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Y:\Liquids\Sean\21 EMD\"/>
    </mc:Choice>
  </mc:AlternateContent>
  <xr:revisionPtr revIDLastSave="0" documentId="13_ncr:1_{BD3F4EF2-09E0-4D4C-B686-113184CBE76B}" xr6:coauthVersionLast="47" xr6:coauthVersionMax="47" xr10:uidLastSave="{00000000-0000-0000-0000-000000000000}"/>
  <bookViews>
    <workbookView minimized="1" xWindow="2010" yWindow="4110" windowWidth="21600" windowHeight="12645" tabRatio="722" activeTab="2" xr2:uid="{923517E4-E86A-49B3-B37E-5D97935ACD65}"/>
    <workbookView xWindow="28680" yWindow="-15" windowWidth="29040" windowHeight="18240" firstSheet="3" activeTab="3" xr2:uid="{51EAB02F-DCEE-4C98-A534-899339F122BE}"/>
    <workbookView xWindow="28680" yWindow="-15" windowWidth="29040" windowHeight="18240" firstSheet="3" activeTab="3" xr2:uid="{C2C3EACC-DFC6-4563-96B0-94B359671229}"/>
  </bookViews>
  <sheets>
    <sheet name="EMD_Returns" sheetId="1" r:id="rId1"/>
    <sheet name="Market_Values" sheetId="2" r:id="rId2"/>
    <sheet name="Headline Attribution" sheetId="4" r:id="rId3"/>
    <sheet name="Attribution_Pack" sheetId="12" r:id="rId4"/>
  </sheets>
  <definedNames>
    <definedName name="_xlnm.Print_Area" localSheetId="3">Attribution_Pack!$A$1:$M$64</definedName>
    <definedName name="SpreadsheetBuilder_1" hidden="1">#REF!</definedName>
    <definedName name="SpreadsheetBuilder_3" hidden="1">#REF!</definedName>
    <definedName name="TRNR_015c8764481545cbbe94f52e3c054612_118_1" hidden="1">#REF!</definedName>
    <definedName name="TRNR_047ef8548d9546eba667617b41bf714c_104_1" hidden="1">#REF!</definedName>
    <definedName name="TRNR_04f0cd5c0e494a82aa6391c58c8b928b_106_1" hidden="1">#REF!</definedName>
    <definedName name="TRNR_05546cbb75a84337bc98761fd478ba80_113_1" hidden="1">#REF!</definedName>
    <definedName name="TRNR_061c13d4eb964500b10b3c02119c7819_107_1" hidden="1">#REF!</definedName>
    <definedName name="TRNR_0675cae7c46742eb99ef5627d193085b_104_1" hidden="1">#REF!</definedName>
    <definedName name="TRNR_06c36e2541cb48ed804cd10d927c00f2_111_1" hidden="1">#REF!</definedName>
    <definedName name="TRNR_0701807d424b4b3eaef8b6ab0a7bdad9_107_1" hidden="1">#REF!</definedName>
    <definedName name="TRNR_07ad5cc8e15d4d3683d21c6c5ab1ec0b_107_1" hidden="1">#REF!</definedName>
    <definedName name="TRNR_0831388beecf42768434dc389ce5d3a5_101_1" hidden="1">#REF!</definedName>
    <definedName name="TRNR_09dcdccff5884c599bb6ad59c6855842_108_1" hidden="1">#REF!</definedName>
    <definedName name="TRNR_0a34d9e6382042bd96e24a64dc774b7c_118_1" hidden="1">#REF!</definedName>
    <definedName name="TRNR_0c2549c5d5fd4cef9618cf9230083a63_108_1" hidden="1">#REF!</definedName>
    <definedName name="TRNR_0e0a830d76e8471ba6290473441497d4_107_1" hidden="1">#REF!</definedName>
    <definedName name="TRNR_0e1ead60ba7e48bf8c9f9e4d6f624acd_1_1" hidden="1">#REF!</definedName>
    <definedName name="TRNR_0e68364af9b44749bc35c8b16fecf6c3_108_1" hidden="1">#REF!</definedName>
    <definedName name="TRNR_0ee08593abd74a3ab60bd3128ff845bc_113_1" hidden="1">#REF!</definedName>
    <definedName name="TRNR_10d24bccb2664f2cafa0812f784791ff_104_1" hidden="1">#REF!</definedName>
    <definedName name="TRNR_1163b12a4a114145a4e025c08bc82749_109_1" hidden="1">#REF!</definedName>
    <definedName name="TRNR_118ae818951043f6b634446dffe1cd76_114_1" hidden="1">#REF!</definedName>
    <definedName name="TRNR_11ab776ee5e740928cfe81c6ea6f6788_109_1" hidden="1">#REF!</definedName>
    <definedName name="TRNR_127cbed154d04b7cb9be7e7effaeae77_111_1" hidden="1">#REF!</definedName>
    <definedName name="TRNR_14037b8564764433ab037d97d99575b3_106_1" hidden="1">#REF!</definedName>
    <definedName name="TRNR_175c28afd6414fb6bba18377fa01b87b_110_1" hidden="1">#REF!</definedName>
    <definedName name="TRNR_187227db49944d1f84a41d32b537f7ac_114_1" hidden="1">#REF!</definedName>
    <definedName name="TRNR_199a74a75d014bff86def0beb11ffd60_119_1" hidden="1">#REF!</definedName>
    <definedName name="TRNR_1a5f875d814e4af6aa5e027777c183fc_111_1" hidden="1">#REF!</definedName>
    <definedName name="TRNR_1b92e705fa594a7989bd7fb14e683d59_121_1" hidden="1">#REF!</definedName>
    <definedName name="TRNR_1c34a3d2909d4f76be0bbcc01c17efc1_112_1" hidden="1">#REF!</definedName>
    <definedName name="TRNR_1c97dce7dce64da898c807b6b48e6887_109_1" hidden="1">#REF!</definedName>
    <definedName name="TRNR_1e75049b372c40ec8538a3bea4553f17_106_1" hidden="1">#REF!</definedName>
    <definedName name="TRNR_1e76bd1f99844bb392dbdef8576c0b0e_102_1" hidden="1">#REF!</definedName>
    <definedName name="TRNR_1fce83097be84c71984f48b33e15b3da_110_1" hidden="1">#REF!</definedName>
    <definedName name="TRNR_20577635a1574eb7aeb40be58d10ce61_121_1" hidden="1">#REF!</definedName>
    <definedName name="TRNR_21892660124d4ab09f57582a7b5143e8_103_1" hidden="1">#REF!</definedName>
    <definedName name="TRNR_22cb6f06dce840c98b4c18f85a18bed8_103_1" hidden="1">#REF!</definedName>
    <definedName name="TRNR_2479d58598214de8a4650ce8b20ec92a_115_1" hidden="1">#REF!</definedName>
    <definedName name="TRNR_24fd7edaa9d84e5796a05f24dac9654b_104_1" hidden="1">#REF!</definedName>
    <definedName name="TRNR_2605068eb5b8466397fc7dfee37ed0e7_101_1" hidden="1">#REF!</definedName>
    <definedName name="TRNR_27e6f90b02a14a56bbfe9df4f2f76531_108_1" hidden="1">#REF!</definedName>
    <definedName name="TRNR_28bfe1e17e7e4550bbb78a732192f66f_102_1" hidden="1">#REF!</definedName>
    <definedName name="TRNR_29211baa6c5a49cca226628345f24621_113_1" hidden="1">#REF!</definedName>
    <definedName name="TRNR_298bada255a54706adbcccac5bb52764_103_1" hidden="1">#REF!</definedName>
    <definedName name="TRNR_2a1df155e6424cb382d0b2d1309008c4_102_1" hidden="1">#REF!</definedName>
    <definedName name="TRNR_2cdaca072a92408bb32e7052718a27ab_103_1" hidden="1">#REF!</definedName>
    <definedName name="TRNR_2e53516f6f7d42efb1a28be739fa04ef_112_1" hidden="1">#REF!</definedName>
    <definedName name="TRNR_3223a8196be04f10aedf855cc9a45eb6_102_1" hidden="1">#REF!</definedName>
    <definedName name="TRNR_378cda37168940d8805684d333cb4fce_108_1" hidden="1">#REF!</definedName>
    <definedName name="TRNR_3a32196bfb084c97916e7fca1b07f242_111_1" hidden="1">#REF!</definedName>
    <definedName name="TRNR_3a7dd92836d849819d86a42da3413692_117_1" hidden="1">#REF!</definedName>
    <definedName name="TRNR_3ab80d49576e4fa080c1fca7d920bb43_107_1" hidden="1">#REF!</definedName>
    <definedName name="TRNR_3b278492b8c04c649381fc09236b98aa_102_1" hidden="1">#REF!</definedName>
    <definedName name="TRNR_3bd8194ce4174d5a9f5ebf916908202a_119_1" hidden="1">#REF!</definedName>
    <definedName name="TRNR_3c259eb55faa4fb3a5dd7f88cf1559cf_104_1" hidden="1">#REF!</definedName>
    <definedName name="TRNR_3fce72da5bdc4ada8c5273888fd56edf_110_1" hidden="1">#REF!</definedName>
    <definedName name="TRNR_417484e2ce7147dd93470769c8a147ff_112_1" hidden="1">#REF!</definedName>
    <definedName name="TRNR_42c6f65fee314f0ab3d7a0cf35a3b27d_122_1" hidden="1">#REF!</definedName>
    <definedName name="TRNR_445849c67c994dcbb94b4ffbdb085cfd_109_1" hidden="1">#REF!</definedName>
    <definedName name="TRNR_450e0eb7ce314251be52e88169882e42_107_1" hidden="1">#REF!</definedName>
    <definedName name="TRNR_45869f0a54224e34857c7dbf2cb254b2_109_1" hidden="1">#REF!</definedName>
    <definedName name="TRNR_46ffc532bb9a4422bb88daa373ab846d_118_1" hidden="1">#REF!</definedName>
    <definedName name="TRNR_473061f0649d4b099b0eb2477a39bc82_108_1" hidden="1">#REF!</definedName>
    <definedName name="TRNR_482e3b34b2c040a39454031cae26d099_101_1" hidden="1">#REF!</definedName>
    <definedName name="TRNR_48f241182e674711bd9d5adb2f770d2a_113_1" hidden="1">#REF!</definedName>
    <definedName name="TRNR_4c80f1235cee4c20a83fde5717881c32_107_1" hidden="1">#REF!</definedName>
    <definedName name="TRNR_4f99579dc843405eb3cb22818136221d_109_1" hidden="1">#REF!</definedName>
    <definedName name="TRNR_505525e4e9e446578418214d3e747727_109_1" hidden="1">#REF!</definedName>
    <definedName name="TRNR_53f8b14333d2484db4dfefef21aab888_121_1" hidden="1">#REF!</definedName>
    <definedName name="TRNR_578709fc98cf47dd89126dcf44ea83cf_106_1" hidden="1">#REF!</definedName>
    <definedName name="TRNR_57975c1c5d4a4982a7466afd8a32469c_103_1" hidden="1">#REF!</definedName>
    <definedName name="TRNR_57b4e3f51f474adf9961ae4467cae30c_111_1" hidden="1">#REF!</definedName>
    <definedName name="TRNR_58371b57da374a9f811826d288af8ecb_107_1" hidden="1">#REF!</definedName>
    <definedName name="TRNR_59cdfbceaaf54bafa0a4f781b42eb8ee_102_1" hidden="1">#REF!</definedName>
    <definedName name="TRNR_5c554af8973447d4b846e762cd7817b1_112_1" hidden="1">#REF!</definedName>
    <definedName name="TRNR_5d3f5d010bd24848ae4495092e34ecc5_104_1" hidden="1">#REF!</definedName>
    <definedName name="TRNR_6148821c22154e5ab45fddd3308f464b_108_1" hidden="1">#REF!</definedName>
    <definedName name="TRNR_61baa7de953a4db1a2fe4b7da498cbe7_114_1" hidden="1">#REF!</definedName>
    <definedName name="TRNR_627d18e1649a446aa80494c2f0946f92_101_1" hidden="1">#REF!</definedName>
    <definedName name="TRNR_62c9f4505cdf4c1488c65ce7c22127fe_112_1" hidden="1">#REF!</definedName>
    <definedName name="TRNR_62d9c9cf6ad043cda03ccc80cd310c71_110_1" hidden="1">#REF!</definedName>
    <definedName name="TRNR_633926c461ad4d06a48f54f7dc079fcd_101_1" hidden="1">#REF!</definedName>
    <definedName name="TRNR_676485b20e8547f9988ce7a849a0c25f_108_1" hidden="1">#REF!</definedName>
    <definedName name="TRNR_6a63178d80404ccd81a2c5240ef93c5e_110_1" hidden="1">#REF!</definedName>
    <definedName name="TRNR_6a6b0b81c4664f54b5dd25ee553f185d_113_1" hidden="1">#REF!</definedName>
    <definedName name="TRNR_6bde296fd3404939bd35c461e73039fc_109_1" hidden="1">#REF!</definedName>
    <definedName name="TRNR_6be67a8fdb6f40dba3b911b3d06da179_113_1" hidden="1">#REF!</definedName>
    <definedName name="TRNR_6c060b8477f948cd8d215b5e6b59ab7f_100_1" hidden="1">#REF!</definedName>
    <definedName name="TRNR_6c67b5fb37d4462583f34280f377757d_105_1" hidden="1">#REF!</definedName>
    <definedName name="TRNR_6e102e9a10b24503a8dff22bf25bf243_111_1" hidden="1">#REF!</definedName>
    <definedName name="TRNR_6e510d8daf0346eebb4a541cb8bab41d_112_1" hidden="1">#REF!</definedName>
    <definedName name="TRNR_6eb1a938dae64e979cb3773360abd174_112_1" hidden="1">#REF!</definedName>
    <definedName name="TRNR_6f89a29f6cc0421b853925e3315ccd9f_119_1" hidden="1">#REF!</definedName>
    <definedName name="TRNR_70b94e701b1f45fc97ecc9b08ac4f307_106_1" hidden="1">#REF!</definedName>
    <definedName name="TRNR_70e8dc77c7b04794912c0152a838ca0d_103_1" hidden="1">#REF!</definedName>
    <definedName name="TRNR_718db850df5d424a969992b4e2c26ed1_107_1" hidden="1">#REF!</definedName>
    <definedName name="TRNR_72172877394943bdb69ded531c80904b_109_1" hidden="1">#REF!</definedName>
    <definedName name="TRNR_72cc605c70db4e1d89da7db2f4d43134_108_1" hidden="1">#REF!</definedName>
    <definedName name="TRNR_72db517f268f481fb21a5fc533f70a63_112_1" hidden="1">#REF!</definedName>
    <definedName name="TRNR_72e244de93ed4960acd2913d36bdbab1_111_1" hidden="1">#REF!</definedName>
    <definedName name="TRNR_751c0718f4fe47e096b89df073880a59_109_1" hidden="1">#REF!</definedName>
    <definedName name="TRNR_757a86311b544d2ca43d58e8e4e30ed1_102_1" hidden="1">#REF!</definedName>
    <definedName name="TRNR_75dbf71b0acc4d268f7508e5f31745c9_107_1" hidden="1">#REF!</definedName>
    <definedName name="TRNR_76e23671537a4a27af291897064aba61_120_1" hidden="1">#REF!</definedName>
    <definedName name="TRNR_77748ea7b4eb46e29125d544802d04dc_108_1" hidden="1">#REF!</definedName>
    <definedName name="TRNR_78d2c3d6cc494f1e824fa20981a72d4e_108_1" hidden="1">#REF!</definedName>
    <definedName name="TRNR_7b7f66d159ad4d72aea14658b5651ddc_101_1" hidden="1">#REF!</definedName>
    <definedName name="TRNR_7c3b94972f264874bc67a4109952c37b_103_1" hidden="1">#REF!</definedName>
    <definedName name="TRNR_8200367b864347df871f121634bbef9d_104_1" hidden="1">#REF!</definedName>
    <definedName name="TRNR_837084e3a7654ec28afeb004a11405f3_110_1" hidden="1">#REF!</definedName>
    <definedName name="TRNR_84e48b64bcee4884a3d97000879cba58_106_1" hidden="1">#REF!</definedName>
    <definedName name="TRNR_86356aeca2134fb8a133f5391391664e_104_1" hidden="1">#REF!</definedName>
    <definedName name="TRNR_86a952b50b954d5cb72fe9be05f39392_112_1" hidden="1">#REF!</definedName>
    <definedName name="TRNR_8789adb9134f43f88deefafa2f340fde_113_1" hidden="1">#REF!</definedName>
    <definedName name="TRNR_878a22862216481bad4abd078fa53c6d_112_1" hidden="1">#REF!</definedName>
    <definedName name="TRNR_88134237b36645c3a0cd6c2c6aaae1c3_109_1" hidden="1">#REF!</definedName>
    <definedName name="TRNR_88b885b5a51d4863b0af6d6ca9a21bf2_109_1" hidden="1">#REF!</definedName>
    <definedName name="TRNR_898df0bb7d3049fa99d3e7e8ceb1d7c0_106_1" hidden="1">#REF!</definedName>
    <definedName name="TRNR_89fcbec8306c42c4a9318f3e52f90f9a_112_1" hidden="1">#REF!</definedName>
    <definedName name="TRNR_8ae96fda27d94df1b52014a03a89025f_104_1" hidden="1">#REF!</definedName>
    <definedName name="TRNR_8b67aacf6da94c2f86f312232d9d6847_108_1" hidden="1">#REF!</definedName>
    <definedName name="TRNR_8bbe7d38845b42b68d14f52f5c076b22_106_1" hidden="1">#REF!</definedName>
    <definedName name="TRNR_8cd8128e3c204f559240e333607227ae_107_1" hidden="1">#REF!</definedName>
    <definedName name="TRNR_8f0e8339c7324dc280eea95b6a725a30_108_1" hidden="1">#REF!</definedName>
    <definedName name="TRNR_8fffb3c94a724b26b4742e4b54dea97f_119_1" hidden="1">#REF!</definedName>
    <definedName name="TRNR_90de113346164ce9b773269ad53055f8_103_1" hidden="1">#REF!</definedName>
    <definedName name="TRNR_90ea8afe83a645868d5b8fd02c7333c7_104_1" hidden="1">#REF!</definedName>
    <definedName name="TRNR_92a487ead39b477e925de2b7e595658b_102_1" hidden="1">#REF!</definedName>
    <definedName name="TRNR_9703d18690504cad837252b6926b2e1d_104_1" hidden="1">#REF!</definedName>
    <definedName name="TRNR_98bb34e2d5a54a36b529946cd51381cf_114_1" hidden="1">#REF!</definedName>
    <definedName name="TRNR_9a322711ad3c41ac98fed940f242d335_102_1" hidden="1">#REF!</definedName>
    <definedName name="TRNR_9a911756ab4a465f9a43d74a452d7801_115_1" hidden="1">#REF!</definedName>
    <definedName name="TRNR_9f0e2bb596e348b58c57a1697f6c903b_120_1" hidden="1">#REF!</definedName>
    <definedName name="TRNR_9fae6bd0a9154e8c92a724c57b7e32be_102_1" hidden="1">#REF!</definedName>
    <definedName name="TRNR_a32312cba4f247dcaf8660c73b5fd4e5_104_1" hidden="1">#REF!</definedName>
    <definedName name="TRNR_a4bb23cc05f04c789e8650a544b0c569_102_1" hidden="1">#REF!</definedName>
    <definedName name="TRNR_a526d07610c74e42988ad998318614d9_102_1" hidden="1">#REF!</definedName>
    <definedName name="TRNR_a61132a70c33480d864707797aec7314_111_1" hidden="1">#REF!</definedName>
    <definedName name="TRNR_a708ad2a51db49ab8f49c4354a7ccedb_116_1" hidden="1">#REF!</definedName>
    <definedName name="TRNR_a88af74755d6418bb2af00ed7419ea44_109_1" hidden="1">#REF!</definedName>
    <definedName name="TRNR_a8e46112ba2f4718963f570b3fcb2457_110_1" hidden="1">#REF!</definedName>
    <definedName name="TRNR_a8e5bc5842034526a28c87e2affe2fcb_108_1" hidden="1">#REF!</definedName>
    <definedName name="TRNR_aa48b6b170e245efa4cf166e57a282e5_110_1" hidden="1">#REF!</definedName>
    <definedName name="TRNR_ab02dd80130b4751864f58a714272114_101_1" hidden="1">#REF!</definedName>
    <definedName name="TRNR_b12300256c554598827ec6a606fe036b_117_1" hidden="1">#REF!</definedName>
    <definedName name="TRNR_b1a2c734cb4d48d99aba078ad9968ef1_101_1" hidden="1">#REF!</definedName>
    <definedName name="TRNR_b31eadf32cae4a8ea2ae18bcc43c2d22_121_1" hidden="1">#REF!</definedName>
    <definedName name="TRNR_b37d5527f6ce4281b0850bdd3324a7b5_107_1" hidden="1">#REF!</definedName>
    <definedName name="TRNR_b53164df3c4c4988a01f96ce002bdc63_118_1" hidden="1">#REF!</definedName>
    <definedName name="TRNR_b6df4351f86a4abd9e64a92f21ad6b22_117_1" hidden="1">#REF!</definedName>
    <definedName name="TRNR_b6f188c80a314544aa8c587789790f70_109_1" hidden="1">#REF!</definedName>
    <definedName name="TRNR_b6ff97621a794796b4a982cae4f5350f_104_1" hidden="1">#REF!</definedName>
    <definedName name="TRNR_b7207fc85a434e0fa8d30cf1eed46f0b_112_1" hidden="1">#REF!</definedName>
    <definedName name="TRNR_b81eef8a6c00433fb6db99efad91bf9b_113_1" hidden="1">#REF!</definedName>
    <definedName name="TRNR_bada04ff077740e68de6f6c2a5d8cfc5_107_1" hidden="1">#REF!</definedName>
    <definedName name="TRNR_bae5330330e742b6a9e517e39a7a4fe9_104_1" hidden="1">#REF!</definedName>
    <definedName name="TRNR_bfd7e3463b0e4c6ba7a935d6275c4318_104_1" hidden="1">#REF!</definedName>
    <definedName name="TRNR_c057353f3a4a4cf586000329862fd385_104_1" hidden="1">#REF!</definedName>
    <definedName name="TRNR_c8b8fe60607b4faaa986b73cccd123a2_110_1" hidden="1">#REF!</definedName>
    <definedName name="TRNR_c8f7b338875e4a5db7a437827acb90f0_109_1" hidden="1">#REF!</definedName>
    <definedName name="TRNR_c9f803a8d79e4993b19e3e17d51a67c9_109_1" hidden="1">#REF!</definedName>
    <definedName name="TRNR_cab4f5f6ba9a49229e0e35e2fb07f704_108_1" hidden="1">#REF!</definedName>
    <definedName name="TRNR_cb6bbfc706394fe19ccf503539e66b40_110_1" hidden="1">#REF!</definedName>
    <definedName name="TRNR_cbf6c4ea67f24a36a99bb3c5a799ad9e_109_1" hidden="1">#REF!</definedName>
    <definedName name="TRNR_cd3266b1d6334ec7842526af9f02789c_104_1" hidden="1">#REF!</definedName>
    <definedName name="TRNR_cdf147add36b439e85a89fe7ce0fd039_104_1" hidden="1">#REF!</definedName>
    <definedName name="TRNR_ce5a3065333544e09adaecf28c367bf3_107_1" hidden="1">#REF!</definedName>
    <definedName name="TRNR_ce7a4c0f9f2b4e67ace0bea3c827f7c3_110_1" hidden="1">#REF!</definedName>
    <definedName name="TRNR_cf1ab92ae4ad4dacbc32e1f30dc46b77_105_1" hidden="1">#REF!</definedName>
    <definedName name="TRNR_cf9e4501ce9c463c8d77e5a7e1c4687c_101_1" hidden="1">#REF!</definedName>
    <definedName name="TRNR_d14ac0af4f70400db65de968b0711c6a_121_1" hidden="1">#REF!</definedName>
    <definedName name="TRNR_d29215c9cbc04cff92b7adca0c9b3865_103_1" hidden="1">#REF!</definedName>
    <definedName name="TRNR_d2b6b28bd3a942c0a9b79fd4cfe2d127_104_1" hidden="1">#REF!</definedName>
    <definedName name="TRNR_d31cf2bccba74ce9bacf13196eaaad3f_101_1" hidden="1">#REF!</definedName>
    <definedName name="TRNR_d6289d3827e1400bbccbc4b1c3deb3a5_104_1" hidden="1">#REF!</definedName>
    <definedName name="TRNR_d6f5732d2b0a4ecb8d34f76b1423dc06_102_1" hidden="1">#REF!</definedName>
    <definedName name="TRNR_d8a8c72a954b4b15acb0a9dd73ab1d3d_111_1" hidden="1">#REF!</definedName>
    <definedName name="TRNR_d9c7d4a496eb4ab59ff2e85badd0d43b_121_1" hidden="1">#REF!</definedName>
    <definedName name="TRNR_deda6115481e4e3aa3e1c341b3e98858_120_1" hidden="1">#REF!</definedName>
    <definedName name="TRNR_dff33b7edf7b41a49c4d28f2995d771c_102_1" hidden="1">#REF!</definedName>
    <definedName name="TRNR_dff3581100034651aad390968516720f_108_1" hidden="1">#REF!</definedName>
    <definedName name="TRNR_e30a080cc68d427f8bacb790794f65e0_105_1" hidden="1">#REF!</definedName>
    <definedName name="TRNR_e4e251fb543242809995fa22dd30f0e2_106_1" hidden="1">#REF!</definedName>
    <definedName name="TRNR_e62bed35e2d34257a288fbd3b3c5d560_108_1" hidden="1">#REF!</definedName>
    <definedName name="TRNR_e69cde9472924ff49947c9eada4d3039_101_1" hidden="1">#REF!</definedName>
    <definedName name="TRNR_e6a1566b78a64db994e1f327ab00d66a_102_1" hidden="1">#REF!</definedName>
    <definedName name="TRNR_e6a633318d084aedaa47a49f40bc2411_111_1" hidden="1">#REF!</definedName>
    <definedName name="TRNR_e6a84c4b1c0f4ba5b0738eb12434dc0c_107_1" hidden="1">#REF!</definedName>
    <definedName name="TRNR_e8748d0354384581a23f7141351f2e30_113_1" hidden="1">#REF!</definedName>
    <definedName name="TRNR_e90f337af90e44d1ba7293377e6c0b4c_105_1" hidden="1">#REF!</definedName>
    <definedName name="TRNR_e9496c644e104360aeef03b44f048284_122_1" hidden="1">#REF!</definedName>
    <definedName name="TRNR_e9d00411dda54b499d34e3bd4eca4180_115_1" hidden="1">#REF!</definedName>
    <definedName name="TRNR_ea4f0c28a34c4d93a9d8f44f1837fde1_121_1" hidden="1">#REF!</definedName>
    <definedName name="TRNR_ea70942acbf44ff999d665d70a3b7064_115_1" hidden="1">#REF!</definedName>
    <definedName name="TRNR_eb759fa50b804c80bc82c062d7e1e200_112_1" hidden="1">#REF!</definedName>
    <definedName name="TRNR_eb8e9debee3a4f638ec7054393eb3f87_121_1" hidden="1">#REF!</definedName>
    <definedName name="TRNR_ebc3731543b94beb98fd407a7b26e43d_103_1" hidden="1">#REF!</definedName>
    <definedName name="TRNR_ebc9666e1c194ca090b14d0ebbf2bd08_112_1" hidden="1">#REF!</definedName>
    <definedName name="TRNR_ebd04115371b4accbdf6c0fd19d5e75b_119_1" hidden="1">#REF!</definedName>
    <definedName name="TRNR_eca3fc9e88f34ace807c44ac5e3b6e0a_112_1" hidden="1">#REF!</definedName>
    <definedName name="TRNR_ee0a4738b5d3462a9295f5624b98bf08_110_1" hidden="1">#REF!</definedName>
    <definedName name="TRNR_ee5d8c60856a4f90b30dfae093f85af6_112_1" hidden="1">#REF!</definedName>
    <definedName name="TRNR_f091df6fdf7a40d9b979401a5c4a932c_108_1" hidden="1">#REF!</definedName>
    <definedName name="TRNR_f0e2a4989c984ed5a2ec33d2ead4bc41_107_1" hidden="1">#REF!</definedName>
    <definedName name="TRNR_f14a02bd67fb493fa514292c049dbfbb_107_1" hidden="1">#REF!</definedName>
    <definedName name="TRNR_f21626aae5d14b89abe15145fc5c1484_106_1" hidden="1">#REF!</definedName>
    <definedName name="TRNR_f338a140b80343019bcae9200bdc6256_112_1" hidden="1">#REF!</definedName>
    <definedName name="TRNR_f458863e8e7a4930ba5cdacc51fc406c_107_1" hidden="1">#REF!</definedName>
    <definedName name="TRNR_f601043849ca4dfba3f66218572bd61f_112_1" hidden="1">#REF!</definedName>
    <definedName name="TRNR_f68356d80ed14e659a1d30eaee5d2bbc_108_1" hidden="1">#REF!</definedName>
    <definedName name="TRNR_f7534de16e05463f9d6cd28b528bf0e9_110_1" hidden="1">#REF!</definedName>
    <definedName name="TRNR_f7fb240d519f48e8a1d63031da27aa2c_112_1" hidden="1">#REF!</definedName>
    <definedName name="TRNR_f8d7458eb2484d0f994adb63d7cb4d1b_111_1" hidden="1">#REF!</definedName>
    <definedName name="TRNR_f993d572cb0b4b16abb105495ab6d780_111_1" hidden="1">#REF!</definedName>
    <definedName name="TRNR_f9cbdd46eb0d45478e37da7d1cb25ccb_109_1" hidden="1">#REF!</definedName>
    <definedName name="TRNR_fcc99f613fa141309619835a80d1ddf4_103_1" hidden="1">#REF!</definedName>
    <definedName name="TRNR_fd4e6b9c4eea4a908ed549e5bc30e4f2_104_1" hidden="1">#REF!</definedName>
    <definedName name="TRNR_fe0da50f2f51471d9e06b6b73a6f2892_119_1" hidden="1">#REF!</definedName>
    <definedName name="TRNR_ffb60899a8654c61b3d42e4ba81d5892_109_1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2" i="4"/>
  <c r="B130" i="4" l="1"/>
  <c r="B131" i="4"/>
  <c r="S6" i="12"/>
  <c r="K3" i="4" l="1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2" i="4"/>
  <c r="F121" i="4" l="1"/>
  <c r="E119" i="4"/>
  <c r="E120" i="4"/>
  <c r="E121" i="4"/>
  <c r="E122" i="4" l="1"/>
  <c r="N26" i="12" l="1"/>
  <c r="N7" i="12"/>
  <c r="S7" i="12" s="1"/>
  <c r="N46" i="12" l="1"/>
  <c r="N27" i="12"/>
  <c r="N8" i="12"/>
  <c r="S8" i="12" s="1"/>
  <c r="DL912" i="4"/>
  <c r="DF912" i="4"/>
  <c r="CF912" i="4"/>
  <c r="DL911" i="4"/>
  <c r="DF911" i="4"/>
  <c r="CF911" i="4"/>
  <c r="DL910" i="4"/>
  <c r="DF910" i="4"/>
  <c r="CF910" i="4"/>
  <c r="DL909" i="4"/>
  <c r="DF909" i="4"/>
  <c r="CF909" i="4"/>
  <c r="DL908" i="4"/>
  <c r="DF908" i="4"/>
  <c r="CF908" i="4"/>
  <c r="DL907" i="4"/>
  <c r="DF907" i="4"/>
  <c r="CF907" i="4"/>
  <c r="DL906" i="4"/>
  <c r="DF906" i="4"/>
  <c r="CF906" i="4"/>
  <c r="DL905" i="4"/>
  <c r="DF905" i="4"/>
  <c r="CF905" i="4"/>
  <c r="DL904" i="4"/>
  <c r="DF904" i="4"/>
  <c r="CF904" i="4"/>
  <c r="DL903" i="4"/>
  <c r="DF903" i="4"/>
  <c r="CF903" i="4"/>
  <c r="DL902" i="4"/>
  <c r="DF902" i="4"/>
  <c r="CF902" i="4"/>
  <c r="DL901" i="4"/>
  <c r="DF901" i="4"/>
  <c r="CF901" i="4"/>
  <c r="DL900" i="4"/>
  <c r="DF900" i="4"/>
  <c r="CF900" i="4"/>
  <c r="DL899" i="4"/>
  <c r="DF899" i="4"/>
  <c r="CF899" i="4"/>
  <c r="DL898" i="4"/>
  <c r="DF898" i="4"/>
  <c r="CF898" i="4"/>
  <c r="DL897" i="4"/>
  <c r="DF897" i="4"/>
  <c r="CF897" i="4"/>
  <c r="DL896" i="4"/>
  <c r="DF896" i="4"/>
  <c r="CF896" i="4"/>
  <c r="DL895" i="4"/>
  <c r="DF895" i="4"/>
  <c r="CF895" i="4"/>
  <c r="DL894" i="4"/>
  <c r="DF894" i="4"/>
  <c r="CF894" i="4"/>
  <c r="DL893" i="4"/>
  <c r="DF893" i="4"/>
  <c r="CF893" i="4"/>
  <c r="DL892" i="4"/>
  <c r="DF892" i="4"/>
  <c r="CF892" i="4"/>
  <c r="DL891" i="4"/>
  <c r="DF891" i="4"/>
  <c r="CF891" i="4"/>
  <c r="DL890" i="4"/>
  <c r="DF890" i="4"/>
  <c r="CF890" i="4"/>
  <c r="DL889" i="4"/>
  <c r="DF889" i="4"/>
  <c r="CF889" i="4"/>
  <c r="DL888" i="4"/>
  <c r="DF888" i="4"/>
  <c r="CF888" i="4"/>
  <c r="DL887" i="4"/>
  <c r="DF887" i="4"/>
  <c r="CF887" i="4"/>
  <c r="DL886" i="4"/>
  <c r="DF886" i="4"/>
  <c r="CF886" i="4"/>
  <c r="DL885" i="4"/>
  <c r="DF885" i="4"/>
  <c r="CF885" i="4"/>
  <c r="DL884" i="4"/>
  <c r="DF884" i="4"/>
  <c r="CF884" i="4"/>
  <c r="DL883" i="4"/>
  <c r="DF883" i="4"/>
  <c r="CF883" i="4"/>
  <c r="DL882" i="4"/>
  <c r="DF882" i="4"/>
  <c r="CF882" i="4"/>
  <c r="DL881" i="4"/>
  <c r="DF881" i="4"/>
  <c r="CF881" i="4"/>
  <c r="DL880" i="4"/>
  <c r="DF880" i="4"/>
  <c r="CF880" i="4"/>
  <c r="DL879" i="4"/>
  <c r="DF879" i="4"/>
  <c r="CF879" i="4"/>
  <c r="DL878" i="4"/>
  <c r="DF878" i="4"/>
  <c r="CF878" i="4"/>
  <c r="DL877" i="4"/>
  <c r="DF877" i="4"/>
  <c r="CF877" i="4"/>
  <c r="DL876" i="4"/>
  <c r="DF876" i="4"/>
  <c r="CF876" i="4"/>
  <c r="DL875" i="4"/>
  <c r="DF875" i="4"/>
  <c r="CF875" i="4"/>
  <c r="DL874" i="4"/>
  <c r="DF874" i="4"/>
  <c r="CF874" i="4"/>
  <c r="DL873" i="4"/>
  <c r="DF873" i="4"/>
  <c r="CF873" i="4"/>
  <c r="DL872" i="4"/>
  <c r="DF872" i="4"/>
  <c r="CF872" i="4"/>
  <c r="DL871" i="4"/>
  <c r="DF871" i="4"/>
  <c r="CF871" i="4"/>
  <c r="DL870" i="4"/>
  <c r="DF870" i="4"/>
  <c r="CF870" i="4"/>
  <c r="DL869" i="4"/>
  <c r="DF869" i="4"/>
  <c r="CF869" i="4"/>
  <c r="DL868" i="4"/>
  <c r="DF868" i="4"/>
  <c r="CF868" i="4"/>
  <c r="DL867" i="4"/>
  <c r="DF867" i="4"/>
  <c r="CF867" i="4"/>
  <c r="DL866" i="4"/>
  <c r="DF866" i="4"/>
  <c r="CF866" i="4"/>
  <c r="DL865" i="4"/>
  <c r="DF865" i="4"/>
  <c r="CF865" i="4"/>
  <c r="DL864" i="4"/>
  <c r="DF864" i="4"/>
  <c r="CF864" i="4"/>
  <c r="DL863" i="4"/>
  <c r="DF863" i="4"/>
  <c r="CF863" i="4"/>
  <c r="DL862" i="4"/>
  <c r="DF862" i="4"/>
  <c r="CF862" i="4"/>
  <c r="DL861" i="4"/>
  <c r="DF861" i="4"/>
  <c r="CF861" i="4"/>
  <c r="DL860" i="4"/>
  <c r="DF860" i="4"/>
  <c r="CF860" i="4"/>
  <c r="DL859" i="4"/>
  <c r="DF859" i="4"/>
  <c r="CF859" i="4"/>
  <c r="DL858" i="4"/>
  <c r="DF858" i="4"/>
  <c r="CF858" i="4"/>
  <c r="DL857" i="4"/>
  <c r="DF857" i="4"/>
  <c r="CF857" i="4"/>
  <c r="DL856" i="4"/>
  <c r="DF856" i="4"/>
  <c r="CF856" i="4"/>
  <c r="DL855" i="4"/>
  <c r="DF855" i="4"/>
  <c r="CF855" i="4"/>
  <c r="DL854" i="4"/>
  <c r="DF854" i="4"/>
  <c r="CF854" i="4"/>
  <c r="DL853" i="4"/>
  <c r="DF853" i="4"/>
  <c r="CF853" i="4"/>
  <c r="DL852" i="4"/>
  <c r="DF852" i="4"/>
  <c r="CF852" i="4"/>
  <c r="DL851" i="4"/>
  <c r="DF851" i="4"/>
  <c r="CF851" i="4"/>
  <c r="DL850" i="4"/>
  <c r="DF850" i="4"/>
  <c r="CF850" i="4"/>
  <c r="DL849" i="4"/>
  <c r="DF849" i="4"/>
  <c r="CF849" i="4"/>
  <c r="DL848" i="4"/>
  <c r="DF848" i="4"/>
  <c r="CF848" i="4"/>
  <c r="DL847" i="4"/>
  <c r="DF847" i="4"/>
  <c r="CF847" i="4"/>
  <c r="DL846" i="4"/>
  <c r="DF846" i="4"/>
  <c r="CF846" i="4"/>
  <c r="DL845" i="4"/>
  <c r="DF845" i="4"/>
  <c r="CF845" i="4"/>
  <c r="DL844" i="4"/>
  <c r="DF844" i="4"/>
  <c r="CF844" i="4"/>
  <c r="DL843" i="4"/>
  <c r="DF843" i="4"/>
  <c r="CF843" i="4"/>
  <c r="DL842" i="4"/>
  <c r="DF842" i="4"/>
  <c r="CF842" i="4"/>
  <c r="DL841" i="4"/>
  <c r="DF841" i="4"/>
  <c r="CF841" i="4"/>
  <c r="DL840" i="4"/>
  <c r="DF840" i="4"/>
  <c r="CF840" i="4"/>
  <c r="DL839" i="4"/>
  <c r="DF839" i="4"/>
  <c r="CF839" i="4"/>
  <c r="DL838" i="4"/>
  <c r="DF838" i="4"/>
  <c r="CF838" i="4"/>
  <c r="DL837" i="4"/>
  <c r="DF837" i="4"/>
  <c r="CF837" i="4"/>
  <c r="DL836" i="4"/>
  <c r="DF836" i="4"/>
  <c r="CF836" i="4"/>
  <c r="DL835" i="4"/>
  <c r="DF835" i="4"/>
  <c r="CF835" i="4"/>
  <c r="DL834" i="4"/>
  <c r="DF834" i="4"/>
  <c r="CF834" i="4"/>
  <c r="DL833" i="4"/>
  <c r="DF833" i="4"/>
  <c r="CF833" i="4"/>
  <c r="DL832" i="4"/>
  <c r="DF832" i="4"/>
  <c r="CF832" i="4"/>
  <c r="DL831" i="4"/>
  <c r="DF831" i="4"/>
  <c r="CF831" i="4"/>
  <c r="DL830" i="4"/>
  <c r="DF830" i="4"/>
  <c r="CF830" i="4"/>
  <c r="DL829" i="4"/>
  <c r="DF829" i="4"/>
  <c r="CF829" i="4"/>
  <c r="DL828" i="4"/>
  <c r="DF828" i="4"/>
  <c r="CF828" i="4"/>
  <c r="DL827" i="4"/>
  <c r="DF827" i="4"/>
  <c r="CF827" i="4"/>
  <c r="DL826" i="4"/>
  <c r="DF826" i="4"/>
  <c r="CF826" i="4"/>
  <c r="DL825" i="4"/>
  <c r="DF825" i="4"/>
  <c r="CF825" i="4"/>
  <c r="DL824" i="4"/>
  <c r="DF824" i="4"/>
  <c r="CF824" i="4"/>
  <c r="DL823" i="4"/>
  <c r="DF823" i="4"/>
  <c r="CF823" i="4"/>
  <c r="DL822" i="4"/>
  <c r="DF822" i="4"/>
  <c r="CF822" i="4"/>
  <c r="DL821" i="4"/>
  <c r="DF821" i="4"/>
  <c r="CF821" i="4"/>
  <c r="DL820" i="4"/>
  <c r="DF820" i="4"/>
  <c r="CF820" i="4"/>
  <c r="DL819" i="4"/>
  <c r="DF819" i="4"/>
  <c r="CF819" i="4"/>
  <c r="DL818" i="4"/>
  <c r="DF818" i="4"/>
  <c r="CF818" i="4"/>
  <c r="DL817" i="4"/>
  <c r="DF817" i="4"/>
  <c r="CF817" i="4"/>
  <c r="DL816" i="4"/>
  <c r="DF816" i="4"/>
  <c r="CF816" i="4"/>
  <c r="DL815" i="4"/>
  <c r="DF815" i="4"/>
  <c r="CF815" i="4"/>
  <c r="DL814" i="4"/>
  <c r="DF814" i="4"/>
  <c r="CF814" i="4"/>
  <c r="DL813" i="4"/>
  <c r="DF813" i="4"/>
  <c r="CF813" i="4"/>
  <c r="DL812" i="4"/>
  <c r="DF812" i="4"/>
  <c r="CF812" i="4"/>
  <c r="DL811" i="4"/>
  <c r="DF811" i="4"/>
  <c r="CF811" i="4"/>
  <c r="DL810" i="4"/>
  <c r="DF810" i="4"/>
  <c r="CF810" i="4"/>
  <c r="DL809" i="4"/>
  <c r="DF809" i="4"/>
  <c r="CF809" i="4"/>
  <c r="DL808" i="4"/>
  <c r="DF808" i="4"/>
  <c r="CF808" i="4"/>
  <c r="DL807" i="4"/>
  <c r="DF807" i="4"/>
  <c r="CF807" i="4"/>
  <c r="DL806" i="4"/>
  <c r="DF806" i="4"/>
  <c r="CF806" i="4"/>
  <c r="DL805" i="4"/>
  <c r="DF805" i="4"/>
  <c r="CF805" i="4"/>
  <c r="DL804" i="4"/>
  <c r="DF804" i="4"/>
  <c r="CF804" i="4"/>
  <c r="DL803" i="4"/>
  <c r="DF803" i="4"/>
  <c r="CF803" i="4"/>
  <c r="DL802" i="4"/>
  <c r="DF802" i="4"/>
  <c r="CF802" i="4"/>
  <c r="DL801" i="4"/>
  <c r="DF801" i="4"/>
  <c r="CF801" i="4"/>
  <c r="DL800" i="4"/>
  <c r="DF800" i="4"/>
  <c r="CF800" i="4"/>
  <c r="DL799" i="4"/>
  <c r="DF799" i="4"/>
  <c r="CF799" i="4"/>
  <c r="DL798" i="4"/>
  <c r="DF798" i="4"/>
  <c r="CF798" i="4"/>
  <c r="DL797" i="4"/>
  <c r="DF797" i="4"/>
  <c r="CF797" i="4"/>
  <c r="DL796" i="4"/>
  <c r="DF796" i="4"/>
  <c r="CF796" i="4"/>
  <c r="DL795" i="4"/>
  <c r="DF795" i="4"/>
  <c r="CF795" i="4"/>
  <c r="DL794" i="4"/>
  <c r="DF794" i="4"/>
  <c r="CF794" i="4"/>
  <c r="DL793" i="4"/>
  <c r="DF793" i="4"/>
  <c r="CF793" i="4"/>
  <c r="DL792" i="4"/>
  <c r="DG792" i="4"/>
  <c r="DP792" i="4" s="1"/>
  <c r="DF792" i="4"/>
  <c r="DE792" i="4"/>
  <c r="DD792" i="4"/>
  <c r="DC792" i="4"/>
  <c r="DI792" i="4" s="1"/>
  <c r="CO792" i="4" a="1"/>
  <c r="CO792" i="4" s="1"/>
  <c r="CN792" i="4" a="1"/>
  <c r="CN792" i="4" s="1"/>
  <c r="CL792" i="4" a="1"/>
  <c r="CL792" i="4" s="1"/>
  <c r="CK792" i="4" a="1"/>
  <c r="CK792" i="4" s="1"/>
  <c r="CJ792" i="4"/>
  <c r="CQ792" i="4" s="1"/>
  <c r="CW792" i="4" s="1"/>
  <c r="CF792" i="4"/>
  <c r="DL791" i="4"/>
  <c r="DG791" i="4"/>
  <c r="DF791" i="4"/>
  <c r="DE791" i="4"/>
  <c r="DD791" i="4"/>
  <c r="DC791" i="4"/>
  <c r="DI791" i="4" s="1"/>
  <c r="CO791" i="4" a="1"/>
  <c r="CO791" i="4" s="1"/>
  <c r="CN791" i="4" a="1"/>
  <c r="CN791" i="4" s="1"/>
  <c r="CU791" i="4" s="1"/>
  <c r="CL791" i="4" a="1"/>
  <c r="CL791" i="4" s="1"/>
  <c r="CK791" i="4" a="1"/>
  <c r="CK791" i="4" s="1"/>
  <c r="CJ791" i="4"/>
  <c r="CQ791" i="4" s="1"/>
  <c r="CW791" i="4" s="1"/>
  <c r="CF791" i="4"/>
  <c r="DL790" i="4"/>
  <c r="DG790" i="4"/>
  <c r="DP790" i="4" s="1"/>
  <c r="DF790" i="4"/>
  <c r="DE790" i="4"/>
  <c r="DD790" i="4"/>
  <c r="DC790" i="4"/>
  <c r="DI790" i="4" s="1"/>
  <c r="CO790" i="4" a="1"/>
  <c r="CO790" i="4" s="1"/>
  <c r="CN790" i="4" a="1"/>
  <c r="CN790" i="4" s="1"/>
  <c r="CL790" i="4" a="1"/>
  <c r="CL790" i="4" s="1"/>
  <c r="CK790" i="4" a="1"/>
  <c r="CK790" i="4" s="1"/>
  <c r="CJ790" i="4"/>
  <c r="CQ790" i="4" s="1"/>
  <c r="CW790" i="4" s="1"/>
  <c r="CF790" i="4"/>
  <c r="DL789" i="4"/>
  <c r="DG789" i="4"/>
  <c r="DP789" i="4" s="1"/>
  <c r="DF789" i="4"/>
  <c r="DE789" i="4"/>
  <c r="DD789" i="4"/>
  <c r="DC789" i="4"/>
  <c r="DI789" i="4" s="1"/>
  <c r="CO789" i="4" a="1"/>
  <c r="CO789" i="4" s="1"/>
  <c r="CN789" i="4" a="1"/>
  <c r="CN789" i="4" s="1"/>
  <c r="CU789" i="4" s="1"/>
  <c r="CL789" i="4" a="1"/>
  <c r="CL789" i="4" s="1"/>
  <c r="CK789" i="4" a="1"/>
  <c r="CK789" i="4" s="1"/>
  <c r="CJ789" i="4"/>
  <c r="CQ789" i="4" s="1"/>
  <c r="CW789" i="4" s="1"/>
  <c r="CF789" i="4"/>
  <c r="DL788" i="4"/>
  <c r="DG788" i="4"/>
  <c r="DP788" i="4" s="1"/>
  <c r="DF788" i="4"/>
  <c r="DE788" i="4"/>
  <c r="DD788" i="4"/>
  <c r="DC788" i="4"/>
  <c r="DI788" i="4" s="1"/>
  <c r="CO788" i="4" a="1"/>
  <c r="CO788" i="4" s="1"/>
  <c r="CN788" i="4" a="1"/>
  <c r="CN788" i="4" s="1"/>
  <c r="CL788" i="4" a="1"/>
  <c r="CL788" i="4" s="1"/>
  <c r="CK788" i="4" a="1"/>
  <c r="CK788" i="4" s="1"/>
  <c r="CJ788" i="4"/>
  <c r="CQ788" i="4" s="1"/>
  <c r="CW788" i="4" s="1"/>
  <c r="CF788" i="4"/>
  <c r="DL787" i="4"/>
  <c r="DG787" i="4"/>
  <c r="DP787" i="4" s="1"/>
  <c r="DF787" i="4"/>
  <c r="DE787" i="4"/>
  <c r="DD787" i="4"/>
  <c r="DC787" i="4"/>
  <c r="DI787" i="4" s="1"/>
  <c r="CO787" i="4" a="1"/>
  <c r="CO787" i="4" s="1"/>
  <c r="CN787" i="4" a="1"/>
  <c r="CN787" i="4" s="1"/>
  <c r="CL787" i="4" a="1"/>
  <c r="CL787" i="4" s="1"/>
  <c r="CK787" i="4" a="1"/>
  <c r="CK787" i="4" s="1"/>
  <c r="CJ787" i="4"/>
  <c r="CQ787" i="4" s="1"/>
  <c r="CW787" i="4" s="1"/>
  <c r="CF787" i="4"/>
  <c r="DL786" i="4"/>
  <c r="DG786" i="4"/>
  <c r="DF786" i="4"/>
  <c r="DE786" i="4"/>
  <c r="DD786" i="4"/>
  <c r="DC786" i="4"/>
  <c r="DI786" i="4" s="1"/>
  <c r="CO786" i="4" a="1"/>
  <c r="CO786" i="4" s="1"/>
  <c r="CN786" i="4" a="1"/>
  <c r="CN786" i="4" s="1"/>
  <c r="CL786" i="4" a="1"/>
  <c r="CL786" i="4" s="1"/>
  <c r="CK786" i="4" a="1"/>
  <c r="CK786" i="4" s="1"/>
  <c r="CJ786" i="4"/>
  <c r="CQ786" i="4" s="1"/>
  <c r="CW786" i="4" s="1"/>
  <c r="CF786" i="4"/>
  <c r="DL785" i="4"/>
  <c r="DG785" i="4"/>
  <c r="DF785" i="4"/>
  <c r="DE785" i="4"/>
  <c r="DD785" i="4"/>
  <c r="DC785" i="4"/>
  <c r="DI785" i="4" s="1"/>
  <c r="CO785" i="4" a="1"/>
  <c r="CO785" i="4" s="1"/>
  <c r="CN785" i="4" a="1"/>
  <c r="CN785" i="4" s="1"/>
  <c r="CL785" i="4" a="1"/>
  <c r="CL785" i="4" s="1"/>
  <c r="CK785" i="4" a="1"/>
  <c r="CK785" i="4" s="1"/>
  <c r="CJ785" i="4"/>
  <c r="CQ785" i="4" s="1"/>
  <c r="CW785" i="4" s="1"/>
  <c r="CF785" i="4"/>
  <c r="DL784" i="4"/>
  <c r="DG784" i="4"/>
  <c r="DP784" i="4" s="1"/>
  <c r="DF784" i="4"/>
  <c r="DE784" i="4"/>
  <c r="DD784" i="4"/>
  <c r="DC784" i="4"/>
  <c r="DI784" i="4" s="1"/>
  <c r="CO784" i="4" a="1"/>
  <c r="CO784" i="4" s="1"/>
  <c r="CN784" i="4" a="1"/>
  <c r="CN784" i="4" s="1"/>
  <c r="CL784" i="4" a="1"/>
  <c r="CL784" i="4" s="1"/>
  <c r="CK784" i="4" a="1"/>
  <c r="CK784" i="4" s="1"/>
  <c r="CJ784" i="4"/>
  <c r="CQ784" i="4" s="1"/>
  <c r="CW784" i="4" s="1"/>
  <c r="CF784" i="4"/>
  <c r="DL783" i="4"/>
  <c r="DG783" i="4"/>
  <c r="DP783" i="4" s="1"/>
  <c r="DF783" i="4"/>
  <c r="DE783" i="4"/>
  <c r="DD783" i="4"/>
  <c r="DC783" i="4"/>
  <c r="DI783" i="4" s="1"/>
  <c r="CO783" i="4" a="1"/>
  <c r="CO783" i="4" s="1"/>
  <c r="CN783" i="4" a="1"/>
  <c r="CN783" i="4" s="1"/>
  <c r="CL783" i="4" a="1"/>
  <c r="CL783" i="4" s="1"/>
  <c r="CK783" i="4" a="1"/>
  <c r="CK783" i="4" s="1"/>
  <c r="CJ783" i="4"/>
  <c r="CQ783" i="4" s="1"/>
  <c r="CW783" i="4" s="1"/>
  <c r="CF783" i="4"/>
  <c r="DL782" i="4"/>
  <c r="DG782" i="4"/>
  <c r="DP782" i="4" s="1"/>
  <c r="DF782" i="4"/>
  <c r="DE782" i="4"/>
  <c r="DD782" i="4"/>
  <c r="DC782" i="4"/>
  <c r="DI782" i="4" s="1"/>
  <c r="CO782" i="4" a="1"/>
  <c r="CO782" i="4" s="1"/>
  <c r="CN782" i="4" a="1"/>
  <c r="CN782" i="4" s="1"/>
  <c r="CL782" i="4" a="1"/>
  <c r="CL782" i="4" s="1"/>
  <c r="CK782" i="4" a="1"/>
  <c r="CK782" i="4" s="1"/>
  <c r="CJ782" i="4"/>
  <c r="CQ782" i="4" s="1"/>
  <c r="CW782" i="4" s="1"/>
  <c r="CF782" i="4"/>
  <c r="DL781" i="4"/>
  <c r="DG781" i="4"/>
  <c r="DF781" i="4"/>
  <c r="DE781" i="4"/>
  <c r="DD781" i="4"/>
  <c r="DC781" i="4"/>
  <c r="DI781" i="4" s="1"/>
  <c r="CO781" i="4" a="1"/>
  <c r="CO781" i="4" s="1"/>
  <c r="CN781" i="4" a="1"/>
  <c r="CN781" i="4" s="1"/>
  <c r="CL781" i="4" a="1"/>
  <c r="CL781" i="4" s="1"/>
  <c r="CK781" i="4" a="1"/>
  <c r="CK781" i="4" s="1"/>
  <c r="CJ781" i="4"/>
  <c r="CQ781" i="4" s="1"/>
  <c r="CW781" i="4" s="1"/>
  <c r="CF781" i="4"/>
  <c r="DL780" i="4"/>
  <c r="DG780" i="4"/>
  <c r="DP780" i="4" s="1"/>
  <c r="DF780" i="4"/>
  <c r="DE780" i="4"/>
  <c r="DD780" i="4"/>
  <c r="DC780" i="4"/>
  <c r="DI780" i="4" s="1"/>
  <c r="CO780" i="4" a="1"/>
  <c r="CO780" i="4" s="1"/>
  <c r="CN780" i="4" a="1"/>
  <c r="CN780" i="4" s="1"/>
  <c r="CL780" i="4" a="1"/>
  <c r="CL780" i="4" s="1"/>
  <c r="CK780" i="4" a="1"/>
  <c r="CK780" i="4" s="1"/>
  <c r="CJ780" i="4"/>
  <c r="CQ780" i="4" s="1"/>
  <c r="CW780" i="4" s="1"/>
  <c r="CF780" i="4"/>
  <c r="DL779" i="4"/>
  <c r="DG779" i="4"/>
  <c r="DP779" i="4" s="1"/>
  <c r="DF779" i="4"/>
  <c r="DE779" i="4"/>
  <c r="DD779" i="4"/>
  <c r="DC779" i="4"/>
  <c r="DI779" i="4" s="1"/>
  <c r="CO779" i="4" a="1"/>
  <c r="CO779" i="4" s="1"/>
  <c r="CN779" i="4" a="1"/>
  <c r="CN779" i="4" s="1"/>
  <c r="CL779" i="4" a="1"/>
  <c r="CL779" i="4" s="1"/>
  <c r="CK779" i="4" a="1"/>
  <c r="CK779" i="4" s="1"/>
  <c r="CJ779" i="4"/>
  <c r="CQ779" i="4" s="1"/>
  <c r="CW779" i="4" s="1"/>
  <c r="CF779" i="4"/>
  <c r="DL778" i="4"/>
  <c r="DG778" i="4"/>
  <c r="DP778" i="4" s="1"/>
  <c r="DF778" i="4"/>
  <c r="DE778" i="4"/>
  <c r="DD778" i="4"/>
  <c r="DC778" i="4"/>
  <c r="DI778" i="4" s="1"/>
  <c r="CO778" i="4" a="1"/>
  <c r="CO778" i="4" s="1"/>
  <c r="CN778" i="4" a="1"/>
  <c r="CN778" i="4" s="1"/>
  <c r="CL778" i="4" a="1"/>
  <c r="CL778" i="4" s="1"/>
  <c r="CK778" i="4" a="1"/>
  <c r="CK778" i="4" s="1"/>
  <c r="CJ778" i="4"/>
  <c r="CQ778" i="4" s="1"/>
  <c r="CW778" i="4" s="1"/>
  <c r="CF778" i="4"/>
  <c r="DL777" i="4"/>
  <c r="DG777" i="4"/>
  <c r="DP777" i="4" s="1"/>
  <c r="DF777" i="4"/>
  <c r="DE777" i="4"/>
  <c r="DD777" i="4"/>
  <c r="DC777" i="4"/>
  <c r="DI777" i="4" s="1"/>
  <c r="CO777" i="4" a="1"/>
  <c r="CO777" i="4" s="1"/>
  <c r="CN777" i="4" a="1"/>
  <c r="CN777" i="4" s="1"/>
  <c r="CL777" i="4" a="1"/>
  <c r="CL777" i="4" s="1"/>
  <c r="CK777" i="4" a="1"/>
  <c r="CK777" i="4" s="1"/>
  <c r="CJ777" i="4"/>
  <c r="CQ777" i="4" s="1"/>
  <c r="CW777" i="4" s="1"/>
  <c r="CF777" i="4"/>
  <c r="DL776" i="4"/>
  <c r="DG776" i="4"/>
  <c r="DF776" i="4"/>
  <c r="DE776" i="4"/>
  <c r="DD776" i="4"/>
  <c r="DC776" i="4"/>
  <c r="DI776" i="4" s="1"/>
  <c r="CO776" i="4" a="1"/>
  <c r="CO776" i="4" s="1"/>
  <c r="CN776" i="4" a="1"/>
  <c r="CN776" i="4" s="1"/>
  <c r="CL776" i="4" a="1"/>
  <c r="CL776" i="4" s="1"/>
  <c r="CK776" i="4" a="1"/>
  <c r="CK776" i="4" s="1"/>
  <c r="CJ776" i="4"/>
  <c r="CQ776" i="4" s="1"/>
  <c r="CW776" i="4" s="1"/>
  <c r="CF776" i="4"/>
  <c r="DL775" i="4"/>
  <c r="DG775" i="4"/>
  <c r="DF775" i="4"/>
  <c r="DE775" i="4"/>
  <c r="DD775" i="4"/>
  <c r="DC775" i="4"/>
  <c r="DI775" i="4" s="1"/>
  <c r="CO775" i="4" a="1"/>
  <c r="CO775" i="4" s="1"/>
  <c r="CN775" i="4" a="1"/>
  <c r="CN775" i="4" s="1"/>
  <c r="CL775" i="4" a="1"/>
  <c r="CL775" i="4" s="1"/>
  <c r="CK775" i="4" a="1"/>
  <c r="CK775" i="4" s="1"/>
  <c r="CJ775" i="4"/>
  <c r="CQ775" i="4" s="1"/>
  <c r="CW775" i="4" s="1"/>
  <c r="CF775" i="4"/>
  <c r="DL774" i="4"/>
  <c r="DG774" i="4"/>
  <c r="DF774" i="4"/>
  <c r="DE774" i="4"/>
  <c r="DD774" i="4"/>
  <c r="DC774" i="4"/>
  <c r="DI774" i="4" s="1"/>
  <c r="CO774" i="4" a="1"/>
  <c r="CO774" i="4" s="1"/>
  <c r="CN774" i="4" a="1"/>
  <c r="CN774" i="4" s="1"/>
  <c r="CL774" i="4" a="1"/>
  <c r="CL774" i="4" s="1"/>
  <c r="CK774" i="4" a="1"/>
  <c r="CK774" i="4" s="1"/>
  <c r="CJ774" i="4"/>
  <c r="CQ774" i="4" s="1"/>
  <c r="CW774" i="4" s="1"/>
  <c r="CF774" i="4"/>
  <c r="DL773" i="4"/>
  <c r="DG773" i="4"/>
  <c r="DF773" i="4"/>
  <c r="DE773" i="4"/>
  <c r="DD773" i="4"/>
  <c r="DC773" i="4"/>
  <c r="DI773" i="4" s="1"/>
  <c r="CO773" i="4" a="1"/>
  <c r="CO773" i="4" s="1"/>
  <c r="CN773" i="4" a="1"/>
  <c r="CN773" i="4" s="1"/>
  <c r="CL773" i="4" a="1"/>
  <c r="CL773" i="4" s="1"/>
  <c r="CK773" i="4" a="1"/>
  <c r="CK773" i="4" s="1"/>
  <c r="CJ773" i="4"/>
  <c r="CQ773" i="4" s="1"/>
  <c r="CW773" i="4" s="1"/>
  <c r="CF773" i="4"/>
  <c r="DL772" i="4"/>
  <c r="DG772" i="4"/>
  <c r="DP772" i="4" s="1"/>
  <c r="DF772" i="4"/>
  <c r="DE772" i="4"/>
  <c r="DD772" i="4"/>
  <c r="DC772" i="4"/>
  <c r="DI772" i="4" s="1"/>
  <c r="CO772" i="4" a="1"/>
  <c r="CO772" i="4" s="1"/>
  <c r="CN772" i="4" a="1"/>
  <c r="CN772" i="4" s="1"/>
  <c r="CL772" i="4" a="1"/>
  <c r="CL772" i="4" s="1"/>
  <c r="CK772" i="4" a="1"/>
  <c r="CK772" i="4" s="1"/>
  <c r="CJ772" i="4"/>
  <c r="CQ772" i="4" s="1"/>
  <c r="CW772" i="4" s="1"/>
  <c r="CF772" i="4"/>
  <c r="DL771" i="4"/>
  <c r="DG771" i="4"/>
  <c r="DF771" i="4"/>
  <c r="DE771" i="4"/>
  <c r="DD771" i="4"/>
  <c r="DC771" i="4"/>
  <c r="DI771" i="4" s="1"/>
  <c r="CO771" i="4" a="1"/>
  <c r="CO771" i="4" s="1"/>
  <c r="CN771" i="4" a="1"/>
  <c r="CN771" i="4" s="1"/>
  <c r="CL771" i="4" a="1"/>
  <c r="CL771" i="4" s="1"/>
  <c r="CK771" i="4" a="1"/>
  <c r="CK771" i="4" s="1"/>
  <c r="CJ771" i="4"/>
  <c r="CQ771" i="4" s="1"/>
  <c r="CW771" i="4" s="1"/>
  <c r="CF771" i="4"/>
  <c r="DL770" i="4"/>
  <c r="DG770" i="4"/>
  <c r="DF770" i="4"/>
  <c r="DE770" i="4"/>
  <c r="DD770" i="4"/>
  <c r="DC770" i="4"/>
  <c r="DI770" i="4" s="1"/>
  <c r="CO770" i="4"/>
  <c r="CO770" i="4" a="1"/>
  <c r="CN770" i="4" a="1"/>
  <c r="CN770" i="4" s="1"/>
  <c r="CL770" i="4" a="1"/>
  <c r="CL770" i="4" s="1"/>
  <c r="CK770" i="4" a="1"/>
  <c r="CK770" i="4" s="1"/>
  <c r="CJ770" i="4"/>
  <c r="CQ770" i="4" s="1"/>
  <c r="CW770" i="4" s="1"/>
  <c r="CF770" i="4"/>
  <c r="DL769" i="4"/>
  <c r="DG769" i="4"/>
  <c r="DF769" i="4"/>
  <c r="DE769" i="4"/>
  <c r="DD769" i="4"/>
  <c r="DC769" i="4"/>
  <c r="DI769" i="4" s="1"/>
  <c r="CO769" i="4" a="1"/>
  <c r="CO769" i="4" s="1"/>
  <c r="CN769" i="4" a="1"/>
  <c r="CN769" i="4" s="1"/>
  <c r="CL769" i="4" a="1"/>
  <c r="CL769" i="4" s="1"/>
  <c r="CK769" i="4" a="1"/>
  <c r="CK769" i="4" s="1"/>
  <c r="CJ769" i="4"/>
  <c r="CQ769" i="4" s="1"/>
  <c r="CW769" i="4" s="1"/>
  <c r="CF769" i="4"/>
  <c r="DL768" i="4"/>
  <c r="DG768" i="4"/>
  <c r="DP768" i="4" s="1"/>
  <c r="DF768" i="4"/>
  <c r="DE768" i="4"/>
  <c r="DD768" i="4"/>
  <c r="DC768" i="4"/>
  <c r="DI768" i="4" s="1"/>
  <c r="CO768" i="4" a="1"/>
  <c r="CO768" i="4" s="1"/>
  <c r="CN768" i="4" a="1"/>
  <c r="CN768" i="4" s="1"/>
  <c r="CL768" i="4" a="1"/>
  <c r="CL768" i="4" s="1"/>
  <c r="CK768" i="4" a="1"/>
  <c r="CK768" i="4" s="1"/>
  <c r="CJ768" i="4"/>
  <c r="CQ768" i="4" s="1"/>
  <c r="CW768" i="4" s="1"/>
  <c r="CF768" i="4"/>
  <c r="DP767" i="4"/>
  <c r="DL767" i="4"/>
  <c r="DG767" i="4"/>
  <c r="DF767" i="4"/>
  <c r="DE767" i="4"/>
  <c r="DD767" i="4"/>
  <c r="DC767" i="4"/>
  <c r="DI767" i="4" s="1"/>
  <c r="CO767" i="4" a="1"/>
  <c r="CO767" i="4" s="1"/>
  <c r="CN767" i="4" a="1"/>
  <c r="CN767" i="4" s="1"/>
  <c r="CL767" i="4" a="1"/>
  <c r="CL767" i="4" s="1"/>
  <c r="CK767" i="4" a="1"/>
  <c r="CK767" i="4" s="1"/>
  <c r="CJ767" i="4"/>
  <c r="CQ767" i="4" s="1"/>
  <c r="CW767" i="4" s="1"/>
  <c r="CF767" i="4"/>
  <c r="DL766" i="4"/>
  <c r="DG766" i="4"/>
  <c r="DF766" i="4"/>
  <c r="DE766" i="4"/>
  <c r="DD766" i="4"/>
  <c r="DC766" i="4"/>
  <c r="DI766" i="4" s="1"/>
  <c r="CO766" i="4" a="1"/>
  <c r="CO766" i="4" s="1"/>
  <c r="CN766" i="4" a="1"/>
  <c r="CN766" i="4" s="1"/>
  <c r="CL766" i="4" a="1"/>
  <c r="CL766" i="4" s="1"/>
  <c r="CK766" i="4" a="1"/>
  <c r="CK766" i="4" s="1"/>
  <c r="CJ766" i="4"/>
  <c r="CQ766" i="4" s="1"/>
  <c r="CW766" i="4" s="1"/>
  <c r="CF766" i="4"/>
  <c r="DL765" i="4"/>
  <c r="DG765" i="4"/>
  <c r="DF765" i="4"/>
  <c r="DE765" i="4"/>
  <c r="DD765" i="4"/>
  <c r="DC765" i="4"/>
  <c r="DI765" i="4" s="1"/>
  <c r="CO765" i="4" a="1"/>
  <c r="CO765" i="4" s="1"/>
  <c r="CN765" i="4" a="1"/>
  <c r="CN765" i="4" s="1"/>
  <c r="CL765" i="4" a="1"/>
  <c r="CL765" i="4" s="1"/>
  <c r="CK765" i="4" a="1"/>
  <c r="CK765" i="4" s="1"/>
  <c r="CJ765" i="4"/>
  <c r="CQ765" i="4" s="1"/>
  <c r="CW765" i="4" s="1"/>
  <c r="CF765" i="4"/>
  <c r="DL764" i="4"/>
  <c r="DG764" i="4"/>
  <c r="DP764" i="4" s="1"/>
  <c r="DF764" i="4"/>
  <c r="DE764" i="4"/>
  <c r="DD764" i="4"/>
  <c r="DC764" i="4"/>
  <c r="DI764" i="4" s="1"/>
  <c r="CO764" i="4" a="1"/>
  <c r="CO764" i="4" s="1"/>
  <c r="CN764" i="4" a="1"/>
  <c r="CN764" i="4" s="1"/>
  <c r="CL764" i="4" a="1"/>
  <c r="CL764" i="4" s="1"/>
  <c r="CK764" i="4" a="1"/>
  <c r="CK764" i="4" s="1"/>
  <c r="CJ764" i="4"/>
  <c r="CQ764" i="4" s="1"/>
  <c r="CW764" i="4" s="1"/>
  <c r="CF764" i="4"/>
  <c r="DL763" i="4"/>
  <c r="DG763" i="4"/>
  <c r="DP763" i="4" s="1"/>
  <c r="DF763" i="4"/>
  <c r="DE763" i="4"/>
  <c r="DD763" i="4"/>
  <c r="DC763" i="4"/>
  <c r="DI763" i="4" s="1"/>
  <c r="CO763" i="4" a="1"/>
  <c r="CO763" i="4" s="1"/>
  <c r="CN763" i="4" a="1"/>
  <c r="CN763" i="4" s="1"/>
  <c r="CL763" i="4" a="1"/>
  <c r="CL763" i="4" s="1"/>
  <c r="CK763" i="4" a="1"/>
  <c r="CK763" i="4" s="1"/>
  <c r="CJ763" i="4"/>
  <c r="CQ763" i="4" s="1"/>
  <c r="CW763" i="4" s="1"/>
  <c r="CF763" i="4"/>
  <c r="DL762" i="4"/>
  <c r="DG762" i="4"/>
  <c r="DP762" i="4" s="1"/>
  <c r="DF762" i="4"/>
  <c r="DE762" i="4"/>
  <c r="DD762" i="4"/>
  <c r="DC762" i="4"/>
  <c r="DI762" i="4" s="1"/>
  <c r="CO762" i="4" a="1"/>
  <c r="CO762" i="4" s="1"/>
  <c r="CN762" i="4" a="1"/>
  <c r="CN762" i="4" s="1"/>
  <c r="CL762" i="4" a="1"/>
  <c r="CL762" i="4" s="1"/>
  <c r="CK762" i="4" a="1"/>
  <c r="CK762" i="4" s="1"/>
  <c r="CJ762" i="4"/>
  <c r="CQ762" i="4" s="1"/>
  <c r="CW762" i="4" s="1"/>
  <c r="CF762" i="4"/>
  <c r="DL761" i="4"/>
  <c r="DG761" i="4"/>
  <c r="DP761" i="4" s="1"/>
  <c r="DF761" i="4"/>
  <c r="DE761" i="4"/>
  <c r="DD761" i="4"/>
  <c r="DC761" i="4"/>
  <c r="DI761" i="4" s="1"/>
  <c r="CO761" i="4" a="1"/>
  <c r="CO761" i="4" s="1"/>
  <c r="CN761" i="4" a="1"/>
  <c r="CN761" i="4" s="1"/>
  <c r="CL761" i="4" a="1"/>
  <c r="CL761" i="4" s="1"/>
  <c r="CK761" i="4" a="1"/>
  <c r="CK761" i="4" s="1"/>
  <c r="CJ761" i="4"/>
  <c r="CQ761" i="4" s="1"/>
  <c r="CW761" i="4" s="1"/>
  <c r="CF761" i="4"/>
  <c r="DL760" i="4"/>
  <c r="DG760" i="4"/>
  <c r="DF760" i="4"/>
  <c r="DE760" i="4"/>
  <c r="DD760" i="4"/>
  <c r="DC760" i="4"/>
  <c r="DI760" i="4" s="1"/>
  <c r="CO760" i="4" a="1"/>
  <c r="CO760" i="4" s="1"/>
  <c r="CN760" i="4" a="1"/>
  <c r="CN760" i="4" s="1"/>
  <c r="CL760" i="4" a="1"/>
  <c r="CL760" i="4" s="1"/>
  <c r="CK760" i="4" a="1"/>
  <c r="CK760" i="4" s="1"/>
  <c r="CJ760" i="4"/>
  <c r="CQ760" i="4" s="1"/>
  <c r="CW760" i="4" s="1"/>
  <c r="CF760" i="4"/>
  <c r="DL759" i="4"/>
  <c r="DG759" i="4"/>
  <c r="DF759" i="4"/>
  <c r="DE759" i="4"/>
  <c r="DD759" i="4"/>
  <c r="DC759" i="4"/>
  <c r="DI759" i="4" s="1"/>
  <c r="CO759" i="4" a="1"/>
  <c r="CO759" i="4" s="1"/>
  <c r="CN759" i="4" a="1"/>
  <c r="CN759" i="4" s="1"/>
  <c r="CL759" i="4" a="1"/>
  <c r="CL759" i="4" s="1"/>
  <c r="CK759" i="4" a="1"/>
  <c r="CK759" i="4" s="1"/>
  <c r="CJ759" i="4"/>
  <c r="CQ759" i="4" s="1"/>
  <c r="CW759" i="4" s="1"/>
  <c r="CF759" i="4"/>
  <c r="DL758" i="4"/>
  <c r="DG758" i="4"/>
  <c r="DF758" i="4"/>
  <c r="DE758" i="4"/>
  <c r="DD758" i="4"/>
  <c r="DC758" i="4"/>
  <c r="DI758" i="4" s="1"/>
  <c r="CO758" i="4" a="1"/>
  <c r="CO758" i="4" s="1"/>
  <c r="CN758" i="4" a="1"/>
  <c r="CN758" i="4" s="1"/>
  <c r="CL758" i="4" a="1"/>
  <c r="CL758" i="4" s="1"/>
  <c r="CK758" i="4" a="1"/>
  <c r="CK758" i="4" s="1"/>
  <c r="CJ758" i="4"/>
  <c r="CQ758" i="4" s="1"/>
  <c r="CW758" i="4" s="1"/>
  <c r="CF758" i="4"/>
  <c r="DL757" i="4"/>
  <c r="DG757" i="4"/>
  <c r="DP757" i="4" s="1"/>
  <c r="DF757" i="4"/>
  <c r="DE757" i="4"/>
  <c r="DD757" i="4"/>
  <c r="DC757" i="4"/>
  <c r="DI757" i="4" s="1"/>
  <c r="CO757" i="4" a="1"/>
  <c r="CO757" i="4" s="1"/>
  <c r="CN757" i="4" a="1"/>
  <c r="CN757" i="4" s="1"/>
  <c r="CL757" i="4" a="1"/>
  <c r="CL757" i="4" s="1"/>
  <c r="CK757" i="4" a="1"/>
  <c r="CK757" i="4" s="1"/>
  <c r="CJ757" i="4"/>
  <c r="CQ757" i="4" s="1"/>
  <c r="CW757" i="4" s="1"/>
  <c r="CF757" i="4"/>
  <c r="DL756" i="4"/>
  <c r="DG756" i="4"/>
  <c r="DP756" i="4" s="1"/>
  <c r="DF756" i="4"/>
  <c r="DE756" i="4"/>
  <c r="DD756" i="4"/>
  <c r="DC756" i="4"/>
  <c r="DI756" i="4" s="1"/>
  <c r="CO756" i="4" a="1"/>
  <c r="CO756" i="4" s="1"/>
  <c r="CN756" i="4" a="1"/>
  <c r="CN756" i="4" s="1"/>
  <c r="CL756" i="4" a="1"/>
  <c r="CL756" i="4" s="1"/>
  <c r="CK756" i="4" a="1"/>
  <c r="CK756" i="4" s="1"/>
  <c r="CJ756" i="4"/>
  <c r="CQ756" i="4" s="1"/>
  <c r="CW756" i="4" s="1"/>
  <c r="CF756" i="4"/>
  <c r="DL755" i="4"/>
  <c r="DG755" i="4"/>
  <c r="DF755" i="4"/>
  <c r="DE755" i="4"/>
  <c r="DD755" i="4"/>
  <c r="DC755" i="4"/>
  <c r="DI755" i="4" s="1"/>
  <c r="CO755" i="4" a="1"/>
  <c r="CO755" i="4" s="1"/>
  <c r="CN755" i="4" a="1"/>
  <c r="CN755" i="4" s="1"/>
  <c r="CL755" i="4" a="1"/>
  <c r="CL755" i="4" s="1"/>
  <c r="CK755" i="4" a="1"/>
  <c r="CK755" i="4" s="1"/>
  <c r="CJ755" i="4"/>
  <c r="CQ755" i="4" s="1"/>
  <c r="CW755" i="4" s="1"/>
  <c r="CF755" i="4"/>
  <c r="DL754" i="4"/>
  <c r="DG754" i="4"/>
  <c r="DP754" i="4" s="1"/>
  <c r="DF754" i="4"/>
  <c r="DE754" i="4"/>
  <c r="DD754" i="4"/>
  <c r="DC754" i="4"/>
  <c r="DI754" i="4" s="1"/>
  <c r="CO754" i="4" a="1"/>
  <c r="CO754" i="4" s="1"/>
  <c r="CN754" i="4" a="1"/>
  <c r="CN754" i="4" s="1"/>
  <c r="CL754" i="4" a="1"/>
  <c r="CL754" i="4" s="1"/>
  <c r="CK754" i="4" a="1"/>
  <c r="CK754" i="4" s="1"/>
  <c r="CJ754" i="4"/>
  <c r="CQ754" i="4" s="1"/>
  <c r="CW754" i="4" s="1"/>
  <c r="CF754" i="4"/>
  <c r="DL753" i="4"/>
  <c r="DG753" i="4"/>
  <c r="DP753" i="4" s="1"/>
  <c r="DF753" i="4"/>
  <c r="DE753" i="4"/>
  <c r="DD753" i="4"/>
  <c r="DC753" i="4"/>
  <c r="DI753" i="4" s="1"/>
  <c r="CO753" i="4" a="1"/>
  <c r="CO753" i="4" s="1"/>
  <c r="CN753" i="4" a="1"/>
  <c r="CN753" i="4" s="1"/>
  <c r="CL753" i="4" a="1"/>
  <c r="CL753" i="4" s="1"/>
  <c r="CK753" i="4" a="1"/>
  <c r="CK753" i="4" s="1"/>
  <c r="CJ753" i="4"/>
  <c r="CQ753" i="4" s="1"/>
  <c r="CW753" i="4" s="1"/>
  <c r="CF753" i="4"/>
  <c r="DL752" i="4"/>
  <c r="DG752" i="4"/>
  <c r="DF752" i="4"/>
  <c r="DE752" i="4"/>
  <c r="DD752" i="4"/>
  <c r="DC752" i="4"/>
  <c r="DI752" i="4" s="1"/>
  <c r="CO752" i="4" a="1"/>
  <c r="CO752" i="4" s="1"/>
  <c r="CN752" i="4" a="1"/>
  <c r="CN752" i="4" s="1"/>
  <c r="CL752" i="4" a="1"/>
  <c r="CL752" i="4" s="1"/>
  <c r="CK752" i="4" a="1"/>
  <c r="CK752" i="4" s="1"/>
  <c r="CJ752" i="4"/>
  <c r="CQ752" i="4" s="1"/>
  <c r="CW752" i="4" s="1"/>
  <c r="CF752" i="4"/>
  <c r="DL751" i="4"/>
  <c r="DG751" i="4"/>
  <c r="DF751" i="4"/>
  <c r="DE751" i="4"/>
  <c r="DD751" i="4"/>
  <c r="DC751" i="4"/>
  <c r="DI751" i="4" s="1"/>
  <c r="CO751" i="4" a="1"/>
  <c r="CO751" i="4" s="1"/>
  <c r="CN751" i="4" a="1"/>
  <c r="CN751" i="4" s="1"/>
  <c r="CL751" i="4" a="1"/>
  <c r="CL751" i="4" s="1"/>
  <c r="CK751" i="4" a="1"/>
  <c r="CK751" i="4" s="1"/>
  <c r="CR751" i="4" s="1"/>
  <c r="CJ751" i="4"/>
  <c r="CQ751" i="4" s="1"/>
  <c r="CW751" i="4" s="1"/>
  <c r="CF751" i="4"/>
  <c r="DL750" i="4"/>
  <c r="DG750" i="4"/>
  <c r="DF750" i="4"/>
  <c r="DE750" i="4"/>
  <c r="DD750" i="4"/>
  <c r="DC750" i="4"/>
  <c r="DI750" i="4" s="1"/>
  <c r="CO750" i="4" a="1"/>
  <c r="CO750" i="4" s="1"/>
  <c r="CN750" i="4" a="1"/>
  <c r="CN750" i="4" s="1"/>
  <c r="CL750" i="4" a="1"/>
  <c r="CL750" i="4" s="1"/>
  <c r="CK750" i="4" a="1"/>
  <c r="CK750" i="4" s="1"/>
  <c r="CJ750" i="4"/>
  <c r="CQ750" i="4" s="1"/>
  <c r="CW750" i="4" s="1"/>
  <c r="CF750" i="4"/>
  <c r="DL749" i="4"/>
  <c r="DG749" i="4"/>
  <c r="DF749" i="4"/>
  <c r="DE749" i="4"/>
  <c r="DD749" i="4"/>
  <c r="DC749" i="4"/>
  <c r="DI749" i="4" s="1"/>
  <c r="CO749" i="4" a="1"/>
  <c r="CO749" i="4" s="1"/>
  <c r="CN749" i="4" a="1"/>
  <c r="CN749" i="4" s="1"/>
  <c r="CL749" i="4" a="1"/>
  <c r="CL749" i="4" s="1"/>
  <c r="CK749" i="4" a="1"/>
  <c r="CK749" i="4" s="1"/>
  <c r="CJ749" i="4"/>
  <c r="CQ749" i="4" s="1"/>
  <c r="CW749" i="4" s="1"/>
  <c r="CF749" i="4"/>
  <c r="DL748" i="4"/>
  <c r="DG748" i="4"/>
  <c r="DF748" i="4"/>
  <c r="DE748" i="4"/>
  <c r="DD748" i="4"/>
  <c r="DC748" i="4"/>
  <c r="DI748" i="4" s="1"/>
  <c r="CO748" i="4" a="1"/>
  <c r="CO748" i="4" s="1"/>
  <c r="CN748" i="4" a="1"/>
  <c r="CN748" i="4" s="1"/>
  <c r="CL748" i="4" a="1"/>
  <c r="CL748" i="4" s="1"/>
  <c r="CS748" i="4" s="1"/>
  <c r="CK748" i="4" a="1"/>
  <c r="CK748" i="4" s="1"/>
  <c r="CJ748" i="4"/>
  <c r="CQ748" i="4" s="1"/>
  <c r="CW748" i="4" s="1"/>
  <c r="CF748" i="4"/>
  <c r="DL747" i="4"/>
  <c r="DG747" i="4"/>
  <c r="DF747" i="4"/>
  <c r="DE747" i="4"/>
  <c r="DD747" i="4"/>
  <c r="DC747" i="4"/>
  <c r="DI747" i="4" s="1"/>
  <c r="CO747" i="4" a="1"/>
  <c r="CO747" i="4" s="1"/>
  <c r="CN747" i="4" a="1"/>
  <c r="CN747" i="4" s="1"/>
  <c r="CL747" i="4" a="1"/>
  <c r="CL747" i="4" s="1"/>
  <c r="CK747" i="4" a="1"/>
  <c r="CK747" i="4" s="1"/>
  <c r="CJ747" i="4"/>
  <c r="CQ747" i="4" s="1"/>
  <c r="CW747" i="4" s="1"/>
  <c r="CF747" i="4"/>
  <c r="DL746" i="4"/>
  <c r="DG746" i="4"/>
  <c r="DP746" i="4" s="1"/>
  <c r="DF746" i="4"/>
  <c r="DE746" i="4"/>
  <c r="DD746" i="4"/>
  <c r="DC746" i="4"/>
  <c r="DI746" i="4" s="1"/>
  <c r="CO746" i="4" a="1"/>
  <c r="CO746" i="4" s="1"/>
  <c r="CN746" i="4" a="1"/>
  <c r="CN746" i="4" s="1"/>
  <c r="CL746" i="4" a="1"/>
  <c r="CL746" i="4" s="1"/>
  <c r="CK746" i="4" a="1"/>
  <c r="CK746" i="4" s="1"/>
  <c r="CJ746" i="4"/>
  <c r="CQ746" i="4" s="1"/>
  <c r="CW746" i="4" s="1"/>
  <c r="CF746" i="4"/>
  <c r="DL745" i="4"/>
  <c r="DG745" i="4"/>
  <c r="DP745" i="4" s="1"/>
  <c r="DF745" i="4"/>
  <c r="DE745" i="4"/>
  <c r="DD745" i="4"/>
  <c r="DC745" i="4"/>
  <c r="DI745" i="4" s="1"/>
  <c r="CO745" i="4" a="1"/>
  <c r="CO745" i="4" s="1"/>
  <c r="CN745" i="4" a="1"/>
  <c r="CN745" i="4" s="1"/>
  <c r="CL745" i="4" a="1"/>
  <c r="CL745" i="4" s="1"/>
  <c r="CK745" i="4" a="1"/>
  <c r="CK745" i="4" s="1"/>
  <c r="CJ745" i="4"/>
  <c r="CQ745" i="4" s="1"/>
  <c r="CW745" i="4" s="1"/>
  <c r="CF745" i="4"/>
  <c r="DL744" i="4"/>
  <c r="DG744" i="4"/>
  <c r="DF744" i="4"/>
  <c r="DE744" i="4"/>
  <c r="DD744" i="4"/>
  <c r="DC744" i="4"/>
  <c r="DI744" i="4" s="1"/>
  <c r="CO744" i="4" a="1"/>
  <c r="CO744" i="4" s="1"/>
  <c r="CN744" i="4" a="1"/>
  <c r="CN744" i="4" s="1"/>
  <c r="CL744" i="4" a="1"/>
  <c r="CL744" i="4" s="1"/>
  <c r="CK744" i="4" a="1"/>
  <c r="CK744" i="4" s="1"/>
  <c r="CJ744" i="4"/>
  <c r="CQ744" i="4" s="1"/>
  <c r="CW744" i="4" s="1"/>
  <c r="CF744" i="4"/>
  <c r="DL743" i="4"/>
  <c r="DG743" i="4"/>
  <c r="DF743" i="4"/>
  <c r="DE743" i="4"/>
  <c r="DD743" i="4"/>
  <c r="DC743" i="4"/>
  <c r="DI743" i="4" s="1"/>
  <c r="CO743" i="4" a="1"/>
  <c r="CO743" i="4" s="1"/>
  <c r="CN743" i="4" a="1"/>
  <c r="CN743" i="4" s="1"/>
  <c r="CL743" i="4" a="1"/>
  <c r="CL743" i="4" s="1"/>
  <c r="CK743" i="4" a="1"/>
  <c r="CK743" i="4" s="1"/>
  <c r="CJ743" i="4"/>
  <c r="CQ743" i="4" s="1"/>
  <c r="CW743" i="4" s="1"/>
  <c r="CF743" i="4"/>
  <c r="DL742" i="4"/>
  <c r="DG742" i="4"/>
  <c r="DF742" i="4"/>
  <c r="DE742" i="4"/>
  <c r="DD742" i="4"/>
  <c r="DC742" i="4"/>
  <c r="DI742" i="4" s="1"/>
  <c r="CO742" i="4" a="1"/>
  <c r="CO742" i="4" s="1"/>
  <c r="CN742" i="4" a="1"/>
  <c r="CN742" i="4" s="1"/>
  <c r="CL742" i="4" a="1"/>
  <c r="CL742" i="4" s="1"/>
  <c r="CK742" i="4" a="1"/>
  <c r="CK742" i="4" s="1"/>
  <c r="CJ742" i="4"/>
  <c r="CQ742" i="4" s="1"/>
  <c r="CW742" i="4" s="1"/>
  <c r="CF742" i="4"/>
  <c r="DL741" i="4"/>
  <c r="DG741" i="4"/>
  <c r="DF741" i="4"/>
  <c r="DE741" i="4"/>
  <c r="DD741" i="4"/>
  <c r="DC741" i="4"/>
  <c r="DI741" i="4" s="1"/>
  <c r="CO741" i="4" a="1"/>
  <c r="CO741" i="4" s="1"/>
  <c r="CN741" i="4" a="1"/>
  <c r="CN741" i="4" s="1"/>
  <c r="CL741" i="4" a="1"/>
  <c r="CL741" i="4" s="1"/>
  <c r="CK741" i="4" a="1"/>
  <c r="CK741" i="4" s="1"/>
  <c r="CJ741" i="4"/>
  <c r="CQ741" i="4" s="1"/>
  <c r="CW741" i="4" s="1"/>
  <c r="CF741" i="4"/>
  <c r="DL740" i="4"/>
  <c r="DG740" i="4"/>
  <c r="DP740" i="4" s="1"/>
  <c r="DF740" i="4"/>
  <c r="DE740" i="4"/>
  <c r="DD740" i="4"/>
  <c r="DC740" i="4"/>
  <c r="DI740" i="4" s="1"/>
  <c r="CO740" i="4" a="1"/>
  <c r="CO740" i="4" s="1"/>
  <c r="CN740" i="4" a="1"/>
  <c r="CN740" i="4" s="1"/>
  <c r="CL740" i="4" a="1"/>
  <c r="CL740" i="4" s="1"/>
  <c r="CK740" i="4" a="1"/>
  <c r="CK740" i="4" s="1"/>
  <c r="CJ740" i="4"/>
  <c r="CQ740" i="4" s="1"/>
  <c r="CW740" i="4" s="1"/>
  <c r="CF740" i="4"/>
  <c r="DL739" i="4"/>
  <c r="DG739" i="4"/>
  <c r="DF739" i="4"/>
  <c r="DE739" i="4"/>
  <c r="DD739" i="4"/>
  <c r="DC739" i="4"/>
  <c r="DI739" i="4" s="1"/>
  <c r="CO739" i="4" a="1"/>
  <c r="CO739" i="4" s="1"/>
  <c r="CN739" i="4" a="1"/>
  <c r="CN739" i="4" s="1"/>
  <c r="CL739" i="4" a="1"/>
  <c r="CL739" i="4" s="1"/>
  <c r="CK739" i="4" a="1"/>
  <c r="CK739" i="4" s="1"/>
  <c r="CJ739" i="4"/>
  <c r="CQ739" i="4" s="1"/>
  <c r="CW739" i="4" s="1"/>
  <c r="CF739" i="4"/>
  <c r="DL738" i="4"/>
  <c r="DG738" i="4"/>
  <c r="DP738" i="4" s="1"/>
  <c r="DF738" i="4"/>
  <c r="DE738" i="4"/>
  <c r="DD738" i="4"/>
  <c r="DC738" i="4"/>
  <c r="DI738" i="4" s="1"/>
  <c r="CO738" i="4" a="1"/>
  <c r="CO738" i="4" s="1"/>
  <c r="CN738" i="4" a="1"/>
  <c r="CN738" i="4" s="1"/>
  <c r="CL738" i="4" a="1"/>
  <c r="CL738" i="4" s="1"/>
  <c r="CK738" i="4" a="1"/>
  <c r="CK738" i="4" s="1"/>
  <c r="CR738" i="4" s="1"/>
  <c r="CJ738" i="4"/>
  <c r="CQ738" i="4" s="1"/>
  <c r="CW738" i="4" s="1"/>
  <c r="CF738" i="4"/>
  <c r="DL737" i="4"/>
  <c r="DG737" i="4"/>
  <c r="DP737" i="4" s="1"/>
  <c r="DF737" i="4"/>
  <c r="DE737" i="4"/>
  <c r="DD737" i="4"/>
  <c r="DC737" i="4"/>
  <c r="DI737" i="4" s="1"/>
  <c r="CO737" i="4" a="1"/>
  <c r="CO737" i="4" s="1"/>
  <c r="CN737" i="4" a="1"/>
  <c r="CN737" i="4" s="1"/>
  <c r="CL737" i="4" a="1"/>
  <c r="CL737" i="4" s="1"/>
  <c r="CK737" i="4" a="1"/>
  <c r="CK737" i="4" s="1"/>
  <c r="CJ737" i="4"/>
  <c r="CQ737" i="4" s="1"/>
  <c r="CW737" i="4" s="1"/>
  <c r="CF737" i="4"/>
  <c r="DL736" i="4"/>
  <c r="DG736" i="4"/>
  <c r="DP736" i="4" s="1"/>
  <c r="DF736" i="4"/>
  <c r="DE736" i="4"/>
  <c r="DD736" i="4"/>
  <c r="DC736" i="4"/>
  <c r="DI736" i="4" s="1"/>
  <c r="CO736" i="4" a="1"/>
  <c r="CO736" i="4" s="1"/>
  <c r="CN736" i="4" a="1"/>
  <c r="CN736" i="4" s="1"/>
  <c r="CL736" i="4"/>
  <c r="CL736" i="4" a="1"/>
  <c r="CK736" i="4" a="1"/>
  <c r="CK736" i="4" s="1"/>
  <c r="CJ736" i="4"/>
  <c r="CQ736" i="4" s="1"/>
  <c r="CW736" i="4" s="1"/>
  <c r="CF736" i="4"/>
  <c r="DL735" i="4"/>
  <c r="DG735" i="4"/>
  <c r="DP735" i="4" s="1"/>
  <c r="DF735" i="4"/>
  <c r="DE735" i="4"/>
  <c r="DD735" i="4"/>
  <c r="DC735" i="4"/>
  <c r="DI735" i="4" s="1"/>
  <c r="CO735" i="4" a="1"/>
  <c r="CO735" i="4" s="1"/>
  <c r="CN735" i="4" a="1"/>
  <c r="CN735" i="4" s="1"/>
  <c r="CL735" i="4" a="1"/>
  <c r="CL735" i="4" s="1"/>
  <c r="CK735" i="4" a="1"/>
  <c r="CK735" i="4" s="1"/>
  <c r="CJ735" i="4"/>
  <c r="CQ735" i="4" s="1"/>
  <c r="CW735" i="4" s="1"/>
  <c r="CF735" i="4"/>
  <c r="DL734" i="4"/>
  <c r="DG734" i="4"/>
  <c r="DF734" i="4"/>
  <c r="DE734" i="4"/>
  <c r="DD734" i="4"/>
  <c r="DC734" i="4"/>
  <c r="DI734" i="4" s="1"/>
  <c r="CO734" i="4" a="1"/>
  <c r="CO734" i="4" s="1"/>
  <c r="CN734" i="4" a="1"/>
  <c r="CN734" i="4" s="1"/>
  <c r="CL734" i="4" a="1"/>
  <c r="CL734" i="4" s="1"/>
  <c r="CK734" i="4" a="1"/>
  <c r="CK734" i="4" s="1"/>
  <c r="CJ734" i="4"/>
  <c r="CQ734" i="4" s="1"/>
  <c r="CW734" i="4" s="1"/>
  <c r="CF734" i="4"/>
  <c r="DL733" i="4"/>
  <c r="DG733" i="4"/>
  <c r="DP733" i="4" s="1"/>
  <c r="DF733" i="4"/>
  <c r="DE733" i="4"/>
  <c r="DD733" i="4"/>
  <c r="DC733" i="4"/>
  <c r="DI733" i="4" s="1"/>
  <c r="CO733" i="4" a="1"/>
  <c r="CO733" i="4" s="1"/>
  <c r="CN733" i="4" a="1"/>
  <c r="CN733" i="4" s="1"/>
  <c r="CL733" i="4" a="1"/>
  <c r="CL733" i="4" s="1"/>
  <c r="CK733" i="4" a="1"/>
  <c r="CK733" i="4" s="1"/>
  <c r="CJ733" i="4"/>
  <c r="CQ733" i="4" s="1"/>
  <c r="CW733" i="4" s="1"/>
  <c r="CF733" i="4"/>
  <c r="DL732" i="4"/>
  <c r="DG732" i="4"/>
  <c r="DF732" i="4"/>
  <c r="DE732" i="4"/>
  <c r="DD732" i="4"/>
  <c r="DC732" i="4"/>
  <c r="DI732" i="4" s="1"/>
  <c r="CO732" i="4" a="1"/>
  <c r="CO732" i="4" s="1"/>
  <c r="CN732" i="4" a="1"/>
  <c r="CN732" i="4" s="1"/>
  <c r="CL732" i="4" a="1"/>
  <c r="CL732" i="4" s="1"/>
  <c r="CK732" i="4" a="1"/>
  <c r="CK732" i="4" s="1"/>
  <c r="CJ732" i="4"/>
  <c r="CQ732" i="4" s="1"/>
  <c r="CW732" i="4" s="1"/>
  <c r="CF732" i="4"/>
  <c r="DL731" i="4"/>
  <c r="DG731" i="4"/>
  <c r="DF731" i="4"/>
  <c r="DE731" i="4"/>
  <c r="DD731" i="4"/>
  <c r="DC731" i="4"/>
  <c r="DI731" i="4" s="1"/>
  <c r="CO731" i="4" a="1"/>
  <c r="CO731" i="4" s="1"/>
  <c r="CN731" i="4" a="1"/>
  <c r="CN731" i="4" s="1"/>
  <c r="CL731" i="4" a="1"/>
  <c r="CL731" i="4" s="1"/>
  <c r="CK731" i="4" a="1"/>
  <c r="CK731" i="4" s="1"/>
  <c r="CJ731" i="4"/>
  <c r="CQ731" i="4" s="1"/>
  <c r="CW731" i="4" s="1"/>
  <c r="CF731" i="4"/>
  <c r="DL730" i="4"/>
  <c r="DG730" i="4"/>
  <c r="DP730" i="4" s="1"/>
  <c r="DF730" i="4"/>
  <c r="DE730" i="4"/>
  <c r="DD730" i="4"/>
  <c r="DC730" i="4"/>
  <c r="DI730" i="4" s="1"/>
  <c r="CO730" i="4" a="1"/>
  <c r="CO730" i="4" s="1"/>
  <c r="CN730" i="4" a="1"/>
  <c r="CN730" i="4" s="1"/>
  <c r="CL730" i="4" a="1"/>
  <c r="CL730" i="4" s="1"/>
  <c r="CK730" i="4" a="1"/>
  <c r="CK730" i="4" s="1"/>
  <c r="CJ730" i="4"/>
  <c r="CQ730" i="4" s="1"/>
  <c r="CW730" i="4" s="1"/>
  <c r="CF730" i="4"/>
  <c r="DL729" i="4"/>
  <c r="DG729" i="4"/>
  <c r="DP729" i="4" s="1"/>
  <c r="DF729" i="4"/>
  <c r="DE729" i="4"/>
  <c r="DD729" i="4"/>
  <c r="DC729" i="4"/>
  <c r="DI729" i="4" s="1"/>
  <c r="CO729" i="4" a="1"/>
  <c r="CO729" i="4" s="1"/>
  <c r="CN729" i="4" a="1"/>
  <c r="CN729" i="4" s="1"/>
  <c r="CL729" i="4" a="1"/>
  <c r="CL729" i="4" s="1"/>
  <c r="CK729" i="4" a="1"/>
  <c r="CK729" i="4" s="1"/>
  <c r="CJ729" i="4"/>
  <c r="CQ729" i="4" s="1"/>
  <c r="CW729" i="4" s="1"/>
  <c r="CF729" i="4"/>
  <c r="DL728" i="4"/>
  <c r="DG728" i="4"/>
  <c r="DF728" i="4"/>
  <c r="DE728" i="4"/>
  <c r="DD728" i="4"/>
  <c r="DC728" i="4"/>
  <c r="DI728" i="4" s="1"/>
  <c r="CO728" i="4" a="1"/>
  <c r="CO728" i="4" s="1"/>
  <c r="CN728" i="4" a="1"/>
  <c r="CN728" i="4" s="1"/>
  <c r="CL728" i="4" a="1"/>
  <c r="CL728" i="4" s="1"/>
  <c r="CK728" i="4" a="1"/>
  <c r="CK728" i="4" s="1"/>
  <c r="CJ728" i="4"/>
  <c r="CQ728" i="4" s="1"/>
  <c r="CW728" i="4" s="1"/>
  <c r="CF728" i="4"/>
  <c r="DL727" i="4"/>
  <c r="DG727" i="4"/>
  <c r="DP727" i="4" s="1"/>
  <c r="DF727" i="4"/>
  <c r="DE727" i="4"/>
  <c r="DD727" i="4"/>
  <c r="DC727" i="4"/>
  <c r="DI727" i="4" s="1"/>
  <c r="CO727" i="4" a="1"/>
  <c r="CO727" i="4" s="1"/>
  <c r="CN727" i="4" a="1"/>
  <c r="CN727" i="4" s="1"/>
  <c r="CL727" i="4" a="1"/>
  <c r="CL727" i="4" s="1"/>
  <c r="CK727" i="4" a="1"/>
  <c r="CK727" i="4" s="1"/>
  <c r="CR727" i="4" s="1"/>
  <c r="CJ727" i="4"/>
  <c r="CQ727" i="4" s="1"/>
  <c r="CW727" i="4" s="1"/>
  <c r="CF727" i="4"/>
  <c r="DL726" i="4"/>
  <c r="DG726" i="4"/>
  <c r="DP726" i="4" s="1"/>
  <c r="DF726" i="4"/>
  <c r="DE726" i="4"/>
  <c r="DD726" i="4"/>
  <c r="DC726" i="4"/>
  <c r="DI726" i="4" s="1"/>
  <c r="CO726" i="4" a="1"/>
  <c r="CO726" i="4" s="1"/>
  <c r="CN726" i="4" a="1"/>
  <c r="CN726" i="4" s="1"/>
  <c r="CL726" i="4" a="1"/>
  <c r="CL726" i="4" s="1"/>
  <c r="CK726" i="4" a="1"/>
  <c r="CK726" i="4" s="1"/>
  <c r="CJ726" i="4"/>
  <c r="CQ726" i="4" s="1"/>
  <c r="CW726" i="4" s="1"/>
  <c r="CF726" i="4"/>
  <c r="DL725" i="4"/>
  <c r="DG725" i="4"/>
  <c r="DP725" i="4" s="1"/>
  <c r="DF725" i="4"/>
  <c r="DE725" i="4"/>
  <c r="DD725" i="4"/>
  <c r="DC725" i="4"/>
  <c r="DI725" i="4" s="1"/>
  <c r="CO725" i="4" a="1"/>
  <c r="CO725" i="4" s="1"/>
  <c r="CN725" i="4" a="1"/>
  <c r="CN725" i="4" s="1"/>
  <c r="CL725" i="4" a="1"/>
  <c r="CL725" i="4" s="1"/>
  <c r="CK725" i="4" a="1"/>
  <c r="CK725" i="4" s="1"/>
  <c r="CJ725" i="4"/>
  <c r="CQ725" i="4" s="1"/>
  <c r="CW725" i="4" s="1"/>
  <c r="CF725" i="4"/>
  <c r="DL724" i="4"/>
  <c r="DG724" i="4"/>
  <c r="DP724" i="4" s="1"/>
  <c r="DF724" i="4"/>
  <c r="DE724" i="4"/>
  <c r="DD724" i="4"/>
  <c r="DC724" i="4"/>
  <c r="DI724" i="4" s="1"/>
  <c r="CO724" i="4" a="1"/>
  <c r="CO724" i="4" s="1"/>
  <c r="CN724" i="4" a="1"/>
  <c r="CN724" i="4" s="1"/>
  <c r="CL724" i="4" a="1"/>
  <c r="CL724" i="4" s="1"/>
  <c r="CK724" i="4" a="1"/>
  <c r="CK724" i="4" s="1"/>
  <c r="CJ724" i="4"/>
  <c r="CQ724" i="4" s="1"/>
  <c r="CW724" i="4" s="1"/>
  <c r="CF724" i="4"/>
  <c r="DL723" i="4"/>
  <c r="DG723" i="4"/>
  <c r="DP723" i="4" s="1"/>
  <c r="DF723" i="4"/>
  <c r="DE723" i="4"/>
  <c r="DD723" i="4"/>
  <c r="DC723" i="4"/>
  <c r="DI723" i="4" s="1"/>
  <c r="CO723" i="4" a="1"/>
  <c r="CO723" i="4" s="1"/>
  <c r="CN723" i="4" a="1"/>
  <c r="CN723" i="4" s="1"/>
  <c r="CL723" i="4" a="1"/>
  <c r="CL723" i="4" s="1"/>
  <c r="CK723" i="4" a="1"/>
  <c r="CK723" i="4" s="1"/>
  <c r="CJ723" i="4"/>
  <c r="CQ723" i="4" s="1"/>
  <c r="CW723" i="4" s="1"/>
  <c r="CF723" i="4"/>
  <c r="DL722" i="4"/>
  <c r="DG722" i="4"/>
  <c r="DF722" i="4"/>
  <c r="DE722" i="4"/>
  <c r="DD722" i="4"/>
  <c r="DC722" i="4"/>
  <c r="DI722" i="4" s="1"/>
  <c r="CO722" i="4" a="1"/>
  <c r="CO722" i="4" s="1"/>
  <c r="CN722" i="4" a="1"/>
  <c r="CN722" i="4" s="1"/>
  <c r="CL722" i="4" a="1"/>
  <c r="CL722" i="4" s="1"/>
  <c r="CK722" i="4" a="1"/>
  <c r="CK722" i="4" s="1"/>
  <c r="CJ722" i="4"/>
  <c r="CQ722" i="4" s="1"/>
  <c r="CW722" i="4" s="1"/>
  <c r="CF722" i="4"/>
  <c r="DL721" i="4"/>
  <c r="DG721" i="4"/>
  <c r="DF721" i="4"/>
  <c r="DE721" i="4"/>
  <c r="DD721" i="4"/>
  <c r="DC721" i="4"/>
  <c r="DI721" i="4" s="1"/>
  <c r="CO721" i="4" a="1"/>
  <c r="CO721" i="4" s="1"/>
  <c r="CN721" i="4" a="1"/>
  <c r="CN721" i="4" s="1"/>
  <c r="CL721" i="4" a="1"/>
  <c r="CL721" i="4" s="1"/>
  <c r="CK721" i="4" a="1"/>
  <c r="CK721" i="4" s="1"/>
  <c r="CJ721" i="4"/>
  <c r="CQ721" i="4" s="1"/>
  <c r="CW721" i="4" s="1"/>
  <c r="CF721" i="4"/>
  <c r="DL720" i="4"/>
  <c r="DG720" i="4"/>
  <c r="DF720" i="4"/>
  <c r="DE720" i="4"/>
  <c r="DD720" i="4"/>
  <c r="DC720" i="4"/>
  <c r="DI720" i="4" s="1"/>
  <c r="CO720" i="4" a="1"/>
  <c r="CO720" i="4" s="1"/>
  <c r="CN720" i="4" a="1"/>
  <c r="CN720" i="4" s="1"/>
  <c r="CL720" i="4" a="1"/>
  <c r="CL720" i="4" s="1"/>
  <c r="CK720" i="4" a="1"/>
  <c r="CK720" i="4" s="1"/>
  <c r="CJ720" i="4"/>
  <c r="CQ720" i="4" s="1"/>
  <c r="CW720" i="4" s="1"/>
  <c r="CF720" i="4"/>
  <c r="DL719" i="4"/>
  <c r="DG719" i="4"/>
  <c r="DP719" i="4" s="1"/>
  <c r="DF719" i="4"/>
  <c r="DE719" i="4"/>
  <c r="DD719" i="4"/>
  <c r="DC719" i="4"/>
  <c r="DI719" i="4" s="1"/>
  <c r="CO719" i="4" a="1"/>
  <c r="CO719" i="4" s="1"/>
  <c r="CN719" i="4" a="1"/>
  <c r="CN719" i="4" s="1"/>
  <c r="CU719" i="4" s="1"/>
  <c r="CL719" i="4" a="1"/>
  <c r="CL719" i="4" s="1"/>
  <c r="CK719" i="4" a="1"/>
  <c r="CK719" i="4" s="1"/>
  <c r="CJ719" i="4"/>
  <c r="CQ719" i="4" s="1"/>
  <c r="CW719" i="4" s="1"/>
  <c r="CF719" i="4"/>
  <c r="DL718" i="4"/>
  <c r="DG718" i="4"/>
  <c r="DP718" i="4" s="1"/>
  <c r="DF718" i="4"/>
  <c r="DE718" i="4"/>
  <c r="DD718" i="4"/>
  <c r="DC718" i="4"/>
  <c r="DI718" i="4" s="1"/>
  <c r="CO718" i="4" a="1"/>
  <c r="CO718" i="4" s="1"/>
  <c r="CN718" i="4" a="1"/>
  <c r="CN718" i="4" s="1"/>
  <c r="CL718" i="4" a="1"/>
  <c r="CL718" i="4" s="1"/>
  <c r="CK718" i="4" a="1"/>
  <c r="CK718" i="4" s="1"/>
  <c r="CJ718" i="4"/>
  <c r="CQ718" i="4" s="1"/>
  <c r="CW718" i="4" s="1"/>
  <c r="CF718" i="4"/>
  <c r="DL717" i="4"/>
  <c r="DG717" i="4"/>
  <c r="DP717" i="4" s="1"/>
  <c r="DF717" i="4"/>
  <c r="DE717" i="4"/>
  <c r="DD717" i="4"/>
  <c r="DC717" i="4"/>
  <c r="DI717" i="4" s="1"/>
  <c r="CO717" i="4" a="1"/>
  <c r="CO717" i="4" s="1"/>
  <c r="CN717" i="4" a="1"/>
  <c r="CN717" i="4" s="1"/>
  <c r="CL717" i="4" a="1"/>
  <c r="CL717" i="4" s="1"/>
  <c r="CK717" i="4" a="1"/>
  <c r="CK717" i="4" s="1"/>
  <c r="CJ717" i="4"/>
  <c r="CQ717" i="4" s="1"/>
  <c r="CW717" i="4" s="1"/>
  <c r="CF717" i="4"/>
  <c r="DL716" i="4"/>
  <c r="DG716" i="4"/>
  <c r="DP716" i="4" s="1"/>
  <c r="DF716" i="4"/>
  <c r="DE716" i="4"/>
  <c r="DD716" i="4"/>
  <c r="DC716" i="4"/>
  <c r="DI716" i="4" s="1"/>
  <c r="CO716" i="4" a="1"/>
  <c r="CO716" i="4" s="1"/>
  <c r="CN716" i="4" a="1"/>
  <c r="CN716" i="4" s="1"/>
  <c r="CL716" i="4" a="1"/>
  <c r="CL716" i="4" s="1"/>
  <c r="CK716" i="4" a="1"/>
  <c r="CK716" i="4" s="1"/>
  <c r="CJ716" i="4"/>
  <c r="CQ716" i="4" s="1"/>
  <c r="CW716" i="4" s="1"/>
  <c r="CF716" i="4"/>
  <c r="DL715" i="4"/>
  <c r="DG715" i="4"/>
  <c r="DF715" i="4"/>
  <c r="DE715" i="4"/>
  <c r="DD715" i="4"/>
  <c r="DC715" i="4"/>
  <c r="DI715" i="4" s="1"/>
  <c r="CO715" i="4" a="1"/>
  <c r="CO715" i="4" s="1"/>
  <c r="CN715" i="4" a="1"/>
  <c r="CN715" i="4" s="1"/>
  <c r="CL715" i="4" a="1"/>
  <c r="CL715" i="4" s="1"/>
  <c r="CK715" i="4" a="1"/>
  <c r="CK715" i="4" s="1"/>
  <c r="CJ715" i="4"/>
  <c r="CQ715" i="4" s="1"/>
  <c r="CW715" i="4" s="1"/>
  <c r="CF715" i="4"/>
  <c r="DL714" i="4"/>
  <c r="DG714" i="4"/>
  <c r="DP714" i="4" s="1"/>
  <c r="DF714" i="4"/>
  <c r="DE714" i="4"/>
  <c r="DD714" i="4"/>
  <c r="DC714" i="4"/>
  <c r="DI714" i="4" s="1"/>
  <c r="CO714" i="4" a="1"/>
  <c r="CO714" i="4" s="1"/>
  <c r="CN714" i="4" a="1"/>
  <c r="CN714" i="4" s="1"/>
  <c r="CL714" i="4" a="1"/>
  <c r="CL714" i="4" s="1"/>
  <c r="CK714" i="4" a="1"/>
  <c r="CK714" i="4" s="1"/>
  <c r="CJ714" i="4"/>
  <c r="CQ714" i="4" s="1"/>
  <c r="CW714" i="4" s="1"/>
  <c r="CF714" i="4"/>
  <c r="DL713" i="4"/>
  <c r="DG713" i="4"/>
  <c r="DP713" i="4" s="1"/>
  <c r="DF713" i="4"/>
  <c r="DE713" i="4"/>
  <c r="DD713" i="4"/>
  <c r="DC713" i="4"/>
  <c r="DI713" i="4" s="1"/>
  <c r="CO713" i="4" a="1"/>
  <c r="CO713" i="4" s="1"/>
  <c r="CN713" i="4" a="1"/>
  <c r="CN713" i="4" s="1"/>
  <c r="CL713" i="4" a="1"/>
  <c r="CL713" i="4" s="1"/>
  <c r="CK713" i="4" a="1"/>
  <c r="CK713" i="4" s="1"/>
  <c r="CJ713" i="4"/>
  <c r="CQ713" i="4" s="1"/>
  <c r="CW713" i="4" s="1"/>
  <c r="CF713" i="4"/>
  <c r="DL712" i="4"/>
  <c r="DG712" i="4"/>
  <c r="DP712" i="4" s="1"/>
  <c r="DF712" i="4"/>
  <c r="DE712" i="4"/>
  <c r="DD712" i="4"/>
  <c r="DC712" i="4"/>
  <c r="DI712" i="4" s="1"/>
  <c r="CO712" i="4" a="1"/>
  <c r="CO712" i="4" s="1"/>
  <c r="CN712" i="4" a="1"/>
  <c r="CN712" i="4" s="1"/>
  <c r="CL712" i="4" a="1"/>
  <c r="CL712" i="4" s="1"/>
  <c r="CK712" i="4" a="1"/>
  <c r="CK712" i="4" s="1"/>
  <c r="CJ712" i="4"/>
  <c r="CQ712" i="4" s="1"/>
  <c r="CW712" i="4" s="1"/>
  <c r="CF712" i="4"/>
  <c r="DL711" i="4"/>
  <c r="DG711" i="4"/>
  <c r="DP711" i="4" s="1"/>
  <c r="DF711" i="4"/>
  <c r="DE711" i="4"/>
  <c r="DD711" i="4"/>
  <c r="DC711" i="4"/>
  <c r="DI711" i="4" s="1"/>
  <c r="CO711" i="4" a="1"/>
  <c r="CO711" i="4" s="1"/>
  <c r="CN711" i="4" a="1"/>
  <c r="CN711" i="4" s="1"/>
  <c r="CL711" i="4" a="1"/>
  <c r="CL711" i="4" s="1"/>
  <c r="CK711" i="4" a="1"/>
  <c r="CK711" i="4" s="1"/>
  <c r="CJ711" i="4"/>
  <c r="CQ711" i="4" s="1"/>
  <c r="CW711" i="4" s="1"/>
  <c r="CF711" i="4"/>
  <c r="DL710" i="4"/>
  <c r="DG710" i="4"/>
  <c r="DP710" i="4" s="1"/>
  <c r="DF710" i="4"/>
  <c r="DE710" i="4"/>
  <c r="DD710" i="4"/>
  <c r="DC710" i="4"/>
  <c r="DI710" i="4" s="1"/>
  <c r="CO710" i="4" a="1"/>
  <c r="CO710" i="4" s="1"/>
  <c r="CN710" i="4" a="1"/>
  <c r="CN710" i="4" s="1"/>
  <c r="CL710" i="4" a="1"/>
  <c r="CL710" i="4" s="1"/>
  <c r="CK710" i="4" a="1"/>
  <c r="CK710" i="4" s="1"/>
  <c r="CJ710" i="4"/>
  <c r="CQ710" i="4" s="1"/>
  <c r="CW710" i="4" s="1"/>
  <c r="CF710" i="4"/>
  <c r="DL709" i="4"/>
  <c r="DG709" i="4"/>
  <c r="DP709" i="4" s="1"/>
  <c r="DF709" i="4"/>
  <c r="DE709" i="4"/>
  <c r="DD709" i="4"/>
  <c r="DC709" i="4"/>
  <c r="DI709" i="4" s="1"/>
  <c r="CO709" i="4" a="1"/>
  <c r="CO709" i="4" s="1"/>
  <c r="CN709" i="4" a="1"/>
  <c r="CN709" i="4" s="1"/>
  <c r="CL709" i="4" a="1"/>
  <c r="CL709" i="4" s="1"/>
  <c r="CK709" i="4" a="1"/>
  <c r="CK709" i="4" s="1"/>
  <c r="CJ709" i="4"/>
  <c r="CQ709" i="4" s="1"/>
  <c r="CW709" i="4" s="1"/>
  <c r="CF709" i="4"/>
  <c r="DL708" i="4"/>
  <c r="DG708" i="4"/>
  <c r="DP708" i="4" s="1"/>
  <c r="DF708" i="4"/>
  <c r="DE708" i="4"/>
  <c r="DD708" i="4"/>
  <c r="DC708" i="4"/>
  <c r="DI708" i="4" s="1"/>
  <c r="CO708" i="4" a="1"/>
  <c r="CO708" i="4" s="1"/>
  <c r="CN708" i="4" a="1"/>
  <c r="CN708" i="4" s="1"/>
  <c r="CL708" i="4" a="1"/>
  <c r="CL708" i="4" s="1"/>
  <c r="CK708" i="4" a="1"/>
  <c r="CK708" i="4" s="1"/>
  <c r="CJ708" i="4"/>
  <c r="CQ708" i="4" s="1"/>
  <c r="CW708" i="4" s="1"/>
  <c r="CF708" i="4"/>
  <c r="DL707" i="4"/>
  <c r="DG707" i="4"/>
  <c r="DP707" i="4" s="1"/>
  <c r="DF707" i="4"/>
  <c r="DE707" i="4"/>
  <c r="DD707" i="4"/>
  <c r="DC707" i="4"/>
  <c r="DI707" i="4" s="1"/>
  <c r="CO707" i="4" a="1"/>
  <c r="CO707" i="4" s="1"/>
  <c r="CU707" i="4" s="1"/>
  <c r="CN707" i="4" a="1"/>
  <c r="CN707" i="4" s="1"/>
  <c r="CL707" i="4" a="1"/>
  <c r="CL707" i="4" s="1"/>
  <c r="CK707" i="4" a="1"/>
  <c r="CK707" i="4" s="1"/>
  <c r="CJ707" i="4"/>
  <c r="CQ707" i="4" s="1"/>
  <c r="CW707" i="4" s="1"/>
  <c r="CF707" i="4"/>
  <c r="DL706" i="4"/>
  <c r="DG706" i="4"/>
  <c r="DF706" i="4"/>
  <c r="DE706" i="4"/>
  <c r="DD706" i="4"/>
  <c r="DC706" i="4"/>
  <c r="DI706" i="4" s="1"/>
  <c r="CO706" i="4" a="1"/>
  <c r="CO706" i="4" s="1"/>
  <c r="CN706" i="4" a="1"/>
  <c r="CN706" i="4" s="1"/>
  <c r="CL706" i="4" a="1"/>
  <c r="CL706" i="4" s="1"/>
  <c r="CK706" i="4" a="1"/>
  <c r="CK706" i="4" s="1"/>
  <c r="CJ706" i="4"/>
  <c r="CQ706" i="4" s="1"/>
  <c r="CW706" i="4" s="1"/>
  <c r="CF706" i="4"/>
  <c r="DL705" i="4"/>
  <c r="DG705" i="4"/>
  <c r="DP705" i="4" s="1"/>
  <c r="DF705" i="4"/>
  <c r="DE705" i="4"/>
  <c r="DD705" i="4"/>
  <c r="DC705" i="4"/>
  <c r="DI705" i="4" s="1"/>
  <c r="CO705" i="4" a="1"/>
  <c r="CO705" i="4" s="1"/>
  <c r="CN705" i="4" a="1"/>
  <c r="CN705" i="4" s="1"/>
  <c r="CL705" i="4" a="1"/>
  <c r="CL705" i="4" s="1"/>
  <c r="CK705" i="4" a="1"/>
  <c r="CK705" i="4" s="1"/>
  <c r="CJ705" i="4"/>
  <c r="CQ705" i="4" s="1"/>
  <c r="CW705" i="4" s="1"/>
  <c r="CF705" i="4"/>
  <c r="DL704" i="4"/>
  <c r="DG704" i="4"/>
  <c r="DP704" i="4" s="1"/>
  <c r="DF704" i="4"/>
  <c r="DE704" i="4"/>
  <c r="DD704" i="4"/>
  <c r="DC704" i="4"/>
  <c r="DI704" i="4" s="1"/>
  <c r="CO704" i="4" a="1"/>
  <c r="CO704" i="4" s="1"/>
  <c r="CN704" i="4" a="1"/>
  <c r="CN704" i="4" s="1"/>
  <c r="CL704" i="4" a="1"/>
  <c r="CL704" i="4" s="1"/>
  <c r="CK704" i="4" a="1"/>
  <c r="CK704" i="4" s="1"/>
  <c r="CJ704" i="4"/>
  <c r="CQ704" i="4" s="1"/>
  <c r="CW704" i="4" s="1"/>
  <c r="CF704" i="4"/>
  <c r="DL703" i="4"/>
  <c r="DG703" i="4"/>
  <c r="DP703" i="4" s="1"/>
  <c r="DF703" i="4"/>
  <c r="DE703" i="4"/>
  <c r="DD703" i="4"/>
  <c r="DC703" i="4"/>
  <c r="DI703" i="4" s="1"/>
  <c r="CO703" i="4" a="1"/>
  <c r="CO703" i="4" s="1"/>
  <c r="CN703" i="4" a="1"/>
  <c r="CN703" i="4" s="1"/>
  <c r="CL703" i="4" a="1"/>
  <c r="CL703" i="4" s="1"/>
  <c r="CK703" i="4" a="1"/>
  <c r="CK703" i="4" s="1"/>
  <c r="CJ703" i="4"/>
  <c r="CQ703" i="4" s="1"/>
  <c r="CW703" i="4" s="1"/>
  <c r="CF703" i="4"/>
  <c r="DL702" i="4"/>
  <c r="DG702" i="4"/>
  <c r="DP702" i="4" s="1"/>
  <c r="DF702" i="4"/>
  <c r="DE702" i="4"/>
  <c r="DD702" i="4"/>
  <c r="DC702" i="4"/>
  <c r="DI702" i="4" s="1"/>
  <c r="CO702" i="4" a="1"/>
  <c r="CO702" i="4" s="1"/>
  <c r="CN702" i="4" a="1"/>
  <c r="CN702" i="4" s="1"/>
  <c r="CL702" i="4" a="1"/>
  <c r="CL702" i="4" s="1"/>
  <c r="CK702" i="4" a="1"/>
  <c r="CK702" i="4" s="1"/>
  <c r="CJ702" i="4"/>
  <c r="CQ702" i="4" s="1"/>
  <c r="CW702" i="4" s="1"/>
  <c r="CF702" i="4"/>
  <c r="DL701" i="4"/>
  <c r="DG701" i="4"/>
  <c r="DP701" i="4" s="1"/>
  <c r="DF701" i="4"/>
  <c r="DE701" i="4"/>
  <c r="DD701" i="4"/>
  <c r="DC701" i="4"/>
  <c r="DI701" i="4" s="1"/>
  <c r="CO701" i="4" a="1"/>
  <c r="CO701" i="4" s="1"/>
  <c r="CN701" i="4" a="1"/>
  <c r="CN701" i="4" s="1"/>
  <c r="CL701" i="4" a="1"/>
  <c r="CL701" i="4" s="1"/>
  <c r="CK701" i="4" a="1"/>
  <c r="CK701" i="4" s="1"/>
  <c r="CJ701" i="4"/>
  <c r="CQ701" i="4" s="1"/>
  <c r="CW701" i="4" s="1"/>
  <c r="CF701" i="4"/>
  <c r="DL700" i="4"/>
  <c r="DG700" i="4"/>
  <c r="DP700" i="4" s="1"/>
  <c r="DF700" i="4"/>
  <c r="DE700" i="4"/>
  <c r="DD700" i="4"/>
  <c r="DC700" i="4"/>
  <c r="DI700" i="4" s="1"/>
  <c r="CO700" i="4" a="1"/>
  <c r="CO700" i="4" s="1"/>
  <c r="CN700" i="4" a="1"/>
  <c r="CN700" i="4" s="1"/>
  <c r="CL700" i="4" a="1"/>
  <c r="CL700" i="4" s="1"/>
  <c r="CK700" i="4" a="1"/>
  <c r="CK700" i="4" s="1"/>
  <c r="CJ700" i="4"/>
  <c r="CQ700" i="4" s="1"/>
  <c r="CW700" i="4" s="1"/>
  <c r="CF700" i="4"/>
  <c r="DL699" i="4"/>
  <c r="DG699" i="4"/>
  <c r="DP699" i="4" s="1"/>
  <c r="DF699" i="4"/>
  <c r="DE699" i="4"/>
  <c r="DD699" i="4"/>
  <c r="DC699" i="4"/>
  <c r="DI699" i="4" s="1"/>
  <c r="CO699" i="4" a="1"/>
  <c r="CO699" i="4" s="1"/>
  <c r="CN699" i="4" a="1"/>
  <c r="CN699" i="4" s="1"/>
  <c r="CL699" i="4" a="1"/>
  <c r="CL699" i="4" s="1"/>
  <c r="CK699" i="4" a="1"/>
  <c r="CK699" i="4" s="1"/>
  <c r="CJ699" i="4"/>
  <c r="CQ699" i="4" s="1"/>
  <c r="CW699" i="4" s="1"/>
  <c r="CF699" i="4"/>
  <c r="DL698" i="4"/>
  <c r="DG698" i="4"/>
  <c r="DP698" i="4" s="1"/>
  <c r="DF698" i="4"/>
  <c r="DE698" i="4"/>
  <c r="DD698" i="4"/>
  <c r="DC698" i="4"/>
  <c r="DI698" i="4" s="1"/>
  <c r="CO698" i="4" a="1"/>
  <c r="CO698" i="4" s="1"/>
  <c r="CN698" i="4" a="1"/>
  <c r="CN698" i="4" s="1"/>
  <c r="CL698" i="4" a="1"/>
  <c r="CL698" i="4" s="1"/>
  <c r="CK698" i="4" a="1"/>
  <c r="CK698" i="4" s="1"/>
  <c r="CJ698" i="4"/>
  <c r="CQ698" i="4" s="1"/>
  <c r="CW698" i="4" s="1"/>
  <c r="CF698" i="4"/>
  <c r="DL697" i="4"/>
  <c r="DG697" i="4"/>
  <c r="DP697" i="4" s="1"/>
  <c r="DF697" i="4"/>
  <c r="DE697" i="4"/>
  <c r="DD697" i="4"/>
  <c r="DC697" i="4"/>
  <c r="DI697" i="4" s="1"/>
  <c r="CO697" i="4" a="1"/>
  <c r="CO697" i="4" s="1"/>
  <c r="CN697" i="4" a="1"/>
  <c r="CN697" i="4" s="1"/>
  <c r="CL697" i="4" a="1"/>
  <c r="CL697" i="4" s="1"/>
  <c r="CK697" i="4" a="1"/>
  <c r="CK697" i="4" s="1"/>
  <c r="CJ697" i="4"/>
  <c r="CQ697" i="4" s="1"/>
  <c r="CW697" i="4" s="1"/>
  <c r="CF697" i="4"/>
  <c r="DL696" i="4"/>
  <c r="DG696" i="4"/>
  <c r="DP696" i="4" s="1"/>
  <c r="DF696" i="4"/>
  <c r="DE696" i="4"/>
  <c r="DD696" i="4"/>
  <c r="DC696" i="4"/>
  <c r="DI696" i="4" s="1"/>
  <c r="CO696" i="4" a="1"/>
  <c r="CO696" i="4" s="1"/>
  <c r="CN696" i="4" a="1"/>
  <c r="CN696" i="4" s="1"/>
  <c r="CL696" i="4" a="1"/>
  <c r="CL696" i="4" s="1"/>
  <c r="CK696" i="4" a="1"/>
  <c r="CK696" i="4" s="1"/>
  <c r="CJ696" i="4"/>
  <c r="CQ696" i="4" s="1"/>
  <c r="CW696" i="4" s="1"/>
  <c r="CF696" i="4"/>
  <c r="DL695" i="4"/>
  <c r="DG695" i="4"/>
  <c r="DP695" i="4" s="1"/>
  <c r="DF695" i="4"/>
  <c r="DE695" i="4"/>
  <c r="DD695" i="4"/>
  <c r="DC695" i="4"/>
  <c r="DI695" i="4" s="1"/>
  <c r="CO695" i="4" a="1"/>
  <c r="CO695" i="4" s="1"/>
  <c r="CN695" i="4" a="1"/>
  <c r="CN695" i="4" s="1"/>
  <c r="CL695" i="4" a="1"/>
  <c r="CL695" i="4" s="1"/>
  <c r="CK695" i="4" a="1"/>
  <c r="CK695" i="4" s="1"/>
  <c r="CJ695" i="4"/>
  <c r="CQ695" i="4" s="1"/>
  <c r="CW695" i="4" s="1"/>
  <c r="CF695" i="4"/>
  <c r="DL694" i="4"/>
  <c r="DG694" i="4"/>
  <c r="DF694" i="4"/>
  <c r="DE694" i="4"/>
  <c r="DD694" i="4"/>
  <c r="DC694" i="4"/>
  <c r="DI694" i="4" s="1"/>
  <c r="CO694" i="4" a="1"/>
  <c r="CO694" i="4" s="1"/>
  <c r="CN694" i="4" a="1"/>
  <c r="CN694" i="4" s="1"/>
  <c r="CU694" i="4" s="1"/>
  <c r="CL694" i="4" a="1"/>
  <c r="CL694" i="4" s="1"/>
  <c r="CK694" i="4" a="1"/>
  <c r="CK694" i="4" s="1"/>
  <c r="CJ694" i="4"/>
  <c r="CQ694" i="4" s="1"/>
  <c r="CW694" i="4" s="1"/>
  <c r="CF694" i="4"/>
  <c r="DL693" i="4"/>
  <c r="DG693" i="4"/>
  <c r="DP693" i="4" s="1"/>
  <c r="DF693" i="4"/>
  <c r="DE693" i="4"/>
  <c r="DD693" i="4"/>
  <c r="DC693" i="4"/>
  <c r="DI693" i="4" s="1"/>
  <c r="CO693" i="4" a="1"/>
  <c r="CO693" i="4" s="1"/>
  <c r="CN693" i="4" a="1"/>
  <c r="CN693" i="4" s="1"/>
  <c r="CL693" i="4" a="1"/>
  <c r="CL693" i="4" s="1"/>
  <c r="CK693" i="4" a="1"/>
  <c r="CK693" i="4" s="1"/>
  <c r="CJ693" i="4"/>
  <c r="CQ693" i="4" s="1"/>
  <c r="CW693" i="4" s="1"/>
  <c r="CF693" i="4"/>
  <c r="DL692" i="4"/>
  <c r="DG692" i="4"/>
  <c r="DF692" i="4"/>
  <c r="DE692" i="4"/>
  <c r="DD692" i="4"/>
  <c r="DC692" i="4"/>
  <c r="DI692" i="4" s="1"/>
  <c r="CO692" i="4" a="1"/>
  <c r="CO692" i="4" s="1"/>
  <c r="CN692" i="4" a="1"/>
  <c r="CN692" i="4" s="1"/>
  <c r="CL692" i="4" a="1"/>
  <c r="CL692" i="4" s="1"/>
  <c r="CK692" i="4" a="1"/>
  <c r="CK692" i="4" s="1"/>
  <c r="CJ692" i="4"/>
  <c r="CQ692" i="4" s="1"/>
  <c r="CW692" i="4" s="1"/>
  <c r="CF692" i="4"/>
  <c r="DL691" i="4"/>
  <c r="DG691" i="4"/>
  <c r="DF691" i="4"/>
  <c r="DE691" i="4"/>
  <c r="DD691" i="4"/>
  <c r="DC691" i="4"/>
  <c r="DI691" i="4" s="1"/>
  <c r="CO691" i="4" a="1"/>
  <c r="CO691" i="4" s="1"/>
  <c r="CN691" i="4" a="1"/>
  <c r="CN691" i="4" s="1"/>
  <c r="CL691" i="4" a="1"/>
  <c r="CL691" i="4" s="1"/>
  <c r="CK691" i="4" a="1"/>
  <c r="CK691" i="4" s="1"/>
  <c r="CJ691" i="4"/>
  <c r="CQ691" i="4" s="1"/>
  <c r="CW691" i="4" s="1"/>
  <c r="CF691" i="4"/>
  <c r="DL690" i="4"/>
  <c r="DG690" i="4"/>
  <c r="DP690" i="4" s="1"/>
  <c r="DF690" i="4"/>
  <c r="DE690" i="4"/>
  <c r="DD690" i="4"/>
  <c r="DC690" i="4"/>
  <c r="DI690" i="4" s="1"/>
  <c r="CO690" i="4" a="1"/>
  <c r="CO690" i="4" s="1"/>
  <c r="CN690" i="4" a="1"/>
  <c r="CN690" i="4" s="1"/>
  <c r="CL690" i="4" a="1"/>
  <c r="CL690" i="4" s="1"/>
  <c r="CK690" i="4" a="1"/>
  <c r="CK690" i="4" s="1"/>
  <c r="CJ690" i="4"/>
  <c r="CQ690" i="4" s="1"/>
  <c r="CW690" i="4" s="1"/>
  <c r="CF690" i="4"/>
  <c r="DL689" i="4"/>
  <c r="DG689" i="4"/>
  <c r="DP689" i="4" s="1"/>
  <c r="DF689" i="4"/>
  <c r="DE689" i="4"/>
  <c r="DD689" i="4"/>
  <c r="DC689" i="4"/>
  <c r="DI689" i="4" s="1"/>
  <c r="CO689" i="4" a="1"/>
  <c r="CO689" i="4" s="1"/>
  <c r="CN689" i="4" a="1"/>
  <c r="CN689" i="4" s="1"/>
  <c r="CL689" i="4" a="1"/>
  <c r="CL689" i="4" s="1"/>
  <c r="CK689" i="4" a="1"/>
  <c r="CK689" i="4" s="1"/>
  <c r="CR689" i="4" s="1"/>
  <c r="CJ689" i="4"/>
  <c r="CQ689" i="4" s="1"/>
  <c r="CW689" i="4" s="1"/>
  <c r="CF689" i="4"/>
  <c r="DL688" i="4"/>
  <c r="DG688" i="4"/>
  <c r="DF688" i="4"/>
  <c r="DE688" i="4"/>
  <c r="DD688" i="4"/>
  <c r="DC688" i="4"/>
  <c r="DI688" i="4" s="1"/>
  <c r="CO688" i="4" a="1"/>
  <c r="CO688" i="4" s="1"/>
  <c r="CN688" i="4" a="1"/>
  <c r="CN688" i="4" s="1"/>
  <c r="CL688" i="4" a="1"/>
  <c r="CL688" i="4" s="1"/>
  <c r="CK688" i="4" a="1"/>
  <c r="CK688" i="4" s="1"/>
  <c r="CJ688" i="4"/>
  <c r="CQ688" i="4" s="1"/>
  <c r="CW688" i="4" s="1"/>
  <c r="CF688" i="4"/>
  <c r="DL687" i="4"/>
  <c r="DG687" i="4"/>
  <c r="DF687" i="4"/>
  <c r="DE687" i="4"/>
  <c r="DD687" i="4"/>
  <c r="DC687" i="4"/>
  <c r="DI687" i="4" s="1"/>
  <c r="CO687" i="4" a="1"/>
  <c r="CO687" i="4" s="1"/>
  <c r="CN687" i="4" a="1"/>
  <c r="CN687" i="4" s="1"/>
  <c r="CL687" i="4" a="1"/>
  <c r="CL687" i="4" s="1"/>
  <c r="CK687" i="4" a="1"/>
  <c r="CK687" i="4" s="1"/>
  <c r="CJ687" i="4"/>
  <c r="CQ687" i="4" s="1"/>
  <c r="CW687" i="4" s="1"/>
  <c r="CF687" i="4"/>
  <c r="DL686" i="4"/>
  <c r="DG686" i="4"/>
  <c r="DF686" i="4"/>
  <c r="DE686" i="4"/>
  <c r="DD686" i="4"/>
  <c r="DC686" i="4"/>
  <c r="DI686" i="4" s="1"/>
  <c r="CO686" i="4" a="1"/>
  <c r="CO686" i="4" s="1"/>
  <c r="CN686" i="4" a="1"/>
  <c r="CN686" i="4" s="1"/>
  <c r="CU686" i="4" s="1"/>
  <c r="CL686" i="4" a="1"/>
  <c r="CL686" i="4" s="1"/>
  <c r="CK686" i="4" a="1"/>
  <c r="CK686" i="4" s="1"/>
  <c r="CR686" i="4" s="1"/>
  <c r="CJ686" i="4"/>
  <c r="CQ686" i="4" s="1"/>
  <c r="CW686" i="4" s="1"/>
  <c r="CF686" i="4"/>
  <c r="DL685" i="4"/>
  <c r="DG685" i="4"/>
  <c r="DP685" i="4" s="1"/>
  <c r="DF685" i="4"/>
  <c r="DE685" i="4"/>
  <c r="DD685" i="4"/>
  <c r="DC685" i="4"/>
  <c r="DI685" i="4" s="1"/>
  <c r="CO685" i="4" a="1"/>
  <c r="CO685" i="4" s="1"/>
  <c r="CN685" i="4" a="1"/>
  <c r="CN685" i="4" s="1"/>
  <c r="CL685" i="4" a="1"/>
  <c r="CL685" i="4" s="1"/>
  <c r="CK685" i="4" a="1"/>
  <c r="CK685" i="4" s="1"/>
  <c r="CJ685" i="4"/>
  <c r="CQ685" i="4" s="1"/>
  <c r="CW685" i="4" s="1"/>
  <c r="CF685" i="4"/>
  <c r="DL684" i="4"/>
  <c r="DG684" i="4"/>
  <c r="DP684" i="4" s="1"/>
  <c r="DF684" i="4"/>
  <c r="DE684" i="4"/>
  <c r="DD684" i="4"/>
  <c r="DC684" i="4"/>
  <c r="DI684" i="4" s="1"/>
  <c r="CO684" i="4" a="1"/>
  <c r="CO684" i="4" s="1"/>
  <c r="CN684" i="4" a="1"/>
  <c r="CN684" i="4" s="1"/>
  <c r="CL684" i="4" a="1"/>
  <c r="CL684" i="4" s="1"/>
  <c r="CK684" i="4" a="1"/>
  <c r="CK684" i="4" s="1"/>
  <c r="CJ684" i="4"/>
  <c r="CQ684" i="4" s="1"/>
  <c r="CW684" i="4" s="1"/>
  <c r="CF684" i="4"/>
  <c r="DL683" i="4"/>
  <c r="DG683" i="4"/>
  <c r="DF683" i="4"/>
  <c r="DE683" i="4"/>
  <c r="DD683" i="4"/>
  <c r="DC683" i="4"/>
  <c r="DI683" i="4" s="1"/>
  <c r="CO683" i="4" a="1"/>
  <c r="CO683" i="4" s="1"/>
  <c r="CN683" i="4" a="1"/>
  <c r="CN683" i="4" s="1"/>
  <c r="CL683" i="4" a="1"/>
  <c r="CL683" i="4" s="1"/>
  <c r="CK683" i="4" a="1"/>
  <c r="CK683" i="4" s="1"/>
  <c r="CJ683" i="4"/>
  <c r="CQ683" i="4" s="1"/>
  <c r="CW683" i="4" s="1"/>
  <c r="CF683" i="4"/>
  <c r="DL682" i="4"/>
  <c r="DG682" i="4"/>
  <c r="DF682" i="4"/>
  <c r="DE682" i="4"/>
  <c r="DD682" i="4"/>
  <c r="DC682" i="4"/>
  <c r="DI682" i="4" s="1"/>
  <c r="CO682" i="4" a="1"/>
  <c r="CO682" i="4" s="1"/>
  <c r="CN682" i="4" a="1"/>
  <c r="CN682" i="4" s="1"/>
  <c r="CL682" i="4" a="1"/>
  <c r="CL682" i="4" s="1"/>
  <c r="CK682" i="4" a="1"/>
  <c r="CK682" i="4" s="1"/>
  <c r="CJ682" i="4"/>
  <c r="CQ682" i="4" s="1"/>
  <c r="CW682" i="4" s="1"/>
  <c r="CF682" i="4"/>
  <c r="DL681" i="4"/>
  <c r="DG681" i="4"/>
  <c r="DF681" i="4"/>
  <c r="DE681" i="4"/>
  <c r="DD681" i="4"/>
  <c r="DC681" i="4"/>
  <c r="DI681" i="4" s="1"/>
  <c r="CO681" i="4" a="1"/>
  <c r="CO681" i="4" s="1"/>
  <c r="CN681" i="4" a="1"/>
  <c r="CN681" i="4" s="1"/>
  <c r="CL681" i="4" a="1"/>
  <c r="CL681" i="4" s="1"/>
  <c r="CK681" i="4" a="1"/>
  <c r="CK681" i="4" s="1"/>
  <c r="CJ681" i="4"/>
  <c r="CQ681" i="4" s="1"/>
  <c r="CW681" i="4" s="1"/>
  <c r="CF681" i="4"/>
  <c r="DL680" i="4"/>
  <c r="DG680" i="4"/>
  <c r="DP680" i="4" s="1"/>
  <c r="DF680" i="4"/>
  <c r="DE680" i="4"/>
  <c r="DD680" i="4"/>
  <c r="DC680" i="4"/>
  <c r="DI680" i="4" s="1"/>
  <c r="CO680" i="4" a="1"/>
  <c r="CO680" i="4" s="1"/>
  <c r="CN680" i="4" a="1"/>
  <c r="CN680" i="4" s="1"/>
  <c r="CL680" i="4" a="1"/>
  <c r="CL680" i="4" s="1"/>
  <c r="CK680" i="4" a="1"/>
  <c r="CK680" i="4" s="1"/>
  <c r="CJ680" i="4"/>
  <c r="CQ680" i="4" s="1"/>
  <c r="CW680" i="4" s="1"/>
  <c r="CF680" i="4"/>
  <c r="DL679" i="4"/>
  <c r="DG679" i="4"/>
  <c r="DP679" i="4" s="1"/>
  <c r="DF679" i="4"/>
  <c r="DE679" i="4"/>
  <c r="DD679" i="4"/>
  <c r="DC679" i="4"/>
  <c r="DI679" i="4" s="1"/>
  <c r="CO679" i="4" a="1"/>
  <c r="CO679" i="4" s="1"/>
  <c r="CN679" i="4" a="1"/>
  <c r="CN679" i="4" s="1"/>
  <c r="CL679" i="4" a="1"/>
  <c r="CL679" i="4" s="1"/>
  <c r="CK679" i="4" a="1"/>
  <c r="CK679" i="4" s="1"/>
  <c r="CJ679" i="4"/>
  <c r="CQ679" i="4" s="1"/>
  <c r="CW679" i="4" s="1"/>
  <c r="CF679" i="4"/>
  <c r="DL678" i="4"/>
  <c r="DG678" i="4"/>
  <c r="DP678" i="4" s="1"/>
  <c r="DF678" i="4"/>
  <c r="DE678" i="4"/>
  <c r="DD678" i="4"/>
  <c r="DC678" i="4"/>
  <c r="DI678" i="4" s="1"/>
  <c r="CO678" i="4" a="1"/>
  <c r="CO678" i="4" s="1"/>
  <c r="CN678" i="4" a="1"/>
  <c r="CN678" i="4" s="1"/>
  <c r="CL678" i="4" a="1"/>
  <c r="CL678" i="4" s="1"/>
  <c r="CK678" i="4" a="1"/>
  <c r="CK678" i="4" s="1"/>
  <c r="CJ678" i="4"/>
  <c r="CQ678" i="4" s="1"/>
  <c r="CW678" i="4" s="1"/>
  <c r="CF678" i="4"/>
  <c r="DL677" i="4"/>
  <c r="DG677" i="4"/>
  <c r="DP677" i="4" s="1"/>
  <c r="DF677" i="4"/>
  <c r="DE677" i="4"/>
  <c r="DD677" i="4"/>
  <c r="DC677" i="4"/>
  <c r="DI677" i="4" s="1"/>
  <c r="CO677" i="4" a="1"/>
  <c r="CO677" i="4" s="1"/>
  <c r="CN677" i="4" a="1"/>
  <c r="CN677" i="4" s="1"/>
  <c r="CL677" i="4"/>
  <c r="CL677" i="4" a="1"/>
  <c r="CK677" i="4" a="1"/>
  <c r="CK677" i="4" s="1"/>
  <c r="CJ677" i="4"/>
  <c r="CQ677" i="4" s="1"/>
  <c r="CW677" i="4" s="1"/>
  <c r="CF677" i="4"/>
  <c r="DL676" i="4"/>
  <c r="DG676" i="4"/>
  <c r="DF676" i="4"/>
  <c r="DE676" i="4"/>
  <c r="DD676" i="4"/>
  <c r="DC676" i="4"/>
  <c r="DI676" i="4" s="1"/>
  <c r="CO676" i="4" a="1"/>
  <c r="CO676" i="4" s="1"/>
  <c r="CN676" i="4" a="1"/>
  <c r="CN676" i="4" s="1"/>
  <c r="CL676" i="4" a="1"/>
  <c r="CL676" i="4" s="1"/>
  <c r="CK676" i="4" a="1"/>
  <c r="CK676" i="4" s="1"/>
  <c r="CJ676" i="4"/>
  <c r="CQ676" i="4" s="1"/>
  <c r="CW676" i="4" s="1"/>
  <c r="CF676" i="4"/>
  <c r="DL675" i="4"/>
  <c r="DG675" i="4"/>
  <c r="DP675" i="4" s="1"/>
  <c r="DF675" i="4"/>
  <c r="DE675" i="4"/>
  <c r="DD675" i="4"/>
  <c r="DC675" i="4"/>
  <c r="DI675" i="4" s="1"/>
  <c r="CO675" i="4" a="1"/>
  <c r="CO675" i="4" s="1"/>
  <c r="CN675" i="4" a="1"/>
  <c r="CN675" i="4" s="1"/>
  <c r="CL675" i="4" a="1"/>
  <c r="CL675" i="4" s="1"/>
  <c r="CK675" i="4" a="1"/>
  <c r="CK675" i="4" s="1"/>
  <c r="CJ675" i="4"/>
  <c r="CQ675" i="4" s="1"/>
  <c r="CW675" i="4" s="1"/>
  <c r="CF675" i="4"/>
  <c r="DL674" i="4"/>
  <c r="DG674" i="4"/>
  <c r="DP674" i="4" s="1"/>
  <c r="DF674" i="4"/>
  <c r="DE674" i="4"/>
  <c r="DD674" i="4"/>
  <c r="DC674" i="4"/>
  <c r="DI674" i="4" s="1"/>
  <c r="CO674" i="4" a="1"/>
  <c r="CO674" i="4" s="1"/>
  <c r="CN674" i="4" a="1"/>
  <c r="CN674" i="4" s="1"/>
  <c r="CL674" i="4" a="1"/>
  <c r="CL674" i="4" s="1"/>
  <c r="CS674" i="4" s="1"/>
  <c r="CK674" i="4" a="1"/>
  <c r="CK674" i="4" s="1"/>
  <c r="CJ674" i="4"/>
  <c r="CQ674" i="4" s="1"/>
  <c r="CW674" i="4" s="1"/>
  <c r="CF674" i="4"/>
  <c r="DL673" i="4"/>
  <c r="DG673" i="4"/>
  <c r="DP673" i="4" s="1"/>
  <c r="DF673" i="4"/>
  <c r="DE673" i="4"/>
  <c r="DD673" i="4"/>
  <c r="DC673" i="4"/>
  <c r="DI673" i="4" s="1"/>
  <c r="CO673" i="4" a="1"/>
  <c r="CO673" i="4" s="1"/>
  <c r="CN673" i="4" a="1"/>
  <c r="CN673" i="4" s="1"/>
  <c r="CL673" i="4" a="1"/>
  <c r="CL673" i="4" s="1"/>
  <c r="CK673" i="4" a="1"/>
  <c r="CK673" i="4" s="1"/>
  <c r="CJ673" i="4"/>
  <c r="CQ673" i="4" s="1"/>
  <c r="CW673" i="4" s="1"/>
  <c r="CF673" i="4"/>
  <c r="DL672" i="4"/>
  <c r="DG672" i="4"/>
  <c r="DP672" i="4" s="1"/>
  <c r="DF672" i="4"/>
  <c r="DE672" i="4"/>
  <c r="DD672" i="4"/>
  <c r="DC672" i="4"/>
  <c r="DI672" i="4" s="1"/>
  <c r="CO672" i="4" a="1"/>
  <c r="CO672" i="4" s="1"/>
  <c r="CN672" i="4" a="1"/>
  <c r="CN672" i="4" s="1"/>
  <c r="CL672" i="4" a="1"/>
  <c r="CL672" i="4" s="1"/>
  <c r="CK672" i="4" a="1"/>
  <c r="CK672" i="4" s="1"/>
  <c r="CJ672" i="4"/>
  <c r="CQ672" i="4" s="1"/>
  <c r="CW672" i="4" s="1"/>
  <c r="CF672" i="4"/>
  <c r="DL671" i="4"/>
  <c r="DG671" i="4"/>
  <c r="DF671" i="4"/>
  <c r="DE671" i="4"/>
  <c r="DD671" i="4"/>
  <c r="DC671" i="4"/>
  <c r="DI671" i="4" s="1"/>
  <c r="CO671" i="4" a="1"/>
  <c r="CO671" i="4" s="1"/>
  <c r="CN671" i="4" a="1"/>
  <c r="CN671" i="4" s="1"/>
  <c r="CL671" i="4" a="1"/>
  <c r="CL671" i="4" s="1"/>
  <c r="CK671" i="4" a="1"/>
  <c r="CK671" i="4" s="1"/>
  <c r="CJ671" i="4"/>
  <c r="CQ671" i="4" s="1"/>
  <c r="CW671" i="4" s="1"/>
  <c r="CF671" i="4"/>
  <c r="DL670" i="4"/>
  <c r="DG670" i="4"/>
  <c r="DP670" i="4" s="1"/>
  <c r="DF670" i="4"/>
  <c r="DE670" i="4"/>
  <c r="DD670" i="4"/>
  <c r="DC670" i="4"/>
  <c r="DI670" i="4" s="1"/>
  <c r="CO670" i="4" a="1"/>
  <c r="CO670" i="4" s="1"/>
  <c r="CN670" i="4" a="1"/>
  <c r="CN670" i="4" s="1"/>
  <c r="CL670" i="4" a="1"/>
  <c r="CL670" i="4" s="1"/>
  <c r="CK670" i="4" a="1"/>
  <c r="CK670" i="4" s="1"/>
  <c r="CJ670" i="4"/>
  <c r="CQ670" i="4" s="1"/>
  <c r="CW670" i="4" s="1"/>
  <c r="CF670" i="4"/>
  <c r="DL669" i="4"/>
  <c r="DG669" i="4"/>
  <c r="DP669" i="4" s="1"/>
  <c r="DF669" i="4"/>
  <c r="DE669" i="4"/>
  <c r="DD669" i="4"/>
  <c r="DC669" i="4"/>
  <c r="DI669" i="4" s="1"/>
  <c r="CO669" i="4" a="1"/>
  <c r="CO669" i="4" s="1"/>
  <c r="CN669" i="4" a="1"/>
  <c r="CN669" i="4" s="1"/>
  <c r="CL669" i="4" a="1"/>
  <c r="CL669" i="4" s="1"/>
  <c r="CK669" i="4" a="1"/>
  <c r="CK669" i="4" s="1"/>
  <c r="CR669" i="4" s="1"/>
  <c r="CJ669" i="4"/>
  <c r="CQ669" i="4" s="1"/>
  <c r="CW669" i="4" s="1"/>
  <c r="CF669" i="4"/>
  <c r="DL668" i="4"/>
  <c r="DG668" i="4"/>
  <c r="DP668" i="4" s="1"/>
  <c r="DF668" i="4"/>
  <c r="DE668" i="4"/>
  <c r="DD668" i="4"/>
  <c r="DC668" i="4"/>
  <c r="DI668" i="4" s="1"/>
  <c r="CO668" i="4" a="1"/>
  <c r="CO668" i="4" s="1"/>
  <c r="CN668" i="4" a="1"/>
  <c r="CN668" i="4" s="1"/>
  <c r="CL668" i="4" a="1"/>
  <c r="CL668" i="4" s="1"/>
  <c r="CK668" i="4" a="1"/>
  <c r="CK668" i="4" s="1"/>
  <c r="CJ668" i="4"/>
  <c r="CQ668" i="4" s="1"/>
  <c r="CW668" i="4" s="1"/>
  <c r="CF668" i="4"/>
  <c r="DL667" i="4"/>
  <c r="DG667" i="4"/>
  <c r="DF667" i="4"/>
  <c r="DE667" i="4"/>
  <c r="DD667" i="4"/>
  <c r="DC667" i="4"/>
  <c r="DI667" i="4" s="1"/>
  <c r="CO667" i="4" a="1"/>
  <c r="CO667" i="4" s="1"/>
  <c r="CN667" i="4" a="1"/>
  <c r="CN667" i="4" s="1"/>
  <c r="CL667" i="4" a="1"/>
  <c r="CL667" i="4" s="1"/>
  <c r="CK667" i="4" a="1"/>
  <c r="CK667" i="4" s="1"/>
  <c r="CJ667" i="4"/>
  <c r="CQ667" i="4" s="1"/>
  <c r="CW667" i="4" s="1"/>
  <c r="CF667" i="4"/>
  <c r="DL666" i="4"/>
  <c r="DG666" i="4"/>
  <c r="DF666" i="4"/>
  <c r="DE666" i="4"/>
  <c r="DD666" i="4"/>
  <c r="DC666" i="4"/>
  <c r="DI666" i="4" s="1"/>
  <c r="CO666" i="4" a="1"/>
  <c r="CO666" i="4" s="1"/>
  <c r="CN666" i="4" a="1"/>
  <c r="CN666" i="4" s="1"/>
  <c r="CU666" i="4" s="1"/>
  <c r="CL666" i="4" a="1"/>
  <c r="CL666" i="4" s="1"/>
  <c r="CK666" i="4" a="1"/>
  <c r="CK666" i="4" s="1"/>
  <c r="CJ666" i="4"/>
  <c r="CQ666" i="4" s="1"/>
  <c r="CW666" i="4" s="1"/>
  <c r="CF666" i="4"/>
  <c r="DL665" i="4"/>
  <c r="DG665" i="4"/>
  <c r="DF665" i="4"/>
  <c r="DE665" i="4"/>
  <c r="DD665" i="4"/>
  <c r="DC665" i="4"/>
  <c r="DI665" i="4" s="1"/>
  <c r="CO665" i="4" a="1"/>
  <c r="CO665" i="4" s="1"/>
  <c r="CN665" i="4" a="1"/>
  <c r="CN665" i="4" s="1"/>
  <c r="CL665" i="4" a="1"/>
  <c r="CL665" i="4" s="1"/>
  <c r="CK665" i="4" a="1"/>
  <c r="CK665" i="4" s="1"/>
  <c r="CJ665" i="4"/>
  <c r="CQ665" i="4" s="1"/>
  <c r="CW665" i="4" s="1"/>
  <c r="CF665" i="4"/>
  <c r="DL664" i="4"/>
  <c r="DG664" i="4"/>
  <c r="DP664" i="4" s="1"/>
  <c r="DF664" i="4"/>
  <c r="DE664" i="4"/>
  <c r="DD664" i="4"/>
  <c r="DC664" i="4"/>
  <c r="DI664" i="4" s="1"/>
  <c r="CO664" i="4" a="1"/>
  <c r="CO664" i="4" s="1"/>
  <c r="CN664" i="4" a="1"/>
  <c r="CN664" i="4" s="1"/>
  <c r="CL664" i="4" a="1"/>
  <c r="CL664" i="4" s="1"/>
  <c r="CK664" i="4" a="1"/>
  <c r="CK664" i="4" s="1"/>
  <c r="CJ664" i="4"/>
  <c r="CQ664" i="4" s="1"/>
  <c r="CW664" i="4" s="1"/>
  <c r="CF664" i="4"/>
  <c r="DL663" i="4"/>
  <c r="DG663" i="4"/>
  <c r="DP663" i="4" s="1"/>
  <c r="DF663" i="4"/>
  <c r="DE663" i="4"/>
  <c r="DD663" i="4"/>
  <c r="DC663" i="4"/>
  <c r="DI663" i="4" s="1"/>
  <c r="CO663" i="4" a="1"/>
  <c r="CO663" i="4" s="1"/>
  <c r="CN663" i="4" a="1"/>
  <c r="CN663" i="4" s="1"/>
  <c r="CL663" i="4" a="1"/>
  <c r="CL663" i="4" s="1"/>
  <c r="CK663" i="4" a="1"/>
  <c r="CK663" i="4" s="1"/>
  <c r="CJ663" i="4"/>
  <c r="CQ663" i="4" s="1"/>
  <c r="CW663" i="4" s="1"/>
  <c r="CF663" i="4"/>
  <c r="DL662" i="4"/>
  <c r="DG662" i="4"/>
  <c r="DP662" i="4" s="1"/>
  <c r="DF662" i="4"/>
  <c r="DE662" i="4"/>
  <c r="DD662" i="4"/>
  <c r="DC662" i="4"/>
  <c r="DI662" i="4" s="1"/>
  <c r="CO662" i="4" a="1"/>
  <c r="CO662" i="4" s="1"/>
  <c r="CN662" i="4" a="1"/>
  <c r="CN662" i="4" s="1"/>
  <c r="CU662" i="4" s="1"/>
  <c r="CL662" i="4" a="1"/>
  <c r="CL662" i="4" s="1"/>
  <c r="CK662" i="4" a="1"/>
  <c r="CK662" i="4" s="1"/>
  <c r="CJ662" i="4"/>
  <c r="CQ662" i="4" s="1"/>
  <c r="CW662" i="4" s="1"/>
  <c r="CF662" i="4"/>
  <c r="DL661" i="4"/>
  <c r="DG661" i="4"/>
  <c r="DP661" i="4" s="1"/>
  <c r="DF661" i="4"/>
  <c r="DE661" i="4"/>
  <c r="DD661" i="4"/>
  <c r="DC661" i="4"/>
  <c r="DI661" i="4" s="1"/>
  <c r="CO661" i="4" a="1"/>
  <c r="CO661" i="4" s="1"/>
  <c r="CN661" i="4" a="1"/>
  <c r="CN661" i="4" s="1"/>
  <c r="CL661" i="4" a="1"/>
  <c r="CL661" i="4" s="1"/>
  <c r="CK661" i="4" a="1"/>
  <c r="CK661" i="4" s="1"/>
  <c r="CJ661" i="4"/>
  <c r="CQ661" i="4" s="1"/>
  <c r="CW661" i="4" s="1"/>
  <c r="CF661" i="4"/>
  <c r="DL660" i="4"/>
  <c r="DG660" i="4"/>
  <c r="DF660" i="4"/>
  <c r="DE660" i="4"/>
  <c r="DD660" i="4"/>
  <c r="DC660" i="4"/>
  <c r="DI660" i="4" s="1"/>
  <c r="CO660" i="4" a="1"/>
  <c r="CO660" i="4" s="1"/>
  <c r="CN660" i="4" a="1"/>
  <c r="CN660" i="4" s="1"/>
  <c r="CL660" i="4" a="1"/>
  <c r="CL660" i="4" s="1"/>
  <c r="CK660" i="4" a="1"/>
  <c r="CK660" i="4" s="1"/>
  <c r="CJ660" i="4"/>
  <c r="CQ660" i="4" s="1"/>
  <c r="CW660" i="4" s="1"/>
  <c r="CF660" i="4"/>
  <c r="DL659" i="4"/>
  <c r="DG659" i="4"/>
  <c r="DF659" i="4"/>
  <c r="DE659" i="4"/>
  <c r="DD659" i="4"/>
  <c r="DC659" i="4"/>
  <c r="DI659" i="4" s="1"/>
  <c r="CO659" i="4" a="1"/>
  <c r="CO659" i="4" s="1"/>
  <c r="CN659" i="4" a="1"/>
  <c r="CN659" i="4" s="1"/>
  <c r="CL659" i="4" a="1"/>
  <c r="CL659" i="4" s="1"/>
  <c r="CK659" i="4" a="1"/>
  <c r="CK659" i="4" s="1"/>
  <c r="CJ659" i="4"/>
  <c r="CQ659" i="4" s="1"/>
  <c r="CW659" i="4" s="1"/>
  <c r="CF659" i="4"/>
  <c r="DL658" i="4"/>
  <c r="DG658" i="4"/>
  <c r="DP658" i="4" s="1"/>
  <c r="DF658" i="4"/>
  <c r="DE658" i="4"/>
  <c r="DD658" i="4"/>
  <c r="DC658" i="4"/>
  <c r="DI658" i="4" s="1"/>
  <c r="CO658" i="4" a="1"/>
  <c r="CO658" i="4" s="1"/>
  <c r="CN658" i="4" a="1"/>
  <c r="CN658" i="4" s="1"/>
  <c r="CL658" i="4" a="1"/>
  <c r="CL658" i="4" s="1"/>
  <c r="CK658" i="4" a="1"/>
  <c r="CK658" i="4" s="1"/>
  <c r="CJ658" i="4"/>
  <c r="CQ658" i="4" s="1"/>
  <c r="CW658" i="4" s="1"/>
  <c r="CF658" i="4"/>
  <c r="DP657" i="4"/>
  <c r="DL657" i="4"/>
  <c r="DG657" i="4"/>
  <c r="DF657" i="4"/>
  <c r="DE657" i="4"/>
  <c r="DD657" i="4"/>
  <c r="DC657" i="4"/>
  <c r="DI657" i="4" s="1"/>
  <c r="CO657" i="4" a="1"/>
  <c r="CO657" i="4" s="1"/>
  <c r="CN657" i="4" a="1"/>
  <c r="CN657" i="4" s="1"/>
  <c r="CL657" i="4" a="1"/>
  <c r="CL657" i="4" s="1"/>
  <c r="CK657" i="4" a="1"/>
  <c r="CK657" i="4" s="1"/>
  <c r="CJ657" i="4"/>
  <c r="CQ657" i="4" s="1"/>
  <c r="CW657" i="4" s="1"/>
  <c r="CF657" i="4"/>
  <c r="DL656" i="4"/>
  <c r="DG656" i="4"/>
  <c r="DP656" i="4" s="1"/>
  <c r="DF656" i="4"/>
  <c r="DE656" i="4"/>
  <c r="DD656" i="4"/>
  <c r="DC656" i="4"/>
  <c r="DI656" i="4" s="1"/>
  <c r="CO656" i="4" a="1"/>
  <c r="CO656" i="4" s="1"/>
  <c r="CN656" i="4" a="1"/>
  <c r="CN656" i="4" s="1"/>
  <c r="CL656" i="4" a="1"/>
  <c r="CL656" i="4" s="1"/>
  <c r="CK656" i="4" a="1"/>
  <c r="CK656" i="4" s="1"/>
  <c r="CJ656" i="4"/>
  <c r="CQ656" i="4" s="1"/>
  <c r="CW656" i="4" s="1"/>
  <c r="CF656" i="4"/>
  <c r="DL655" i="4"/>
  <c r="DG655" i="4"/>
  <c r="DF655" i="4"/>
  <c r="DE655" i="4"/>
  <c r="DD655" i="4"/>
  <c r="DC655" i="4"/>
  <c r="DI655" i="4" s="1"/>
  <c r="CO655" i="4" a="1"/>
  <c r="CO655" i="4" s="1"/>
  <c r="CN655" i="4" a="1"/>
  <c r="CN655" i="4" s="1"/>
  <c r="CL655" i="4" a="1"/>
  <c r="CL655" i="4" s="1"/>
  <c r="CK655" i="4" a="1"/>
  <c r="CK655" i="4" s="1"/>
  <c r="CJ655" i="4"/>
  <c r="CQ655" i="4" s="1"/>
  <c r="CW655" i="4" s="1"/>
  <c r="CF655" i="4"/>
  <c r="DL654" i="4"/>
  <c r="DG654" i="4"/>
  <c r="DP654" i="4" s="1"/>
  <c r="DF654" i="4"/>
  <c r="DE654" i="4"/>
  <c r="DD654" i="4"/>
  <c r="DC654" i="4"/>
  <c r="DI654" i="4" s="1"/>
  <c r="CO654" i="4" a="1"/>
  <c r="CO654" i="4" s="1"/>
  <c r="CN654" i="4" a="1"/>
  <c r="CN654" i="4" s="1"/>
  <c r="CL654" i="4" a="1"/>
  <c r="CL654" i="4" s="1"/>
  <c r="CK654" i="4" a="1"/>
  <c r="CK654" i="4" s="1"/>
  <c r="CJ654" i="4"/>
  <c r="CQ654" i="4" s="1"/>
  <c r="CW654" i="4" s="1"/>
  <c r="CF654" i="4"/>
  <c r="DL653" i="4"/>
  <c r="DG653" i="4"/>
  <c r="DP653" i="4" s="1"/>
  <c r="DF653" i="4"/>
  <c r="DE653" i="4"/>
  <c r="DD653" i="4"/>
  <c r="DC653" i="4"/>
  <c r="DI653" i="4" s="1"/>
  <c r="CO653" i="4" a="1"/>
  <c r="CO653" i="4" s="1"/>
  <c r="CN653" i="4" a="1"/>
  <c r="CN653" i="4" s="1"/>
  <c r="CL653" i="4" a="1"/>
  <c r="CL653" i="4" s="1"/>
  <c r="CK653" i="4" a="1"/>
  <c r="CK653" i="4" s="1"/>
  <c r="CJ653" i="4"/>
  <c r="CQ653" i="4" s="1"/>
  <c r="CW653" i="4" s="1"/>
  <c r="CF653" i="4"/>
  <c r="DL652" i="4"/>
  <c r="DG652" i="4"/>
  <c r="DP652" i="4" s="1"/>
  <c r="DF652" i="4"/>
  <c r="DE652" i="4"/>
  <c r="DD652" i="4"/>
  <c r="DC652" i="4"/>
  <c r="DI652" i="4" s="1"/>
  <c r="CO652" i="4" a="1"/>
  <c r="CO652" i="4" s="1"/>
  <c r="CN652" i="4" a="1"/>
  <c r="CN652" i="4" s="1"/>
  <c r="CL652" i="4" a="1"/>
  <c r="CL652" i="4" s="1"/>
  <c r="CK652" i="4" a="1"/>
  <c r="CK652" i="4" s="1"/>
  <c r="CJ652" i="4"/>
  <c r="CQ652" i="4" s="1"/>
  <c r="CW652" i="4" s="1"/>
  <c r="CF652" i="4"/>
  <c r="DL651" i="4"/>
  <c r="DG651" i="4"/>
  <c r="DF651" i="4"/>
  <c r="DE651" i="4"/>
  <c r="DD651" i="4"/>
  <c r="DC651" i="4"/>
  <c r="DI651" i="4" s="1"/>
  <c r="CO651" i="4" a="1"/>
  <c r="CO651" i="4" s="1"/>
  <c r="CN651" i="4" a="1"/>
  <c r="CN651" i="4" s="1"/>
  <c r="CL651" i="4" a="1"/>
  <c r="CL651" i="4" s="1"/>
  <c r="CK651" i="4" a="1"/>
  <c r="CK651" i="4" s="1"/>
  <c r="CJ651" i="4"/>
  <c r="CQ651" i="4" s="1"/>
  <c r="CW651" i="4" s="1"/>
  <c r="CF651" i="4"/>
  <c r="DL650" i="4"/>
  <c r="DG650" i="4"/>
  <c r="DF650" i="4"/>
  <c r="DE650" i="4"/>
  <c r="DD650" i="4"/>
  <c r="DC650" i="4"/>
  <c r="DI650" i="4" s="1"/>
  <c r="CO650" i="4" a="1"/>
  <c r="CO650" i="4" s="1"/>
  <c r="CN650" i="4" a="1"/>
  <c r="CN650" i="4" s="1"/>
  <c r="CL650" i="4" a="1"/>
  <c r="CL650" i="4" s="1"/>
  <c r="CK650" i="4" a="1"/>
  <c r="CK650" i="4" s="1"/>
  <c r="CJ650" i="4"/>
  <c r="CQ650" i="4" s="1"/>
  <c r="CW650" i="4" s="1"/>
  <c r="CF650" i="4"/>
  <c r="DL649" i="4"/>
  <c r="DG649" i="4"/>
  <c r="DF649" i="4"/>
  <c r="DE649" i="4"/>
  <c r="DD649" i="4"/>
  <c r="DC649" i="4"/>
  <c r="DI649" i="4" s="1"/>
  <c r="CO649" i="4" a="1"/>
  <c r="CO649" i="4" s="1"/>
  <c r="CN649" i="4" a="1"/>
  <c r="CN649" i="4" s="1"/>
  <c r="CL649" i="4" a="1"/>
  <c r="CL649" i="4" s="1"/>
  <c r="CK649" i="4" a="1"/>
  <c r="CK649" i="4" s="1"/>
  <c r="CR649" i="4" s="1"/>
  <c r="CJ649" i="4"/>
  <c r="CQ649" i="4" s="1"/>
  <c r="CW649" i="4" s="1"/>
  <c r="CF649" i="4"/>
  <c r="DL648" i="4"/>
  <c r="DG648" i="4"/>
  <c r="DP648" i="4" s="1"/>
  <c r="DF648" i="4"/>
  <c r="DE648" i="4"/>
  <c r="DD648" i="4"/>
  <c r="DC648" i="4"/>
  <c r="DI648" i="4" s="1"/>
  <c r="CO648" i="4" a="1"/>
  <c r="CO648" i="4" s="1"/>
  <c r="CN648" i="4" a="1"/>
  <c r="CN648" i="4" s="1"/>
  <c r="CL648" i="4" a="1"/>
  <c r="CL648" i="4" s="1"/>
  <c r="CK648" i="4" a="1"/>
  <c r="CK648" i="4" s="1"/>
  <c r="CJ648" i="4"/>
  <c r="CQ648" i="4" s="1"/>
  <c r="CW648" i="4" s="1"/>
  <c r="CF648" i="4"/>
  <c r="DL647" i="4"/>
  <c r="DG647" i="4"/>
  <c r="DP647" i="4" s="1"/>
  <c r="DF647" i="4"/>
  <c r="DE647" i="4"/>
  <c r="DD647" i="4"/>
  <c r="DC647" i="4"/>
  <c r="DI647" i="4" s="1"/>
  <c r="CO647" i="4" a="1"/>
  <c r="CO647" i="4" s="1"/>
  <c r="CN647" i="4" a="1"/>
  <c r="CN647" i="4" s="1"/>
  <c r="CL647" i="4" a="1"/>
  <c r="CL647" i="4" s="1"/>
  <c r="CK647" i="4" a="1"/>
  <c r="CK647" i="4" s="1"/>
  <c r="CJ647" i="4"/>
  <c r="CQ647" i="4" s="1"/>
  <c r="CW647" i="4" s="1"/>
  <c r="CF647" i="4"/>
  <c r="DL646" i="4"/>
  <c r="DG646" i="4"/>
  <c r="DP646" i="4" s="1"/>
  <c r="DF646" i="4"/>
  <c r="DE646" i="4"/>
  <c r="DD646" i="4"/>
  <c r="DC646" i="4"/>
  <c r="DI646" i="4" s="1"/>
  <c r="CO646" i="4" a="1"/>
  <c r="CO646" i="4" s="1"/>
  <c r="CN646" i="4" a="1"/>
  <c r="CN646" i="4" s="1"/>
  <c r="CL646" i="4" a="1"/>
  <c r="CL646" i="4" s="1"/>
  <c r="CK646" i="4" a="1"/>
  <c r="CK646" i="4" s="1"/>
  <c r="CR646" i="4" s="1"/>
  <c r="CJ646" i="4"/>
  <c r="CQ646" i="4" s="1"/>
  <c r="CW646" i="4" s="1"/>
  <c r="CF646" i="4"/>
  <c r="DL645" i="4"/>
  <c r="DG645" i="4"/>
  <c r="DP645" i="4" s="1"/>
  <c r="DF645" i="4"/>
  <c r="DE645" i="4"/>
  <c r="DD645" i="4"/>
  <c r="DC645" i="4"/>
  <c r="DI645" i="4" s="1"/>
  <c r="CO645" i="4" a="1"/>
  <c r="CO645" i="4" s="1"/>
  <c r="CN645" i="4" a="1"/>
  <c r="CN645" i="4" s="1"/>
  <c r="CL645" i="4" a="1"/>
  <c r="CL645" i="4" s="1"/>
  <c r="CK645" i="4" a="1"/>
  <c r="CK645" i="4" s="1"/>
  <c r="CJ645" i="4"/>
  <c r="CQ645" i="4" s="1"/>
  <c r="CW645" i="4" s="1"/>
  <c r="CF645" i="4"/>
  <c r="DL644" i="4"/>
  <c r="DG644" i="4"/>
  <c r="DF644" i="4"/>
  <c r="DE644" i="4"/>
  <c r="DD644" i="4"/>
  <c r="DC644" i="4"/>
  <c r="DI644" i="4" s="1"/>
  <c r="CO644" i="4" a="1"/>
  <c r="CO644" i="4" s="1"/>
  <c r="CN644" i="4" a="1"/>
  <c r="CN644" i="4" s="1"/>
  <c r="CU644" i="4" s="1"/>
  <c r="CL644" i="4" a="1"/>
  <c r="CL644" i="4" s="1"/>
  <c r="CK644" i="4" a="1"/>
  <c r="CK644" i="4" s="1"/>
  <c r="CJ644" i="4"/>
  <c r="CQ644" i="4" s="1"/>
  <c r="CW644" i="4" s="1"/>
  <c r="CF644" i="4"/>
  <c r="DL643" i="4"/>
  <c r="DG643" i="4"/>
  <c r="DP643" i="4" s="1"/>
  <c r="DF643" i="4"/>
  <c r="DE643" i="4"/>
  <c r="DD643" i="4"/>
  <c r="DC643" i="4"/>
  <c r="DI643" i="4" s="1"/>
  <c r="CO643" i="4" a="1"/>
  <c r="CO643" i="4" s="1"/>
  <c r="CN643" i="4" a="1"/>
  <c r="CN643" i="4" s="1"/>
  <c r="CL643" i="4" a="1"/>
  <c r="CL643" i="4" s="1"/>
  <c r="CK643" i="4" a="1"/>
  <c r="CK643" i="4" s="1"/>
  <c r="CJ643" i="4"/>
  <c r="CQ643" i="4" s="1"/>
  <c r="CW643" i="4" s="1"/>
  <c r="CF643" i="4"/>
  <c r="DL642" i="4"/>
  <c r="DG642" i="4"/>
  <c r="DP642" i="4" s="1"/>
  <c r="DF642" i="4"/>
  <c r="DE642" i="4"/>
  <c r="DD642" i="4"/>
  <c r="DC642" i="4"/>
  <c r="DI642" i="4" s="1"/>
  <c r="CO642" i="4" a="1"/>
  <c r="CO642" i="4" s="1"/>
  <c r="CN642" i="4" a="1"/>
  <c r="CN642" i="4" s="1"/>
  <c r="CL642" i="4" a="1"/>
  <c r="CL642" i="4" s="1"/>
  <c r="CK642" i="4" a="1"/>
  <c r="CK642" i="4" s="1"/>
  <c r="CJ642" i="4"/>
  <c r="CQ642" i="4" s="1"/>
  <c r="CW642" i="4" s="1"/>
  <c r="CF642" i="4"/>
  <c r="DL641" i="4"/>
  <c r="DG641" i="4"/>
  <c r="DP641" i="4" s="1"/>
  <c r="DF641" i="4"/>
  <c r="DE641" i="4"/>
  <c r="DD641" i="4"/>
  <c r="DC641" i="4"/>
  <c r="DI641" i="4" s="1"/>
  <c r="CO641" i="4" a="1"/>
  <c r="CO641" i="4" s="1"/>
  <c r="CN641" i="4" a="1"/>
  <c r="CN641" i="4" s="1"/>
  <c r="CL641" i="4" a="1"/>
  <c r="CL641" i="4" s="1"/>
  <c r="CK641" i="4" a="1"/>
  <c r="CK641" i="4" s="1"/>
  <c r="CJ641" i="4"/>
  <c r="CQ641" i="4" s="1"/>
  <c r="CW641" i="4" s="1"/>
  <c r="CF641" i="4"/>
  <c r="DL640" i="4"/>
  <c r="DG640" i="4"/>
  <c r="DF640" i="4"/>
  <c r="DE640" i="4"/>
  <c r="DD640" i="4"/>
  <c r="DC640" i="4"/>
  <c r="DI640" i="4" s="1"/>
  <c r="CO640" i="4" a="1"/>
  <c r="CO640" i="4" s="1"/>
  <c r="CN640" i="4" a="1"/>
  <c r="CN640" i="4" s="1"/>
  <c r="CL640" i="4" a="1"/>
  <c r="CL640" i="4" s="1"/>
  <c r="CK640" i="4" a="1"/>
  <c r="CK640" i="4" s="1"/>
  <c r="CJ640" i="4"/>
  <c r="CQ640" i="4" s="1"/>
  <c r="CW640" i="4" s="1"/>
  <c r="CF640" i="4"/>
  <c r="DL639" i="4"/>
  <c r="DG639" i="4"/>
  <c r="DF639" i="4"/>
  <c r="DE639" i="4"/>
  <c r="DD639" i="4"/>
  <c r="DC639" i="4"/>
  <c r="DI639" i="4" s="1"/>
  <c r="CO639" i="4" a="1"/>
  <c r="CO639" i="4" s="1"/>
  <c r="CN639" i="4" a="1"/>
  <c r="CN639" i="4" s="1"/>
  <c r="CL639" i="4" a="1"/>
  <c r="CL639" i="4" s="1"/>
  <c r="CK639" i="4" a="1"/>
  <c r="CK639" i="4" s="1"/>
  <c r="CJ639" i="4"/>
  <c r="CQ639" i="4" s="1"/>
  <c r="CW639" i="4" s="1"/>
  <c r="CF639" i="4"/>
  <c r="DL638" i="4"/>
  <c r="DG638" i="4"/>
  <c r="DF638" i="4"/>
  <c r="DE638" i="4"/>
  <c r="DD638" i="4"/>
  <c r="DC638" i="4"/>
  <c r="DI638" i="4" s="1"/>
  <c r="CO638" i="4" a="1"/>
  <c r="CO638" i="4" s="1"/>
  <c r="CN638" i="4" a="1"/>
  <c r="CN638" i="4" s="1"/>
  <c r="CL638" i="4" a="1"/>
  <c r="CL638" i="4" s="1"/>
  <c r="CK638" i="4" a="1"/>
  <c r="CK638" i="4" s="1"/>
  <c r="CJ638" i="4"/>
  <c r="CQ638" i="4" s="1"/>
  <c r="CW638" i="4" s="1"/>
  <c r="CF638" i="4"/>
  <c r="DL637" i="4"/>
  <c r="DG637" i="4"/>
  <c r="DP637" i="4" s="1"/>
  <c r="DF637" i="4"/>
  <c r="DE637" i="4"/>
  <c r="DD637" i="4"/>
  <c r="DC637" i="4"/>
  <c r="DI637" i="4" s="1"/>
  <c r="CO637" i="4" a="1"/>
  <c r="CO637" i="4" s="1"/>
  <c r="CN637" i="4" a="1"/>
  <c r="CN637" i="4" s="1"/>
  <c r="CL637" i="4" a="1"/>
  <c r="CL637" i="4" s="1"/>
  <c r="CK637" i="4" a="1"/>
  <c r="CK637" i="4" s="1"/>
  <c r="CJ637" i="4"/>
  <c r="CQ637" i="4" s="1"/>
  <c r="CW637" i="4" s="1"/>
  <c r="CF637" i="4"/>
  <c r="DL636" i="4"/>
  <c r="DG636" i="4"/>
  <c r="DP636" i="4" s="1"/>
  <c r="DF636" i="4"/>
  <c r="DE636" i="4"/>
  <c r="DD636" i="4"/>
  <c r="DC636" i="4"/>
  <c r="DI636" i="4" s="1"/>
  <c r="CO636" i="4" a="1"/>
  <c r="CO636" i="4" s="1"/>
  <c r="CN636" i="4" a="1"/>
  <c r="CN636" i="4" s="1"/>
  <c r="CL636" i="4" a="1"/>
  <c r="CL636" i="4" s="1"/>
  <c r="CK636" i="4" a="1"/>
  <c r="CK636" i="4" s="1"/>
  <c r="CJ636" i="4"/>
  <c r="CQ636" i="4" s="1"/>
  <c r="CW636" i="4" s="1"/>
  <c r="CF636" i="4"/>
  <c r="DL635" i="4"/>
  <c r="DG635" i="4"/>
  <c r="DP635" i="4" s="1"/>
  <c r="DF635" i="4"/>
  <c r="DE635" i="4"/>
  <c r="DD635" i="4"/>
  <c r="DC635" i="4"/>
  <c r="DI635" i="4" s="1"/>
  <c r="CO635" i="4" a="1"/>
  <c r="CO635" i="4" s="1"/>
  <c r="CN635" i="4" a="1"/>
  <c r="CN635" i="4" s="1"/>
  <c r="CL635" i="4" a="1"/>
  <c r="CL635" i="4" s="1"/>
  <c r="CK635" i="4" a="1"/>
  <c r="CK635" i="4" s="1"/>
  <c r="CJ635" i="4"/>
  <c r="CQ635" i="4" s="1"/>
  <c r="CW635" i="4" s="1"/>
  <c r="CF635" i="4"/>
  <c r="DL634" i="4"/>
  <c r="DG634" i="4"/>
  <c r="DF634" i="4"/>
  <c r="DE634" i="4"/>
  <c r="DD634" i="4"/>
  <c r="DC634" i="4"/>
  <c r="DI634" i="4" s="1"/>
  <c r="CO634" i="4" a="1"/>
  <c r="CO634" i="4" s="1"/>
  <c r="CN634" i="4" a="1"/>
  <c r="CN634" i="4" s="1"/>
  <c r="CL634" i="4" a="1"/>
  <c r="CL634" i="4" s="1"/>
  <c r="CK634" i="4" a="1"/>
  <c r="CK634" i="4" s="1"/>
  <c r="CJ634" i="4"/>
  <c r="CQ634" i="4" s="1"/>
  <c r="CW634" i="4" s="1"/>
  <c r="CF634" i="4"/>
  <c r="DL633" i="4"/>
  <c r="DG633" i="4"/>
  <c r="DF633" i="4"/>
  <c r="DE633" i="4"/>
  <c r="DD633" i="4"/>
  <c r="DC633" i="4"/>
  <c r="DI633" i="4" s="1"/>
  <c r="CO633" i="4" a="1"/>
  <c r="CO633" i="4" s="1"/>
  <c r="CN633" i="4" a="1"/>
  <c r="CN633" i="4" s="1"/>
  <c r="CL633" i="4" a="1"/>
  <c r="CL633" i="4" s="1"/>
  <c r="CK633" i="4" a="1"/>
  <c r="CK633" i="4" s="1"/>
  <c r="CJ633" i="4"/>
  <c r="CQ633" i="4" s="1"/>
  <c r="CW633" i="4" s="1"/>
  <c r="CF633" i="4"/>
  <c r="DL632" i="4"/>
  <c r="DG632" i="4"/>
  <c r="DP632" i="4" s="1"/>
  <c r="DF632" i="4"/>
  <c r="DE632" i="4"/>
  <c r="DD632" i="4"/>
  <c r="DC632" i="4"/>
  <c r="DI632" i="4" s="1"/>
  <c r="CO632" i="4" a="1"/>
  <c r="CO632" i="4" s="1"/>
  <c r="CN632" i="4" a="1"/>
  <c r="CN632" i="4" s="1"/>
  <c r="CL632" i="4" a="1"/>
  <c r="CL632" i="4" s="1"/>
  <c r="CK632" i="4" a="1"/>
  <c r="CK632" i="4" s="1"/>
  <c r="CJ632" i="4"/>
  <c r="CQ632" i="4" s="1"/>
  <c r="CW632" i="4" s="1"/>
  <c r="CF632" i="4"/>
  <c r="DL631" i="4"/>
  <c r="DG631" i="4"/>
  <c r="DP631" i="4" s="1"/>
  <c r="DF631" i="4"/>
  <c r="DE631" i="4"/>
  <c r="DD631" i="4"/>
  <c r="DC631" i="4"/>
  <c r="DI631" i="4" s="1"/>
  <c r="CO631" i="4" a="1"/>
  <c r="CO631" i="4" s="1"/>
  <c r="CN631" i="4" a="1"/>
  <c r="CN631" i="4" s="1"/>
  <c r="CL631" i="4" a="1"/>
  <c r="CL631" i="4" s="1"/>
  <c r="CK631" i="4" a="1"/>
  <c r="CK631" i="4" s="1"/>
  <c r="CJ631" i="4"/>
  <c r="CQ631" i="4" s="1"/>
  <c r="CW631" i="4" s="1"/>
  <c r="CF631" i="4"/>
  <c r="DL630" i="4"/>
  <c r="DG630" i="4"/>
  <c r="DP630" i="4" s="1"/>
  <c r="DF630" i="4"/>
  <c r="DE630" i="4"/>
  <c r="DD630" i="4"/>
  <c r="DC630" i="4"/>
  <c r="DI630" i="4" s="1"/>
  <c r="CO630" i="4" a="1"/>
  <c r="CO630" i="4" s="1"/>
  <c r="CN630" i="4" a="1"/>
  <c r="CN630" i="4" s="1"/>
  <c r="CL630" i="4" a="1"/>
  <c r="CL630" i="4" s="1"/>
  <c r="CK630" i="4" a="1"/>
  <c r="CK630" i="4" s="1"/>
  <c r="CJ630" i="4"/>
  <c r="CQ630" i="4" s="1"/>
  <c r="CW630" i="4" s="1"/>
  <c r="CF630" i="4"/>
  <c r="DL629" i="4"/>
  <c r="DG629" i="4"/>
  <c r="DP629" i="4" s="1"/>
  <c r="DF629" i="4"/>
  <c r="DE629" i="4"/>
  <c r="DD629" i="4"/>
  <c r="DC629" i="4"/>
  <c r="DI629" i="4" s="1"/>
  <c r="CO629" i="4" a="1"/>
  <c r="CO629" i="4" s="1"/>
  <c r="CN629" i="4" a="1"/>
  <c r="CN629" i="4" s="1"/>
  <c r="CL629" i="4" a="1"/>
  <c r="CL629" i="4" s="1"/>
  <c r="CK629" i="4" a="1"/>
  <c r="CK629" i="4" s="1"/>
  <c r="CJ629" i="4"/>
  <c r="CQ629" i="4" s="1"/>
  <c r="CW629" i="4" s="1"/>
  <c r="CF629" i="4"/>
  <c r="DL628" i="4"/>
  <c r="DG628" i="4"/>
  <c r="DF628" i="4"/>
  <c r="DE628" i="4"/>
  <c r="DD628" i="4"/>
  <c r="DC628" i="4"/>
  <c r="DI628" i="4" s="1"/>
  <c r="CO628" i="4" a="1"/>
  <c r="CO628" i="4" s="1"/>
  <c r="CN628" i="4" a="1"/>
  <c r="CN628" i="4" s="1"/>
  <c r="CL628" i="4" a="1"/>
  <c r="CL628" i="4" s="1"/>
  <c r="CK628" i="4" a="1"/>
  <c r="CK628" i="4" s="1"/>
  <c r="CJ628" i="4"/>
  <c r="CQ628" i="4" s="1"/>
  <c r="CW628" i="4" s="1"/>
  <c r="CF628" i="4"/>
  <c r="DL627" i="4"/>
  <c r="DG627" i="4"/>
  <c r="DF627" i="4"/>
  <c r="DE627" i="4"/>
  <c r="DD627" i="4"/>
  <c r="DC627" i="4"/>
  <c r="DI627" i="4" s="1"/>
  <c r="CO627" i="4" a="1"/>
  <c r="CO627" i="4" s="1"/>
  <c r="CN627" i="4" a="1"/>
  <c r="CN627" i="4" s="1"/>
  <c r="CL627" i="4" a="1"/>
  <c r="CL627" i="4" s="1"/>
  <c r="CK627" i="4" a="1"/>
  <c r="CK627" i="4" s="1"/>
  <c r="CJ627" i="4"/>
  <c r="CQ627" i="4" s="1"/>
  <c r="CW627" i="4" s="1"/>
  <c r="CF627" i="4"/>
  <c r="DL626" i="4"/>
  <c r="DG626" i="4"/>
  <c r="DP626" i="4" s="1"/>
  <c r="DF626" i="4"/>
  <c r="DE626" i="4"/>
  <c r="DD626" i="4"/>
  <c r="DC626" i="4"/>
  <c r="DI626" i="4" s="1"/>
  <c r="CO626" i="4" a="1"/>
  <c r="CO626" i="4" s="1"/>
  <c r="CS626" i="4" s="1"/>
  <c r="CN626" i="4" a="1"/>
  <c r="CN626" i="4" s="1"/>
  <c r="CL626" i="4" a="1"/>
  <c r="CL626" i="4" s="1"/>
  <c r="CK626" i="4" a="1"/>
  <c r="CK626" i="4" s="1"/>
  <c r="CJ626" i="4"/>
  <c r="CQ626" i="4" s="1"/>
  <c r="CW626" i="4" s="1"/>
  <c r="CF626" i="4"/>
  <c r="DL625" i="4"/>
  <c r="DG625" i="4"/>
  <c r="DP625" i="4" s="1"/>
  <c r="DF625" i="4"/>
  <c r="DE625" i="4"/>
  <c r="DD625" i="4"/>
  <c r="DC625" i="4"/>
  <c r="DI625" i="4" s="1"/>
  <c r="CO625" i="4" a="1"/>
  <c r="CO625" i="4" s="1"/>
  <c r="CN625" i="4" a="1"/>
  <c r="CN625" i="4" s="1"/>
  <c r="CL625" i="4" a="1"/>
  <c r="CL625" i="4" s="1"/>
  <c r="CK625" i="4" a="1"/>
  <c r="CK625" i="4" s="1"/>
  <c r="CJ625" i="4"/>
  <c r="CQ625" i="4" s="1"/>
  <c r="CW625" i="4" s="1"/>
  <c r="CF625" i="4"/>
  <c r="DL624" i="4"/>
  <c r="DG624" i="4"/>
  <c r="DP624" i="4" s="1"/>
  <c r="DF624" i="4"/>
  <c r="DE624" i="4"/>
  <c r="DD624" i="4"/>
  <c r="DC624" i="4"/>
  <c r="DI624" i="4" s="1"/>
  <c r="CO624" i="4" a="1"/>
  <c r="CO624" i="4" s="1"/>
  <c r="CN624" i="4" a="1"/>
  <c r="CN624" i="4" s="1"/>
  <c r="CL624" i="4" a="1"/>
  <c r="CL624" i="4" s="1"/>
  <c r="CK624" i="4" a="1"/>
  <c r="CK624" i="4" s="1"/>
  <c r="CJ624" i="4"/>
  <c r="CQ624" i="4" s="1"/>
  <c r="CW624" i="4" s="1"/>
  <c r="CF624" i="4"/>
  <c r="DL623" i="4"/>
  <c r="DG623" i="4"/>
  <c r="DP623" i="4" s="1"/>
  <c r="DF623" i="4"/>
  <c r="DE623" i="4"/>
  <c r="DD623" i="4"/>
  <c r="DC623" i="4"/>
  <c r="DI623" i="4" s="1"/>
  <c r="CO623" i="4" a="1"/>
  <c r="CO623" i="4" s="1"/>
  <c r="CN623" i="4" a="1"/>
  <c r="CN623" i="4" s="1"/>
  <c r="CL623" i="4" a="1"/>
  <c r="CL623" i="4" s="1"/>
  <c r="CK623" i="4" a="1"/>
  <c r="CK623" i="4" s="1"/>
  <c r="CJ623" i="4"/>
  <c r="CQ623" i="4" s="1"/>
  <c r="CW623" i="4" s="1"/>
  <c r="CF623" i="4"/>
  <c r="DL622" i="4"/>
  <c r="DG622" i="4"/>
  <c r="DP622" i="4" s="1"/>
  <c r="DF622" i="4"/>
  <c r="DE622" i="4"/>
  <c r="DD622" i="4"/>
  <c r="DC622" i="4"/>
  <c r="DI622" i="4" s="1"/>
  <c r="CO622" i="4" a="1"/>
  <c r="CO622" i="4" s="1"/>
  <c r="CN622" i="4" a="1"/>
  <c r="CN622" i="4" s="1"/>
  <c r="CL622" i="4" a="1"/>
  <c r="CL622" i="4" s="1"/>
  <c r="CK622" i="4" a="1"/>
  <c r="CK622" i="4" s="1"/>
  <c r="CJ622" i="4"/>
  <c r="CQ622" i="4" s="1"/>
  <c r="CW622" i="4" s="1"/>
  <c r="CF622" i="4"/>
  <c r="DL621" i="4"/>
  <c r="DG621" i="4"/>
  <c r="DP621" i="4" s="1"/>
  <c r="DF621" i="4"/>
  <c r="DE621" i="4"/>
  <c r="DD621" i="4"/>
  <c r="DC621" i="4"/>
  <c r="DI621" i="4" s="1"/>
  <c r="CO621" i="4" a="1"/>
  <c r="CO621" i="4" s="1"/>
  <c r="CN621" i="4" a="1"/>
  <c r="CN621" i="4" s="1"/>
  <c r="CL621" i="4" a="1"/>
  <c r="CL621" i="4" s="1"/>
  <c r="CK621" i="4" a="1"/>
  <c r="CK621" i="4" s="1"/>
  <c r="CJ621" i="4"/>
  <c r="CQ621" i="4" s="1"/>
  <c r="CW621" i="4" s="1"/>
  <c r="CF621" i="4"/>
  <c r="DL620" i="4"/>
  <c r="DG620" i="4"/>
  <c r="DP620" i="4" s="1"/>
  <c r="DF620" i="4"/>
  <c r="DE620" i="4"/>
  <c r="DD620" i="4"/>
  <c r="DC620" i="4"/>
  <c r="DI620" i="4" s="1"/>
  <c r="CO620" i="4" a="1"/>
  <c r="CO620" i="4" s="1"/>
  <c r="CN620" i="4" a="1"/>
  <c r="CN620" i="4" s="1"/>
  <c r="CL620" i="4" a="1"/>
  <c r="CL620" i="4" s="1"/>
  <c r="CK620" i="4" a="1"/>
  <c r="CK620" i="4" s="1"/>
  <c r="CJ620" i="4"/>
  <c r="CQ620" i="4" s="1"/>
  <c r="CW620" i="4" s="1"/>
  <c r="CF620" i="4"/>
  <c r="DL619" i="4"/>
  <c r="DI619" i="4"/>
  <c r="DG619" i="4"/>
  <c r="DP619" i="4" s="1"/>
  <c r="DF619" i="4"/>
  <c r="DE619" i="4"/>
  <c r="DD619" i="4"/>
  <c r="DC619" i="4"/>
  <c r="CO619" i="4" a="1"/>
  <c r="CO619" i="4" s="1"/>
  <c r="CN619" i="4" a="1"/>
  <c r="CN619" i="4" s="1"/>
  <c r="CL619" i="4" a="1"/>
  <c r="CL619" i="4" s="1"/>
  <c r="CK619" i="4" a="1"/>
  <c r="CK619" i="4" s="1"/>
  <c r="CJ619" i="4"/>
  <c r="CQ619" i="4" s="1"/>
  <c r="CW619" i="4" s="1"/>
  <c r="CF619" i="4"/>
  <c r="DL618" i="4"/>
  <c r="DG618" i="4"/>
  <c r="DF618" i="4"/>
  <c r="DE618" i="4"/>
  <c r="DD618" i="4"/>
  <c r="DC618" i="4"/>
  <c r="DI618" i="4" s="1"/>
  <c r="CO618" i="4" a="1"/>
  <c r="CO618" i="4" s="1"/>
  <c r="CN618" i="4" a="1"/>
  <c r="CN618" i="4" s="1"/>
  <c r="CL618" i="4" a="1"/>
  <c r="CL618" i="4" s="1"/>
  <c r="CK618" i="4" a="1"/>
  <c r="CK618" i="4" s="1"/>
  <c r="CJ618" i="4"/>
  <c r="CQ618" i="4" s="1"/>
  <c r="CW618" i="4" s="1"/>
  <c r="CF618" i="4"/>
  <c r="DL617" i="4"/>
  <c r="DG617" i="4"/>
  <c r="DF617" i="4"/>
  <c r="DE617" i="4"/>
  <c r="DD617" i="4"/>
  <c r="DC617" i="4"/>
  <c r="DI617" i="4" s="1"/>
  <c r="CO617" i="4" a="1"/>
  <c r="CO617" i="4" s="1"/>
  <c r="CN617" i="4" a="1"/>
  <c r="CN617" i="4" s="1"/>
  <c r="CL617" i="4" a="1"/>
  <c r="CL617" i="4" s="1"/>
  <c r="CK617" i="4" a="1"/>
  <c r="CK617" i="4" s="1"/>
  <c r="CJ617" i="4"/>
  <c r="CQ617" i="4" s="1"/>
  <c r="CW617" i="4" s="1"/>
  <c r="CF617" i="4"/>
  <c r="DL616" i="4"/>
  <c r="DG616" i="4"/>
  <c r="DF616" i="4"/>
  <c r="DE616" i="4"/>
  <c r="DD616" i="4"/>
  <c r="DC616" i="4"/>
  <c r="DI616" i="4" s="1"/>
  <c r="CO616" i="4" a="1"/>
  <c r="CO616" i="4" s="1"/>
  <c r="CN616" i="4" a="1"/>
  <c r="CN616" i="4" s="1"/>
  <c r="CL616" i="4" a="1"/>
  <c r="CL616" i="4" s="1"/>
  <c r="CK616" i="4" a="1"/>
  <c r="CK616" i="4" s="1"/>
  <c r="CJ616" i="4"/>
  <c r="CQ616" i="4" s="1"/>
  <c r="CW616" i="4" s="1"/>
  <c r="CF616" i="4"/>
  <c r="DL615" i="4"/>
  <c r="DG615" i="4"/>
  <c r="DP615" i="4" s="1"/>
  <c r="DF615" i="4"/>
  <c r="DE615" i="4"/>
  <c r="DD615" i="4"/>
  <c r="DC615" i="4"/>
  <c r="DI615" i="4" s="1"/>
  <c r="CO615" i="4" a="1"/>
  <c r="CO615" i="4" s="1"/>
  <c r="CN615" i="4" a="1"/>
  <c r="CN615" i="4" s="1"/>
  <c r="CL615" i="4" a="1"/>
  <c r="CL615" i="4" s="1"/>
  <c r="CK615" i="4" a="1"/>
  <c r="CK615" i="4" s="1"/>
  <c r="CJ615" i="4"/>
  <c r="CQ615" i="4" s="1"/>
  <c r="CW615" i="4" s="1"/>
  <c r="CF615" i="4"/>
  <c r="DL614" i="4"/>
  <c r="DG614" i="4"/>
  <c r="DP614" i="4" s="1"/>
  <c r="DF614" i="4"/>
  <c r="DE614" i="4"/>
  <c r="DD614" i="4"/>
  <c r="DC614" i="4"/>
  <c r="DI614" i="4" s="1"/>
  <c r="CO614" i="4" a="1"/>
  <c r="CO614" i="4" s="1"/>
  <c r="CN614" i="4" a="1"/>
  <c r="CN614" i="4" s="1"/>
  <c r="CL614" i="4" a="1"/>
  <c r="CL614" i="4" s="1"/>
  <c r="CK614" i="4" a="1"/>
  <c r="CK614" i="4" s="1"/>
  <c r="CJ614" i="4"/>
  <c r="CQ614" i="4" s="1"/>
  <c r="CW614" i="4" s="1"/>
  <c r="CF614" i="4"/>
  <c r="DL613" i="4"/>
  <c r="DG613" i="4"/>
  <c r="DP613" i="4" s="1"/>
  <c r="DF613" i="4"/>
  <c r="DE613" i="4"/>
  <c r="DD613" i="4"/>
  <c r="DC613" i="4"/>
  <c r="DI613" i="4" s="1"/>
  <c r="CO613" i="4" a="1"/>
  <c r="CO613" i="4" s="1"/>
  <c r="CN613" i="4" a="1"/>
  <c r="CN613" i="4" s="1"/>
  <c r="CL613" i="4" a="1"/>
  <c r="CL613" i="4" s="1"/>
  <c r="CK613" i="4" a="1"/>
  <c r="CK613" i="4" s="1"/>
  <c r="CJ613" i="4"/>
  <c r="CQ613" i="4" s="1"/>
  <c r="CW613" i="4" s="1"/>
  <c r="CF613" i="4"/>
  <c r="DL612" i="4"/>
  <c r="DG612" i="4"/>
  <c r="DP612" i="4" s="1"/>
  <c r="DF612" i="4"/>
  <c r="DE612" i="4"/>
  <c r="DD612" i="4"/>
  <c r="DC612" i="4"/>
  <c r="DI612" i="4" s="1"/>
  <c r="CO612" i="4" a="1"/>
  <c r="CO612" i="4" s="1"/>
  <c r="CN612" i="4" a="1"/>
  <c r="CN612" i="4" s="1"/>
  <c r="CL612" i="4" a="1"/>
  <c r="CL612" i="4" s="1"/>
  <c r="CK612" i="4" a="1"/>
  <c r="CK612" i="4" s="1"/>
  <c r="CJ612" i="4"/>
  <c r="CQ612" i="4" s="1"/>
  <c r="CW612" i="4" s="1"/>
  <c r="CF612" i="4"/>
  <c r="DL611" i="4"/>
  <c r="DG611" i="4"/>
  <c r="DP611" i="4" s="1"/>
  <c r="DF611" i="4"/>
  <c r="DE611" i="4"/>
  <c r="DD611" i="4"/>
  <c r="DC611" i="4"/>
  <c r="DI611" i="4" s="1"/>
  <c r="CO611" i="4" a="1"/>
  <c r="CO611" i="4" s="1"/>
  <c r="CN611" i="4" a="1"/>
  <c r="CN611" i="4" s="1"/>
  <c r="CU611" i="4" s="1"/>
  <c r="CL611" i="4" a="1"/>
  <c r="CL611" i="4" s="1"/>
  <c r="CS611" i="4" s="1"/>
  <c r="CK611" i="4" a="1"/>
  <c r="CK611" i="4" s="1"/>
  <c r="CJ611" i="4"/>
  <c r="CQ611" i="4" s="1"/>
  <c r="CW611" i="4" s="1"/>
  <c r="CF611" i="4"/>
  <c r="DL610" i="4"/>
  <c r="DG610" i="4"/>
  <c r="DF610" i="4"/>
  <c r="DE610" i="4"/>
  <c r="DD610" i="4"/>
  <c r="DC610" i="4"/>
  <c r="DI610" i="4" s="1"/>
  <c r="CO610" i="4" a="1"/>
  <c r="CO610" i="4" s="1"/>
  <c r="CN610" i="4" a="1"/>
  <c r="CN610" i="4" s="1"/>
  <c r="CL610" i="4" a="1"/>
  <c r="CL610" i="4" s="1"/>
  <c r="CK610" i="4" a="1"/>
  <c r="CK610" i="4" s="1"/>
  <c r="CJ610" i="4"/>
  <c r="CQ610" i="4" s="1"/>
  <c r="CW610" i="4" s="1"/>
  <c r="CF610" i="4"/>
  <c r="DL609" i="4"/>
  <c r="DG609" i="4"/>
  <c r="DP609" i="4" s="1"/>
  <c r="DF609" i="4"/>
  <c r="DE609" i="4"/>
  <c r="DD609" i="4"/>
  <c r="DC609" i="4"/>
  <c r="DI609" i="4" s="1"/>
  <c r="CO609" i="4" a="1"/>
  <c r="CO609" i="4" s="1"/>
  <c r="CN609" i="4" a="1"/>
  <c r="CN609" i="4" s="1"/>
  <c r="CL609" i="4" a="1"/>
  <c r="CL609" i="4" s="1"/>
  <c r="CK609" i="4" a="1"/>
  <c r="CK609" i="4" s="1"/>
  <c r="CJ609" i="4"/>
  <c r="CQ609" i="4" s="1"/>
  <c r="CW609" i="4" s="1"/>
  <c r="CF609" i="4"/>
  <c r="DL608" i="4"/>
  <c r="DG608" i="4"/>
  <c r="DP608" i="4" s="1"/>
  <c r="DF608" i="4"/>
  <c r="DE608" i="4"/>
  <c r="DD608" i="4"/>
  <c r="DC608" i="4"/>
  <c r="DI608" i="4" s="1"/>
  <c r="CO608" i="4" a="1"/>
  <c r="CO608" i="4" s="1"/>
  <c r="CN608" i="4" a="1"/>
  <c r="CN608" i="4" s="1"/>
  <c r="CL608" i="4" a="1"/>
  <c r="CL608" i="4" s="1"/>
  <c r="CK608" i="4" a="1"/>
  <c r="CK608" i="4" s="1"/>
  <c r="CJ608" i="4"/>
  <c r="CQ608" i="4" s="1"/>
  <c r="CW608" i="4" s="1"/>
  <c r="CF608" i="4"/>
  <c r="DL607" i="4"/>
  <c r="DG607" i="4"/>
  <c r="DF607" i="4"/>
  <c r="DE607" i="4"/>
  <c r="DD607" i="4"/>
  <c r="DC607" i="4"/>
  <c r="DI607" i="4" s="1"/>
  <c r="CO607" i="4" a="1"/>
  <c r="CO607" i="4" s="1"/>
  <c r="CN607" i="4" a="1"/>
  <c r="CN607" i="4" s="1"/>
  <c r="CL607" i="4" a="1"/>
  <c r="CL607" i="4" s="1"/>
  <c r="CS607" i="4" s="1"/>
  <c r="CK607" i="4" a="1"/>
  <c r="CK607" i="4" s="1"/>
  <c r="CJ607" i="4"/>
  <c r="CQ607" i="4" s="1"/>
  <c r="CW607" i="4" s="1"/>
  <c r="CF607" i="4"/>
  <c r="DL606" i="4"/>
  <c r="DG606" i="4"/>
  <c r="DP606" i="4" s="1"/>
  <c r="DF606" i="4"/>
  <c r="DE606" i="4"/>
  <c r="DD606" i="4"/>
  <c r="DC606" i="4"/>
  <c r="DI606" i="4" s="1"/>
  <c r="CO606" i="4" a="1"/>
  <c r="CO606" i="4" s="1"/>
  <c r="CN606" i="4" a="1"/>
  <c r="CN606" i="4" s="1"/>
  <c r="CL606" i="4" a="1"/>
  <c r="CL606" i="4" s="1"/>
  <c r="CK606" i="4" a="1"/>
  <c r="CK606" i="4" s="1"/>
  <c r="CJ606" i="4"/>
  <c r="CQ606" i="4" s="1"/>
  <c r="CW606" i="4" s="1"/>
  <c r="CF606" i="4"/>
  <c r="DL605" i="4"/>
  <c r="DG605" i="4"/>
  <c r="DP605" i="4" s="1"/>
  <c r="DF605" i="4"/>
  <c r="DE605" i="4"/>
  <c r="DD605" i="4"/>
  <c r="DC605" i="4"/>
  <c r="DI605" i="4" s="1"/>
  <c r="CO605" i="4" a="1"/>
  <c r="CO605" i="4" s="1"/>
  <c r="CN605" i="4" a="1"/>
  <c r="CN605" i="4" s="1"/>
  <c r="CL605" i="4" a="1"/>
  <c r="CL605" i="4" s="1"/>
  <c r="CK605" i="4" a="1"/>
  <c r="CK605" i="4" s="1"/>
  <c r="CJ605" i="4"/>
  <c r="CQ605" i="4" s="1"/>
  <c r="CW605" i="4" s="1"/>
  <c r="CF605" i="4"/>
  <c r="DL604" i="4"/>
  <c r="DG604" i="4"/>
  <c r="DP604" i="4" s="1"/>
  <c r="DF604" i="4"/>
  <c r="DE604" i="4"/>
  <c r="DD604" i="4"/>
  <c r="DC604" i="4"/>
  <c r="DI604" i="4" s="1"/>
  <c r="CO604" i="4" a="1"/>
  <c r="CO604" i="4" s="1"/>
  <c r="CN604" i="4" a="1"/>
  <c r="CN604" i="4" s="1"/>
  <c r="CL604" i="4" a="1"/>
  <c r="CL604" i="4" s="1"/>
  <c r="CK604" i="4" a="1"/>
  <c r="CK604" i="4" s="1"/>
  <c r="CJ604" i="4"/>
  <c r="CQ604" i="4" s="1"/>
  <c r="CW604" i="4" s="1"/>
  <c r="CF604" i="4"/>
  <c r="DL603" i="4"/>
  <c r="DG603" i="4"/>
  <c r="DP603" i="4" s="1"/>
  <c r="DF603" i="4"/>
  <c r="DE603" i="4"/>
  <c r="DD603" i="4"/>
  <c r="DC603" i="4"/>
  <c r="DI603" i="4" s="1"/>
  <c r="CO603" i="4" a="1"/>
  <c r="CO603" i="4" s="1"/>
  <c r="CN603" i="4" a="1"/>
  <c r="CN603" i="4" s="1"/>
  <c r="CL603" i="4" a="1"/>
  <c r="CL603" i="4" s="1"/>
  <c r="CK603" i="4" a="1"/>
  <c r="CK603" i="4" s="1"/>
  <c r="CJ603" i="4"/>
  <c r="CQ603" i="4" s="1"/>
  <c r="CW603" i="4" s="1"/>
  <c r="CF603" i="4"/>
  <c r="DL602" i="4"/>
  <c r="DG602" i="4"/>
  <c r="DF602" i="4"/>
  <c r="DE602" i="4"/>
  <c r="DD602" i="4"/>
  <c r="DC602" i="4"/>
  <c r="DI602" i="4" s="1"/>
  <c r="CO602" i="4" a="1"/>
  <c r="CO602" i="4" s="1"/>
  <c r="CN602" i="4" a="1"/>
  <c r="CN602" i="4" s="1"/>
  <c r="CL602" i="4" a="1"/>
  <c r="CL602" i="4" s="1"/>
  <c r="CK602" i="4" a="1"/>
  <c r="CK602" i="4" s="1"/>
  <c r="CJ602" i="4"/>
  <c r="CQ602" i="4" s="1"/>
  <c r="CW602" i="4" s="1"/>
  <c r="CF602" i="4"/>
  <c r="DL601" i="4"/>
  <c r="DG601" i="4"/>
  <c r="DF601" i="4"/>
  <c r="DE601" i="4"/>
  <c r="DD601" i="4"/>
  <c r="DC601" i="4"/>
  <c r="DI601" i="4" s="1"/>
  <c r="CO601" i="4" a="1"/>
  <c r="CO601" i="4" s="1"/>
  <c r="CN601" i="4" a="1"/>
  <c r="CN601" i="4" s="1"/>
  <c r="CL601" i="4" a="1"/>
  <c r="CL601" i="4" s="1"/>
  <c r="CS601" i="4" s="1"/>
  <c r="CK601" i="4" a="1"/>
  <c r="CK601" i="4" s="1"/>
  <c r="CR601" i="4" s="1"/>
  <c r="CJ601" i="4"/>
  <c r="CQ601" i="4" s="1"/>
  <c r="CW601" i="4" s="1"/>
  <c r="CF601" i="4"/>
  <c r="DL600" i="4"/>
  <c r="DG600" i="4"/>
  <c r="DP600" i="4" s="1"/>
  <c r="DF600" i="4"/>
  <c r="DE600" i="4"/>
  <c r="DD600" i="4"/>
  <c r="DC600" i="4"/>
  <c r="DI600" i="4" s="1"/>
  <c r="CO600" i="4" a="1"/>
  <c r="CO600" i="4" s="1"/>
  <c r="CN600" i="4" a="1"/>
  <c r="CN600" i="4" s="1"/>
  <c r="CL600" i="4" a="1"/>
  <c r="CL600" i="4" s="1"/>
  <c r="CK600" i="4" a="1"/>
  <c r="CK600" i="4" s="1"/>
  <c r="CJ600" i="4"/>
  <c r="CQ600" i="4" s="1"/>
  <c r="CW600" i="4" s="1"/>
  <c r="CF600" i="4"/>
  <c r="DL599" i="4"/>
  <c r="DG599" i="4"/>
  <c r="DP599" i="4" s="1"/>
  <c r="DF599" i="4"/>
  <c r="DE599" i="4"/>
  <c r="DD599" i="4"/>
  <c r="DC599" i="4"/>
  <c r="DI599" i="4" s="1"/>
  <c r="CO599" i="4" a="1"/>
  <c r="CO599" i="4" s="1"/>
  <c r="CN599" i="4" a="1"/>
  <c r="CN599" i="4" s="1"/>
  <c r="CL599" i="4" a="1"/>
  <c r="CL599" i="4" s="1"/>
  <c r="CK599" i="4" a="1"/>
  <c r="CK599" i="4" s="1"/>
  <c r="CJ599" i="4"/>
  <c r="CQ599" i="4" s="1"/>
  <c r="CW599" i="4" s="1"/>
  <c r="CF599" i="4"/>
  <c r="DL598" i="4"/>
  <c r="DG598" i="4"/>
  <c r="DP598" i="4" s="1"/>
  <c r="DF598" i="4"/>
  <c r="DE598" i="4"/>
  <c r="DD598" i="4"/>
  <c r="DC598" i="4"/>
  <c r="DI598" i="4" s="1"/>
  <c r="CO598" i="4" a="1"/>
  <c r="CO598" i="4" s="1"/>
  <c r="CN598" i="4" a="1"/>
  <c r="CN598" i="4" s="1"/>
  <c r="CL598" i="4" a="1"/>
  <c r="CL598" i="4" s="1"/>
  <c r="CK598" i="4" a="1"/>
  <c r="CK598" i="4" s="1"/>
  <c r="CJ598" i="4"/>
  <c r="CQ598" i="4" s="1"/>
  <c r="CW598" i="4" s="1"/>
  <c r="CF598" i="4"/>
  <c r="DL597" i="4"/>
  <c r="DG597" i="4"/>
  <c r="DP597" i="4" s="1"/>
  <c r="DF597" i="4"/>
  <c r="DE597" i="4"/>
  <c r="DD597" i="4"/>
  <c r="DC597" i="4"/>
  <c r="DI597" i="4" s="1"/>
  <c r="CO597" i="4" a="1"/>
  <c r="CO597" i="4" s="1"/>
  <c r="CN597" i="4" a="1"/>
  <c r="CN597" i="4" s="1"/>
  <c r="CL597" i="4" a="1"/>
  <c r="CL597" i="4" s="1"/>
  <c r="CK597" i="4" a="1"/>
  <c r="CK597" i="4" s="1"/>
  <c r="CJ597" i="4"/>
  <c r="CQ597" i="4" s="1"/>
  <c r="CW597" i="4" s="1"/>
  <c r="CF597" i="4"/>
  <c r="DL596" i="4"/>
  <c r="DG596" i="4"/>
  <c r="DP596" i="4" s="1"/>
  <c r="DF596" i="4"/>
  <c r="DE596" i="4"/>
  <c r="DD596" i="4"/>
  <c r="DC596" i="4"/>
  <c r="DI596" i="4" s="1"/>
  <c r="CO596" i="4" a="1"/>
  <c r="CO596" i="4" s="1"/>
  <c r="CN596" i="4" a="1"/>
  <c r="CN596" i="4" s="1"/>
  <c r="CL596" i="4" a="1"/>
  <c r="CL596" i="4" s="1"/>
  <c r="CK596" i="4" a="1"/>
  <c r="CK596" i="4" s="1"/>
  <c r="CR596" i="4" s="1"/>
  <c r="CJ596" i="4"/>
  <c r="CQ596" i="4" s="1"/>
  <c r="CW596" i="4" s="1"/>
  <c r="CF596" i="4"/>
  <c r="DL595" i="4"/>
  <c r="DG595" i="4"/>
  <c r="DP595" i="4" s="1"/>
  <c r="DF595" i="4"/>
  <c r="DE595" i="4"/>
  <c r="DD595" i="4"/>
  <c r="DC595" i="4"/>
  <c r="DI595" i="4" s="1"/>
  <c r="CO595" i="4" a="1"/>
  <c r="CO595" i="4" s="1"/>
  <c r="CN595" i="4" a="1"/>
  <c r="CN595" i="4" s="1"/>
  <c r="CL595" i="4" a="1"/>
  <c r="CL595" i="4" s="1"/>
  <c r="CK595" i="4" a="1"/>
  <c r="CK595" i="4" s="1"/>
  <c r="CJ595" i="4"/>
  <c r="CQ595" i="4" s="1"/>
  <c r="CW595" i="4" s="1"/>
  <c r="CF595" i="4"/>
  <c r="DL594" i="4"/>
  <c r="DG594" i="4"/>
  <c r="DP594" i="4" s="1"/>
  <c r="DF594" i="4"/>
  <c r="DE594" i="4"/>
  <c r="DD594" i="4"/>
  <c r="DC594" i="4"/>
  <c r="DI594" i="4" s="1"/>
  <c r="CO594" i="4" a="1"/>
  <c r="CO594" i="4" s="1"/>
  <c r="CN594" i="4" a="1"/>
  <c r="CN594" i="4" s="1"/>
  <c r="CL594" i="4" a="1"/>
  <c r="CL594" i="4" s="1"/>
  <c r="CK594" i="4" a="1"/>
  <c r="CK594" i="4" s="1"/>
  <c r="CJ594" i="4"/>
  <c r="CQ594" i="4" s="1"/>
  <c r="CW594" i="4" s="1"/>
  <c r="CF594" i="4"/>
  <c r="DL593" i="4"/>
  <c r="DG593" i="4"/>
  <c r="DP593" i="4" s="1"/>
  <c r="DF593" i="4"/>
  <c r="DE593" i="4"/>
  <c r="DD593" i="4"/>
  <c r="DC593" i="4"/>
  <c r="DI593" i="4" s="1"/>
  <c r="CO593" i="4" a="1"/>
  <c r="CO593" i="4" s="1"/>
  <c r="CN593" i="4" a="1"/>
  <c r="CN593" i="4" s="1"/>
  <c r="CL593" i="4" a="1"/>
  <c r="CL593" i="4" s="1"/>
  <c r="CK593" i="4" a="1"/>
  <c r="CK593" i="4" s="1"/>
  <c r="CJ593" i="4"/>
  <c r="CQ593" i="4" s="1"/>
  <c r="CW593" i="4" s="1"/>
  <c r="CF593" i="4"/>
  <c r="DL592" i="4"/>
  <c r="DG592" i="4"/>
  <c r="DP592" i="4" s="1"/>
  <c r="DF592" i="4"/>
  <c r="DE592" i="4"/>
  <c r="DD592" i="4"/>
  <c r="DC592" i="4"/>
  <c r="DI592" i="4" s="1"/>
  <c r="CO592" i="4" a="1"/>
  <c r="CO592" i="4" s="1"/>
  <c r="CN592" i="4" a="1"/>
  <c r="CN592" i="4" s="1"/>
  <c r="CL592" i="4" a="1"/>
  <c r="CL592" i="4" s="1"/>
  <c r="CK592" i="4" a="1"/>
  <c r="CK592" i="4" s="1"/>
  <c r="CJ592" i="4"/>
  <c r="CQ592" i="4" s="1"/>
  <c r="CW592" i="4" s="1"/>
  <c r="CF592" i="4"/>
  <c r="DL591" i="4"/>
  <c r="DG591" i="4"/>
  <c r="DF591" i="4"/>
  <c r="DE591" i="4"/>
  <c r="DD591" i="4"/>
  <c r="DC591" i="4"/>
  <c r="DI591" i="4" s="1"/>
  <c r="CO591" i="4" a="1"/>
  <c r="CO591" i="4" s="1"/>
  <c r="CN591" i="4" a="1"/>
  <c r="CN591" i="4" s="1"/>
  <c r="CL591" i="4" a="1"/>
  <c r="CL591" i="4" s="1"/>
  <c r="CK591" i="4" a="1"/>
  <c r="CK591" i="4" s="1"/>
  <c r="CJ591" i="4"/>
  <c r="CQ591" i="4" s="1"/>
  <c r="CW591" i="4" s="1"/>
  <c r="CF591" i="4"/>
  <c r="DL590" i="4"/>
  <c r="DG590" i="4"/>
  <c r="DP590" i="4" s="1"/>
  <c r="DF590" i="4"/>
  <c r="DE590" i="4"/>
  <c r="DD590" i="4"/>
  <c r="DC590" i="4"/>
  <c r="DI590" i="4" s="1"/>
  <c r="CO590" i="4" a="1"/>
  <c r="CO590" i="4" s="1"/>
  <c r="CN590" i="4" a="1"/>
  <c r="CN590" i="4" s="1"/>
  <c r="CL590" i="4" a="1"/>
  <c r="CL590" i="4" s="1"/>
  <c r="CK590" i="4" a="1"/>
  <c r="CK590" i="4" s="1"/>
  <c r="CJ590" i="4"/>
  <c r="CQ590" i="4" s="1"/>
  <c r="CW590" i="4" s="1"/>
  <c r="CF590" i="4"/>
  <c r="DL589" i="4"/>
  <c r="DG589" i="4"/>
  <c r="DP589" i="4" s="1"/>
  <c r="DF589" i="4"/>
  <c r="DE589" i="4"/>
  <c r="DD589" i="4"/>
  <c r="DC589" i="4"/>
  <c r="DI589" i="4" s="1"/>
  <c r="CO589" i="4" a="1"/>
  <c r="CO589" i="4" s="1"/>
  <c r="CN589" i="4" a="1"/>
  <c r="CN589" i="4" s="1"/>
  <c r="CL589" i="4" a="1"/>
  <c r="CL589" i="4" s="1"/>
  <c r="CK589" i="4" a="1"/>
  <c r="CK589" i="4" s="1"/>
  <c r="CJ589" i="4"/>
  <c r="CQ589" i="4" s="1"/>
  <c r="CW589" i="4" s="1"/>
  <c r="CF589" i="4"/>
  <c r="DL588" i="4"/>
  <c r="DG588" i="4"/>
  <c r="DP588" i="4" s="1"/>
  <c r="DF588" i="4"/>
  <c r="DE588" i="4"/>
  <c r="DD588" i="4"/>
  <c r="DC588" i="4"/>
  <c r="DI588" i="4" s="1"/>
  <c r="CO588" i="4" a="1"/>
  <c r="CO588" i="4" s="1"/>
  <c r="CN588" i="4" a="1"/>
  <c r="CN588" i="4" s="1"/>
  <c r="CL588" i="4" a="1"/>
  <c r="CL588" i="4" s="1"/>
  <c r="CK588" i="4" a="1"/>
  <c r="CK588" i="4" s="1"/>
  <c r="CJ588" i="4"/>
  <c r="CQ588" i="4" s="1"/>
  <c r="CW588" i="4" s="1"/>
  <c r="CF588" i="4"/>
  <c r="DL587" i="4"/>
  <c r="DG587" i="4"/>
  <c r="DP587" i="4" s="1"/>
  <c r="DF587" i="4"/>
  <c r="DE587" i="4"/>
  <c r="DD587" i="4"/>
  <c r="DC587" i="4"/>
  <c r="DI587" i="4" s="1"/>
  <c r="CO587" i="4" a="1"/>
  <c r="CO587" i="4" s="1"/>
  <c r="CN587" i="4" a="1"/>
  <c r="CN587" i="4" s="1"/>
  <c r="CL587" i="4" a="1"/>
  <c r="CL587" i="4" s="1"/>
  <c r="CK587" i="4" a="1"/>
  <c r="CK587" i="4" s="1"/>
  <c r="CJ587" i="4"/>
  <c r="CQ587" i="4" s="1"/>
  <c r="CW587" i="4" s="1"/>
  <c r="CF587" i="4"/>
  <c r="DL586" i="4"/>
  <c r="DG586" i="4"/>
  <c r="DP586" i="4" s="1"/>
  <c r="DF586" i="4"/>
  <c r="DE586" i="4"/>
  <c r="DD586" i="4"/>
  <c r="DC586" i="4"/>
  <c r="DI586" i="4" s="1"/>
  <c r="CO586" i="4" a="1"/>
  <c r="CO586" i="4" s="1"/>
  <c r="CN586" i="4" a="1"/>
  <c r="CN586" i="4" s="1"/>
  <c r="CL586" i="4" a="1"/>
  <c r="CL586" i="4" s="1"/>
  <c r="CK586" i="4" a="1"/>
  <c r="CK586" i="4" s="1"/>
  <c r="CJ586" i="4"/>
  <c r="CQ586" i="4" s="1"/>
  <c r="CW586" i="4" s="1"/>
  <c r="CF586" i="4"/>
  <c r="DL585" i="4"/>
  <c r="DG585" i="4"/>
  <c r="DF585" i="4"/>
  <c r="DE585" i="4"/>
  <c r="DD585" i="4"/>
  <c r="DC585" i="4"/>
  <c r="DI585" i="4" s="1"/>
  <c r="CO585" i="4" a="1"/>
  <c r="CO585" i="4" s="1"/>
  <c r="CN585" i="4" a="1"/>
  <c r="CN585" i="4" s="1"/>
  <c r="CL585" i="4" a="1"/>
  <c r="CL585" i="4" s="1"/>
  <c r="CK585" i="4" a="1"/>
  <c r="CK585" i="4" s="1"/>
  <c r="CJ585" i="4"/>
  <c r="CQ585" i="4" s="1"/>
  <c r="CW585" i="4" s="1"/>
  <c r="CF585" i="4"/>
  <c r="DL584" i="4"/>
  <c r="DG584" i="4"/>
  <c r="DP584" i="4" s="1"/>
  <c r="DF584" i="4"/>
  <c r="DE584" i="4"/>
  <c r="DD584" i="4"/>
  <c r="DC584" i="4"/>
  <c r="DI584" i="4" s="1"/>
  <c r="CO584" i="4" a="1"/>
  <c r="CO584" i="4" s="1"/>
  <c r="CN584" i="4" a="1"/>
  <c r="CN584" i="4" s="1"/>
  <c r="CL584" i="4" a="1"/>
  <c r="CL584" i="4" s="1"/>
  <c r="CK584" i="4" a="1"/>
  <c r="CK584" i="4" s="1"/>
  <c r="CJ584" i="4"/>
  <c r="CQ584" i="4" s="1"/>
  <c r="CW584" i="4" s="1"/>
  <c r="CF584" i="4"/>
  <c r="DL583" i="4"/>
  <c r="DG583" i="4"/>
  <c r="DP583" i="4" s="1"/>
  <c r="DF583" i="4"/>
  <c r="DE583" i="4"/>
  <c r="DD583" i="4"/>
  <c r="DC583" i="4"/>
  <c r="DI583" i="4" s="1"/>
  <c r="CO583" i="4" a="1"/>
  <c r="CO583" i="4" s="1"/>
  <c r="CN583" i="4" a="1"/>
  <c r="CN583" i="4" s="1"/>
  <c r="CL583" i="4" a="1"/>
  <c r="CL583" i="4" s="1"/>
  <c r="CK583" i="4" a="1"/>
  <c r="CK583" i="4" s="1"/>
  <c r="CJ583" i="4"/>
  <c r="CQ583" i="4" s="1"/>
  <c r="CW583" i="4" s="1"/>
  <c r="CF583" i="4"/>
  <c r="DL582" i="4"/>
  <c r="DG582" i="4"/>
  <c r="DP582" i="4" s="1"/>
  <c r="DF582" i="4"/>
  <c r="DE582" i="4"/>
  <c r="DD582" i="4"/>
  <c r="DC582" i="4"/>
  <c r="DI582" i="4" s="1"/>
  <c r="CO582" i="4" a="1"/>
  <c r="CO582" i="4" s="1"/>
  <c r="CN582" i="4" a="1"/>
  <c r="CN582" i="4" s="1"/>
  <c r="CL582" i="4" a="1"/>
  <c r="CL582" i="4" s="1"/>
  <c r="CK582" i="4" a="1"/>
  <c r="CK582" i="4" s="1"/>
  <c r="CJ582" i="4"/>
  <c r="CQ582" i="4" s="1"/>
  <c r="CW582" i="4" s="1"/>
  <c r="CF582" i="4"/>
  <c r="DL581" i="4"/>
  <c r="DG581" i="4"/>
  <c r="DP581" i="4" s="1"/>
  <c r="DF581" i="4"/>
  <c r="DE581" i="4"/>
  <c r="DD581" i="4"/>
  <c r="DC581" i="4"/>
  <c r="DI581" i="4" s="1"/>
  <c r="CO581" i="4" a="1"/>
  <c r="CO581" i="4" s="1"/>
  <c r="CN581" i="4" a="1"/>
  <c r="CN581" i="4" s="1"/>
  <c r="CL581" i="4" a="1"/>
  <c r="CL581" i="4" s="1"/>
  <c r="CK581" i="4" a="1"/>
  <c r="CK581" i="4" s="1"/>
  <c r="CJ581" i="4"/>
  <c r="CQ581" i="4" s="1"/>
  <c r="CW581" i="4" s="1"/>
  <c r="CF581" i="4"/>
  <c r="DL580" i="4"/>
  <c r="DG580" i="4"/>
  <c r="DF580" i="4"/>
  <c r="DE580" i="4"/>
  <c r="DD580" i="4"/>
  <c r="DC580" i="4"/>
  <c r="DI580" i="4" s="1"/>
  <c r="CO580" i="4" a="1"/>
  <c r="CO580" i="4" s="1"/>
  <c r="CN580" i="4" a="1"/>
  <c r="CN580" i="4" s="1"/>
  <c r="CL580" i="4" a="1"/>
  <c r="CL580" i="4" s="1"/>
  <c r="CS580" i="4" s="1"/>
  <c r="CK580" i="4" a="1"/>
  <c r="CK580" i="4" s="1"/>
  <c r="CJ580" i="4"/>
  <c r="CQ580" i="4" s="1"/>
  <c r="CW580" i="4" s="1"/>
  <c r="CF580" i="4"/>
  <c r="DL579" i="4"/>
  <c r="DG579" i="4"/>
  <c r="DP579" i="4" s="1"/>
  <c r="DF579" i="4"/>
  <c r="DE579" i="4"/>
  <c r="DD579" i="4"/>
  <c r="DC579" i="4"/>
  <c r="DI579" i="4" s="1"/>
  <c r="CO579" i="4" a="1"/>
  <c r="CO579" i="4" s="1"/>
  <c r="CN579" i="4" a="1"/>
  <c r="CN579" i="4" s="1"/>
  <c r="CL579" i="4" a="1"/>
  <c r="CL579" i="4" s="1"/>
  <c r="CK579" i="4" a="1"/>
  <c r="CK579" i="4" s="1"/>
  <c r="CJ579" i="4"/>
  <c r="CQ579" i="4" s="1"/>
  <c r="CW579" i="4" s="1"/>
  <c r="CF579" i="4"/>
  <c r="DL578" i="4"/>
  <c r="DG578" i="4"/>
  <c r="DF578" i="4"/>
  <c r="DE578" i="4"/>
  <c r="DD578" i="4"/>
  <c r="DC578" i="4"/>
  <c r="DI578" i="4" s="1"/>
  <c r="CO578" i="4" a="1"/>
  <c r="CO578" i="4" s="1"/>
  <c r="CN578" i="4" a="1"/>
  <c r="CN578" i="4" s="1"/>
  <c r="CL578" i="4" a="1"/>
  <c r="CL578" i="4" s="1"/>
  <c r="CK578" i="4" a="1"/>
  <c r="CK578" i="4" s="1"/>
  <c r="CJ578" i="4"/>
  <c r="CQ578" i="4" s="1"/>
  <c r="CW578" i="4" s="1"/>
  <c r="CF578" i="4"/>
  <c r="DL577" i="4"/>
  <c r="DG577" i="4"/>
  <c r="DP577" i="4" s="1"/>
  <c r="DF577" i="4"/>
  <c r="DE577" i="4"/>
  <c r="DD577" i="4"/>
  <c r="DC577" i="4"/>
  <c r="DI577" i="4" s="1"/>
  <c r="CO577" i="4" a="1"/>
  <c r="CO577" i="4" s="1"/>
  <c r="CN577" i="4" a="1"/>
  <c r="CN577" i="4" s="1"/>
  <c r="CL577" i="4" a="1"/>
  <c r="CL577" i="4" s="1"/>
  <c r="CK577" i="4" a="1"/>
  <c r="CK577" i="4" s="1"/>
  <c r="CJ577" i="4"/>
  <c r="CQ577" i="4" s="1"/>
  <c r="CW577" i="4" s="1"/>
  <c r="CF577" i="4"/>
  <c r="DL576" i="4"/>
  <c r="DG576" i="4"/>
  <c r="DF576" i="4"/>
  <c r="DE576" i="4"/>
  <c r="DD576" i="4"/>
  <c r="DC576" i="4"/>
  <c r="DI576" i="4" s="1"/>
  <c r="CO576" i="4" a="1"/>
  <c r="CO576" i="4" s="1"/>
  <c r="CN576" i="4" a="1"/>
  <c r="CN576" i="4" s="1"/>
  <c r="CL576" i="4" a="1"/>
  <c r="CL576" i="4" s="1"/>
  <c r="CK576" i="4" a="1"/>
  <c r="CK576" i="4" s="1"/>
  <c r="CJ576" i="4"/>
  <c r="CQ576" i="4" s="1"/>
  <c r="CW576" i="4" s="1"/>
  <c r="CF576" i="4"/>
  <c r="DL575" i="4"/>
  <c r="DG575" i="4"/>
  <c r="DP575" i="4" s="1"/>
  <c r="DF575" i="4"/>
  <c r="DE575" i="4"/>
  <c r="DD575" i="4"/>
  <c r="DC575" i="4"/>
  <c r="DI575" i="4" s="1"/>
  <c r="CO575" i="4" a="1"/>
  <c r="CO575" i="4" s="1"/>
  <c r="CN575" i="4" a="1"/>
  <c r="CN575" i="4" s="1"/>
  <c r="CL575" i="4" a="1"/>
  <c r="CL575" i="4" s="1"/>
  <c r="CK575" i="4" a="1"/>
  <c r="CK575" i="4" s="1"/>
  <c r="CJ575" i="4"/>
  <c r="CQ575" i="4" s="1"/>
  <c r="CW575" i="4" s="1"/>
  <c r="CF575" i="4"/>
  <c r="DL574" i="4"/>
  <c r="DG574" i="4"/>
  <c r="DF574" i="4"/>
  <c r="DE574" i="4"/>
  <c r="DD574" i="4"/>
  <c r="DC574" i="4"/>
  <c r="DI574" i="4" s="1"/>
  <c r="CO574" i="4" a="1"/>
  <c r="CO574" i="4" s="1"/>
  <c r="CN574" i="4" a="1"/>
  <c r="CN574" i="4" s="1"/>
  <c r="CL574" i="4" a="1"/>
  <c r="CL574" i="4" s="1"/>
  <c r="CK574" i="4" a="1"/>
  <c r="CK574" i="4" s="1"/>
  <c r="CJ574" i="4"/>
  <c r="CQ574" i="4" s="1"/>
  <c r="CW574" i="4" s="1"/>
  <c r="CF574" i="4"/>
  <c r="DL573" i="4"/>
  <c r="DG573" i="4"/>
  <c r="DP573" i="4" s="1"/>
  <c r="DF573" i="4"/>
  <c r="DE573" i="4"/>
  <c r="DD573" i="4"/>
  <c r="DC573" i="4"/>
  <c r="DI573" i="4" s="1"/>
  <c r="CO573" i="4" a="1"/>
  <c r="CO573" i="4" s="1"/>
  <c r="CN573" i="4" a="1"/>
  <c r="CN573" i="4" s="1"/>
  <c r="CL573" i="4" a="1"/>
  <c r="CL573" i="4" s="1"/>
  <c r="CK573" i="4" a="1"/>
  <c r="CK573" i="4" s="1"/>
  <c r="CJ573" i="4"/>
  <c r="CQ573" i="4" s="1"/>
  <c r="CW573" i="4" s="1"/>
  <c r="CF573" i="4"/>
  <c r="DL572" i="4"/>
  <c r="DG572" i="4"/>
  <c r="DP572" i="4" s="1"/>
  <c r="DF572" i="4"/>
  <c r="DE572" i="4"/>
  <c r="DD572" i="4"/>
  <c r="DC572" i="4"/>
  <c r="DI572" i="4" s="1"/>
  <c r="CO572" i="4" a="1"/>
  <c r="CO572" i="4" s="1"/>
  <c r="CN572" i="4" a="1"/>
  <c r="CN572" i="4" s="1"/>
  <c r="CL572" i="4" a="1"/>
  <c r="CL572" i="4" s="1"/>
  <c r="CK572" i="4" a="1"/>
  <c r="CK572" i="4" s="1"/>
  <c r="CJ572" i="4"/>
  <c r="CQ572" i="4" s="1"/>
  <c r="CW572" i="4" s="1"/>
  <c r="CF572" i="4"/>
  <c r="DL571" i="4"/>
  <c r="DG571" i="4"/>
  <c r="DF571" i="4"/>
  <c r="DE571" i="4"/>
  <c r="DD571" i="4"/>
  <c r="DC571" i="4"/>
  <c r="DI571" i="4" s="1"/>
  <c r="CO571" i="4"/>
  <c r="CO571" i="4" a="1"/>
  <c r="CN571" i="4" a="1"/>
  <c r="CN571" i="4" s="1"/>
  <c r="CL571" i="4" a="1"/>
  <c r="CL571" i="4" s="1"/>
  <c r="CK571" i="4" a="1"/>
  <c r="CK571" i="4" s="1"/>
  <c r="CJ571" i="4"/>
  <c r="CQ571" i="4" s="1"/>
  <c r="CW571" i="4" s="1"/>
  <c r="CF571" i="4"/>
  <c r="DL570" i="4"/>
  <c r="DG570" i="4"/>
  <c r="DF570" i="4"/>
  <c r="DE570" i="4"/>
  <c r="DD570" i="4"/>
  <c r="DC570" i="4"/>
  <c r="DI570" i="4" s="1"/>
  <c r="CO570" i="4" a="1"/>
  <c r="CO570" i="4" s="1"/>
  <c r="CN570" i="4" a="1"/>
  <c r="CN570" i="4" s="1"/>
  <c r="CL570" i="4" a="1"/>
  <c r="CL570" i="4" s="1"/>
  <c r="CK570" i="4" a="1"/>
  <c r="CK570" i="4" s="1"/>
  <c r="CJ570" i="4"/>
  <c r="CQ570" i="4" s="1"/>
  <c r="CW570" i="4" s="1"/>
  <c r="CF570" i="4"/>
  <c r="DL569" i="4"/>
  <c r="DG569" i="4"/>
  <c r="DF569" i="4"/>
  <c r="DE569" i="4"/>
  <c r="DD569" i="4"/>
  <c r="DC569" i="4"/>
  <c r="DI569" i="4" s="1"/>
  <c r="CO569" i="4" a="1"/>
  <c r="CO569" i="4" s="1"/>
  <c r="CN569" i="4" a="1"/>
  <c r="CN569" i="4" s="1"/>
  <c r="CL569" i="4" a="1"/>
  <c r="CL569" i="4" s="1"/>
  <c r="CK569" i="4" a="1"/>
  <c r="CK569" i="4" s="1"/>
  <c r="CJ569" i="4"/>
  <c r="CQ569" i="4" s="1"/>
  <c r="CW569" i="4" s="1"/>
  <c r="CF569" i="4"/>
  <c r="DL568" i="4"/>
  <c r="DG568" i="4"/>
  <c r="DP568" i="4" s="1"/>
  <c r="DF568" i="4"/>
  <c r="DE568" i="4"/>
  <c r="DD568" i="4"/>
  <c r="DC568" i="4"/>
  <c r="DI568" i="4" s="1"/>
  <c r="CO568" i="4" a="1"/>
  <c r="CO568" i="4" s="1"/>
  <c r="CN568" i="4" a="1"/>
  <c r="CN568" i="4" s="1"/>
  <c r="CL568" i="4" a="1"/>
  <c r="CL568" i="4" s="1"/>
  <c r="CK568" i="4" a="1"/>
  <c r="CK568" i="4" s="1"/>
  <c r="CJ568" i="4"/>
  <c r="CQ568" i="4" s="1"/>
  <c r="CW568" i="4" s="1"/>
  <c r="CF568" i="4"/>
  <c r="DL567" i="4"/>
  <c r="DG567" i="4"/>
  <c r="DP567" i="4" s="1"/>
  <c r="DF567" i="4"/>
  <c r="DE567" i="4"/>
  <c r="DD567" i="4"/>
  <c r="DC567" i="4"/>
  <c r="DI567" i="4" s="1"/>
  <c r="CO567" i="4" a="1"/>
  <c r="CO567" i="4" s="1"/>
  <c r="CN567" i="4" a="1"/>
  <c r="CN567" i="4" s="1"/>
  <c r="CL567" i="4" a="1"/>
  <c r="CL567" i="4" s="1"/>
  <c r="CK567" i="4" a="1"/>
  <c r="CK567" i="4" s="1"/>
  <c r="CJ567" i="4"/>
  <c r="CQ567" i="4" s="1"/>
  <c r="CW567" i="4" s="1"/>
  <c r="CF567" i="4"/>
  <c r="DL566" i="4"/>
  <c r="DG566" i="4"/>
  <c r="DP566" i="4" s="1"/>
  <c r="DF566" i="4"/>
  <c r="DE566" i="4"/>
  <c r="DD566" i="4"/>
  <c r="DC566" i="4"/>
  <c r="DI566" i="4" s="1"/>
  <c r="CO566" i="4" a="1"/>
  <c r="CO566" i="4" s="1"/>
  <c r="CN566" i="4" a="1"/>
  <c r="CN566" i="4" s="1"/>
  <c r="CL566" i="4" a="1"/>
  <c r="CL566" i="4" s="1"/>
  <c r="CK566" i="4" a="1"/>
  <c r="CK566" i="4" s="1"/>
  <c r="CJ566" i="4"/>
  <c r="CQ566" i="4" s="1"/>
  <c r="CW566" i="4" s="1"/>
  <c r="CF566" i="4"/>
  <c r="DL565" i="4"/>
  <c r="DG565" i="4"/>
  <c r="DP565" i="4" s="1"/>
  <c r="DF565" i="4"/>
  <c r="DE565" i="4"/>
  <c r="DD565" i="4"/>
  <c r="DC565" i="4"/>
  <c r="DI565" i="4" s="1"/>
  <c r="CO565" i="4" a="1"/>
  <c r="CO565" i="4" s="1"/>
  <c r="CN565" i="4" a="1"/>
  <c r="CN565" i="4" s="1"/>
  <c r="CL565" i="4" a="1"/>
  <c r="CL565" i="4" s="1"/>
  <c r="CK565" i="4" a="1"/>
  <c r="CK565" i="4" s="1"/>
  <c r="CJ565" i="4"/>
  <c r="CQ565" i="4" s="1"/>
  <c r="CW565" i="4" s="1"/>
  <c r="CF565" i="4"/>
  <c r="DL564" i="4"/>
  <c r="DG564" i="4"/>
  <c r="DP564" i="4" s="1"/>
  <c r="DF564" i="4"/>
  <c r="DE564" i="4"/>
  <c r="DD564" i="4"/>
  <c r="DC564" i="4"/>
  <c r="DI564" i="4" s="1"/>
  <c r="CO564" i="4" a="1"/>
  <c r="CO564" i="4" s="1"/>
  <c r="CN564" i="4" a="1"/>
  <c r="CN564" i="4" s="1"/>
  <c r="CL564" i="4" a="1"/>
  <c r="CL564" i="4" s="1"/>
  <c r="CK564" i="4"/>
  <c r="CK564" i="4" a="1"/>
  <c r="CJ564" i="4"/>
  <c r="CQ564" i="4" s="1"/>
  <c r="CW564" i="4" s="1"/>
  <c r="CF564" i="4"/>
  <c r="DL563" i="4"/>
  <c r="DG563" i="4"/>
  <c r="DP563" i="4" s="1"/>
  <c r="DF563" i="4"/>
  <c r="DE563" i="4"/>
  <c r="DD563" i="4"/>
  <c r="DC563" i="4"/>
  <c r="DI563" i="4" s="1"/>
  <c r="CO563" i="4" a="1"/>
  <c r="CO563" i="4" s="1"/>
  <c r="CN563" i="4" a="1"/>
  <c r="CN563" i="4" s="1"/>
  <c r="CL563" i="4" a="1"/>
  <c r="CL563" i="4" s="1"/>
  <c r="CK563" i="4" a="1"/>
  <c r="CK563" i="4" s="1"/>
  <c r="CJ563" i="4"/>
  <c r="CQ563" i="4" s="1"/>
  <c r="CW563" i="4" s="1"/>
  <c r="CF563" i="4"/>
  <c r="DL562" i="4"/>
  <c r="DG562" i="4"/>
  <c r="DP562" i="4" s="1"/>
  <c r="DF562" i="4"/>
  <c r="DE562" i="4"/>
  <c r="DD562" i="4"/>
  <c r="DC562" i="4"/>
  <c r="DI562" i="4" s="1"/>
  <c r="CO562" i="4" a="1"/>
  <c r="CO562" i="4" s="1"/>
  <c r="CN562" i="4" a="1"/>
  <c r="CN562" i="4" s="1"/>
  <c r="CL562" i="4" a="1"/>
  <c r="CL562" i="4" s="1"/>
  <c r="CK562" i="4" a="1"/>
  <c r="CK562" i="4" s="1"/>
  <c r="CJ562" i="4"/>
  <c r="CQ562" i="4" s="1"/>
  <c r="CW562" i="4" s="1"/>
  <c r="CF562" i="4"/>
  <c r="DL561" i="4"/>
  <c r="DG561" i="4"/>
  <c r="DP561" i="4" s="1"/>
  <c r="DF561" i="4"/>
  <c r="DE561" i="4"/>
  <c r="DD561" i="4"/>
  <c r="DC561" i="4"/>
  <c r="DI561" i="4" s="1"/>
  <c r="CO561" i="4" a="1"/>
  <c r="CO561" i="4" s="1"/>
  <c r="CN561" i="4" a="1"/>
  <c r="CN561" i="4" s="1"/>
  <c r="CL561" i="4" a="1"/>
  <c r="CL561" i="4" s="1"/>
  <c r="CK561" i="4" a="1"/>
  <c r="CK561" i="4" s="1"/>
  <c r="CJ561" i="4"/>
  <c r="CQ561" i="4" s="1"/>
  <c r="CW561" i="4" s="1"/>
  <c r="CF561" i="4"/>
  <c r="DL560" i="4"/>
  <c r="DG560" i="4"/>
  <c r="DP560" i="4" s="1"/>
  <c r="DF560" i="4"/>
  <c r="DE560" i="4"/>
  <c r="DD560" i="4"/>
  <c r="DC560" i="4"/>
  <c r="DI560" i="4" s="1"/>
  <c r="CO560" i="4" a="1"/>
  <c r="CO560" i="4" s="1"/>
  <c r="CN560" i="4" a="1"/>
  <c r="CN560" i="4" s="1"/>
  <c r="CL560" i="4" a="1"/>
  <c r="CL560" i="4" s="1"/>
  <c r="CK560" i="4" a="1"/>
  <c r="CK560" i="4" s="1"/>
  <c r="CJ560" i="4"/>
  <c r="CQ560" i="4" s="1"/>
  <c r="CW560" i="4" s="1"/>
  <c r="CF560" i="4"/>
  <c r="DL559" i="4"/>
  <c r="DG559" i="4"/>
  <c r="DP559" i="4" s="1"/>
  <c r="DF559" i="4"/>
  <c r="DE559" i="4"/>
  <c r="DD559" i="4"/>
  <c r="DC559" i="4"/>
  <c r="DI559" i="4" s="1"/>
  <c r="CO559" i="4" a="1"/>
  <c r="CO559" i="4" s="1"/>
  <c r="CN559" i="4" a="1"/>
  <c r="CN559" i="4" s="1"/>
  <c r="CL559" i="4" a="1"/>
  <c r="CL559" i="4" s="1"/>
  <c r="CK559" i="4" a="1"/>
  <c r="CK559" i="4" s="1"/>
  <c r="CJ559" i="4"/>
  <c r="CQ559" i="4" s="1"/>
  <c r="CW559" i="4" s="1"/>
  <c r="CF559" i="4"/>
  <c r="DL558" i="4"/>
  <c r="DG558" i="4"/>
  <c r="DF558" i="4"/>
  <c r="DE558" i="4"/>
  <c r="DD558" i="4"/>
  <c r="DC558" i="4"/>
  <c r="DI558" i="4" s="1"/>
  <c r="CO558" i="4" a="1"/>
  <c r="CO558" i="4" s="1"/>
  <c r="CN558" i="4" a="1"/>
  <c r="CN558" i="4" s="1"/>
  <c r="CL558" i="4" a="1"/>
  <c r="CL558" i="4" s="1"/>
  <c r="CK558" i="4" a="1"/>
  <c r="CK558" i="4" s="1"/>
  <c r="CJ558" i="4"/>
  <c r="CQ558" i="4" s="1"/>
  <c r="CW558" i="4" s="1"/>
  <c r="CF558" i="4"/>
  <c r="DL557" i="4"/>
  <c r="DG557" i="4"/>
  <c r="DF557" i="4"/>
  <c r="DE557" i="4"/>
  <c r="DD557" i="4"/>
  <c r="DC557" i="4"/>
  <c r="DI557" i="4" s="1"/>
  <c r="CO557" i="4" a="1"/>
  <c r="CO557" i="4" s="1"/>
  <c r="CN557" i="4" a="1"/>
  <c r="CN557" i="4" s="1"/>
  <c r="CL557" i="4" a="1"/>
  <c r="CL557" i="4" s="1"/>
  <c r="CK557" i="4" a="1"/>
  <c r="CK557" i="4" s="1"/>
  <c r="CJ557" i="4"/>
  <c r="CQ557" i="4" s="1"/>
  <c r="CW557" i="4" s="1"/>
  <c r="CF557" i="4"/>
  <c r="DL556" i="4"/>
  <c r="DG556" i="4"/>
  <c r="DF556" i="4"/>
  <c r="DE556" i="4"/>
  <c r="DD556" i="4"/>
  <c r="DC556" i="4"/>
  <c r="DI556" i="4" s="1"/>
  <c r="CO556" i="4" a="1"/>
  <c r="CO556" i="4" s="1"/>
  <c r="CN556" i="4" a="1"/>
  <c r="CN556" i="4" s="1"/>
  <c r="CL556" i="4" a="1"/>
  <c r="CL556" i="4" s="1"/>
  <c r="CK556" i="4" a="1"/>
  <c r="CK556" i="4" s="1"/>
  <c r="CJ556" i="4"/>
  <c r="CQ556" i="4" s="1"/>
  <c r="CW556" i="4" s="1"/>
  <c r="CF556" i="4"/>
  <c r="DL555" i="4"/>
  <c r="DG555" i="4"/>
  <c r="DF555" i="4"/>
  <c r="DE555" i="4"/>
  <c r="DD555" i="4"/>
  <c r="DC555" i="4"/>
  <c r="DI555" i="4" s="1"/>
  <c r="CO555" i="4" a="1"/>
  <c r="CO555" i="4" s="1"/>
  <c r="CN555" i="4" a="1"/>
  <c r="CN555" i="4" s="1"/>
  <c r="CL555" i="4" a="1"/>
  <c r="CL555" i="4" s="1"/>
  <c r="CK555" i="4" a="1"/>
  <c r="CK555" i="4" s="1"/>
  <c r="CJ555" i="4"/>
  <c r="CQ555" i="4" s="1"/>
  <c r="CW555" i="4" s="1"/>
  <c r="CF555" i="4"/>
  <c r="DL554" i="4"/>
  <c r="DG554" i="4"/>
  <c r="DF554" i="4"/>
  <c r="DE554" i="4"/>
  <c r="DD554" i="4"/>
  <c r="DC554" i="4"/>
  <c r="DI554" i="4" s="1"/>
  <c r="CO554" i="4" a="1"/>
  <c r="CO554" i="4" s="1"/>
  <c r="CN554" i="4" a="1"/>
  <c r="CN554" i="4" s="1"/>
  <c r="CL554" i="4" a="1"/>
  <c r="CL554" i="4" s="1"/>
  <c r="CK554" i="4" a="1"/>
  <c r="CK554" i="4" s="1"/>
  <c r="CJ554" i="4"/>
  <c r="CQ554" i="4" s="1"/>
  <c r="CW554" i="4" s="1"/>
  <c r="CF554" i="4"/>
  <c r="DL553" i="4"/>
  <c r="DG553" i="4"/>
  <c r="DP553" i="4" s="1"/>
  <c r="DF553" i="4"/>
  <c r="DE553" i="4"/>
  <c r="DD553" i="4"/>
  <c r="DC553" i="4"/>
  <c r="DI553" i="4" s="1"/>
  <c r="CO553" i="4" a="1"/>
  <c r="CO553" i="4" s="1"/>
  <c r="CN553" i="4" a="1"/>
  <c r="CN553" i="4" s="1"/>
  <c r="CL553" i="4" a="1"/>
  <c r="CL553" i="4" s="1"/>
  <c r="CK553" i="4" a="1"/>
  <c r="CK553" i="4" s="1"/>
  <c r="CJ553" i="4"/>
  <c r="CQ553" i="4" s="1"/>
  <c r="CW553" i="4" s="1"/>
  <c r="CF553" i="4"/>
  <c r="DL552" i="4"/>
  <c r="DG552" i="4"/>
  <c r="DP552" i="4" s="1"/>
  <c r="DF552" i="4"/>
  <c r="DE552" i="4"/>
  <c r="DD552" i="4"/>
  <c r="DC552" i="4"/>
  <c r="DI552" i="4" s="1"/>
  <c r="CO552" i="4" a="1"/>
  <c r="CO552" i="4" s="1"/>
  <c r="CN552" i="4" a="1"/>
  <c r="CN552" i="4" s="1"/>
  <c r="CL552" i="4" a="1"/>
  <c r="CL552" i="4" s="1"/>
  <c r="CK552" i="4" a="1"/>
  <c r="CK552" i="4" s="1"/>
  <c r="CJ552" i="4"/>
  <c r="CQ552" i="4" s="1"/>
  <c r="CW552" i="4" s="1"/>
  <c r="CF552" i="4"/>
  <c r="DP551" i="4"/>
  <c r="DL551" i="4"/>
  <c r="DG551" i="4"/>
  <c r="DF551" i="4"/>
  <c r="DE551" i="4"/>
  <c r="DD551" i="4"/>
  <c r="DC551" i="4"/>
  <c r="DI551" i="4" s="1"/>
  <c r="CO551" i="4" a="1"/>
  <c r="CO551" i="4" s="1"/>
  <c r="CN551" i="4" a="1"/>
  <c r="CN551" i="4" s="1"/>
  <c r="CL551" i="4" a="1"/>
  <c r="CL551" i="4" s="1"/>
  <c r="CS551" i="4" s="1"/>
  <c r="CK551" i="4" a="1"/>
  <c r="CK551" i="4" s="1"/>
  <c r="CJ551" i="4"/>
  <c r="CQ551" i="4" s="1"/>
  <c r="CW551" i="4" s="1"/>
  <c r="CF551" i="4"/>
  <c r="DL550" i="4"/>
  <c r="DG550" i="4"/>
  <c r="DP550" i="4" s="1"/>
  <c r="DF550" i="4"/>
  <c r="DE550" i="4"/>
  <c r="DD550" i="4"/>
  <c r="DC550" i="4"/>
  <c r="DI550" i="4" s="1"/>
  <c r="CO550" i="4" a="1"/>
  <c r="CO550" i="4" s="1"/>
  <c r="CN550" i="4" a="1"/>
  <c r="CN550" i="4" s="1"/>
  <c r="CL550" i="4" a="1"/>
  <c r="CL550" i="4" s="1"/>
  <c r="CK550" i="4" a="1"/>
  <c r="CK550" i="4" s="1"/>
  <c r="CJ550" i="4"/>
  <c r="CQ550" i="4" s="1"/>
  <c r="CW550" i="4" s="1"/>
  <c r="CF550" i="4"/>
  <c r="DL549" i="4"/>
  <c r="DG549" i="4"/>
  <c r="DP549" i="4" s="1"/>
  <c r="DF549" i="4"/>
  <c r="DE549" i="4"/>
  <c r="DD549" i="4"/>
  <c r="DC549" i="4"/>
  <c r="DI549" i="4" s="1"/>
  <c r="CO549" i="4" a="1"/>
  <c r="CO549" i="4" s="1"/>
  <c r="CN549" i="4"/>
  <c r="CN549" i="4" a="1"/>
  <c r="CL549" i="4" a="1"/>
  <c r="CL549" i="4" s="1"/>
  <c r="CK549" i="4" a="1"/>
  <c r="CK549" i="4" s="1"/>
  <c r="CJ549" i="4"/>
  <c r="CQ549" i="4" s="1"/>
  <c r="CW549" i="4" s="1"/>
  <c r="CF549" i="4"/>
  <c r="DL548" i="4"/>
  <c r="DG548" i="4"/>
  <c r="DP548" i="4" s="1"/>
  <c r="DF548" i="4"/>
  <c r="DE548" i="4"/>
  <c r="DD548" i="4"/>
  <c r="DC548" i="4"/>
  <c r="DI548" i="4" s="1"/>
  <c r="CO548" i="4" a="1"/>
  <c r="CO548" i="4" s="1"/>
  <c r="CN548" i="4" a="1"/>
  <c r="CN548" i="4" s="1"/>
  <c r="CL548" i="4" a="1"/>
  <c r="CL548" i="4" s="1"/>
  <c r="CK548" i="4" a="1"/>
  <c r="CK548" i="4" s="1"/>
  <c r="CJ548" i="4"/>
  <c r="CQ548" i="4" s="1"/>
  <c r="CW548" i="4" s="1"/>
  <c r="CF548" i="4"/>
  <c r="DL547" i="4"/>
  <c r="DG547" i="4"/>
  <c r="DP547" i="4" s="1"/>
  <c r="DF547" i="4"/>
  <c r="DE547" i="4"/>
  <c r="DD547" i="4"/>
  <c r="DC547" i="4"/>
  <c r="DI547" i="4" s="1"/>
  <c r="CO547" i="4" a="1"/>
  <c r="CO547" i="4" s="1"/>
  <c r="CN547" i="4" a="1"/>
  <c r="CN547" i="4" s="1"/>
  <c r="CU547" i="4" s="1"/>
  <c r="CL547" i="4" a="1"/>
  <c r="CL547" i="4" s="1"/>
  <c r="CK547" i="4" a="1"/>
  <c r="CK547" i="4" s="1"/>
  <c r="CJ547" i="4"/>
  <c r="CQ547" i="4" s="1"/>
  <c r="CW547" i="4" s="1"/>
  <c r="CF547" i="4"/>
  <c r="DL546" i="4"/>
  <c r="DG546" i="4"/>
  <c r="DP546" i="4" s="1"/>
  <c r="DF546" i="4"/>
  <c r="DE546" i="4"/>
  <c r="DD546" i="4"/>
  <c r="DC546" i="4"/>
  <c r="DI546" i="4" s="1"/>
  <c r="CO546" i="4" a="1"/>
  <c r="CO546" i="4" s="1"/>
  <c r="CN546" i="4" a="1"/>
  <c r="CN546" i="4" s="1"/>
  <c r="CL546" i="4" a="1"/>
  <c r="CL546" i="4" s="1"/>
  <c r="CK546" i="4" a="1"/>
  <c r="CK546" i="4" s="1"/>
  <c r="CJ546" i="4"/>
  <c r="CQ546" i="4" s="1"/>
  <c r="CW546" i="4" s="1"/>
  <c r="CF546" i="4"/>
  <c r="DL545" i="4"/>
  <c r="DG545" i="4"/>
  <c r="DP545" i="4" s="1"/>
  <c r="DF545" i="4"/>
  <c r="DE545" i="4"/>
  <c r="DD545" i="4"/>
  <c r="DC545" i="4"/>
  <c r="DI545" i="4" s="1"/>
  <c r="CO545" i="4" a="1"/>
  <c r="CO545" i="4" s="1"/>
  <c r="CN545" i="4" a="1"/>
  <c r="CN545" i="4" s="1"/>
  <c r="CL545" i="4" a="1"/>
  <c r="CL545" i="4" s="1"/>
  <c r="CK545" i="4" a="1"/>
  <c r="CK545" i="4" s="1"/>
  <c r="CJ545" i="4"/>
  <c r="CQ545" i="4" s="1"/>
  <c r="CW545" i="4" s="1"/>
  <c r="CF545" i="4"/>
  <c r="DL544" i="4"/>
  <c r="DG544" i="4"/>
  <c r="DP544" i="4" s="1"/>
  <c r="DF544" i="4"/>
  <c r="DE544" i="4"/>
  <c r="DD544" i="4"/>
  <c r="DC544" i="4"/>
  <c r="DI544" i="4" s="1"/>
  <c r="CO544" i="4" a="1"/>
  <c r="CO544" i="4" s="1"/>
  <c r="CN544" i="4" a="1"/>
  <c r="CN544" i="4" s="1"/>
  <c r="CL544" i="4" a="1"/>
  <c r="CL544" i="4" s="1"/>
  <c r="CK544" i="4" a="1"/>
  <c r="CK544" i="4" s="1"/>
  <c r="CJ544" i="4"/>
  <c r="CQ544" i="4" s="1"/>
  <c r="CW544" i="4" s="1"/>
  <c r="CF544" i="4"/>
  <c r="DL543" i="4"/>
  <c r="DG543" i="4"/>
  <c r="DF543" i="4"/>
  <c r="DE543" i="4"/>
  <c r="DD543" i="4"/>
  <c r="DC543" i="4"/>
  <c r="DI543" i="4" s="1"/>
  <c r="CO543" i="4" a="1"/>
  <c r="CO543" i="4" s="1"/>
  <c r="CN543" i="4" a="1"/>
  <c r="CN543" i="4" s="1"/>
  <c r="CL543" i="4" a="1"/>
  <c r="CL543" i="4" s="1"/>
  <c r="CK543" i="4" a="1"/>
  <c r="CK543" i="4" s="1"/>
  <c r="CJ543" i="4"/>
  <c r="CQ543" i="4" s="1"/>
  <c r="CW543" i="4" s="1"/>
  <c r="CF543" i="4"/>
  <c r="DL542" i="4"/>
  <c r="DG542" i="4"/>
  <c r="DP542" i="4" s="1"/>
  <c r="DF542" i="4"/>
  <c r="DE542" i="4"/>
  <c r="DD542" i="4"/>
  <c r="DC542" i="4"/>
  <c r="DI542" i="4" s="1"/>
  <c r="CO542" i="4" a="1"/>
  <c r="CO542" i="4" s="1"/>
  <c r="CN542" i="4" a="1"/>
  <c r="CN542" i="4" s="1"/>
  <c r="CL542" i="4" a="1"/>
  <c r="CL542" i="4" s="1"/>
  <c r="CK542" i="4" a="1"/>
  <c r="CK542" i="4" s="1"/>
  <c r="CJ542" i="4"/>
  <c r="CQ542" i="4" s="1"/>
  <c r="CW542" i="4" s="1"/>
  <c r="CF542" i="4"/>
  <c r="DL541" i="4"/>
  <c r="DG541" i="4"/>
  <c r="DF541" i="4"/>
  <c r="DE541" i="4"/>
  <c r="DD541" i="4"/>
  <c r="DC541" i="4"/>
  <c r="DI541" i="4" s="1"/>
  <c r="CO541" i="4" a="1"/>
  <c r="CO541" i="4" s="1"/>
  <c r="CN541" i="4" a="1"/>
  <c r="CN541" i="4" s="1"/>
  <c r="CL541" i="4" a="1"/>
  <c r="CL541" i="4" s="1"/>
  <c r="CK541" i="4" a="1"/>
  <c r="CK541" i="4" s="1"/>
  <c r="CJ541" i="4"/>
  <c r="CQ541" i="4" s="1"/>
  <c r="CW541" i="4" s="1"/>
  <c r="CF541" i="4"/>
  <c r="DL540" i="4"/>
  <c r="DG540" i="4"/>
  <c r="DP540" i="4" s="1"/>
  <c r="DF540" i="4"/>
  <c r="DE540" i="4"/>
  <c r="DD540" i="4"/>
  <c r="DC540" i="4"/>
  <c r="DI540" i="4" s="1"/>
  <c r="CO540" i="4" a="1"/>
  <c r="CO540" i="4" s="1"/>
  <c r="CN540" i="4" a="1"/>
  <c r="CN540" i="4" s="1"/>
  <c r="CL540" i="4" a="1"/>
  <c r="CL540" i="4" s="1"/>
  <c r="CK540" i="4" a="1"/>
  <c r="CK540" i="4" s="1"/>
  <c r="CJ540" i="4"/>
  <c r="CQ540" i="4" s="1"/>
  <c r="CW540" i="4" s="1"/>
  <c r="CF540" i="4"/>
  <c r="DL539" i="4"/>
  <c r="DG539" i="4"/>
  <c r="DP539" i="4" s="1"/>
  <c r="DF539" i="4"/>
  <c r="DE539" i="4"/>
  <c r="DD539" i="4"/>
  <c r="DC539" i="4"/>
  <c r="DI539" i="4" s="1"/>
  <c r="CO539" i="4" a="1"/>
  <c r="CO539" i="4" s="1"/>
  <c r="CN539" i="4" a="1"/>
  <c r="CN539" i="4" s="1"/>
  <c r="CL539" i="4" a="1"/>
  <c r="CL539" i="4" s="1"/>
  <c r="CK539" i="4" a="1"/>
  <c r="CK539" i="4" s="1"/>
  <c r="CJ539" i="4"/>
  <c r="CQ539" i="4" s="1"/>
  <c r="CW539" i="4" s="1"/>
  <c r="CF539" i="4"/>
  <c r="DL538" i="4"/>
  <c r="DG538" i="4"/>
  <c r="DP538" i="4" s="1"/>
  <c r="DF538" i="4"/>
  <c r="DE538" i="4"/>
  <c r="DD538" i="4"/>
  <c r="DC538" i="4"/>
  <c r="DI538" i="4" s="1"/>
  <c r="CO538" i="4" a="1"/>
  <c r="CO538" i="4" s="1"/>
  <c r="CN538" i="4" a="1"/>
  <c r="CN538" i="4" s="1"/>
  <c r="CL538" i="4" a="1"/>
  <c r="CL538" i="4" s="1"/>
  <c r="CK538" i="4" a="1"/>
  <c r="CK538" i="4" s="1"/>
  <c r="CJ538" i="4"/>
  <c r="CQ538" i="4" s="1"/>
  <c r="CW538" i="4" s="1"/>
  <c r="CF538" i="4"/>
  <c r="DL537" i="4"/>
  <c r="DG537" i="4"/>
  <c r="DF537" i="4"/>
  <c r="DE537" i="4"/>
  <c r="DD537" i="4"/>
  <c r="DC537" i="4"/>
  <c r="DI537" i="4" s="1"/>
  <c r="CO537" i="4" a="1"/>
  <c r="CO537" i="4" s="1"/>
  <c r="CN537" i="4" a="1"/>
  <c r="CN537" i="4" s="1"/>
  <c r="CL537" i="4" a="1"/>
  <c r="CL537" i="4" s="1"/>
  <c r="CK537" i="4" a="1"/>
  <c r="CK537" i="4" s="1"/>
  <c r="CJ537" i="4"/>
  <c r="CQ537" i="4" s="1"/>
  <c r="CW537" i="4" s="1"/>
  <c r="CF537" i="4"/>
  <c r="DL536" i="4"/>
  <c r="DG536" i="4"/>
  <c r="DP536" i="4" s="1"/>
  <c r="DF536" i="4"/>
  <c r="DE536" i="4"/>
  <c r="DD536" i="4"/>
  <c r="DC536" i="4"/>
  <c r="DI536" i="4" s="1"/>
  <c r="CO536" i="4" a="1"/>
  <c r="CO536" i="4" s="1"/>
  <c r="CN536" i="4" a="1"/>
  <c r="CN536" i="4" s="1"/>
  <c r="CL536" i="4" a="1"/>
  <c r="CL536" i="4" s="1"/>
  <c r="CK536" i="4" a="1"/>
  <c r="CK536" i="4" s="1"/>
  <c r="CJ536" i="4"/>
  <c r="CQ536" i="4" s="1"/>
  <c r="CW536" i="4" s="1"/>
  <c r="CF536" i="4"/>
  <c r="DL535" i="4"/>
  <c r="DG535" i="4"/>
  <c r="DP535" i="4" s="1"/>
  <c r="DF535" i="4"/>
  <c r="DE535" i="4"/>
  <c r="DD535" i="4"/>
  <c r="DC535" i="4"/>
  <c r="DI535" i="4" s="1"/>
  <c r="CO535" i="4" a="1"/>
  <c r="CO535" i="4" s="1"/>
  <c r="CN535" i="4" a="1"/>
  <c r="CN535" i="4" s="1"/>
  <c r="CL535" i="4" a="1"/>
  <c r="CL535" i="4" s="1"/>
  <c r="CK535" i="4" a="1"/>
  <c r="CK535" i="4" s="1"/>
  <c r="CJ535" i="4"/>
  <c r="CQ535" i="4" s="1"/>
  <c r="CW535" i="4" s="1"/>
  <c r="CF535" i="4"/>
  <c r="DL534" i="4"/>
  <c r="DG534" i="4"/>
  <c r="DP534" i="4" s="1"/>
  <c r="DF534" i="4"/>
  <c r="DE534" i="4"/>
  <c r="DD534" i="4"/>
  <c r="DC534" i="4"/>
  <c r="DI534" i="4" s="1"/>
  <c r="CO534" i="4" a="1"/>
  <c r="CO534" i="4" s="1"/>
  <c r="CN534" i="4" a="1"/>
  <c r="CN534" i="4" s="1"/>
  <c r="CL534" i="4" a="1"/>
  <c r="CL534" i="4" s="1"/>
  <c r="CK534" i="4" a="1"/>
  <c r="CK534" i="4" s="1"/>
  <c r="CJ534" i="4"/>
  <c r="CQ534" i="4" s="1"/>
  <c r="CW534" i="4" s="1"/>
  <c r="CF534" i="4"/>
  <c r="DL533" i="4"/>
  <c r="DG533" i="4"/>
  <c r="DP533" i="4" s="1"/>
  <c r="DF533" i="4"/>
  <c r="DE533" i="4"/>
  <c r="DD533" i="4"/>
  <c r="DC533" i="4"/>
  <c r="DI533" i="4" s="1"/>
  <c r="CO533" i="4" a="1"/>
  <c r="CO533" i="4" s="1"/>
  <c r="CN533" i="4" a="1"/>
  <c r="CN533" i="4" s="1"/>
  <c r="CL533" i="4" a="1"/>
  <c r="CL533" i="4" s="1"/>
  <c r="CK533" i="4" a="1"/>
  <c r="CK533" i="4" s="1"/>
  <c r="CJ533" i="4"/>
  <c r="CQ533" i="4" s="1"/>
  <c r="CW533" i="4" s="1"/>
  <c r="CF533" i="4"/>
  <c r="DL532" i="4"/>
  <c r="DG532" i="4"/>
  <c r="DP532" i="4" s="1"/>
  <c r="DF532" i="4"/>
  <c r="DE532" i="4"/>
  <c r="DD532" i="4"/>
  <c r="DC532" i="4"/>
  <c r="DI532" i="4" s="1"/>
  <c r="CO532" i="4" a="1"/>
  <c r="CO532" i="4" s="1"/>
  <c r="CN532" i="4" a="1"/>
  <c r="CN532" i="4" s="1"/>
  <c r="CL532" i="4" a="1"/>
  <c r="CL532" i="4" s="1"/>
  <c r="CK532" i="4" a="1"/>
  <c r="CK532" i="4" s="1"/>
  <c r="CJ532" i="4"/>
  <c r="CQ532" i="4" s="1"/>
  <c r="CW532" i="4" s="1"/>
  <c r="CF532" i="4"/>
  <c r="DL531" i="4"/>
  <c r="DG531" i="4"/>
  <c r="DF531" i="4"/>
  <c r="DE531" i="4"/>
  <c r="DD531" i="4"/>
  <c r="DC531" i="4"/>
  <c r="DI531" i="4" s="1"/>
  <c r="CO531" i="4" a="1"/>
  <c r="CO531" i="4" s="1"/>
  <c r="CN531" i="4" a="1"/>
  <c r="CN531" i="4" s="1"/>
  <c r="CL531" i="4" a="1"/>
  <c r="CL531" i="4" s="1"/>
  <c r="CK531" i="4" a="1"/>
  <c r="CK531" i="4" s="1"/>
  <c r="CJ531" i="4"/>
  <c r="CQ531" i="4" s="1"/>
  <c r="CW531" i="4" s="1"/>
  <c r="CF531" i="4"/>
  <c r="DL530" i="4"/>
  <c r="DG530" i="4"/>
  <c r="DF530" i="4"/>
  <c r="DE530" i="4"/>
  <c r="DD530" i="4"/>
  <c r="DC530" i="4"/>
  <c r="DI530" i="4" s="1"/>
  <c r="CO530" i="4" a="1"/>
  <c r="CO530" i="4" s="1"/>
  <c r="CN530" i="4" a="1"/>
  <c r="CN530" i="4" s="1"/>
  <c r="CL530" i="4" a="1"/>
  <c r="CL530" i="4" s="1"/>
  <c r="CK530" i="4" a="1"/>
  <c r="CK530" i="4" s="1"/>
  <c r="CJ530" i="4"/>
  <c r="CQ530" i="4" s="1"/>
  <c r="CW530" i="4" s="1"/>
  <c r="CF530" i="4"/>
  <c r="DL529" i="4"/>
  <c r="DG529" i="4"/>
  <c r="DP529" i="4" s="1"/>
  <c r="DF529" i="4"/>
  <c r="DE529" i="4"/>
  <c r="DD529" i="4"/>
  <c r="DC529" i="4"/>
  <c r="DI529" i="4" s="1"/>
  <c r="CO529" i="4" a="1"/>
  <c r="CO529" i="4" s="1"/>
  <c r="CN529" i="4" a="1"/>
  <c r="CN529" i="4" s="1"/>
  <c r="CL529" i="4" a="1"/>
  <c r="CL529" i="4" s="1"/>
  <c r="CK529" i="4" a="1"/>
  <c r="CK529" i="4" s="1"/>
  <c r="CJ529" i="4"/>
  <c r="CQ529" i="4" s="1"/>
  <c r="CW529" i="4" s="1"/>
  <c r="CF529" i="4"/>
  <c r="DL528" i="4"/>
  <c r="DG528" i="4"/>
  <c r="DF528" i="4"/>
  <c r="DE528" i="4"/>
  <c r="DD528" i="4"/>
  <c r="DC528" i="4"/>
  <c r="DI528" i="4" s="1"/>
  <c r="CO528" i="4" a="1"/>
  <c r="CO528" i="4" s="1"/>
  <c r="CN528" i="4" a="1"/>
  <c r="CN528" i="4" s="1"/>
  <c r="CL528" i="4" a="1"/>
  <c r="CL528" i="4" s="1"/>
  <c r="CK528" i="4" a="1"/>
  <c r="CK528" i="4" s="1"/>
  <c r="CJ528" i="4"/>
  <c r="CQ528" i="4" s="1"/>
  <c r="CW528" i="4" s="1"/>
  <c r="CF528" i="4"/>
  <c r="DL527" i="4"/>
  <c r="DG527" i="4"/>
  <c r="DP527" i="4" s="1"/>
  <c r="DF527" i="4"/>
  <c r="DE527" i="4"/>
  <c r="DD527" i="4"/>
  <c r="DC527" i="4"/>
  <c r="DI527" i="4" s="1"/>
  <c r="CO527" i="4" a="1"/>
  <c r="CO527" i="4" s="1"/>
  <c r="CN527" i="4" a="1"/>
  <c r="CN527" i="4" s="1"/>
  <c r="CL527" i="4" a="1"/>
  <c r="CL527" i="4" s="1"/>
  <c r="CS527" i="4" s="1"/>
  <c r="CK527" i="4" a="1"/>
  <c r="CK527" i="4" s="1"/>
  <c r="CJ527" i="4"/>
  <c r="CQ527" i="4" s="1"/>
  <c r="CW527" i="4" s="1"/>
  <c r="CF527" i="4"/>
  <c r="DL526" i="4"/>
  <c r="DG526" i="4"/>
  <c r="DP526" i="4" s="1"/>
  <c r="DF526" i="4"/>
  <c r="DE526" i="4"/>
  <c r="DD526" i="4"/>
  <c r="DC526" i="4"/>
  <c r="DI526" i="4" s="1"/>
  <c r="CO526" i="4" a="1"/>
  <c r="CO526" i="4" s="1"/>
  <c r="CN526" i="4" a="1"/>
  <c r="CN526" i="4" s="1"/>
  <c r="CL526" i="4" a="1"/>
  <c r="CL526" i="4" s="1"/>
  <c r="CK526" i="4" a="1"/>
  <c r="CK526" i="4" s="1"/>
  <c r="CJ526" i="4"/>
  <c r="CQ526" i="4" s="1"/>
  <c r="CW526" i="4" s="1"/>
  <c r="CF526" i="4"/>
  <c r="DL525" i="4"/>
  <c r="DG525" i="4"/>
  <c r="DF525" i="4"/>
  <c r="DE525" i="4"/>
  <c r="DD525" i="4"/>
  <c r="DC525" i="4"/>
  <c r="DI525" i="4" s="1"/>
  <c r="CO525" i="4" a="1"/>
  <c r="CO525" i="4" s="1"/>
  <c r="CN525" i="4" a="1"/>
  <c r="CN525" i="4" s="1"/>
  <c r="CL525" i="4" a="1"/>
  <c r="CL525" i="4" s="1"/>
  <c r="CK525" i="4" a="1"/>
  <c r="CK525" i="4" s="1"/>
  <c r="CJ525" i="4"/>
  <c r="CQ525" i="4" s="1"/>
  <c r="CW525" i="4" s="1"/>
  <c r="CF525" i="4"/>
  <c r="DL524" i="4"/>
  <c r="DG524" i="4"/>
  <c r="DP524" i="4" s="1"/>
  <c r="DF524" i="4"/>
  <c r="DE524" i="4"/>
  <c r="DD524" i="4"/>
  <c r="DC524" i="4"/>
  <c r="DI524" i="4" s="1"/>
  <c r="CO524" i="4" a="1"/>
  <c r="CO524" i="4" s="1"/>
  <c r="CN524" i="4" a="1"/>
  <c r="CN524" i="4" s="1"/>
  <c r="CL524" i="4" a="1"/>
  <c r="CL524" i="4" s="1"/>
  <c r="CK524" i="4" a="1"/>
  <c r="CK524" i="4" s="1"/>
  <c r="CJ524" i="4"/>
  <c r="CQ524" i="4" s="1"/>
  <c r="CW524" i="4" s="1"/>
  <c r="CF524" i="4"/>
  <c r="DL523" i="4"/>
  <c r="DG523" i="4"/>
  <c r="DP523" i="4" s="1"/>
  <c r="DF523" i="4"/>
  <c r="DE523" i="4"/>
  <c r="DD523" i="4"/>
  <c r="DC523" i="4"/>
  <c r="DI523" i="4" s="1"/>
  <c r="CO523" i="4" a="1"/>
  <c r="CO523" i="4" s="1"/>
  <c r="CN523" i="4" a="1"/>
  <c r="CN523" i="4" s="1"/>
  <c r="CL523" i="4" a="1"/>
  <c r="CL523" i="4" s="1"/>
  <c r="CK523" i="4" a="1"/>
  <c r="CK523" i="4" s="1"/>
  <c r="CJ523" i="4"/>
  <c r="CQ523" i="4" s="1"/>
  <c r="CW523" i="4" s="1"/>
  <c r="CF523" i="4"/>
  <c r="DL522" i="4"/>
  <c r="DG522" i="4"/>
  <c r="DP522" i="4" s="1"/>
  <c r="DF522" i="4"/>
  <c r="DE522" i="4"/>
  <c r="DD522" i="4"/>
  <c r="DC522" i="4"/>
  <c r="DI522" i="4" s="1"/>
  <c r="CO522" i="4" a="1"/>
  <c r="CO522" i="4" s="1"/>
  <c r="CN522" i="4" a="1"/>
  <c r="CN522" i="4" s="1"/>
  <c r="CL522" i="4" a="1"/>
  <c r="CL522" i="4" s="1"/>
  <c r="CK522" i="4" a="1"/>
  <c r="CK522" i="4" s="1"/>
  <c r="CJ522" i="4"/>
  <c r="CQ522" i="4" s="1"/>
  <c r="CW522" i="4" s="1"/>
  <c r="CF522" i="4"/>
  <c r="DL521" i="4"/>
  <c r="DG521" i="4"/>
  <c r="DP521" i="4" s="1"/>
  <c r="DF521" i="4"/>
  <c r="DE521" i="4"/>
  <c r="DD521" i="4"/>
  <c r="DC521" i="4"/>
  <c r="DI521" i="4" s="1"/>
  <c r="CO521" i="4" a="1"/>
  <c r="CO521" i="4" s="1"/>
  <c r="CN521" i="4" a="1"/>
  <c r="CN521" i="4" s="1"/>
  <c r="CL521" i="4" a="1"/>
  <c r="CL521" i="4" s="1"/>
  <c r="CK521" i="4" a="1"/>
  <c r="CK521" i="4" s="1"/>
  <c r="CJ521" i="4"/>
  <c r="CQ521" i="4" s="1"/>
  <c r="CW521" i="4" s="1"/>
  <c r="CF521" i="4"/>
  <c r="DL520" i="4"/>
  <c r="DG520" i="4"/>
  <c r="DF520" i="4"/>
  <c r="DE520" i="4"/>
  <c r="DD520" i="4"/>
  <c r="DC520" i="4"/>
  <c r="DI520" i="4" s="1"/>
  <c r="CO520" i="4" a="1"/>
  <c r="CO520" i="4" s="1"/>
  <c r="CN520" i="4" a="1"/>
  <c r="CN520" i="4" s="1"/>
  <c r="CL520" i="4" a="1"/>
  <c r="CL520" i="4" s="1"/>
  <c r="CK520" i="4" a="1"/>
  <c r="CK520" i="4" s="1"/>
  <c r="CJ520" i="4"/>
  <c r="CQ520" i="4" s="1"/>
  <c r="CW520" i="4" s="1"/>
  <c r="CF520" i="4"/>
  <c r="DL519" i="4"/>
  <c r="DG519" i="4"/>
  <c r="DP519" i="4" s="1"/>
  <c r="DF519" i="4"/>
  <c r="DE519" i="4"/>
  <c r="DD519" i="4"/>
  <c r="DC519" i="4"/>
  <c r="DI519" i="4" s="1"/>
  <c r="CO519" i="4" a="1"/>
  <c r="CO519" i="4" s="1"/>
  <c r="CN519" i="4" a="1"/>
  <c r="CN519" i="4" s="1"/>
  <c r="CL519" i="4" a="1"/>
  <c r="CL519" i="4" s="1"/>
  <c r="CK519" i="4"/>
  <c r="CK519" i="4" a="1"/>
  <c r="CJ519" i="4"/>
  <c r="CQ519" i="4" s="1"/>
  <c r="CW519" i="4" s="1"/>
  <c r="CF519" i="4"/>
  <c r="DL518" i="4"/>
  <c r="DG518" i="4"/>
  <c r="DP518" i="4" s="1"/>
  <c r="DF518" i="4"/>
  <c r="DE518" i="4"/>
  <c r="DD518" i="4"/>
  <c r="DC518" i="4"/>
  <c r="DI518" i="4" s="1"/>
  <c r="CO518" i="4" a="1"/>
  <c r="CO518" i="4" s="1"/>
  <c r="CN518" i="4" a="1"/>
  <c r="CN518" i="4" s="1"/>
  <c r="CL518" i="4" a="1"/>
  <c r="CL518" i="4" s="1"/>
  <c r="CK518" i="4" a="1"/>
  <c r="CK518" i="4" s="1"/>
  <c r="CJ518" i="4"/>
  <c r="CQ518" i="4" s="1"/>
  <c r="CW518" i="4" s="1"/>
  <c r="CF518" i="4"/>
  <c r="DL517" i="4"/>
  <c r="DG517" i="4"/>
  <c r="DP517" i="4" s="1"/>
  <c r="DF517" i="4"/>
  <c r="DE517" i="4"/>
  <c r="DD517" i="4"/>
  <c r="DC517" i="4"/>
  <c r="DI517" i="4" s="1"/>
  <c r="CO517" i="4" a="1"/>
  <c r="CO517" i="4" s="1"/>
  <c r="CN517" i="4" a="1"/>
  <c r="CN517" i="4" s="1"/>
  <c r="CL517" i="4" a="1"/>
  <c r="CL517" i="4" s="1"/>
  <c r="CK517" i="4" a="1"/>
  <c r="CK517" i="4" s="1"/>
  <c r="CJ517" i="4"/>
  <c r="CQ517" i="4" s="1"/>
  <c r="CW517" i="4" s="1"/>
  <c r="CF517" i="4"/>
  <c r="DL516" i="4"/>
  <c r="DG516" i="4"/>
  <c r="DP516" i="4" s="1"/>
  <c r="DF516" i="4"/>
  <c r="DE516" i="4"/>
  <c r="DD516" i="4"/>
  <c r="DC516" i="4"/>
  <c r="DI516" i="4" s="1"/>
  <c r="CO516" i="4" a="1"/>
  <c r="CO516" i="4" s="1"/>
  <c r="CN516" i="4" a="1"/>
  <c r="CN516" i="4" s="1"/>
  <c r="CL516" i="4" a="1"/>
  <c r="CL516" i="4" s="1"/>
  <c r="CK516" i="4" a="1"/>
  <c r="CK516" i="4" s="1"/>
  <c r="CJ516" i="4"/>
  <c r="CQ516" i="4" s="1"/>
  <c r="CW516" i="4" s="1"/>
  <c r="CF516" i="4"/>
  <c r="DL515" i="4"/>
  <c r="DG515" i="4"/>
  <c r="DP515" i="4" s="1"/>
  <c r="DF515" i="4"/>
  <c r="DE515" i="4"/>
  <c r="DD515" i="4"/>
  <c r="DC515" i="4"/>
  <c r="DI515" i="4" s="1"/>
  <c r="CO515" i="4" a="1"/>
  <c r="CO515" i="4" s="1"/>
  <c r="CN515" i="4" a="1"/>
  <c r="CN515" i="4" s="1"/>
  <c r="CL515" i="4" a="1"/>
  <c r="CL515" i="4" s="1"/>
  <c r="CK515" i="4" a="1"/>
  <c r="CK515" i="4" s="1"/>
  <c r="CJ515" i="4"/>
  <c r="CQ515" i="4" s="1"/>
  <c r="CW515" i="4" s="1"/>
  <c r="CF515" i="4"/>
  <c r="DL514" i="4"/>
  <c r="DG514" i="4"/>
  <c r="DF514" i="4"/>
  <c r="DE514" i="4"/>
  <c r="DD514" i="4"/>
  <c r="DC514" i="4"/>
  <c r="DI514" i="4" s="1"/>
  <c r="CO514" i="4" a="1"/>
  <c r="CO514" i="4" s="1"/>
  <c r="CN514" i="4" a="1"/>
  <c r="CN514" i="4" s="1"/>
  <c r="CL514" i="4" a="1"/>
  <c r="CL514" i="4" s="1"/>
  <c r="CK514" i="4" a="1"/>
  <c r="CK514" i="4" s="1"/>
  <c r="CJ514" i="4"/>
  <c r="CQ514" i="4" s="1"/>
  <c r="CW514" i="4" s="1"/>
  <c r="CF514" i="4"/>
  <c r="DP513" i="4"/>
  <c r="DL513" i="4"/>
  <c r="DG513" i="4"/>
  <c r="DF513" i="4"/>
  <c r="DE513" i="4"/>
  <c r="DD513" i="4"/>
  <c r="DC513" i="4"/>
  <c r="DI513" i="4" s="1"/>
  <c r="CO513" i="4" a="1"/>
  <c r="CO513" i="4" s="1"/>
  <c r="CN513" i="4" a="1"/>
  <c r="CN513" i="4" s="1"/>
  <c r="CL513" i="4" a="1"/>
  <c r="CL513" i="4" s="1"/>
  <c r="CK513" i="4" a="1"/>
  <c r="CK513" i="4" s="1"/>
  <c r="CJ513" i="4"/>
  <c r="CQ513" i="4" s="1"/>
  <c r="CW513" i="4" s="1"/>
  <c r="CF513" i="4"/>
  <c r="DL512" i="4"/>
  <c r="DG512" i="4"/>
  <c r="DP512" i="4" s="1"/>
  <c r="DF512" i="4"/>
  <c r="DE512" i="4"/>
  <c r="DD512" i="4"/>
  <c r="DC512" i="4"/>
  <c r="DI512" i="4" s="1"/>
  <c r="CO512" i="4" a="1"/>
  <c r="CO512" i="4" s="1"/>
  <c r="CN512" i="4" a="1"/>
  <c r="CN512" i="4" s="1"/>
  <c r="CL512" i="4" a="1"/>
  <c r="CL512" i="4" s="1"/>
  <c r="CK512" i="4" a="1"/>
  <c r="CK512" i="4" s="1"/>
  <c r="CJ512" i="4"/>
  <c r="CQ512" i="4" s="1"/>
  <c r="CW512" i="4" s="1"/>
  <c r="CF512" i="4"/>
  <c r="DL511" i="4"/>
  <c r="DG511" i="4"/>
  <c r="DF511" i="4"/>
  <c r="DE511" i="4"/>
  <c r="DD511" i="4"/>
  <c r="DC511" i="4"/>
  <c r="DI511" i="4" s="1"/>
  <c r="CO511" i="4" a="1"/>
  <c r="CO511" i="4" s="1"/>
  <c r="CN511" i="4" a="1"/>
  <c r="CN511" i="4" s="1"/>
  <c r="CL511" i="4" a="1"/>
  <c r="CL511" i="4" s="1"/>
  <c r="CK511" i="4" a="1"/>
  <c r="CK511" i="4" s="1"/>
  <c r="CJ511" i="4"/>
  <c r="CQ511" i="4" s="1"/>
  <c r="CW511" i="4" s="1"/>
  <c r="CF511" i="4"/>
  <c r="DL510" i="4"/>
  <c r="DG510" i="4"/>
  <c r="DF510" i="4"/>
  <c r="DE510" i="4"/>
  <c r="DD510" i="4"/>
  <c r="DC510" i="4"/>
  <c r="DI510" i="4" s="1"/>
  <c r="CO510" i="4" a="1"/>
  <c r="CO510" i="4" s="1"/>
  <c r="CN510" i="4" a="1"/>
  <c r="CN510" i="4" s="1"/>
  <c r="CL510" i="4" a="1"/>
  <c r="CL510" i="4" s="1"/>
  <c r="CK510" i="4" a="1"/>
  <c r="CK510" i="4" s="1"/>
  <c r="CJ510" i="4"/>
  <c r="CQ510" i="4" s="1"/>
  <c r="CW510" i="4" s="1"/>
  <c r="CF510" i="4"/>
  <c r="DL509" i="4"/>
  <c r="DG509" i="4"/>
  <c r="DP509" i="4" s="1"/>
  <c r="DF509" i="4"/>
  <c r="DE509" i="4"/>
  <c r="DD509" i="4"/>
  <c r="DC509" i="4"/>
  <c r="DI509" i="4" s="1"/>
  <c r="CO509" i="4" a="1"/>
  <c r="CO509" i="4" s="1"/>
  <c r="CN509" i="4" a="1"/>
  <c r="CN509" i="4" s="1"/>
  <c r="CL509" i="4" a="1"/>
  <c r="CL509" i="4" s="1"/>
  <c r="CK509" i="4" a="1"/>
  <c r="CK509" i="4" s="1"/>
  <c r="CJ509" i="4"/>
  <c r="CQ509" i="4" s="1"/>
  <c r="CW509" i="4" s="1"/>
  <c r="CF509" i="4"/>
  <c r="DL508" i="4"/>
  <c r="DG508" i="4"/>
  <c r="DP508" i="4" s="1"/>
  <c r="DF508" i="4"/>
  <c r="DE508" i="4"/>
  <c r="DD508" i="4"/>
  <c r="DC508" i="4"/>
  <c r="DI508" i="4" s="1"/>
  <c r="CO508" i="4" a="1"/>
  <c r="CO508" i="4" s="1"/>
  <c r="CN508" i="4" a="1"/>
  <c r="CN508" i="4" s="1"/>
  <c r="CL508" i="4" a="1"/>
  <c r="CL508" i="4" s="1"/>
  <c r="CK508" i="4" a="1"/>
  <c r="CK508" i="4" s="1"/>
  <c r="CJ508" i="4"/>
  <c r="CQ508" i="4" s="1"/>
  <c r="CW508" i="4" s="1"/>
  <c r="CF508" i="4"/>
  <c r="DL507" i="4"/>
  <c r="DG507" i="4"/>
  <c r="DP507" i="4" s="1"/>
  <c r="DF507" i="4"/>
  <c r="DE507" i="4"/>
  <c r="DD507" i="4"/>
  <c r="DC507" i="4"/>
  <c r="DI507" i="4" s="1"/>
  <c r="CO507" i="4" a="1"/>
  <c r="CO507" i="4" s="1"/>
  <c r="CN507" i="4" a="1"/>
  <c r="CN507" i="4" s="1"/>
  <c r="CL507" i="4" a="1"/>
  <c r="CL507" i="4" s="1"/>
  <c r="CK507" i="4" a="1"/>
  <c r="CK507" i="4" s="1"/>
  <c r="CJ507" i="4"/>
  <c r="CQ507" i="4" s="1"/>
  <c r="CW507" i="4" s="1"/>
  <c r="CF507" i="4"/>
  <c r="DL506" i="4"/>
  <c r="DG506" i="4"/>
  <c r="DF506" i="4"/>
  <c r="DE506" i="4"/>
  <c r="DD506" i="4"/>
  <c r="DC506" i="4"/>
  <c r="DI506" i="4" s="1"/>
  <c r="CO506" i="4" a="1"/>
  <c r="CO506" i="4" s="1"/>
  <c r="CN506" i="4" a="1"/>
  <c r="CN506" i="4" s="1"/>
  <c r="CL506" i="4" a="1"/>
  <c r="CL506" i="4" s="1"/>
  <c r="CK506" i="4" a="1"/>
  <c r="CK506" i="4" s="1"/>
  <c r="CJ506" i="4"/>
  <c r="CQ506" i="4" s="1"/>
  <c r="CW506" i="4" s="1"/>
  <c r="CF506" i="4"/>
  <c r="DL505" i="4"/>
  <c r="DG505" i="4"/>
  <c r="DP505" i="4" s="1"/>
  <c r="DF505" i="4"/>
  <c r="DE505" i="4"/>
  <c r="DD505" i="4"/>
  <c r="DC505" i="4"/>
  <c r="DI505" i="4" s="1"/>
  <c r="CO505" i="4" a="1"/>
  <c r="CO505" i="4" s="1"/>
  <c r="CN505" i="4" a="1"/>
  <c r="CN505" i="4" s="1"/>
  <c r="CL505" i="4" a="1"/>
  <c r="CL505" i="4" s="1"/>
  <c r="CK505" i="4" a="1"/>
  <c r="CK505" i="4" s="1"/>
  <c r="CJ505" i="4"/>
  <c r="CQ505" i="4" s="1"/>
  <c r="CW505" i="4" s="1"/>
  <c r="CF505" i="4"/>
  <c r="DL504" i="4"/>
  <c r="DG504" i="4"/>
  <c r="DF504" i="4"/>
  <c r="DE504" i="4"/>
  <c r="DD504" i="4"/>
  <c r="DC504" i="4"/>
  <c r="DI504" i="4" s="1"/>
  <c r="CO504" i="4" a="1"/>
  <c r="CO504" i="4" s="1"/>
  <c r="CN504" i="4" a="1"/>
  <c r="CN504" i="4" s="1"/>
  <c r="CL504" i="4" a="1"/>
  <c r="CL504" i="4" s="1"/>
  <c r="CK504" i="4" a="1"/>
  <c r="CK504" i="4" s="1"/>
  <c r="CJ504" i="4"/>
  <c r="CQ504" i="4" s="1"/>
  <c r="CW504" i="4" s="1"/>
  <c r="CF504" i="4"/>
  <c r="DL503" i="4"/>
  <c r="DG503" i="4"/>
  <c r="DF503" i="4"/>
  <c r="DE503" i="4"/>
  <c r="DD503" i="4"/>
  <c r="DC503" i="4"/>
  <c r="DI503" i="4" s="1"/>
  <c r="CO503" i="4" a="1"/>
  <c r="CO503" i="4" s="1"/>
  <c r="CN503" i="4" a="1"/>
  <c r="CN503" i="4" s="1"/>
  <c r="CL503" i="4" a="1"/>
  <c r="CL503" i="4" s="1"/>
  <c r="CK503" i="4" a="1"/>
  <c r="CK503" i="4" s="1"/>
  <c r="CJ503" i="4"/>
  <c r="CQ503" i="4" s="1"/>
  <c r="CW503" i="4" s="1"/>
  <c r="CF503" i="4"/>
  <c r="DL502" i="4"/>
  <c r="DG502" i="4"/>
  <c r="DP502" i="4" s="1"/>
  <c r="DF502" i="4"/>
  <c r="DE502" i="4"/>
  <c r="DD502" i="4"/>
  <c r="DC502" i="4"/>
  <c r="DI502" i="4" s="1"/>
  <c r="CO502" i="4" a="1"/>
  <c r="CO502" i="4" s="1"/>
  <c r="CN502" i="4" a="1"/>
  <c r="CN502" i="4" s="1"/>
  <c r="CL502" i="4" a="1"/>
  <c r="CL502" i="4" s="1"/>
  <c r="CK502" i="4" a="1"/>
  <c r="CK502" i="4" s="1"/>
  <c r="CJ502" i="4"/>
  <c r="CQ502" i="4" s="1"/>
  <c r="CW502" i="4" s="1"/>
  <c r="CF502" i="4"/>
  <c r="DL501" i="4"/>
  <c r="DG501" i="4"/>
  <c r="DP501" i="4" s="1"/>
  <c r="DF501" i="4"/>
  <c r="DE501" i="4"/>
  <c r="DD501" i="4"/>
  <c r="DC501" i="4"/>
  <c r="DI501" i="4" s="1"/>
  <c r="CO501" i="4" a="1"/>
  <c r="CO501" i="4" s="1"/>
  <c r="CN501" i="4" a="1"/>
  <c r="CN501" i="4" s="1"/>
  <c r="CL501" i="4" a="1"/>
  <c r="CL501" i="4" s="1"/>
  <c r="CK501" i="4" a="1"/>
  <c r="CK501" i="4" s="1"/>
  <c r="CJ501" i="4"/>
  <c r="CQ501" i="4" s="1"/>
  <c r="CW501" i="4" s="1"/>
  <c r="CF501" i="4"/>
  <c r="DL500" i="4"/>
  <c r="DG500" i="4"/>
  <c r="DF500" i="4"/>
  <c r="DE500" i="4"/>
  <c r="DD500" i="4"/>
  <c r="DC500" i="4"/>
  <c r="DI500" i="4" s="1"/>
  <c r="CO500" i="4" a="1"/>
  <c r="CO500" i="4" s="1"/>
  <c r="CN500" i="4" a="1"/>
  <c r="CN500" i="4" s="1"/>
  <c r="CL500" i="4" a="1"/>
  <c r="CL500" i="4" s="1"/>
  <c r="CK500" i="4" a="1"/>
  <c r="CK500" i="4" s="1"/>
  <c r="CJ500" i="4"/>
  <c r="CQ500" i="4" s="1"/>
  <c r="CW500" i="4" s="1"/>
  <c r="CF500" i="4"/>
  <c r="DL499" i="4"/>
  <c r="DG499" i="4"/>
  <c r="DP499" i="4" s="1"/>
  <c r="DF499" i="4"/>
  <c r="DE499" i="4"/>
  <c r="DD499" i="4"/>
  <c r="DC499" i="4"/>
  <c r="DI499" i="4" s="1"/>
  <c r="CO499" i="4" a="1"/>
  <c r="CO499" i="4" s="1"/>
  <c r="CN499" i="4" a="1"/>
  <c r="CN499" i="4" s="1"/>
  <c r="CL499" i="4" a="1"/>
  <c r="CL499" i="4" s="1"/>
  <c r="CK499" i="4" a="1"/>
  <c r="CK499" i="4" s="1"/>
  <c r="CJ499" i="4"/>
  <c r="CQ499" i="4" s="1"/>
  <c r="CW499" i="4" s="1"/>
  <c r="CF499" i="4"/>
  <c r="DL498" i="4"/>
  <c r="DG498" i="4"/>
  <c r="DF498" i="4"/>
  <c r="DE498" i="4"/>
  <c r="DD498" i="4"/>
  <c r="DC498" i="4"/>
  <c r="DI498" i="4" s="1"/>
  <c r="CO498" i="4" a="1"/>
  <c r="CO498" i="4" s="1"/>
  <c r="CN498" i="4" a="1"/>
  <c r="CN498" i="4" s="1"/>
  <c r="CL498" i="4" a="1"/>
  <c r="CL498" i="4" s="1"/>
  <c r="CK498" i="4" a="1"/>
  <c r="CK498" i="4" s="1"/>
  <c r="CJ498" i="4"/>
  <c r="CQ498" i="4" s="1"/>
  <c r="CW498" i="4" s="1"/>
  <c r="CF498" i="4"/>
  <c r="DL497" i="4"/>
  <c r="DG497" i="4"/>
  <c r="DP497" i="4" s="1"/>
  <c r="DF497" i="4"/>
  <c r="DE497" i="4"/>
  <c r="DD497" i="4"/>
  <c r="DC497" i="4"/>
  <c r="DI497" i="4" s="1"/>
  <c r="CO497" i="4" a="1"/>
  <c r="CO497" i="4" s="1"/>
  <c r="CN497" i="4" a="1"/>
  <c r="CN497" i="4" s="1"/>
  <c r="CL497" i="4" a="1"/>
  <c r="CL497" i="4" s="1"/>
  <c r="CK497" i="4" a="1"/>
  <c r="CK497" i="4" s="1"/>
  <c r="CJ497" i="4"/>
  <c r="CQ497" i="4" s="1"/>
  <c r="CW497" i="4" s="1"/>
  <c r="CF497" i="4"/>
  <c r="DL496" i="4"/>
  <c r="DG496" i="4"/>
  <c r="DP496" i="4" s="1"/>
  <c r="DF496" i="4"/>
  <c r="DE496" i="4"/>
  <c r="DD496" i="4"/>
  <c r="DC496" i="4"/>
  <c r="DI496" i="4" s="1"/>
  <c r="CO496" i="4"/>
  <c r="CO496" i="4" a="1"/>
  <c r="CN496" i="4" a="1"/>
  <c r="CN496" i="4" s="1"/>
  <c r="CL496" i="4" a="1"/>
  <c r="CL496" i="4" s="1"/>
  <c r="CK496" i="4" a="1"/>
  <c r="CK496" i="4" s="1"/>
  <c r="CJ496" i="4"/>
  <c r="CQ496" i="4" s="1"/>
  <c r="CW496" i="4" s="1"/>
  <c r="CF496" i="4"/>
  <c r="DL495" i="4"/>
  <c r="DG495" i="4"/>
  <c r="DP495" i="4" s="1"/>
  <c r="DF495" i="4"/>
  <c r="DE495" i="4"/>
  <c r="DD495" i="4"/>
  <c r="DC495" i="4"/>
  <c r="DI495" i="4" s="1"/>
  <c r="CO495" i="4" a="1"/>
  <c r="CO495" i="4" s="1"/>
  <c r="CN495" i="4" a="1"/>
  <c r="CN495" i="4" s="1"/>
  <c r="CU495" i="4" s="1"/>
  <c r="CL495" i="4" a="1"/>
  <c r="CL495" i="4" s="1"/>
  <c r="CK495" i="4" a="1"/>
  <c r="CK495" i="4" s="1"/>
  <c r="CJ495" i="4"/>
  <c r="CQ495" i="4" s="1"/>
  <c r="CW495" i="4" s="1"/>
  <c r="CF495" i="4"/>
  <c r="DL494" i="4"/>
  <c r="DG494" i="4"/>
  <c r="DF494" i="4"/>
  <c r="DE494" i="4"/>
  <c r="DD494" i="4"/>
  <c r="DC494" i="4"/>
  <c r="DI494" i="4" s="1"/>
  <c r="CO494" i="4" a="1"/>
  <c r="CO494" i="4" s="1"/>
  <c r="CN494" i="4" a="1"/>
  <c r="CN494" i="4" s="1"/>
  <c r="CL494" i="4" a="1"/>
  <c r="CL494" i="4" s="1"/>
  <c r="CK494" i="4" a="1"/>
  <c r="CK494" i="4" s="1"/>
  <c r="CJ494" i="4"/>
  <c r="CQ494" i="4" s="1"/>
  <c r="CW494" i="4" s="1"/>
  <c r="CF494" i="4"/>
  <c r="DL493" i="4"/>
  <c r="DG493" i="4"/>
  <c r="DF493" i="4"/>
  <c r="DE493" i="4"/>
  <c r="DD493" i="4"/>
  <c r="DC493" i="4"/>
  <c r="DI493" i="4" s="1"/>
  <c r="CO493" i="4" a="1"/>
  <c r="CO493" i="4" s="1"/>
  <c r="CN493" i="4" a="1"/>
  <c r="CN493" i="4" s="1"/>
  <c r="CL493" i="4" a="1"/>
  <c r="CL493" i="4" s="1"/>
  <c r="CK493" i="4" a="1"/>
  <c r="CK493" i="4" s="1"/>
  <c r="CJ493" i="4"/>
  <c r="CQ493" i="4" s="1"/>
  <c r="CW493" i="4" s="1"/>
  <c r="CF493" i="4"/>
  <c r="DL492" i="4"/>
  <c r="DG492" i="4"/>
  <c r="DP492" i="4" s="1"/>
  <c r="DF492" i="4"/>
  <c r="DE492" i="4"/>
  <c r="DD492" i="4"/>
  <c r="DC492" i="4"/>
  <c r="DI492" i="4" s="1"/>
  <c r="CO492" i="4" a="1"/>
  <c r="CO492" i="4" s="1"/>
  <c r="CN492" i="4" a="1"/>
  <c r="CN492" i="4" s="1"/>
  <c r="CL492" i="4" a="1"/>
  <c r="CL492" i="4" s="1"/>
  <c r="CK492" i="4" a="1"/>
  <c r="CK492" i="4" s="1"/>
  <c r="CJ492" i="4"/>
  <c r="CQ492" i="4" s="1"/>
  <c r="CW492" i="4" s="1"/>
  <c r="CF492" i="4"/>
  <c r="DL491" i="4"/>
  <c r="DI491" i="4"/>
  <c r="DG491" i="4"/>
  <c r="DP491" i="4" s="1"/>
  <c r="DF491" i="4"/>
  <c r="DE491" i="4"/>
  <c r="DD491" i="4"/>
  <c r="DC491" i="4"/>
  <c r="CO491" i="4" a="1"/>
  <c r="CO491" i="4" s="1"/>
  <c r="CN491" i="4" a="1"/>
  <c r="CN491" i="4" s="1"/>
  <c r="CL491" i="4" a="1"/>
  <c r="CL491" i="4" s="1"/>
  <c r="CK491" i="4" a="1"/>
  <c r="CK491" i="4" s="1"/>
  <c r="CJ491" i="4"/>
  <c r="CQ491" i="4" s="1"/>
  <c r="CW491" i="4" s="1"/>
  <c r="CF491" i="4"/>
  <c r="DL490" i="4"/>
  <c r="DG490" i="4"/>
  <c r="DP490" i="4" s="1"/>
  <c r="DF490" i="4"/>
  <c r="DE490" i="4"/>
  <c r="DD490" i="4"/>
  <c r="DC490" i="4"/>
  <c r="DI490" i="4" s="1"/>
  <c r="CO490" i="4" a="1"/>
  <c r="CO490" i="4" s="1"/>
  <c r="CN490" i="4" a="1"/>
  <c r="CN490" i="4" s="1"/>
  <c r="CL490" i="4" a="1"/>
  <c r="CL490" i="4" s="1"/>
  <c r="CK490" i="4" a="1"/>
  <c r="CK490" i="4" s="1"/>
  <c r="CJ490" i="4"/>
  <c r="CQ490" i="4" s="1"/>
  <c r="CW490" i="4" s="1"/>
  <c r="CF490" i="4"/>
  <c r="DL489" i="4"/>
  <c r="DG489" i="4"/>
  <c r="DP489" i="4" s="1"/>
  <c r="DF489" i="4"/>
  <c r="DE489" i="4"/>
  <c r="DD489" i="4"/>
  <c r="DC489" i="4"/>
  <c r="DI489" i="4" s="1"/>
  <c r="CQ489" i="4"/>
  <c r="CW489" i="4" s="1"/>
  <c r="CO489" i="4" a="1"/>
  <c r="CO489" i="4" s="1"/>
  <c r="CN489" i="4" a="1"/>
  <c r="CN489" i="4" s="1"/>
  <c r="CL489" i="4" a="1"/>
  <c r="CL489" i="4" s="1"/>
  <c r="CK489" i="4" a="1"/>
  <c r="CK489" i="4" s="1"/>
  <c r="CJ489" i="4"/>
  <c r="CF489" i="4"/>
  <c r="DL488" i="4"/>
  <c r="DG488" i="4"/>
  <c r="DP488" i="4" s="1"/>
  <c r="DF488" i="4"/>
  <c r="DE488" i="4"/>
  <c r="DD488" i="4"/>
  <c r="DC488" i="4"/>
  <c r="DI488" i="4" s="1"/>
  <c r="CO488" i="4" a="1"/>
  <c r="CO488" i="4" s="1"/>
  <c r="CN488" i="4" a="1"/>
  <c r="CN488" i="4" s="1"/>
  <c r="CL488" i="4" a="1"/>
  <c r="CL488" i="4" s="1"/>
  <c r="CK488" i="4" a="1"/>
  <c r="CK488" i="4" s="1"/>
  <c r="CJ488" i="4"/>
  <c r="CQ488" i="4" s="1"/>
  <c r="CW488" i="4" s="1"/>
  <c r="CF488" i="4"/>
  <c r="DL487" i="4"/>
  <c r="DG487" i="4"/>
  <c r="DP487" i="4" s="1"/>
  <c r="DF487" i="4"/>
  <c r="DE487" i="4"/>
  <c r="DD487" i="4"/>
  <c r="DC487" i="4"/>
  <c r="DI487" i="4" s="1"/>
  <c r="CO487" i="4" a="1"/>
  <c r="CO487" i="4" s="1"/>
  <c r="CN487" i="4" a="1"/>
  <c r="CN487" i="4" s="1"/>
  <c r="CL487" i="4" a="1"/>
  <c r="CL487" i="4" s="1"/>
  <c r="CK487" i="4" a="1"/>
  <c r="CK487" i="4" s="1"/>
  <c r="CJ487" i="4"/>
  <c r="CQ487" i="4" s="1"/>
  <c r="CW487" i="4" s="1"/>
  <c r="CF487" i="4"/>
  <c r="DL486" i="4"/>
  <c r="DG486" i="4"/>
  <c r="DP486" i="4" s="1"/>
  <c r="DF486" i="4"/>
  <c r="DE486" i="4"/>
  <c r="DD486" i="4"/>
  <c r="DC486" i="4"/>
  <c r="DI486" i="4" s="1"/>
  <c r="CO486" i="4" a="1"/>
  <c r="CO486" i="4" s="1"/>
  <c r="CN486" i="4" a="1"/>
  <c r="CN486" i="4" s="1"/>
  <c r="CL486" i="4" a="1"/>
  <c r="CL486" i="4" s="1"/>
  <c r="CK486" i="4" a="1"/>
  <c r="CK486" i="4" s="1"/>
  <c r="CJ486" i="4"/>
  <c r="CQ486" i="4" s="1"/>
  <c r="CW486" i="4" s="1"/>
  <c r="CF486" i="4"/>
  <c r="DL485" i="4"/>
  <c r="DG485" i="4"/>
  <c r="DP485" i="4" s="1"/>
  <c r="DF485" i="4"/>
  <c r="DE485" i="4"/>
  <c r="DD485" i="4"/>
  <c r="DC485" i="4"/>
  <c r="DI485" i="4" s="1"/>
  <c r="CO485" i="4" a="1"/>
  <c r="CO485" i="4" s="1"/>
  <c r="CN485" i="4" a="1"/>
  <c r="CN485" i="4" s="1"/>
  <c r="CL485" i="4" a="1"/>
  <c r="CL485" i="4" s="1"/>
  <c r="CK485" i="4" a="1"/>
  <c r="CK485" i="4" s="1"/>
  <c r="CJ485" i="4"/>
  <c r="CQ485" i="4" s="1"/>
  <c r="CW485" i="4" s="1"/>
  <c r="CF485" i="4"/>
  <c r="DL484" i="4"/>
  <c r="DG484" i="4"/>
  <c r="DF484" i="4"/>
  <c r="DE484" i="4"/>
  <c r="DD484" i="4"/>
  <c r="DC484" i="4"/>
  <c r="DI484" i="4" s="1"/>
  <c r="CO484" i="4" a="1"/>
  <c r="CO484" i="4" s="1"/>
  <c r="CN484" i="4" a="1"/>
  <c r="CN484" i="4" s="1"/>
  <c r="CL484" i="4" a="1"/>
  <c r="CL484" i="4" s="1"/>
  <c r="CK484" i="4" a="1"/>
  <c r="CK484" i="4" s="1"/>
  <c r="CR484" i="4" s="1"/>
  <c r="CJ484" i="4"/>
  <c r="CQ484" i="4" s="1"/>
  <c r="CW484" i="4" s="1"/>
  <c r="CF484" i="4"/>
  <c r="DP483" i="4"/>
  <c r="DL483" i="4"/>
  <c r="DG483" i="4"/>
  <c r="DF483" i="4"/>
  <c r="DE483" i="4"/>
  <c r="DD483" i="4"/>
  <c r="DC483" i="4"/>
  <c r="DI483" i="4" s="1"/>
  <c r="CO483" i="4" a="1"/>
  <c r="CO483" i="4" s="1"/>
  <c r="CN483" i="4" a="1"/>
  <c r="CN483" i="4" s="1"/>
  <c r="CL483" i="4" a="1"/>
  <c r="CL483" i="4" s="1"/>
  <c r="CK483" i="4" a="1"/>
  <c r="CK483" i="4" s="1"/>
  <c r="CJ483" i="4"/>
  <c r="CQ483" i="4" s="1"/>
  <c r="CW483" i="4" s="1"/>
  <c r="CF483" i="4"/>
  <c r="DL482" i="4"/>
  <c r="DG482" i="4"/>
  <c r="DP482" i="4" s="1"/>
  <c r="DF482" i="4"/>
  <c r="DE482" i="4"/>
  <c r="DD482" i="4"/>
  <c r="DC482" i="4"/>
  <c r="DI482" i="4" s="1"/>
  <c r="CO482" i="4" a="1"/>
  <c r="CO482" i="4" s="1"/>
  <c r="CN482" i="4" a="1"/>
  <c r="CN482" i="4" s="1"/>
  <c r="CL482" i="4" a="1"/>
  <c r="CL482" i="4" s="1"/>
  <c r="CK482" i="4" a="1"/>
  <c r="CK482" i="4" s="1"/>
  <c r="CJ482" i="4"/>
  <c r="CQ482" i="4" s="1"/>
  <c r="CW482" i="4" s="1"/>
  <c r="CF482" i="4"/>
  <c r="DL481" i="4"/>
  <c r="DG481" i="4"/>
  <c r="DP481" i="4" s="1"/>
  <c r="DF481" i="4"/>
  <c r="DE481" i="4"/>
  <c r="DD481" i="4"/>
  <c r="DC481" i="4"/>
  <c r="DI481" i="4" s="1"/>
  <c r="CO481" i="4" a="1"/>
  <c r="CO481" i="4" s="1"/>
  <c r="CN481" i="4" a="1"/>
  <c r="CN481" i="4" s="1"/>
  <c r="CL481" i="4" a="1"/>
  <c r="CL481" i="4" s="1"/>
  <c r="CK481" i="4" a="1"/>
  <c r="CK481" i="4" s="1"/>
  <c r="CJ481" i="4"/>
  <c r="CQ481" i="4" s="1"/>
  <c r="CW481" i="4" s="1"/>
  <c r="CF481" i="4"/>
  <c r="DL480" i="4"/>
  <c r="DG480" i="4"/>
  <c r="DP480" i="4" s="1"/>
  <c r="DF480" i="4"/>
  <c r="DE480" i="4"/>
  <c r="DD480" i="4"/>
  <c r="DC480" i="4"/>
  <c r="DI480" i="4" s="1"/>
  <c r="CO480" i="4" a="1"/>
  <c r="CO480" i="4" s="1"/>
  <c r="CN480" i="4" a="1"/>
  <c r="CN480" i="4" s="1"/>
  <c r="CL480" i="4" a="1"/>
  <c r="CL480" i="4" s="1"/>
  <c r="CK480" i="4" a="1"/>
  <c r="CK480" i="4" s="1"/>
  <c r="CJ480" i="4"/>
  <c r="CQ480" i="4" s="1"/>
  <c r="CW480" i="4" s="1"/>
  <c r="CF480" i="4"/>
  <c r="DL479" i="4"/>
  <c r="DG479" i="4"/>
  <c r="DF479" i="4"/>
  <c r="DE479" i="4"/>
  <c r="DD479" i="4"/>
  <c r="DC479" i="4"/>
  <c r="DI479" i="4" s="1"/>
  <c r="CO479" i="4" a="1"/>
  <c r="CO479" i="4" s="1"/>
  <c r="CN479" i="4" a="1"/>
  <c r="CN479" i="4" s="1"/>
  <c r="CU479" i="4" s="1"/>
  <c r="CL479" i="4" a="1"/>
  <c r="CL479" i="4" s="1"/>
  <c r="CK479" i="4" a="1"/>
  <c r="CK479" i="4" s="1"/>
  <c r="CR479" i="4" s="1"/>
  <c r="CJ479" i="4"/>
  <c r="CQ479" i="4" s="1"/>
  <c r="CW479" i="4" s="1"/>
  <c r="CF479" i="4"/>
  <c r="DL478" i="4"/>
  <c r="DG478" i="4"/>
  <c r="DF478" i="4"/>
  <c r="DE478" i="4"/>
  <c r="DD478" i="4"/>
  <c r="DC478" i="4"/>
  <c r="DI478" i="4" s="1"/>
  <c r="CO478" i="4" a="1"/>
  <c r="CO478" i="4" s="1"/>
  <c r="CN478" i="4" a="1"/>
  <c r="CN478" i="4" s="1"/>
  <c r="CL478" i="4" a="1"/>
  <c r="CL478" i="4" s="1"/>
  <c r="CK478" i="4" a="1"/>
  <c r="CK478" i="4" s="1"/>
  <c r="CJ478" i="4"/>
  <c r="CQ478" i="4" s="1"/>
  <c r="CW478" i="4" s="1"/>
  <c r="CF478" i="4"/>
  <c r="DL477" i="4"/>
  <c r="DG477" i="4"/>
  <c r="DF477" i="4"/>
  <c r="DE477" i="4"/>
  <c r="DD477" i="4"/>
  <c r="DC477" i="4"/>
  <c r="DI477" i="4" s="1"/>
  <c r="CO477" i="4" a="1"/>
  <c r="CO477" i="4" s="1"/>
  <c r="CN477" i="4" a="1"/>
  <c r="CN477" i="4" s="1"/>
  <c r="CL477" i="4" a="1"/>
  <c r="CL477" i="4" s="1"/>
  <c r="CK477" i="4" a="1"/>
  <c r="CK477" i="4" s="1"/>
  <c r="CJ477" i="4"/>
  <c r="CQ477" i="4" s="1"/>
  <c r="CW477" i="4" s="1"/>
  <c r="CF477" i="4"/>
  <c r="DL476" i="4"/>
  <c r="DG476" i="4"/>
  <c r="DP476" i="4" s="1"/>
  <c r="DF476" i="4"/>
  <c r="DE476" i="4"/>
  <c r="DD476" i="4"/>
  <c r="DC476" i="4"/>
  <c r="DI476" i="4" s="1"/>
  <c r="CO476" i="4" a="1"/>
  <c r="CO476" i="4" s="1"/>
  <c r="CN476" i="4" a="1"/>
  <c r="CN476" i="4" s="1"/>
  <c r="CL476" i="4" a="1"/>
  <c r="CL476" i="4" s="1"/>
  <c r="CK476" i="4" a="1"/>
  <c r="CK476" i="4" s="1"/>
  <c r="CJ476" i="4"/>
  <c r="CQ476" i="4" s="1"/>
  <c r="CW476" i="4" s="1"/>
  <c r="CF476" i="4"/>
  <c r="DL475" i="4"/>
  <c r="DG475" i="4"/>
  <c r="DP475" i="4" s="1"/>
  <c r="DF475" i="4"/>
  <c r="DE475" i="4"/>
  <c r="DD475" i="4"/>
  <c r="DC475" i="4"/>
  <c r="DI475" i="4" s="1"/>
  <c r="CO475" i="4" a="1"/>
  <c r="CO475" i="4" s="1"/>
  <c r="CN475" i="4" a="1"/>
  <c r="CN475" i="4" s="1"/>
  <c r="CL475" i="4" a="1"/>
  <c r="CL475" i="4" s="1"/>
  <c r="CK475" i="4" a="1"/>
  <c r="CK475" i="4" s="1"/>
  <c r="CJ475" i="4"/>
  <c r="CQ475" i="4" s="1"/>
  <c r="CW475" i="4" s="1"/>
  <c r="CF475" i="4"/>
  <c r="DL474" i="4"/>
  <c r="DG474" i="4"/>
  <c r="DP474" i="4" s="1"/>
  <c r="DF474" i="4"/>
  <c r="DE474" i="4"/>
  <c r="DD474" i="4"/>
  <c r="DC474" i="4"/>
  <c r="DI474" i="4" s="1"/>
  <c r="CO474" i="4" a="1"/>
  <c r="CO474" i="4" s="1"/>
  <c r="CN474" i="4" a="1"/>
  <c r="CN474" i="4" s="1"/>
  <c r="CL474" i="4" a="1"/>
  <c r="CL474" i="4" s="1"/>
  <c r="CK474" i="4" a="1"/>
  <c r="CK474" i="4" s="1"/>
  <c r="CJ474" i="4"/>
  <c r="CQ474" i="4" s="1"/>
  <c r="CW474" i="4" s="1"/>
  <c r="CF474" i="4"/>
  <c r="DL473" i="4"/>
  <c r="DG473" i="4"/>
  <c r="DF473" i="4"/>
  <c r="DE473" i="4"/>
  <c r="DD473" i="4"/>
  <c r="DC473" i="4"/>
  <c r="DI473" i="4" s="1"/>
  <c r="CO473" i="4" a="1"/>
  <c r="CO473" i="4" s="1"/>
  <c r="CN473" i="4" a="1"/>
  <c r="CN473" i="4" s="1"/>
  <c r="CL473" i="4" a="1"/>
  <c r="CL473" i="4" s="1"/>
  <c r="CS473" i="4" s="1"/>
  <c r="CK473" i="4" a="1"/>
  <c r="CK473" i="4" s="1"/>
  <c r="CJ473" i="4"/>
  <c r="CQ473" i="4" s="1"/>
  <c r="CW473" i="4" s="1"/>
  <c r="CF473" i="4"/>
  <c r="DL472" i="4"/>
  <c r="DG472" i="4"/>
  <c r="DP472" i="4" s="1"/>
  <c r="DF472" i="4"/>
  <c r="DE472" i="4"/>
  <c r="DD472" i="4"/>
  <c r="DC472" i="4"/>
  <c r="DI472" i="4" s="1"/>
  <c r="CO472" i="4" a="1"/>
  <c r="CO472" i="4" s="1"/>
  <c r="CN472" i="4" a="1"/>
  <c r="CN472" i="4" s="1"/>
  <c r="CL472" i="4" a="1"/>
  <c r="CL472" i="4" s="1"/>
  <c r="CK472" i="4" a="1"/>
  <c r="CK472" i="4" s="1"/>
  <c r="CJ472" i="4"/>
  <c r="CQ472" i="4" s="1"/>
  <c r="CW472" i="4" s="1"/>
  <c r="CF472" i="4"/>
  <c r="DL471" i="4"/>
  <c r="DG471" i="4"/>
  <c r="DF471" i="4"/>
  <c r="DE471" i="4"/>
  <c r="DD471" i="4"/>
  <c r="DC471" i="4"/>
  <c r="DI471" i="4" s="1"/>
  <c r="CO471" i="4" a="1"/>
  <c r="CO471" i="4" s="1"/>
  <c r="CN471" i="4" a="1"/>
  <c r="CN471" i="4" s="1"/>
  <c r="CL471" i="4" a="1"/>
  <c r="CL471" i="4" s="1"/>
  <c r="CK471" i="4" a="1"/>
  <c r="CK471" i="4" s="1"/>
  <c r="CJ471" i="4"/>
  <c r="CQ471" i="4" s="1"/>
  <c r="CW471" i="4" s="1"/>
  <c r="CF471" i="4"/>
  <c r="DL470" i="4"/>
  <c r="DG470" i="4"/>
  <c r="DP470" i="4" s="1"/>
  <c r="DF470" i="4"/>
  <c r="DE470" i="4"/>
  <c r="DD470" i="4"/>
  <c r="DC470" i="4"/>
  <c r="DI470" i="4" s="1"/>
  <c r="CO470" i="4" a="1"/>
  <c r="CO470" i="4" s="1"/>
  <c r="CN470" i="4" a="1"/>
  <c r="CN470" i="4" s="1"/>
  <c r="CU470" i="4" s="1"/>
  <c r="CL470" i="4" a="1"/>
  <c r="CL470" i="4" s="1"/>
  <c r="CK470" i="4" a="1"/>
  <c r="CK470" i="4" s="1"/>
  <c r="CJ470" i="4"/>
  <c r="CQ470" i="4" s="1"/>
  <c r="CW470" i="4" s="1"/>
  <c r="CF470" i="4"/>
  <c r="DL469" i="4"/>
  <c r="DG469" i="4"/>
  <c r="DP469" i="4" s="1"/>
  <c r="DF469" i="4"/>
  <c r="DE469" i="4"/>
  <c r="DD469" i="4"/>
  <c r="DC469" i="4"/>
  <c r="DI469" i="4" s="1"/>
  <c r="CO469" i="4" a="1"/>
  <c r="CO469" i="4" s="1"/>
  <c r="CN469" i="4" a="1"/>
  <c r="CN469" i="4" s="1"/>
  <c r="CL469" i="4" a="1"/>
  <c r="CL469" i="4" s="1"/>
  <c r="CS469" i="4" s="1"/>
  <c r="CK469" i="4" a="1"/>
  <c r="CK469" i="4" s="1"/>
  <c r="CJ469" i="4"/>
  <c r="CQ469" i="4" s="1"/>
  <c r="CW469" i="4" s="1"/>
  <c r="CF469" i="4"/>
  <c r="DL468" i="4"/>
  <c r="DG468" i="4"/>
  <c r="DP468" i="4" s="1"/>
  <c r="DF468" i="4"/>
  <c r="DE468" i="4"/>
  <c r="DD468" i="4"/>
  <c r="DC468" i="4"/>
  <c r="DI468" i="4" s="1"/>
  <c r="CO468" i="4" a="1"/>
  <c r="CO468" i="4" s="1"/>
  <c r="CN468" i="4" a="1"/>
  <c r="CN468" i="4" s="1"/>
  <c r="CL468" i="4" a="1"/>
  <c r="CL468" i="4" s="1"/>
  <c r="CS468" i="4" s="1"/>
  <c r="CK468" i="4" a="1"/>
  <c r="CK468" i="4" s="1"/>
  <c r="CJ468" i="4"/>
  <c r="CQ468" i="4" s="1"/>
  <c r="CW468" i="4" s="1"/>
  <c r="CF468" i="4"/>
  <c r="DL467" i="4"/>
  <c r="DG467" i="4"/>
  <c r="DP467" i="4" s="1"/>
  <c r="DF467" i="4"/>
  <c r="DE467" i="4"/>
  <c r="DD467" i="4"/>
  <c r="DC467" i="4"/>
  <c r="DI467" i="4" s="1"/>
  <c r="CO467" i="4" a="1"/>
  <c r="CO467" i="4" s="1"/>
  <c r="CN467" i="4" a="1"/>
  <c r="CN467" i="4" s="1"/>
  <c r="CL467" i="4" a="1"/>
  <c r="CL467" i="4" s="1"/>
  <c r="CK467" i="4" a="1"/>
  <c r="CK467" i="4" s="1"/>
  <c r="CJ467" i="4"/>
  <c r="CQ467" i="4" s="1"/>
  <c r="CW467" i="4" s="1"/>
  <c r="CF467" i="4"/>
  <c r="DL466" i="4"/>
  <c r="DG466" i="4"/>
  <c r="DP466" i="4" s="1"/>
  <c r="DF466" i="4"/>
  <c r="DE466" i="4"/>
  <c r="DD466" i="4"/>
  <c r="DC466" i="4"/>
  <c r="DI466" i="4" s="1"/>
  <c r="CO466" i="4" a="1"/>
  <c r="CO466" i="4" s="1"/>
  <c r="CN466" i="4" a="1"/>
  <c r="CN466" i="4" s="1"/>
  <c r="CL466" i="4" a="1"/>
  <c r="CL466" i="4" s="1"/>
  <c r="CK466" i="4" a="1"/>
  <c r="CK466" i="4" s="1"/>
  <c r="CJ466" i="4"/>
  <c r="CQ466" i="4" s="1"/>
  <c r="CW466" i="4" s="1"/>
  <c r="CF466" i="4"/>
  <c r="DL465" i="4"/>
  <c r="DG465" i="4"/>
  <c r="DF465" i="4"/>
  <c r="DE465" i="4"/>
  <c r="DD465" i="4"/>
  <c r="DC465" i="4"/>
  <c r="DI465" i="4" s="1"/>
  <c r="CO465" i="4" a="1"/>
  <c r="CO465" i="4" s="1"/>
  <c r="CN465" i="4" a="1"/>
  <c r="CN465" i="4" s="1"/>
  <c r="CL465" i="4" a="1"/>
  <c r="CL465" i="4" s="1"/>
  <c r="CK465" i="4" a="1"/>
  <c r="CK465" i="4" s="1"/>
  <c r="CJ465" i="4"/>
  <c r="CQ465" i="4" s="1"/>
  <c r="CW465" i="4" s="1"/>
  <c r="CF465" i="4"/>
  <c r="DL464" i="4"/>
  <c r="DG464" i="4"/>
  <c r="DF464" i="4"/>
  <c r="DE464" i="4"/>
  <c r="DD464" i="4"/>
  <c r="DC464" i="4"/>
  <c r="DI464" i="4" s="1"/>
  <c r="CO464" i="4" a="1"/>
  <c r="CO464" i="4" s="1"/>
  <c r="CN464" i="4" a="1"/>
  <c r="CN464" i="4" s="1"/>
  <c r="CL464" i="4" a="1"/>
  <c r="CL464" i="4" s="1"/>
  <c r="CK464" i="4" a="1"/>
  <c r="CK464" i="4" s="1"/>
  <c r="CJ464" i="4"/>
  <c r="CQ464" i="4" s="1"/>
  <c r="CW464" i="4" s="1"/>
  <c r="CF464" i="4"/>
  <c r="DL463" i="4"/>
  <c r="DG463" i="4"/>
  <c r="DP463" i="4" s="1"/>
  <c r="DF463" i="4"/>
  <c r="DE463" i="4"/>
  <c r="DD463" i="4"/>
  <c r="DC463" i="4"/>
  <c r="DI463" i="4" s="1"/>
  <c r="CO463" i="4" a="1"/>
  <c r="CO463" i="4" s="1"/>
  <c r="CN463" i="4" a="1"/>
  <c r="CN463" i="4" s="1"/>
  <c r="CL463" i="4" a="1"/>
  <c r="CL463" i="4" s="1"/>
  <c r="CK463" i="4" a="1"/>
  <c r="CK463" i="4" s="1"/>
  <c r="CJ463" i="4"/>
  <c r="CQ463" i="4" s="1"/>
  <c r="CW463" i="4" s="1"/>
  <c r="CF463" i="4"/>
  <c r="DL462" i="4"/>
  <c r="DG462" i="4"/>
  <c r="DF462" i="4"/>
  <c r="DE462" i="4"/>
  <c r="DD462" i="4"/>
  <c r="DC462" i="4"/>
  <c r="DI462" i="4" s="1"/>
  <c r="CO462" i="4" a="1"/>
  <c r="CO462" i="4" s="1"/>
  <c r="CN462" i="4" a="1"/>
  <c r="CN462" i="4" s="1"/>
  <c r="CL462" i="4" a="1"/>
  <c r="CL462" i="4" s="1"/>
  <c r="CK462" i="4" a="1"/>
  <c r="CK462" i="4" s="1"/>
  <c r="CJ462" i="4"/>
  <c r="CQ462" i="4" s="1"/>
  <c r="CW462" i="4" s="1"/>
  <c r="CF462" i="4"/>
  <c r="DL461" i="4"/>
  <c r="DG461" i="4"/>
  <c r="DP461" i="4" s="1"/>
  <c r="DF461" i="4"/>
  <c r="DE461" i="4"/>
  <c r="DD461" i="4"/>
  <c r="DC461" i="4"/>
  <c r="DI461" i="4" s="1"/>
  <c r="CO461" i="4" a="1"/>
  <c r="CO461" i="4" s="1"/>
  <c r="CN461" i="4" a="1"/>
  <c r="CN461" i="4" s="1"/>
  <c r="CL461" i="4" a="1"/>
  <c r="CL461" i="4" s="1"/>
  <c r="CK461" i="4" a="1"/>
  <c r="CK461" i="4" s="1"/>
  <c r="CJ461" i="4"/>
  <c r="CQ461" i="4" s="1"/>
  <c r="CW461" i="4" s="1"/>
  <c r="CF461" i="4"/>
  <c r="DL460" i="4"/>
  <c r="DG460" i="4"/>
  <c r="DP460" i="4" s="1"/>
  <c r="DF460" i="4"/>
  <c r="DE460" i="4"/>
  <c r="DD460" i="4"/>
  <c r="DC460" i="4"/>
  <c r="DI460" i="4" s="1"/>
  <c r="CO460" i="4" a="1"/>
  <c r="CO460" i="4" s="1"/>
  <c r="CN460" i="4" a="1"/>
  <c r="CN460" i="4" s="1"/>
  <c r="CL460" i="4" a="1"/>
  <c r="CL460" i="4" s="1"/>
  <c r="CK460" i="4" a="1"/>
  <c r="CK460" i="4" s="1"/>
  <c r="CJ460" i="4"/>
  <c r="CQ460" i="4" s="1"/>
  <c r="CW460" i="4" s="1"/>
  <c r="CF460" i="4"/>
  <c r="DL459" i="4"/>
  <c r="DG459" i="4"/>
  <c r="DF459" i="4"/>
  <c r="DE459" i="4"/>
  <c r="DD459" i="4"/>
  <c r="DC459" i="4"/>
  <c r="DI459" i="4" s="1"/>
  <c r="CO459" i="4" a="1"/>
  <c r="CO459" i="4" s="1"/>
  <c r="CN459" i="4" a="1"/>
  <c r="CN459" i="4" s="1"/>
  <c r="CL459" i="4" a="1"/>
  <c r="CL459" i="4" s="1"/>
  <c r="CK459" i="4" a="1"/>
  <c r="CK459" i="4" s="1"/>
  <c r="CJ459" i="4"/>
  <c r="CQ459" i="4" s="1"/>
  <c r="CW459" i="4" s="1"/>
  <c r="CF459" i="4"/>
  <c r="DL458" i="4"/>
  <c r="DG458" i="4"/>
  <c r="DF458" i="4"/>
  <c r="DE458" i="4"/>
  <c r="DD458" i="4"/>
  <c r="DC458" i="4"/>
  <c r="DI458" i="4" s="1"/>
  <c r="CO458" i="4" a="1"/>
  <c r="CO458" i="4" s="1"/>
  <c r="CN458" i="4" a="1"/>
  <c r="CN458" i="4" s="1"/>
  <c r="CL458" i="4" a="1"/>
  <c r="CL458" i="4" s="1"/>
  <c r="CK458" i="4" a="1"/>
  <c r="CK458" i="4" s="1"/>
  <c r="CJ458" i="4"/>
  <c r="CQ458" i="4" s="1"/>
  <c r="CW458" i="4" s="1"/>
  <c r="CF458" i="4"/>
  <c r="DL457" i="4"/>
  <c r="DG457" i="4"/>
  <c r="DF457" i="4"/>
  <c r="DE457" i="4"/>
  <c r="DD457" i="4"/>
  <c r="DC457" i="4"/>
  <c r="DI457" i="4" s="1"/>
  <c r="CO457" i="4" a="1"/>
  <c r="CO457" i="4" s="1"/>
  <c r="CN457" i="4" a="1"/>
  <c r="CN457" i="4" s="1"/>
  <c r="CL457" i="4" a="1"/>
  <c r="CL457" i="4" s="1"/>
  <c r="CK457" i="4" a="1"/>
  <c r="CK457" i="4" s="1"/>
  <c r="CJ457" i="4"/>
  <c r="CQ457" i="4" s="1"/>
  <c r="CW457" i="4" s="1"/>
  <c r="CF457" i="4"/>
  <c r="DL456" i="4"/>
  <c r="DG456" i="4"/>
  <c r="DF456" i="4"/>
  <c r="DE456" i="4"/>
  <c r="DD456" i="4"/>
  <c r="DC456" i="4"/>
  <c r="DI456" i="4" s="1"/>
  <c r="CO456" i="4" a="1"/>
  <c r="CO456" i="4" s="1"/>
  <c r="CN456" i="4" a="1"/>
  <c r="CN456" i="4" s="1"/>
  <c r="CL456" i="4" a="1"/>
  <c r="CL456" i="4" s="1"/>
  <c r="CK456" i="4" a="1"/>
  <c r="CK456" i="4" s="1"/>
  <c r="CJ456" i="4"/>
  <c r="CQ456" i="4" s="1"/>
  <c r="CW456" i="4" s="1"/>
  <c r="CF456" i="4"/>
  <c r="DL455" i="4"/>
  <c r="DG455" i="4"/>
  <c r="DF455" i="4"/>
  <c r="DE455" i="4"/>
  <c r="DD455" i="4"/>
  <c r="DC455" i="4"/>
  <c r="DI455" i="4" s="1"/>
  <c r="CO455" i="4" a="1"/>
  <c r="CO455" i="4" s="1"/>
  <c r="CN455" i="4" a="1"/>
  <c r="CN455" i="4" s="1"/>
  <c r="CL455" i="4" a="1"/>
  <c r="CL455" i="4" s="1"/>
  <c r="CK455" i="4" a="1"/>
  <c r="CK455" i="4" s="1"/>
  <c r="CJ455" i="4"/>
  <c r="CQ455" i="4" s="1"/>
  <c r="CW455" i="4" s="1"/>
  <c r="CF455" i="4"/>
  <c r="DL454" i="4"/>
  <c r="DG454" i="4"/>
  <c r="DF454" i="4"/>
  <c r="DE454" i="4"/>
  <c r="DD454" i="4"/>
  <c r="DC454" i="4"/>
  <c r="DI454" i="4" s="1"/>
  <c r="CO454" i="4" a="1"/>
  <c r="CO454" i="4" s="1"/>
  <c r="CN454" i="4" a="1"/>
  <c r="CN454" i="4" s="1"/>
  <c r="CL454" i="4" a="1"/>
  <c r="CL454" i="4" s="1"/>
  <c r="CK454" i="4" a="1"/>
  <c r="CK454" i="4" s="1"/>
  <c r="CJ454" i="4"/>
  <c r="CQ454" i="4" s="1"/>
  <c r="CW454" i="4" s="1"/>
  <c r="CF454" i="4"/>
  <c r="DL453" i="4"/>
  <c r="DG453" i="4"/>
  <c r="DP453" i="4" s="1"/>
  <c r="DF453" i="4"/>
  <c r="DE453" i="4"/>
  <c r="DD453" i="4"/>
  <c r="DC453" i="4"/>
  <c r="DI453" i="4" s="1"/>
  <c r="CO453" i="4" a="1"/>
  <c r="CO453" i="4" s="1"/>
  <c r="CN453" i="4" a="1"/>
  <c r="CN453" i="4" s="1"/>
  <c r="CL453" i="4" a="1"/>
  <c r="CL453" i="4" s="1"/>
  <c r="CK453" i="4" a="1"/>
  <c r="CK453" i="4" s="1"/>
  <c r="CJ453" i="4"/>
  <c r="CQ453" i="4" s="1"/>
  <c r="CW453" i="4" s="1"/>
  <c r="CF453" i="4"/>
  <c r="DL452" i="4"/>
  <c r="DG452" i="4"/>
  <c r="DF452" i="4"/>
  <c r="DE452" i="4"/>
  <c r="DD452" i="4"/>
  <c r="DC452" i="4"/>
  <c r="DI452" i="4" s="1"/>
  <c r="CO452" i="4" a="1"/>
  <c r="CO452" i="4" s="1"/>
  <c r="CN452" i="4" a="1"/>
  <c r="CN452" i="4" s="1"/>
  <c r="CL452" i="4" a="1"/>
  <c r="CL452" i="4" s="1"/>
  <c r="CK452" i="4" a="1"/>
  <c r="CK452" i="4" s="1"/>
  <c r="CJ452" i="4"/>
  <c r="CQ452" i="4" s="1"/>
  <c r="CW452" i="4" s="1"/>
  <c r="CF452" i="4"/>
  <c r="DL451" i="4"/>
  <c r="DG451" i="4"/>
  <c r="DF451" i="4"/>
  <c r="DE451" i="4"/>
  <c r="DD451" i="4"/>
  <c r="DC451" i="4"/>
  <c r="DI451" i="4" s="1"/>
  <c r="CO451" i="4" a="1"/>
  <c r="CO451" i="4" s="1"/>
  <c r="CN451" i="4" a="1"/>
  <c r="CN451" i="4" s="1"/>
  <c r="CL451" i="4" a="1"/>
  <c r="CL451" i="4" s="1"/>
  <c r="CK451" i="4" a="1"/>
  <c r="CK451" i="4" s="1"/>
  <c r="CJ451" i="4"/>
  <c r="CQ451" i="4" s="1"/>
  <c r="CW451" i="4" s="1"/>
  <c r="CF451" i="4"/>
  <c r="DL450" i="4"/>
  <c r="DG450" i="4"/>
  <c r="DP450" i="4" s="1"/>
  <c r="DF450" i="4"/>
  <c r="DE450" i="4"/>
  <c r="DD450" i="4"/>
  <c r="DC450" i="4"/>
  <c r="DI450" i="4" s="1"/>
  <c r="CO450" i="4" a="1"/>
  <c r="CO450" i="4" s="1"/>
  <c r="CN450" i="4" a="1"/>
  <c r="CN450" i="4" s="1"/>
  <c r="CL450" i="4" a="1"/>
  <c r="CL450" i="4" s="1"/>
  <c r="CK450" i="4" a="1"/>
  <c r="CK450" i="4" s="1"/>
  <c r="CJ450" i="4"/>
  <c r="CQ450" i="4" s="1"/>
  <c r="CW450" i="4" s="1"/>
  <c r="CF450" i="4"/>
  <c r="DL449" i="4"/>
  <c r="DG449" i="4"/>
  <c r="DP449" i="4" s="1"/>
  <c r="DF449" i="4"/>
  <c r="DE449" i="4"/>
  <c r="DD449" i="4"/>
  <c r="DC449" i="4"/>
  <c r="DI449" i="4" s="1"/>
  <c r="CO449" i="4" a="1"/>
  <c r="CO449" i="4" s="1"/>
  <c r="CN449" i="4" a="1"/>
  <c r="CN449" i="4" s="1"/>
  <c r="CL449" i="4" a="1"/>
  <c r="CL449" i="4" s="1"/>
  <c r="CK449" i="4" a="1"/>
  <c r="CK449" i="4" s="1"/>
  <c r="CJ449" i="4"/>
  <c r="CQ449" i="4" s="1"/>
  <c r="CW449" i="4" s="1"/>
  <c r="CF449" i="4"/>
  <c r="DL448" i="4"/>
  <c r="DG448" i="4"/>
  <c r="DF448" i="4"/>
  <c r="DE448" i="4"/>
  <c r="DD448" i="4"/>
  <c r="DC448" i="4"/>
  <c r="DI448" i="4" s="1"/>
  <c r="CO448" i="4" a="1"/>
  <c r="CO448" i="4" s="1"/>
  <c r="CN448" i="4" a="1"/>
  <c r="CN448" i="4" s="1"/>
  <c r="CL448" i="4" a="1"/>
  <c r="CL448" i="4" s="1"/>
  <c r="CK448" i="4" a="1"/>
  <c r="CK448" i="4" s="1"/>
  <c r="CJ448" i="4"/>
  <c r="CQ448" i="4" s="1"/>
  <c r="CW448" i="4" s="1"/>
  <c r="CF448" i="4"/>
  <c r="DL447" i="4"/>
  <c r="DG447" i="4"/>
  <c r="DP447" i="4" s="1"/>
  <c r="DF447" i="4"/>
  <c r="DE447" i="4"/>
  <c r="DD447" i="4"/>
  <c r="DC447" i="4"/>
  <c r="DI447" i="4" s="1"/>
  <c r="CO447" i="4" a="1"/>
  <c r="CO447" i="4" s="1"/>
  <c r="CN447" i="4" a="1"/>
  <c r="CN447" i="4" s="1"/>
  <c r="CL447" i="4" a="1"/>
  <c r="CL447" i="4" s="1"/>
  <c r="CK447" i="4" a="1"/>
  <c r="CK447" i="4" s="1"/>
  <c r="CJ447" i="4"/>
  <c r="CQ447" i="4" s="1"/>
  <c r="CW447" i="4" s="1"/>
  <c r="CF447" i="4"/>
  <c r="DL446" i="4"/>
  <c r="DG446" i="4"/>
  <c r="DF446" i="4"/>
  <c r="DE446" i="4"/>
  <c r="DD446" i="4"/>
  <c r="DC446" i="4"/>
  <c r="DI446" i="4" s="1"/>
  <c r="CO446" i="4" a="1"/>
  <c r="CO446" i="4" s="1"/>
  <c r="CN446" i="4" a="1"/>
  <c r="CN446" i="4" s="1"/>
  <c r="CL446" i="4" a="1"/>
  <c r="CL446" i="4" s="1"/>
  <c r="CK446" i="4" a="1"/>
  <c r="CK446" i="4" s="1"/>
  <c r="CJ446" i="4"/>
  <c r="CQ446" i="4" s="1"/>
  <c r="CW446" i="4" s="1"/>
  <c r="CF446" i="4"/>
  <c r="DL445" i="4"/>
  <c r="DG445" i="4"/>
  <c r="DF445" i="4"/>
  <c r="DE445" i="4"/>
  <c r="DD445" i="4"/>
  <c r="DC445" i="4"/>
  <c r="DI445" i="4" s="1"/>
  <c r="CO445" i="4" a="1"/>
  <c r="CO445" i="4" s="1"/>
  <c r="CN445" i="4" a="1"/>
  <c r="CN445" i="4" s="1"/>
  <c r="CL445" i="4" a="1"/>
  <c r="CL445" i="4" s="1"/>
  <c r="CK445" i="4" a="1"/>
  <c r="CK445" i="4" s="1"/>
  <c r="CJ445" i="4"/>
  <c r="CQ445" i="4" s="1"/>
  <c r="CW445" i="4" s="1"/>
  <c r="CF445" i="4"/>
  <c r="DL444" i="4"/>
  <c r="DG444" i="4"/>
  <c r="DP444" i="4" s="1"/>
  <c r="DF444" i="4"/>
  <c r="DE444" i="4"/>
  <c r="DD444" i="4"/>
  <c r="DC444" i="4"/>
  <c r="DI444" i="4" s="1"/>
  <c r="CO444" i="4" a="1"/>
  <c r="CO444" i="4" s="1"/>
  <c r="CN444" i="4" a="1"/>
  <c r="CN444" i="4" s="1"/>
  <c r="CL444" i="4" a="1"/>
  <c r="CL444" i="4" s="1"/>
  <c r="CK444" i="4" a="1"/>
  <c r="CK444" i="4" s="1"/>
  <c r="CJ444" i="4"/>
  <c r="CQ444" i="4" s="1"/>
  <c r="CW444" i="4" s="1"/>
  <c r="CF444" i="4"/>
  <c r="DL443" i="4"/>
  <c r="DG443" i="4"/>
  <c r="DF443" i="4"/>
  <c r="DE443" i="4"/>
  <c r="DD443" i="4"/>
  <c r="DC443" i="4"/>
  <c r="DI443" i="4" s="1"/>
  <c r="CO443" i="4" a="1"/>
  <c r="CO443" i="4" s="1"/>
  <c r="CN443" i="4" a="1"/>
  <c r="CN443" i="4" s="1"/>
  <c r="CL443" i="4" a="1"/>
  <c r="CL443" i="4" s="1"/>
  <c r="CK443" i="4" a="1"/>
  <c r="CK443" i="4" s="1"/>
  <c r="CJ443" i="4"/>
  <c r="CQ443" i="4" s="1"/>
  <c r="CW443" i="4" s="1"/>
  <c r="CF443" i="4"/>
  <c r="DL442" i="4"/>
  <c r="DG442" i="4"/>
  <c r="DP442" i="4" s="1"/>
  <c r="DF442" i="4"/>
  <c r="DE442" i="4"/>
  <c r="DD442" i="4"/>
  <c r="DC442" i="4"/>
  <c r="DI442" i="4" s="1"/>
  <c r="CO442" i="4" a="1"/>
  <c r="CO442" i="4" s="1"/>
  <c r="CN442" i="4" a="1"/>
  <c r="CN442" i="4" s="1"/>
  <c r="CL442" i="4" a="1"/>
  <c r="CL442" i="4" s="1"/>
  <c r="CK442" i="4" a="1"/>
  <c r="CK442" i="4" s="1"/>
  <c r="CJ442" i="4"/>
  <c r="CQ442" i="4" s="1"/>
  <c r="CW442" i="4" s="1"/>
  <c r="CF442" i="4"/>
  <c r="DL441" i="4"/>
  <c r="DG441" i="4"/>
  <c r="DF441" i="4"/>
  <c r="DE441" i="4"/>
  <c r="DD441" i="4"/>
  <c r="DC441" i="4"/>
  <c r="DI441" i="4" s="1"/>
  <c r="CO441" i="4" a="1"/>
  <c r="CO441" i="4" s="1"/>
  <c r="CN441" i="4" a="1"/>
  <c r="CN441" i="4" s="1"/>
  <c r="CL441" i="4" a="1"/>
  <c r="CL441" i="4" s="1"/>
  <c r="CK441" i="4" a="1"/>
  <c r="CK441" i="4" s="1"/>
  <c r="CJ441" i="4"/>
  <c r="CQ441" i="4" s="1"/>
  <c r="CW441" i="4" s="1"/>
  <c r="CF441" i="4"/>
  <c r="DL440" i="4"/>
  <c r="DG440" i="4"/>
  <c r="DF440" i="4"/>
  <c r="DE440" i="4"/>
  <c r="DD440" i="4"/>
  <c r="DC440" i="4"/>
  <c r="DI440" i="4" s="1"/>
  <c r="CO440" i="4" a="1"/>
  <c r="CO440" i="4" s="1"/>
  <c r="CN440" i="4" a="1"/>
  <c r="CN440" i="4" s="1"/>
  <c r="CL440" i="4" a="1"/>
  <c r="CL440" i="4" s="1"/>
  <c r="CK440" i="4" a="1"/>
  <c r="CK440" i="4" s="1"/>
  <c r="CJ440" i="4"/>
  <c r="CQ440" i="4" s="1"/>
  <c r="CW440" i="4" s="1"/>
  <c r="CF440" i="4"/>
  <c r="DL439" i="4"/>
  <c r="DG439" i="4"/>
  <c r="DF439" i="4"/>
  <c r="DE439" i="4"/>
  <c r="DD439" i="4"/>
  <c r="DC439" i="4"/>
  <c r="DI439" i="4" s="1"/>
  <c r="CO439" i="4" a="1"/>
  <c r="CO439" i="4" s="1"/>
  <c r="CN439" i="4" a="1"/>
  <c r="CN439" i="4" s="1"/>
  <c r="CL439" i="4" a="1"/>
  <c r="CL439" i="4" s="1"/>
  <c r="CK439" i="4" a="1"/>
  <c r="CK439" i="4" s="1"/>
  <c r="CJ439" i="4"/>
  <c r="CQ439" i="4" s="1"/>
  <c r="CW439" i="4" s="1"/>
  <c r="CF439" i="4"/>
  <c r="DL438" i="4"/>
  <c r="DG438" i="4"/>
  <c r="DF438" i="4"/>
  <c r="DE438" i="4"/>
  <c r="DD438" i="4"/>
  <c r="DC438" i="4"/>
  <c r="DI438" i="4" s="1"/>
  <c r="CO438" i="4" a="1"/>
  <c r="CO438" i="4" s="1"/>
  <c r="CN438" i="4" a="1"/>
  <c r="CN438" i="4" s="1"/>
  <c r="CL438" i="4" a="1"/>
  <c r="CL438" i="4" s="1"/>
  <c r="CK438" i="4" a="1"/>
  <c r="CK438" i="4" s="1"/>
  <c r="CJ438" i="4"/>
  <c r="CQ438" i="4" s="1"/>
  <c r="CW438" i="4" s="1"/>
  <c r="CF438" i="4"/>
  <c r="DL437" i="4"/>
  <c r="DG437" i="4"/>
  <c r="DP437" i="4" s="1"/>
  <c r="DF437" i="4"/>
  <c r="DE437" i="4"/>
  <c r="DD437" i="4"/>
  <c r="DC437" i="4"/>
  <c r="DI437" i="4" s="1"/>
  <c r="CO437" i="4" a="1"/>
  <c r="CO437" i="4" s="1"/>
  <c r="CN437" i="4" a="1"/>
  <c r="CN437" i="4" s="1"/>
  <c r="CL437" i="4" a="1"/>
  <c r="CL437" i="4" s="1"/>
  <c r="CK437" i="4" a="1"/>
  <c r="CK437" i="4" s="1"/>
  <c r="CJ437" i="4"/>
  <c r="CQ437" i="4" s="1"/>
  <c r="CW437" i="4" s="1"/>
  <c r="CF437" i="4"/>
  <c r="DL436" i="4"/>
  <c r="DG436" i="4"/>
  <c r="DP436" i="4" s="1"/>
  <c r="DF436" i="4"/>
  <c r="DE436" i="4"/>
  <c r="DD436" i="4"/>
  <c r="DC436" i="4"/>
  <c r="DI436" i="4" s="1"/>
  <c r="CO436" i="4" a="1"/>
  <c r="CO436" i="4" s="1"/>
  <c r="CN436" i="4" a="1"/>
  <c r="CN436" i="4" s="1"/>
  <c r="CL436" i="4" a="1"/>
  <c r="CL436" i="4" s="1"/>
  <c r="CS436" i="4" s="1"/>
  <c r="CK436" i="4" a="1"/>
  <c r="CK436" i="4" s="1"/>
  <c r="CR436" i="4" s="1"/>
  <c r="CJ436" i="4"/>
  <c r="CQ436" i="4" s="1"/>
  <c r="CW436" i="4" s="1"/>
  <c r="CF436" i="4"/>
  <c r="DL435" i="4"/>
  <c r="DG435" i="4"/>
  <c r="DF435" i="4"/>
  <c r="DE435" i="4"/>
  <c r="DD435" i="4"/>
  <c r="DC435" i="4"/>
  <c r="DI435" i="4" s="1"/>
  <c r="CO435" i="4" a="1"/>
  <c r="CO435" i="4" s="1"/>
  <c r="CN435" i="4" a="1"/>
  <c r="CN435" i="4" s="1"/>
  <c r="CL435" i="4" a="1"/>
  <c r="CL435" i="4" s="1"/>
  <c r="CK435" i="4" a="1"/>
  <c r="CK435" i="4" s="1"/>
  <c r="CJ435" i="4"/>
  <c r="CQ435" i="4" s="1"/>
  <c r="CW435" i="4" s="1"/>
  <c r="CF435" i="4"/>
  <c r="DL434" i="4"/>
  <c r="DG434" i="4"/>
  <c r="DF434" i="4"/>
  <c r="DE434" i="4"/>
  <c r="DD434" i="4"/>
  <c r="DC434" i="4"/>
  <c r="DI434" i="4" s="1"/>
  <c r="CO434" i="4" a="1"/>
  <c r="CO434" i="4" s="1"/>
  <c r="CN434" i="4" a="1"/>
  <c r="CN434" i="4" s="1"/>
  <c r="CU434" i="4" s="1"/>
  <c r="CL434" i="4" a="1"/>
  <c r="CL434" i="4" s="1"/>
  <c r="CK434" i="4" a="1"/>
  <c r="CK434" i="4" s="1"/>
  <c r="CJ434" i="4"/>
  <c r="CQ434" i="4" s="1"/>
  <c r="CW434" i="4" s="1"/>
  <c r="CF434" i="4"/>
  <c r="DL433" i="4"/>
  <c r="DG433" i="4"/>
  <c r="DP433" i="4" s="1"/>
  <c r="DF433" i="4"/>
  <c r="DE433" i="4"/>
  <c r="DD433" i="4"/>
  <c r="DC433" i="4"/>
  <c r="DI433" i="4" s="1"/>
  <c r="CO433" i="4" a="1"/>
  <c r="CO433" i="4" s="1"/>
  <c r="CN433" i="4" a="1"/>
  <c r="CN433" i="4" s="1"/>
  <c r="CL433" i="4" a="1"/>
  <c r="CL433" i="4" s="1"/>
  <c r="CK433" i="4" a="1"/>
  <c r="CK433" i="4" s="1"/>
  <c r="CJ433" i="4"/>
  <c r="CQ433" i="4" s="1"/>
  <c r="CW433" i="4" s="1"/>
  <c r="CF433" i="4"/>
  <c r="DL432" i="4"/>
  <c r="DG432" i="4"/>
  <c r="DF432" i="4"/>
  <c r="DE432" i="4"/>
  <c r="DD432" i="4"/>
  <c r="DC432" i="4"/>
  <c r="DI432" i="4" s="1"/>
  <c r="CO432" i="4" a="1"/>
  <c r="CO432" i="4" s="1"/>
  <c r="CN432" i="4" a="1"/>
  <c r="CN432" i="4" s="1"/>
  <c r="CL432" i="4" a="1"/>
  <c r="CL432" i="4" s="1"/>
  <c r="CK432" i="4" a="1"/>
  <c r="CK432" i="4" s="1"/>
  <c r="CJ432" i="4"/>
  <c r="CQ432" i="4" s="1"/>
  <c r="CW432" i="4" s="1"/>
  <c r="CF432" i="4"/>
  <c r="DL431" i="4"/>
  <c r="DG431" i="4"/>
  <c r="DP431" i="4" s="1"/>
  <c r="DF431" i="4"/>
  <c r="DE431" i="4"/>
  <c r="DD431" i="4"/>
  <c r="DC431" i="4"/>
  <c r="DI431" i="4" s="1"/>
  <c r="CO431" i="4" a="1"/>
  <c r="CO431" i="4" s="1"/>
  <c r="CN431" i="4" a="1"/>
  <c r="CN431" i="4" s="1"/>
  <c r="CL431" i="4" a="1"/>
  <c r="CL431" i="4" s="1"/>
  <c r="CK431" i="4" a="1"/>
  <c r="CK431" i="4" s="1"/>
  <c r="CJ431" i="4"/>
  <c r="CQ431" i="4" s="1"/>
  <c r="CW431" i="4" s="1"/>
  <c r="CF431" i="4"/>
  <c r="DL430" i="4"/>
  <c r="DG430" i="4"/>
  <c r="DF430" i="4"/>
  <c r="DE430" i="4"/>
  <c r="DD430" i="4"/>
  <c r="DC430" i="4"/>
  <c r="DI430" i="4" s="1"/>
  <c r="CO430" i="4" a="1"/>
  <c r="CO430" i="4" s="1"/>
  <c r="CN430" i="4" a="1"/>
  <c r="CN430" i="4" s="1"/>
  <c r="CL430" i="4" a="1"/>
  <c r="CL430" i="4" s="1"/>
  <c r="CK430" i="4" a="1"/>
  <c r="CK430" i="4" s="1"/>
  <c r="CJ430" i="4"/>
  <c r="CQ430" i="4" s="1"/>
  <c r="CW430" i="4" s="1"/>
  <c r="CF430" i="4"/>
  <c r="DL429" i="4"/>
  <c r="DG429" i="4"/>
  <c r="DF429" i="4"/>
  <c r="DE429" i="4"/>
  <c r="DD429" i="4"/>
  <c r="DC429" i="4"/>
  <c r="DI429" i="4" s="1"/>
  <c r="CO429" i="4" a="1"/>
  <c r="CO429" i="4" s="1"/>
  <c r="CN429" i="4" a="1"/>
  <c r="CN429" i="4" s="1"/>
  <c r="CL429" i="4" a="1"/>
  <c r="CL429" i="4" s="1"/>
  <c r="CS429" i="4" s="1"/>
  <c r="CK429" i="4" a="1"/>
  <c r="CK429" i="4" s="1"/>
  <c r="CJ429" i="4"/>
  <c r="CQ429" i="4" s="1"/>
  <c r="CW429" i="4" s="1"/>
  <c r="CF429" i="4"/>
  <c r="DL428" i="4"/>
  <c r="DG428" i="4"/>
  <c r="DF428" i="4"/>
  <c r="DE428" i="4"/>
  <c r="DD428" i="4"/>
  <c r="DC428" i="4"/>
  <c r="DI428" i="4" s="1"/>
  <c r="CO428" i="4" a="1"/>
  <c r="CO428" i="4" s="1"/>
  <c r="CN428" i="4" a="1"/>
  <c r="CN428" i="4" s="1"/>
  <c r="CL428" i="4" a="1"/>
  <c r="CL428" i="4" s="1"/>
  <c r="CK428" i="4" a="1"/>
  <c r="CK428" i="4" s="1"/>
  <c r="CJ428" i="4"/>
  <c r="CQ428" i="4" s="1"/>
  <c r="CW428" i="4" s="1"/>
  <c r="CF428" i="4"/>
  <c r="DL427" i="4"/>
  <c r="DG427" i="4"/>
  <c r="DF427" i="4"/>
  <c r="DE427" i="4"/>
  <c r="DD427" i="4"/>
  <c r="DC427" i="4"/>
  <c r="DI427" i="4" s="1"/>
  <c r="CO427" i="4" a="1"/>
  <c r="CO427" i="4" s="1"/>
  <c r="CN427" i="4" a="1"/>
  <c r="CN427" i="4" s="1"/>
  <c r="CL427" i="4" a="1"/>
  <c r="CL427" i="4" s="1"/>
  <c r="CK427" i="4" a="1"/>
  <c r="CK427" i="4" s="1"/>
  <c r="CJ427" i="4"/>
  <c r="CQ427" i="4" s="1"/>
  <c r="CW427" i="4" s="1"/>
  <c r="CF427" i="4"/>
  <c r="DL426" i="4"/>
  <c r="DG426" i="4"/>
  <c r="DF426" i="4"/>
  <c r="DE426" i="4"/>
  <c r="DD426" i="4"/>
  <c r="DC426" i="4"/>
  <c r="DI426" i="4" s="1"/>
  <c r="CO426" i="4" a="1"/>
  <c r="CO426" i="4" s="1"/>
  <c r="CN426" i="4" a="1"/>
  <c r="CN426" i="4" s="1"/>
  <c r="CU426" i="4" s="1"/>
  <c r="CL426" i="4" a="1"/>
  <c r="CL426" i="4" s="1"/>
  <c r="CS426" i="4" s="1"/>
  <c r="CK426" i="4" a="1"/>
  <c r="CK426" i="4" s="1"/>
  <c r="CJ426" i="4"/>
  <c r="CQ426" i="4" s="1"/>
  <c r="CW426" i="4" s="1"/>
  <c r="CF426" i="4"/>
  <c r="DL425" i="4"/>
  <c r="DG425" i="4"/>
  <c r="DF425" i="4"/>
  <c r="DE425" i="4"/>
  <c r="DD425" i="4"/>
  <c r="DC425" i="4"/>
  <c r="DI425" i="4" s="1"/>
  <c r="CO425" i="4" a="1"/>
  <c r="CO425" i="4" s="1"/>
  <c r="CN425" i="4" a="1"/>
  <c r="CN425" i="4" s="1"/>
  <c r="CL425" i="4" a="1"/>
  <c r="CL425" i="4" s="1"/>
  <c r="CK425" i="4" a="1"/>
  <c r="CK425" i="4" s="1"/>
  <c r="CJ425" i="4"/>
  <c r="CQ425" i="4" s="1"/>
  <c r="CW425" i="4" s="1"/>
  <c r="CF425" i="4"/>
  <c r="DL424" i="4"/>
  <c r="DG424" i="4"/>
  <c r="DP424" i="4" s="1"/>
  <c r="DF424" i="4"/>
  <c r="DE424" i="4"/>
  <c r="DD424" i="4"/>
  <c r="DC424" i="4"/>
  <c r="DI424" i="4" s="1"/>
  <c r="CO424" i="4" a="1"/>
  <c r="CO424" i="4" s="1"/>
  <c r="CN424" i="4" a="1"/>
  <c r="CN424" i="4" s="1"/>
  <c r="CL424" i="4" a="1"/>
  <c r="CL424" i="4" s="1"/>
  <c r="CK424" i="4" a="1"/>
  <c r="CK424" i="4" s="1"/>
  <c r="CJ424" i="4"/>
  <c r="CQ424" i="4" s="1"/>
  <c r="CW424" i="4" s="1"/>
  <c r="CF424" i="4"/>
  <c r="DL423" i="4"/>
  <c r="DG423" i="4"/>
  <c r="DF423" i="4"/>
  <c r="DE423" i="4"/>
  <c r="DD423" i="4"/>
  <c r="DC423" i="4"/>
  <c r="DI423" i="4" s="1"/>
  <c r="CO423" i="4" a="1"/>
  <c r="CO423" i="4" s="1"/>
  <c r="CN423" i="4" a="1"/>
  <c r="CN423" i="4" s="1"/>
  <c r="CL423" i="4" a="1"/>
  <c r="CL423" i="4" s="1"/>
  <c r="CK423" i="4" a="1"/>
  <c r="CK423" i="4" s="1"/>
  <c r="CJ423" i="4"/>
  <c r="CQ423" i="4" s="1"/>
  <c r="CW423" i="4" s="1"/>
  <c r="CF423" i="4"/>
  <c r="DL422" i="4"/>
  <c r="DG422" i="4"/>
  <c r="DP422" i="4" s="1"/>
  <c r="DF422" i="4"/>
  <c r="DE422" i="4"/>
  <c r="DD422" i="4"/>
  <c r="DC422" i="4"/>
  <c r="DI422" i="4" s="1"/>
  <c r="CO422" i="4" a="1"/>
  <c r="CO422" i="4" s="1"/>
  <c r="CN422" i="4" a="1"/>
  <c r="CN422" i="4" s="1"/>
  <c r="CL422" i="4" a="1"/>
  <c r="CL422" i="4" s="1"/>
  <c r="CK422" i="4" a="1"/>
  <c r="CK422" i="4" s="1"/>
  <c r="CJ422" i="4"/>
  <c r="CQ422" i="4" s="1"/>
  <c r="CW422" i="4" s="1"/>
  <c r="CF422" i="4"/>
  <c r="DL421" i="4"/>
  <c r="DG421" i="4"/>
  <c r="DP421" i="4" s="1"/>
  <c r="DF421" i="4"/>
  <c r="DE421" i="4"/>
  <c r="DD421" i="4"/>
  <c r="DC421" i="4"/>
  <c r="DI421" i="4" s="1"/>
  <c r="CO421" i="4" a="1"/>
  <c r="CO421" i="4" s="1"/>
  <c r="CN421" i="4" a="1"/>
  <c r="CN421" i="4" s="1"/>
  <c r="CL421" i="4" a="1"/>
  <c r="CL421" i="4" s="1"/>
  <c r="CS421" i="4" s="1"/>
  <c r="CK421" i="4" a="1"/>
  <c r="CK421" i="4" s="1"/>
  <c r="CJ421" i="4"/>
  <c r="CQ421" i="4" s="1"/>
  <c r="CW421" i="4" s="1"/>
  <c r="CF421" i="4"/>
  <c r="DL420" i="4"/>
  <c r="DG420" i="4"/>
  <c r="DP420" i="4" s="1"/>
  <c r="DF420" i="4"/>
  <c r="DE420" i="4"/>
  <c r="DD420" i="4"/>
  <c r="DC420" i="4"/>
  <c r="DI420" i="4" s="1"/>
  <c r="CO420" i="4" a="1"/>
  <c r="CO420" i="4" s="1"/>
  <c r="CN420" i="4" a="1"/>
  <c r="CN420" i="4" s="1"/>
  <c r="CL420" i="4" a="1"/>
  <c r="CL420" i="4" s="1"/>
  <c r="CK420" i="4" a="1"/>
  <c r="CK420" i="4" s="1"/>
  <c r="CJ420" i="4"/>
  <c r="CQ420" i="4" s="1"/>
  <c r="CW420" i="4" s="1"/>
  <c r="CF420" i="4"/>
  <c r="DL419" i="4"/>
  <c r="DG419" i="4"/>
  <c r="DF419" i="4"/>
  <c r="DE419" i="4"/>
  <c r="DD419" i="4"/>
  <c r="DC419" i="4"/>
  <c r="DI419" i="4" s="1"/>
  <c r="CO419" i="4" a="1"/>
  <c r="CO419" i="4" s="1"/>
  <c r="CN419" i="4" a="1"/>
  <c r="CN419" i="4" s="1"/>
  <c r="CL419" i="4" a="1"/>
  <c r="CL419" i="4" s="1"/>
  <c r="CK419" i="4" a="1"/>
  <c r="CK419" i="4" s="1"/>
  <c r="CJ419" i="4"/>
  <c r="CQ419" i="4" s="1"/>
  <c r="CW419" i="4" s="1"/>
  <c r="CF419" i="4"/>
  <c r="DL418" i="4"/>
  <c r="DG418" i="4"/>
  <c r="DP418" i="4" s="1"/>
  <c r="DF418" i="4"/>
  <c r="DE418" i="4"/>
  <c r="DD418" i="4"/>
  <c r="DC418" i="4"/>
  <c r="DI418" i="4" s="1"/>
  <c r="CO418" i="4" a="1"/>
  <c r="CO418" i="4" s="1"/>
  <c r="CN418" i="4" a="1"/>
  <c r="CN418" i="4" s="1"/>
  <c r="CL418" i="4" a="1"/>
  <c r="CL418" i="4" s="1"/>
  <c r="CK418" i="4" a="1"/>
  <c r="CK418" i="4" s="1"/>
  <c r="CJ418" i="4"/>
  <c r="CQ418" i="4" s="1"/>
  <c r="CW418" i="4" s="1"/>
  <c r="CF418" i="4"/>
  <c r="DL417" i="4"/>
  <c r="DG417" i="4"/>
  <c r="DP417" i="4" s="1"/>
  <c r="DF417" i="4"/>
  <c r="DE417" i="4"/>
  <c r="DD417" i="4"/>
  <c r="DC417" i="4"/>
  <c r="DI417" i="4" s="1"/>
  <c r="CO417" i="4" a="1"/>
  <c r="CO417" i="4" s="1"/>
  <c r="CN417" i="4" a="1"/>
  <c r="CN417" i="4" s="1"/>
  <c r="CL417" i="4" a="1"/>
  <c r="CL417" i="4" s="1"/>
  <c r="CK417" i="4" a="1"/>
  <c r="CK417" i="4" s="1"/>
  <c r="CJ417" i="4"/>
  <c r="CQ417" i="4" s="1"/>
  <c r="CW417" i="4" s="1"/>
  <c r="CF417" i="4"/>
  <c r="DL416" i="4"/>
  <c r="DG416" i="4"/>
  <c r="DF416" i="4"/>
  <c r="DE416" i="4"/>
  <c r="DD416" i="4"/>
  <c r="DC416" i="4"/>
  <c r="DI416" i="4" s="1"/>
  <c r="CO416" i="4" a="1"/>
  <c r="CO416" i="4" s="1"/>
  <c r="CN416" i="4" a="1"/>
  <c r="CN416" i="4" s="1"/>
  <c r="CL416" i="4" a="1"/>
  <c r="CL416" i="4" s="1"/>
  <c r="CK416" i="4" a="1"/>
  <c r="CK416" i="4" s="1"/>
  <c r="CJ416" i="4"/>
  <c r="CQ416" i="4" s="1"/>
  <c r="CW416" i="4" s="1"/>
  <c r="CF416" i="4"/>
  <c r="DL415" i="4"/>
  <c r="DG415" i="4"/>
  <c r="DP415" i="4" s="1"/>
  <c r="DF415" i="4"/>
  <c r="DE415" i="4"/>
  <c r="DD415" i="4"/>
  <c r="DC415" i="4"/>
  <c r="DI415" i="4" s="1"/>
  <c r="CO415" i="4" a="1"/>
  <c r="CO415" i="4" s="1"/>
  <c r="CN415" i="4" a="1"/>
  <c r="CN415" i="4" s="1"/>
  <c r="CL415" i="4" a="1"/>
  <c r="CL415" i="4" s="1"/>
  <c r="CK415" i="4" a="1"/>
  <c r="CK415" i="4" s="1"/>
  <c r="CJ415" i="4"/>
  <c r="CQ415" i="4" s="1"/>
  <c r="CW415" i="4" s="1"/>
  <c r="CF415" i="4"/>
  <c r="DL414" i="4"/>
  <c r="DG414" i="4"/>
  <c r="DP414" i="4" s="1"/>
  <c r="DF414" i="4"/>
  <c r="DE414" i="4"/>
  <c r="DD414" i="4"/>
  <c r="DC414" i="4"/>
  <c r="DI414" i="4" s="1"/>
  <c r="CO414" i="4" a="1"/>
  <c r="CO414" i="4" s="1"/>
  <c r="CN414" i="4" a="1"/>
  <c r="CN414" i="4" s="1"/>
  <c r="CL414" i="4" a="1"/>
  <c r="CL414" i="4" s="1"/>
  <c r="CS414" i="4" s="1"/>
  <c r="CK414" i="4" a="1"/>
  <c r="CK414" i="4" s="1"/>
  <c r="CJ414" i="4"/>
  <c r="CQ414" i="4" s="1"/>
  <c r="CW414" i="4" s="1"/>
  <c r="CF414" i="4"/>
  <c r="DL413" i="4"/>
  <c r="DG413" i="4"/>
  <c r="DF413" i="4"/>
  <c r="DE413" i="4"/>
  <c r="DD413" i="4"/>
  <c r="DC413" i="4"/>
  <c r="DI413" i="4" s="1"/>
  <c r="CO413" i="4" a="1"/>
  <c r="CO413" i="4" s="1"/>
  <c r="CN413" i="4" a="1"/>
  <c r="CN413" i="4" s="1"/>
  <c r="CL413" i="4" a="1"/>
  <c r="CL413" i="4" s="1"/>
  <c r="CK413" i="4" a="1"/>
  <c r="CK413" i="4" s="1"/>
  <c r="CJ413" i="4"/>
  <c r="CQ413" i="4" s="1"/>
  <c r="CW413" i="4" s="1"/>
  <c r="CF413" i="4"/>
  <c r="DL412" i="4"/>
  <c r="DG412" i="4"/>
  <c r="DP412" i="4" s="1"/>
  <c r="DF412" i="4"/>
  <c r="DE412" i="4"/>
  <c r="DD412" i="4"/>
  <c r="DC412" i="4"/>
  <c r="DI412" i="4" s="1"/>
  <c r="CO412" i="4" a="1"/>
  <c r="CO412" i="4" s="1"/>
  <c r="CN412" i="4" a="1"/>
  <c r="CN412" i="4" s="1"/>
  <c r="CL412" i="4" a="1"/>
  <c r="CL412" i="4" s="1"/>
  <c r="CK412" i="4" a="1"/>
  <c r="CK412" i="4" s="1"/>
  <c r="CJ412" i="4"/>
  <c r="CQ412" i="4" s="1"/>
  <c r="CW412" i="4" s="1"/>
  <c r="CF412" i="4"/>
  <c r="DL411" i="4"/>
  <c r="DG411" i="4"/>
  <c r="DP411" i="4" s="1"/>
  <c r="DF411" i="4"/>
  <c r="DE411" i="4"/>
  <c r="DD411" i="4"/>
  <c r="DC411" i="4"/>
  <c r="DI411" i="4" s="1"/>
  <c r="CO411" i="4" a="1"/>
  <c r="CO411" i="4" s="1"/>
  <c r="CN411" i="4" a="1"/>
  <c r="CN411" i="4" s="1"/>
  <c r="CL411" i="4" a="1"/>
  <c r="CL411" i="4" s="1"/>
  <c r="CK411" i="4" a="1"/>
  <c r="CK411" i="4" s="1"/>
  <c r="CJ411" i="4"/>
  <c r="CQ411" i="4" s="1"/>
  <c r="CW411" i="4" s="1"/>
  <c r="CF411" i="4"/>
  <c r="DL410" i="4"/>
  <c r="DG410" i="4"/>
  <c r="DP410" i="4" s="1"/>
  <c r="DF410" i="4"/>
  <c r="DE410" i="4"/>
  <c r="DD410" i="4"/>
  <c r="DC410" i="4"/>
  <c r="DI410" i="4" s="1"/>
  <c r="CO410" i="4" a="1"/>
  <c r="CO410" i="4" s="1"/>
  <c r="CN410" i="4" a="1"/>
  <c r="CN410" i="4" s="1"/>
  <c r="CL410" i="4" a="1"/>
  <c r="CL410" i="4" s="1"/>
  <c r="CK410" i="4" a="1"/>
  <c r="CK410" i="4" s="1"/>
  <c r="CJ410" i="4"/>
  <c r="CQ410" i="4" s="1"/>
  <c r="CW410" i="4" s="1"/>
  <c r="CF410" i="4"/>
  <c r="DL409" i="4"/>
  <c r="DG409" i="4"/>
  <c r="DF409" i="4"/>
  <c r="DE409" i="4"/>
  <c r="DD409" i="4"/>
  <c r="DC409" i="4"/>
  <c r="DI409" i="4" s="1"/>
  <c r="CO409" i="4" a="1"/>
  <c r="CO409" i="4" s="1"/>
  <c r="CN409" i="4" a="1"/>
  <c r="CN409" i="4" s="1"/>
  <c r="CL409" i="4" a="1"/>
  <c r="CL409" i="4" s="1"/>
  <c r="CK409" i="4" a="1"/>
  <c r="CK409" i="4" s="1"/>
  <c r="CJ409" i="4"/>
  <c r="CQ409" i="4" s="1"/>
  <c r="CW409" i="4" s="1"/>
  <c r="CF409" i="4"/>
  <c r="DL408" i="4"/>
  <c r="DG408" i="4"/>
  <c r="DP408" i="4" s="1"/>
  <c r="DF408" i="4"/>
  <c r="DE408" i="4"/>
  <c r="DD408" i="4"/>
  <c r="DC408" i="4"/>
  <c r="DI408" i="4" s="1"/>
  <c r="CO408" i="4" a="1"/>
  <c r="CO408" i="4" s="1"/>
  <c r="CN408" i="4" a="1"/>
  <c r="CN408" i="4" s="1"/>
  <c r="CL408" i="4" a="1"/>
  <c r="CL408" i="4" s="1"/>
  <c r="CK408" i="4" a="1"/>
  <c r="CK408" i="4" s="1"/>
  <c r="CJ408" i="4"/>
  <c r="CQ408" i="4" s="1"/>
  <c r="CW408" i="4" s="1"/>
  <c r="CF408" i="4"/>
  <c r="DL407" i="4"/>
  <c r="DG407" i="4"/>
  <c r="DP407" i="4" s="1"/>
  <c r="DF407" i="4"/>
  <c r="DE407" i="4"/>
  <c r="DD407" i="4"/>
  <c r="DC407" i="4"/>
  <c r="DI407" i="4" s="1"/>
  <c r="CO407" i="4" a="1"/>
  <c r="CO407" i="4" s="1"/>
  <c r="CN407" i="4" a="1"/>
  <c r="CN407" i="4" s="1"/>
  <c r="CL407" i="4" a="1"/>
  <c r="CL407" i="4" s="1"/>
  <c r="CK407" i="4" a="1"/>
  <c r="CK407" i="4" s="1"/>
  <c r="CJ407" i="4"/>
  <c r="CQ407" i="4" s="1"/>
  <c r="CW407" i="4" s="1"/>
  <c r="CF407" i="4"/>
  <c r="DL406" i="4"/>
  <c r="DG406" i="4"/>
  <c r="DF406" i="4"/>
  <c r="DE406" i="4"/>
  <c r="DD406" i="4"/>
  <c r="DC406" i="4"/>
  <c r="DI406" i="4" s="1"/>
  <c r="CO406" i="4" a="1"/>
  <c r="CO406" i="4" s="1"/>
  <c r="CN406" i="4" a="1"/>
  <c r="CN406" i="4" s="1"/>
  <c r="CL406" i="4" a="1"/>
  <c r="CL406" i="4" s="1"/>
  <c r="CK406" i="4" a="1"/>
  <c r="CK406" i="4" s="1"/>
  <c r="CJ406" i="4"/>
  <c r="CQ406" i="4" s="1"/>
  <c r="CW406" i="4" s="1"/>
  <c r="CF406" i="4"/>
  <c r="DL405" i="4"/>
  <c r="DG405" i="4"/>
  <c r="DP405" i="4" s="1"/>
  <c r="DF405" i="4"/>
  <c r="DE405" i="4"/>
  <c r="DD405" i="4"/>
  <c r="DC405" i="4"/>
  <c r="DI405" i="4" s="1"/>
  <c r="CO405" i="4" a="1"/>
  <c r="CO405" i="4" s="1"/>
  <c r="CN405" i="4" a="1"/>
  <c r="CN405" i="4" s="1"/>
  <c r="CL405" i="4" a="1"/>
  <c r="CL405" i="4" s="1"/>
  <c r="CK405" i="4" a="1"/>
  <c r="CK405" i="4" s="1"/>
  <c r="CJ405" i="4"/>
  <c r="CQ405" i="4" s="1"/>
  <c r="CW405" i="4" s="1"/>
  <c r="CF405" i="4"/>
  <c r="DL404" i="4"/>
  <c r="DG404" i="4"/>
  <c r="DP404" i="4" s="1"/>
  <c r="DF404" i="4"/>
  <c r="DE404" i="4"/>
  <c r="DD404" i="4"/>
  <c r="DC404" i="4"/>
  <c r="DI404" i="4" s="1"/>
  <c r="CO404" i="4" a="1"/>
  <c r="CO404" i="4" s="1"/>
  <c r="CN404" i="4" a="1"/>
  <c r="CN404" i="4" s="1"/>
  <c r="CL404" i="4" a="1"/>
  <c r="CL404" i="4" s="1"/>
  <c r="CK404" i="4" a="1"/>
  <c r="CK404" i="4" s="1"/>
  <c r="CJ404" i="4"/>
  <c r="CQ404" i="4" s="1"/>
  <c r="CW404" i="4" s="1"/>
  <c r="CF404" i="4"/>
  <c r="DL403" i="4"/>
  <c r="DG403" i="4"/>
  <c r="DF403" i="4"/>
  <c r="DE403" i="4"/>
  <c r="DD403" i="4"/>
  <c r="DC403" i="4"/>
  <c r="DI403" i="4" s="1"/>
  <c r="CO403" i="4" a="1"/>
  <c r="CO403" i="4" s="1"/>
  <c r="CN403" i="4" a="1"/>
  <c r="CN403" i="4" s="1"/>
  <c r="CL403" i="4" a="1"/>
  <c r="CL403" i="4" s="1"/>
  <c r="CK403" i="4" a="1"/>
  <c r="CK403" i="4" s="1"/>
  <c r="CJ403" i="4"/>
  <c r="CQ403" i="4" s="1"/>
  <c r="CW403" i="4" s="1"/>
  <c r="CF403" i="4"/>
  <c r="DL402" i="4"/>
  <c r="DG402" i="4"/>
  <c r="DF402" i="4"/>
  <c r="DE402" i="4"/>
  <c r="DD402" i="4"/>
  <c r="DC402" i="4"/>
  <c r="DI402" i="4" s="1"/>
  <c r="CO402" i="4" a="1"/>
  <c r="CO402" i="4" s="1"/>
  <c r="CN402" i="4" a="1"/>
  <c r="CN402" i="4" s="1"/>
  <c r="CL402" i="4" a="1"/>
  <c r="CL402" i="4" s="1"/>
  <c r="CK402" i="4" a="1"/>
  <c r="CK402" i="4" s="1"/>
  <c r="CJ402" i="4"/>
  <c r="CQ402" i="4" s="1"/>
  <c r="CW402" i="4" s="1"/>
  <c r="CF402" i="4"/>
  <c r="DL401" i="4"/>
  <c r="DG401" i="4"/>
  <c r="DP401" i="4" s="1"/>
  <c r="DF401" i="4"/>
  <c r="DE401" i="4"/>
  <c r="DD401" i="4"/>
  <c r="DC401" i="4"/>
  <c r="DI401" i="4" s="1"/>
  <c r="CO401" i="4" a="1"/>
  <c r="CO401" i="4" s="1"/>
  <c r="CN401" i="4" a="1"/>
  <c r="CN401" i="4" s="1"/>
  <c r="CL401" i="4" a="1"/>
  <c r="CL401" i="4" s="1"/>
  <c r="CK401" i="4" a="1"/>
  <c r="CK401" i="4" s="1"/>
  <c r="CJ401" i="4"/>
  <c r="CQ401" i="4" s="1"/>
  <c r="CW401" i="4" s="1"/>
  <c r="CF401" i="4"/>
  <c r="DL400" i="4"/>
  <c r="DG400" i="4"/>
  <c r="DF400" i="4"/>
  <c r="DE400" i="4"/>
  <c r="DD400" i="4"/>
  <c r="DC400" i="4"/>
  <c r="DI400" i="4" s="1"/>
  <c r="CO400" i="4" a="1"/>
  <c r="CO400" i="4" s="1"/>
  <c r="CN400" i="4" a="1"/>
  <c r="CN400" i="4" s="1"/>
  <c r="CL400" i="4" a="1"/>
  <c r="CL400" i="4" s="1"/>
  <c r="CK400" i="4" a="1"/>
  <c r="CK400" i="4" s="1"/>
  <c r="CR400" i="4" s="1"/>
  <c r="CJ400" i="4"/>
  <c r="CQ400" i="4" s="1"/>
  <c r="CW400" i="4" s="1"/>
  <c r="CF400" i="4"/>
  <c r="DL399" i="4"/>
  <c r="DG399" i="4"/>
  <c r="DP399" i="4" s="1"/>
  <c r="DF399" i="4"/>
  <c r="DE399" i="4"/>
  <c r="DD399" i="4"/>
  <c r="DC399" i="4"/>
  <c r="DI399" i="4" s="1"/>
  <c r="CO399" i="4" a="1"/>
  <c r="CO399" i="4" s="1"/>
  <c r="CN399" i="4" a="1"/>
  <c r="CN399" i="4" s="1"/>
  <c r="CL399" i="4" a="1"/>
  <c r="CL399" i="4" s="1"/>
  <c r="CK399" i="4" a="1"/>
  <c r="CK399" i="4" s="1"/>
  <c r="CJ399" i="4"/>
  <c r="CQ399" i="4" s="1"/>
  <c r="CW399" i="4" s="1"/>
  <c r="CF399" i="4"/>
  <c r="DL398" i="4"/>
  <c r="DG398" i="4"/>
  <c r="DF398" i="4"/>
  <c r="DE398" i="4"/>
  <c r="DD398" i="4"/>
  <c r="DC398" i="4"/>
  <c r="DI398" i="4" s="1"/>
  <c r="CO398" i="4" a="1"/>
  <c r="CO398" i="4" s="1"/>
  <c r="CN398" i="4" a="1"/>
  <c r="CN398" i="4" s="1"/>
  <c r="CL398" i="4" a="1"/>
  <c r="CL398" i="4" s="1"/>
  <c r="CK398" i="4" a="1"/>
  <c r="CK398" i="4" s="1"/>
  <c r="CJ398" i="4"/>
  <c r="CQ398" i="4" s="1"/>
  <c r="CW398" i="4" s="1"/>
  <c r="CF398" i="4"/>
  <c r="DL397" i="4"/>
  <c r="DG397" i="4"/>
  <c r="DP397" i="4" s="1"/>
  <c r="DF397" i="4"/>
  <c r="DE397" i="4"/>
  <c r="DD397" i="4"/>
  <c r="DC397" i="4"/>
  <c r="DI397" i="4" s="1"/>
  <c r="CO397" i="4" a="1"/>
  <c r="CO397" i="4" s="1"/>
  <c r="CN397" i="4" a="1"/>
  <c r="CN397" i="4" s="1"/>
  <c r="CL397" i="4" a="1"/>
  <c r="CL397" i="4" s="1"/>
  <c r="CK397" i="4" a="1"/>
  <c r="CK397" i="4" s="1"/>
  <c r="CJ397" i="4"/>
  <c r="CQ397" i="4" s="1"/>
  <c r="CW397" i="4" s="1"/>
  <c r="CF397" i="4"/>
  <c r="DL396" i="4"/>
  <c r="DG396" i="4"/>
  <c r="DF396" i="4"/>
  <c r="DE396" i="4"/>
  <c r="DD396" i="4"/>
  <c r="DC396" i="4"/>
  <c r="DI396" i="4" s="1"/>
  <c r="CO396" i="4" a="1"/>
  <c r="CO396" i="4" s="1"/>
  <c r="CN396" i="4" a="1"/>
  <c r="CN396" i="4" s="1"/>
  <c r="CL396" i="4" a="1"/>
  <c r="CL396" i="4" s="1"/>
  <c r="CK396" i="4" a="1"/>
  <c r="CK396" i="4" s="1"/>
  <c r="CJ396" i="4"/>
  <c r="CQ396" i="4" s="1"/>
  <c r="CW396" i="4" s="1"/>
  <c r="CF396" i="4"/>
  <c r="DL395" i="4"/>
  <c r="DG395" i="4"/>
  <c r="DP395" i="4" s="1"/>
  <c r="DF395" i="4"/>
  <c r="DE395" i="4"/>
  <c r="DD395" i="4"/>
  <c r="DC395" i="4"/>
  <c r="DI395" i="4" s="1"/>
  <c r="CO395" i="4" a="1"/>
  <c r="CO395" i="4" s="1"/>
  <c r="CN395" i="4" a="1"/>
  <c r="CN395" i="4" s="1"/>
  <c r="CL395" i="4" a="1"/>
  <c r="CL395" i="4" s="1"/>
  <c r="CK395" i="4" a="1"/>
  <c r="CK395" i="4" s="1"/>
  <c r="CJ395" i="4"/>
  <c r="CQ395" i="4" s="1"/>
  <c r="CW395" i="4" s="1"/>
  <c r="CF395" i="4"/>
  <c r="DL394" i="4"/>
  <c r="DG394" i="4"/>
  <c r="DF394" i="4"/>
  <c r="DE394" i="4"/>
  <c r="DD394" i="4"/>
  <c r="DC394" i="4"/>
  <c r="DI394" i="4" s="1"/>
  <c r="CO394" i="4" a="1"/>
  <c r="CO394" i="4" s="1"/>
  <c r="CN394" i="4" a="1"/>
  <c r="CN394" i="4" s="1"/>
  <c r="CL394" i="4" a="1"/>
  <c r="CL394" i="4" s="1"/>
  <c r="CK394" i="4" a="1"/>
  <c r="CK394" i="4" s="1"/>
  <c r="CJ394" i="4"/>
  <c r="CQ394" i="4" s="1"/>
  <c r="CW394" i="4" s="1"/>
  <c r="CF394" i="4"/>
  <c r="DL393" i="4"/>
  <c r="DG393" i="4"/>
  <c r="DF393" i="4"/>
  <c r="DE393" i="4"/>
  <c r="DD393" i="4"/>
  <c r="DC393" i="4"/>
  <c r="DI393" i="4" s="1"/>
  <c r="CO393" i="4" a="1"/>
  <c r="CO393" i="4" s="1"/>
  <c r="CN393" i="4" a="1"/>
  <c r="CN393" i="4" s="1"/>
  <c r="CL393" i="4" a="1"/>
  <c r="CL393" i="4" s="1"/>
  <c r="CK393" i="4" a="1"/>
  <c r="CK393" i="4" s="1"/>
  <c r="CJ393" i="4"/>
  <c r="CQ393" i="4" s="1"/>
  <c r="CW393" i="4" s="1"/>
  <c r="CF393" i="4"/>
  <c r="DL392" i="4"/>
  <c r="DG392" i="4"/>
  <c r="DF392" i="4"/>
  <c r="DE392" i="4"/>
  <c r="DD392" i="4"/>
  <c r="DC392" i="4"/>
  <c r="DI392" i="4" s="1"/>
  <c r="CO392" i="4" a="1"/>
  <c r="CO392" i="4" s="1"/>
  <c r="CN392" i="4" a="1"/>
  <c r="CN392" i="4" s="1"/>
  <c r="CL392" i="4" a="1"/>
  <c r="CL392" i="4" s="1"/>
  <c r="CK392" i="4" a="1"/>
  <c r="CK392" i="4" s="1"/>
  <c r="CR392" i="4" s="1"/>
  <c r="CJ392" i="4"/>
  <c r="CQ392" i="4" s="1"/>
  <c r="CW392" i="4" s="1"/>
  <c r="CF392" i="4"/>
  <c r="DL391" i="4"/>
  <c r="DG391" i="4"/>
  <c r="DF391" i="4"/>
  <c r="DE391" i="4"/>
  <c r="DD391" i="4"/>
  <c r="DC391" i="4"/>
  <c r="DI391" i="4" s="1"/>
  <c r="CO391" i="4" a="1"/>
  <c r="CO391" i="4" s="1"/>
  <c r="CN391" i="4" a="1"/>
  <c r="CN391" i="4" s="1"/>
  <c r="CL391" i="4" a="1"/>
  <c r="CL391" i="4" s="1"/>
  <c r="CK391" i="4" a="1"/>
  <c r="CK391" i="4" s="1"/>
  <c r="CJ391" i="4"/>
  <c r="CQ391" i="4" s="1"/>
  <c r="CW391" i="4" s="1"/>
  <c r="CF391" i="4"/>
  <c r="DL390" i="4"/>
  <c r="DG390" i="4"/>
  <c r="DP390" i="4" s="1"/>
  <c r="DF390" i="4"/>
  <c r="DE390" i="4"/>
  <c r="DD390" i="4"/>
  <c r="DC390" i="4"/>
  <c r="DI390" i="4" s="1"/>
  <c r="CO390" i="4" a="1"/>
  <c r="CO390" i="4" s="1"/>
  <c r="CN390" i="4" a="1"/>
  <c r="CN390" i="4" s="1"/>
  <c r="CL390" i="4" a="1"/>
  <c r="CL390" i="4" s="1"/>
  <c r="CK390" i="4" a="1"/>
  <c r="CK390" i="4" s="1"/>
  <c r="CJ390" i="4"/>
  <c r="CQ390" i="4" s="1"/>
  <c r="CW390" i="4" s="1"/>
  <c r="CF390" i="4"/>
  <c r="DL389" i="4"/>
  <c r="DG389" i="4"/>
  <c r="DP389" i="4" s="1"/>
  <c r="DF389" i="4"/>
  <c r="DE389" i="4"/>
  <c r="DD389" i="4"/>
  <c r="DC389" i="4"/>
  <c r="DI389" i="4" s="1"/>
  <c r="CO389" i="4" a="1"/>
  <c r="CO389" i="4" s="1"/>
  <c r="CN389" i="4" a="1"/>
  <c r="CN389" i="4" s="1"/>
  <c r="CL389" i="4" a="1"/>
  <c r="CL389" i="4" s="1"/>
  <c r="CK389" i="4" a="1"/>
  <c r="CK389" i="4" s="1"/>
  <c r="CJ389" i="4"/>
  <c r="CQ389" i="4" s="1"/>
  <c r="CW389" i="4" s="1"/>
  <c r="CF389" i="4"/>
  <c r="DL388" i="4"/>
  <c r="DG388" i="4"/>
  <c r="DP388" i="4" s="1"/>
  <c r="DF388" i="4"/>
  <c r="DE388" i="4"/>
  <c r="DD388" i="4"/>
  <c r="DC388" i="4"/>
  <c r="DI388" i="4" s="1"/>
  <c r="CO388" i="4" a="1"/>
  <c r="CO388" i="4" s="1"/>
  <c r="CN388" i="4" a="1"/>
  <c r="CN388" i="4" s="1"/>
  <c r="CL388" i="4" a="1"/>
  <c r="CL388" i="4" s="1"/>
  <c r="CK388" i="4" a="1"/>
  <c r="CK388" i="4" s="1"/>
  <c r="CJ388" i="4"/>
  <c r="CQ388" i="4" s="1"/>
  <c r="CW388" i="4" s="1"/>
  <c r="CF388" i="4"/>
  <c r="DL387" i="4"/>
  <c r="DG387" i="4"/>
  <c r="DF387" i="4"/>
  <c r="DE387" i="4"/>
  <c r="DD387" i="4"/>
  <c r="DC387" i="4"/>
  <c r="DI387" i="4" s="1"/>
  <c r="CO387" i="4" a="1"/>
  <c r="CO387" i="4" s="1"/>
  <c r="CN387" i="4" a="1"/>
  <c r="CN387" i="4" s="1"/>
  <c r="CL387" i="4" a="1"/>
  <c r="CL387" i="4" s="1"/>
  <c r="CS387" i="4" s="1"/>
  <c r="CK387" i="4" a="1"/>
  <c r="CK387" i="4" s="1"/>
  <c r="CJ387" i="4"/>
  <c r="CQ387" i="4" s="1"/>
  <c r="CW387" i="4" s="1"/>
  <c r="CF387" i="4"/>
  <c r="DL386" i="4"/>
  <c r="DG386" i="4"/>
  <c r="DF386" i="4"/>
  <c r="DE386" i="4"/>
  <c r="DD386" i="4"/>
  <c r="DC386" i="4"/>
  <c r="DI386" i="4" s="1"/>
  <c r="CO386" i="4" a="1"/>
  <c r="CO386" i="4" s="1"/>
  <c r="CN386" i="4" a="1"/>
  <c r="CN386" i="4" s="1"/>
  <c r="CL386" i="4" a="1"/>
  <c r="CL386" i="4" s="1"/>
  <c r="CK386" i="4" a="1"/>
  <c r="CK386" i="4" s="1"/>
  <c r="CJ386" i="4"/>
  <c r="CQ386" i="4" s="1"/>
  <c r="CW386" i="4" s="1"/>
  <c r="CF386" i="4"/>
  <c r="DL385" i="4"/>
  <c r="DG385" i="4"/>
  <c r="DP385" i="4" s="1"/>
  <c r="DF385" i="4"/>
  <c r="DE385" i="4"/>
  <c r="DD385" i="4"/>
  <c r="DC385" i="4"/>
  <c r="DI385" i="4" s="1"/>
  <c r="CO385" i="4" a="1"/>
  <c r="CO385" i="4" s="1"/>
  <c r="CN385" i="4" a="1"/>
  <c r="CN385" i="4" s="1"/>
  <c r="CL385" i="4" a="1"/>
  <c r="CL385" i="4" s="1"/>
  <c r="CK385" i="4" a="1"/>
  <c r="CK385" i="4" s="1"/>
  <c r="CJ385" i="4"/>
  <c r="CQ385" i="4" s="1"/>
  <c r="CW385" i="4" s="1"/>
  <c r="CF385" i="4"/>
  <c r="DL384" i="4"/>
  <c r="DG384" i="4"/>
  <c r="DP384" i="4" s="1"/>
  <c r="DF384" i="4"/>
  <c r="DE384" i="4"/>
  <c r="DD384" i="4"/>
  <c r="DC384" i="4"/>
  <c r="DI384" i="4" s="1"/>
  <c r="CO384" i="4" a="1"/>
  <c r="CO384" i="4" s="1"/>
  <c r="CN384" i="4" a="1"/>
  <c r="CN384" i="4" s="1"/>
  <c r="CL384" i="4" a="1"/>
  <c r="CL384" i="4" s="1"/>
  <c r="CK384" i="4" a="1"/>
  <c r="CK384" i="4" s="1"/>
  <c r="CJ384" i="4"/>
  <c r="CQ384" i="4" s="1"/>
  <c r="CW384" i="4" s="1"/>
  <c r="CF384" i="4"/>
  <c r="DL383" i="4"/>
  <c r="DG383" i="4"/>
  <c r="DP383" i="4" s="1"/>
  <c r="DF383" i="4"/>
  <c r="DE383" i="4"/>
  <c r="DD383" i="4"/>
  <c r="DC383" i="4"/>
  <c r="DI383" i="4" s="1"/>
  <c r="CO383" i="4" a="1"/>
  <c r="CO383" i="4" s="1"/>
  <c r="CN383" i="4" a="1"/>
  <c r="CN383" i="4" s="1"/>
  <c r="CL383" i="4" a="1"/>
  <c r="CL383" i="4" s="1"/>
  <c r="CK383" i="4" a="1"/>
  <c r="CK383" i="4" s="1"/>
  <c r="CJ383" i="4"/>
  <c r="CQ383" i="4" s="1"/>
  <c r="CW383" i="4" s="1"/>
  <c r="CF383" i="4"/>
  <c r="DL382" i="4"/>
  <c r="DG382" i="4"/>
  <c r="DP382" i="4" s="1"/>
  <c r="DF382" i="4"/>
  <c r="DE382" i="4"/>
  <c r="DD382" i="4"/>
  <c r="DC382" i="4"/>
  <c r="DI382" i="4" s="1"/>
  <c r="CO382" i="4" a="1"/>
  <c r="CO382" i="4" s="1"/>
  <c r="CN382" i="4" a="1"/>
  <c r="CN382" i="4" s="1"/>
  <c r="CU382" i="4" s="1"/>
  <c r="CL382" i="4" a="1"/>
  <c r="CL382" i="4" s="1"/>
  <c r="CK382" i="4" a="1"/>
  <c r="CK382" i="4" s="1"/>
  <c r="CJ382" i="4"/>
  <c r="CQ382" i="4" s="1"/>
  <c r="CW382" i="4" s="1"/>
  <c r="CF382" i="4"/>
  <c r="DL381" i="4"/>
  <c r="DG381" i="4"/>
  <c r="DP381" i="4" s="1"/>
  <c r="DF381" i="4"/>
  <c r="DE381" i="4"/>
  <c r="DD381" i="4"/>
  <c r="DC381" i="4"/>
  <c r="DI381" i="4" s="1"/>
  <c r="CO381" i="4" a="1"/>
  <c r="CO381" i="4" s="1"/>
  <c r="CN381" i="4" a="1"/>
  <c r="CN381" i="4" s="1"/>
  <c r="CL381" i="4" a="1"/>
  <c r="CL381" i="4" s="1"/>
  <c r="CK381" i="4" a="1"/>
  <c r="CK381" i="4" s="1"/>
  <c r="CJ381" i="4"/>
  <c r="CQ381" i="4" s="1"/>
  <c r="CW381" i="4" s="1"/>
  <c r="CF381" i="4"/>
  <c r="DL380" i="4"/>
  <c r="DG380" i="4"/>
  <c r="DF380" i="4"/>
  <c r="DE380" i="4"/>
  <c r="DD380" i="4"/>
  <c r="DC380" i="4"/>
  <c r="DI380" i="4" s="1"/>
  <c r="CO380" i="4" a="1"/>
  <c r="CO380" i="4" s="1"/>
  <c r="CN380" i="4" a="1"/>
  <c r="CN380" i="4" s="1"/>
  <c r="CL380" i="4" a="1"/>
  <c r="CL380" i="4" s="1"/>
  <c r="CK380" i="4" a="1"/>
  <c r="CK380" i="4" s="1"/>
  <c r="CJ380" i="4"/>
  <c r="CQ380" i="4" s="1"/>
  <c r="CW380" i="4" s="1"/>
  <c r="CF380" i="4"/>
  <c r="DL379" i="4"/>
  <c r="DG379" i="4"/>
  <c r="DP379" i="4" s="1"/>
  <c r="DF379" i="4"/>
  <c r="DE379" i="4"/>
  <c r="DD379" i="4"/>
  <c r="DC379" i="4"/>
  <c r="DI379" i="4" s="1"/>
  <c r="CO379" i="4" a="1"/>
  <c r="CO379" i="4" s="1"/>
  <c r="CN379" i="4" a="1"/>
  <c r="CN379" i="4" s="1"/>
  <c r="CU379" i="4" s="1"/>
  <c r="CL379" i="4" a="1"/>
  <c r="CL379" i="4" s="1"/>
  <c r="CK379" i="4" a="1"/>
  <c r="CK379" i="4" s="1"/>
  <c r="CJ379" i="4"/>
  <c r="CQ379" i="4" s="1"/>
  <c r="CW379" i="4" s="1"/>
  <c r="CF379" i="4"/>
  <c r="DL378" i="4"/>
  <c r="DG378" i="4"/>
  <c r="DP378" i="4" s="1"/>
  <c r="DF378" i="4"/>
  <c r="DE378" i="4"/>
  <c r="DD378" i="4"/>
  <c r="DC378" i="4"/>
  <c r="DI378" i="4" s="1"/>
  <c r="CO378" i="4" a="1"/>
  <c r="CO378" i="4" s="1"/>
  <c r="CN378" i="4" a="1"/>
  <c r="CN378" i="4" s="1"/>
  <c r="CL378" i="4" a="1"/>
  <c r="CL378" i="4" s="1"/>
  <c r="CK378" i="4" a="1"/>
  <c r="CK378" i="4" s="1"/>
  <c r="CJ378" i="4"/>
  <c r="CQ378" i="4" s="1"/>
  <c r="CW378" i="4" s="1"/>
  <c r="CF378" i="4"/>
  <c r="DL377" i="4"/>
  <c r="DG377" i="4"/>
  <c r="DP377" i="4" s="1"/>
  <c r="DF377" i="4"/>
  <c r="DE377" i="4"/>
  <c r="DD377" i="4"/>
  <c r="DC377" i="4"/>
  <c r="DI377" i="4" s="1"/>
  <c r="CO377" i="4" a="1"/>
  <c r="CO377" i="4" s="1"/>
  <c r="CN377" i="4" a="1"/>
  <c r="CN377" i="4" s="1"/>
  <c r="CL377" i="4" a="1"/>
  <c r="CL377" i="4" s="1"/>
  <c r="CK377" i="4" a="1"/>
  <c r="CK377" i="4" s="1"/>
  <c r="CJ377" i="4"/>
  <c r="CQ377" i="4" s="1"/>
  <c r="CW377" i="4" s="1"/>
  <c r="CF377" i="4"/>
  <c r="DL376" i="4"/>
  <c r="DG376" i="4"/>
  <c r="DP376" i="4" s="1"/>
  <c r="DF376" i="4"/>
  <c r="DE376" i="4"/>
  <c r="DD376" i="4"/>
  <c r="DC376" i="4"/>
  <c r="DI376" i="4" s="1"/>
  <c r="CO376" i="4" a="1"/>
  <c r="CO376" i="4" s="1"/>
  <c r="CN376" i="4" a="1"/>
  <c r="CN376" i="4" s="1"/>
  <c r="CL376" i="4" a="1"/>
  <c r="CL376" i="4" s="1"/>
  <c r="CK376" i="4" a="1"/>
  <c r="CK376" i="4" s="1"/>
  <c r="CJ376" i="4"/>
  <c r="CQ376" i="4" s="1"/>
  <c r="CW376" i="4" s="1"/>
  <c r="CF376" i="4"/>
  <c r="DL375" i="4"/>
  <c r="DG375" i="4"/>
  <c r="DF375" i="4"/>
  <c r="DE375" i="4"/>
  <c r="DD375" i="4"/>
  <c r="DC375" i="4"/>
  <c r="DI375" i="4" s="1"/>
  <c r="CO375" i="4" a="1"/>
  <c r="CO375" i="4" s="1"/>
  <c r="CN375" i="4" a="1"/>
  <c r="CN375" i="4" s="1"/>
  <c r="CL375" i="4" a="1"/>
  <c r="CL375" i="4" s="1"/>
  <c r="CK375" i="4" a="1"/>
  <c r="CK375" i="4" s="1"/>
  <c r="CJ375" i="4"/>
  <c r="CQ375" i="4" s="1"/>
  <c r="CW375" i="4" s="1"/>
  <c r="CF375" i="4"/>
  <c r="DL374" i="4"/>
  <c r="DG374" i="4"/>
  <c r="DP374" i="4" s="1"/>
  <c r="DF374" i="4"/>
  <c r="DE374" i="4"/>
  <c r="DD374" i="4"/>
  <c r="DC374" i="4"/>
  <c r="DI374" i="4" s="1"/>
  <c r="CO374" i="4" a="1"/>
  <c r="CO374" i="4" s="1"/>
  <c r="CN374" i="4" a="1"/>
  <c r="CN374" i="4" s="1"/>
  <c r="CU374" i="4" s="1"/>
  <c r="CL374" i="4" a="1"/>
  <c r="CL374" i="4" s="1"/>
  <c r="CK374" i="4" a="1"/>
  <c r="CK374" i="4" s="1"/>
  <c r="CJ374" i="4"/>
  <c r="CQ374" i="4" s="1"/>
  <c r="CW374" i="4" s="1"/>
  <c r="CF374" i="4"/>
  <c r="DL373" i="4"/>
  <c r="DG373" i="4"/>
  <c r="DP373" i="4" s="1"/>
  <c r="DF373" i="4"/>
  <c r="DE373" i="4"/>
  <c r="DD373" i="4"/>
  <c r="DC373" i="4"/>
  <c r="DI373" i="4" s="1"/>
  <c r="CO373" i="4" a="1"/>
  <c r="CO373" i="4" s="1"/>
  <c r="CN373" i="4" a="1"/>
  <c r="CN373" i="4" s="1"/>
  <c r="CL373" i="4" a="1"/>
  <c r="CL373" i="4" s="1"/>
  <c r="CK373" i="4" a="1"/>
  <c r="CK373" i="4" s="1"/>
  <c r="CJ373" i="4"/>
  <c r="CQ373" i="4" s="1"/>
  <c r="CW373" i="4" s="1"/>
  <c r="CF373" i="4"/>
  <c r="DL372" i="4"/>
  <c r="DG372" i="4"/>
  <c r="DP372" i="4" s="1"/>
  <c r="DF372" i="4"/>
  <c r="DE372" i="4"/>
  <c r="DD372" i="4"/>
  <c r="DC372" i="4"/>
  <c r="DI372" i="4" s="1"/>
  <c r="CO372" i="4" a="1"/>
  <c r="CO372" i="4" s="1"/>
  <c r="CN372" i="4" a="1"/>
  <c r="CN372" i="4" s="1"/>
  <c r="CL372" i="4" a="1"/>
  <c r="CL372" i="4" s="1"/>
  <c r="CK372" i="4" a="1"/>
  <c r="CK372" i="4" s="1"/>
  <c r="CJ372" i="4"/>
  <c r="CQ372" i="4" s="1"/>
  <c r="CW372" i="4" s="1"/>
  <c r="CF372" i="4"/>
  <c r="DL371" i="4"/>
  <c r="DG371" i="4"/>
  <c r="DP371" i="4" s="1"/>
  <c r="DF371" i="4"/>
  <c r="DE371" i="4"/>
  <c r="DD371" i="4"/>
  <c r="DC371" i="4"/>
  <c r="DI371" i="4" s="1"/>
  <c r="CO371" i="4" a="1"/>
  <c r="CO371" i="4" s="1"/>
  <c r="CN371" i="4" a="1"/>
  <c r="CN371" i="4" s="1"/>
  <c r="CL371" i="4" a="1"/>
  <c r="CL371" i="4" s="1"/>
  <c r="CK371" i="4" a="1"/>
  <c r="CK371" i="4" s="1"/>
  <c r="CJ371" i="4"/>
  <c r="CQ371" i="4" s="1"/>
  <c r="CW371" i="4" s="1"/>
  <c r="CF371" i="4"/>
  <c r="DL370" i="4"/>
  <c r="DG370" i="4"/>
  <c r="DF370" i="4"/>
  <c r="DE370" i="4"/>
  <c r="DD370" i="4"/>
  <c r="DC370" i="4"/>
  <c r="DI370" i="4" s="1"/>
  <c r="CO370" i="4" a="1"/>
  <c r="CO370" i="4" s="1"/>
  <c r="CN370" i="4" a="1"/>
  <c r="CN370" i="4" s="1"/>
  <c r="CL370" i="4" a="1"/>
  <c r="CL370" i="4" s="1"/>
  <c r="CK370" i="4" a="1"/>
  <c r="CK370" i="4" s="1"/>
  <c r="CJ370" i="4"/>
  <c r="CQ370" i="4" s="1"/>
  <c r="CW370" i="4" s="1"/>
  <c r="CF370" i="4"/>
  <c r="DL369" i="4"/>
  <c r="DG369" i="4"/>
  <c r="DP369" i="4" s="1"/>
  <c r="DF369" i="4"/>
  <c r="DE369" i="4"/>
  <c r="DD369" i="4"/>
  <c r="DC369" i="4"/>
  <c r="DI369" i="4" s="1"/>
  <c r="CO369" i="4" a="1"/>
  <c r="CO369" i="4" s="1"/>
  <c r="CN369" i="4" a="1"/>
  <c r="CN369" i="4" s="1"/>
  <c r="CL369" i="4" a="1"/>
  <c r="CL369" i="4" s="1"/>
  <c r="CK369" i="4" a="1"/>
  <c r="CK369" i="4" s="1"/>
  <c r="CJ369" i="4"/>
  <c r="CQ369" i="4" s="1"/>
  <c r="CW369" i="4" s="1"/>
  <c r="CF369" i="4"/>
  <c r="DL368" i="4"/>
  <c r="DG368" i="4"/>
  <c r="DF368" i="4"/>
  <c r="DE368" i="4"/>
  <c r="DD368" i="4"/>
  <c r="DC368" i="4"/>
  <c r="DI368" i="4" s="1"/>
  <c r="CO368" i="4" a="1"/>
  <c r="CO368" i="4" s="1"/>
  <c r="CN368" i="4" a="1"/>
  <c r="CN368" i="4" s="1"/>
  <c r="CL368" i="4" a="1"/>
  <c r="CL368" i="4" s="1"/>
  <c r="CK368" i="4" a="1"/>
  <c r="CK368" i="4" s="1"/>
  <c r="CJ368" i="4"/>
  <c r="CQ368" i="4" s="1"/>
  <c r="CW368" i="4" s="1"/>
  <c r="CF368" i="4"/>
  <c r="DL367" i="4"/>
  <c r="DG367" i="4"/>
  <c r="DP367" i="4" s="1"/>
  <c r="DF367" i="4"/>
  <c r="DE367" i="4"/>
  <c r="DD367" i="4"/>
  <c r="DC367" i="4"/>
  <c r="DI367" i="4" s="1"/>
  <c r="CO367" i="4" a="1"/>
  <c r="CO367" i="4" s="1"/>
  <c r="CN367" i="4" a="1"/>
  <c r="CN367" i="4" s="1"/>
  <c r="CL367" i="4" a="1"/>
  <c r="CL367" i="4" s="1"/>
  <c r="CK367" i="4" a="1"/>
  <c r="CK367" i="4" s="1"/>
  <c r="CJ367" i="4"/>
  <c r="CQ367" i="4" s="1"/>
  <c r="CW367" i="4" s="1"/>
  <c r="CF367" i="4"/>
  <c r="DL366" i="4"/>
  <c r="DG366" i="4"/>
  <c r="DP366" i="4" s="1"/>
  <c r="DF366" i="4"/>
  <c r="DE366" i="4"/>
  <c r="DD366" i="4"/>
  <c r="DC366" i="4"/>
  <c r="DI366" i="4" s="1"/>
  <c r="CO366" i="4" a="1"/>
  <c r="CO366" i="4" s="1"/>
  <c r="CN366" i="4" a="1"/>
  <c r="CN366" i="4" s="1"/>
  <c r="CU366" i="4" s="1"/>
  <c r="CL366" i="4" a="1"/>
  <c r="CL366" i="4" s="1"/>
  <c r="CK366" i="4" a="1"/>
  <c r="CK366" i="4" s="1"/>
  <c r="CJ366" i="4"/>
  <c r="CQ366" i="4" s="1"/>
  <c r="CW366" i="4" s="1"/>
  <c r="CF366" i="4"/>
  <c r="DL365" i="4"/>
  <c r="DG365" i="4"/>
  <c r="DF365" i="4"/>
  <c r="DE365" i="4"/>
  <c r="DD365" i="4"/>
  <c r="DC365" i="4"/>
  <c r="DI365" i="4" s="1"/>
  <c r="CO365" i="4" a="1"/>
  <c r="CO365" i="4" s="1"/>
  <c r="CN365" i="4" a="1"/>
  <c r="CN365" i="4" s="1"/>
  <c r="CL365" i="4" a="1"/>
  <c r="CL365" i="4" s="1"/>
  <c r="CK365" i="4" a="1"/>
  <c r="CK365" i="4" s="1"/>
  <c r="CJ365" i="4"/>
  <c r="CQ365" i="4" s="1"/>
  <c r="CW365" i="4" s="1"/>
  <c r="CF365" i="4"/>
  <c r="DL364" i="4"/>
  <c r="DG364" i="4"/>
  <c r="DP364" i="4" s="1"/>
  <c r="DF364" i="4"/>
  <c r="DE364" i="4"/>
  <c r="DD364" i="4"/>
  <c r="DC364" i="4"/>
  <c r="DI364" i="4" s="1"/>
  <c r="CO364" i="4" a="1"/>
  <c r="CO364" i="4" s="1"/>
  <c r="CN364" i="4" a="1"/>
  <c r="CN364" i="4" s="1"/>
  <c r="CL364" i="4" a="1"/>
  <c r="CL364" i="4" s="1"/>
  <c r="CK364" i="4" a="1"/>
  <c r="CK364" i="4" s="1"/>
  <c r="CJ364" i="4"/>
  <c r="CQ364" i="4" s="1"/>
  <c r="CW364" i="4" s="1"/>
  <c r="CF364" i="4"/>
  <c r="DL363" i="4"/>
  <c r="DG363" i="4"/>
  <c r="DF363" i="4"/>
  <c r="DE363" i="4"/>
  <c r="DD363" i="4"/>
  <c r="DC363" i="4"/>
  <c r="DI363" i="4" s="1"/>
  <c r="CO363" i="4" a="1"/>
  <c r="CO363" i="4" s="1"/>
  <c r="CN363" i="4" a="1"/>
  <c r="CN363" i="4" s="1"/>
  <c r="CL363" i="4" a="1"/>
  <c r="CL363" i="4" s="1"/>
  <c r="CK363" i="4" a="1"/>
  <c r="CK363" i="4" s="1"/>
  <c r="CJ363" i="4"/>
  <c r="CQ363" i="4" s="1"/>
  <c r="CW363" i="4" s="1"/>
  <c r="CF363" i="4"/>
  <c r="DL362" i="4"/>
  <c r="DG362" i="4"/>
  <c r="DF362" i="4"/>
  <c r="DE362" i="4"/>
  <c r="DD362" i="4"/>
  <c r="DC362" i="4"/>
  <c r="DI362" i="4" s="1"/>
  <c r="CO362" i="4" a="1"/>
  <c r="CO362" i="4" s="1"/>
  <c r="CN362" i="4" a="1"/>
  <c r="CN362" i="4" s="1"/>
  <c r="CL362" i="4" a="1"/>
  <c r="CL362" i="4" s="1"/>
  <c r="CK362" i="4" a="1"/>
  <c r="CK362" i="4" s="1"/>
  <c r="CJ362" i="4"/>
  <c r="CQ362" i="4" s="1"/>
  <c r="CW362" i="4" s="1"/>
  <c r="CF362" i="4"/>
  <c r="DL361" i="4"/>
  <c r="DG361" i="4"/>
  <c r="DP361" i="4" s="1"/>
  <c r="DF361" i="4"/>
  <c r="DE361" i="4"/>
  <c r="DD361" i="4"/>
  <c r="DC361" i="4"/>
  <c r="DI361" i="4" s="1"/>
  <c r="CO361" i="4" a="1"/>
  <c r="CO361" i="4" s="1"/>
  <c r="CN361" i="4" a="1"/>
  <c r="CN361" i="4" s="1"/>
  <c r="CL361" i="4" a="1"/>
  <c r="CL361" i="4" s="1"/>
  <c r="CK361" i="4" a="1"/>
  <c r="CK361" i="4" s="1"/>
  <c r="CR361" i="4" s="1"/>
  <c r="CJ361" i="4"/>
  <c r="CQ361" i="4" s="1"/>
  <c r="CW361" i="4" s="1"/>
  <c r="CF361" i="4"/>
  <c r="DL360" i="4"/>
  <c r="DG360" i="4"/>
  <c r="DP360" i="4" s="1"/>
  <c r="DF360" i="4"/>
  <c r="DE360" i="4"/>
  <c r="DD360" i="4"/>
  <c r="DC360" i="4"/>
  <c r="DI360" i="4" s="1"/>
  <c r="CO360" i="4" a="1"/>
  <c r="CO360" i="4" s="1"/>
  <c r="CN360" i="4" a="1"/>
  <c r="CN360" i="4" s="1"/>
  <c r="CL360" i="4" a="1"/>
  <c r="CL360" i="4" s="1"/>
  <c r="CK360" i="4" a="1"/>
  <c r="CK360" i="4" s="1"/>
  <c r="CJ360" i="4"/>
  <c r="CQ360" i="4" s="1"/>
  <c r="CW360" i="4" s="1"/>
  <c r="CF360" i="4"/>
  <c r="DL359" i="4"/>
  <c r="DG359" i="4"/>
  <c r="DP359" i="4" s="1"/>
  <c r="DF359" i="4"/>
  <c r="DE359" i="4"/>
  <c r="DD359" i="4"/>
  <c r="DC359" i="4"/>
  <c r="DI359" i="4" s="1"/>
  <c r="CO359" i="4" a="1"/>
  <c r="CO359" i="4" s="1"/>
  <c r="CN359" i="4" a="1"/>
  <c r="CN359" i="4" s="1"/>
  <c r="CL359" i="4" a="1"/>
  <c r="CL359" i="4" s="1"/>
  <c r="CK359" i="4" a="1"/>
  <c r="CK359" i="4" s="1"/>
  <c r="CJ359" i="4"/>
  <c r="CQ359" i="4" s="1"/>
  <c r="CW359" i="4" s="1"/>
  <c r="CF359" i="4"/>
  <c r="DL358" i="4"/>
  <c r="DG358" i="4"/>
  <c r="DF358" i="4"/>
  <c r="DE358" i="4"/>
  <c r="DD358" i="4"/>
  <c r="DC358" i="4"/>
  <c r="DI358" i="4" s="1"/>
  <c r="CO358" i="4" a="1"/>
  <c r="CO358" i="4" s="1"/>
  <c r="CN358" i="4" a="1"/>
  <c r="CN358" i="4" s="1"/>
  <c r="CL358" i="4" a="1"/>
  <c r="CL358" i="4" s="1"/>
  <c r="CK358" i="4" a="1"/>
  <c r="CK358" i="4" s="1"/>
  <c r="CJ358" i="4"/>
  <c r="CQ358" i="4" s="1"/>
  <c r="CW358" i="4" s="1"/>
  <c r="CF358" i="4"/>
  <c r="DL357" i="4"/>
  <c r="DG357" i="4"/>
  <c r="DP357" i="4" s="1"/>
  <c r="DF357" i="4"/>
  <c r="DE357" i="4"/>
  <c r="DD357" i="4"/>
  <c r="DC357" i="4"/>
  <c r="DI357" i="4" s="1"/>
  <c r="CO357" i="4" a="1"/>
  <c r="CO357" i="4" s="1"/>
  <c r="CN357" i="4" a="1"/>
  <c r="CN357" i="4" s="1"/>
  <c r="CL357" i="4" a="1"/>
  <c r="CL357" i="4" s="1"/>
  <c r="CK357" i="4" a="1"/>
  <c r="CK357" i="4" s="1"/>
  <c r="CJ357" i="4"/>
  <c r="CQ357" i="4" s="1"/>
  <c r="CW357" i="4" s="1"/>
  <c r="CF357" i="4"/>
  <c r="DL356" i="4"/>
  <c r="DG356" i="4"/>
  <c r="DF356" i="4"/>
  <c r="DE356" i="4"/>
  <c r="DD356" i="4"/>
  <c r="DC356" i="4"/>
  <c r="DI356" i="4" s="1"/>
  <c r="CO356" i="4" a="1"/>
  <c r="CO356" i="4" s="1"/>
  <c r="CN356" i="4" a="1"/>
  <c r="CN356" i="4" s="1"/>
  <c r="CL356" i="4" a="1"/>
  <c r="CL356" i="4" s="1"/>
  <c r="CK356" i="4" a="1"/>
  <c r="CK356" i="4" s="1"/>
  <c r="CJ356" i="4"/>
  <c r="CQ356" i="4" s="1"/>
  <c r="CW356" i="4" s="1"/>
  <c r="CF356" i="4"/>
  <c r="DL355" i="4"/>
  <c r="DG355" i="4"/>
  <c r="DF355" i="4"/>
  <c r="DE355" i="4"/>
  <c r="DD355" i="4"/>
  <c r="DC355" i="4"/>
  <c r="DI355" i="4" s="1"/>
  <c r="CO355" i="4" a="1"/>
  <c r="CO355" i="4" s="1"/>
  <c r="CN355" i="4" a="1"/>
  <c r="CN355" i="4" s="1"/>
  <c r="CL355" i="4" a="1"/>
  <c r="CL355" i="4" s="1"/>
  <c r="CK355" i="4" a="1"/>
  <c r="CK355" i="4" s="1"/>
  <c r="CJ355" i="4"/>
  <c r="CQ355" i="4" s="1"/>
  <c r="CW355" i="4" s="1"/>
  <c r="CF355" i="4"/>
  <c r="DL354" i="4"/>
  <c r="DG354" i="4"/>
  <c r="DP354" i="4" s="1"/>
  <c r="DF354" i="4"/>
  <c r="DE354" i="4"/>
  <c r="DD354" i="4"/>
  <c r="DC354" i="4"/>
  <c r="DI354" i="4" s="1"/>
  <c r="CO354" i="4" a="1"/>
  <c r="CO354" i="4" s="1"/>
  <c r="CN354" i="4" a="1"/>
  <c r="CN354" i="4" s="1"/>
  <c r="CL354" i="4" a="1"/>
  <c r="CL354" i="4" s="1"/>
  <c r="CS354" i="4" s="1"/>
  <c r="CK354" i="4" a="1"/>
  <c r="CK354" i="4" s="1"/>
  <c r="CR354" i="4" s="1"/>
  <c r="CJ354" i="4"/>
  <c r="CQ354" i="4" s="1"/>
  <c r="CW354" i="4" s="1"/>
  <c r="CF354" i="4"/>
  <c r="DL353" i="4"/>
  <c r="DG353" i="4"/>
  <c r="DP353" i="4" s="1"/>
  <c r="DF353" i="4"/>
  <c r="DE353" i="4"/>
  <c r="DD353" i="4"/>
  <c r="DC353" i="4"/>
  <c r="DI353" i="4" s="1"/>
  <c r="CO353" i="4" a="1"/>
  <c r="CO353" i="4" s="1"/>
  <c r="CN353" i="4" a="1"/>
  <c r="CN353" i="4" s="1"/>
  <c r="CL353" i="4" a="1"/>
  <c r="CL353" i="4" s="1"/>
  <c r="CK353" i="4" a="1"/>
  <c r="CK353" i="4" s="1"/>
  <c r="CJ353" i="4"/>
  <c r="CQ353" i="4" s="1"/>
  <c r="CW353" i="4" s="1"/>
  <c r="CF353" i="4"/>
  <c r="DL352" i="4"/>
  <c r="DG352" i="4"/>
  <c r="DP352" i="4" s="1"/>
  <c r="DF352" i="4"/>
  <c r="DE352" i="4"/>
  <c r="DD352" i="4"/>
  <c r="DC352" i="4"/>
  <c r="DI352" i="4" s="1"/>
  <c r="CO352" i="4" a="1"/>
  <c r="CO352" i="4" s="1"/>
  <c r="CN352" i="4" a="1"/>
  <c r="CN352" i="4" s="1"/>
  <c r="CL352" i="4" a="1"/>
  <c r="CL352" i="4" s="1"/>
  <c r="CK352" i="4" a="1"/>
  <c r="CK352" i="4" s="1"/>
  <c r="CJ352" i="4"/>
  <c r="CQ352" i="4" s="1"/>
  <c r="CW352" i="4" s="1"/>
  <c r="CF352" i="4"/>
  <c r="DL351" i="4"/>
  <c r="DG351" i="4"/>
  <c r="DF351" i="4"/>
  <c r="DE351" i="4"/>
  <c r="DD351" i="4"/>
  <c r="DC351" i="4"/>
  <c r="DI351" i="4" s="1"/>
  <c r="CO351" i="4" a="1"/>
  <c r="CO351" i="4" s="1"/>
  <c r="CN351" i="4" a="1"/>
  <c r="CN351" i="4" s="1"/>
  <c r="CL351" i="4" a="1"/>
  <c r="CL351" i="4" s="1"/>
  <c r="CK351" i="4" a="1"/>
  <c r="CK351" i="4" s="1"/>
  <c r="CJ351" i="4"/>
  <c r="CQ351" i="4" s="1"/>
  <c r="CW351" i="4" s="1"/>
  <c r="CF351" i="4"/>
  <c r="DL350" i="4"/>
  <c r="DG350" i="4"/>
  <c r="DF350" i="4"/>
  <c r="DE350" i="4"/>
  <c r="DD350" i="4"/>
  <c r="DC350" i="4"/>
  <c r="DI350" i="4" s="1"/>
  <c r="CO350" i="4" a="1"/>
  <c r="CO350" i="4" s="1"/>
  <c r="CN350" i="4" a="1"/>
  <c r="CN350" i="4" s="1"/>
  <c r="CL350" i="4" a="1"/>
  <c r="CL350" i="4" s="1"/>
  <c r="CK350" i="4" a="1"/>
  <c r="CK350" i="4" s="1"/>
  <c r="CJ350" i="4"/>
  <c r="CQ350" i="4" s="1"/>
  <c r="CW350" i="4" s="1"/>
  <c r="CF350" i="4"/>
  <c r="DL349" i="4"/>
  <c r="DG349" i="4"/>
  <c r="DP349" i="4" s="1"/>
  <c r="DF349" i="4"/>
  <c r="DE349" i="4"/>
  <c r="DD349" i="4"/>
  <c r="DC349" i="4"/>
  <c r="DI349" i="4" s="1"/>
  <c r="CO349" i="4" a="1"/>
  <c r="CO349" i="4" s="1"/>
  <c r="CN349" i="4" a="1"/>
  <c r="CN349" i="4" s="1"/>
  <c r="CL349" i="4" a="1"/>
  <c r="CL349" i="4" s="1"/>
  <c r="CS349" i="4" s="1"/>
  <c r="CK349" i="4" a="1"/>
  <c r="CK349" i="4" s="1"/>
  <c r="CR349" i="4" s="1"/>
  <c r="CJ349" i="4"/>
  <c r="CQ349" i="4" s="1"/>
  <c r="CW349" i="4" s="1"/>
  <c r="CF349" i="4"/>
  <c r="DL348" i="4"/>
  <c r="DG348" i="4"/>
  <c r="DF348" i="4"/>
  <c r="DE348" i="4"/>
  <c r="DD348" i="4"/>
  <c r="DC348" i="4"/>
  <c r="DI348" i="4" s="1"/>
  <c r="CO348" i="4" a="1"/>
  <c r="CO348" i="4" s="1"/>
  <c r="CN348" i="4" a="1"/>
  <c r="CN348" i="4" s="1"/>
  <c r="CL348" i="4" a="1"/>
  <c r="CL348" i="4" s="1"/>
  <c r="CK348" i="4" a="1"/>
  <c r="CK348" i="4" s="1"/>
  <c r="CJ348" i="4"/>
  <c r="CQ348" i="4" s="1"/>
  <c r="CW348" i="4" s="1"/>
  <c r="CF348" i="4"/>
  <c r="DL347" i="4"/>
  <c r="DG347" i="4"/>
  <c r="DP347" i="4" s="1"/>
  <c r="DF347" i="4"/>
  <c r="DE347" i="4"/>
  <c r="DD347" i="4"/>
  <c r="DC347" i="4"/>
  <c r="DI347" i="4" s="1"/>
  <c r="CO347" i="4" a="1"/>
  <c r="CO347" i="4" s="1"/>
  <c r="CN347" i="4" a="1"/>
  <c r="CN347" i="4" s="1"/>
  <c r="CL347" i="4" a="1"/>
  <c r="CL347" i="4" s="1"/>
  <c r="CK347" i="4" a="1"/>
  <c r="CK347" i="4" s="1"/>
  <c r="CJ347" i="4"/>
  <c r="CQ347" i="4" s="1"/>
  <c r="CW347" i="4" s="1"/>
  <c r="CF347" i="4"/>
  <c r="DL346" i="4"/>
  <c r="DG346" i="4"/>
  <c r="DP346" i="4" s="1"/>
  <c r="DF346" i="4"/>
  <c r="DE346" i="4"/>
  <c r="DD346" i="4"/>
  <c r="DC346" i="4"/>
  <c r="DI346" i="4" s="1"/>
  <c r="CO346" i="4" a="1"/>
  <c r="CO346" i="4" s="1"/>
  <c r="CN346" i="4" a="1"/>
  <c r="CN346" i="4" s="1"/>
  <c r="CL346" i="4" a="1"/>
  <c r="CL346" i="4" s="1"/>
  <c r="CK346" i="4" a="1"/>
  <c r="CK346" i="4" s="1"/>
  <c r="CJ346" i="4"/>
  <c r="CQ346" i="4" s="1"/>
  <c r="CW346" i="4" s="1"/>
  <c r="CF346" i="4"/>
  <c r="DL345" i="4"/>
  <c r="DG345" i="4"/>
  <c r="DP345" i="4" s="1"/>
  <c r="DF345" i="4"/>
  <c r="DE345" i="4"/>
  <c r="DD345" i="4"/>
  <c r="DC345" i="4"/>
  <c r="DI345" i="4" s="1"/>
  <c r="CO345" i="4" a="1"/>
  <c r="CO345" i="4" s="1"/>
  <c r="CN345" i="4" a="1"/>
  <c r="CN345" i="4" s="1"/>
  <c r="CL345" i="4" a="1"/>
  <c r="CL345" i="4" s="1"/>
  <c r="CK345" i="4" a="1"/>
  <c r="CK345" i="4" s="1"/>
  <c r="CJ345" i="4"/>
  <c r="CQ345" i="4" s="1"/>
  <c r="CW345" i="4" s="1"/>
  <c r="CF345" i="4"/>
  <c r="DL344" i="4"/>
  <c r="DG344" i="4"/>
  <c r="DP344" i="4" s="1"/>
  <c r="DF344" i="4"/>
  <c r="DE344" i="4"/>
  <c r="DD344" i="4"/>
  <c r="DC344" i="4"/>
  <c r="DI344" i="4" s="1"/>
  <c r="CO344" i="4" a="1"/>
  <c r="CO344" i="4" s="1"/>
  <c r="CN344" i="4" a="1"/>
  <c r="CN344" i="4" s="1"/>
  <c r="CL344" i="4" a="1"/>
  <c r="CL344" i="4" s="1"/>
  <c r="CK344" i="4" a="1"/>
  <c r="CK344" i="4" s="1"/>
  <c r="CJ344" i="4"/>
  <c r="CQ344" i="4" s="1"/>
  <c r="CW344" i="4" s="1"/>
  <c r="CF344" i="4"/>
  <c r="DL343" i="4"/>
  <c r="DG343" i="4"/>
  <c r="DF343" i="4"/>
  <c r="DE343" i="4"/>
  <c r="DD343" i="4"/>
  <c r="DC343" i="4"/>
  <c r="DI343" i="4" s="1"/>
  <c r="CO343" i="4" a="1"/>
  <c r="CO343" i="4" s="1"/>
  <c r="CN343" i="4" a="1"/>
  <c r="CN343" i="4" s="1"/>
  <c r="CL343" i="4" a="1"/>
  <c r="CL343" i="4" s="1"/>
  <c r="CK343" i="4" a="1"/>
  <c r="CK343" i="4" s="1"/>
  <c r="CJ343" i="4"/>
  <c r="CQ343" i="4" s="1"/>
  <c r="CW343" i="4" s="1"/>
  <c r="CF343" i="4"/>
  <c r="DL342" i="4"/>
  <c r="DG342" i="4"/>
  <c r="DF342" i="4"/>
  <c r="DE342" i="4"/>
  <c r="DD342" i="4"/>
  <c r="DC342" i="4"/>
  <c r="DI342" i="4" s="1"/>
  <c r="CO342" i="4" a="1"/>
  <c r="CO342" i="4" s="1"/>
  <c r="CN342" i="4" a="1"/>
  <c r="CN342" i="4" s="1"/>
  <c r="CL342" i="4" a="1"/>
  <c r="CL342" i="4" s="1"/>
  <c r="CS342" i="4" s="1"/>
  <c r="CK342" i="4" a="1"/>
  <c r="CK342" i="4" s="1"/>
  <c r="CJ342" i="4"/>
  <c r="CQ342" i="4" s="1"/>
  <c r="CW342" i="4" s="1"/>
  <c r="CF342" i="4"/>
  <c r="DL341" i="4"/>
  <c r="DG341" i="4"/>
  <c r="DP341" i="4" s="1"/>
  <c r="DF341" i="4"/>
  <c r="DE341" i="4"/>
  <c r="DD341" i="4"/>
  <c r="DC341" i="4"/>
  <c r="DI341" i="4" s="1"/>
  <c r="CO341" i="4" a="1"/>
  <c r="CO341" i="4" s="1"/>
  <c r="CN341" i="4" a="1"/>
  <c r="CN341" i="4" s="1"/>
  <c r="CL341" i="4" a="1"/>
  <c r="CL341" i="4" s="1"/>
  <c r="CK341" i="4" a="1"/>
  <c r="CK341" i="4" s="1"/>
  <c r="CR341" i="4" s="1"/>
  <c r="CJ341" i="4"/>
  <c r="CQ341" i="4" s="1"/>
  <c r="CW341" i="4" s="1"/>
  <c r="CF341" i="4"/>
  <c r="DL340" i="4"/>
  <c r="DG340" i="4"/>
  <c r="DP340" i="4" s="1"/>
  <c r="DF340" i="4"/>
  <c r="DE340" i="4"/>
  <c r="DD340" i="4"/>
  <c r="DC340" i="4"/>
  <c r="DI340" i="4" s="1"/>
  <c r="CO340" i="4" a="1"/>
  <c r="CO340" i="4" s="1"/>
  <c r="CN340" i="4" a="1"/>
  <c r="CN340" i="4" s="1"/>
  <c r="CL340" i="4" a="1"/>
  <c r="CL340" i="4" s="1"/>
  <c r="CK340" i="4" a="1"/>
  <c r="CK340" i="4" s="1"/>
  <c r="CJ340" i="4"/>
  <c r="CQ340" i="4" s="1"/>
  <c r="CW340" i="4" s="1"/>
  <c r="CF340" i="4"/>
  <c r="DL339" i="4"/>
  <c r="DG339" i="4"/>
  <c r="DP339" i="4" s="1"/>
  <c r="DF339" i="4"/>
  <c r="DE339" i="4"/>
  <c r="DD339" i="4"/>
  <c r="DC339" i="4"/>
  <c r="DI339" i="4" s="1"/>
  <c r="CO339" i="4" a="1"/>
  <c r="CO339" i="4" s="1"/>
  <c r="CN339" i="4" a="1"/>
  <c r="CN339" i="4" s="1"/>
  <c r="CL339" i="4" a="1"/>
  <c r="CL339" i="4" s="1"/>
  <c r="CK339" i="4" a="1"/>
  <c r="CK339" i="4" s="1"/>
  <c r="CJ339" i="4"/>
  <c r="CQ339" i="4" s="1"/>
  <c r="CW339" i="4" s="1"/>
  <c r="CF339" i="4"/>
  <c r="DL338" i="4"/>
  <c r="DG338" i="4"/>
  <c r="DF338" i="4"/>
  <c r="DE338" i="4"/>
  <c r="DD338" i="4"/>
  <c r="DC338" i="4"/>
  <c r="DI338" i="4" s="1"/>
  <c r="CO338" i="4" a="1"/>
  <c r="CO338" i="4" s="1"/>
  <c r="CN338" i="4" a="1"/>
  <c r="CN338" i="4" s="1"/>
  <c r="CL338" i="4" a="1"/>
  <c r="CL338" i="4" s="1"/>
  <c r="CK338" i="4" a="1"/>
  <c r="CK338" i="4" s="1"/>
  <c r="CJ338" i="4"/>
  <c r="CQ338" i="4" s="1"/>
  <c r="CW338" i="4" s="1"/>
  <c r="CF338" i="4"/>
  <c r="DL337" i="4"/>
  <c r="DG337" i="4"/>
  <c r="DP337" i="4" s="1"/>
  <c r="DF337" i="4"/>
  <c r="DE337" i="4"/>
  <c r="DD337" i="4"/>
  <c r="DC337" i="4"/>
  <c r="DI337" i="4" s="1"/>
  <c r="CO337" i="4" a="1"/>
  <c r="CO337" i="4" s="1"/>
  <c r="CN337" i="4" a="1"/>
  <c r="CN337" i="4" s="1"/>
  <c r="CL337" i="4" a="1"/>
  <c r="CL337" i="4" s="1"/>
  <c r="CK337" i="4" a="1"/>
  <c r="CK337" i="4" s="1"/>
  <c r="CJ337" i="4"/>
  <c r="CQ337" i="4" s="1"/>
  <c r="CW337" i="4" s="1"/>
  <c r="CF337" i="4"/>
  <c r="DL336" i="4"/>
  <c r="DG336" i="4"/>
  <c r="DF336" i="4"/>
  <c r="DE336" i="4"/>
  <c r="DD336" i="4"/>
  <c r="DC336" i="4"/>
  <c r="DI336" i="4" s="1"/>
  <c r="CO336" i="4" a="1"/>
  <c r="CO336" i="4" s="1"/>
  <c r="CN336" i="4" a="1"/>
  <c r="CN336" i="4" s="1"/>
  <c r="CL336" i="4" a="1"/>
  <c r="CL336" i="4" s="1"/>
  <c r="CK336" i="4" a="1"/>
  <c r="CK336" i="4" s="1"/>
  <c r="CJ336" i="4"/>
  <c r="CQ336" i="4" s="1"/>
  <c r="CW336" i="4" s="1"/>
  <c r="CF336" i="4"/>
  <c r="DL335" i="4"/>
  <c r="DG335" i="4"/>
  <c r="DF335" i="4"/>
  <c r="DE335" i="4"/>
  <c r="DD335" i="4"/>
  <c r="DC335" i="4"/>
  <c r="DI335" i="4" s="1"/>
  <c r="CO335" i="4" a="1"/>
  <c r="CO335" i="4" s="1"/>
  <c r="CN335" i="4" a="1"/>
  <c r="CN335" i="4" s="1"/>
  <c r="CL335" i="4" a="1"/>
  <c r="CL335" i="4" s="1"/>
  <c r="CK335" i="4" a="1"/>
  <c r="CK335" i="4" s="1"/>
  <c r="CJ335" i="4"/>
  <c r="CQ335" i="4" s="1"/>
  <c r="CW335" i="4" s="1"/>
  <c r="CF335" i="4"/>
  <c r="DL334" i="4"/>
  <c r="DG334" i="4"/>
  <c r="DF334" i="4"/>
  <c r="DE334" i="4"/>
  <c r="DD334" i="4"/>
  <c r="DC334" i="4"/>
  <c r="DI334" i="4" s="1"/>
  <c r="CO334" i="4" a="1"/>
  <c r="CO334" i="4" s="1"/>
  <c r="CN334" i="4" a="1"/>
  <c r="CN334" i="4" s="1"/>
  <c r="CL334" i="4" a="1"/>
  <c r="CL334" i="4" s="1"/>
  <c r="CK334" i="4" a="1"/>
  <c r="CK334" i="4" s="1"/>
  <c r="CJ334" i="4"/>
  <c r="CQ334" i="4" s="1"/>
  <c r="CW334" i="4" s="1"/>
  <c r="CF334" i="4"/>
  <c r="DL333" i="4"/>
  <c r="DG333" i="4"/>
  <c r="DP333" i="4" s="1"/>
  <c r="DF333" i="4"/>
  <c r="DE333" i="4"/>
  <c r="DD333" i="4"/>
  <c r="DC333" i="4"/>
  <c r="DI333" i="4" s="1"/>
  <c r="CO333" i="4" a="1"/>
  <c r="CO333" i="4" s="1"/>
  <c r="CN333" i="4" a="1"/>
  <c r="CN333" i="4" s="1"/>
  <c r="CL333" i="4" a="1"/>
  <c r="CL333" i="4" s="1"/>
  <c r="CK333" i="4" a="1"/>
  <c r="CK333" i="4" s="1"/>
  <c r="CJ333" i="4"/>
  <c r="CQ333" i="4" s="1"/>
  <c r="CW333" i="4" s="1"/>
  <c r="CF333" i="4"/>
  <c r="DL332" i="4"/>
  <c r="DG332" i="4"/>
  <c r="DP332" i="4" s="1"/>
  <c r="DF332" i="4"/>
  <c r="DE332" i="4"/>
  <c r="DD332" i="4"/>
  <c r="DC332" i="4"/>
  <c r="DI332" i="4" s="1"/>
  <c r="CO332" i="4" a="1"/>
  <c r="CO332" i="4" s="1"/>
  <c r="CN332" i="4" a="1"/>
  <c r="CN332" i="4" s="1"/>
  <c r="CL332" i="4" a="1"/>
  <c r="CL332" i="4" s="1"/>
  <c r="CK332" i="4" a="1"/>
  <c r="CK332" i="4" s="1"/>
  <c r="CJ332" i="4"/>
  <c r="CQ332" i="4" s="1"/>
  <c r="CW332" i="4" s="1"/>
  <c r="CF332" i="4"/>
  <c r="DL331" i="4"/>
  <c r="DG331" i="4"/>
  <c r="DP331" i="4" s="1"/>
  <c r="DF331" i="4"/>
  <c r="DE331" i="4"/>
  <c r="DD331" i="4"/>
  <c r="DC331" i="4"/>
  <c r="DI331" i="4" s="1"/>
  <c r="CO331" i="4" a="1"/>
  <c r="CO331" i="4" s="1"/>
  <c r="CN331" i="4" a="1"/>
  <c r="CN331" i="4" s="1"/>
  <c r="CL331" i="4" a="1"/>
  <c r="CL331" i="4" s="1"/>
  <c r="CK331" i="4" a="1"/>
  <c r="CK331" i="4" s="1"/>
  <c r="CJ331" i="4"/>
  <c r="CQ331" i="4" s="1"/>
  <c r="CW331" i="4" s="1"/>
  <c r="CF331" i="4"/>
  <c r="DL330" i="4"/>
  <c r="DG330" i="4"/>
  <c r="DF330" i="4"/>
  <c r="DE330" i="4"/>
  <c r="DD330" i="4"/>
  <c r="DC330" i="4"/>
  <c r="DI330" i="4" s="1"/>
  <c r="CO330" i="4" a="1"/>
  <c r="CO330" i="4" s="1"/>
  <c r="CN330" i="4" a="1"/>
  <c r="CN330" i="4" s="1"/>
  <c r="CL330" i="4" a="1"/>
  <c r="CL330" i="4" s="1"/>
  <c r="CK330" i="4" a="1"/>
  <c r="CK330" i="4" s="1"/>
  <c r="CJ330" i="4"/>
  <c r="CQ330" i="4" s="1"/>
  <c r="CW330" i="4" s="1"/>
  <c r="CF330" i="4"/>
  <c r="DL329" i="4"/>
  <c r="DG329" i="4"/>
  <c r="DP329" i="4" s="1"/>
  <c r="DF329" i="4"/>
  <c r="DE329" i="4"/>
  <c r="DD329" i="4"/>
  <c r="DC329" i="4"/>
  <c r="DI329" i="4" s="1"/>
  <c r="CO329" i="4" a="1"/>
  <c r="CO329" i="4" s="1"/>
  <c r="CN329" i="4" a="1"/>
  <c r="CN329" i="4" s="1"/>
  <c r="CL329" i="4" a="1"/>
  <c r="CL329" i="4" s="1"/>
  <c r="CK329" i="4" a="1"/>
  <c r="CK329" i="4" s="1"/>
  <c r="CJ329" i="4"/>
  <c r="CQ329" i="4" s="1"/>
  <c r="CW329" i="4" s="1"/>
  <c r="CF329" i="4"/>
  <c r="DL328" i="4"/>
  <c r="DG328" i="4"/>
  <c r="DP328" i="4" s="1"/>
  <c r="DF328" i="4"/>
  <c r="DE328" i="4"/>
  <c r="DD328" i="4"/>
  <c r="DC328" i="4"/>
  <c r="DI328" i="4" s="1"/>
  <c r="CO328" i="4" a="1"/>
  <c r="CO328" i="4" s="1"/>
  <c r="CN328" i="4" a="1"/>
  <c r="CN328" i="4" s="1"/>
  <c r="CL328" i="4" a="1"/>
  <c r="CL328" i="4" s="1"/>
  <c r="CS328" i="4" s="1"/>
  <c r="CK328" i="4" a="1"/>
  <c r="CK328" i="4" s="1"/>
  <c r="CJ328" i="4"/>
  <c r="CQ328" i="4" s="1"/>
  <c r="CW328" i="4" s="1"/>
  <c r="CF328" i="4"/>
  <c r="DL327" i="4"/>
  <c r="DG327" i="4"/>
  <c r="DF327" i="4"/>
  <c r="DE327" i="4"/>
  <c r="DD327" i="4"/>
  <c r="DC327" i="4"/>
  <c r="DI327" i="4" s="1"/>
  <c r="CO327" i="4" a="1"/>
  <c r="CO327" i="4" s="1"/>
  <c r="CN327" i="4" a="1"/>
  <c r="CN327" i="4" s="1"/>
  <c r="CU327" i="4" s="1"/>
  <c r="CL327" i="4" a="1"/>
  <c r="CL327" i="4" s="1"/>
  <c r="CS327" i="4" s="1"/>
  <c r="CK327" i="4" a="1"/>
  <c r="CK327" i="4" s="1"/>
  <c r="CR327" i="4" s="1"/>
  <c r="CJ327" i="4"/>
  <c r="CQ327" i="4" s="1"/>
  <c r="CW327" i="4" s="1"/>
  <c r="CF327" i="4"/>
  <c r="DL326" i="4"/>
  <c r="DG326" i="4"/>
  <c r="DP326" i="4" s="1"/>
  <c r="DF326" i="4"/>
  <c r="DE326" i="4"/>
  <c r="DD326" i="4"/>
  <c r="DC326" i="4"/>
  <c r="DI326" i="4" s="1"/>
  <c r="CO326" i="4" a="1"/>
  <c r="CO326" i="4" s="1"/>
  <c r="CN326" i="4" a="1"/>
  <c r="CN326" i="4" s="1"/>
  <c r="CL326" i="4" a="1"/>
  <c r="CL326" i="4" s="1"/>
  <c r="CK326" i="4" a="1"/>
  <c r="CK326" i="4" s="1"/>
  <c r="CJ326" i="4"/>
  <c r="CQ326" i="4" s="1"/>
  <c r="CW326" i="4" s="1"/>
  <c r="CF326" i="4"/>
  <c r="DL325" i="4"/>
  <c r="DG325" i="4"/>
  <c r="DF325" i="4"/>
  <c r="DE325" i="4"/>
  <c r="DD325" i="4"/>
  <c r="DC325" i="4"/>
  <c r="DI325" i="4" s="1"/>
  <c r="CO325" i="4" a="1"/>
  <c r="CO325" i="4" s="1"/>
  <c r="CN325" i="4" a="1"/>
  <c r="CN325" i="4" s="1"/>
  <c r="CL325" i="4" a="1"/>
  <c r="CL325" i="4" s="1"/>
  <c r="CK325" i="4" a="1"/>
  <c r="CK325" i="4" s="1"/>
  <c r="CJ325" i="4"/>
  <c r="CQ325" i="4" s="1"/>
  <c r="CW325" i="4" s="1"/>
  <c r="CF325" i="4"/>
  <c r="DL324" i="4"/>
  <c r="DG324" i="4"/>
  <c r="DF324" i="4"/>
  <c r="DE324" i="4"/>
  <c r="DD324" i="4"/>
  <c r="DC324" i="4"/>
  <c r="DI324" i="4" s="1"/>
  <c r="CO324" i="4" a="1"/>
  <c r="CO324" i="4" s="1"/>
  <c r="CN324" i="4" a="1"/>
  <c r="CN324" i="4" s="1"/>
  <c r="CL324" i="4" a="1"/>
  <c r="CL324" i="4" s="1"/>
  <c r="CS324" i="4" s="1"/>
  <c r="CK324" i="4" a="1"/>
  <c r="CK324" i="4" s="1"/>
  <c r="CJ324" i="4"/>
  <c r="CQ324" i="4" s="1"/>
  <c r="CW324" i="4" s="1"/>
  <c r="CF324" i="4"/>
  <c r="DL323" i="4"/>
  <c r="DG323" i="4"/>
  <c r="DP323" i="4" s="1"/>
  <c r="DF323" i="4"/>
  <c r="DE323" i="4"/>
  <c r="DD323" i="4"/>
  <c r="DC323" i="4"/>
  <c r="DI323" i="4" s="1"/>
  <c r="CO323" i="4" a="1"/>
  <c r="CO323" i="4" s="1"/>
  <c r="CN323" i="4" a="1"/>
  <c r="CN323" i="4" s="1"/>
  <c r="CL323" i="4" a="1"/>
  <c r="CL323" i="4" s="1"/>
  <c r="CS323" i="4" s="1"/>
  <c r="CK323" i="4" a="1"/>
  <c r="CK323" i="4" s="1"/>
  <c r="CR323" i="4" s="1"/>
  <c r="CJ323" i="4"/>
  <c r="CQ323" i="4" s="1"/>
  <c r="CW323" i="4" s="1"/>
  <c r="CF323" i="4"/>
  <c r="B323" i="4"/>
  <c r="A323" i="4" s="1"/>
  <c r="DL322" i="4"/>
  <c r="DG322" i="4"/>
  <c r="DF322" i="4"/>
  <c r="DE322" i="4"/>
  <c r="DD322" i="4"/>
  <c r="DC322" i="4"/>
  <c r="DI322" i="4" s="1"/>
  <c r="CO322" i="4" a="1"/>
  <c r="CO322" i="4" s="1"/>
  <c r="CN322" i="4" a="1"/>
  <c r="CN322" i="4" s="1"/>
  <c r="CL322" i="4" a="1"/>
  <c r="CL322" i="4" s="1"/>
  <c r="CK322" i="4" a="1"/>
  <c r="CK322" i="4" s="1"/>
  <c r="CJ322" i="4"/>
  <c r="CQ322" i="4" s="1"/>
  <c r="CW322" i="4" s="1"/>
  <c r="CF322" i="4"/>
  <c r="B322" i="4"/>
  <c r="D322" i="4" s="1"/>
  <c r="DL321" i="4"/>
  <c r="DG321" i="4"/>
  <c r="DP321" i="4" s="1"/>
  <c r="DF321" i="4"/>
  <c r="DE321" i="4"/>
  <c r="DD321" i="4"/>
  <c r="DC321" i="4"/>
  <c r="DI321" i="4" s="1"/>
  <c r="CO321" i="4" a="1"/>
  <c r="CO321" i="4" s="1"/>
  <c r="CN321" i="4" a="1"/>
  <c r="CN321" i="4" s="1"/>
  <c r="CL321" i="4" a="1"/>
  <c r="CL321" i="4" s="1"/>
  <c r="CK321" i="4" a="1"/>
  <c r="CK321" i="4" s="1"/>
  <c r="CJ321" i="4"/>
  <c r="CQ321" i="4" s="1"/>
  <c r="CW321" i="4" s="1"/>
  <c r="CF321" i="4"/>
  <c r="B321" i="4"/>
  <c r="W321" i="4" s="1"/>
  <c r="DL320" i="4"/>
  <c r="DG320" i="4"/>
  <c r="DF320" i="4"/>
  <c r="DE320" i="4"/>
  <c r="DD320" i="4"/>
  <c r="DC320" i="4"/>
  <c r="DI320" i="4" s="1"/>
  <c r="CO320" i="4" a="1"/>
  <c r="CO320" i="4" s="1"/>
  <c r="CN320" i="4" a="1"/>
  <c r="CN320" i="4" s="1"/>
  <c r="CL320" i="4" a="1"/>
  <c r="CL320" i="4" s="1"/>
  <c r="CK320" i="4" a="1"/>
  <c r="CK320" i="4" s="1"/>
  <c r="CJ320" i="4"/>
  <c r="CQ320" i="4" s="1"/>
  <c r="CW320" i="4" s="1"/>
  <c r="CF320" i="4"/>
  <c r="B320" i="4"/>
  <c r="A320" i="4" s="1"/>
  <c r="DL319" i="4"/>
  <c r="DG319" i="4"/>
  <c r="DP319" i="4" s="1"/>
  <c r="DF319" i="4"/>
  <c r="DE319" i="4"/>
  <c r="DD319" i="4"/>
  <c r="DC319" i="4"/>
  <c r="DI319" i="4" s="1"/>
  <c r="CO319" i="4" a="1"/>
  <c r="CO319" i="4" s="1"/>
  <c r="CN319" i="4" a="1"/>
  <c r="CN319" i="4" s="1"/>
  <c r="CL319" i="4" a="1"/>
  <c r="CL319" i="4" s="1"/>
  <c r="CK319" i="4" a="1"/>
  <c r="CK319" i="4" s="1"/>
  <c r="CJ319" i="4"/>
  <c r="CQ319" i="4" s="1"/>
  <c r="CW319" i="4" s="1"/>
  <c r="CF319" i="4"/>
  <c r="B319" i="4"/>
  <c r="A319" i="4" s="1"/>
  <c r="BN319" i="4" s="1"/>
  <c r="DL318" i="4"/>
  <c r="DG318" i="4"/>
  <c r="DF318" i="4"/>
  <c r="DE318" i="4"/>
  <c r="DD318" i="4"/>
  <c r="DC318" i="4"/>
  <c r="DI318" i="4" s="1"/>
  <c r="CO318" i="4" a="1"/>
  <c r="CO318" i="4" s="1"/>
  <c r="CN318" i="4" a="1"/>
  <c r="CN318" i="4" s="1"/>
  <c r="CL318" i="4" a="1"/>
  <c r="CL318" i="4" s="1"/>
  <c r="CK318" i="4" a="1"/>
  <c r="CK318" i="4" s="1"/>
  <c r="CR318" i="4" s="1"/>
  <c r="CJ318" i="4"/>
  <c r="CQ318" i="4" s="1"/>
  <c r="CW318" i="4" s="1"/>
  <c r="CF318" i="4"/>
  <c r="B318" i="4"/>
  <c r="DL317" i="4"/>
  <c r="DG317" i="4"/>
  <c r="DP317" i="4" s="1"/>
  <c r="DF317" i="4"/>
  <c r="DE317" i="4"/>
  <c r="DD317" i="4"/>
  <c r="DC317" i="4"/>
  <c r="DI317" i="4" s="1"/>
  <c r="CO317" i="4" a="1"/>
  <c r="CO317" i="4" s="1"/>
  <c r="CN317" i="4" a="1"/>
  <c r="CN317" i="4" s="1"/>
  <c r="CL317" i="4" a="1"/>
  <c r="CL317" i="4" s="1"/>
  <c r="CK317" i="4" a="1"/>
  <c r="CK317" i="4" s="1"/>
  <c r="CJ317" i="4"/>
  <c r="CQ317" i="4" s="1"/>
  <c r="CW317" i="4" s="1"/>
  <c r="CF317" i="4"/>
  <c r="B317" i="4"/>
  <c r="C317" i="4" s="1"/>
  <c r="DL316" i="4"/>
  <c r="DG316" i="4"/>
  <c r="DF316" i="4"/>
  <c r="DE316" i="4"/>
  <c r="DD316" i="4"/>
  <c r="DC316" i="4"/>
  <c r="DI316" i="4" s="1"/>
  <c r="CO316" i="4" a="1"/>
  <c r="CO316" i="4" s="1"/>
  <c r="CN316" i="4" a="1"/>
  <c r="CN316" i="4" s="1"/>
  <c r="CL316" i="4" a="1"/>
  <c r="CL316" i="4" s="1"/>
  <c r="CK316" i="4" a="1"/>
  <c r="CK316" i="4" s="1"/>
  <c r="CJ316" i="4"/>
  <c r="CQ316" i="4" s="1"/>
  <c r="CW316" i="4" s="1"/>
  <c r="CF316" i="4"/>
  <c r="B316" i="4"/>
  <c r="C316" i="4" s="1"/>
  <c r="DL315" i="4"/>
  <c r="DG315" i="4"/>
  <c r="DP315" i="4" s="1"/>
  <c r="DF315" i="4"/>
  <c r="DE315" i="4"/>
  <c r="DD315" i="4"/>
  <c r="DC315" i="4"/>
  <c r="DI315" i="4" s="1"/>
  <c r="CO315" i="4" a="1"/>
  <c r="CO315" i="4" s="1"/>
  <c r="CN315" i="4" a="1"/>
  <c r="CN315" i="4" s="1"/>
  <c r="CL315" i="4" a="1"/>
  <c r="CL315" i="4" s="1"/>
  <c r="CK315" i="4" a="1"/>
  <c r="CK315" i="4" s="1"/>
  <c r="CJ315" i="4"/>
  <c r="CQ315" i="4" s="1"/>
  <c r="CW315" i="4" s="1"/>
  <c r="CF315" i="4"/>
  <c r="B315" i="4"/>
  <c r="A315" i="4" s="1"/>
  <c r="BN315" i="4" s="1"/>
  <c r="DL314" i="4"/>
  <c r="DG314" i="4"/>
  <c r="DF314" i="4"/>
  <c r="DE314" i="4"/>
  <c r="DD314" i="4"/>
  <c r="DC314" i="4"/>
  <c r="DI314" i="4" s="1"/>
  <c r="CO314" i="4" a="1"/>
  <c r="CO314" i="4" s="1"/>
  <c r="CN314" i="4" a="1"/>
  <c r="CN314" i="4" s="1"/>
  <c r="CL314" i="4" a="1"/>
  <c r="CL314" i="4" s="1"/>
  <c r="CK314" i="4" a="1"/>
  <c r="CK314" i="4" s="1"/>
  <c r="CJ314" i="4"/>
  <c r="CQ314" i="4" s="1"/>
  <c r="CW314" i="4" s="1"/>
  <c r="CF314" i="4"/>
  <c r="B314" i="4"/>
  <c r="DL313" i="4"/>
  <c r="DG313" i="4"/>
  <c r="DF313" i="4"/>
  <c r="DE313" i="4"/>
  <c r="DD313" i="4"/>
  <c r="DC313" i="4"/>
  <c r="DI313" i="4" s="1"/>
  <c r="CO313" i="4" a="1"/>
  <c r="CO313" i="4" s="1"/>
  <c r="CN313" i="4" a="1"/>
  <c r="CN313" i="4" s="1"/>
  <c r="CL313" i="4" a="1"/>
  <c r="CL313" i="4" s="1"/>
  <c r="CK313" i="4" a="1"/>
  <c r="CK313" i="4" s="1"/>
  <c r="CJ313" i="4"/>
  <c r="CQ313" i="4" s="1"/>
  <c r="CW313" i="4" s="1"/>
  <c r="CF313" i="4"/>
  <c r="B313" i="4"/>
  <c r="DL312" i="4"/>
  <c r="DG312" i="4"/>
  <c r="DF312" i="4"/>
  <c r="DE312" i="4"/>
  <c r="DD312" i="4"/>
  <c r="DC312" i="4"/>
  <c r="DI312" i="4" s="1"/>
  <c r="CO312" i="4" a="1"/>
  <c r="CO312" i="4" s="1"/>
  <c r="CN312" i="4" a="1"/>
  <c r="CN312" i="4" s="1"/>
  <c r="CL312" i="4" a="1"/>
  <c r="CL312" i="4" s="1"/>
  <c r="CK312" i="4" a="1"/>
  <c r="CK312" i="4" s="1"/>
  <c r="CJ312" i="4"/>
  <c r="CQ312" i="4" s="1"/>
  <c r="CW312" i="4" s="1"/>
  <c r="CF312" i="4"/>
  <c r="B312" i="4"/>
  <c r="A312" i="4" s="1"/>
  <c r="DL311" i="4"/>
  <c r="DG311" i="4"/>
  <c r="DP311" i="4" s="1"/>
  <c r="DF311" i="4"/>
  <c r="DE311" i="4"/>
  <c r="DD311" i="4"/>
  <c r="DC311" i="4"/>
  <c r="DI311" i="4" s="1"/>
  <c r="CO311" i="4" a="1"/>
  <c r="CO311" i="4" s="1"/>
  <c r="CN311" i="4" a="1"/>
  <c r="CN311" i="4" s="1"/>
  <c r="CL311" i="4" a="1"/>
  <c r="CL311" i="4" s="1"/>
  <c r="CK311" i="4" a="1"/>
  <c r="CK311" i="4" s="1"/>
  <c r="CJ311" i="4"/>
  <c r="CQ311" i="4" s="1"/>
  <c r="CW311" i="4" s="1"/>
  <c r="CF311" i="4"/>
  <c r="B311" i="4"/>
  <c r="X311" i="4" s="1"/>
  <c r="DL310" i="4"/>
  <c r="DG310" i="4"/>
  <c r="DF310" i="4"/>
  <c r="DE310" i="4"/>
  <c r="DD310" i="4"/>
  <c r="DC310" i="4"/>
  <c r="DI310" i="4" s="1"/>
  <c r="CO310" i="4" a="1"/>
  <c r="CO310" i="4" s="1"/>
  <c r="CN310" i="4" a="1"/>
  <c r="CN310" i="4" s="1"/>
  <c r="CL310" i="4" a="1"/>
  <c r="CL310" i="4" s="1"/>
  <c r="CK310" i="4" a="1"/>
  <c r="CK310" i="4" s="1"/>
  <c r="CJ310" i="4"/>
  <c r="CQ310" i="4" s="1"/>
  <c r="CW310" i="4" s="1"/>
  <c r="CF310" i="4"/>
  <c r="B310" i="4"/>
  <c r="A310" i="4"/>
  <c r="DL309" i="4"/>
  <c r="DG309" i="4"/>
  <c r="DF309" i="4"/>
  <c r="DE309" i="4"/>
  <c r="DD309" i="4"/>
  <c r="DC309" i="4"/>
  <c r="DI309" i="4" s="1"/>
  <c r="CO309" i="4" a="1"/>
  <c r="CO309" i="4" s="1"/>
  <c r="CN309" i="4" a="1"/>
  <c r="CN309" i="4" s="1"/>
  <c r="CL309" i="4" a="1"/>
  <c r="CL309" i="4" s="1"/>
  <c r="CK309" i="4" a="1"/>
  <c r="CK309" i="4" s="1"/>
  <c r="CJ309" i="4"/>
  <c r="CQ309" i="4" s="1"/>
  <c r="CW309" i="4" s="1"/>
  <c r="CF309" i="4"/>
  <c r="B309" i="4"/>
  <c r="X309" i="4" s="1"/>
  <c r="DL308" i="4"/>
  <c r="DG308" i="4"/>
  <c r="DP308" i="4" s="1"/>
  <c r="DF308" i="4"/>
  <c r="DE308" i="4"/>
  <c r="DD308" i="4"/>
  <c r="DC308" i="4"/>
  <c r="DI308" i="4" s="1"/>
  <c r="CO308" i="4" a="1"/>
  <c r="CO308" i="4" s="1"/>
  <c r="CN308" i="4" a="1"/>
  <c r="CN308" i="4" s="1"/>
  <c r="CL308" i="4" a="1"/>
  <c r="CL308" i="4" s="1"/>
  <c r="CK308" i="4" a="1"/>
  <c r="CK308" i="4" s="1"/>
  <c r="CJ308" i="4"/>
  <c r="CQ308" i="4" s="1"/>
  <c r="CW308" i="4" s="1"/>
  <c r="CF308" i="4"/>
  <c r="B308" i="4"/>
  <c r="A308" i="4" s="1"/>
  <c r="DL307" i="4"/>
  <c r="DG307" i="4"/>
  <c r="DP307" i="4" s="1"/>
  <c r="DF307" i="4"/>
  <c r="DE307" i="4"/>
  <c r="DD307" i="4"/>
  <c r="DC307" i="4"/>
  <c r="DI307" i="4" s="1"/>
  <c r="CO307" i="4" a="1"/>
  <c r="CO307" i="4" s="1"/>
  <c r="CN307" i="4" a="1"/>
  <c r="CN307" i="4" s="1"/>
  <c r="CL307" i="4" a="1"/>
  <c r="CL307" i="4" s="1"/>
  <c r="CK307" i="4" a="1"/>
  <c r="CK307" i="4" s="1"/>
  <c r="CJ307" i="4"/>
  <c r="CQ307" i="4" s="1"/>
  <c r="CW307" i="4" s="1"/>
  <c r="CF307" i="4"/>
  <c r="B307" i="4"/>
  <c r="V307" i="4" s="1"/>
  <c r="DL306" i="4"/>
  <c r="DG306" i="4"/>
  <c r="DF306" i="4"/>
  <c r="DE306" i="4"/>
  <c r="DD306" i="4"/>
  <c r="DC306" i="4"/>
  <c r="DI306" i="4" s="1"/>
  <c r="CO306" i="4" a="1"/>
  <c r="CO306" i="4" s="1"/>
  <c r="CN306" i="4" a="1"/>
  <c r="CN306" i="4" s="1"/>
  <c r="CL306" i="4" a="1"/>
  <c r="CL306" i="4" s="1"/>
  <c r="CK306" i="4" a="1"/>
  <c r="CK306" i="4" s="1"/>
  <c r="CJ306" i="4"/>
  <c r="CQ306" i="4" s="1"/>
  <c r="CW306" i="4" s="1"/>
  <c r="CF306" i="4"/>
  <c r="B306" i="4"/>
  <c r="X306" i="4" s="1"/>
  <c r="DL305" i="4"/>
  <c r="DG305" i="4"/>
  <c r="DP305" i="4" s="1"/>
  <c r="DF305" i="4"/>
  <c r="DE305" i="4"/>
  <c r="DD305" i="4"/>
  <c r="DC305" i="4"/>
  <c r="DI305" i="4" s="1"/>
  <c r="CO305" i="4" a="1"/>
  <c r="CO305" i="4" s="1"/>
  <c r="CN305" i="4" a="1"/>
  <c r="CN305" i="4" s="1"/>
  <c r="CL305" i="4" a="1"/>
  <c r="CL305" i="4" s="1"/>
  <c r="CK305" i="4" a="1"/>
  <c r="CK305" i="4" s="1"/>
  <c r="CJ305" i="4"/>
  <c r="CQ305" i="4" s="1"/>
  <c r="CW305" i="4" s="1"/>
  <c r="CF305" i="4"/>
  <c r="B305" i="4"/>
  <c r="F305" i="4" s="1"/>
  <c r="AE305" i="4" s="1"/>
  <c r="DL304" i="4"/>
  <c r="DG304" i="4"/>
  <c r="DP304" i="4" s="1"/>
  <c r="DF304" i="4"/>
  <c r="DE304" i="4"/>
  <c r="DD304" i="4"/>
  <c r="DC304" i="4"/>
  <c r="DI304" i="4" s="1"/>
  <c r="CO304" i="4" a="1"/>
  <c r="CO304" i="4" s="1"/>
  <c r="CN304" i="4" a="1"/>
  <c r="CN304" i="4" s="1"/>
  <c r="CL304" i="4" a="1"/>
  <c r="CL304" i="4" s="1"/>
  <c r="CK304" i="4" a="1"/>
  <c r="CK304" i="4" s="1"/>
  <c r="CJ304" i="4"/>
  <c r="CQ304" i="4" s="1"/>
  <c r="CW304" i="4" s="1"/>
  <c r="CF304" i="4"/>
  <c r="B304" i="4"/>
  <c r="A304" i="4" s="1"/>
  <c r="BN304" i="4" s="1"/>
  <c r="DL303" i="4"/>
  <c r="DG303" i="4"/>
  <c r="DF303" i="4"/>
  <c r="DE303" i="4"/>
  <c r="DD303" i="4"/>
  <c r="DC303" i="4"/>
  <c r="DI303" i="4" s="1"/>
  <c r="CO303" i="4" a="1"/>
  <c r="CO303" i="4" s="1"/>
  <c r="CN303" i="4" a="1"/>
  <c r="CN303" i="4" s="1"/>
  <c r="CL303" i="4" a="1"/>
  <c r="CL303" i="4" s="1"/>
  <c r="CK303" i="4" a="1"/>
  <c r="CK303" i="4" s="1"/>
  <c r="CJ303" i="4"/>
  <c r="CQ303" i="4" s="1"/>
  <c r="CW303" i="4" s="1"/>
  <c r="CF303" i="4"/>
  <c r="B303" i="4"/>
  <c r="D303" i="4" s="1"/>
  <c r="DL302" i="4"/>
  <c r="DG302" i="4"/>
  <c r="DF302" i="4"/>
  <c r="DE302" i="4"/>
  <c r="DD302" i="4"/>
  <c r="DC302" i="4"/>
  <c r="DI302" i="4" s="1"/>
  <c r="CO302" i="4" a="1"/>
  <c r="CO302" i="4" s="1"/>
  <c r="CN302" i="4" a="1"/>
  <c r="CN302" i="4" s="1"/>
  <c r="CL302" i="4" a="1"/>
  <c r="CL302" i="4" s="1"/>
  <c r="CK302" i="4" a="1"/>
  <c r="CK302" i="4" s="1"/>
  <c r="CJ302" i="4"/>
  <c r="CQ302" i="4" s="1"/>
  <c r="CW302" i="4" s="1"/>
  <c r="CF302" i="4"/>
  <c r="B302" i="4"/>
  <c r="DL301" i="4"/>
  <c r="DG301" i="4"/>
  <c r="DP301" i="4" s="1"/>
  <c r="DF301" i="4"/>
  <c r="DE301" i="4"/>
  <c r="DD301" i="4"/>
  <c r="DC301" i="4"/>
  <c r="DI301" i="4" s="1"/>
  <c r="CO301" i="4" a="1"/>
  <c r="CO301" i="4" s="1"/>
  <c r="CN301" i="4" a="1"/>
  <c r="CN301" i="4" s="1"/>
  <c r="CL301" i="4" a="1"/>
  <c r="CL301" i="4" s="1"/>
  <c r="CK301" i="4" a="1"/>
  <c r="CK301" i="4" s="1"/>
  <c r="CJ301" i="4"/>
  <c r="CQ301" i="4" s="1"/>
  <c r="CW301" i="4" s="1"/>
  <c r="CF301" i="4"/>
  <c r="B301" i="4"/>
  <c r="C301" i="4" s="1"/>
  <c r="DL300" i="4"/>
  <c r="DG300" i="4"/>
  <c r="DP300" i="4" s="1"/>
  <c r="DF300" i="4"/>
  <c r="DE300" i="4"/>
  <c r="DD300" i="4"/>
  <c r="DC300" i="4"/>
  <c r="DI300" i="4" s="1"/>
  <c r="CO300" i="4" a="1"/>
  <c r="CO300" i="4" s="1"/>
  <c r="CN300" i="4" a="1"/>
  <c r="CN300" i="4" s="1"/>
  <c r="CL300" i="4" a="1"/>
  <c r="CL300" i="4" s="1"/>
  <c r="CK300" i="4" a="1"/>
  <c r="CK300" i="4" s="1"/>
  <c r="CJ300" i="4"/>
  <c r="CQ300" i="4" s="1"/>
  <c r="CW300" i="4" s="1"/>
  <c r="CF300" i="4"/>
  <c r="B300" i="4"/>
  <c r="X300" i="4" s="1"/>
  <c r="DL299" i="4"/>
  <c r="DG299" i="4"/>
  <c r="DF299" i="4"/>
  <c r="DE299" i="4"/>
  <c r="DD299" i="4"/>
  <c r="DC299" i="4"/>
  <c r="DI299" i="4" s="1"/>
  <c r="CO299" i="4" a="1"/>
  <c r="CO299" i="4" s="1"/>
  <c r="CN299" i="4" a="1"/>
  <c r="CN299" i="4" s="1"/>
  <c r="CL299" i="4" a="1"/>
  <c r="CL299" i="4" s="1"/>
  <c r="CK299" i="4" a="1"/>
  <c r="CK299" i="4" s="1"/>
  <c r="CJ299" i="4"/>
  <c r="CQ299" i="4" s="1"/>
  <c r="CW299" i="4" s="1"/>
  <c r="CF299" i="4"/>
  <c r="B299" i="4"/>
  <c r="C299" i="4" s="1"/>
  <c r="DL298" i="4"/>
  <c r="DG298" i="4"/>
  <c r="DP298" i="4" s="1"/>
  <c r="DF298" i="4"/>
  <c r="DE298" i="4"/>
  <c r="DD298" i="4"/>
  <c r="DC298" i="4"/>
  <c r="DI298" i="4" s="1"/>
  <c r="CO298" i="4" a="1"/>
  <c r="CO298" i="4" s="1"/>
  <c r="CN298" i="4" a="1"/>
  <c r="CN298" i="4" s="1"/>
  <c r="CL298" i="4" a="1"/>
  <c r="CL298" i="4" s="1"/>
  <c r="CK298" i="4" a="1"/>
  <c r="CK298" i="4" s="1"/>
  <c r="CJ298" i="4"/>
  <c r="CQ298" i="4" s="1"/>
  <c r="CW298" i="4" s="1"/>
  <c r="CF298" i="4"/>
  <c r="B298" i="4"/>
  <c r="V298" i="4" s="1"/>
  <c r="DL297" i="4"/>
  <c r="DG297" i="4"/>
  <c r="DF297" i="4"/>
  <c r="DE297" i="4"/>
  <c r="DD297" i="4"/>
  <c r="DC297" i="4"/>
  <c r="DI297" i="4" s="1"/>
  <c r="CO297" i="4" a="1"/>
  <c r="CO297" i="4" s="1"/>
  <c r="CN297" i="4" a="1"/>
  <c r="CN297" i="4" s="1"/>
  <c r="CL297" i="4" a="1"/>
  <c r="CL297" i="4" s="1"/>
  <c r="CK297" i="4" a="1"/>
  <c r="CK297" i="4" s="1"/>
  <c r="CJ297" i="4"/>
  <c r="CQ297" i="4" s="1"/>
  <c r="CW297" i="4" s="1"/>
  <c r="CF297" i="4"/>
  <c r="B297" i="4"/>
  <c r="U297" i="4" s="1"/>
  <c r="DL296" i="4"/>
  <c r="DG296" i="4"/>
  <c r="DF296" i="4"/>
  <c r="DE296" i="4"/>
  <c r="DD296" i="4"/>
  <c r="DC296" i="4"/>
  <c r="DI296" i="4" s="1"/>
  <c r="CO296" i="4" a="1"/>
  <c r="CO296" i="4" s="1"/>
  <c r="CN296" i="4" a="1"/>
  <c r="CN296" i="4" s="1"/>
  <c r="CL296" i="4" a="1"/>
  <c r="CL296" i="4" s="1"/>
  <c r="CK296" i="4" a="1"/>
  <c r="CK296" i="4" s="1"/>
  <c r="CJ296" i="4"/>
  <c r="CQ296" i="4" s="1"/>
  <c r="CW296" i="4" s="1"/>
  <c r="CF296" i="4"/>
  <c r="B296" i="4"/>
  <c r="A296" i="4" s="1"/>
  <c r="DL295" i="4"/>
  <c r="DG295" i="4"/>
  <c r="DF295" i="4"/>
  <c r="DE295" i="4"/>
  <c r="DD295" i="4"/>
  <c r="DC295" i="4"/>
  <c r="DI295" i="4" s="1"/>
  <c r="CO295" i="4" a="1"/>
  <c r="CO295" i="4" s="1"/>
  <c r="CN295" i="4" a="1"/>
  <c r="CN295" i="4" s="1"/>
  <c r="CL295" i="4" a="1"/>
  <c r="CL295" i="4" s="1"/>
  <c r="CK295" i="4" a="1"/>
  <c r="CK295" i="4" s="1"/>
  <c r="CJ295" i="4"/>
  <c r="CQ295" i="4" s="1"/>
  <c r="CW295" i="4" s="1"/>
  <c r="CF295" i="4"/>
  <c r="B295" i="4"/>
  <c r="A295" i="4" s="1"/>
  <c r="AA295" i="4" s="1"/>
  <c r="AH295" i="4" s="1"/>
  <c r="DL294" i="4"/>
  <c r="DG294" i="4"/>
  <c r="DF294" i="4"/>
  <c r="DE294" i="4"/>
  <c r="DD294" i="4"/>
  <c r="DC294" i="4"/>
  <c r="DI294" i="4" s="1"/>
  <c r="CO294" i="4" a="1"/>
  <c r="CO294" i="4" s="1"/>
  <c r="CN294" i="4" a="1"/>
  <c r="CN294" i="4" s="1"/>
  <c r="CL294" i="4" a="1"/>
  <c r="CL294" i="4" s="1"/>
  <c r="CK294" i="4" a="1"/>
  <c r="CK294" i="4" s="1"/>
  <c r="CJ294" i="4"/>
  <c r="CQ294" i="4" s="1"/>
  <c r="CW294" i="4" s="1"/>
  <c r="CF294" i="4"/>
  <c r="B294" i="4"/>
  <c r="C294" i="4" s="1"/>
  <c r="DL293" i="4"/>
  <c r="DG293" i="4"/>
  <c r="DF293" i="4"/>
  <c r="DE293" i="4"/>
  <c r="DD293" i="4"/>
  <c r="DC293" i="4"/>
  <c r="DI293" i="4" s="1"/>
  <c r="CO293" i="4" a="1"/>
  <c r="CO293" i="4" s="1"/>
  <c r="CN293" i="4" a="1"/>
  <c r="CN293" i="4" s="1"/>
  <c r="CL293" i="4" a="1"/>
  <c r="CL293" i="4" s="1"/>
  <c r="CK293" i="4" a="1"/>
  <c r="CK293" i="4" s="1"/>
  <c r="CJ293" i="4"/>
  <c r="CQ293" i="4" s="1"/>
  <c r="CW293" i="4" s="1"/>
  <c r="CF293" i="4"/>
  <c r="B293" i="4"/>
  <c r="U293" i="4" s="1"/>
  <c r="DL292" i="4"/>
  <c r="DG292" i="4"/>
  <c r="DF292" i="4"/>
  <c r="DE292" i="4"/>
  <c r="DD292" i="4"/>
  <c r="DC292" i="4"/>
  <c r="DI292" i="4" s="1"/>
  <c r="CO292" i="4" a="1"/>
  <c r="CO292" i="4" s="1"/>
  <c r="CN292" i="4" a="1"/>
  <c r="CN292" i="4" s="1"/>
  <c r="CL292" i="4" a="1"/>
  <c r="CL292" i="4" s="1"/>
  <c r="CK292" i="4" a="1"/>
  <c r="CK292" i="4" s="1"/>
  <c r="CJ292" i="4"/>
  <c r="CQ292" i="4" s="1"/>
  <c r="CW292" i="4" s="1"/>
  <c r="CF292" i="4"/>
  <c r="B292" i="4"/>
  <c r="F292" i="4" s="1"/>
  <c r="AE292" i="4" s="1"/>
  <c r="DL291" i="4"/>
  <c r="DG291" i="4"/>
  <c r="DP291" i="4" s="1"/>
  <c r="DF291" i="4"/>
  <c r="DE291" i="4"/>
  <c r="DD291" i="4"/>
  <c r="DC291" i="4"/>
  <c r="DI291" i="4" s="1"/>
  <c r="CO291" i="4" a="1"/>
  <c r="CO291" i="4" s="1"/>
  <c r="CN291" i="4" a="1"/>
  <c r="CN291" i="4" s="1"/>
  <c r="CL291" i="4" a="1"/>
  <c r="CL291" i="4" s="1"/>
  <c r="CK291" i="4" a="1"/>
  <c r="CK291" i="4" s="1"/>
  <c r="CJ291" i="4"/>
  <c r="CQ291" i="4" s="1"/>
  <c r="CW291" i="4" s="1"/>
  <c r="CF291" i="4"/>
  <c r="B291" i="4"/>
  <c r="A291" i="4" s="1"/>
  <c r="AO291" i="4" s="1"/>
  <c r="DL290" i="4"/>
  <c r="DG290" i="4"/>
  <c r="DP290" i="4" s="1"/>
  <c r="DF290" i="4"/>
  <c r="DE290" i="4"/>
  <c r="DD290" i="4"/>
  <c r="DC290" i="4"/>
  <c r="DI290" i="4" s="1"/>
  <c r="CO290" i="4" a="1"/>
  <c r="CO290" i="4" s="1"/>
  <c r="CN290" i="4" a="1"/>
  <c r="CN290" i="4" s="1"/>
  <c r="CU290" i="4" s="1"/>
  <c r="CL290" i="4" a="1"/>
  <c r="CL290" i="4" s="1"/>
  <c r="CK290" i="4" a="1"/>
  <c r="CK290" i="4" s="1"/>
  <c r="CJ290" i="4"/>
  <c r="CQ290" i="4" s="1"/>
  <c r="CW290" i="4" s="1"/>
  <c r="CF290" i="4"/>
  <c r="B290" i="4"/>
  <c r="F290" i="4" s="1"/>
  <c r="AE290" i="4" s="1"/>
  <c r="DL289" i="4"/>
  <c r="DG289" i="4"/>
  <c r="DF289" i="4"/>
  <c r="DE289" i="4"/>
  <c r="DD289" i="4"/>
  <c r="DC289" i="4"/>
  <c r="DI289" i="4" s="1"/>
  <c r="CO289" i="4" a="1"/>
  <c r="CO289" i="4" s="1"/>
  <c r="CN289" i="4" a="1"/>
  <c r="CN289" i="4" s="1"/>
  <c r="CL289" i="4" a="1"/>
  <c r="CL289" i="4" s="1"/>
  <c r="CK289" i="4" a="1"/>
  <c r="CK289" i="4" s="1"/>
  <c r="CJ289" i="4"/>
  <c r="CQ289" i="4" s="1"/>
  <c r="CW289" i="4" s="1"/>
  <c r="CF289" i="4"/>
  <c r="B289" i="4"/>
  <c r="DL288" i="4"/>
  <c r="DG288" i="4"/>
  <c r="DP288" i="4" s="1"/>
  <c r="DF288" i="4"/>
  <c r="DE288" i="4"/>
  <c r="DD288" i="4"/>
  <c r="DC288" i="4"/>
  <c r="DI288" i="4" s="1"/>
  <c r="CO288" i="4" a="1"/>
  <c r="CO288" i="4" s="1"/>
  <c r="CN288" i="4" a="1"/>
  <c r="CN288" i="4" s="1"/>
  <c r="CU288" i="4" s="1"/>
  <c r="CL288" i="4" a="1"/>
  <c r="CL288" i="4" s="1"/>
  <c r="CS288" i="4" s="1"/>
  <c r="CK288" i="4" a="1"/>
  <c r="CK288" i="4" s="1"/>
  <c r="CJ288" i="4"/>
  <c r="CQ288" i="4" s="1"/>
  <c r="CW288" i="4" s="1"/>
  <c r="CF288" i="4"/>
  <c r="B288" i="4"/>
  <c r="A288" i="4" s="1"/>
  <c r="DL287" i="4"/>
  <c r="DG287" i="4"/>
  <c r="DF287" i="4"/>
  <c r="DE287" i="4"/>
  <c r="DD287" i="4"/>
  <c r="DC287" i="4"/>
  <c r="DI287" i="4" s="1"/>
  <c r="CO287" i="4" a="1"/>
  <c r="CO287" i="4" s="1"/>
  <c r="CN287" i="4" a="1"/>
  <c r="CN287" i="4" s="1"/>
  <c r="CL287" i="4" a="1"/>
  <c r="CL287" i="4" s="1"/>
  <c r="CK287" i="4" a="1"/>
  <c r="CK287" i="4" s="1"/>
  <c r="CJ287" i="4"/>
  <c r="CQ287" i="4" s="1"/>
  <c r="CW287" i="4" s="1"/>
  <c r="CF287" i="4"/>
  <c r="B287" i="4"/>
  <c r="A287" i="4" s="1"/>
  <c r="DL286" i="4"/>
  <c r="DG286" i="4"/>
  <c r="DF286" i="4"/>
  <c r="DE286" i="4"/>
  <c r="DD286" i="4"/>
  <c r="DC286" i="4"/>
  <c r="DI286" i="4" s="1"/>
  <c r="CO286" i="4" a="1"/>
  <c r="CO286" i="4" s="1"/>
  <c r="CN286" i="4" a="1"/>
  <c r="CN286" i="4" s="1"/>
  <c r="CL286" i="4" a="1"/>
  <c r="CL286" i="4" s="1"/>
  <c r="CK286" i="4" a="1"/>
  <c r="CK286" i="4" s="1"/>
  <c r="CR286" i="4" s="1"/>
  <c r="CJ286" i="4"/>
  <c r="CQ286" i="4" s="1"/>
  <c r="CW286" i="4" s="1"/>
  <c r="CF286" i="4"/>
  <c r="B286" i="4"/>
  <c r="A286" i="4" s="1"/>
  <c r="DL285" i="4"/>
  <c r="DG285" i="4"/>
  <c r="DP285" i="4" s="1"/>
  <c r="DF285" i="4"/>
  <c r="DE285" i="4"/>
  <c r="DD285" i="4"/>
  <c r="DC285" i="4"/>
  <c r="DI285" i="4" s="1"/>
  <c r="CO285" i="4" a="1"/>
  <c r="CO285" i="4" s="1"/>
  <c r="CN285" i="4" a="1"/>
  <c r="CN285" i="4" s="1"/>
  <c r="CL285" i="4" a="1"/>
  <c r="CL285" i="4" s="1"/>
  <c r="CK285" i="4" a="1"/>
  <c r="CK285" i="4" s="1"/>
  <c r="CJ285" i="4"/>
  <c r="CQ285" i="4" s="1"/>
  <c r="CW285" i="4" s="1"/>
  <c r="CF285" i="4"/>
  <c r="B285" i="4"/>
  <c r="U285" i="4" s="1"/>
  <c r="DL284" i="4"/>
  <c r="DG284" i="4"/>
  <c r="DP284" i="4" s="1"/>
  <c r="DF284" i="4"/>
  <c r="DE284" i="4"/>
  <c r="DD284" i="4"/>
  <c r="DC284" i="4"/>
  <c r="DI284" i="4" s="1"/>
  <c r="CO284" i="4" a="1"/>
  <c r="CO284" i="4" s="1"/>
  <c r="CN284" i="4" a="1"/>
  <c r="CN284" i="4" s="1"/>
  <c r="CL284" i="4" a="1"/>
  <c r="CL284" i="4" s="1"/>
  <c r="CK284" i="4" a="1"/>
  <c r="CK284" i="4" s="1"/>
  <c r="CJ284" i="4"/>
  <c r="CQ284" i="4" s="1"/>
  <c r="CW284" i="4" s="1"/>
  <c r="CF284" i="4"/>
  <c r="B284" i="4"/>
  <c r="D284" i="4" s="1"/>
  <c r="DL283" i="4"/>
  <c r="DG283" i="4"/>
  <c r="DP283" i="4" s="1"/>
  <c r="DF283" i="4"/>
  <c r="DE283" i="4"/>
  <c r="DD283" i="4"/>
  <c r="DC283" i="4"/>
  <c r="DI283" i="4" s="1"/>
  <c r="CO283" i="4" a="1"/>
  <c r="CO283" i="4" s="1"/>
  <c r="CN283" i="4" a="1"/>
  <c r="CN283" i="4" s="1"/>
  <c r="CL283" i="4" a="1"/>
  <c r="CL283" i="4" s="1"/>
  <c r="CK283" i="4" a="1"/>
  <c r="CK283" i="4" s="1"/>
  <c r="CJ283" i="4"/>
  <c r="CQ283" i="4" s="1"/>
  <c r="CW283" i="4" s="1"/>
  <c r="CF283" i="4"/>
  <c r="B283" i="4"/>
  <c r="A283" i="4" s="1"/>
  <c r="BN283" i="4" s="1"/>
  <c r="DL282" i="4"/>
  <c r="DG282" i="4"/>
  <c r="DP282" i="4" s="1"/>
  <c r="DF282" i="4"/>
  <c r="DE282" i="4"/>
  <c r="DD282" i="4"/>
  <c r="DC282" i="4"/>
  <c r="DI282" i="4" s="1"/>
  <c r="CO282" i="4" a="1"/>
  <c r="CO282" i="4" s="1"/>
  <c r="CN282" i="4" a="1"/>
  <c r="CN282" i="4" s="1"/>
  <c r="CL282" i="4" a="1"/>
  <c r="CL282" i="4" s="1"/>
  <c r="CK282" i="4" a="1"/>
  <c r="CK282" i="4" s="1"/>
  <c r="CJ282" i="4"/>
  <c r="CQ282" i="4" s="1"/>
  <c r="CW282" i="4" s="1"/>
  <c r="CF282" i="4"/>
  <c r="B282" i="4"/>
  <c r="C282" i="4" s="1"/>
  <c r="DL281" i="4"/>
  <c r="DG281" i="4"/>
  <c r="DP281" i="4" s="1"/>
  <c r="DF281" i="4"/>
  <c r="DE281" i="4"/>
  <c r="DD281" i="4"/>
  <c r="DC281" i="4"/>
  <c r="DI281" i="4" s="1"/>
  <c r="CO281" i="4" a="1"/>
  <c r="CO281" i="4" s="1"/>
  <c r="CN281" i="4" a="1"/>
  <c r="CN281" i="4" s="1"/>
  <c r="CL281" i="4" a="1"/>
  <c r="CL281" i="4" s="1"/>
  <c r="CS281" i="4" s="1"/>
  <c r="CK281" i="4" a="1"/>
  <c r="CK281" i="4" s="1"/>
  <c r="CJ281" i="4"/>
  <c r="CQ281" i="4" s="1"/>
  <c r="CW281" i="4" s="1"/>
  <c r="CF281" i="4"/>
  <c r="B281" i="4"/>
  <c r="D281" i="4" s="1"/>
  <c r="DL280" i="4"/>
  <c r="DG280" i="4"/>
  <c r="DP280" i="4" s="1"/>
  <c r="DF280" i="4"/>
  <c r="DE280" i="4"/>
  <c r="DD280" i="4"/>
  <c r="DC280" i="4"/>
  <c r="DI280" i="4" s="1"/>
  <c r="CO280" i="4" a="1"/>
  <c r="CO280" i="4" s="1"/>
  <c r="CN280" i="4" a="1"/>
  <c r="CN280" i="4" s="1"/>
  <c r="CL280" i="4" a="1"/>
  <c r="CL280" i="4" s="1"/>
  <c r="CK280" i="4" a="1"/>
  <c r="CK280" i="4" s="1"/>
  <c r="CR280" i="4" s="1"/>
  <c r="CJ280" i="4"/>
  <c r="CQ280" i="4" s="1"/>
  <c r="CW280" i="4" s="1"/>
  <c r="CF280" i="4"/>
  <c r="B280" i="4"/>
  <c r="DL279" i="4"/>
  <c r="DG279" i="4"/>
  <c r="DP279" i="4" s="1"/>
  <c r="DF279" i="4"/>
  <c r="DE279" i="4"/>
  <c r="DD279" i="4"/>
  <c r="DC279" i="4"/>
  <c r="DI279" i="4" s="1"/>
  <c r="CO279" i="4" a="1"/>
  <c r="CO279" i="4" s="1"/>
  <c r="CN279" i="4" a="1"/>
  <c r="CN279" i="4" s="1"/>
  <c r="CL279" i="4" a="1"/>
  <c r="CL279" i="4" s="1"/>
  <c r="CK279" i="4" a="1"/>
  <c r="CK279" i="4" s="1"/>
  <c r="CJ279" i="4"/>
  <c r="CQ279" i="4" s="1"/>
  <c r="CW279" i="4" s="1"/>
  <c r="CF279" i="4"/>
  <c r="B279" i="4"/>
  <c r="A279" i="4" s="1"/>
  <c r="AO279" i="4" s="1"/>
  <c r="DL278" i="4"/>
  <c r="DG278" i="4"/>
  <c r="DF278" i="4"/>
  <c r="DE278" i="4"/>
  <c r="DD278" i="4"/>
  <c r="DC278" i="4"/>
  <c r="DI278" i="4" s="1"/>
  <c r="CO278" i="4" a="1"/>
  <c r="CO278" i="4" s="1"/>
  <c r="CN278" i="4" a="1"/>
  <c r="CN278" i="4" s="1"/>
  <c r="CL278" i="4" a="1"/>
  <c r="CL278" i="4" s="1"/>
  <c r="CK278" i="4" a="1"/>
  <c r="CK278" i="4" s="1"/>
  <c r="CJ278" i="4"/>
  <c r="CQ278" i="4" s="1"/>
  <c r="CW278" i="4" s="1"/>
  <c r="CF278" i="4"/>
  <c r="B278" i="4"/>
  <c r="DL277" i="4"/>
  <c r="DG277" i="4"/>
  <c r="DP277" i="4" s="1"/>
  <c r="DF277" i="4"/>
  <c r="DE277" i="4"/>
  <c r="DD277" i="4"/>
  <c r="DC277" i="4"/>
  <c r="DI277" i="4" s="1"/>
  <c r="CO277" i="4" a="1"/>
  <c r="CO277" i="4" s="1"/>
  <c r="CN277" i="4" a="1"/>
  <c r="CN277" i="4" s="1"/>
  <c r="CL277" i="4" a="1"/>
  <c r="CL277" i="4" s="1"/>
  <c r="CK277" i="4" a="1"/>
  <c r="CK277" i="4" s="1"/>
  <c r="CJ277" i="4"/>
  <c r="CQ277" i="4" s="1"/>
  <c r="CW277" i="4" s="1"/>
  <c r="CF277" i="4"/>
  <c r="B277" i="4"/>
  <c r="DL276" i="4"/>
  <c r="DG276" i="4"/>
  <c r="DF276" i="4"/>
  <c r="DE276" i="4"/>
  <c r="DD276" i="4"/>
  <c r="DC276" i="4"/>
  <c r="DI276" i="4" s="1"/>
  <c r="CO276" i="4" a="1"/>
  <c r="CO276" i="4" s="1"/>
  <c r="CN276" i="4" a="1"/>
  <c r="CN276" i="4" s="1"/>
  <c r="CL276" i="4" a="1"/>
  <c r="CL276" i="4" s="1"/>
  <c r="CK276" i="4" a="1"/>
  <c r="CK276" i="4" s="1"/>
  <c r="CJ276" i="4"/>
  <c r="CQ276" i="4" s="1"/>
  <c r="CW276" i="4" s="1"/>
  <c r="CF276" i="4"/>
  <c r="B276" i="4"/>
  <c r="A276" i="4" s="1"/>
  <c r="DL275" i="4"/>
  <c r="DG275" i="4"/>
  <c r="DP275" i="4" s="1"/>
  <c r="DF275" i="4"/>
  <c r="DE275" i="4"/>
  <c r="DD275" i="4"/>
  <c r="DC275" i="4"/>
  <c r="DI275" i="4" s="1"/>
  <c r="CO275" i="4" a="1"/>
  <c r="CO275" i="4" s="1"/>
  <c r="CN275" i="4" a="1"/>
  <c r="CN275" i="4" s="1"/>
  <c r="CL275" i="4" a="1"/>
  <c r="CL275" i="4" s="1"/>
  <c r="CK275" i="4" a="1"/>
  <c r="CK275" i="4" s="1"/>
  <c r="CJ275" i="4"/>
  <c r="CQ275" i="4" s="1"/>
  <c r="CW275" i="4" s="1"/>
  <c r="CF275" i="4"/>
  <c r="B275" i="4"/>
  <c r="C275" i="4" s="1"/>
  <c r="DL274" i="4"/>
  <c r="DG274" i="4"/>
  <c r="DF274" i="4"/>
  <c r="DE274" i="4"/>
  <c r="DD274" i="4"/>
  <c r="DC274" i="4"/>
  <c r="DI274" i="4" s="1"/>
  <c r="CO274" i="4" a="1"/>
  <c r="CO274" i="4" s="1"/>
  <c r="CN274" i="4" a="1"/>
  <c r="CN274" i="4" s="1"/>
  <c r="CU274" i="4" s="1"/>
  <c r="CL274" i="4" a="1"/>
  <c r="CL274" i="4" s="1"/>
  <c r="CK274" i="4" a="1"/>
  <c r="CK274" i="4" s="1"/>
  <c r="CJ274" i="4"/>
  <c r="CQ274" i="4" s="1"/>
  <c r="CW274" i="4" s="1"/>
  <c r="CF274" i="4"/>
  <c r="B274" i="4"/>
  <c r="V274" i="4" s="1"/>
  <c r="DL273" i="4"/>
  <c r="DG273" i="4"/>
  <c r="DF273" i="4"/>
  <c r="DE273" i="4"/>
  <c r="DD273" i="4"/>
  <c r="DC273" i="4"/>
  <c r="DI273" i="4" s="1"/>
  <c r="CO273" i="4" a="1"/>
  <c r="CO273" i="4" s="1"/>
  <c r="CN273" i="4" a="1"/>
  <c r="CN273" i="4" s="1"/>
  <c r="CL273" i="4" a="1"/>
  <c r="CL273" i="4" s="1"/>
  <c r="CS273" i="4" s="1"/>
  <c r="CK273" i="4" a="1"/>
  <c r="CK273" i="4" s="1"/>
  <c r="CJ273" i="4"/>
  <c r="CQ273" i="4" s="1"/>
  <c r="CW273" i="4" s="1"/>
  <c r="CF273" i="4"/>
  <c r="B273" i="4"/>
  <c r="D273" i="4" s="1"/>
  <c r="CE1064" i="4" s="1"/>
  <c r="DL272" i="4"/>
  <c r="DG272" i="4"/>
  <c r="DF272" i="4"/>
  <c r="DE272" i="4"/>
  <c r="DD272" i="4"/>
  <c r="DC272" i="4"/>
  <c r="DI272" i="4" s="1"/>
  <c r="CO272" i="4" a="1"/>
  <c r="CO272" i="4" s="1"/>
  <c r="CN272" i="4" a="1"/>
  <c r="CN272" i="4" s="1"/>
  <c r="CL272" i="4" a="1"/>
  <c r="CL272" i="4" s="1"/>
  <c r="CK272" i="4" a="1"/>
  <c r="CK272" i="4" s="1"/>
  <c r="CJ272" i="4"/>
  <c r="CQ272" i="4" s="1"/>
  <c r="CW272" i="4" s="1"/>
  <c r="CF272" i="4"/>
  <c r="B272" i="4"/>
  <c r="E272" i="4" s="1"/>
  <c r="DL271" i="4"/>
  <c r="DG271" i="4"/>
  <c r="DF271" i="4"/>
  <c r="DE271" i="4"/>
  <c r="DD271" i="4"/>
  <c r="DC271" i="4"/>
  <c r="DI271" i="4" s="1"/>
  <c r="CO271" i="4" a="1"/>
  <c r="CO271" i="4" s="1"/>
  <c r="CN271" i="4" a="1"/>
  <c r="CN271" i="4" s="1"/>
  <c r="CL271" i="4" a="1"/>
  <c r="CL271" i="4" s="1"/>
  <c r="CK271" i="4" a="1"/>
  <c r="CK271" i="4" s="1"/>
  <c r="CJ271" i="4"/>
  <c r="CQ271" i="4" s="1"/>
  <c r="CW271" i="4" s="1"/>
  <c r="CF271" i="4"/>
  <c r="B271" i="4"/>
  <c r="X271" i="4" s="1"/>
  <c r="DL270" i="4"/>
  <c r="DG270" i="4"/>
  <c r="DF270" i="4"/>
  <c r="DE270" i="4"/>
  <c r="DD270" i="4"/>
  <c r="DC270" i="4"/>
  <c r="DI270" i="4" s="1"/>
  <c r="CO270" i="4" a="1"/>
  <c r="CO270" i="4" s="1"/>
  <c r="CR270" i="4" s="1"/>
  <c r="CN270" i="4" a="1"/>
  <c r="CN270" i="4" s="1"/>
  <c r="CL270" i="4" a="1"/>
  <c r="CL270" i="4" s="1"/>
  <c r="CK270" i="4" a="1"/>
  <c r="CK270" i="4" s="1"/>
  <c r="CJ270" i="4"/>
  <c r="CQ270" i="4" s="1"/>
  <c r="CW270" i="4" s="1"/>
  <c r="CF270" i="4"/>
  <c r="B270" i="4"/>
  <c r="E270" i="4" s="1"/>
  <c r="CF1061" i="4" s="1"/>
  <c r="DL269" i="4"/>
  <c r="DG269" i="4"/>
  <c r="DP269" i="4" s="1"/>
  <c r="DF269" i="4"/>
  <c r="DE269" i="4"/>
  <c r="DD269" i="4"/>
  <c r="DC269" i="4"/>
  <c r="DI269" i="4" s="1"/>
  <c r="CO269" i="4" a="1"/>
  <c r="CO269" i="4" s="1"/>
  <c r="CN269" i="4" a="1"/>
  <c r="CN269" i="4" s="1"/>
  <c r="CL269" i="4" a="1"/>
  <c r="CL269" i="4" s="1"/>
  <c r="CK269" i="4" a="1"/>
  <c r="CK269" i="4" s="1"/>
  <c r="CJ269" i="4"/>
  <c r="CQ269" i="4" s="1"/>
  <c r="CW269" i="4" s="1"/>
  <c r="CF269" i="4"/>
  <c r="B269" i="4"/>
  <c r="F269" i="4" s="1"/>
  <c r="AE269" i="4" s="1"/>
  <c r="DL268" i="4"/>
  <c r="DG268" i="4"/>
  <c r="DP268" i="4" s="1"/>
  <c r="DF268" i="4"/>
  <c r="DE268" i="4"/>
  <c r="DD268" i="4"/>
  <c r="DC268" i="4"/>
  <c r="DI268" i="4" s="1"/>
  <c r="CO268" i="4" a="1"/>
  <c r="CO268" i="4" s="1"/>
  <c r="CN268" i="4" a="1"/>
  <c r="CN268" i="4" s="1"/>
  <c r="CL268" i="4" a="1"/>
  <c r="CL268" i="4" s="1"/>
  <c r="CK268" i="4" a="1"/>
  <c r="CK268" i="4" s="1"/>
  <c r="CJ268" i="4"/>
  <c r="CQ268" i="4" s="1"/>
  <c r="CW268" i="4" s="1"/>
  <c r="CF268" i="4"/>
  <c r="B268" i="4"/>
  <c r="F268" i="4" s="1"/>
  <c r="AE268" i="4" s="1"/>
  <c r="DL267" i="4"/>
  <c r="DG267" i="4"/>
  <c r="DF267" i="4"/>
  <c r="DE267" i="4"/>
  <c r="DD267" i="4"/>
  <c r="DC267" i="4"/>
  <c r="DI267" i="4" s="1"/>
  <c r="CO267" i="4" a="1"/>
  <c r="CO267" i="4" s="1"/>
  <c r="CN267" i="4" a="1"/>
  <c r="CN267" i="4" s="1"/>
  <c r="CL267" i="4" a="1"/>
  <c r="CL267" i="4" s="1"/>
  <c r="CK267" i="4" a="1"/>
  <c r="CK267" i="4" s="1"/>
  <c r="CJ267" i="4"/>
  <c r="CQ267" i="4" s="1"/>
  <c r="CW267" i="4" s="1"/>
  <c r="CF267" i="4"/>
  <c r="B267" i="4"/>
  <c r="D267" i="4" s="1"/>
  <c r="A267" i="4"/>
  <c r="BT267" i="4" s="1"/>
  <c r="DL266" i="4"/>
  <c r="DG266" i="4"/>
  <c r="DP266" i="4" s="1"/>
  <c r="DF266" i="4"/>
  <c r="DE266" i="4"/>
  <c r="DD266" i="4"/>
  <c r="DC266" i="4"/>
  <c r="DI266" i="4" s="1"/>
  <c r="CO266" i="4" a="1"/>
  <c r="CO266" i="4" s="1"/>
  <c r="CN266" i="4" a="1"/>
  <c r="CN266" i="4" s="1"/>
  <c r="CL266" i="4" a="1"/>
  <c r="CL266" i="4" s="1"/>
  <c r="CK266" i="4" a="1"/>
  <c r="CK266" i="4" s="1"/>
  <c r="CJ266" i="4"/>
  <c r="CQ266" i="4" s="1"/>
  <c r="CW266" i="4" s="1"/>
  <c r="CF266" i="4"/>
  <c r="B266" i="4"/>
  <c r="DL265" i="4"/>
  <c r="DG265" i="4"/>
  <c r="DP265" i="4" s="1"/>
  <c r="DF265" i="4"/>
  <c r="DE265" i="4"/>
  <c r="DD265" i="4"/>
  <c r="DC265" i="4"/>
  <c r="DI265" i="4" s="1"/>
  <c r="CO265" i="4" a="1"/>
  <c r="CO265" i="4" s="1"/>
  <c r="CN265" i="4" a="1"/>
  <c r="CN265" i="4" s="1"/>
  <c r="CL265" i="4" a="1"/>
  <c r="CL265" i="4" s="1"/>
  <c r="CK265" i="4" a="1"/>
  <c r="CK265" i="4" s="1"/>
  <c r="CJ265" i="4"/>
  <c r="CQ265" i="4" s="1"/>
  <c r="CW265" i="4" s="1"/>
  <c r="CF265" i="4"/>
  <c r="B265" i="4"/>
  <c r="U265" i="4" s="1"/>
  <c r="DL264" i="4"/>
  <c r="DG264" i="4"/>
  <c r="DP264" i="4" s="1"/>
  <c r="DF264" i="4"/>
  <c r="DE264" i="4"/>
  <c r="DD264" i="4"/>
  <c r="DC264" i="4"/>
  <c r="DI264" i="4" s="1"/>
  <c r="CO264" i="4" a="1"/>
  <c r="CO264" i="4" s="1"/>
  <c r="CN264" i="4" a="1"/>
  <c r="CN264" i="4" s="1"/>
  <c r="CL264" i="4" a="1"/>
  <c r="CL264" i="4" s="1"/>
  <c r="CS264" i="4" s="1"/>
  <c r="CK264" i="4" a="1"/>
  <c r="CK264" i="4" s="1"/>
  <c r="CJ264" i="4"/>
  <c r="CQ264" i="4" s="1"/>
  <c r="CW264" i="4" s="1"/>
  <c r="CF264" i="4"/>
  <c r="B264" i="4"/>
  <c r="V264" i="4" s="1"/>
  <c r="DL263" i="4"/>
  <c r="DG263" i="4"/>
  <c r="DF263" i="4"/>
  <c r="DE263" i="4"/>
  <c r="DD263" i="4"/>
  <c r="DC263" i="4"/>
  <c r="DI263" i="4" s="1"/>
  <c r="CO263" i="4" a="1"/>
  <c r="CO263" i="4" s="1"/>
  <c r="CN263" i="4" a="1"/>
  <c r="CN263" i="4" s="1"/>
  <c r="CL263" i="4" a="1"/>
  <c r="CL263" i="4" s="1"/>
  <c r="CK263" i="4" a="1"/>
  <c r="CK263" i="4" s="1"/>
  <c r="CJ263" i="4"/>
  <c r="CQ263" i="4" s="1"/>
  <c r="CW263" i="4" s="1"/>
  <c r="CF263" i="4"/>
  <c r="B263" i="4"/>
  <c r="C263" i="4" s="1"/>
  <c r="DL262" i="4"/>
  <c r="DG262" i="4"/>
  <c r="DF262" i="4"/>
  <c r="DE262" i="4"/>
  <c r="DD262" i="4"/>
  <c r="DC262" i="4"/>
  <c r="DI262" i="4" s="1"/>
  <c r="CO262" i="4" a="1"/>
  <c r="CO262" i="4" s="1"/>
  <c r="CN262" i="4" a="1"/>
  <c r="CN262" i="4" s="1"/>
  <c r="CL262" i="4" a="1"/>
  <c r="CL262" i="4" s="1"/>
  <c r="CK262" i="4" a="1"/>
  <c r="CK262" i="4" s="1"/>
  <c r="CJ262" i="4"/>
  <c r="CQ262" i="4" s="1"/>
  <c r="CW262" i="4" s="1"/>
  <c r="CF262" i="4"/>
  <c r="B262" i="4"/>
  <c r="DL261" i="4"/>
  <c r="DG261" i="4"/>
  <c r="DP261" i="4" s="1"/>
  <c r="DF261" i="4"/>
  <c r="DE261" i="4"/>
  <c r="DD261" i="4"/>
  <c r="DC261" i="4"/>
  <c r="DI261" i="4" s="1"/>
  <c r="CO261" i="4" a="1"/>
  <c r="CO261" i="4" s="1"/>
  <c r="CN261" i="4" a="1"/>
  <c r="CN261" i="4" s="1"/>
  <c r="CL261" i="4" a="1"/>
  <c r="CL261" i="4" s="1"/>
  <c r="CK261" i="4" a="1"/>
  <c r="CK261" i="4" s="1"/>
  <c r="CJ261" i="4"/>
  <c r="CQ261" i="4" s="1"/>
  <c r="CW261" i="4" s="1"/>
  <c r="CF261" i="4"/>
  <c r="B261" i="4"/>
  <c r="X261" i="4" s="1"/>
  <c r="DL260" i="4"/>
  <c r="DG260" i="4"/>
  <c r="DF260" i="4"/>
  <c r="DE260" i="4"/>
  <c r="DD260" i="4"/>
  <c r="DC260" i="4"/>
  <c r="DI260" i="4" s="1"/>
  <c r="CO260" i="4" a="1"/>
  <c r="CO260" i="4" s="1"/>
  <c r="CN260" i="4" a="1"/>
  <c r="CN260" i="4" s="1"/>
  <c r="CL260" i="4" a="1"/>
  <c r="CL260" i="4" s="1"/>
  <c r="CK260" i="4" a="1"/>
  <c r="CK260" i="4" s="1"/>
  <c r="CJ260" i="4"/>
  <c r="CQ260" i="4" s="1"/>
  <c r="CW260" i="4" s="1"/>
  <c r="CF260" i="4"/>
  <c r="B260" i="4"/>
  <c r="E260" i="4" s="1"/>
  <c r="CF1051" i="4" s="1"/>
  <c r="A260" i="4"/>
  <c r="AA260" i="4" s="1"/>
  <c r="AH260" i="4" s="1"/>
  <c r="DL259" i="4"/>
  <c r="DG259" i="4"/>
  <c r="DP259" i="4" s="1"/>
  <c r="DF259" i="4"/>
  <c r="DE259" i="4"/>
  <c r="DD259" i="4"/>
  <c r="DC259" i="4"/>
  <c r="DI259" i="4" s="1"/>
  <c r="CO259" i="4" a="1"/>
  <c r="CO259" i="4" s="1"/>
  <c r="CN259" i="4" a="1"/>
  <c r="CN259" i="4" s="1"/>
  <c r="CL259" i="4" a="1"/>
  <c r="CL259" i="4" s="1"/>
  <c r="CK259" i="4" a="1"/>
  <c r="CK259" i="4" s="1"/>
  <c r="CJ259" i="4"/>
  <c r="CQ259" i="4" s="1"/>
  <c r="CW259" i="4" s="1"/>
  <c r="CF259" i="4"/>
  <c r="B259" i="4"/>
  <c r="A259" i="4" s="1"/>
  <c r="DL258" i="4"/>
  <c r="DG258" i="4"/>
  <c r="DF258" i="4"/>
  <c r="DE258" i="4"/>
  <c r="DD258" i="4"/>
  <c r="DC258" i="4"/>
  <c r="DI258" i="4" s="1"/>
  <c r="CO258" i="4" a="1"/>
  <c r="CO258" i="4" s="1"/>
  <c r="CN258" i="4" a="1"/>
  <c r="CN258" i="4" s="1"/>
  <c r="CU258" i="4" s="1"/>
  <c r="CL258" i="4" a="1"/>
  <c r="CL258" i="4" s="1"/>
  <c r="CK258" i="4" a="1"/>
  <c r="CK258" i="4" s="1"/>
  <c r="CJ258" i="4"/>
  <c r="CQ258" i="4" s="1"/>
  <c r="CW258" i="4" s="1"/>
  <c r="CF258" i="4"/>
  <c r="B258" i="4"/>
  <c r="DL257" i="4"/>
  <c r="DG257" i="4"/>
  <c r="DP257" i="4" s="1"/>
  <c r="DF257" i="4"/>
  <c r="DE257" i="4"/>
  <c r="DD257" i="4"/>
  <c r="DC257" i="4"/>
  <c r="DI257" i="4" s="1"/>
  <c r="CO257" i="4" a="1"/>
  <c r="CO257" i="4" s="1"/>
  <c r="CN257" i="4" a="1"/>
  <c r="CN257" i="4" s="1"/>
  <c r="CL257" i="4" a="1"/>
  <c r="CL257" i="4" s="1"/>
  <c r="CK257" i="4" a="1"/>
  <c r="CK257" i="4" s="1"/>
  <c r="CJ257" i="4"/>
  <c r="CQ257" i="4" s="1"/>
  <c r="CW257" i="4" s="1"/>
  <c r="CF257" i="4"/>
  <c r="B257" i="4"/>
  <c r="X257" i="4" s="1"/>
  <c r="DL256" i="4"/>
  <c r="DG256" i="4"/>
  <c r="DP256" i="4" s="1"/>
  <c r="DF256" i="4"/>
  <c r="DE256" i="4"/>
  <c r="DD256" i="4"/>
  <c r="DC256" i="4"/>
  <c r="DI256" i="4" s="1"/>
  <c r="CO256" i="4" a="1"/>
  <c r="CO256" i="4" s="1"/>
  <c r="CN256" i="4" a="1"/>
  <c r="CN256" i="4" s="1"/>
  <c r="CL256" i="4" a="1"/>
  <c r="CL256" i="4" s="1"/>
  <c r="CK256" i="4" a="1"/>
  <c r="CK256" i="4" s="1"/>
  <c r="CJ256" i="4"/>
  <c r="CQ256" i="4" s="1"/>
  <c r="CW256" i="4" s="1"/>
  <c r="CF256" i="4"/>
  <c r="B256" i="4"/>
  <c r="A256" i="4" s="1"/>
  <c r="DL255" i="4"/>
  <c r="DG255" i="4"/>
  <c r="DF255" i="4"/>
  <c r="DE255" i="4"/>
  <c r="DD255" i="4"/>
  <c r="DC255" i="4"/>
  <c r="DI255" i="4" s="1"/>
  <c r="CO255" i="4" a="1"/>
  <c r="CO255" i="4" s="1"/>
  <c r="CN255" i="4" a="1"/>
  <c r="CN255" i="4" s="1"/>
  <c r="CL255" i="4" a="1"/>
  <c r="CL255" i="4" s="1"/>
  <c r="CK255" i="4" a="1"/>
  <c r="CK255" i="4" s="1"/>
  <c r="CJ255" i="4"/>
  <c r="CQ255" i="4" s="1"/>
  <c r="CW255" i="4" s="1"/>
  <c r="CF255" i="4"/>
  <c r="B255" i="4"/>
  <c r="A255" i="4" s="1"/>
  <c r="DL254" i="4"/>
  <c r="DG254" i="4"/>
  <c r="DF254" i="4"/>
  <c r="DE254" i="4"/>
  <c r="DD254" i="4"/>
  <c r="DC254" i="4"/>
  <c r="DI254" i="4" s="1"/>
  <c r="CO254" i="4" a="1"/>
  <c r="CO254" i="4" s="1"/>
  <c r="CN254" i="4" a="1"/>
  <c r="CN254" i="4" s="1"/>
  <c r="CL254" i="4" a="1"/>
  <c r="CL254" i="4" s="1"/>
  <c r="CK254" i="4" a="1"/>
  <c r="CK254" i="4" s="1"/>
  <c r="CJ254" i="4"/>
  <c r="CQ254" i="4" s="1"/>
  <c r="CW254" i="4" s="1"/>
  <c r="CF254" i="4"/>
  <c r="B254" i="4"/>
  <c r="DL253" i="4"/>
  <c r="DG253" i="4"/>
  <c r="DP253" i="4" s="1"/>
  <c r="DF253" i="4"/>
  <c r="DE253" i="4"/>
  <c r="DD253" i="4"/>
  <c r="DC253" i="4"/>
  <c r="DI253" i="4" s="1"/>
  <c r="CO253" i="4" a="1"/>
  <c r="CO253" i="4" s="1"/>
  <c r="CN253" i="4" a="1"/>
  <c r="CN253" i="4" s="1"/>
  <c r="CL253" i="4" a="1"/>
  <c r="CL253" i="4" s="1"/>
  <c r="CS253" i="4" s="1"/>
  <c r="CK253" i="4" a="1"/>
  <c r="CK253" i="4" s="1"/>
  <c r="CJ253" i="4"/>
  <c r="CQ253" i="4" s="1"/>
  <c r="CW253" i="4" s="1"/>
  <c r="CF253" i="4"/>
  <c r="B253" i="4"/>
  <c r="D253" i="4" s="1"/>
  <c r="CE1044" i="4" s="1"/>
  <c r="A253" i="4"/>
  <c r="I253" i="4" s="1"/>
  <c r="DL252" i="4"/>
  <c r="DG252" i="4"/>
  <c r="DP252" i="4" s="1"/>
  <c r="DF252" i="4"/>
  <c r="DE252" i="4"/>
  <c r="DD252" i="4"/>
  <c r="DC252" i="4"/>
  <c r="DI252" i="4" s="1"/>
  <c r="CO252" i="4" a="1"/>
  <c r="CO252" i="4" s="1"/>
  <c r="CN252" i="4" a="1"/>
  <c r="CN252" i="4" s="1"/>
  <c r="CL252" i="4" a="1"/>
  <c r="CL252" i="4" s="1"/>
  <c r="CK252" i="4" a="1"/>
  <c r="CK252" i="4" s="1"/>
  <c r="CJ252" i="4"/>
  <c r="CQ252" i="4" s="1"/>
  <c r="CW252" i="4" s="1"/>
  <c r="CF252" i="4"/>
  <c r="B252" i="4"/>
  <c r="V252" i="4" s="1"/>
  <c r="DL251" i="4"/>
  <c r="DG251" i="4"/>
  <c r="DP251" i="4" s="1"/>
  <c r="DF251" i="4"/>
  <c r="DE251" i="4"/>
  <c r="DD251" i="4"/>
  <c r="DC251" i="4"/>
  <c r="DI251" i="4" s="1"/>
  <c r="CO251" i="4" a="1"/>
  <c r="CO251" i="4" s="1"/>
  <c r="CN251" i="4" a="1"/>
  <c r="CN251" i="4" s="1"/>
  <c r="CL251" i="4" a="1"/>
  <c r="CL251" i="4" s="1"/>
  <c r="CK251" i="4" a="1"/>
  <c r="CK251" i="4" s="1"/>
  <c r="CJ251" i="4"/>
  <c r="CQ251" i="4" s="1"/>
  <c r="CW251" i="4" s="1"/>
  <c r="CF251" i="4"/>
  <c r="B251" i="4"/>
  <c r="A251" i="4" s="1"/>
  <c r="DL250" i="4"/>
  <c r="DG250" i="4"/>
  <c r="DF250" i="4"/>
  <c r="DE250" i="4"/>
  <c r="DD250" i="4"/>
  <c r="DC250" i="4"/>
  <c r="DI250" i="4" s="1"/>
  <c r="CO250" i="4" a="1"/>
  <c r="CO250" i="4" s="1"/>
  <c r="CN250" i="4" a="1"/>
  <c r="CN250" i="4" s="1"/>
  <c r="CL250" i="4" a="1"/>
  <c r="CL250" i="4" s="1"/>
  <c r="CK250" i="4" a="1"/>
  <c r="CK250" i="4" s="1"/>
  <c r="CJ250" i="4"/>
  <c r="CQ250" i="4" s="1"/>
  <c r="CW250" i="4" s="1"/>
  <c r="CF250" i="4"/>
  <c r="B250" i="4"/>
  <c r="A250" i="4" s="1"/>
  <c r="DL249" i="4"/>
  <c r="DG249" i="4"/>
  <c r="DF249" i="4"/>
  <c r="DE249" i="4"/>
  <c r="DD249" i="4"/>
  <c r="DC249" i="4"/>
  <c r="DI249" i="4" s="1"/>
  <c r="CO249" i="4" a="1"/>
  <c r="CO249" i="4" s="1"/>
  <c r="CN249" i="4" a="1"/>
  <c r="CN249" i="4" s="1"/>
  <c r="CL249" i="4" a="1"/>
  <c r="CL249" i="4" s="1"/>
  <c r="CK249" i="4" a="1"/>
  <c r="CK249" i="4" s="1"/>
  <c r="CJ249" i="4"/>
  <c r="CQ249" i="4" s="1"/>
  <c r="CW249" i="4" s="1"/>
  <c r="CF249" i="4"/>
  <c r="B249" i="4"/>
  <c r="U249" i="4" s="1"/>
  <c r="DL248" i="4"/>
  <c r="DG248" i="4"/>
  <c r="DF248" i="4"/>
  <c r="DE248" i="4"/>
  <c r="DD248" i="4"/>
  <c r="DC248" i="4"/>
  <c r="DI248" i="4" s="1"/>
  <c r="CO248" i="4" a="1"/>
  <c r="CO248" i="4" s="1"/>
  <c r="CN248" i="4" a="1"/>
  <c r="CN248" i="4" s="1"/>
  <c r="CL248" i="4" a="1"/>
  <c r="CL248" i="4" s="1"/>
  <c r="CK248" i="4" a="1"/>
  <c r="CK248" i="4" s="1"/>
  <c r="CJ248" i="4"/>
  <c r="CQ248" i="4" s="1"/>
  <c r="CW248" i="4" s="1"/>
  <c r="CF248" i="4"/>
  <c r="B248" i="4"/>
  <c r="DL247" i="4"/>
  <c r="DG247" i="4"/>
  <c r="DP247" i="4" s="1"/>
  <c r="DF247" i="4"/>
  <c r="DE247" i="4"/>
  <c r="DD247" i="4"/>
  <c r="DC247" i="4"/>
  <c r="DI247" i="4" s="1"/>
  <c r="CO247" i="4" a="1"/>
  <c r="CO247" i="4" s="1"/>
  <c r="CN247" i="4" a="1"/>
  <c r="CN247" i="4" s="1"/>
  <c r="CU247" i="4" s="1"/>
  <c r="CL247" i="4" a="1"/>
  <c r="CL247" i="4" s="1"/>
  <c r="CK247" i="4" a="1"/>
  <c r="CK247" i="4" s="1"/>
  <c r="CJ247" i="4"/>
  <c r="CQ247" i="4" s="1"/>
  <c r="CW247" i="4" s="1"/>
  <c r="CF247" i="4"/>
  <c r="B247" i="4"/>
  <c r="U247" i="4" s="1"/>
  <c r="DL246" i="4"/>
  <c r="DG246" i="4"/>
  <c r="DP246" i="4" s="1"/>
  <c r="DF246" i="4"/>
  <c r="DE246" i="4"/>
  <c r="DD246" i="4"/>
  <c r="DC246" i="4"/>
  <c r="DI246" i="4" s="1"/>
  <c r="CO246" i="4" a="1"/>
  <c r="CO246" i="4" s="1"/>
  <c r="CN246" i="4" a="1"/>
  <c r="CN246" i="4" s="1"/>
  <c r="CU246" i="4" s="1"/>
  <c r="CL246" i="4" a="1"/>
  <c r="CL246" i="4" s="1"/>
  <c r="CK246" i="4" a="1"/>
  <c r="CK246" i="4" s="1"/>
  <c r="CJ246" i="4"/>
  <c r="CQ246" i="4" s="1"/>
  <c r="CW246" i="4" s="1"/>
  <c r="CF246" i="4"/>
  <c r="B246" i="4"/>
  <c r="X246" i="4" s="1"/>
  <c r="DL245" i="4"/>
  <c r="DG245" i="4"/>
  <c r="DP245" i="4" s="1"/>
  <c r="DF245" i="4"/>
  <c r="DE245" i="4"/>
  <c r="DD245" i="4"/>
  <c r="DC245" i="4"/>
  <c r="DI245" i="4" s="1"/>
  <c r="CO245" i="4" a="1"/>
  <c r="CO245" i="4" s="1"/>
  <c r="CN245" i="4" a="1"/>
  <c r="CN245" i="4" s="1"/>
  <c r="CL245" i="4" a="1"/>
  <c r="CL245" i="4" s="1"/>
  <c r="CK245" i="4" a="1"/>
  <c r="CK245" i="4" s="1"/>
  <c r="CJ245" i="4"/>
  <c r="CQ245" i="4" s="1"/>
  <c r="CW245" i="4" s="1"/>
  <c r="CF245" i="4"/>
  <c r="B245" i="4"/>
  <c r="X245" i="4" s="1"/>
  <c r="DL244" i="4"/>
  <c r="DG244" i="4"/>
  <c r="DF244" i="4"/>
  <c r="DE244" i="4"/>
  <c r="DD244" i="4"/>
  <c r="DC244" i="4"/>
  <c r="DI244" i="4" s="1"/>
  <c r="CO244" i="4" a="1"/>
  <c r="CO244" i="4" s="1"/>
  <c r="CN244" i="4" a="1"/>
  <c r="CN244" i="4" s="1"/>
  <c r="CL244" i="4" a="1"/>
  <c r="CL244" i="4" s="1"/>
  <c r="CK244" i="4" a="1"/>
  <c r="CK244" i="4" s="1"/>
  <c r="CJ244" i="4"/>
  <c r="CQ244" i="4" s="1"/>
  <c r="CW244" i="4" s="1"/>
  <c r="CF244" i="4"/>
  <c r="B244" i="4"/>
  <c r="F244" i="4" s="1"/>
  <c r="AE244" i="4" s="1"/>
  <c r="DL243" i="4"/>
  <c r="DG243" i="4"/>
  <c r="DP243" i="4" s="1"/>
  <c r="DF243" i="4"/>
  <c r="DE243" i="4"/>
  <c r="DD243" i="4"/>
  <c r="DC243" i="4"/>
  <c r="DI243" i="4" s="1"/>
  <c r="CO243" i="4" a="1"/>
  <c r="CO243" i="4" s="1"/>
  <c r="CN243" i="4" a="1"/>
  <c r="CN243" i="4" s="1"/>
  <c r="CL243" i="4" a="1"/>
  <c r="CL243" i="4" s="1"/>
  <c r="CK243" i="4" a="1"/>
  <c r="CK243" i="4" s="1"/>
  <c r="CJ243" i="4"/>
  <c r="CQ243" i="4" s="1"/>
  <c r="CW243" i="4" s="1"/>
  <c r="CF243" i="4"/>
  <c r="B243" i="4"/>
  <c r="F243" i="4" s="1"/>
  <c r="AE243" i="4" s="1"/>
  <c r="DL242" i="4"/>
  <c r="DG242" i="4"/>
  <c r="DP242" i="4" s="1"/>
  <c r="DF242" i="4"/>
  <c r="DE242" i="4"/>
  <c r="DD242" i="4"/>
  <c r="DC242" i="4"/>
  <c r="DI242" i="4" s="1"/>
  <c r="CO242" i="4" a="1"/>
  <c r="CO242" i="4" s="1"/>
  <c r="CN242" i="4" a="1"/>
  <c r="CN242" i="4" s="1"/>
  <c r="CL242" i="4" a="1"/>
  <c r="CL242" i="4" s="1"/>
  <c r="CK242" i="4" a="1"/>
  <c r="CK242" i="4" s="1"/>
  <c r="CJ242" i="4"/>
  <c r="CQ242" i="4" s="1"/>
  <c r="CW242" i="4" s="1"/>
  <c r="CF242" i="4"/>
  <c r="B242" i="4"/>
  <c r="A242" i="4" s="1"/>
  <c r="DL241" i="4"/>
  <c r="DG241" i="4"/>
  <c r="DF241" i="4"/>
  <c r="DE241" i="4"/>
  <c r="DD241" i="4"/>
  <c r="DC241" i="4"/>
  <c r="DI241" i="4" s="1"/>
  <c r="CO241" i="4" a="1"/>
  <c r="CO241" i="4" s="1"/>
  <c r="CN241" i="4" a="1"/>
  <c r="CN241" i="4" s="1"/>
  <c r="CL241" i="4" a="1"/>
  <c r="CL241" i="4" s="1"/>
  <c r="CK241" i="4" a="1"/>
  <c r="CK241" i="4" s="1"/>
  <c r="CJ241" i="4"/>
  <c r="CQ241" i="4" s="1"/>
  <c r="CW241" i="4" s="1"/>
  <c r="CF241" i="4"/>
  <c r="B241" i="4"/>
  <c r="V241" i="4" s="1"/>
  <c r="DL240" i="4"/>
  <c r="DG240" i="4"/>
  <c r="DF240" i="4"/>
  <c r="DE240" i="4"/>
  <c r="DD240" i="4"/>
  <c r="DC240" i="4"/>
  <c r="DI240" i="4" s="1"/>
  <c r="CO240" i="4" a="1"/>
  <c r="CO240" i="4" s="1"/>
  <c r="CN240" i="4" a="1"/>
  <c r="CN240" i="4" s="1"/>
  <c r="CU240" i="4" s="1"/>
  <c r="CL240" i="4" a="1"/>
  <c r="CL240" i="4" s="1"/>
  <c r="CK240" i="4" a="1"/>
  <c r="CK240" i="4" s="1"/>
  <c r="CJ240" i="4"/>
  <c r="CQ240" i="4" s="1"/>
  <c r="CW240" i="4" s="1"/>
  <c r="CF240" i="4"/>
  <c r="B240" i="4"/>
  <c r="DL239" i="4"/>
  <c r="DG239" i="4"/>
  <c r="DP239" i="4" s="1"/>
  <c r="DF239" i="4"/>
  <c r="DE239" i="4"/>
  <c r="DD239" i="4"/>
  <c r="DC239" i="4"/>
  <c r="DI239" i="4" s="1"/>
  <c r="CO239" i="4" a="1"/>
  <c r="CO239" i="4" s="1"/>
  <c r="CN239" i="4" a="1"/>
  <c r="CN239" i="4" s="1"/>
  <c r="CL239" i="4" a="1"/>
  <c r="CL239" i="4" s="1"/>
  <c r="CK239" i="4" a="1"/>
  <c r="CK239" i="4" s="1"/>
  <c r="CJ239" i="4"/>
  <c r="CQ239" i="4" s="1"/>
  <c r="CW239" i="4" s="1"/>
  <c r="CF239" i="4"/>
  <c r="B239" i="4"/>
  <c r="A239" i="4" s="1"/>
  <c r="DL238" i="4"/>
  <c r="DG238" i="4"/>
  <c r="DF238" i="4"/>
  <c r="DE238" i="4"/>
  <c r="DD238" i="4"/>
  <c r="DC238" i="4"/>
  <c r="DI238" i="4" s="1"/>
  <c r="CO238" i="4" a="1"/>
  <c r="CO238" i="4" s="1"/>
  <c r="CN238" i="4" a="1"/>
  <c r="CN238" i="4" s="1"/>
  <c r="CU238" i="4" s="1"/>
  <c r="CL238" i="4" a="1"/>
  <c r="CL238" i="4" s="1"/>
  <c r="CS238" i="4" s="1"/>
  <c r="CK238" i="4" a="1"/>
  <c r="CK238" i="4" s="1"/>
  <c r="CR238" i="4" s="1"/>
  <c r="CJ238" i="4"/>
  <c r="CQ238" i="4" s="1"/>
  <c r="CW238" i="4" s="1"/>
  <c r="CF238" i="4"/>
  <c r="B238" i="4"/>
  <c r="U238" i="4" s="1"/>
  <c r="DL237" i="4"/>
  <c r="DG237" i="4"/>
  <c r="DP237" i="4" s="1"/>
  <c r="DF237" i="4"/>
  <c r="DE237" i="4"/>
  <c r="DD237" i="4"/>
  <c r="DC237" i="4"/>
  <c r="DI237" i="4" s="1"/>
  <c r="CO237" i="4" a="1"/>
  <c r="CO237" i="4" s="1"/>
  <c r="CN237" i="4" a="1"/>
  <c r="CN237" i="4" s="1"/>
  <c r="CL237" i="4" a="1"/>
  <c r="CL237" i="4" s="1"/>
  <c r="CK237" i="4" a="1"/>
  <c r="CK237" i="4" s="1"/>
  <c r="CJ237" i="4"/>
  <c r="CQ237" i="4" s="1"/>
  <c r="CW237" i="4" s="1"/>
  <c r="CF237" i="4"/>
  <c r="B237" i="4"/>
  <c r="U237" i="4" s="1"/>
  <c r="DL236" i="4"/>
  <c r="DG236" i="4"/>
  <c r="DF236" i="4"/>
  <c r="DE236" i="4"/>
  <c r="DD236" i="4"/>
  <c r="DC236" i="4"/>
  <c r="DI236" i="4" s="1"/>
  <c r="CO236" i="4" a="1"/>
  <c r="CO236" i="4" s="1"/>
  <c r="CN236" i="4" a="1"/>
  <c r="CN236" i="4" s="1"/>
  <c r="CL236" i="4" a="1"/>
  <c r="CL236" i="4" s="1"/>
  <c r="CS236" i="4" s="1"/>
  <c r="CK236" i="4" a="1"/>
  <c r="CK236" i="4" s="1"/>
  <c r="CJ236" i="4"/>
  <c r="CQ236" i="4" s="1"/>
  <c r="CW236" i="4" s="1"/>
  <c r="CF236" i="4"/>
  <c r="B236" i="4"/>
  <c r="A236" i="4" s="1"/>
  <c r="DL235" i="4"/>
  <c r="DG235" i="4"/>
  <c r="DP235" i="4" s="1"/>
  <c r="DF235" i="4"/>
  <c r="DE235" i="4"/>
  <c r="DD235" i="4"/>
  <c r="DC235" i="4"/>
  <c r="DI235" i="4" s="1"/>
  <c r="CW235" i="4"/>
  <c r="CO235" i="4" a="1"/>
  <c r="CO235" i="4" s="1"/>
  <c r="CN235" i="4" a="1"/>
  <c r="CN235" i="4" s="1"/>
  <c r="CL235" i="4" a="1"/>
  <c r="CL235" i="4" s="1"/>
  <c r="CK235" i="4" a="1"/>
  <c r="CK235" i="4" s="1"/>
  <c r="CJ235" i="4"/>
  <c r="CQ235" i="4" s="1"/>
  <c r="CF235" i="4"/>
  <c r="B235" i="4"/>
  <c r="A235" i="4" s="1"/>
  <c r="DL234" i="4"/>
  <c r="DG234" i="4"/>
  <c r="DP234" i="4" s="1"/>
  <c r="DF234" i="4"/>
  <c r="DE234" i="4"/>
  <c r="DD234" i="4"/>
  <c r="DC234" i="4"/>
  <c r="DI234" i="4" s="1"/>
  <c r="CO234" i="4" a="1"/>
  <c r="CO234" i="4" s="1"/>
  <c r="CN234" i="4" a="1"/>
  <c r="CN234" i="4" s="1"/>
  <c r="CL234" i="4" a="1"/>
  <c r="CL234" i="4" s="1"/>
  <c r="CK234" i="4" a="1"/>
  <c r="CK234" i="4" s="1"/>
  <c r="CJ234" i="4"/>
  <c r="CQ234" i="4" s="1"/>
  <c r="CW234" i="4" s="1"/>
  <c r="CF234" i="4"/>
  <c r="B234" i="4"/>
  <c r="X234" i="4" s="1"/>
  <c r="DL233" i="4"/>
  <c r="DG233" i="4"/>
  <c r="DF233" i="4"/>
  <c r="DE233" i="4"/>
  <c r="DD233" i="4"/>
  <c r="DC233" i="4"/>
  <c r="DI233" i="4" s="1"/>
  <c r="CO233" i="4" a="1"/>
  <c r="CO233" i="4" s="1"/>
  <c r="CN233" i="4" a="1"/>
  <c r="CN233" i="4" s="1"/>
  <c r="CL233" i="4" a="1"/>
  <c r="CL233" i="4" s="1"/>
  <c r="CK233" i="4" a="1"/>
  <c r="CK233" i="4" s="1"/>
  <c r="CJ233" i="4"/>
  <c r="CQ233" i="4" s="1"/>
  <c r="CW233" i="4" s="1"/>
  <c r="CF233" i="4"/>
  <c r="B233" i="4"/>
  <c r="DL232" i="4"/>
  <c r="DG232" i="4"/>
  <c r="DF232" i="4"/>
  <c r="DE232" i="4"/>
  <c r="DD232" i="4"/>
  <c r="DC232" i="4"/>
  <c r="DI232" i="4" s="1"/>
  <c r="CO232" i="4" a="1"/>
  <c r="CO232" i="4" s="1"/>
  <c r="CN232" i="4" a="1"/>
  <c r="CN232" i="4" s="1"/>
  <c r="CL232" i="4" a="1"/>
  <c r="CL232" i="4" s="1"/>
  <c r="CK232" i="4" a="1"/>
  <c r="CK232" i="4" s="1"/>
  <c r="CJ232" i="4"/>
  <c r="CQ232" i="4" s="1"/>
  <c r="CW232" i="4" s="1"/>
  <c r="CF232" i="4"/>
  <c r="B232" i="4"/>
  <c r="U232" i="4" s="1"/>
  <c r="A232" i="4"/>
  <c r="DL231" i="4"/>
  <c r="DG231" i="4"/>
  <c r="DP231" i="4" s="1"/>
  <c r="DF231" i="4"/>
  <c r="DE231" i="4"/>
  <c r="DD231" i="4"/>
  <c r="DC231" i="4"/>
  <c r="DI231" i="4" s="1"/>
  <c r="CO231" i="4" a="1"/>
  <c r="CO231" i="4" s="1"/>
  <c r="CN231" i="4" a="1"/>
  <c r="CN231" i="4" s="1"/>
  <c r="CL231" i="4" a="1"/>
  <c r="CL231" i="4" s="1"/>
  <c r="CK231" i="4" a="1"/>
  <c r="CK231" i="4" s="1"/>
  <c r="CR231" i="4" s="1"/>
  <c r="CJ231" i="4"/>
  <c r="CQ231" i="4" s="1"/>
  <c r="CW231" i="4" s="1"/>
  <c r="CF231" i="4"/>
  <c r="B231" i="4"/>
  <c r="DL230" i="4"/>
  <c r="DG230" i="4"/>
  <c r="DF230" i="4"/>
  <c r="DE230" i="4"/>
  <c r="DD230" i="4"/>
  <c r="DC230" i="4"/>
  <c r="DI230" i="4" s="1"/>
  <c r="CO230" i="4" a="1"/>
  <c r="CO230" i="4" s="1"/>
  <c r="CN230" i="4" a="1"/>
  <c r="CN230" i="4" s="1"/>
  <c r="CL230" i="4" a="1"/>
  <c r="CL230" i="4" s="1"/>
  <c r="CK230" i="4" a="1"/>
  <c r="CK230" i="4" s="1"/>
  <c r="CJ230" i="4"/>
  <c r="CQ230" i="4" s="1"/>
  <c r="CW230" i="4" s="1"/>
  <c r="CF230" i="4"/>
  <c r="B230" i="4"/>
  <c r="E230" i="4" s="1"/>
  <c r="CF1021" i="4" s="1"/>
  <c r="A230" i="4"/>
  <c r="BT230" i="4" s="1"/>
  <c r="DL229" i="4"/>
  <c r="DG229" i="4"/>
  <c r="DF229" i="4"/>
  <c r="DE229" i="4"/>
  <c r="DD229" i="4"/>
  <c r="DC229" i="4"/>
  <c r="DI229" i="4" s="1"/>
  <c r="CO229" i="4" a="1"/>
  <c r="CO229" i="4" s="1"/>
  <c r="CN229" i="4" a="1"/>
  <c r="CN229" i="4" s="1"/>
  <c r="CL229" i="4" a="1"/>
  <c r="CL229" i="4" s="1"/>
  <c r="CK229" i="4" a="1"/>
  <c r="CK229" i="4" s="1"/>
  <c r="CJ229" i="4"/>
  <c r="CQ229" i="4" s="1"/>
  <c r="CW229" i="4" s="1"/>
  <c r="CF229" i="4"/>
  <c r="B229" i="4"/>
  <c r="DL228" i="4"/>
  <c r="DG228" i="4"/>
  <c r="DF228" i="4"/>
  <c r="DE228" i="4"/>
  <c r="DD228" i="4"/>
  <c r="DC228" i="4"/>
  <c r="DI228" i="4" s="1"/>
  <c r="CO228" i="4" a="1"/>
  <c r="CO228" i="4" s="1"/>
  <c r="CN228" i="4" a="1"/>
  <c r="CN228" i="4" s="1"/>
  <c r="CL228" i="4" a="1"/>
  <c r="CL228" i="4" s="1"/>
  <c r="CS228" i="4" s="1"/>
  <c r="CK228" i="4" a="1"/>
  <c r="CK228" i="4" s="1"/>
  <c r="CJ228" i="4"/>
  <c r="CQ228" i="4" s="1"/>
  <c r="CW228" i="4" s="1"/>
  <c r="CF228" i="4"/>
  <c r="B228" i="4"/>
  <c r="A228" i="4" s="1"/>
  <c r="DL227" i="4"/>
  <c r="DG227" i="4"/>
  <c r="DP227" i="4" s="1"/>
  <c r="DF227" i="4"/>
  <c r="DE227" i="4"/>
  <c r="DD227" i="4"/>
  <c r="DC227" i="4"/>
  <c r="DI227" i="4" s="1"/>
  <c r="CO227" i="4" a="1"/>
  <c r="CO227" i="4" s="1"/>
  <c r="CN227" i="4" a="1"/>
  <c r="CN227" i="4" s="1"/>
  <c r="CL227" i="4" a="1"/>
  <c r="CL227" i="4" s="1"/>
  <c r="CK227" i="4" a="1"/>
  <c r="CK227" i="4" s="1"/>
  <c r="CJ227" i="4"/>
  <c r="CQ227" i="4" s="1"/>
  <c r="CW227" i="4" s="1"/>
  <c r="CF227" i="4"/>
  <c r="B227" i="4"/>
  <c r="DL226" i="4"/>
  <c r="DG226" i="4"/>
  <c r="DP226" i="4" s="1"/>
  <c r="DF226" i="4"/>
  <c r="DE226" i="4"/>
  <c r="DD226" i="4"/>
  <c r="DC226" i="4"/>
  <c r="DI226" i="4" s="1"/>
  <c r="CO226" i="4" a="1"/>
  <c r="CO226" i="4" s="1"/>
  <c r="CN226" i="4" a="1"/>
  <c r="CN226" i="4" s="1"/>
  <c r="CL226" i="4" a="1"/>
  <c r="CL226" i="4" s="1"/>
  <c r="CS226" i="4" s="1"/>
  <c r="CK226" i="4" a="1"/>
  <c r="CK226" i="4" s="1"/>
  <c r="CR226" i="4" s="1"/>
  <c r="CJ226" i="4"/>
  <c r="CQ226" i="4" s="1"/>
  <c r="CW226" i="4" s="1"/>
  <c r="CF226" i="4"/>
  <c r="B226" i="4"/>
  <c r="F226" i="4" s="1"/>
  <c r="AE226" i="4" s="1"/>
  <c r="DL225" i="4"/>
  <c r="DG225" i="4"/>
  <c r="DP225" i="4" s="1"/>
  <c r="DF225" i="4"/>
  <c r="DE225" i="4"/>
  <c r="DD225" i="4"/>
  <c r="DC225" i="4"/>
  <c r="DI225" i="4" s="1"/>
  <c r="CO225" i="4" a="1"/>
  <c r="CO225" i="4" s="1"/>
  <c r="CN225" i="4" a="1"/>
  <c r="CN225" i="4" s="1"/>
  <c r="CL225" i="4" a="1"/>
  <c r="CL225" i="4" s="1"/>
  <c r="CK225" i="4" a="1"/>
  <c r="CK225" i="4" s="1"/>
  <c r="CJ225" i="4"/>
  <c r="CQ225" i="4" s="1"/>
  <c r="CW225" i="4" s="1"/>
  <c r="CF225" i="4"/>
  <c r="B225" i="4"/>
  <c r="DL224" i="4"/>
  <c r="DG224" i="4"/>
  <c r="DP224" i="4" s="1"/>
  <c r="DF224" i="4"/>
  <c r="DE224" i="4"/>
  <c r="DD224" i="4"/>
  <c r="DC224" i="4"/>
  <c r="DI224" i="4" s="1"/>
  <c r="CO224" i="4" a="1"/>
  <c r="CO224" i="4" s="1"/>
  <c r="CN224" i="4" a="1"/>
  <c r="CN224" i="4" s="1"/>
  <c r="CL224" i="4" a="1"/>
  <c r="CL224" i="4" s="1"/>
  <c r="CK224" i="4" a="1"/>
  <c r="CK224" i="4" s="1"/>
  <c r="CJ224" i="4"/>
  <c r="CQ224" i="4" s="1"/>
  <c r="CW224" i="4" s="1"/>
  <c r="CF224" i="4"/>
  <c r="B224" i="4"/>
  <c r="V224" i="4" s="1"/>
  <c r="DL223" i="4"/>
  <c r="DG223" i="4"/>
  <c r="DP223" i="4" s="1"/>
  <c r="DF223" i="4"/>
  <c r="DE223" i="4"/>
  <c r="DD223" i="4"/>
  <c r="DC223" i="4"/>
  <c r="DI223" i="4" s="1"/>
  <c r="CO223" i="4" a="1"/>
  <c r="CO223" i="4" s="1"/>
  <c r="CN223" i="4" a="1"/>
  <c r="CN223" i="4" s="1"/>
  <c r="CL223" i="4" a="1"/>
  <c r="CL223" i="4" s="1"/>
  <c r="CK223" i="4" a="1"/>
  <c r="CK223" i="4" s="1"/>
  <c r="CJ223" i="4"/>
  <c r="CQ223" i="4" s="1"/>
  <c r="CW223" i="4" s="1"/>
  <c r="CF223" i="4"/>
  <c r="B223" i="4"/>
  <c r="DL222" i="4"/>
  <c r="DG222" i="4"/>
  <c r="DP222" i="4" s="1"/>
  <c r="DF222" i="4"/>
  <c r="DE222" i="4"/>
  <c r="DD222" i="4"/>
  <c r="DC222" i="4"/>
  <c r="DI222" i="4" s="1"/>
  <c r="CO222" i="4" a="1"/>
  <c r="CO222" i="4" s="1"/>
  <c r="CN222" i="4" a="1"/>
  <c r="CN222" i="4" s="1"/>
  <c r="CL222" i="4" a="1"/>
  <c r="CL222" i="4" s="1"/>
  <c r="CK222" i="4" a="1"/>
  <c r="CK222" i="4" s="1"/>
  <c r="CJ222" i="4"/>
  <c r="CQ222" i="4" s="1"/>
  <c r="CW222" i="4" s="1"/>
  <c r="CF222" i="4"/>
  <c r="B222" i="4"/>
  <c r="E222" i="4" s="1"/>
  <c r="DL221" i="4"/>
  <c r="DG221" i="4"/>
  <c r="DF221" i="4"/>
  <c r="DE221" i="4"/>
  <c r="DD221" i="4"/>
  <c r="DC221" i="4"/>
  <c r="DI221" i="4" s="1"/>
  <c r="CO221" i="4" a="1"/>
  <c r="CO221" i="4" s="1"/>
  <c r="CN221" i="4" a="1"/>
  <c r="CN221" i="4" s="1"/>
  <c r="CL221" i="4" a="1"/>
  <c r="CL221" i="4" s="1"/>
  <c r="CK221" i="4" a="1"/>
  <c r="CK221" i="4" s="1"/>
  <c r="CJ221" i="4"/>
  <c r="CQ221" i="4" s="1"/>
  <c r="CW221" i="4" s="1"/>
  <c r="CF221" i="4"/>
  <c r="B221" i="4"/>
  <c r="DL220" i="4"/>
  <c r="DG220" i="4"/>
  <c r="DF220" i="4"/>
  <c r="DE220" i="4"/>
  <c r="DD220" i="4"/>
  <c r="DC220" i="4"/>
  <c r="DI220" i="4" s="1"/>
  <c r="CO220" i="4" a="1"/>
  <c r="CO220" i="4" s="1"/>
  <c r="CN220" i="4" a="1"/>
  <c r="CN220" i="4" s="1"/>
  <c r="CL220" i="4" a="1"/>
  <c r="CL220" i="4" s="1"/>
  <c r="CK220" i="4" a="1"/>
  <c r="CK220" i="4" s="1"/>
  <c r="CR220" i="4" s="1"/>
  <c r="CJ220" i="4"/>
  <c r="CQ220" i="4" s="1"/>
  <c r="CW220" i="4" s="1"/>
  <c r="CF220" i="4"/>
  <c r="B220" i="4"/>
  <c r="C220" i="4" s="1"/>
  <c r="DL219" i="4"/>
  <c r="DG219" i="4"/>
  <c r="DP219" i="4" s="1"/>
  <c r="DF219" i="4"/>
  <c r="DE219" i="4"/>
  <c r="DD219" i="4"/>
  <c r="DC219" i="4"/>
  <c r="DI219" i="4" s="1"/>
  <c r="CO219" i="4" a="1"/>
  <c r="CO219" i="4" s="1"/>
  <c r="CN219" i="4" a="1"/>
  <c r="CN219" i="4" s="1"/>
  <c r="CL219" i="4" a="1"/>
  <c r="CL219" i="4" s="1"/>
  <c r="CK219" i="4" a="1"/>
  <c r="CK219" i="4" s="1"/>
  <c r="CJ219" i="4"/>
  <c r="CQ219" i="4" s="1"/>
  <c r="CW219" i="4" s="1"/>
  <c r="CF219" i="4"/>
  <c r="B219" i="4"/>
  <c r="C219" i="4" s="1"/>
  <c r="DL218" i="4"/>
  <c r="DG218" i="4"/>
  <c r="DF218" i="4"/>
  <c r="DE218" i="4"/>
  <c r="DD218" i="4"/>
  <c r="DC218" i="4"/>
  <c r="DI218" i="4" s="1"/>
  <c r="CO218" i="4" a="1"/>
  <c r="CO218" i="4" s="1"/>
  <c r="CN218" i="4" a="1"/>
  <c r="CN218" i="4" s="1"/>
  <c r="CL218" i="4" a="1"/>
  <c r="CL218" i="4" s="1"/>
  <c r="CK218" i="4" a="1"/>
  <c r="CK218" i="4" s="1"/>
  <c r="CJ218" i="4"/>
  <c r="CQ218" i="4" s="1"/>
  <c r="CW218" i="4" s="1"/>
  <c r="CF218" i="4"/>
  <c r="B218" i="4"/>
  <c r="D218" i="4" s="1"/>
  <c r="AC218" i="4" s="1"/>
  <c r="A218" i="4"/>
  <c r="DL217" i="4"/>
  <c r="DG217" i="4"/>
  <c r="DF217" i="4"/>
  <c r="DE217" i="4"/>
  <c r="DD217" i="4"/>
  <c r="DC217" i="4"/>
  <c r="DI217" i="4" s="1"/>
  <c r="CO217" i="4" a="1"/>
  <c r="CO217" i="4" s="1"/>
  <c r="CN217" i="4" a="1"/>
  <c r="CN217" i="4" s="1"/>
  <c r="CL217" i="4" a="1"/>
  <c r="CL217" i="4" s="1"/>
  <c r="CK217" i="4" a="1"/>
  <c r="CK217" i="4" s="1"/>
  <c r="CJ217" i="4"/>
  <c r="CQ217" i="4" s="1"/>
  <c r="CW217" i="4" s="1"/>
  <c r="CF217" i="4"/>
  <c r="B217" i="4"/>
  <c r="W217" i="4" s="1"/>
  <c r="DL216" i="4"/>
  <c r="DG216" i="4"/>
  <c r="DF216" i="4"/>
  <c r="DE216" i="4"/>
  <c r="DD216" i="4"/>
  <c r="DC216" i="4"/>
  <c r="DI216" i="4" s="1"/>
  <c r="CO216" i="4" a="1"/>
  <c r="CO216" i="4" s="1"/>
  <c r="CN216" i="4" a="1"/>
  <c r="CN216" i="4" s="1"/>
  <c r="CL216" i="4" a="1"/>
  <c r="CL216" i="4" s="1"/>
  <c r="CK216" i="4" a="1"/>
  <c r="CK216" i="4" s="1"/>
  <c r="CJ216" i="4"/>
  <c r="CQ216" i="4" s="1"/>
  <c r="CW216" i="4" s="1"/>
  <c r="CF216" i="4"/>
  <c r="B216" i="4"/>
  <c r="A216" i="4" s="1"/>
  <c r="AO216" i="4" s="1"/>
  <c r="DL215" i="4"/>
  <c r="DG215" i="4"/>
  <c r="DP215" i="4" s="1"/>
  <c r="DF215" i="4"/>
  <c r="DE215" i="4"/>
  <c r="DD215" i="4"/>
  <c r="DC215" i="4"/>
  <c r="DI215" i="4" s="1"/>
  <c r="CO215" i="4" a="1"/>
  <c r="CO215" i="4" s="1"/>
  <c r="CN215" i="4" a="1"/>
  <c r="CN215" i="4" s="1"/>
  <c r="CU215" i="4" s="1"/>
  <c r="CL215" i="4" a="1"/>
  <c r="CL215" i="4" s="1"/>
  <c r="CK215" i="4" a="1"/>
  <c r="CK215" i="4" s="1"/>
  <c r="CJ215" i="4"/>
  <c r="CQ215" i="4" s="1"/>
  <c r="CW215" i="4" s="1"/>
  <c r="CF215" i="4"/>
  <c r="B215" i="4"/>
  <c r="A215" i="4" s="1"/>
  <c r="BD215" i="4" s="1"/>
  <c r="DL214" i="4"/>
  <c r="DG214" i="4"/>
  <c r="DF214" i="4"/>
  <c r="DE214" i="4"/>
  <c r="DD214" i="4"/>
  <c r="DC214" i="4"/>
  <c r="DI214" i="4" s="1"/>
  <c r="CO214" i="4" a="1"/>
  <c r="CO214" i="4" s="1"/>
  <c r="CN214" i="4" a="1"/>
  <c r="CN214" i="4" s="1"/>
  <c r="CL214" i="4" a="1"/>
  <c r="CL214" i="4" s="1"/>
  <c r="CK214" i="4" a="1"/>
  <c r="CK214" i="4" s="1"/>
  <c r="CJ214" i="4"/>
  <c r="CQ214" i="4" s="1"/>
  <c r="CW214" i="4" s="1"/>
  <c r="CF214" i="4"/>
  <c r="B214" i="4"/>
  <c r="DL213" i="4"/>
  <c r="DG213" i="4"/>
  <c r="DP213" i="4" s="1"/>
  <c r="DF213" i="4"/>
  <c r="DE213" i="4"/>
  <c r="DD213" i="4"/>
  <c r="DC213" i="4"/>
  <c r="DI213" i="4" s="1"/>
  <c r="CO213" i="4" a="1"/>
  <c r="CO213" i="4" s="1"/>
  <c r="CN213" i="4" a="1"/>
  <c r="CN213" i="4" s="1"/>
  <c r="CL213" i="4" a="1"/>
  <c r="CL213" i="4" s="1"/>
  <c r="CK213" i="4" a="1"/>
  <c r="CK213" i="4" s="1"/>
  <c r="CJ213" i="4"/>
  <c r="CQ213" i="4" s="1"/>
  <c r="CW213" i="4" s="1"/>
  <c r="CF213" i="4"/>
  <c r="B213" i="4"/>
  <c r="DL212" i="4"/>
  <c r="DG212" i="4"/>
  <c r="DP212" i="4" s="1"/>
  <c r="DF212" i="4"/>
  <c r="DE212" i="4"/>
  <c r="DD212" i="4"/>
  <c r="DC212" i="4"/>
  <c r="DI212" i="4" s="1"/>
  <c r="CO212" i="4" a="1"/>
  <c r="CO212" i="4" s="1"/>
  <c r="CN212" i="4" a="1"/>
  <c r="CN212" i="4" s="1"/>
  <c r="CL212" i="4" a="1"/>
  <c r="CL212" i="4" s="1"/>
  <c r="CK212" i="4" a="1"/>
  <c r="CK212" i="4" s="1"/>
  <c r="CJ212" i="4"/>
  <c r="CQ212" i="4" s="1"/>
  <c r="CW212" i="4" s="1"/>
  <c r="CF212" i="4"/>
  <c r="B212" i="4"/>
  <c r="A212" i="4" s="1"/>
  <c r="DL211" i="4"/>
  <c r="DG211" i="4"/>
  <c r="DP211" i="4" s="1"/>
  <c r="DF211" i="4"/>
  <c r="DE211" i="4"/>
  <c r="DD211" i="4"/>
  <c r="DC211" i="4"/>
  <c r="DI211" i="4" s="1"/>
  <c r="CO211" i="4" a="1"/>
  <c r="CO211" i="4" s="1"/>
  <c r="CN211" i="4" a="1"/>
  <c r="CN211" i="4" s="1"/>
  <c r="CL211" i="4" a="1"/>
  <c r="CL211" i="4" s="1"/>
  <c r="CK211" i="4" a="1"/>
  <c r="CK211" i="4" s="1"/>
  <c r="CJ211" i="4"/>
  <c r="CQ211" i="4" s="1"/>
  <c r="CW211" i="4" s="1"/>
  <c r="CF211" i="4"/>
  <c r="B211" i="4"/>
  <c r="V211" i="4" s="1"/>
  <c r="DL210" i="4"/>
  <c r="DG210" i="4"/>
  <c r="DP210" i="4" s="1"/>
  <c r="DF210" i="4"/>
  <c r="DE210" i="4"/>
  <c r="DD210" i="4"/>
  <c r="DC210" i="4"/>
  <c r="DI210" i="4" s="1"/>
  <c r="CO210" i="4" a="1"/>
  <c r="CO210" i="4" s="1"/>
  <c r="CN210" i="4" a="1"/>
  <c r="CN210" i="4" s="1"/>
  <c r="CU210" i="4" s="1"/>
  <c r="CL210" i="4" a="1"/>
  <c r="CL210" i="4" s="1"/>
  <c r="CK210" i="4" a="1"/>
  <c r="CK210" i="4" s="1"/>
  <c r="CJ210" i="4"/>
  <c r="CQ210" i="4" s="1"/>
  <c r="CW210" i="4" s="1"/>
  <c r="CF210" i="4"/>
  <c r="B210" i="4"/>
  <c r="E210" i="4" s="1"/>
  <c r="DL209" i="4"/>
  <c r="DG209" i="4"/>
  <c r="DP209" i="4" s="1"/>
  <c r="DF209" i="4"/>
  <c r="DE209" i="4"/>
  <c r="DD209" i="4"/>
  <c r="DC209" i="4"/>
  <c r="DI209" i="4" s="1"/>
  <c r="CO209" i="4" a="1"/>
  <c r="CO209" i="4" s="1"/>
  <c r="CN209" i="4" a="1"/>
  <c r="CN209" i="4" s="1"/>
  <c r="CL209" i="4" a="1"/>
  <c r="CL209" i="4" s="1"/>
  <c r="CS209" i="4" s="1"/>
  <c r="CK209" i="4" a="1"/>
  <c r="CK209" i="4" s="1"/>
  <c r="CJ209" i="4"/>
  <c r="CQ209" i="4" s="1"/>
  <c r="CW209" i="4" s="1"/>
  <c r="CF209" i="4"/>
  <c r="B209" i="4"/>
  <c r="C209" i="4" s="1"/>
  <c r="DL208" i="4"/>
  <c r="DG208" i="4"/>
  <c r="DF208" i="4"/>
  <c r="DE208" i="4"/>
  <c r="DD208" i="4"/>
  <c r="DC208" i="4"/>
  <c r="DI208" i="4" s="1"/>
  <c r="CO208" i="4" a="1"/>
  <c r="CO208" i="4" s="1"/>
  <c r="CN208" i="4" a="1"/>
  <c r="CN208" i="4" s="1"/>
  <c r="CL208" i="4" a="1"/>
  <c r="CL208" i="4" s="1"/>
  <c r="CK208" i="4" a="1"/>
  <c r="CK208" i="4" s="1"/>
  <c r="CJ208" i="4"/>
  <c r="CQ208" i="4" s="1"/>
  <c r="CW208" i="4" s="1"/>
  <c r="CF208" i="4"/>
  <c r="B208" i="4"/>
  <c r="DL207" i="4"/>
  <c r="DG207" i="4"/>
  <c r="DP207" i="4" s="1"/>
  <c r="DF207" i="4"/>
  <c r="DE207" i="4"/>
  <c r="DD207" i="4"/>
  <c r="DC207" i="4"/>
  <c r="DI207" i="4" s="1"/>
  <c r="CO207" i="4" a="1"/>
  <c r="CO207" i="4" s="1"/>
  <c r="CN207" i="4" a="1"/>
  <c r="CN207" i="4" s="1"/>
  <c r="CL207" i="4" a="1"/>
  <c r="CL207" i="4" s="1"/>
  <c r="CK207" i="4" a="1"/>
  <c r="CK207" i="4" s="1"/>
  <c r="CR207" i="4" s="1"/>
  <c r="CJ207" i="4"/>
  <c r="CQ207" i="4" s="1"/>
  <c r="CW207" i="4" s="1"/>
  <c r="CF207" i="4"/>
  <c r="B207" i="4"/>
  <c r="DL206" i="4"/>
  <c r="DG206" i="4"/>
  <c r="DF206" i="4"/>
  <c r="DE206" i="4"/>
  <c r="DD206" i="4"/>
  <c r="DC206" i="4"/>
  <c r="DI206" i="4" s="1"/>
  <c r="CO206" i="4" a="1"/>
  <c r="CO206" i="4" s="1"/>
  <c r="CN206" i="4" a="1"/>
  <c r="CN206" i="4" s="1"/>
  <c r="CL206" i="4" a="1"/>
  <c r="CL206" i="4" s="1"/>
  <c r="CK206" i="4" a="1"/>
  <c r="CK206" i="4" s="1"/>
  <c r="CJ206" i="4"/>
  <c r="CQ206" i="4" s="1"/>
  <c r="CW206" i="4" s="1"/>
  <c r="CF206" i="4"/>
  <c r="B206" i="4"/>
  <c r="W206" i="4" s="1"/>
  <c r="DL205" i="4"/>
  <c r="DG205" i="4"/>
  <c r="DF205" i="4"/>
  <c r="DE205" i="4"/>
  <c r="DD205" i="4"/>
  <c r="DC205" i="4"/>
  <c r="DI205" i="4" s="1"/>
  <c r="CO205" i="4" a="1"/>
  <c r="CO205" i="4" s="1"/>
  <c r="CN205" i="4" a="1"/>
  <c r="CN205" i="4" s="1"/>
  <c r="CL205" i="4" a="1"/>
  <c r="CL205" i="4" s="1"/>
  <c r="CK205" i="4" a="1"/>
  <c r="CK205" i="4" s="1"/>
  <c r="CJ205" i="4"/>
  <c r="CQ205" i="4" s="1"/>
  <c r="CW205" i="4" s="1"/>
  <c r="CF205" i="4"/>
  <c r="B205" i="4"/>
  <c r="F205" i="4" s="1"/>
  <c r="AE205" i="4" s="1"/>
  <c r="DL204" i="4"/>
  <c r="DG204" i="4"/>
  <c r="DP204" i="4" s="1"/>
  <c r="DF204" i="4"/>
  <c r="DE204" i="4"/>
  <c r="DD204" i="4"/>
  <c r="DC204" i="4"/>
  <c r="DI204" i="4" s="1"/>
  <c r="CO204" i="4" a="1"/>
  <c r="CO204" i="4" s="1"/>
  <c r="CN204" i="4" a="1"/>
  <c r="CN204" i="4" s="1"/>
  <c r="CL204" i="4" a="1"/>
  <c r="CL204" i="4" s="1"/>
  <c r="CK204" i="4" a="1"/>
  <c r="CK204" i="4" s="1"/>
  <c r="CJ204" i="4"/>
  <c r="CQ204" i="4" s="1"/>
  <c r="CW204" i="4" s="1"/>
  <c r="CF204" i="4"/>
  <c r="B204" i="4"/>
  <c r="A204" i="4" s="1"/>
  <c r="DL203" i="4"/>
  <c r="DG203" i="4"/>
  <c r="DP203" i="4" s="1"/>
  <c r="DF203" i="4"/>
  <c r="DE203" i="4"/>
  <c r="DD203" i="4"/>
  <c r="DC203" i="4"/>
  <c r="DI203" i="4" s="1"/>
  <c r="CO203" i="4" a="1"/>
  <c r="CO203" i="4" s="1"/>
  <c r="CN203" i="4" a="1"/>
  <c r="CN203" i="4" s="1"/>
  <c r="CL203" i="4" a="1"/>
  <c r="CL203" i="4" s="1"/>
  <c r="CK203" i="4" a="1"/>
  <c r="CK203" i="4" s="1"/>
  <c r="CJ203" i="4"/>
  <c r="CQ203" i="4" s="1"/>
  <c r="CW203" i="4" s="1"/>
  <c r="CF203" i="4"/>
  <c r="B203" i="4"/>
  <c r="X203" i="4" s="1"/>
  <c r="DL202" i="4"/>
  <c r="DG202" i="4"/>
  <c r="DF202" i="4"/>
  <c r="DE202" i="4"/>
  <c r="DD202" i="4"/>
  <c r="DC202" i="4"/>
  <c r="DI202" i="4" s="1"/>
  <c r="CO202" i="4" a="1"/>
  <c r="CO202" i="4" s="1"/>
  <c r="CN202" i="4" a="1"/>
  <c r="CN202" i="4" s="1"/>
  <c r="CL202" i="4" a="1"/>
  <c r="CL202" i="4" s="1"/>
  <c r="CK202" i="4" a="1"/>
  <c r="CK202" i="4" s="1"/>
  <c r="CJ202" i="4"/>
  <c r="CQ202" i="4" s="1"/>
  <c r="CW202" i="4" s="1"/>
  <c r="CF202" i="4"/>
  <c r="B202" i="4"/>
  <c r="DL201" i="4"/>
  <c r="DG201" i="4"/>
  <c r="DF201" i="4"/>
  <c r="DE201" i="4"/>
  <c r="DD201" i="4"/>
  <c r="DC201" i="4"/>
  <c r="DI201" i="4" s="1"/>
  <c r="CO201" i="4" a="1"/>
  <c r="CO201" i="4" s="1"/>
  <c r="CN201" i="4" a="1"/>
  <c r="CN201" i="4" s="1"/>
  <c r="CL201" i="4" a="1"/>
  <c r="CL201" i="4" s="1"/>
  <c r="CK201" i="4" a="1"/>
  <c r="CK201" i="4" s="1"/>
  <c r="CJ201" i="4"/>
  <c r="CQ201" i="4" s="1"/>
  <c r="CW201" i="4" s="1"/>
  <c r="CF201" i="4"/>
  <c r="B201" i="4"/>
  <c r="E201" i="4" s="1"/>
  <c r="DL200" i="4"/>
  <c r="DG200" i="4"/>
  <c r="DF200" i="4"/>
  <c r="DE200" i="4"/>
  <c r="DD200" i="4"/>
  <c r="DC200" i="4"/>
  <c r="DI200" i="4" s="1"/>
  <c r="CO200" i="4" a="1"/>
  <c r="CO200" i="4" s="1"/>
  <c r="CN200" i="4" a="1"/>
  <c r="CN200" i="4" s="1"/>
  <c r="CL200" i="4" a="1"/>
  <c r="CL200" i="4" s="1"/>
  <c r="CK200" i="4" a="1"/>
  <c r="CK200" i="4" s="1"/>
  <c r="CJ200" i="4"/>
  <c r="CQ200" i="4" s="1"/>
  <c r="CW200" i="4" s="1"/>
  <c r="CF200" i="4"/>
  <c r="B200" i="4"/>
  <c r="DL199" i="4"/>
  <c r="DG199" i="4"/>
  <c r="DF199" i="4"/>
  <c r="DE199" i="4"/>
  <c r="DD199" i="4"/>
  <c r="DC199" i="4"/>
  <c r="DI199" i="4" s="1"/>
  <c r="CO199" i="4" a="1"/>
  <c r="CO199" i="4" s="1"/>
  <c r="CN199" i="4" a="1"/>
  <c r="CN199" i="4" s="1"/>
  <c r="CL199" i="4" a="1"/>
  <c r="CL199" i="4" s="1"/>
  <c r="CK199" i="4" a="1"/>
  <c r="CK199" i="4" s="1"/>
  <c r="CJ199" i="4"/>
  <c r="CQ199" i="4" s="1"/>
  <c r="CW199" i="4" s="1"/>
  <c r="CF199" i="4"/>
  <c r="B199" i="4"/>
  <c r="A199" i="4" s="1"/>
  <c r="DL198" i="4"/>
  <c r="DG198" i="4"/>
  <c r="DP198" i="4" s="1"/>
  <c r="DF198" i="4"/>
  <c r="DE198" i="4"/>
  <c r="DD198" i="4"/>
  <c r="DC198" i="4"/>
  <c r="DI198" i="4" s="1"/>
  <c r="CO198" i="4" a="1"/>
  <c r="CO198" i="4" s="1"/>
  <c r="CN198" i="4" a="1"/>
  <c r="CN198" i="4" s="1"/>
  <c r="CL198" i="4" a="1"/>
  <c r="CL198" i="4" s="1"/>
  <c r="CK198" i="4" a="1"/>
  <c r="CK198" i="4" s="1"/>
  <c r="CJ198" i="4"/>
  <c r="CQ198" i="4" s="1"/>
  <c r="CW198" i="4" s="1"/>
  <c r="CF198" i="4"/>
  <c r="B198" i="4"/>
  <c r="V198" i="4" s="1"/>
  <c r="DL197" i="4"/>
  <c r="DG197" i="4"/>
  <c r="DF197" i="4"/>
  <c r="DE197" i="4"/>
  <c r="DD197" i="4"/>
  <c r="DC197" i="4"/>
  <c r="DI197" i="4" s="1"/>
  <c r="CO197" i="4" a="1"/>
  <c r="CO197" i="4" s="1"/>
  <c r="CN197" i="4" a="1"/>
  <c r="CN197" i="4" s="1"/>
  <c r="CL197" i="4" a="1"/>
  <c r="CL197" i="4" s="1"/>
  <c r="CK197" i="4" a="1"/>
  <c r="CK197" i="4" s="1"/>
  <c r="CJ197" i="4"/>
  <c r="CQ197" i="4" s="1"/>
  <c r="CW197" i="4" s="1"/>
  <c r="CF197" i="4"/>
  <c r="B197" i="4"/>
  <c r="DL196" i="4"/>
  <c r="DG196" i="4"/>
  <c r="DP196" i="4" s="1"/>
  <c r="DF196" i="4"/>
  <c r="DE196" i="4"/>
  <c r="DD196" i="4"/>
  <c r="DC196" i="4"/>
  <c r="DI196" i="4" s="1"/>
  <c r="CO196" i="4" a="1"/>
  <c r="CO196" i="4" s="1"/>
  <c r="CN196" i="4" a="1"/>
  <c r="CN196" i="4" s="1"/>
  <c r="CL196" i="4" a="1"/>
  <c r="CL196" i="4" s="1"/>
  <c r="CK196" i="4" a="1"/>
  <c r="CK196" i="4" s="1"/>
  <c r="CJ196" i="4"/>
  <c r="CQ196" i="4" s="1"/>
  <c r="CW196" i="4" s="1"/>
  <c r="CF196" i="4"/>
  <c r="B196" i="4"/>
  <c r="C196" i="4" s="1"/>
  <c r="DL195" i="4"/>
  <c r="DG195" i="4"/>
  <c r="DF195" i="4"/>
  <c r="DE195" i="4"/>
  <c r="DD195" i="4"/>
  <c r="DC195" i="4"/>
  <c r="DI195" i="4" s="1"/>
  <c r="CO195" i="4" a="1"/>
  <c r="CO195" i="4" s="1"/>
  <c r="CN195" i="4" a="1"/>
  <c r="CN195" i="4" s="1"/>
  <c r="CL195" i="4" a="1"/>
  <c r="CL195" i="4" s="1"/>
  <c r="CK195" i="4" a="1"/>
  <c r="CK195" i="4" s="1"/>
  <c r="CJ195" i="4"/>
  <c r="CQ195" i="4" s="1"/>
  <c r="CW195" i="4" s="1"/>
  <c r="CF195" i="4"/>
  <c r="B195" i="4"/>
  <c r="A195" i="4" s="1"/>
  <c r="DL194" i="4"/>
  <c r="DG194" i="4"/>
  <c r="DP194" i="4" s="1"/>
  <c r="DF194" i="4"/>
  <c r="DE194" i="4"/>
  <c r="DD194" i="4"/>
  <c r="DC194" i="4"/>
  <c r="DI194" i="4" s="1"/>
  <c r="CO194" i="4" a="1"/>
  <c r="CO194" i="4" s="1"/>
  <c r="CN194" i="4" a="1"/>
  <c r="CN194" i="4" s="1"/>
  <c r="CU194" i="4" s="1"/>
  <c r="CL194" i="4" a="1"/>
  <c r="CL194" i="4" s="1"/>
  <c r="CS194" i="4" s="1"/>
  <c r="CK194" i="4" a="1"/>
  <c r="CK194" i="4" s="1"/>
  <c r="CR194" i="4" s="1"/>
  <c r="CJ194" i="4"/>
  <c r="CQ194" i="4" s="1"/>
  <c r="CW194" i="4" s="1"/>
  <c r="CF194" i="4"/>
  <c r="B194" i="4"/>
  <c r="W194" i="4" s="1"/>
  <c r="DL193" i="4"/>
  <c r="DG193" i="4"/>
  <c r="DF193" i="4"/>
  <c r="DE193" i="4"/>
  <c r="DD193" i="4"/>
  <c r="DC193" i="4"/>
  <c r="DI193" i="4" s="1"/>
  <c r="CO193" i="4" a="1"/>
  <c r="CO193" i="4" s="1"/>
  <c r="CN193" i="4" a="1"/>
  <c r="CN193" i="4" s="1"/>
  <c r="CL193" i="4" a="1"/>
  <c r="CL193" i="4" s="1"/>
  <c r="CK193" i="4" a="1"/>
  <c r="CK193" i="4" s="1"/>
  <c r="CJ193" i="4"/>
  <c r="CQ193" i="4" s="1"/>
  <c r="CW193" i="4" s="1"/>
  <c r="CF193" i="4"/>
  <c r="B193" i="4"/>
  <c r="DL192" i="4"/>
  <c r="DG192" i="4"/>
  <c r="DP192" i="4" s="1"/>
  <c r="DF192" i="4"/>
  <c r="DE192" i="4"/>
  <c r="DD192" i="4"/>
  <c r="DC192" i="4"/>
  <c r="DI192" i="4" s="1"/>
  <c r="CO192" i="4" a="1"/>
  <c r="CO192" i="4" s="1"/>
  <c r="CN192" i="4" a="1"/>
  <c r="CN192" i="4" s="1"/>
  <c r="CL192" i="4" a="1"/>
  <c r="CL192" i="4" s="1"/>
  <c r="CK192" i="4" a="1"/>
  <c r="CK192" i="4" s="1"/>
  <c r="CJ192" i="4"/>
  <c r="CQ192" i="4" s="1"/>
  <c r="CW192" i="4" s="1"/>
  <c r="CF192" i="4"/>
  <c r="B192" i="4"/>
  <c r="A192" i="4" s="1"/>
  <c r="BT192" i="4" s="1"/>
  <c r="DL191" i="4"/>
  <c r="DG191" i="4"/>
  <c r="DF191" i="4"/>
  <c r="DE191" i="4"/>
  <c r="DD191" i="4"/>
  <c r="DC191" i="4"/>
  <c r="DI191" i="4" s="1"/>
  <c r="CO191" i="4" a="1"/>
  <c r="CO191" i="4" s="1"/>
  <c r="CN191" i="4" a="1"/>
  <c r="CN191" i="4" s="1"/>
  <c r="CL191" i="4" a="1"/>
  <c r="CL191" i="4" s="1"/>
  <c r="CK191" i="4" a="1"/>
  <c r="CK191" i="4" s="1"/>
  <c r="CJ191" i="4"/>
  <c r="CQ191" i="4" s="1"/>
  <c r="CW191" i="4" s="1"/>
  <c r="CF191" i="4"/>
  <c r="B191" i="4"/>
  <c r="DL190" i="4"/>
  <c r="DG190" i="4"/>
  <c r="DF190" i="4"/>
  <c r="DE190" i="4"/>
  <c r="DD190" i="4"/>
  <c r="DC190" i="4"/>
  <c r="DI190" i="4" s="1"/>
  <c r="CO190" i="4" a="1"/>
  <c r="CO190" i="4" s="1"/>
  <c r="CN190" i="4" a="1"/>
  <c r="CN190" i="4" s="1"/>
  <c r="CL190" i="4" a="1"/>
  <c r="CL190" i="4" s="1"/>
  <c r="CK190" i="4" a="1"/>
  <c r="CK190" i="4" s="1"/>
  <c r="CJ190" i="4"/>
  <c r="CQ190" i="4" s="1"/>
  <c r="CW190" i="4" s="1"/>
  <c r="CF190" i="4"/>
  <c r="B190" i="4"/>
  <c r="X190" i="4" s="1"/>
  <c r="DL189" i="4"/>
  <c r="DG189" i="4"/>
  <c r="DF189" i="4"/>
  <c r="DE189" i="4"/>
  <c r="DD189" i="4"/>
  <c r="DC189" i="4"/>
  <c r="DI189" i="4" s="1"/>
  <c r="CO189" i="4" a="1"/>
  <c r="CO189" i="4" s="1"/>
  <c r="CN189" i="4" a="1"/>
  <c r="CN189" i="4" s="1"/>
  <c r="CL189" i="4" a="1"/>
  <c r="CL189" i="4" s="1"/>
  <c r="CS189" i="4" s="1"/>
  <c r="CK189" i="4" a="1"/>
  <c r="CK189" i="4" s="1"/>
  <c r="CJ189" i="4"/>
  <c r="CQ189" i="4" s="1"/>
  <c r="CW189" i="4" s="1"/>
  <c r="CF189" i="4"/>
  <c r="B189" i="4"/>
  <c r="X189" i="4" s="1"/>
  <c r="DL188" i="4"/>
  <c r="DG188" i="4"/>
  <c r="DF188" i="4"/>
  <c r="DE188" i="4"/>
  <c r="DD188" i="4"/>
  <c r="DC188" i="4"/>
  <c r="DI188" i="4" s="1"/>
  <c r="CO188" i="4" a="1"/>
  <c r="CO188" i="4" s="1"/>
  <c r="CN188" i="4" a="1"/>
  <c r="CN188" i="4" s="1"/>
  <c r="CU188" i="4" s="1"/>
  <c r="CL188" i="4" a="1"/>
  <c r="CL188" i="4" s="1"/>
  <c r="CK188" i="4" a="1"/>
  <c r="CK188" i="4" s="1"/>
  <c r="CJ188" i="4"/>
  <c r="CQ188" i="4" s="1"/>
  <c r="CW188" i="4" s="1"/>
  <c r="CF188" i="4"/>
  <c r="B188" i="4"/>
  <c r="W188" i="4" s="1"/>
  <c r="DL187" i="4"/>
  <c r="DG187" i="4"/>
  <c r="DP187" i="4" s="1"/>
  <c r="DF187" i="4"/>
  <c r="DE187" i="4"/>
  <c r="DD187" i="4"/>
  <c r="DC187" i="4"/>
  <c r="DI187" i="4" s="1"/>
  <c r="CO187" i="4" a="1"/>
  <c r="CO187" i="4" s="1"/>
  <c r="CN187" i="4" a="1"/>
  <c r="CN187" i="4" s="1"/>
  <c r="CL187" i="4" a="1"/>
  <c r="CL187" i="4" s="1"/>
  <c r="CK187" i="4" a="1"/>
  <c r="CK187" i="4" s="1"/>
  <c r="CJ187" i="4"/>
  <c r="CQ187" i="4" s="1"/>
  <c r="CW187" i="4" s="1"/>
  <c r="CF187" i="4"/>
  <c r="B187" i="4"/>
  <c r="C187" i="4" s="1"/>
  <c r="A187" i="4"/>
  <c r="BT187" i="4" s="1"/>
  <c r="DL186" i="4"/>
  <c r="DG186" i="4"/>
  <c r="DP186" i="4" s="1"/>
  <c r="DF186" i="4"/>
  <c r="DE186" i="4"/>
  <c r="DD186" i="4"/>
  <c r="DC186" i="4"/>
  <c r="DI186" i="4" s="1"/>
  <c r="CO186" i="4" a="1"/>
  <c r="CO186" i="4" s="1"/>
  <c r="CN186" i="4" a="1"/>
  <c r="CN186" i="4" s="1"/>
  <c r="CL186" i="4" a="1"/>
  <c r="CL186" i="4" s="1"/>
  <c r="CS186" i="4" s="1"/>
  <c r="CK186" i="4" a="1"/>
  <c r="CK186" i="4" s="1"/>
  <c r="CJ186" i="4"/>
  <c r="CQ186" i="4" s="1"/>
  <c r="CW186" i="4" s="1"/>
  <c r="CF186" i="4"/>
  <c r="B186" i="4"/>
  <c r="X186" i="4" s="1"/>
  <c r="DL185" i="4"/>
  <c r="DG185" i="4"/>
  <c r="DP185" i="4" s="1"/>
  <c r="DF185" i="4"/>
  <c r="DE185" i="4"/>
  <c r="DD185" i="4"/>
  <c r="DC185" i="4"/>
  <c r="DI185" i="4" s="1"/>
  <c r="CO185" i="4" a="1"/>
  <c r="CO185" i="4" s="1"/>
  <c r="CN185" i="4" a="1"/>
  <c r="CN185" i="4" s="1"/>
  <c r="CL185" i="4" a="1"/>
  <c r="CL185" i="4" s="1"/>
  <c r="CK185" i="4" a="1"/>
  <c r="CK185" i="4" s="1"/>
  <c r="CJ185" i="4"/>
  <c r="CQ185" i="4" s="1"/>
  <c r="CW185" i="4" s="1"/>
  <c r="CF185" i="4"/>
  <c r="B185" i="4"/>
  <c r="DL184" i="4"/>
  <c r="DG184" i="4"/>
  <c r="DF184" i="4"/>
  <c r="DE184" i="4"/>
  <c r="DD184" i="4"/>
  <c r="DC184" i="4"/>
  <c r="DI184" i="4" s="1"/>
  <c r="CO184" i="4" a="1"/>
  <c r="CO184" i="4" s="1"/>
  <c r="CN184" i="4" a="1"/>
  <c r="CN184" i="4" s="1"/>
  <c r="CL184" i="4" a="1"/>
  <c r="CL184" i="4" s="1"/>
  <c r="CK184" i="4" a="1"/>
  <c r="CK184" i="4" s="1"/>
  <c r="CJ184" i="4"/>
  <c r="CQ184" i="4" s="1"/>
  <c r="CW184" i="4" s="1"/>
  <c r="CF184" i="4"/>
  <c r="B184" i="4"/>
  <c r="W184" i="4" s="1"/>
  <c r="DL183" i="4"/>
  <c r="DG183" i="4"/>
  <c r="DP183" i="4" s="1"/>
  <c r="DF183" i="4"/>
  <c r="DE183" i="4"/>
  <c r="DD183" i="4"/>
  <c r="DC183" i="4"/>
  <c r="DI183" i="4" s="1"/>
  <c r="CO183" i="4" a="1"/>
  <c r="CO183" i="4" s="1"/>
  <c r="CN183" i="4" a="1"/>
  <c r="CN183" i="4" s="1"/>
  <c r="CL183" i="4" a="1"/>
  <c r="CL183" i="4" s="1"/>
  <c r="CK183" i="4" a="1"/>
  <c r="CK183" i="4" s="1"/>
  <c r="CJ183" i="4"/>
  <c r="CQ183" i="4" s="1"/>
  <c r="CW183" i="4" s="1"/>
  <c r="CF183" i="4"/>
  <c r="B183" i="4"/>
  <c r="X183" i="4" s="1"/>
  <c r="DL182" i="4"/>
  <c r="DG182" i="4"/>
  <c r="DF182" i="4"/>
  <c r="DE182" i="4"/>
  <c r="DD182" i="4"/>
  <c r="DC182" i="4"/>
  <c r="DI182" i="4" s="1"/>
  <c r="CO182" i="4" a="1"/>
  <c r="CO182" i="4" s="1"/>
  <c r="CN182" i="4" a="1"/>
  <c r="CN182" i="4" s="1"/>
  <c r="CL182" i="4" a="1"/>
  <c r="CL182" i="4" s="1"/>
  <c r="CK182" i="4" a="1"/>
  <c r="CK182" i="4" s="1"/>
  <c r="CJ182" i="4"/>
  <c r="CQ182" i="4" s="1"/>
  <c r="CW182" i="4" s="1"/>
  <c r="CF182" i="4"/>
  <c r="B182" i="4"/>
  <c r="DL181" i="4"/>
  <c r="DG181" i="4"/>
  <c r="DP181" i="4" s="1"/>
  <c r="DF181" i="4"/>
  <c r="DE181" i="4"/>
  <c r="DD181" i="4"/>
  <c r="DC181" i="4"/>
  <c r="DI181" i="4" s="1"/>
  <c r="CO181" i="4" a="1"/>
  <c r="CO181" i="4" s="1"/>
  <c r="CN181" i="4" a="1"/>
  <c r="CN181" i="4" s="1"/>
  <c r="CL181" i="4" a="1"/>
  <c r="CL181" i="4" s="1"/>
  <c r="CK181" i="4" a="1"/>
  <c r="CK181" i="4" s="1"/>
  <c r="CJ181" i="4"/>
  <c r="CQ181" i="4" s="1"/>
  <c r="CW181" i="4" s="1"/>
  <c r="CF181" i="4"/>
  <c r="B181" i="4"/>
  <c r="F181" i="4" s="1"/>
  <c r="AE181" i="4" s="1"/>
  <c r="DL180" i="4"/>
  <c r="DG180" i="4"/>
  <c r="DP180" i="4" s="1"/>
  <c r="DF180" i="4"/>
  <c r="DE180" i="4"/>
  <c r="DD180" i="4"/>
  <c r="DC180" i="4"/>
  <c r="DI180" i="4" s="1"/>
  <c r="CO180" i="4" a="1"/>
  <c r="CO180" i="4" s="1"/>
  <c r="CN180" i="4" a="1"/>
  <c r="CN180" i="4" s="1"/>
  <c r="CL180" i="4" a="1"/>
  <c r="CL180" i="4" s="1"/>
  <c r="CK180" i="4" a="1"/>
  <c r="CK180" i="4" s="1"/>
  <c r="CJ180" i="4"/>
  <c r="CQ180" i="4" s="1"/>
  <c r="CW180" i="4" s="1"/>
  <c r="CF180" i="4"/>
  <c r="B180" i="4"/>
  <c r="DL179" i="4"/>
  <c r="DG179" i="4"/>
  <c r="DF179" i="4"/>
  <c r="DE179" i="4"/>
  <c r="DD179" i="4"/>
  <c r="DC179" i="4"/>
  <c r="DI179" i="4" s="1"/>
  <c r="CO179" i="4" a="1"/>
  <c r="CO179" i="4" s="1"/>
  <c r="CN179" i="4" a="1"/>
  <c r="CN179" i="4" s="1"/>
  <c r="CL179" i="4" a="1"/>
  <c r="CL179" i="4" s="1"/>
  <c r="CK179" i="4" a="1"/>
  <c r="CK179" i="4" s="1"/>
  <c r="CJ179" i="4"/>
  <c r="CQ179" i="4" s="1"/>
  <c r="CW179" i="4" s="1"/>
  <c r="CF179" i="4"/>
  <c r="B179" i="4"/>
  <c r="X179" i="4" s="1"/>
  <c r="DL178" i="4"/>
  <c r="DG178" i="4"/>
  <c r="DF178" i="4"/>
  <c r="DE178" i="4"/>
  <c r="DD178" i="4"/>
  <c r="DC178" i="4"/>
  <c r="DI178" i="4" s="1"/>
  <c r="CO178" i="4" a="1"/>
  <c r="CO178" i="4" s="1"/>
  <c r="CN178" i="4" a="1"/>
  <c r="CN178" i="4" s="1"/>
  <c r="CL178" i="4" a="1"/>
  <c r="CL178" i="4" s="1"/>
  <c r="CK178" i="4" a="1"/>
  <c r="CK178" i="4" s="1"/>
  <c r="CJ178" i="4"/>
  <c r="CQ178" i="4" s="1"/>
  <c r="CW178" i="4" s="1"/>
  <c r="CF178" i="4"/>
  <c r="B178" i="4"/>
  <c r="E178" i="4" s="1"/>
  <c r="DL177" i="4"/>
  <c r="DG177" i="4"/>
  <c r="DP177" i="4" s="1"/>
  <c r="DF177" i="4"/>
  <c r="DE177" i="4"/>
  <c r="DD177" i="4"/>
  <c r="DC177" i="4"/>
  <c r="DI177" i="4" s="1"/>
  <c r="CO177" i="4" a="1"/>
  <c r="CO177" i="4" s="1"/>
  <c r="CN177" i="4" a="1"/>
  <c r="CN177" i="4" s="1"/>
  <c r="CL177" i="4" a="1"/>
  <c r="CL177" i="4" s="1"/>
  <c r="CK177" i="4" a="1"/>
  <c r="CK177" i="4" s="1"/>
  <c r="CJ177" i="4"/>
  <c r="CQ177" i="4" s="1"/>
  <c r="CW177" i="4" s="1"/>
  <c r="CF177" i="4"/>
  <c r="B177" i="4"/>
  <c r="V177" i="4" s="1"/>
  <c r="DL176" i="4"/>
  <c r="DG176" i="4"/>
  <c r="DP176" i="4" s="1"/>
  <c r="DF176" i="4"/>
  <c r="DE176" i="4"/>
  <c r="DD176" i="4"/>
  <c r="DC176" i="4"/>
  <c r="DI176" i="4" s="1"/>
  <c r="CO176" i="4" a="1"/>
  <c r="CO176" i="4" s="1"/>
  <c r="CN176" i="4" a="1"/>
  <c r="CN176" i="4" s="1"/>
  <c r="CL176" i="4" a="1"/>
  <c r="CL176" i="4" s="1"/>
  <c r="CK176" i="4" a="1"/>
  <c r="CK176" i="4" s="1"/>
  <c r="CJ176" i="4"/>
  <c r="CQ176" i="4" s="1"/>
  <c r="CW176" i="4" s="1"/>
  <c r="CF176" i="4"/>
  <c r="B176" i="4"/>
  <c r="W176" i="4" s="1"/>
  <c r="DL175" i="4"/>
  <c r="DG175" i="4"/>
  <c r="DP175" i="4" s="1"/>
  <c r="DF175" i="4"/>
  <c r="DE175" i="4"/>
  <c r="DD175" i="4"/>
  <c r="DC175" i="4"/>
  <c r="DI175" i="4" s="1"/>
  <c r="CO175" i="4" a="1"/>
  <c r="CO175" i="4" s="1"/>
  <c r="CN175" i="4" a="1"/>
  <c r="CN175" i="4" s="1"/>
  <c r="CL175" i="4" a="1"/>
  <c r="CL175" i="4" s="1"/>
  <c r="CK175" i="4" a="1"/>
  <c r="CK175" i="4" s="1"/>
  <c r="CJ175" i="4"/>
  <c r="CQ175" i="4" s="1"/>
  <c r="CW175" i="4" s="1"/>
  <c r="CF175" i="4"/>
  <c r="B175" i="4"/>
  <c r="DL174" i="4"/>
  <c r="DG174" i="4"/>
  <c r="DF174" i="4"/>
  <c r="DE174" i="4"/>
  <c r="DD174" i="4"/>
  <c r="DC174" i="4"/>
  <c r="DI174" i="4" s="1"/>
  <c r="CO174" i="4" a="1"/>
  <c r="CO174" i="4" s="1"/>
  <c r="CN174" i="4" a="1"/>
  <c r="CN174" i="4" s="1"/>
  <c r="CL174" i="4" a="1"/>
  <c r="CL174" i="4" s="1"/>
  <c r="CK174" i="4" a="1"/>
  <c r="CK174" i="4" s="1"/>
  <c r="CJ174" i="4"/>
  <c r="CQ174" i="4" s="1"/>
  <c r="CW174" i="4" s="1"/>
  <c r="CF174" i="4"/>
  <c r="B174" i="4"/>
  <c r="W174" i="4" s="1"/>
  <c r="DL173" i="4"/>
  <c r="DG173" i="4"/>
  <c r="DF173" i="4"/>
  <c r="DE173" i="4"/>
  <c r="DD173" i="4"/>
  <c r="DC173" i="4"/>
  <c r="DI173" i="4" s="1"/>
  <c r="CO173" i="4" a="1"/>
  <c r="CO173" i="4" s="1"/>
  <c r="CN173" i="4" a="1"/>
  <c r="CN173" i="4" s="1"/>
  <c r="CL173" i="4" a="1"/>
  <c r="CL173" i="4" s="1"/>
  <c r="CK173" i="4" a="1"/>
  <c r="CK173" i="4" s="1"/>
  <c r="CJ173" i="4"/>
  <c r="CQ173" i="4" s="1"/>
  <c r="CW173" i="4" s="1"/>
  <c r="CF173" i="4"/>
  <c r="B173" i="4"/>
  <c r="DL172" i="4"/>
  <c r="DG172" i="4"/>
  <c r="DP172" i="4" s="1"/>
  <c r="DF172" i="4"/>
  <c r="DE172" i="4"/>
  <c r="DD172" i="4"/>
  <c r="DC172" i="4"/>
  <c r="DI172" i="4" s="1"/>
  <c r="CO172" i="4" a="1"/>
  <c r="CO172" i="4" s="1"/>
  <c r="CN172" i="4" a="1"/>
  <c r="CN172" i="4" s="1"/>
  <c r="CU172" i="4" s="1"/>
  <c r="CL172" i="4" a="1"/>
  <c r="CL172" i="4" s="1"/>
  <c r="CS172" i="4" s="1"/>
  <c r="CK172" i="4" a="1"/>
  <c r="CK172" i="4" s="1"/>
  <c r="CR172" i="4" s="1"/>
  <c r="CJ172" i="4"/>
  <c r="CQ172" i="4" s="1"/>
  <c r="CW172" i="4" s="1"/>
  <c r="CF172" i="4"/>
  <c r="B172" i="4"/>
  <c r="U172" i="4" s="1"/>
  <c r="DL171" i="4"/>
  <c r="DG171" i="4"/>
  <c r="DF171" i="4"/>
  <c r="DE171" i="4"/>
  <c r="DD171" i="4"/>
  <c r="DC171" i="4"/>
  <c r="DI171" i="4" s="1"/>
  <c r="CO171" i="4" a="1"/>
  <c r="CO171" i="4" s="1"/>
  <c r="CN171" i="4" a="1"/>
  <c r="CN171" i="4" s="1"/>
  <c r="CL171" i="4" a="1"/>
  <c r="CL171" i="4" s="1"/>
  <c r="CK171" i="4" a="1"/>
  <c r="CK171" i="4" s="1"/>
  <c r="CR171" i="4" s="1"/>
  <c r="CJ171" i="4"/>
  <c r="CQ171" i="4" s="1"/>
  <c r="CW171" i="4" s="1"/>
  <c r="CF171" i="4"/>
  <c r="B171" i="4"/>
  <c r="X171" i="4" s="1"/>
  <c r="A171" i="4"/>
  <c r="BT171" i="4" s="1"/>
  <c r="DL170" i="4"/>
  <c r="DG170" i="4"/>
  <c r="DF170" i="4"/>
  <c r="DE170" i="4"/>
  <c r="DD170" i="4"/>
  <c r="DC170" i="4"/>
  <c r="DI170" i="4" s="1"/>
  <c r="CO170" i="4" a="1"/>
  <c r="CO170" i="4" s="1"/>
  <c r="CN170" i="4" a="1"/>
  <c r="CN170" i="4" s="1"/>
  <c r="CL170" i="4" a="1"/>
  <c r="CL170" i="4" s="1"/>
  <c r="CK170" i="4" a="1"/>
  <c r="CK170" i="4" s="1"/>
  <c r="CJ170" i="4"/>
  <c r="CQ170" i="4" s="1"/>
  <c r="CW170" i="4" s="1"/>
  <c r="CF170" i="4"/>
  <c r="B170" i="4"/>
  <c r="W170" i="4" s="1"/>
  <c r="DL169" i="4"/>
  <c r="DG169" i="4"/>
  <c r="DP169" i="4" s="1"/>
  <c r="DF169" i="4"/>
  <c r="DE169" i="4"/>
  <c r="DD169" i="4"/>
  <c r="DC169" i="4"/>
  <c r="DI169" i="4" s="1"/>
  <c r="CO169" i="4" a="1"/>
  <c r="CO169" i="4" s="1"/>
  <c r="CN169" i="4" a="1"/>
  <c r="CN169" i="4" s="1"/>
  <c r="CL169" i="4" a="1"/>
  <c r="CL169" i="4" s="1"/>
  <c r="CK169" i="4" a="1"/>
  <c r="CK169" i="4" s="1"/>
  <c r="CJ169" i="4"/>
  <c r="CQ169" i="4" s="1"/>
  <c r="CW169" i="4" s="1"/>
  <c r="CF169" i="4"/>
  <c r="B169" i="4"/>
  <c r="A169" i="4" s="1"/>
  <c r="AO169" i="4" s="1"/>
  <c r="DL168" i="4"/>
  <c r="DG168" i="4"/>
  <c r="DP168" i="4" s="1"/>
  <c r="DF168" i="4"/>
  <c r="DE168" i="4"/>
  <c r="DD168" i="4"/>
  <c r="DC168" i="4"/>
  <c r="DI168" i="4" s="1"/>
  <c r="CO168" i="4" a="1"/>
  <c r="CO168" i="4" s="1"/>
  <c r="CN168" i="4" a="1"/>
  <c r="CN168" i="4" s="1"/>
  <c r="CL168" i="4" a="1"/>
  <c r="CL168" i="4" s="1"/>
  <c r="CK168" i="4" a="1"/>
  <c r="CK168" i="4" s="1"/>
  <c r="CJ168" i="4"/>
  <c r="CQ168" i="4" s="1"/>
  <c r="CW168" i="4" s="1"/>
  <c r="CF168" i="4"/>
  <c r="B168" i="4"/>
  <c r="X168" i="4" s="1"/>
  <c r="DL167" i="4"/>
  <c r="DG167" i="4"/>
  <c r="DF167" i="4"/>
  <c r="DE167" i="4"/>
  <c r="DD167" i="4"/>
  <c r="DC167" i="4"/>
  <c r="DI167" i="4" s="1"/>
  <c r="CO167" i="4" a="1"/>
  <c r="CO167" i="4" s="1"/>
  <c r="CN167" i="4" a="1"/>
  <c r="CN167" i="4" s="1"/>
  <c r="CL167" i="4" a="1"/>
  <c r="CL167" i="4" s="1"/>
  <c r="CK167" i="4" a="1"/>
  <c r="CK167" i="4" s="1"/>
  <c r="CJ167" i="4"/>
  <c r="CQ167" i="4" s="1"/>
  <c r="CW167" i="4" s="1"/>
  <c r="CF167" i="4"/>
  <c r="B167" i="4"/>
  <c r="D167" i="4" s="1"/>
  <c r="AC167" i="4" s="1"/>
  <c r="DL166" i="4"/>
  <c r="DG166" i="4"/>
  <c r="DP166" i="4" s="1"/>
  <c r="DF166" i="4"/>
  <c r="DE166" i="4"/>
  <c r="DD166" i="4"/>
  <c r="DC166" i="4"/>
  <c r="DI166" i="4" s="1"/>
  <c r="CO166" i="4" a="1"/>
  <c r="CO166" i="4" s="1"/>
  <c r="CN166" i="4" a="1"/>
  <c r="CN166" i="4" s="1"/>
  <c r="CL166" i="4" a="1"/>
  <c r="CL166" i="4" s="1"/>
  <c r="CK166" i="4" a="1"/>
  <c r="CK166" i="4" s="1"/>
  <c r="CJ166" i="4"/>
  <c r="CQ166" i="4" s="1"/>
  <c r="CW166" i="4" s="1"/>
  <c r="CF166" i="4"/>
  <c r="B166" i="4"/>
  <c r="V166" i="4" s="1"/>
  <c r="DL165" i="4"/>
  <c r="DI165" i="4"/>
  <c r="DG165" i="4"/>
  <c r="DF165" i="4"/>
  <c r="DE165" i="4"/>
  <c r="DD165" i="4"/>
  <c r="DC165" i="4"/>
  <c r="CO165" i="4" a="1"/>
  <c r="CO165" i="4" s="1"/>
  <c r="CN165" i="4" a="1"/>
  <c r="CN165" i="4" s="1"/>
  <c r="CL165" i="4" a="1"/>
  <c r="CL165" i="4" s="1"/>
  <c r="CK165" i="4" a="1"/>
  <c r="CK165" i="4" s="1"/>
  <c r="CJ165" i="4"/>
  <c r="CQ165" i="4" s="1"/>
  <c r="CW165" i="4" s="1"/>
  <c r="CF165" i="4"/>
  <c r="B165" i="4"/>
  <c r="A165" i="4" s="1"/>
  <c r="DL164" i="4"/>
  <c r="DG164" i="4"/>
  <c r="DF164" i="4"/>
  <c r="DE164" i="4"/>
  <c r="DD164" i="4"/>
  <c r="DC164" i="4"/>
  <c r="DI164" i="4" s="1"/>
  <c r="CO164" i="4" a="1"/>
  <c r="CO164" i="4" s="1"/>
  <c r="CN164" i="4" a="1"/>
  <c r="CN164" i="4" s="1"/>
  <c r="CL164" i="4" a="1"/>
  <c r="CL164" i="4" s="1"/>
  <c r="CK164" i="4" a="1"/>
  <c r="CK164" i="4" s="1"/>
  <c r="CJ164" i="4"/>
  <c r="CQ164" i="4" s="1"/>
  <c r="CW164" i="4" s="1"/>
  <c r="CF164" i="4"/>
  <c r="B164" i="4"/>
  <c r="A164" i="4" s="1"/>
  <c r="BD164" i="4" s="1"/>
  <c r="DL163" i="4"/>
  <c r="DG163" i="4"/>
  <c r="DP163" i="4" s="1"/>
  <c r="DF163" i="4"/>
  <c r="DE163" i="4"/>
  <c r="DD163" i="4"/>
  <c r="DC163" i="4"/>
  <c r="DI163" i="4" s="1"/>
  <c r="CO163" i="4" a="1"/>
  <c r="CO163" i="4" s="1"/>
  <c r="CN163" i="4" a="1"/>
  <c r="CN163" i="4" s="1"/>
  <c r="CL163" i="4" a="1"/>
  <c r="CL163" i="4" s="1"/>
  <c r="CK163" i="4" a="1"/>
  <c r="CK163" i="4" s="1"/>
  <c r="CJ163" i="4"/>
  <c r="CQ163" i="4" s="1"/>
  <c r="CW163" i="4" s="1"/>
  <c r="CF163" i="4"/>
  <c r="B163" i="4"/>
  <c r="A163" i="4"/>
  <c r="I163" i="4" s="1"/>
  <c r="DL162" i="4"/>
  <c r="DG162" i="4"/>
  <c r="DP162" i="4" s="1"/>
  <c r="DF162" i="4"/>
  <c r="DE162" i="4"/>
  <c r="DD162" i="4"/>
  <c r="DC162" i="4"/>
  <c r="DI162" i="4" s="1"/>
  <c r="CO162" i="4" a="1"/>
  <c r="CO162" i="4" s="1"/>
  <c r="CN162" i="4" a="1"/>
  <c r="CN162" i="4" s="1"/>
  <c r="CL162" i="4" a="1"/>
  <c r="CL162" i="4" s="1"/>
  <c r="CK162" i="4" a="1"/>
  <c r="CK162" i="4" s="1"/>
  <c r="CJ162" i="4"/>
  <c r="CQ162" i="4" s="1"/>
  <c r="CW162" i="4" s="1"/>
  <c r="CF162" i="4"/>
  <c r="B162" i="4"/>
  <c r="F162" i="4" s="1"/>
  <c r="AE162" i="4" s="1"/>
  <c r="DL161" i="4"/>
  <c r="DG161" i="4"/>
  <c r="DF161" i="4"/>
  <c r="DE161" i="4"/>
  <c r="DD161" i="4"/>
  <c r="DC161" i="4"/>
  <c r="DI161" i="4" s="1"/>
  <c r="CO161" i="4" a="1"/>
  <c r="CO161" i="4" s="1"/>
  <c r="CN161" i="4" a="1"/>
  <c r="CN161" i="4" s="1"/>
  <c r="CL161" i="4" a="1"/>
  <c r="CL161" i="4" s="1"/>
  <c r="CK161" i="4" a="1"/>
  <c r="CK161" i="4" s="1"/>
  <c r="CJ161" i="4"/>
  <c r="CQ161" i="4" s="1"/>
  <c r="CW161" i="4" s="1"/>
  <c r="CF161" i="4"/>
  <c r="B161" i="4"/>
  <c r="A161" i="4" s="1"/>
  <c r="BT161" i="4" s="1"/>
  <c r="DL160" i="4"/>
  <c r="DG160" i="4"/>
  <c r="DF160" i="4"/>
  <c r="DE160" i="4"/>
  <c r="DD160" i="4"/>
  <c r="DC160" i="4"/>
  <c r="DI160" i="4" s="1"/>
  <c r="CO160" i="4" a="1"/>
  <c r="CO160" i="4" s="1"/>
  <c r="CN160" i="4" a="1"/>
  <c r="CN160" i="4" s="1"/>
  <c r="CU160" i="4" s="1"/>
  <c r="CL160" i="4" a="1"/>
  <c r="CL160" i="4" s="1"/>
  <c r="CS160" i="4" s="1"/>
  <c r="CK160" i="4" a="1"/>
  <c r="CK160" i="4" s="1"/>
  <c r="CR160" i="4" s="1"/>
  <c r="CJ160" i="4"/>
  <c r="CQ160" i="4" s="1"/>
  <c r="CW160" i="4" s="1"/>
  <c r="CF160" i="4"/>
  <c r="B160" i="4"/>
  <c r="A160" i="4" s="1"/>
  <c r="DL159" i="4"/>
  <c r="DG159" i="4"/>
  <c r="DP159" i="4" s="1"/>
  <c r="DF159" i="4"/>
  <c r="DE159" i="4"/>
  <c r="DD159" i="4"/>
  <c r="DC159" i="4"/>
  <c r="DI159" i="4" s="1"/>
  <c r="CO159" i="4" a="1"/>
  <c r="CO159" i="4" s="1"/>
  <c r="CN159" i="4" a="1"/>
  <c r="CN159" i="4" s="1"/>
  <c r="CL159" i="4" a="1"/>
  <c r="CL159" i="4" s="1"/>
  <c r="CK159" i="4" a="1"/>
  <c r="CK159" i="4" s="1"/>
  <c r="CJ159" i="4"/>
  <c r="CQ159" i="4" s="1"/>
  <c r="CW159" i="4" s="1"/>
  <c r="CF159" i="4"/>
  <c r="B159" i="4"/>
  <c r="C159" i="4" s="1"/>
  <c r="DL158" i="4"/>
  <c r="DG158" i="4"/>
  <c r="DP158" i="4" s="1"/>
  <c r="DF158" i="4"/>
  <c r="DE158" i="4"/>
  <c r="DD158" i="4"/>
  <c r="DC158" i="4"/>
  <c r="DI158" i="4" s="1"/>
  <c r="CO158" i="4" a="1"/>
  <c r="CO158" i="4" s="1"/>
  <c r="CN158" i="4" a="1"/>
  <c r="CN158" i="4" s="1"/>
  <c r="CL158" i="4" a="1"/>
  <c r="CL158" i="4" s="1"/>
  <c r="CK158" i="4" a="1"/>
  <c r="CK158" i="4" s="1"/>
  <c r="CJ158" i="4"/>
  <c r="CQ158" i="4" s="1"/>
  <c r="CW158" i="4" s="1"/>
  <c r="CF158" i="4"/>
  <c r="B158" i="4"/>
  <c r="C158" i="4" s="1"/>
  <c r="A158" i="4"/>
  <c r="DL157" i="4"/>
  <c r="DG157" i="4"/>
  <c r="DF157" i="4"/>
  <c r="DE157" i="4"/>
  <c r="DD157" i="4"/>
  <c r="DC157" i="4"/>
  <c r="DI157" i="4" s="1"/>
  <c r="CO157" i="4" a="1"/>
  <c r="CO157" i="4" s="1"/>
  <c r="CN157" i="4" a="1"/>
  <c r="CN157" i="4" s="1"/>
  <c r="CL157" i="4" a="1"/>
  <c r="CL157" i="4" s="1"/>
  <c r="CK157" i="4" a="1"/>
  <c r="CK157" i="4" s="1"/>
  <c r="CJ157" i="4"/>
  <c r="CQ157" i="4" s="1"/>
  <c r="CW157" i="4" s="1"/>
  <c r="CF157" i="4"/>
  <c r="B157" i="4"/>
  <c r="A157" i="4" s="1"/>
  <c r="DL156" i="4"/>
  <c r="DG156" i="4"/>
  <c r="DP156" i="4" s="1"/>
  <c r="DF156" i="4"/>
  <c r="DE156" i="4"/>
  <c r="DD156" i="4"/>
  <c r="DC156" i="4"/>
  <c r="DI156" i="4" s="1"/>
  <c r="CO156" i="4" a="1"/>
  <c r="CO156" i="4" s="1"/>
  <c r="CN156" i="4" a="1"/>
  <c r="CN156" i="4" s="1"/>
  <c r="CL156" i="4" a="1"/>
  <c r="CL156" i="4" s="1"/>
  <c r="CS156" i="4" s="1"/>
  <c r="CK156" i="4" a="1"/>
  <c r="CK156" i="4" s="1"/>
  <c r="CJ156" i="4"/>
  <c r="CQ156" i="4" s="1"/>
  <c r="CW156" i="4" s="1"/>
  <c r="CF156" i="4"/>
  <c r="B156" i="4"/>
  <c r="E156" i="4" s="1"/>
  <c r="CF947" i="4" s="1"/>
  <c r="DL155" i="4"/>
  <c r="DG155" i="4"/>
  <c r="DF155" i="4"/>
  <c r="DE155" i="4"/>
  <c r="DD155" i="4"/>
  <c r="DC155" i="4"/>
  <c r="DI155" i="4" s="1"/>
  <c r="CO155" i="4" a="1"/>
  <c r="CO155" i="4" s="1"/>
  <c r="CN155" i="4" a="1"/>
  <c r="CN155" i="4" s="1"/>
  <c r="CL155" i="4" a="1"/>
  <c r="CL155" i="4" s="1"/>
  <c r="CK155" i="4" a="1"/>
  <c r="CK155" i="4" s="1"/>
  <c r="CJ155" i="4"/>
  <c r="CQ155" i="4" s="1"/>
  <c r="CW155" i="4" s="1"/>
  <c r="CF155" i="4"/>
  <c r="B155" i="4"/>
  <c r="D155" i="4" s="1"/>
  <c r="DL154" i="4"/>
  <c r="DG154" i="4"/>
  <c r="DP154" i="4" s="1"/>
  <c r="DF154" i="4"/>
  <c r="DE154" i="4"/>
  <c r="DD154" i="4"/>
  <c r="DC154" i="4"/>
  <c r="DI154" i="4" s="1"/>
  <c r="CO154" i="4" a="1"/>
  <c r="CO154" i="4" s="1"/>
  <c r="CN154" i="4" a="1"/>
  <c r="CN154" i="4" s="1"/>
  <c r="CL154" i="4" a="1"/>
  <c r="CL154" i="4" s="1"/>
  <c r="CK154" i="4" a="1"/>
  <c r="CK154" i="4" s="1"/>
  <c r="CJ154" i="4"/>
  <c r="CQ154" i="4" s="1"/>
  <c r="CW154" i="4" s="1"/>
  <c r="CF154" i="4"/>
  <c r="B154" i="4"/>
  <c r="A154" i="4"/>
  <c r="DL153" i="4"/>
  <c r="DG153" i="4"/>
  <c r="DF153" i="4"/>
  <c r="DE153" i="4"/>
  <c r="DD153" i="4"/>
  <c r="DC153" i="4"/>
  <c r="DI153" i="4" s="1"/>
  <c r="CO153" i="4" a="1"/>
  <c r="CO153" i="4" s="1"/>
  <c r="CN153" i="4" a="1"/>
  <c r="CN153" i="4" s="1"/>
  <c r="CL153" i="4" a="1"/>
  <c r="CL153" i="4" s="1"/>
  <c r="CK153" i="4" a="1"/>
  <c r="CK153" i="4" s="1"/>
  <c r="CJ153" i="4"/>
  <c r="CQ153" i="4" s="1"/>
  <c r="CW153" i="4" s="1"/>
  <c r="CF153" i="4"/>
  <c r="B153" i="4"/>
  <c r="A153" i="4" s="1"/>
  <c r="AO153" i="4" s="1"/>
  <c r="DL152" i="4"/>
  <c r="DG152" i="4"/>
  <c r="DF152" i="4"/>
  <c r="DE152" i="4"/>
  <c r="DD152" i="4"/>
  <c r="DC152" i="4"/>
  <c r="DI152" i="4" s="1"/>
  <c r="CO152" i="4" a="1"/>
  <c r="CO152" i="4" s="1"/>
  <c r="CN152" i="4" a="1"/>
  <c r="CN152" i="4" s="1"/>
  <c r="CL152" i="4" a="1"/>
  <c r="CL152" i="4" s="1"/>
  <c r="CK152" i="4" a="1"/>
  <c r="CK152" i="4" s="1"/>
  <c r="CJ152" i="4"/>
  <c r="CQ152" i="4" s="1"/>
  <c r="CW152" i="4" s="1"/>
  <c r="CF152" i="4"/>
  <c r="B152" i="4"/>
  <c r="C152" i="4" s="1"/>
  <c r="DL151" i="4"/>
  <c r="DG151" i="4"/>
  <c r="DP151" i="4" s="1"/>
  <c r="DF151" i="4"/>
  <c r="DE151" i="4"/>
  <c r="DD151" i="4"/>
  <c r="DC151" i="4"/>
  <c r="DI151" i="4" s="1"/>
  <c r="CO151" i="4" a="1"/>
  <c r="CO151" i="4" s="1"/>
  <c r="CN151" i="4" a="1"/>
  <c r="CN151" i="4" s="1"/>
  <c r="CL151" i="4" a="1"/>
  <c r="CL151" i="4" s="1"/>
  <c r="CK151" i="4" a="1"/>
  <c r="CK151" i="4" s="1"/>
  <c r="CJ151" i="4"/>
  <c r="CQ151" i="4" s="1"/>
  <c r="CW151" i="4" s="1"/>
  <c r="CF151" i="4"/>
  <c r="B151" i="4"/>
  <c r="DL150" i="4"/>
  <c r="DG150" i="4"/>
  <c r="DP150" i="4" s="1"/>
  <c r="DF150" i="4"/>
  <c r="DE150" i="4"/>
  <c r="DD150" i="4"/>
  <c r="DC150" i="4"/>
  <c r="DI150" i="4" s="1"/>
  <c r="CO150" i="4" a="1"/>
  <c r="CO150" i="4" s="1"/>
  <c r="CN150" i="4" a="1"/>
  <c r="CN150" i="4" s="1"/>
  <c r="CL150" i="4" a="1"/>
  <c r="CL150" i="4" s="1"/>
  <c r="CK150" i="4" a="1"/>
  <c r="CK150" i="4" s="1"/>
  <c r="CJ150" i="4"/>
  <c r="CQ150" i="4" s="1"/>
  <c r="CW150" i="4" s="1"/>
  <c r="CF150" i="4"/>
  <c r="B150" i="4"/>
  <c r="DL149" i="4"/>
  <c r="DG149" i="4"/>
  <c r="DP149" i="4" s="1"/>
  <c r="DF149" i="4"/>
  <c r="DE149" i="4"/>
  <c r="DD149" i="4"/>
  <c r="DC149" i="4"/>
  <c r="DI149" i="4" s="1"/>
  <c r="CO149" i="4" a="1"/>
  <c r="CO149" i="4" s="1"/>
  <c r="CN149" i="4" a="1"/>
  <c r="CN149" i="4" s="1"/>
  <c r="CL149" i="4" a="1"/>
  <c r="CL149" i="4" s="1"/>
  <c r="CK149" i="4" a="1"/>
  <c r="CK149" i="4" s="1"/>
  <c r="CJ149" i="4"/>
  <c r="CQ149" i="4" s="1"/>
  <c r="CW149" i="4" s="1"/>
  <c r="CF149" i="4"/>
  <c r="B149" i="4"/>
  <c r="U149" i="4" s="1"/>
  <c r="DL148" i="4"/>
  <c r="DG148" i="4"/>
  <c r="DF148" i="4"/>
  <c r="DE148" i="4"/>
  <c r="DD148" i="4"/>
  <c r="DC148" i="4"/>
  <c r="DI148" i="4" s="1"/>
  <c r="CO148" i="4" a="1"/>
  <c r="CO148" i="4" s="1"/>
  <c r="CN148" i="4" a="1"/>
  <c r="CN148" i="4" s="1"/>
  <c r="CL148" i="4" a="1"/>
  <c r="CL148" i="4" s="1"/>
  <c r="CK148" i="4" a="1"/>
  <c r="CK148" i="4" s="1"/>
  <c r="CJ148" i="4"/>
  <c r="CQ148" i="4" s="1"/>
  <c r="CW148" i="4" s="1"/>
  <c r="CF148" i="4"/>
  <c r="B148" i="4"/>
  <c r="F148" i="4" s="1"/>
  <c r="AE148" i="4" s="1"/>
  <c r="DL147" i="4"/>
  <c r="DG147" i="4"/>
  <c r="DF147" i="4"/>
  <c r="DE147" i="4"/>
  <c r="DD147" i="4"/>
  <c r="DC147" i="4"/>
  <c r="DI147" i="4" s="1"/>
  <c r="CO147" i="4" a="1"/>
  <c r="CO147" i="4" s="1"/>
  <c r="CN147" i="4" a="1"/>
  <c r="CN147" i="4" s="1"/>
  <c r="CL147" i="4" a="1"/>
  <c r="CL147" i="4" s="1"/>
  <c r="CK147" i="4" a="1"/>
  <c r="CK147" i="4" s="1"/>
  <c r="CJ147" i="4"/>
  <c r="CQ147" i="4" s="1"/>
  <c r="CW147" i="4" s="1"/>
  <c r="CF147" i="4"/>
  <c r="B147" i="4"/>
  <c r="X147" i="4" s="1"/>
  <c r="DL146" i="4"/>
  <c r="DG146" i="4"/>
  <c r="DP146" i="4" s="1"/>
  <c r="DF146" i="4"/>
  <c r="DE146" i="4"/>
  <c r="DD146" i="4"/>
  <c r="DC146" i="4"/>
  <c r="DI146" i="4" s="1"/>
  <c r="CO146" i="4" a="1"/>
  <c r="CO146" i="4" s="1"/>
  <c r="CN146" i="4" a="1"/>
  <c r="CN146" i="4" s="1"/>
  <c r="CU146" i="4" s="1"/>
  <c r="CL146" i="4" a="1"/>
  <c r="CL146" i="4" s="1"/>
  <c r="CK146" i="4" a="1"/>
  <c r="CK146" i="4" s="1"/>
  <c r="CJ146" i="4"/>
  <c r="CQ146" i="4" s="1"/>
  <c r="CW146" i="4" s="1"/>
  <c r="CF146" i="4"/>
  <c r="B146" i="4"/>
  <c r="F146" i="4" s="1"/>
  <c r="AE146" i="4" s="1"/>
  <c r="A146" i="4"/>
  <c r="T146" i="4" s="1"/>
  <c r="DL145" i="4"/>
  <c r="DG145" i="4"/>
  <c r="DF145" i="4"/>
  <c r="DE145" i="4"/>
  <c r="DD145" i="4"/>
  <c r="DC145" i="4"/>
  <c r="DI145" i="4" s="1"/>
  <c r="CO145" i="4" a="1"/>
  <c r="CO145" i="4" s="1"/>
  <c r="CN145" i="4" a="1"/>
  <c r="CN145" i="4" s="1"/>
  <c r="CL145" i="4" a="1"/>
  <c r="CL145" i="4" s="1"/>
  <c r="CK145" i="4" a="1"/>
  <c r="CK145" i="4" s="1"/>
  <c r="CJ145" i="4"/>
  <c r="CQ145" i="4" s="1"/>
  <c r="CW145" i="4" s="1"/>
  <c r="CF145" i="4"/>
  <c r="B145" i="4"/>
  <c r="DL144" i="4"/>
  <c r="DG144" i="4"/>
  <c r="DF144" i="4"/>
  <c r="DE144" i="4"/>
  <c r="DD144" i="4"/>
  <c r="DC144" i="4"/>
  <c r="DI144" i="4" s="1"/>
  <c r="CO144" i="4" a="1"/>
  <c r="CO144" i="4" s="1"/>
  <c r="CN144" i="4" a="1"/>
  <c r="CN144" i="4" s="1"/>
  <c r="CU144" i="4" s="1"/>
  <c r="CL144" i="4" a="1"/>
  <c r="CL144" i="4" s="1"/>
  <c r="CS144" i="4" s="1"/>
  <c r="CK144" i="4" a="1"/>
  <c r="CK144" i="4" s="1"/>
  <c r="CR144" i="4" s="1"/>
  <c r="CJ144" i="4"/>
  <c r="CQ144" i="4" s="1"/>
  <c r="CW144" i="4" s="1"/>
  <c r="CF144" i="4"/>
  <c r="B144" i="4"/>
  <c r="DL143" i="4"/>
  <c r="DG143" i="4"/>
  <c r="DF143" i="4"/>
  <c r="DE143" i="4"/>
  <c r="DD143" i="4"/>
  <c r="DC143" i="4"/>
  <c r="DI143" i="4" s="1"/>
  <c r="CO143" i="4" a="1"/>
  <c r="CO143" i="4" s="1"/>
  <c r="CN143" i="4" a="1"/>
  <c r="CN143" i="4" s="1"/>
  <c r="CL143" i="4" a="1"/>
  <c r="CL143" i="4" s="1"/>
  <c r="CK143" i="4" a="1"/>
  <c r="CK143" i="4" s="1"/>
  <c r="CR143" i="4" s="1"/>
  <c r="CJ143" i="4"/>
  <c r="CQ143" i="4" s="1"/>
  <c r="CW143" i="4" s="1"/>
  <c r="CF143" i="4"/>
  <c r="B143" i="4"/>
  <c r="W143" i="4" s="1"/>
  <c r="DL142" i="4"/>
  <c r="DG142" i="4"/>
  <c r="DP142" i="4" s="1"/>
  <c r="DF142" i="4"/>
  <c r="DE142" i="4"/>
  <c r="DD142" i="4"/>
  <c r="DC142" i="4"/>
  <c r="DI142" i="4" s="1"/>
  <c r="CO142" i="4" a="1"/>
  <c r="CO142" i="4" s="1"/>
  <c r="CN142" i="4" a="1"/>
  <c r="CN142" i="4" s="1"/>
  <c r="CL142" i="4" a="1"/>
  <c r="CL142" i="4" s="1"/>
  <c r="CK142" i="4" a="1"/>
  <c r="CK142" i="4" s="1"/>
  <c r="CR142" i="4" s="1"/>
  <c r="CJ142" i="4"/>
  <c r="CQ142" i="4" s="1"/>
  <c r="CW142" i="4" s="1"/>
  <c r="CF142" i="4"/>
  <c r="B142" i="4"/>
  <c r="F142" i="4" s="1"/>
  <c r="AE142" i="4" s="1"/>
  <c r="A142" i="4"/>
  <c r="DL141" i="4"/>
  <c r="DG141" i="4"/>
  <c r="DP141" i="4" s="1"/>
  <c r="DF141" i="4"/>
  <c r="DE141" i="4"/>
  <c r="DD141" i="4"/>
  <c r="DC141" i="4"/>
  <c r="DI141" i="4" s="1"/>
  <c r="CO141" i="4" a="1"/>
  <c r="CO141" i="4" s="1"/>
  <c r="CN141" i="4" a="1"/>
  <c r="CN141" i="4" s="1"/>
  <c r="CL141" i="4" a="1"/>
  <c r="CL141" i="4" s="1"/>
  <c r="CK141" i="4" a="1"/>
  <c r="CK141" i="4" s="1"/>
  <c r="CJ141" i="4"/>
  <c r="CQ141" i="4" s="1"/>
  <c r="CW141" i="4" s="1"/>
  <c r="CF141" i="4"/>
  <c r="B141" i="4"/>
  <c r="F141" i="4" s="1"/>
  <c r="AE141" i="4" s="1"/>
  <c r="DL140" i="4"/>
  <c r="DG140" i="4"/>
  <c r="DF140" i="4"/>
  <c r="DE140" i="4"/>
  <c r="DD140" i="4"/>
  <c r="DC140" i="4"/>
  <c r="DI140" i="4" s="1"/>
  <c r="CO140" i="4" a="1"/>
  <c r="CO140" i="4" s="1"/>
  <c r="CN140" i="4" a="1"/>
  <c r="CN140" i="4" s="1"/>
  <c r="CL140" i="4" a="1"/>
  <c r="CL140" i="4" s="1"/>
  <c r="CK140" i="4" a="1"/>
  <c r="CK140" i="4" s="1"/>
  <c r="CJ140" i="4"/>
  <c r="CQ140" i="4" s="1"/>
  <c r="CW140" i="4" s="1"/>
  <c r="CF140" i="4"/>
  <c r="B140" i="4"/>
  <c r="F140" i="4" s="1"/>
  <c r="AE140" i="4" s="1"/>
  <c r="A140" i="4"/>
  <c r="DL139" i="4"/>
  <c r="DG139" i="4"/>
  <c r="DF139" i="4"/>
  <c r="DE139" i="4"/>
  <c r="DD139" i="4"/>
  <c r="DC139" i="4"/>
  <c r="DI139" i="4" s="1"/>
  <c r="CO139" i="4" a="1"/>
  <c r="CO139" i="4" s="1"/>
  <c r="CN139" i="4" a="1"/>
  <c r="CN139" i="4" s="1"/>
  <c r="CL139" i="4" a="1"/>
  <c r="CL139" i="4" s="1"/>
  <c r="CK139" i="4" a="1"/>
  <c r="CK139" i="4" s="1"/>
  <c r="CJ139" i="4"/>
  <c r="CQ139" i="4" s="1"/>
  <c r="CW139" i="4" s="1"/>
  <c r="CF139" i="4"/>
  <c r="B139" i="4"/>
  <c r="DL138" i="4"/>
  <c r="DG138" i="4"/>
  <c r="DP138" i="4" s="1"/>
  <c r="DF138" i="4"/>
  <c r="DE138" i="4"/>
  <c r="DD138" i="4"/>
  <c r="DC138" i="4"/>
  <c r="DI138" i="4" s="1"/>
  <c r="CO138" i="4" a="1"/>
  <c r="CO138" i="4" s="1"/>
  <c r="CN138" i="4" a="1"/>
  <c r="CN138" i="4" s="1"/>
  <c r="CU138" i="4" s="1"/>
  <c r="CL138" i="4" a="1"/>
  <c r="CL138" i="4" s="1"/>
  <c r="CK138" i="4" a="1"/>
  <c r="CK138" i="4" s="1"/>
  <c r="CJ138" i="4"/>
  <c r="CQ138" i="4" s="1"/>
  <c r="CW138" i="4" s="1"/>
  <c r="CF138" i="4"/>
  <c r="B138" i="4"/>
  <c r="A138" i="4" s="1"/>
  <c r="AA138" i="4" s="1"/>
  <c r="AH138" i="4" s="1"/>
  <c r="DL137" i="4"/>
  <c r="DG137" i="4"/>
  <c r="DP137" i="4" s="1"/>
  <c r="DF137" i="4"/>
  <c r="DE137" i="4"/>
  <c r="DD137" i="4"/>
  <c r="DC137" i="4"/>
  <c r="DI137" i="4" s="1"/>
  <c r="CO137" i="4" a="1"/>
  <c r="CO137" i="4" s="1"/>
  <c r="CN137" i="4" a="1"/>
  <c r="CN137" i="4" s="1"/>
  <c r="CL137" i="4" a="1"/>
  <c r="CL137" i="4" s="1"/>
  <c r="CK137" i="4" a="1"/>
  <c r="CK137" i="4" s="1"/>
  <c r="CJ137" i="4"/>
  <c r="CQ137" i="4" s="1"/>
  <c r="CW137" i="4" s="1"/>
  <c r="CF137" i="4"/>
  <c r="B137" i="4"/>
  <c r="DL136" i="4"/>
  <c r="DG136" i="4"/>
  <c r="DF136" i="4"/>
  <c r="DE136" i="4"/>
  <c r="DD136" i="4"/>
  <c r="DC136" i="4"/>
  <c r="DI136" i="4" s="1"/>
  <c r="CO136" i="4" a="1"/>
  <c r="CO136" i="4" s="1"/>
  <c r="CN136" i="4" a="1"/>
  <c r="CN136" i="4" s="1"/>
  <c r="CL136" i="4" a="1"/>
  <c r="CL136" i="4" s="1"/>
  <c r="CK136" i="4" a="1"/>
  <c r="CK136" i="4" s="1"/>
  <c r="CJ136" i="4"/>
  <c r="CQ136" i="4" s="1"/>
  <c r="CW136" i="4" s="1"/>
  <c r="CF136" i="4"/>
  <c r="B136" i="4"/>
  <c r="A136" i="4" s="1"/>
  <c r="DL135" i="4"/>
  <c r="DG135" i="4"/>
  <c r="DF135" i="4"/>
  <c r="DE135" i="4"/>
  <c r="DD135" i="4"/>
  <c r="DC135" i="4"/>
  <c r="DI135" i="4" s="1"/>
  <c r="CO135" i="4" a="1"/>
  <c r="CO135" i="4" s="1"/>
  <c r="CN135" i="4" a="1"/>
  <c r="CN135" i="4" s="1"/>
  <c r="CL135" i="4" a="1"/>
  <c r="CL135" i="4" s="1"/>
  <c r="CK135" i="4" a="1"/>
  <c r="CK135" i="4" s="1"/>
  <c r="CJ135" i="4"/>
  <c r="CQ135" i="4" s="1"/>
  <c r="CW135" i="4" s="1"/>
  <c r="CF135" i="4"/>
  <c r="B135" i="4"/>
  <c r="DL134" i="4"/>
  <c r="DG134" i="4"/>
  <c r="DP134" i="4" s="1"/>
  <c r="DF134" i="4"/>
  <c r="DE134" i="4"/>
  <c r="DD134" i="4"/>
  <c r="DC134" i="4"/>
  <c r="DI134" i="4" s="1"/>
  <c r="CO134" i="4" a="1"/>
  <c r="CO134" i="4" s="1"/>
  <c r="CN134" i="4" a="1"/>
  <c r="CN134" i="4" s="1"/>
  <c r="CL134" i="4" a="1"/>
  <c r="CL134" i="4" s="1"/>
  <c r="CK134" i="4" a="1"/>
  <c r="CK134" i="4" s="1"/>
  <c r="CJ134" i="4"/>
  <c r="CQ134" i="4" s="1"/>
  <c r="CW134" i="4" s="1"/>
  <c r="CF134" i="4"/>
  <c r="B134" i="4"/>
  <c r="A134" i="4" s="1"/>
  <c r="AO134" i="4" s="1"/>
  <c r="DL133" i="4"/>
  <c r="DG133" i="4"/>
  <c r="DF133" i="4"/>
  <c r="DE133" i="4"/>
  <c r="DD133" i="4"/>
  <c r="DC133" i="4"/>
  <c r="DI133" i="4" s="1"/>
  <c r="CO133" i="4" a="1"/>
  <c r="CO133" i="4" s="1"/>
  <c r="CN133" i="4" a="1"/>
  <c r="CN133" i="4" s="1"/>
  <c r="CL133" i="4" a="1"/>
  <c r="CL133" i="4" s="1"/>
  <c r="CK133" i="4" a="1"/>
  <c r="CK133" i="4" s="1"/>
  <c r="CJ133" i="4"/>
  <c r="CQ133" i="4" s="1"/>
  <c r="CW133" i="4" s="1"/>
  <c r="CF133" i="4"/>
  <c r="B133" i="4"/>
  <c r="F133" i="4" s="1"/>
  <c r="AE133" i="4" s="1"/>
  <c r="DL132" i="4"/>
  <c r="DG132" i="4"/>
  <c r="DF132" i="4"/>
  <c r="DE132" i="4"/>
  <c r="DD132" i="4"/>
  <c r="DC132" i="4"/>
  <c r="DI132" i="4" s="1"/>
  <c r="CO132" i="4" a="1"/>
  <c r="CO132" i="4" s="1"/>
  <c r="CN132" i="4" a="1"/>
  <c r="CN132" i="4" s="1"/>
  <c r="CL132" i="4" a="1"/>
  <c r="CL132" i="4" s="1"/>
  <c r="CK132" i="4" a="1"/>
  <c r="CK132" i="4" s="1"/>
  <c r="CJ132" i="4"/>
  <c r="CQ132" i="4" s="1"/>
  <c r="CW132" i="4" s="1"/>
  <c r="CF132" i="4"/>
  <c r="B132" i="4"/>
  <c r="A132" i="4" s="1"/>
  <c r="AO132" i="4" s="1"/>
  <c r="DL131" i="4"/>
  <c r="DG131" i="4"/>
  <c r="DF131" i="4"/>
  <c r="DE131" i="4"/>
  <c r="DD131" i="4"/>
  <c r="DC131" i="4"/>
  <c r="DI131" i="4" s="1"/>
  <c r="CO131" i="4" a="1"/>
  <c r="CO131" i="4" s="1"/>
  <c r="CN131" i="4" a="1"/>
  <c r="CN131" i="4" s="1"/>
  <c r="CL131" i="4" a="1"/>
  <c r="CL131" i="4" s="1"/>
  <c r="CK131" i="4" a="1"/>
  <c r="CK131" i="4" s="1"/>
  <c r="CJ131" i="4"/>
  <c r="CQ131" i="4" s="1"/>
  <c r="CW131" i="4" s="1"/>
  <c r="CF131" i="4"/>
  <c r="E131" i="4"/>
  <c r="DL130" i="4"/>
  <c r="DG130" i="4"/>
  <c r="DP130" i="4" s="1"/>
  <c r="DF130" i="4"/>
  <c r="DE130" i="4"/>
  <c r="DD130" i="4"/>
  <c r="DC130" i="4"/>
  <c r="DI130" i="4" s="1"/>
  <c r="CO130" i="4" a="1"/>
  <c r="CO130" i="4" s="1"/>
  <c r="CN130" i="4" a="1"/>
  <c r="CN130" i="4" s="1"/>
  <c r="CL130" i="4" a="1"/>
  <c r="CL130" i="4" s="1"/>
  <c r="CK130" i="4" a="1"/>
  <c r="CK130" i="4" s="1"/>
  <c r="CJ130" i="4"/>
  <c r="CQ130" i="4" s="1"/>
  <c r="CW130" i="4" s="1"/>
  <c r="CF130" i="4"/>
  <c r="X130" i="4"/>
  <c r="W130" i="4"/>
  <c r="V130" i="4"/>
  <c r="U130" i="4"/>
  <c r="F130" i="4"/>
  <c r="AE130" i="4" s="1"/>
  <c r="E130" i="4"/>
  <c r="D130" i="4"/>
  <c r="C130" i="4"/>
  <c r="A130" i="4"/>
  <c r="CC921" i="4" s="1"/>
  <c r="DL129" i="4"/>
  <c r="DG129" i="4"/>
  <c r="DP129" i="4" s="1"/>
  <c r="DF129" i="4"/>
  <c r="DE129" i="4"/>
  <c r="DD129" i="4"/>
  <c r="DC129" i="4"/>
  <c r="DI129" i="4" s="1"/>
  <c r="CO129" i="4" a="1"/>
  <c r="CO129" i="4" s="1"/>
  <c r="CN129" i="4" a="1"/>
  <c r="CN129" i="4" s="1"/>
  <c r="CL129" i="4" a="1"/>
  <c r="CL129" i="4" s="1"/>
  <c r="CK129" i="4" a="1"/>
  <c r="CK129" i="4" s="1"/>
  <c r="CJ129" i="4"/>
  <c r="CQ129" i="4" s="1"/>
  <c r="CW129" i="4" s="1"/>
  <c r="CF129" i="4"/>
  <c r="X129" i="4"/>
  <c r="U129" i="4"/>
  <c r="F129" i="4"/>
  <c r="AE129" i="4" s="1"/>
  <c r="E129" i="4"/>
  <c r="CF920" i="4" s="1"/>
  <c r="DL128" i="4"/>
  <c r="DG128" i="4"/>
  <c r="DF128" i="4"/>
  <c r="DE128" i="4"/>
  <c r="DD128" i="4"/>
  <c r="DC128" i="4"/>
  <c r="DI128" i="4" s="1"/>
  <c r="CO128" i="4" a="1"/>
  <c r="CO128" i="4" s="1"/>
  <c r="CN128" i="4" a="1"/>
  <c r="CN128" i="4" s="1"/>
  <c r="CL128" i="4" a="1"/>
  <c r="CL128" i="4" s="1"/>
  <c r="CK128" i="4" a="1"/>
  <c r="CK128" i="4" s="1"/>
  <c r="CJ128" i="4"/>
  <c r="CQ128" i="4" s="1"/>
  <c r="CW128" i="4" s="1"/>
  <c r="CF128" i="4"/>
  <c r="X128" i="4"/>
  <c r="W128" i="4"/>
  <c r="V128" i="4"/>
  <c r="U128" i="4"/>
  <c r="F128" i="4"/>
  <c r="AE128" i="4" s="1"/>
  <c r="E128" i="4"/>
  <c r="CF919" i="4" s="1"/>
  <c r="D128" i="4"/>
  <c r="BU128" i="4" s="1"/>
  <c r="C128" i="4"/>
  <c r="AP128" i="4" s="1"/>
  <c r="A128" i="4"/>
  <c r="BT128" i="4" s="1"/>
  <c r="DL127" i="4"/>
  <c r="DG127" i="4"/>
  <c r="DP127" i="4" s="1"/>
  <c r="DF127" i="4"/>
  <c r="DE127" i="4"/>
  <c r="DD127" i="4"/>
  <c r="DC127" i="4"/>
  <c r="DI127" i="4" s="1"/>
  <c r="CO127" i="4" a="1"/>
  <c r="CO127" i="4" s="1"/>
  <c r="CN127" i="4" a="1"/>
  <c r="CN127" i="4" s="1"/>
  <c r="CL127" i="4" a="1"/>
  <c r="CL127" i="4" s="1"/>
  <c r="CK127" i="4" a="1"/>
  <c r="CK127" i="4" s="1"/>
  <c r="CJ127" i="4"/>
  <c r="CQ127" i="4" s="1"/>
  <c r="CW127" i="4" s="1"/>
  <c r="CF127" i="4"/>
  <c r="X127" i="4"/>
  <c r="W127" i="4"/>
  <c r="V127" i="4"/>
  <c r="U127" i="4"/>
  <c r="F127" i="4"/>
  <c r="AE127" i="4" s="1"/>
  <c r="E127" i="4"/>
  <c r="CF918" i="4" s="1"/>
  <c r="D127" i="4"/>
  <c r="C127" i="4"/>
  <c r="A127" i="4"/>
  <c r="BT127" i="4" s="1"/>
  <c r="DL126" i="4"/>
  <c r="DG126" i="4"/>
  <c r="DP126" i="4" s="1"/>
  <c r="DF126" i="4"/>
  <c r="DE126" i="4"/>
  <c r="DD126" i="4"/>
  <c r="DC126" i="4"/>
  <c r="DI126" i="4" s="1"/>
  <c r="CO126" i="4" a="1"/>
  <c r="CO126" i="4" s="1"/>
  <c r="CN126" i="4" a="1"/>
  <c r="CN126" i="4" s="1"/>
  <c r="CL126" i="4" a="1"/>
  <c r="CL126" i="4" s="1"/>
  <c r="CS126" i="4" s="1"/>
  <c r="CK126" i="4" a="1"/>
  <c r="CK126" i="4" s="1"/>
  <c r="CR126" i="4" s="1"/>
  <c r="CJ126" i="4"/>
  <c r="CQ126" i="4" s="1"/>
  <c r="CW126" i="4" s="1"/>
  <c r="CF126" i="4"/>
  <c r="X126" i="4"/>
  <c r="W126" i="4"/>
  <c r="V126" i="4"/>
  <c r="U126" i="4"/>
  <c r="F126" i="4"/>
  <c r="AE126" i="4" s="1"/>
  <c r="E126" i="4"/>
  <c r="CF917" i="4" s="1"/>
  <c r="D126" i="4"/>
  <c r="AC126" i="4" s="1"/>
  <c r="C126" i="4"/>
  <c r="A126" i="4"/>
  <c r="AO126" i="4" s="1"/>
  <c r="DL125" i="4"/>
  <c r="DG125" i="4"/>
  <c r="DF125" i="4"/>
  <c r="DE125" i="4"/>
  <c r="DD125" i="4"/>
  <c r="DC125" i="4"/>
  <c r="DI125" i="4" s="1"/>
  <c r="CO125" i="4" a="1"/>
  <c r="CO125" i="4" s="1"/>
  <c r="CN125" i="4" a="1"/>
  <c r="CN125" i="4" s="1"/>
  <c r="CL125" i="4" a="1"/>
  <c r="CL125" i="4" s="1"/>
  <c r="CK125" i="4" a="1"/>
  <c r="CK125" i="4" s="1"/>
  <c r="CJ125" i="4"/>
  <c r="CQ125" i="4" s="1"/>
  <c r="CW125" i="4" s="1"/>
  <c r="CF125" i="4"/>
  <c r="X125" i="4"/>
  <c r="W125" i="4"/>
  <c r="V125" i="4"/>
  <c r="U125" i="4"/>
  <c r="F125" i="4"/>
  <c r="AE125" i="4" s="1"/>
  <c r="E125" i="4"/>
  <c r="D125" i="4"/>
  <c r="AC125" i="4" s="1"/>
  <c r="C125" i="4"/>
  <c r="A125" i="4"/>
  <c r="DL124" i="4"/>
  <c r="DG124" i="4"/>
  <c r="DP124" i="4" s="1"/>
  <c r="DF124" i="4"/>
  <c r="DE124" i="4"/>
  <c r="DD124" i="4"/>
  <c r="DC124" i="4"/>
  <c r="DI124" i="4" s="1"/>
  <c r="CO124" i="4" a="1"/>
  <c r="CO124" i="4" s="1"/>
  <c r="CN124" i="4" a="1"/>
  <c r="CN124" i="4" s="1"/>
  <c r="CL124" i="4" a="1"/>
  <c r="CL124" i="4" s="1"/>
  <c r="CK124" i="4" a="1"/>
  <c r="CK124" i="4" s="1"/>
  <c r="CJ124" i="4"/>
  <c r="CQ124" i="4" s="1"/>
  <c r="CW124" i="4" s="1"/>
  <c r="CF124" i="4"/>
  <c r="X124" i="4"/>
  <c r="W124" i="4"/>
  <c r="V124" i="4"/>
  <c r="U124" i="4"/>
  <c r="F124" i="4"/>
  <c r="AE124" i="4" s="1"/>
  <c r="E124" i="4"/>
  <c r="D124" i="4"/>
  <c r="BU124" i="4" s="1"/>
  <c r="C124" i="4"/>
  <c r="A124" i="4"/>
  <c r="DL123" i="4"/>
  <c r="DG123" i="4"/>
  <c r="DF123" i="4"/>
  <c r="DE123" i="4"/>
  <c r="DD123" i="4"/>
  <c r="DC123" i="4"/>
  <c r="DI123" i="4" s="1"/>
  <c r="CO123" i="4" a="1"/>
  <c r="CO123" i="4" s="1"/>
  <c r="CN123" i="4" a="1"/>
  <c r="CN123" i="4" s="1"/>
  <c r="CL123" i="4" a="1"/>
  <c r="CL123" i="4" s="1"/>
  <c r="CK123" i="4" a="1"/>
  <c r="CK123" i="4" s="1"/>
  <c r="CJ123" i="4"/>
  <c r="CQ123" i="4" s="1"/>
  <c r="CW123" i="4" s="1"/>
  <c r="CF123" i="4"/>
  <c r="X123" i="4"/>
  <c r="W123" i="4"/>
  <c r="V123" i="4"/>
  <c r="U123" i="4"/>
  <c r="F123" i="4"/>
  <c r="E123" i="4"/>
  <c r="CF914" i="4" s="1"/>
  <c r="D123" i="4"/>
  <c r="AC123" i="4" s="1"/>
  <c r="C123" i="4"/>
  <c r="A123" i="4"/>
  <c r="DL122" i="4"/>
  <c r="DG122" i="4"/>
  <c r="DF122" i="4"/>
  <c r="DE122" i="4"/>
  <c r="DD122" i="4"/>
  <c r="DC122" i="4"/>
  <c r="DI122" i="4" s="1"/>
  <c r="CO122" i="4" a="1"/>
  <c r="CO122" i="4" s="1"/>
  <c r="CN122" i="4" a="1"/>
  <c r="CN122" i="4" s="1"/>
  <c r="CL122" i="4" a="1"/>
  <c r="CL122" i="4" s="1"/>
  <c r="CS122" i="4" s="1"/>
  <c r="CK122" i="4" a="1"/>
  <c r="CK122" i="4" s="1"/>
  <c r="CJ122" i="4"/>
  <c r="CQ122" i="4" s="1"/>
  <c r="CW122" i="4" s="1"/>
  <c r="CF122" i="4"/>
  <c r="X122" i="4"/>
  <c r="W122" i="4"/>
  <c r="V122" i="4"/>
  <c r="U122" i="4"/>
  <c r="F122" i="4"/>
  <c r="AE122" i="4" s="1"/>
  <c r="CF913" i="4"/>
  <c r="D122" i="4"/>
  <c r="BU122" i="4" s="1"/>
  <c r="C122" i="4"/>
  <c r="A122" i="4"/>
  <c r="T122" i="4" s="1"/>
  <c r="DL121" i="4"/>
  <c r="DG121" i="4"/>
  <c r="DF121" i="4"/>
  <c r="DE121" i="4"/>
  <c r="DD121" i="4"/>
  <c r="DC121" i="4"/>
  <c r="DI121" i="4" s="1"/>
  <c r="CO121" i="4" a="1"/>
  <c r="CO121" i="4" s="1"/>
  <c r="CN121" i="4" a="1"/>
  <c r="CN121" i="4" s="1"/>
  <c r="CL121" i="4" a="1"/>
  <c r="CL121" i="4" s="1"/>
  <c r="CK121" i="4" a="1"/>
  <c r="CK121" i="4" s="1"/>
  <c r="CJ121" i="4"/>
  <c r="CQ121" i="4" s="1"/>
  <c r="CW121" i="4" s="1"/>
  <c r="CF121" i="4"/>
  <c r="BQ121" i="4"/>
  <c r="AE121" i="4"/>
  <c r="AD121" i="4"/>
  <c r="X121" i="4"/>
  <c r="W121" i="4"/>
  <c r="V121" i="4"/>
  <c r="U121" i="4"/>
  <c r="D121" i="4"/>
  <c r="BU121" i="4" s="1"/>
  <c r="C121" i="4"/>
  <c r="A121" i="4"/>
  <c r="DL120" i="4"/>
  <c r="DG120" i="4"/>
  <c r="DP120" i="4" s="1"/>
  <c r="DF120" i="4"/>
  <c r="DE120" i="4"/>
  <c r="DD120" i="4"/>
  <c r="DC120" i="4"/>
  <c r="DI120" i="4" s="1"/>
  <c r="CO120" i="4" a="1"/>
  <c r="CO120" i="4" s="1"/>
  <c r="CN120" i="4" a="1"/>
  <c r="CN120" i="4" s="1"/>
  <c r="CL120" i="4" a="1"/>
  <c r="CL120" i="4" s="1"/>
  <c r="CK120" i="4" a="1"/>
  <c r="CK120" i="4" s="1"/>
  <c r="CJ120" i="4"/>
  <c r="CQ120" i="4" s="1"/>
  <c r="CW120" i="4" s="1"/>
  <c r="CF120" i="4"/>
  <c r="BQ120" i="4"/>
  <c r="AD120" i="4"/>
  <c r="X120" i="4"/>
  <c r="W120" i="4"/>
  <c r="V120" i="4"/>
  <c r="U120" i="4"/>
  <c r="F120" i="4"/>
  <c r="AE120" i="4" s="1"/>
  <c r="D120" i="4"/>
  <c r="AC120" i="4" s="1"/>
  <c r="C120" i="4"/>
  <c r="A120" i="4"/>
  <c r="DL119" i="4"/>
  <c r="DG119" i="4"/>
  <c r="DF119" i="4"/>
  <c r="DE119" i="4"/>
  <c r="DD119" i="4"/>
  <c r="DC119" i="4"/>
  <c r="DI119" i="4" s="1"/>
  <c r="CO119" i="4" a="1"/>
  <c r="CO119" i="4" s="1"/>
  <c r="CN119" i="4" a="1"/>
  <c r="CN119" i="4" s="1"/>
  <c r="CL119" i="4" a="1"/>
  <c r="CL119" i="4" s="1"/>
  <c r="CK119" i="4" a="1"/>
  <c r="CK119" i="4" s="1"/>
  <c r="CJ119" i="4"/>
  <c r="CQ119" i="4" s="1"/>
  <c r="CW119" i="4" s="1"/>
  <c r="CF119" i="4"/>
  <c r="BQ119" i="4"/>
  <c r="AD119" i="4"/>
  <c r="X119" i="4"/>
  <c r="W119" i="4"/>
  <c r="V119" i="4"/>
  <c r="U119" i="4"/>
  <c r="F119" i="4"/>
  <c r="AE119" i="4" s="1"/>
  <c r="D119" i="4"/>
  <c r="AC119" i="4" s="1"/>
  <c r="C119" i="4"/>
  <c r="A119" i="4"/>
  <c r="BT119" i="4" s="1"/>
  <c r="DL118" i="4"/>
  <c r="DG118" i="4"/>
  <c r="DP118" i="4" s="1"/>
  <c r="DF118" i="4"/>
  <c r="DE118" i="4"/>
  <c r="DD118" i="4"/>
  <c r="DC118" i="4"/>
  <c r="DI118" i="4" s="1"/>
  <c r="CO118" i="4" a="1"/>
  <c r="CO118" i="4" s="1"/>
  <c r="CN118" i="4" a="1"/>
  <c r="CN118" i="4" s="1"/>
  <c r="CL118" i="4" a="1"/>
  <c r="CL118" i="4" s="1"/>
  <c r="CK118" i="4" a="1"/>
  <c r="CK118" i="4" s="1"/>
  <c r="CJ118" i="4"/>
  <c r="CQ118" i="4" s="1"/>
  <c r="CW118" i="4" s="1"/>
  <c r="CF118" i="4"/>
  <c r="BQ118" i="4"/>
  <c r="X118" i="4"/>
  <c r="W118" i="4"/>
  <c r="V118" i="4"/>
  <c r="U118" i="4"/>
  <c r="F118" i="4"/>
  <c r="AE118" i="4" s="1"/>
  <c r="E118" i="4"/>
  <c r="AD118" i="4" s="1"/>
  <c r="D118" i="4"/>
  <c r="C118" i="4"/>
  <c r="A118" i="4"/>
  <c r="BN118" i="4" s="1"/>
  <c r="DL117" i="4"/>
  <c r="DG117" i="4"/>
  <c r="DF117" i="4"/>
  <c r="DE117" i="4"/>
  <c r="DD117" i="4"/>
  <c r="DC117" i="4"/>
  <c r="DI117" i="4" s="1"/>
  <c r="CO117" i="4" a="1"/>
  <c r="CO117" i="4" s="1"/>
  <c r="CN117" i="4" a="1"/>
  <c r="CN117" i="4" s="1"/>
  <c r="CU117" i="4" s="1"/>
  <c r="CL117" i="4" a="1"/>
  <c r="CL117" i="4" s="1"/>
  <c r="CK117" i="4" a="1"/>
  <c r="CK117" i="4" s="1"/>
  <c r="CJ117" i="4"/>
  <c r="CQ117" i="4" s="1"/>
  <c r="CW117" i="4" s="1"/>
  <c r="CF117" i="4"/>
  <c r="BQ117" i="4"/>
  <c r="X117" i="4"/>
  <c r="W117" i="4"/>
  <c r="V117" i="4"/>
  <c r="U117" i="4"/>
  <c r="F117" i="4"/>
  <c r="AE117" i="4" s="1"/>
  <c r="E117" i="4"/>
  <c r="AD117" i="4" s="1"/>
  <c r="D117" i="4"/>
  <c r="C117" i="4"/>
  <c r="A117" i="4"/>
  <c r="BD117" i="4" s="1"/>
  <c r="DL116" i="4"/>
  <c r="DG116" i="4"/>
  <c r="DP116" i="4" s="1"/>
  <c r="DF116" i="4"/>
  <c r="DE116" i="4"/>
  <c r="DD116" i="4"/>
  <c r="DC116" i="4"/>
  <c r="DI116" i="4" s="1"/>
  <c r="CO116" i="4" a="1"/>
  <c r="CO116" i="4" s="1"/>
  <c r="CN116" i="4" a="1"/>
  <c r="CN116" i="4" s="1"/>
  <c r="CL116" i="4" a="1"/>
  <c r="CL116" i="4" s="1"/>
  <c r="CK116" i="4" a="1"/>
  <c r="CK116" i="4" s="1"/>
  <c r="CJ116" i="4"/>
  <c r="CQ116" i="4" s="1"/>
  <c r="CW116" i="4" s="1"/>
  <c r="CF116" i="4"/>
  <c r="BQ116" i="4"/>
  <c r="X116" i="4"/>
  <c r="W116" i="4"/>
  <c r="V116" i="4"/>
  <c r="U116" i="4"/>
  <c r="F116" i="4"/>
  <c r="AE116" i="4" s="1"/>
  <c r="E116" i="4"/>
  <c r="AD116" i="4" s="1"/>
  <c r="D116" i="4"/>
  <c r="C116" i="4"/>
  <c r="A116" i="4"/>
  <c r="DL115" i="4"/>
  <c r="DG115" i="4"/>
  <c r="DP115" i="4" s="1"/>
  <c r="DF115" i="4"/>
  <c r="DE115" i="4"/>
  <c r="DD115" i="4"/>
  <c r="DC115" i="4"/>
  <c r="DI115" i="4" s="1"/>
  <c r="CO115" i="4" a="1"/>
  <c r="CO115" i="4" s="1"/>
  <c r="CN115" i="4" a="1"/>
  <c r="CN115" i="4" s="1"/>
  <c r="CL115" i="4" a="1"/>
  <c r="CL115" i="4" s="1"/>
  <c r="CK115" i="4" a="1"/>
  <c r="CK115" i="4" s="1"/>
  <c r="CJ115" i="4"/>
  <c r="CQ115" i="4" s="1"/>
  <c r="CW115" i="4" s="1"/>
  <c r="CF115" i="4"/>
  <c r="BQ115" i="4"/>
  <c r="X115" i="4"/>
  <c r="W115" i="4"/>
  <c r="V115" i="4"/>
  <c r="U115" i="4"/>
  <c r="F115" i="4"/>
  <c r="AE115" i="4" s="1"/>
  <c r="E115" i="4"/>
  <c r="AD115" i="4" s="1"/>
  <c r="D115" i="4"/>
  <c r="BU115" i="4" s="1"/>
  <c r="C115" i="4"/>
  <c r="A115" i="4"/>
  <c r="T115" i="4" s="1"/>
  <c r="DL114" i="4"/>
  <c r="DG114" i="4"/>
  <c r="DF114" i="4"/>
  <c r="DE114" i="4"/>
  <c r="DD114" i="4"/>
  <c r="DC114" i="4"/>
  <c r="DI114" i="4" s="1"/>
  <c r="CO114" i="4" a="1"/>
  <c r="CO114" i="4" s="1"/>
  <c r="CN114" i="4" a="1"/>
  <c r="CN114" i="4" s="1"/>
  <c r="CL114" i="4" a="1"/>
  <c r="CL114" i="4" s="1"/>
  <c r="CK114" i="4" a="1"/>
  <c r="CK114" i="4" s="1"/>
  <c r="CJ114" i="4"/>
  <c r="CQ114" i="4" s="1"/>
  <c r="CW114" i="4" s="1"/>
  <c r="CF114" i="4"/>
  <c r="BQ114" i="4"/>
  <c r="X114" i="4"/>
  <c r="W114" i="4"/>
  <c r="V114" i="4"/>
  <c r="U114" i="4"/>
  <c r="F114" i="4"/>
  <c r="AE114" i="4" s="1"/>
  <c r="E114" i="4"/>
  <c r="AD114" i="4" s="1"/>
  <c r="D114" i="4"/>
  <c r="C114" i="4"/>
  <c r="A114" i="4"/>
  <c r="I114" i="4" s="1"/>
  <c r="DL113" i="4"/>
  <c r="DG113" i="4"/>
  <c r="DP113" i="4" s="1"/>
  <c r="DF113" i="4"/>
  <c r="DE113" i="4"/>
  <c r="DD113" i="4"/>
  <c r="DC113" i="4"/>
  <c r="DI113" i="4" s="1"/>
  <c r="CO113" i="4" a="1"/>
  <c r="CO113" i="4" s="1"/>
  <c r="CN113" i="4" a="1"/>
  <c r="CN113" i="4" s="1"/>
  <c r="CL113" i="4" a="1"/>
  <c r="CL113" i="4" s="1"/>
  <c r="CK113" i="4" a="1"/>
  <c r="CK113" i="4" s="1"/>
  <c r="CJ113" i="4"/>
  <c r="CQ113" i="4" s="1"/>
  <c r="CW113" i="4" s="1"/>
  <c r="CF113" i="4"/>
  <c r="BQ113" i="4"/>
  <c r="X113" i="4"/>
  <c r="W113" i="4"/>
  <c r="V113" i="4"/>
  <c r="U113" i="4"/>
  <c r="F113" i="4"/>
  <c r="AE113" i="4" s="1"/>
  <c r="E113" i="4"/>
  <c r="AD113" i="4" s="1"/>
  <c r="D113" i="4"/>
  <c r="AC113" i="4" s="1"/>
  <c r="C113" i="4"/>
  <c r="A113" i="4"/>
  <c r="DL112" i="4"/>
  <c r="DG112" i="4"/>
  <c r="DP112" i="4" s="1"/>
  <c r="DF112" i="4"/>
  <c r="DE112" i="4"/>
  <c r="DD112" i="4"/>
  <c r="DC112" i="4"/>
  <c r="DI112" i="4" s="1"/>
  <c r="CO112" i="4" a="1"/>
  <c r="CO112" i="4" s="1"/>
  <c r="CN112" i="4" a="1"/>
  <c r="CN112" i="4" s="1"/>
  <c r="CL112" i="4" a="1"/>
  <c r="CL112" i="4" s="1"/>
  <c r="CK112" i="4" a="1"/>
  <c r="CK112" i="4" s="1"/>
  <c r="CJ112" i="4"/>
  <c r="CQ112" i="4" s="1"/>
  <c r="CW112" i="4" s="1"/>
  <c r="CF112" i="4"/>
  <c r="BQ112" i="4"/>
  <c r="X112" i="4"/>
  <c r="W112" i="4"/>
  <c r="V112" i="4"/>
  <c r="U112" i="4"/>
  <c r="F112" i="4"/>
  <c r="AE112" i="4" s="1"/>
  <c r="E112" i="4"/>
  <c r="AD112" i="4" s="1"/>
  <c r="D112" i="4"/>
  <c r="C112" i="4"/>
  <c r="A112" i="4"/>
  <c r="I112" i="4" s="1"/>
  <c r="DL111" i="4"/>
  <c r="DG111" i="4"/>
  <c r="DF111" i="4"/>
  <c r="DE111" i="4"/>
  <c r="DD111" i="4"/>
  <c r="DC111" i="4"/>
  <c r="DI111" i="4" s="1"/>
  <c r="CO111" i="4" a="1"/>
  <c r="CO111" i="4" s="1"/>
  <c r="CN111" i="4" a="1"/>
  <c r="CN111" i="4" s="1"/>
  <c r="CL111" i="4" a="1"/>
  <c r="CL111" i="4" s="1"/>
  <c r="CK111" i="4" a="1"/>
  <c r="CK111" i="4" s="1"/>
  <c r="CJ111" i="4"/>
  <c r="CQ111" i="4" s="1"/>
  <c r="CW111" i="4" s="1"/>
  <c r="CF111" i="4"/>
  <c r="BQ111" i="4"/>
  <c r="X111" i="4"/>
  <c r="W111" i="4"/>
  <c r="V111" i="4"/>
  <c r="U111" i="4"/>
  <c r="F111" i="4"/>
  <c r="AE111" i="4" s="1"/>
  <c r="E111" i="4"/>
  <c r="AD111" i="4" s="1"/>
  <c r="D111" i="4"/>
  <c r="BU111" i="4" s="1"/>
  <c r="C111" i="4"/>
  <c r="A111" i="4"/>
  <c r="DL110" i="4"/>
  <c r="DG110" i="4"/>
  <c r="DP110" i="4" s="1"/>
  <c r="DF110" i="4"/>
  <c r="DE110" i="4"/>
  <c r="DD110" i="4"/>
  <c r="DC110" i="4"/>
  <c r="DI110" i="4" s="1"/>
  <c r="CO110" i="4" a="1"/>
  <c r="CO110" i="4" s="1"/>
  <c r="CN110" i="4" a="1"/>
  <c r="CN110" i="4" s="1"/>
  <c r="CU110" i="4" s="1"/>
  <c r="CL110" i="4" a="1"/>
  <c r="CL110" i="4" s="1"/>
  <c r="CK110" i="4" a="1"/>
  <c r="CK110" i="4" s="1"/>
  <c r="CJ110" i="4"/>
  <c r="CQ110" i="4" s="1"/>
  <c r="CW110" i="4" s="1"/>
  <c r="CF110" i="4"/>
  <c r="BQ110" i="4"/>
  <c r="X110" i="4"/>
  <c r="W110" i="4"/>
  <c r="V110" i="4"/>
  <c r="U110" i="4"/>
  <c r="F110" i="4"/>
  <c r="E110" i="4"/>
  <c r="AD110" i="4" s="1"/>
  <c r="D110" i="4"/>
  <c r="BU110" i="4" s="1"/>
  <c r="C110" i="4"/>
  <c r="A110" i="4"/>
  <c r="BD110" i="4" s="1"/>
  <c r="DL109" i="4"/>
  <c r="DG109" i="4"/>
  <c r="DP109" i="4" s="1"/>
  <c r="DF109" i="4"/>
  <c r="DE109" i="4"/>
  <c r="DD109" i="4"/>
  <c r="DC109" i="4"/>
  <c r="DI109" i="4" s="1"/>
  <c r="CO109" i="4" a="1"/>
  <c r="CO109" i="4" s="1"/>
  <c r="CN109" i="4" a="1"/>
  <c r="CN109" i="4" s="1"/>
  <c r="CL109" i="4" a="1"/>
  <c r="CL109" i="4" s="1"/>
  <c r="CK109" i="4" a="1"/>
  <c r="CK109" i="4" s="1"/>
  <c r="CJ109" i="4"/>
  <c r="CQ109" i="4" s="1"/>
  <c r="CW109" i="4" s="1"/>
  <c r="CF109" i="4"/>
  <c r="BQ109" i="4"/>
  <c r="X109" i="4"/>
  <c r="W109" i="4"/>
  <c r="V109" i="4"/>
  <c r="U109" i="4"/>
  <c r="F109" i="4"/>
  <c r="AE109" i="4" s="1"/>
  <c r="E109" i="4"/>
  <c r="AD109" i="4" s="1"/>
  <c r="D109" i="4"/>
  <c r="BU109" i="4" s="1"/>
  <c r="C109" i="4"/>
  <c r="A109" i="4"/>
  <c r="BT109" i="4" s="1"/>
  <c r="DL108" i="4"/>
  <c r="DG108" i="4"/>
  <c r="DF108" i="4"/>
  <c r="DE108" i="4"/>
  <c r="DD108" i="4"/>
  <c r="DC108" i="4"/>
  <c r="DI108" i="4" s="1"/>
  <c r="CO108" i="4" a="1"/>
  <c r="CO108" i="4" s="1"/>
  <c r="CN108" i="4" a="1"/>
  <c r="CN108" i="4" s="1"/>
  <c r="CL108" i="4" a="1"/>
  <c r="CL108" i="4" s="1"/>
  <c r="CK108" i="4" a="1"/>
  <c r="CK108" i="4" s="1"/>
  <c r="CJ108" i="4"/>
  <c r="CQ108" i="4" s="1"/>
  <c r="CW108" i="4" s="1"/>
  <c r="CF108" i="4"/>
  <c r="BQ108" i="4"/>
  <c r="X108" i="4"/>
  <c r="W108" i="4"/>
  <c r="V108" i="4"/>
  <c r="U108" i="4"/>
  <c r="F108" i="4"/>
  <c r="AE108" i="4" s="1"/>
  <c r="E108" i="4"/>
  <c r="AD108" i="4" s="1"/>
  <c r="D108" i="4"/>
  <c r="AC108" i="4" s="1"/>
  <c r="C108" i="4"/>
  <c r="A108" i="4"/>
  <c r="AO108" i="4" s="1"/>
  <c r="DL107" i="4"/>
  <c r="DG107" i="4"/>
  <c r="DP107" i="4" s="1"/>
  <c r="DF107" i="4"/>
  <c r="DE107" i="4"/>
  <c r="DD107" i="4"/>
  <c r="DC107" i="4"/>
  <c r="DI107" i="4" s="1"/>
  <c r="CO107" i="4" a="1"/>
  <c r="CO107" i="4" s="1"/>
  <c r="CN107" i="4" a="1"/>
  <c r="CN107" i="4" s="1"/>
  <c r="CL107" i="4" a="1"/>
  <c r="CL107" i="4" s="1"/>
  <c r="CK107" i="4" a="1"/>
  <c r="CK107" i="4" s="1"/>
  <c r="CJ107" i="4"/>
  <c r="CQ107" i="4" s="1"/>
  <c r="CW107" i="4" s="1"/>
  <c r="CF107" i="4"/>
  <c r="BQ107" i="4"/>
  <c r="X107" i="4"/>
  <c r="W107" i="4"/>
  <c r="V107" i="4"/>
  <c r="U107" i="4"/>
  <c r="F107" i="4"/>
  <c r="AE107" i="4" s="1"/>
  <c r="E107" i="4"/>
  <c r="AD107" i="4" s="1"/>
  <c r="D107" i="4"/>
  <c r="AC107" i="4" s="1"/>
  <c r="C107" i="4"/>
  <c r="A107" i="4"/>
  <c r="AO107" i="4" s="1"/>
  <c r="DL106" i="4"/>
  <c r="DG106" i="4"/>
  <c r="DP106" i="4" s="1"/>
  <c r="DF106" i="4"/>
  <c r="DE106" i="4"/>
  <c r="DD106" i="4"/>
  <c r="DC106" i="4"/>
  <c r="DI106" i="4" s="1"/>
  <c r="CO106" i="4" a="1"/>
  <c r="CO106" i="4" s="1"/>
  <c r="CN106" i="4" a="1"/>
  <c r="CN106" i="4" s="1"/>
  <c r="CL106" i="4" a="1"/>
  <c r="CL106" i="4" s="1"/>
  <c r="CK106" i="4" a="1"/>
  <c r="CK106" i="4" s="1"/>
  <c r="CJ106" i="4"/>
  <c r="CQ106" i="4" s="1"/>
  <c r="CW106" i="4" s="1"/>
  <c r="CF106" i="4"/>
  <c r="BQ106" i="4"/>
  <c r="X106" i="4"/>
  <c r="W106" i="4"/>
  <c r="V106" i="4"/>
  <c r="U106" i="4"/>
  <c r="F106" i="4"/>
  <c r="AE106" i="4" s="1"/>
  <c r="E106" i="4"/>
  <c r="AD106" i="4" s="1"/>
  <c r="D106" i="4"/>
  <c r="BU106" i="4" s="1"/>
  <c r="C106" i="4"/>
  <c r="A106" i="4"/>
  <c r="AO106" i="4" s="1"/>
  <c r="DL105" i="4"/>
  <c r="DG105" i="4"/>
  <c r="DF105" i="4"/>
  <c r="DE105" i="4"/>
  <c r="DD105" i="4"/>
  <c r="DC105" i="4"/>
  <c r="DI105" i="4" s="1"/>
  <c r="CO105" i="4" a="1"/>
  <c r="CO105" i="4" s="1"/>
  <c r="CN105" i="4" a="1"/>
  <c r="CN105" i="4" s="1"/>
  <c r="CL105" i="4" a="1"/>
  <c r="CL105" i="4" s="1"/>
  <c r="CK105" i="4" a="1"/>
  <c r="CK105" i="4" s="1"/>
  <c r="CJ105" i="4"/>
  <c r="CQ105" i="4" s="1"/>
  <c r="CW105" i="4" s="1"/>
  <c r="CF105" i="4"/>
  <c r="BQ105" i="4"/>
  <c r="X105" i="4"/>
  <c r="W105" i="4"/>
  <c r="V105" i="4"/>
  <c r="U105" i="4"/>
  <c r="F105" i="4"/>
  <c r="AE105" i="4" s="1"/>
  <c r="E105" i="4"/>
  <c r="AD105" i="4" s="1"/>
  <c r="D105" i="4"/>
  <c r="C105" i="4"/>
  <c r="A105" i="4"/>
  <c r="T105" i="4" s="1"/>
  <c r="DL104" i="4"/>
  <c r="DG104" i="4"/>
  <c r="DF104" i="4"/>
  <c r="DE104" i="4"/>
  <c r="DD104" i="4"/>
  <c r="DC104" i="4"/>
  <c r="DI104" i="4" s="1"/>
  <c r="CO104" i="4" a="1"/>
  <c r="CO104" i="4" s="1"/>
  <c r="CN104" i="4" a="1"/>
  <c r="CN104" i="4" s="1"/>
  <c r="CL104" i="4" a="1"/>
  <c r="CL104" i="4" s="1"/>
  <c r="CK104" i="4" a="1"/>
  <c r="CK104" i="4" s="1"/>
  <c r="CJ104" i="4"/>
  <c r="CQ104" i="4" s="1"/>
  <c r="CW104" i="4" s="1"/>
  <c r="CF104" i="4"/>
  <c r="BQ104" i="4"/>
  <c r="X104" i="4"/>
  <c r="W104" i="4"/>
  <c r="V104" i="4"/>
  <c r="U104" i="4"/>
  <c r="F104" i="4"/>
  <c r="AE104" i="4" s="1"/>
  <c r="E104" i="4"/>
  <c r="AD104" i="4" s="1"/>
  <c r="D104" i="4"/>
  <c r="AC104" i="4" s="1"/>
  <c r="C104" i="4"/>
  <c r="A104" i="4"/>
  <c r="BN104" i="4" s="1"/>
  <c r="DL103" i="4"/>
  <c r="DG103" i="4"/>
  <c r="DF103" i="4"/>
  <c r="DE103" i="4"/>
  <c r="DD103" i="4"/>
  <c r="DC103" i="4"/>
  <c r="DI103" i="4" s="1"/>
  <c r="CO103" i="4" a="1"/>
  <c r="CO103" i="4" s="1"/>
  <c r="CN103" i="4" a="1"/>
  <c r="CN103" i="4" s="1"/>
  <c r="CL103" i="4" a="1"/>
  <c r="CL103" i="4" s="1"/>
  <c r="CK103" i="4" a="1"/>
  <c r="CK103" i="4" s="1"/>
  <c r="CJ103" i="4"/>
  <c r="CQ103" i="4" s="1"/>
  <c r="CW103" i="4" s="1"/>
  <c r="CF103" i="4"/>
  <c r="BQ103" i="4"/>
  <c r="X103" i="4"/>
  <c r="W103" i="4"/>
  <c r="V103" i="4"/>
  <c r="U103" i="4"/>
  <c r="F103" i="4"/>
  <c r="AE103" i="4" s="1"/>
  <c r="E103" i="4"/>
  <c r="AD103" i="4" s="1"/>
  <c r="D103" i="4"/>
  <c r="BU103" i="4" s="1"/>
  <c r="C103" i="4"/>
  <c r="AP103" i="4" s="1"/>
  <c r="A103" i="4"/>
  <c r="DL102" i="4"/>
  <c r="DG102" i="4"/>
  <c r="DF102" i="4"/>
  <c r="DE102" i="4"/>
  <c r="DD102" i="4"/>
  <c r="DC102" i="4"/>
  <c r="DI102" i="4" s="1"/>
  <c r="CO102" i="4" a="1"/>
  <c r="CO102" i="4" s="1"/>
  <c r="CN102" i="4" a="1"/>
  <c r="CN102" i="4" s="1"/>
  <c r="CL102" i="4" a="1"/>
  <c r="CL102" i="4" s="1"/>
  <c r="CK102" i="4" a="1"/>
  <c r="CK102" i="4" s="1"/>
  <c r="CJ102" i="4"/>
  <c r="CQ102" i="4" s="1"/>
  <c r="CW102" i="4" s="1"/>
  <c r="CF102" i="4"/>
  <c r="BQ102" i="4"/>
  <c r="X102" i="4"/>
  <c r="W102" i="4"/>
  <c r="V102" i="4"/>
  <c r="U102" i="4"/>
  <c r="F102" i="4"/>
  <c r="AE102" i="4" s="1"/>
  <c r="E102" i="4"/>
  <c r="AD102" i="4" s="1"/>
  <c r="D102" i="4"/>
  <c r="AC102" i="4" s="1"/>
  <c r="C102" i="4"/>
  <c r="A102" i="4"/>
  <c r="AO102" i="4" s="1"/>
  <c r="DL101" i="4"/>
  <c r="DG101" i="4"/>
  <c r="DP101" i="4" s="1"/>
  <c r="DF101" i="4"/>
  <c r="DE101" i="4"/>
  <c r="DD101" i="4"/>
  <c r="DC101" i="4"/>
  <c r="DI101" i="4" s="1"/>
  <c r="CO101" i="4" a="1"/>
  <c r="CO101" i="4" s="1"/>
  <c r="CN101" i="4" a="1"/>
  <c r="CN101" i="4" s="1"/>
  <c r="CL101" i="4" a="1"/>
  <c r="CL101" i="4" s="1"/>
  <c r="CS101" i="4" s="1"/>
  <c r="CK101" i="4" a="1"/>
  <c r="CK101" i="4" s="1"/>
  <c r="CR101" i="4" s="1"/>
  <c r="CJ101" i="4"/>
  <c r="CQ101" i="4" s="1"/>
  <c r="CW101" i="4" s="1"/>
  <c r="CF101" i="4"/>
  <c r="BQ101" i="4"/>
  <c r="X101" i="4"/>
  <c r="W101" i="4"/>
  <c r="V101" i="4"/>
  <c r="U101" i="4"/>
  <c r="F101" i="4"/>
  <c r="AE101" i="4" s="1"/>
  <c r="E101" i="4"/>
  <c r="AD101" i="4" s="1"/>
  <c r="D101" i="4"/>
  <c r="C101" i="4"/>
  <c r="A101" i="4"/>
  <c r="DL100" i="4"/>
  <c r="DG100" i="4"/>
  <c r="DP100" i="4" s="1"/>
  <c r="DF100" i="4"/>
  <c r="DE100" i="4"/>
  <c r="DD100" i="4"/>
  <c r="DC100" i="4"/>
  <c r="DI100" i="4" s="1"/>
  <c r="CO100" i="4" a="1"/>
  <c r="CO100" i="4" s="1"/>
  <c r="CN100" i="4" a="1"/>
  <c r="CN100" i="4" s="1"/>
  <c r="CL100" i="4" a="1"/>
  <c r="CL100" i="4" s="1"/>
  <c r="CK100" i="4" a="1"/>
  <c r="CK100" i="4" s="1"/>
  <c r="CJ100" i="4"/>
  <c r="CQ100" i="4" s="1"/>
  <c r="CW100" i="4" s="1"/>
  <c r="CF100" i="4"/>
  <c r="BQ100" i="4"/>
  <c r="X100" i="4"/>
  <c r="W100" i="4"/>
  <c r="V100" i="4"/>
  <c r="U100" i="4"/>
  <c r="F100" i="4"/>
  <c r="AE100" i="4" s="1"/>
  <c r="E100" i="4"/>
  <c r="AD100" i="4" s="1"/>
  <c r="D100" i="4"/>
  <c r="AC100" i="4" s="1"/>
  <c r="C100" i="4"/>
  <c r="A100" i="4"/>
  <c r="AA100" i="4" s="1"/>
  <c r="AH100" i="4" s="1"/>
  <c r="DL99" i="4"/>
  <c r="DG99" i="4"/>
  <c r="DF99" i="4"/>
  <c r="DE99" i="4"/>
  <c r="DD99" i="4"/>
  <c r="DC99" i="4"/>
  <c r="DI99" i="4" s="1"/>
  <c r="CO99" i="4" a="1"/>
  <c r="CO99" i="4" s="1"/>
  <c r="CN99" i="4" a="1"/>
  <c r="CN99" i="4" s="1"/>
  <c r="CL99" i="4" a="1"/>
  <c r="CL99" i="4" s="1"/>
  <c r="CK99" i="4" a="1"/>
  <c r="CK99" i="4" s="1"/>
  <c r="CJ99" i="4"/>
  <c r="CQ99" i="4" s="1"/>
  <c r="CW99" i="4" s="1"/>
  <c r="CF99" i="4"/>
  <c r="BQ99" i="4"/>
  <c r="X99" i="4"/>
  <c r="W99" i="4"/>
  <c r="V99" i="4"/>
  <c r="U99" i="4"/>
  <c r="F99" i="4"/>
  <c r="AE99" i="4" s="1"/>
  <c r="E99" i="4"/>
  <c r="AD99" i="4" s="1"/>
  <c r="D99" i="4"/>
  <c r="BU99" i="4" s="1"/>
  <c r="C99" i="4"/>
  <c r="A99" i="4"/>
  <c r="AO99" i="4" s="1"/>
  <c r="DL98" i="4"/>
  <c r="DG98" i="4"/>
  <c r="DF98" i="4"/>
  <c r="DE98" i="4"/>
  <c r="DD98" i="4"/>
  <c r="DC98" i="4"/>
  <c r="DI98" i="4" s="1"/>
  <c r="CO98" i="4" a="1"/>
  <c r="CO98" i="4" s="1"/>
  <c r="CN98" i="4" a="1"/>
  <c r="CN98" i="4" s="1"/>
  <c r="CL98" i="4" a="1"/>
  <c r="CL98" i="4" s="1"/>
  <c r="CK98" i="4" a="1"/>
  <c r="CK98" i="4" s="1"/>
  <c r="CJ98" i="4"/>
  <c r="CQ98" i="4" s="1"/>
  <c r="CW98" i="4" s="1"/>
  <c r="CF98" i="4"/>
  <c r="BQ98" i="4"/>
  <c r="X98" i="4"/>
  <c r="W98" i="4"/>
  <c r="V98" i="4"/>
  <c r="U98" i="4"/>
  <c r="F98" i="4"/>
  <c r="AE98" i="4" s="1"/>
  <c r="E98" i="4"/>
  <c r="AD98" i="4" s="1"/>
  <c r="D98" i="4"/>
  <c r="C98" i="4"/>
  <c r="A98" i="4"/>
  <c r="AO98" i="4" s="1"/>
  <c r="DL97" i="4"/>
  <c r="DG97" i="4"/>
  <c r="DP97" i="4" s="1"/>
  <c r="DF97" i="4"/>
  <c r="DE97" i="4"/>
  <c r="DD97" i="4"/>
  <c r="DC97" i="4"/>
  <c r="DI97" i="4" s="1"/>
  <c r="CO97" i="4" a="1"/>
  <c r="CO97" i="4" s="1"/>
  <c r="CN97" i="4" a="1"/>
  <c r="CN97" i="4" s="1"/>
  <c r="CU97" i="4" s="1"/>
  <c r="CL97" i="4" a="1"/>
  <c r="CL97" i="4" s="1"/>
  <c r="CK97" i="4" a="1"/>
  <c r="CK97" i="4" s="1"/>
  <c r="CR97" i="4" s="1"/>
  <c r="CJ97" i="4"/>
  <c r="CQ97" i="4" s="1"/>
  <c r="CW97" i="4" s="1"/>
  <c r="CF97" i="4"/>
  <c r="BQ97" i="4"/>
  <c r="X97" i="4"/>
  <c r="W97" i="4"/>
  <c r="V97" i="4"/>
  <c r="U97" i="4"/>
  <c r="F97" i="4"/>
  <c r="AE97" i="4" s="1"/>
  <c r="E97" i="4"/>
  <c r="AD97" i="4" s="1"/>
  <c r="D97" i="4"/>
  <c r="AC97" i="4" s="1"/>
  <c r="C97" i="4"/>
  <c r="A97" i="4"/>
  <c r="AA97" i="4" s="1"/>
  <c r="AH97" i="4" s="1"/>
  <c r="DL96" i="4"/>
  <c r="DG96" i="4"/>
  <c r="DP96" i="4" s="1"/>
  <c r="DF96" i="4"/>
  <c r="DE96" i="4"/>
  <c r="DD96" i="4"/>
  <c r="DC96" i="4"/>
  <c r="DI96" i="4" s="1"/>
  <c r="CO96" i="4" a="1"/>
  <c r="CO96" i="4" s="1"/>
  <c r="CN96" i="4" a="1"/>
  <c r="CN96" i="4" s="1"/>
  <c r="CL96" i="4" a="1"/>
  <c r="CL96" i="4" s="1"/>
  <c r="CK96" i="4" a="1"/>
  <c r="CK96" i="4" s="1"/>
  <c r="CJ96" i="4"/>
  <c r="CQ96" i="4" s="1"/>
  <c r="CW96" i="4" s="1"/>
  <c r="CF96" i="4"/>
  <c r="BQ96" i="4"/>
  <c r="X96" i="4"/>
  <c r="W96" i="4"/>
  <c r="V96" i="4"/>
  <c r="U96" i="4"/>
  <c r="F96" i="4"/>
  <c r="AE96" i="4" s="1"/>
  <c r="E96" i="4"/>
  <c r="AD96" i="4" s="1"/>
  <c r="D96" i="4"/>
  <c r="C96" i="4"/>
  <c r="A96" i="4"/>
  <c r="DL95" i="4"/>
  <c r="DG95" i="4"/>
  <c r="DF95" i="4"/>
  <c r="DE95" i="4"/>
  <c r="DD95" i="4"/>
  <c r="DC95" i="4"/>
  <c r="DI95" i="4" s="1"/>
  <c r="CQ95" i="4"/>
  <c r="CW95" i="4" s="1"/>
  <c r="CO95" i="4" a="1"/>
  <c r="CO95" i="4" s="1"/>
  <c r="CN95" i="4" a="1"/>
  <c r="CN95" i="4" s="1"/>
  <c r="CL95" i="4" a="1"/>
  <c r="CL95" i="4" s="1"/>
  <c r="CK95" i="4" a="1"/>
  <c r="CK95" i="4" s="1"/>
  <c r="CJ95" i="4"/>
  <c r="CF95" i="4"/>
  <c r="BQ95" i="4"/>
  <c r="X95" i="4"/>
  <c r="W95" i="4"/>
  <c r="V95" i="4"/>
  <c r="U95" i="4"/>
  <c r="F95" i="4"/>
  <c r="AE95" i="4" s="1"/>
  <c r="E95" i="4"/>
  <c r="AD95" i="4" s="1"/>
  <c r="D95" i="4"/>
  <c r="BU95" i="4" s="1"/>
  <c r="C95" i="4"/>
  <c r="A95" i="4"/>
  <c r="AO95" i="4" s="1"/>
  <c r="DL94" i="4"/>
  <c r="DG94" i="4"/>
  <c r="DP94" i="4" s="1"/>
  <c r="DF94" i="4"/>
  <c r="DE94" i="4"/>
  <c r="DD94" i="4"/>
  <c r="DC94" i="4"/>
  <c r="DI94" i="4" s="1"/>
  <c r="CO94" i="4" a="1"/>
  <c r="CO94" i="4" s="1"/>
  <c r="CN94" i="4" a="1"/>
  <c r="CN94" i="4" s="1"/>
  <c r="CL94" i="4" a="1"/>
  <c r="CL94" i="4" s="1"/>
  <c r="CK94" i="4" a="1"/>
  <c r="CK94" i="4" s="1"/>
  <c r="CJ94" i="4"/>
  <c r="CQ94" i="4" s="1"/>
  <c r="CW94" i="4" s="1"/>
  <c r="CF94" i="4"/>
  <c r="BQ94" i="4"/>
  <c r="X94" i="4"/>
  <c r="W94" i="4"/>
  <c r="V94" i="4"/>
  <c r="U94" i="4"/>
  <c r="F94" i="4"/>
  <c r="E94" i="4"/>
  <c r="AD94" i="4" s="1"/>
  <c r="D94" i="4"/>
  <c r="AC94" i="4" s="1"/>
  <c r="C94" i="4"/>
  <c r="A94" i="4"/>
  <c r="AA94" i="4" s="1"/>
  <c r="AH94" i="4" s="1"/>
  <c r="DL93" i="4"/>
  <c r="DG93" i="4"/>
  <c r="DP93" i="4" s="1"/>
  <c r="DF93" i="4"/>
  <c r="DE93" i="4"/>
  <c r="DD93" i="4"/>
  <c r="DC93" i="4"/>
  <c r="DI93" i="4" s="1"/>
  <c r="CO93" i="4" a="1"/>
  <c r="CO93" i="4" s="1"/>
  <c r="CN93" i="4" a="1"/>
  <c r="CN93" i="4" s="1"/>
  <c r="CL93" i="4" a="1"/>
  <c r="CL93" i="4" s="1"/>
  <c r="CK93" i="4" a="1"/>
  <c r="CK93" i="4" s="1"/>
  <c r="CJ93" i="4"/>
  <c r="CQ93" i="4" s="1"/>
  <c r="CW93" i="4" s="1"/>
  <c r="CF93" i="4"/>
  <c r="BQ93" i="4"/>
  <c r="X93" i="4"/>
  <c r="W93" i="4"/>
  <c r="V93" i="4"/>
  <c r="U93" i="4"/>
  <c r="F93" i="4"/>
  <c r="AE93" i="4" s="1"/>
  <c r="E93" i="4"/>
  <c r="AD93" i="4" s="1"/>
  <c r="D93" i="4"/>
  <c r="BU93" i="4" s="1"/>
  <c r="C93" i="4"/>
  <c r="A93" i="4"/>
  <c r="DL92" i="4"/>
  <c r="DG92" i="4"/>
  <c r="DF92" i="4"/>
  <c r="DE92" i="4"/>
  <c r="DD92" i="4"/>
  <c r="DC92" i="4"/>
  <c r="DI92" i="4" s="1"/>
  <c r="CO92" i="4" a="1"/>
  <c r="CO92" i="4" s="1"/>
  <c r="CN92" i="4" a="1"/>
  <c r="CN92" i="4" s="1"/>
  <c r="CL92" i="4" a="1"/>
  <c r="CL92" i="4" s="1"/>
  <c r="CK92" i="4" a="1"/>
  <c r="CK92" i="4" s="1"/>
  <c r="CJ92" i="4"/>
  <c r="CQ92" i="4" s="1"/>
  <c r="CW92" i="4" s="1"/>
  <c r="CF92" i="4"/>
  <c r="BQ92" i="4"/>
  <c r="X92" i="4"/>
  <c r="W92" i="4"/>
  <c r="V92" i="4"/>
  <c r="U92" i="4"/>
  <c r="F92" i="4"/>
  <c r="AE92" i="4" s="1"/>
  <c r="E92" i="4"/>
  <c r="AD92" i="4" s="1"/>
  <c r="D92" i="4"/>
  <c r="C92" i="4"/>
  <c r="A92" i="4"/>
  <c r="DL91" i="4"/>
  <c r="DG91" i="4"/>
  <c r="DP91" i="4" s="1"/>
  <c r="DF91" i="4"/>
  <c r="DE91" i="4"/>
  <c r="DD91" i="4"/>
  <c r="DC91" i="4"/>
  <c r="DI91" i="4" s="1"/>
  <c r="CO91" i="4" a="1"/>
  <c r="CO91" i="4" s="1"/>
  <c r="CN91" i="4" a="1"/>
  <c r="CN91" i="4" s="1"/>
  <c r="CL91" i="4" a="1"/>
  <c r="CL91" i="4" s="1"/>
  <c r="CK91" i="4" a="1"/>
  <c r="CK91" i="4" s="1"/>
  <c r="CJ91" i="4"/>
  <c r="CQ91" i="4" s="1"/>
  <c r="CW91" i="4" s="1"/>
  <c r="CF91" i="4"/>
  <c r="BQ91" i="4"/>
  <c r="X91" i="4"/>
  <c r="W91" i="4"/>
  <c r="V91" i="4"/>
  <c r="U91" i="4"/>
  <c r="F91" i="4"/>
  <c r="AE91" i="4" s="1"/>
  <c r="E91" i="4"/>
  <c r="AD91" i="4" s="1"/>
  <c r="D91" i="4"/>
  <c r="AC91" i="4" s="1"/>
  <c r="C91" i="4"/>
  <c r="A91" i="4"/>
  <c r="BN91" i="4" s="1"/>
  <c r="DL90" i="4"/>
  <c r="DG90" i="4"/>
  <c r="DP90" i="4" s="1"/>
  <c r="DF90" i="4"/>
  <c r="DE90" i="4"/>
  <c r="DD90" i="4"/>
  <c r="DC90" i="4"/>
  <c r="DI90" i="4" s="1"/>
  <c r="CO90" i="4" a="1"/>
  <c r="CO90" i="4" s="1"/>
  <c r="CN90" i="4" a="1"/>
  <c r="CN90" i="4" s="1"/>
  <c r="CL90" i="4" a="1"/>
  <c r="CL90" i="4" s="1"/>
  <c r="CK90" i="4" a="1"/>
  <c r="CK90" i="4" s="1"/>
  <c r="CJ90" i="4"/>
  <c r="CQ90" i="4" s="1"/>
  <c r="CW90" i="4" s="1"/>
  <c r="CF90" i="4"/>
  <c r="BQ90" i="4"/>
  <c r="X90" i="4"/>
  <c r="W90" i="4"/>
  <c r="V90" i="4"/>
  <c r="U90" i="4"/>
  <c r="F90" i="4"/>
  <c r="AE90" i="4" s="1"/>
  <c r="E90" i="4"/>
  <c r="AD90" i="4" s="1"/>
  <c r="D90" i="4"/>
  <c r="AC90" i="4" s="1"/>
  <c r="C90" i="4"/>
  <c r="A90" i="4"/>
  <c r="T90" i="4" s="1"/>
  <c r="DL89" i="4"/>
  <c r="DG89" i="4"/>
  <c r="DF89" i="4"/>
  <c r="DE89" i="4"/>
  <c r="DD89" i="4"/>
  <c r="DC89" i="4"/>
  <c r="DI89" i="4" s="1"/>
  <c r="CO89" i="4" a="1"/>
  <c r="CO89" i="4" s="1"/>
  <c r="CN89" i="4" a="1"/>
  <c r="CN89" i="4" s="1"/>
  <c r="CL89" i="4" a="1"/>
  <c r="CL89" i="4" s="1"/>
  <c r="CK89" i="4" a="1"/>
  <c r="CK89" i="4" s="1"/>
  <c r="CJ89" i="4"/>
  <c r="CQ89" i="4" s="1"/>
  <c r="CW89" i="4" s="1"/>
  <c r="CF89" i="4"/>
  <c r="BQ89" i="4"/>
  <c r="X89" i="4"/>
  <c r="W89" i="4"/>
  <c r="V89" i="4"/>
  <c r="U89" i="4"/>
  <c r="F89" i="4"/>
  <c r="E89" i="4"/>
  <c r="D89" i="4"/>
  <c r="AC89" i="4" s="1"/>
  <c r="C89" i="4"/>
  <c r="A89" i="4"/>
  <c r="BN89" i="4" s="1"/>
  <c r="DL88" i="4"/>
  <c r="DG88" i="4"/>
  <c r="DF88" i="4"/>
  <c r="DE88" i="4"/>
  <c r="DD88" i="4"/>
  <c r="DC88" i="4"/>
  <c r="DI88" i="4" s="1"/>
  <c r="CO88" i="4" a="1"/>
  <c r="CO88" i="4" s="1"/>
  <c r="CN88" i="4" a="1"/>
  <c r="CN88" i="4" s="1"/>
  <c r="CU88" i="4" s="1"/>
  <c r="CL88" i="4" a="1"/>
  <c r="CL88" i="4" s="1"/>
  <c r="CS88" i="4" s="1"/>
  <c r="CK88" i="4" a="1"/>
  <c r="CK88" i="4" s="1"/>
  <c r="CJ88" i="4"/>
  <c r="CQ88" i="4" s="1"/>
  <c r="CW88" i="4" s="1"/>
  <c r="CF88" i="4"/>
  <c r="BQ88" i="4"/>
  <c r="X88" i="4"/>
  <c r="W88" i="4"/>
  <c r="V88" i="4"/>
  <c r="U88" i="4"/>
  <c r="F88" i="4"/>
  <c r="AE88" i="4" s="1"/>
  <c r="E88" i="4"/>
  <c r="AD88" i="4" s="1"/>
  <c r="D88" i="4"/>
  <c r="AC88" i="4" s="1"/>
  <c r="C88" i="4"/>
  <c r="A88" i="4"/>
  <c r="T88" i="4" s="1"/>
  <c r="DL87" i="4"/>
  <c r="DG87" i="4"/>
  <c r="DP87" i="4" s="1"/>
  <c r="DF87" i="4"/>
  <c r="DE87" i="4"/>
  <c r="DD87" i="4"/>
  <c r="DC87" i="4"/>
  <c r="DI87" i="4" s="1"/>
  <c r="CO87" i="4" a="1"/>
  <c r="CO87" i="4" s="1"/>
  <c r="CN87" i="4" a="1"/>
  <c r="CN87" i="4" s="1"/>
  <c r="CL87" i="4" a="1"/>
  <c r="CL87" i="4" s="1"/>
  <c r="CK87" i="4" a="1"/>
  <c r="CK87" i="4" s="1"/>
  <c r="CJ87" i="4"/>
  <c r="CQ87" i="4" s="1"/>
  <c r="CW87" i="4" s="1"/>
  <c r="CF87" i="4"/>
  <c r="BQ87" i="4"/>
  <c r="X87" i="4"/>
  <c r="W87" i="4"/>
  <c r="V87" i="4"/>
  <c r="U87" i="4"/>
  <c r="F87" i="4"/>
  <c r="AE87" i="4" s="1"/>
  <c r="E87" i="4"/>
  <c r="AD87" i="4" s="1"/>
  <c r="D87" i="4"/>
  <c r="C87" i="4"/>
  <c r="A87" i="4"/>
  <c r="DL86" i="4"/>
  <c r="DG86" i="4"/>
  <c r="DF86" i="4"/>
  <c r="DE86" i="4"/>
  <c r="DD86" i="4"/>
  <c r="DC86" i="4"/>
  <c r="DI86" i="4" s="1"/>
  <c r="CO86" i="4" a="1"/>
  <c r="CO86" i="4" s="1"/>
  <c r="CN86" i="4" a="1"/>
  <c r="CN86" i="4" s="1"/>
  <c r="CL86" i="4" a="1"/>
  <c r="CL86" i="4" s="1"/>
  <c r="CK86" i="4" a="1"/>
  <c r="CK86" i="4" s="1"/>
  <c r="CJ86" i="4"/>
  <c r="CQ86" i="4" s="1"/>
  <c r="CW86" i="4" s="1"/>
  <c r="CF86" i="4"/>
  <c r="BQ86" i="4"/>
  <c r="X86" i="4"/>
  <c r="W86" i="4"/>
  <c r="V86" i="4"/>
  <c r="U86" i="4"/>
  <c r="F86" i="4"/>
  <c r="AE86" i="4" s="1"/>
  <c r="E86" i="4"/>
  <c r="AD86" i="4" s="1"/>
  <c r="D86" i="4"/>
  <c r="BU86" i="4" s="1"/>
  <c r="C86" i="4"/>
  <c r="A86" i="4"/>
  <c r="DL85" i="4"/>
  <c r="DG85" i="4"/>
  <c r="DP85" i="4" s="1"/>
  <c r="DF85" i="4"/>
  <c r="DE85" i="4"/>
  <c r="DD85" i="4"/>
  <c r="DC85" i="4"/>
  <c r="DI85" i="4" s="1"/>
  <c r="CO85" i="4" a="1"/>
  <c r="CO85" i="4" s="1"/>
  <c r="CN85" i="4" a="1"/>
  <c r="CN85" i="4" s="1"/>
  <c r="CL85" i="4" a="1"/>
  <c r="CL85" i="4" s="1"/>
  <c r="CK85" i="4" a="1"/>
  <c r="CK85" i="4" s="1"/>
  <c r="CJ85" i="4"/>
  <c r="CQ85" i="4" s="1"/>
  <c r="CW85" i="4" s="1"/>
  <c r="CF85" i="4"/>
  <c r="BQ85" i="4"/>
  <c r="X85" i="4"/>
  <c r="W85" i="4"/>
  <c r="V85" i="4"/>
  <c r="U85" i="4"/>
  <c r="F85" i="4"/>
  <c r="AE85" i="4" s="1"/>
  <c r="E85" i="4"/>
  <c r="AD85" i="4" s="1"/>
  <c r="D85" i="4"/>
  <c r="C85" i="4"/>
  <c r="A85" i="4"/>
  <c r="DL84" i="4"/>
  <c r="DG84" i="4"/>
  <c r="DP84" i="4" s="1"/>
  <c r="DF84" i="4"/>
  <c r="DE84" i="4"/>
  <c r="DD84" i="4"/>
  <c r="DC84" i="4"/>
  <c r="DI84" i="4" s="1"/>
  <c r="CO84" i="4" a="1"/>
  <c r="CO84" i="4" s="1"/>
  <c r="CN84" i="4" a="1"/>
  <c r="CN84" i="4" s="1"/>
  <c r="CL84" i="4" a="1"/>
  <c r="CL84" i="4" s="1"/>
  <c r="CK84" i="4" a="1"/>
  <c r="CK84" i="4" s="1"/>
  <c r="CJ84" i="4"/>
  <c r="CQ84" i="4" s="1"/>
  <c r="CW84" i="4" s="1"/>
  <c r="CF84" i="4"/>
  <c r="BQ84" i="4"/>
  <c r="X84" i="4"/>
  <c r="W84" i="4"/>
  <c r="V84" i="4"/>
  <c r="U84" i="4"/>
  <c r="F84" i="4"/>
  <c r="AE84" i="4" s="1"/>
  <c r="E84" i="4"/>
  <c r="AD84" i="4" s="1"/>
  <c r="D84" i="4"/>
  <c r="AC84" i="4" s="1"/>
  <c r="C84" i="4"/>
  <c r="A84" i="4"/>
  <c r="DL83" i="4"/>
  <c r="DG83" i="4"/>
  <c r="DF83" i="4"/>
  <c r="DE83" i="4"/>
  <c r="DD83" i="4"/>
  <c r="DC83" i="4"/>
  <c r="DI83" i="4" s="1"/>
  <c r="CO83" i="4" a="1"/>
  <c r="CO83" i="4" s="1"/>
  <c r="CN83" i="4" a="1"/>
  <c r="CN83" i="4" s="1"/>
  <c r="CL83" i="4" a="1"/>
  <c r="CL83" i="4" s="1"/>
  <c r="CK83" i="4" a="1"/>
  <c r="CK83" i="4" s="1"/>
  <c r="CJ83" i="4"/>
  <c r="CQ83" i="4" s="1"/>
  <c r="CW83" i="4" s="1"/>
  <c r="CF83" i="4"/>
  <c r="BQ83" i="4"/>
  <c r="X83" i="4"/>
  <c r="W83" i="4"/>
  <c r="V83" i="4"/>
  <c r="U83" i="4"/>
  <c r="F83" i="4"/>
  <c r="AE83" i="4" s="1"/>
  <c r="E83" i="4"/>
  <c r="AD83" i="4" s="1"/>
  <c r="D83" i="4"/>
  <c r="C83" i="4"/>
  <c r="A83" i="4"/>
  <c r="DL82" i="4"/>
  <c r="DG82" i="4"/>
  <c r="DF82" i="4"/>
  <c r="DE82" i="4"/>
  <c r="DD82" i="4"/>
  <c r="DC82" i="4"/>
  <c r="DI82" i="4" s="1"/>
  <c r="CO82" i="4" a="1"/>
  <c r="CO82" i="4" s="1"/>
  <c r="CN82" i="4" a="1"/>
  <c r="CN82" i="4" s="1"/>
  <c r="CL82" i="4" a="1"/>
  <c r="CL82" i="4" s="1"/>
  <c r="CK82" i="4" a="1"/>
  <c r="CK82" i="4" s="1"/>
  <c r="CJ82" i="4"/>
  <c r="CQ82" i="4" s="1"/>
  <c r="CW82" i="4" s="1"/>
  <c r="CF82" i="4"/>
  <c r="BQ82" i="4"/>
  <c r="X82" i="4"/>
  <c r="W82" i="4"/>
  <c r="V82" i="4"/>
  <c r="U82" i="4"/>
  <c r="F82" i="4"/>
  <c r="AE82" i="4" s="1"/>
  <c r="E82" i="4"/>
  <c r="AD82" i="4" s="1"/>
  <c r="D82" i="4"/>
  <c r="C82" i="4"/>
  <c r="A82" i="4"/>
  <c r="AO82" i="4" s="1"/>
  <c r="DL81" i="4"/>
  <c r="DG81" i="4"/>
  <c r="DP81" i="4" s="1"/>
  <c r="DF81" i="4"/>
  <c r="DE81" i="4"/>
  <c r="DD81" i="4"/>
  <c r="DC81" i="4"/>
  <c r="DI81" i="4" s="1"/>
  <c r="CO81" i="4" a="1"/>
  <c r="CO81" i="4" s="1"/>
  <c r="CN81" i="4" a="1"/>
  <c r="CN81" i="4" s="1"/>
  <c r="CL81" i="4" a="1"/>
  <c r="CL81" i="4" s="1"/>
  <c r="CK81" i="4" a="1"/>
  <c r="CK81" i="4" s="1"/>
  <c r="CJ81" i="4"/>
  <c r="CQ81" i="4" s="1"/>
  <c r="CW81" i="4" s="1"/>
  <c r="CF81" i="4"/>
  <c r="BQ81" i="4"/>
  <c r="X81" i="4"/>
  <c r="W81" i="4"/>
  <c r="V81" i="4"/>
  <c r="U81" i="4"/>
  <c r="F81" i="4"/>
  <c r="AE81" i="4" s="1"/>
  <c r="E81" i="4"/>
  <c r="AD81" i="4" s="1"/>
  <c r="D81" i="4"/>
  <c r="AC81" i="4" s="1"/>
  <c r="C81" i="4"/>
  <c r="A81" i="4"/>
  <c r="DL80" i="4"/>
  <c r="DG80" i="4"/>
  <c r="DP80" i="4" s="1"/>
  <c r="DF80" i="4"/>
  <c r="DE80" i="4"/>
  <c r="DD80" i="4"/>
  <c r="DC80" i="4"/>
  <c r="DI80" i="4" s="1"/>
  <c r="CO80" i="4" a="1"/>
  <c r="CO80" i="4" s="1"/>
  <c r="CN80" i="4" a="1"/>
  <c r="CN80" i="4" s="1"/>
  <c r="CL80" i="4" a="1"/>
  <c r="CL80" i="4" s="1"/>
  <c r="CK80" i="4" a="1"/>
  <c r="CK80" i="4" s="1"/>
  <c r="CJ80" i="4"/>
  <c r="CQ80" i="4" s="1"/>
  <c r="CW80" i="4" s="1"/>
  <c r="CF80" i="4"/>
  <c r="BQ80" i="4"/>
  <c r="X80" i="4"/>
  <c r="W80" i="4"/>
  <c r="V80" i="4"/>
  <c r="U80" i="4"/>
  <c r="F80" i="4"/>
  <c r="AE80" i="4" s="1"/>
  <c r="E80" i="4"/>
  <c r="AD80" i="4" s="1"/>
  <c r="D80" i="4"/>
  <c r="C80" i="4"/>
  <c r="A80" i="4"/>
  <c r="DL79" i="4"/>
  <c r="DG79" i="4"/>
  <c r="DF79" i="4"/>
  <c r="DE79" i="4"/>
  <c r="DD79" i="4"/>
  <c r="DC79" i="4"/>
  <c r="DI79" i="4" s="1"/>
  <c r="CO79" i="4" a="1"/>
  <c r="CO79" i="4" s="1"/>
  <c r="CN79" i="4" a="1"/>
  <c r="CN79" i="4" s="1"/>
  <c r="CL79" i="4" a="1"/>
  <c r="CL79" i="4" s="1"/>
  <c r="CK79" i="4" a="1"/>
  <c r="CK79" i="4" s="1"/>
  <c r="CJ79" i="4"/>
  <c r="CQ79" i="4" s="1"/>
  <c r="CW79" i="4" s="1"/>
  <c r="CF79" i="4"/>
  <c r="BQ79" i="4"/>
  <c r="X79" i="4"/>
  <c r="W79" i="4"/>
  <c r="V79" i="4"/>
  <c r="U79" i="4"/>
  <c r="F79" i="4"/>
  <c r="AE79" i="4" s="1"/>
  <c r="E79" i="4"/>
  <c r="AD79" i="4" s="1"/>
  <c r="D79" i="4"/>
  <c r="BU79" i="4" s="1"/>
  <c r="C79" i="4"/>
  <c r="A79" i="4"/>
  <c r="DL78" i="4"/>
  <c r="DG78" i="4"/>
  <c r="DF78" i="4"/>
  <c r="DE78" i="4"/>
  <c r="DD78" i="4"/>
  <c r="DC78" i="4"/>
  <c r="DI78" i="4" s="1"/>
  <c r="CO78" i="4" a="1"/>
  <c r="CO78" i="4" s="1"/>
  <c r="CN78" i="4" a="1"/>
  <c r="CN78" i="4" s="1"/>
  <c r="CU78" i="4" s="1"/>
  <c r="CL78" i="4" a="1"/>
  <c r="CL78" i="4" s="1"/>
  <c r="CK78" i="4" a="1"/>
  <c r="CK78" i="4" s="1"/>
  <c r="CJ78" i="4"/>
  <c r="CQ78" i="4" s="1"/>
  <c r="CW78" i="4" s="1"/>
  <c r="CF78" i="4"/>
  <c r="BQ78" i="4"/>
  <c r="X78" i="4"/>
  <c r="W78" i="4"/>
  <c r="V78" i="4"/>
  <c r="U78" i="4"/>
  <c r="F78" i="4"/>
  <c r="AE78" i="4" s="1"/>
  <c r="E78" i="4"/>
  <c r="AD78" i="4" s="1"/>
  <c r="D78" i="4"/>
  <c r="C78" i="4"/>
  <c r="A78" i="4"/>
  <c r="BT78" i="4" s="1"/>
  <c r="DL77" i="4"/>
  <c r="DG77" i="4"/>
  <c r="DF77" i="4"/>
  <c r="DE77" i="4"/>
  <c r="DD77" i="4"/>
  <c r="DC77" i="4"/>
  <c r="DI77" i="4" s="1"/>
  <c r="CO77" i="4" a="1"/>
  <c r="CO77" i="4" s="1"/>
  <c r="CN77" i="4" a="1"/>
  <c r="CN77" i="4" s="1"/>
  <c r="CL77" i="4" a="1"/>
  <c r="CL77" i="4" s="1"/>
  <c r="CK77" i="4" a="1"/>
  <c r="CK77" i="4" s="1"/>
  <c r="CR77" i="4" s="1"/>
  <c r="CJ77" i="4"/>
  <c r="CQ77" i="4" s="1"/>
  <c r="CW77" i="4" s="1"/>
  <c r="CF77" i="4"/>
  <c r="BQ77" i="4"/>
  <c r="X77" i="4"/>
  <c r="W77" i="4"/>
  <c r="V77" i="4"/>
  <c r="U77" i="4"/>
  <c r="F77" i="4"/>
  <c r="AE77" i="4" s="1"/>
  <c r="E77" i="4"/>
  <c r="AD77" i="4" s="1"/>
  <c r="D77" i="4"/>
  <c r="AC77" i="4" s="1"/>
  <c r="C77" i="4"/>
  <c r="A77" i="4"/>
  <c r="DL76" i="4"/>
  <c r="DG76" i="4"/>
  <c r="DP76" i="4" s="1"/>
  <c r="DF76" i="4"/>
  <c r="DE76" i="4"/>
  <c r="DD76" i="4"/>
  <c r="DC76" i="4"/>
  <c r="DI76" i="4" s="1"/>
  <c r="CO76" i="4" a="1"/>
  <c r="CO76" i="4" s="1"/>
  <c r="CN76" i="4" a="1"/>
  <c r="CN76" i="4" s="1"/>
  <c r="CL76" i="4" a="1"/>
  <c r="CL76" i="4" s="1"/>
  <c r="CK76" i="4" a="1"/>
  <c r="CK76" i="4" s="1"/>
  <c r="CJ76" i="4"/>
  <c r="CQ76" i="4" s="1"/>
  <c r="CW76" i="4" s="1"/>
  <c r="CF76" i="4"/>
  <c r="BQ76" i="4"/>
  <c r="X76" i="4"/>
  <c r="W76" i="4"/>
  <c r="V76" i="4"/>
  <c r="U76" i="4"/>
  <c r="F76" i="4"/>
  <c r="AE76" i="4" s="1"/>
  <c r="E76" i="4"/>
  <c r="AD76" i="4" s="1"/>
  <c r="D76" i="4"/>
  <c r="C76" i="4"/>
  <c r="A76" i="4"/>
  <c r="DL75" i="4"/>
  <c r="DG75" i="4"/>
  <c r="DF75" i="4"/>
  <c r="DE75" i="4"/>
  <c r="DD75" i="4"/>
  <c r="DC75" i="4"/>
  <c r="DI75" i="4" s="1"/>
  <c r="CO75" i="4" a="1"/>
  <c r="CO75" i="4" s="1"/>
  <c r="CN75" i="4" a="1"/>
  <c r="CN75" i="4" s="1"/>
  <c r="CL75" i="4" a="1"/>
  <c r="CL75" i="4" s="1"/>
  <c r="CK75" i="4" a="1"/>
  <c r="CK75" i="4" s="1"/>
  <c r="CJ75" i="4"/>
  <c r="CQ75" i="4" s="1"/>
  <c r="CW75" i="4" s="1"/>
  <c r="CF75" i="4"/>
  <c r="BQ75" i="4"/>
  <c r="X75" i="4"/>
  <c r="W75" i="4"/>
  <c r="V75" i="4"/>
  <c r="U75" i="4"/>
  <c r="F75" i="4"/>
  <c r="AE75" i="4" s="1"/>
  <c r="E75" i="4"/>
  <c r="AD75" i="4" s="1"/>
  <c r="D75" i="4"/>
  <c r="BU75" i="4" s="1"/>
  <c r="C75" i="4"/>
  <c r="A75" i="4"/>
  <c r="BD75" i="4" s="1"/>
  <c r="DL74" i="4"/>
  <c r="DG74" i="4"/>
  <c r="DP74" i="4" s="1"/>
  <c r="DF74" i="4"/>
  <c r="DE74" i="4"/>
  <c r="DD74" i="4"/>
  <c r="DC74" i="4"/>
  <c r="DI74" i="4" s="1"/>
  <c r="CO74" i="4" a="1"/>
  <c r="CO74" i="4" s="1"/>
  <c r="CN74" i="4" a="1"/>
  <c r="CN74" i="4" s="1"/>
  <c r="CL74" i="4" a="1"/>
  <c r="CL74" i="4" s="1"/>
  <c r="CK74" i="4" a="1"/>
  <c r="CK74" i="4" s="1"/>
  <c r="CJ74" i="4"/>
  <c r="CQ74" i="4" s="1"/>
  <c r="CW74" i="4" s="1"/>
  <c r="CF74" i="4"/>
  <c r="BQ74" i="4"/>
  <c r="X74" i="4"/>
  <c r="W74" i="4"/>
  <c r="V74" i="4"/>
  <c r="U74" i="4"/>
  <c r="F74" i="4"/>
  <c r="AE74" i="4" s="1"/>
  <c r="E74" i="4"/>
  <c r="AD74" i="4" s="1"/>
  <c r="D74" i="4"/>
  <c r="AC74" i="4" s="1"/>
  <c r="C74" i="4"/>
  <c r="A74" i="4"/>
  <c r="DL73" i="4"/>
  <c r="DG73" i="4"/>
  <c r="DP73" i="4" s="1"/>
  <c r="DF73" i="4"/>
  <c r="DE73" i="4"/>
  <c r="DD73" i="4"/>
  <c r="DC73" i="4"/>
  <c r="DI73" i="4" s="1"/>
  <c r="CO73" i="4" a="1"/>
  <c r="CO73" i="4" s="1"/>
  <c r="CN73" i="4" a="1"/>
  <c r="CN73" i="4" s="1"/>
  <c r="CL73" i="4" a="1"/>
  <c r="CL73" i="4" s="1"/>
  <c r="CK73" i="4" a="1"/>
  <c r="CK73" i="4" s="1"/>
  <c r="CJ73" i="4"/>
  <c r="CQ73" i="4" s="1"/>
  <c r="CW73" i="4" s="1"/>
  <c r="CF73" i="4"/>
  <c r="BQ73" i="4"/>
  <c r="X73" i="4"/>
  <c r="W73" i="4"/>
  <c r="V73" i="4"/>
  <c r="U73" i="4"/>
  <c r="F73" i="4"/>
  <c r="E73" i="4"/>
  <c r="AD73" i="4" s="1"/>
  <c r="D73" i="4"/>
  <c r="BU73" i="4" s="1"/>
  <c r="C73" i="4"/>
  <c r="A73" i="4"/>
  <c r="DL72" i="4"/>
  <c r="DG72" i="4"/>
  <c r="DF72" i="4"/>
  <c r="DE72" i="4"/>
  <c r="DD72" i="4"/>
  <c r="DC72" i="4"/>
  <c r="DI72" i="4" s="1"/>
  <c r="CO72" i="4" a="1"/>
  <c r="CO72" i="4" s="1"/>
  <c r="CN72" i="4" a="1"/>
  <c r="CN72" i="4" s="1"/>
  <c r="CL72" i="4" a="1"/>
  <c r="CL72" i="4" s="1"/>
  <c r="CK72" i="4" a="1"/>
  <c r="CK72" i="4" s="1"/>
  <c r="CJ72" i="4"/>
  <c r="CQ72" i="4" s="1"/>
  <c r="CW72" i="4" s="1"/>
  <c r="CF72" i="4"/>
  <c r="BQ72" i="4"/>
  <c r="X72" i="4"/>
  <c r="W72" i="4"/>
  <c r="V72" i="4"/>
  <c r="U72" i="4"/>
  <c r="F72" i="4"/>
  <c r="AE72" i="4" s="1"/>
  <c r="E72" i="4"/>
  <c r="AD72" i="4" s="1"/>
  <c r="D72" i="4"/>
  <c r="C72" i="4"/>
  <c r="A72" i="4"/>
  <c r="DL71" i="4"/>
  <c r="DG71" i="4"/>
  <c r="DP71" i="4" s="1"/>
  <c r="DF71" i="4"/>
  <c r="DE71" i="4"/>
  <c r="DD71" i="4"/>
  <c r="DC71" i="4"/>
  <c r="DI71" i="4" s="1"/>
  <c r="CO71" i="4" a="1"/>
  <c r="CO71" i="4" s="1"/>
  <c r="CN71" i="4" a="1"/>
  <c r="CN71" i="4" s="1"/>
  <c r="CL71" i="4" a="1"/>
  <c r="CL71" i="4" s="1"/>
  <c r="CK71" i="4" a="1"/>
  <c r="CK71" i="4" s="1"/>
  <c r="CJ71" i="4"/>
  <c r="CQ71" i="4" s="1"/>
  <c r="CW71" i="4" s="1"/>
  <c r="CF71" i="4"/>
  <c r="BQ71" i="4"/>
  <c r="X71" i="4"/>
  <c r="W71" i="4"/>
  <c r="V71" i="4"/>
  <c r="U71" i="4"/>
  <c r="F71" i="4"/>
  <c r="AE71" i="4" s="1"/>
  <c r="E71" i="4"/>
  <c r="AD71" i="4" s="1"/>
  <c r="D71" i="4"/>
  <c r="C71" i="4"/>
  <c r="A71" i="4"/>
  <c r="AA71" i="4" s="1"/>
  <c r="AH71" i="4" s="1"/>
  <c r="DL70" i="4"/>
  <c r="DG70" i="4"/>
  <c r="DF70" i="4"/>
  <c r="DE70" i="4"/>
  <c r="DD70" i="4"/>
  <c r="DC70" i="4"/>
  <c r="DI70" i="4" s="1"/>
  <c r="CO70" i="4" a="1"/>
  <c r="CO70" i="4" s="1"/>
  <c r="CN70" i="4" a="1"/>
  <c r="CN70" i="4" s="1"/>
  <c r="CL70" i="4" a="1"/>
  <c r="CL70" i="4" s="1"/>
  <c r="CS70" i="4" s="1"/>
  <c r="CK70" i="4" a="1"/>
  <c r="CK70" i="4" s="1"/>
  <c r="CR70" i="4" s="1"/>
  <c r="CJ70" i="4"/>
  <c r="CQ70" i="4" s="1"/>
  <c r="CW70" i="4" s="1"/>
  <c r="CF70" i="4"/>
  <c r="BQ70" i="4"/>
  <c r="X70" i="4"/>
  <c r="W70" i="4"/>
  <c r="V70" i="4"/>
  <c r="U70" i="4"/>
  <c r="F70" i="4"/>
  <c r="AE70" i="4" s="1"/>
  <c r="E70" i="4"/>
  <c r="AD70" i="4" s="1"/>
  <c r="D70" i="4"/>
  <c r="AC70" i="4" s="1"/>
  <c r="C70" i="4"/>
  <c r="A70" i="4"/>
  <c r="I70" i="4" s="1"/>
  <c r="DL69" i="4"/>
  <c r="DG69" i="4"/>
  <c r="DF69" i="4"/>
  <c r="DE69" i="4"/>
  <c r="DD69" i="4"/>
  <c r="DC69" i="4"/>
  <c r="DI69" i="4" s="1"/>
  <c r="CO69" i="4" a="1"/>
  <c r="CO69" i="4" s="1"/>
  <c r="CN69" i="4" a="1"/>
  <c r="CN69" i="4" s="1"/>
  <c r="CL69" i="4" a="1"/>
  <c r="CL69" i="4" s="1"/>
  <c r="CK69" i="4" a="1"/>
  <c r="CK69" i="4" s="1"/>
  <c r="CJ69" i="4"/>
  <c r="CQ69" i="4" s="1"/>
  <c r="CW69" i="4" s="1"/>
  <c r="CF69" i="4"/>
  <c r="BQ69" i="4"/>
  <c r="X69" i="4"/>
  <c r="W69" i="4"/>
  <c r="V69" i="4"/>
  <c r="U69" i="4"/>
  <c r="F69" i="4"/>
  <c r="AE69" i="4" s="1"/>
  <c r="E69" i="4"/>
  <c r="AD69" i="4" s="1"/>
  <c r="D69" i="4"/>
  <c r="C69" i="4"/>
  <c r="A69" i="4"/>
  <c r="DL68" i="4"/>
  <c r="DG68" i="4"/>
  <c r="DF68" i="4"/>
  <c r="DE68" i="4"/>
  <c r="DD68" i="4"/>
  <c r="DC68" i="4"/>
  <c r="DI68" i="4" s="1"/>
  <c r="CO68" i="4" a="1"/>
  <c r="CO68" i="4" s="1"/>
  <c r="CN68" i="4" a="1"/>
  <c r="CN68" i="4" s="1"/>
  <c r="CL68" i="4" a="1"/>
  <c r="CL68" i="4" s="1"/>
  <c r="CK68" i="4" a="1"/>
  <c r="CK68" i="4" s="1"/>
  <c r="CJ68" i="4"/>
  <c r="CQ68" i="4" s="1"/>
  <c r="CW68" i="4" s="1"/>
  <c r="CF68" i="4"/>
  <c r="BQ68" i="4"/>
  <c r="X68" i="4"/>
  <c r="W68" i="4"/>
  <c r="V68" i="4"/>
  <c r="U68" i="4"/>
  <c r="F68" i="4"/>
  <c r="AE68" i="4" s="1"/>
  <c r="E68" i="4"/>
  <c r="AD68" i="4" s="1"/>
  <c r="D68" i="4"/>
  <c r="C68" i="4"/>
  <c r="A68" i="4"/>
  <c r="DL67" i="4"/>
  <c r="DG67" i="4"/>
  <c r="DF67" i="4"/>
  <c r="DE67" i="4"/>
  <c r="DD67" i="4"/>
  <c r="DC67" i="4"/>
  <c r="DI67" i="4" s="1"/>
  <c r="CO67" i="4" a="1"/>
  <c r="CO67" i="4" s="1"/>
  <c r="CN67" i="4" a="1"/>
  <c r="CN67" i="4" s="1"/>
  <c r="CU67" i="4" s="1"/>
  <c r="CL67" i="4" a="1"/>
  <c r="CL67" i="4" s="1"/>
  <c r="CS67" i="4" s="1"/>
  <c r="CK67" i="4" a="1"/>
  <c r="CK67" i="4" s="1"/>
  <c r="CJ67" i="4"/>
  <c r="CQ67" i="4" s="1"/>
  <c r="CW67" i="4" s="1"/>
  <c r="CF67" i="4"/>
  <c r="BQ67" i="4"/>
  <c r="Y67" i="4"/>
  <c r="X67" i="4"/>
  <c r="W67" i="4"/>
  <c r="V67" i="4"/>
  <c r="U67" i="4"/>
  <c r="G67" i="4"/>
  <c r="AF67" i="4" s="1"/>
  <c r="F67" i="4"/>
  <c r="AE67" i="4" s="1"/>
  <c r="E67" i="4"/>
  <c r="AD67" i="4" s="1"/>
  <c r="D67" i="4"/>
  <c r="AC67" i="4" s="1"/>
  <c r="C67" i="4"/>
  <c r="A67" i="4"/>
  <c r="BD67" i="4" s="1"/>
  <c r="DL66" i="4"/>
  <c r="DG66" i="4"/>
  <c r="DF66" i="4"/>
  <c r="DE66" i="4"/>
  <c r="DD66" i="4"/>
  <c r="DC66" i="4"/>
  <c r="DI66" i="4" s="1"/>
  <c r="CO66" i="4" a="1"/>
  <c r="CO66" i="4" s="1"/>
  <c r="CN66" i="4" a="1"/>
  <c r="CN66" i="4" s="1"/>
  <c r="CL66" i="4" a="1"/>
  <c r="CL66" i="4" s="1"/>
  <c r="CK66" i="4" a="1"/>
  <c r="CK66" i="4" s="1"/>
  <c r="CJ66" i="4"/>
  <c r="CQ66" i="4" s="1"/>
  <c r="CW66" i="4" s="1"/>
  <c r="CF66" i="4"/>
  <c r="BQ66" i="4"/>
  <c r="Y66" i="4"/>
  <c r="X66" i="4"/>
  <c r="W66" i="4"/>
  <c r="V66" i="4"/>
  <c r="U66" i="4"/>
  <c r="G66" i="4"/>
  <c r="AF66" i="4" s="1"/>
  <c r="F66" i="4"/>
  <c r="AE66" i="4" s="1"/>
  <c r="E66" i="4"/>
  <c r="AD66" i="4" s="1"/>
  <c r="D66" i="4"/>
  <c r="BU66" i="4" s="1"/>
  <c r="C66" i="4"/>
  <c r="A66" i="4"/>
  <c r="DL65" i="4"/>
  <c r="DG65" i="4"/>
  <c r="DF65" i="4"/>
  <c r="DE65" i="4"/>
  <c r="DD65" i="4"/>
  <c r="DC65" i="4"/>
  <c r="DI65" i="4" s="1"/>
  <c r="CO65" i="4" a="1"/>
  <c r="CO65" i="4" s="1"/>
  <c r="CN65" i="4" a="1"/>
  <c r="CN65" i="4" s="1"/>
  <c r="CL65" i="4" a="1"/>
  <c r="CL65" i="4" s="1"/>
  <c r="CK65" i="4" a="1"/>
  <c r="CK65" i="4" s="1"/>
  <c r="CJ65" i="4"/>
  <c r="CQ65" i="4" s="1"/>
  <c r="CW65" i="4" s="1"/>
  <c r="CF65" i="4"/>
  <c r="BQ65" i="4"/>
  <c r="Y65" i="4"/>
  <c r="X65" i="4"/>
  <c r="W65" i="4"/>
  <c r="V65" i="4"/>
  <c r="U65" i="4"/>
  <c r="G65" i="4"/>
  <c r="AF65" i="4" s="1"/>
  <c r="F65" i="4"/>
  <c r="AE65" i="4" s="1"/>
  <c r="E65" i="4"/>
  <c r="AD65" i="4" s="1"/>
  <c r="D65" i="4"/>
  <c r="AC65" i="4" s="1"/>
  <c r="C65" i="4"/>
  <c r="A65" i="4"/>
  <c r="DL64" i="4"/>
  <c r="DG64" i="4"/>
  <c r="DF64" i="4"/>
  <c r="DE64" i="4"/>
  <c r="DD64" i="4"/>
  <c r="DC64" i="4"/>
  <c r="DI64" i="4" s="1"/>
  <c r="CO64" i="4" a="1"/>
  <c r="CO64" i="4" s="1"/>
  <c r="CN64" i="4" a="1"/>
  <c r="CN64" i="4" s="1"/>
  <c r="CL64" i="4" a="1"/>
  <c r="CL64" i="4" s="1"/>
  <c r="CK64" i="4" a="1"/>
  <c r="CK64" i="4" s="1"/>
  <c r="CJ64" i="4"/>
  <c r="CQ64" i="4" s="1"/>
  <c r="CW64" i="4" s="1"/>
  <c r="CF64" i="4"/>
  <c r="BQ64" i="4"/>
  <c r="Y64" i="4"/>
  <c r="X64" i="4"/>
  <c r="W64" i="4"/>
  <c r="V64" i="4"/>
  <c r="U64" i="4"/>
  <c r="G64" i="4"/>
  <c r="AF64" i="4" s="1"/>
  <c r="F64" i="4"/>
  <c r="AE64" i="4" s="1"/>
  <c r="E64" i="4"/>
  <c r="AD64" i="4" s="1"/>
  <c r="D64" i="4"/>
  <c r="C64" i="4"/>
  <c r="A64" i="4"/>
  <c r="T64" i="4" s="1"/>
  <c r="DL63" i="4"/>
  <c r="DG63" i="4"/>
  <c r="DF63" i="4"/>
  <c r="DE63" i="4"/>
  <c r="DD63" i="4"/>
  <c r="DC63" i="4"/>
  <c r="DI63" i="4" s="1"/>
  <c r="CO63" i="4" a="1"/>
  <c r="CO63" i="4" s="1"/>
  <c r="CN63" i="4" a="1"/>
  <c r="CN63" i="4" s="1"/>
  <c r="CL63" i="4" a="1"/>
  <c r="CL63" i="4" s="1"/>
  <c r="CK63" i="4" a="1"/>
  <c r="CK63" i="4" s="1"/>
  <c r="CJ63" i="4"/>
  <c r="CQ63" i="4" s="1"/>
  <c r="CW63" i="4" s="1"/>
  <c r="CF63" i="4"/>
  <c r="BQ63" i="4"/>
  <c r="Y63" i="4"/>
  <c r="X63" i="4"/>
  <c r="W63" i="4"/>
  <c r="V63" i="4"/>
  <c r="U63" i="4"/>
  <c r="G63" i="4"/>
  <c r="AF63" i="4" s="1"/>
  <c r="F63" i="4"/>
  <c r="AE63" i="4" s="1"/>
  <c r="E63" i="4"/>
  <c r="AD63" i="4" s="1"/>
  <c r="D63" i="4"/>
  <c r="BU63" i="4" s="1"/>
  <c r="C63" i="4"/>
  <c r="A63" i="4"/>
  <c r="AA63" i="4" s="1"/>
  <c r="AH63" i="4" s="1"/>
  <c r="DL62" i="4"/>
  <c r="DG62" i="4"/>
  <c r="DF62" i="4"/>
  <c r="DE62" i="4"/>
  <c r="DD62" i="4"/>
  <c r="DC62" i="4"/>
  <c r="DI62" i="4" s="1"/>
  <c r="CO62" i="4" a="1"/>
  <c r="CO62" i="4" s="1"/>
  <c r="CN62" i="4" a="1"/>
  <c r="CN62" i="4" s="1"/>
  <c r="CL62" i="4" a="1"/>
  <c r="CL62" i="4" s="1"/>
  <c r="CK62" i="4" a="1"/>
  <c r="CK62" i="4" s="1"/>
  <c r="CJ62" i="4"/>
  <c r="CQ62" i="4" s="1"/>
  <c r="CW62" i="4" s="1"/>
  <c r="CF62" i="4"/>
  <c r="BQ62" i="4"/>
  <c r="Y62" i="4"/>
  <c r="X62" i="4"/>
  <c r="W62" i="4"/>
  <c r="V62" i="4"/>
  <c r="U62" i="4"/>
  <c r="G62" i="4"/>
  <c r="AF62" i="4" s="1"/>
  <c r="F62" i="4"/>
  <c r="AE62" i="4" s="1"/>
  <c r="E62" i="4"/>
  <c r="AD62" i="4" s="1"/>
  <c r="D62" i="4"/>
  <c r="C62" i="4"/>
  <c r="A62" i="4"/>
  <c r="BN62" i="4" s="1"/>
  <c r="DL61" i="4"/>
  <c r="DG61" i="4"/>
  <c r="DF61" i="4"/>
  <c r="DE61" i="4"/>
  <c r="DD61" i="4"/>
  <c r="DC61" i="4"/>
  <c r="DI61" i="4" s="1"/>
  <c r="CO61" i="4" a="1"/>
  <c r="CO61" i="4" s="1"/>
  <c r="CN61" i="4" a="1"/>
  <c r="CN61" i="4" s="1"/>
  <c r="CL61" i="4" a="1"/>
  <c r="CL61" i="4" s="1"/>
  <c r="CK61" i="4" a="1"/>
  <c r="CK61" i="4" s="1"/>
  <c r="CJ61" i="4"/>
  <c r="CQ61" i="4" s="1"/>
  <c r="CW61" i="4" s="1"/>
  <c r="CF61" i="4"/>
  <c r="BQ61" i="4"/>
  <c r="Y61" i="4"/>
  <c r="X61" i="4"/>
  <c r="W61" i="4"/>
  <c r="V61" i="4"/>
  <c r="U61" i="4"/>
  <c r="G61" i="4"/>
  <c r="AF61" i="4" s="1"/>
  <c r="F61" i="4"/>
  <c r="AE61" i="4" s="1"/>
  <c r="E61" i="4"/>
  <c r="AD61" i="4" s="1"/>
  <c r="D61" i="4"/>
  <c r="AC61" i="4" s="1"/>
  <c r="C61" i="4"/>
  <c r="A61" i="4"/>
  <c r="CC852" i="4" s="1"/>
  <c r="DL60" i="4"/>
  <c r="DG60" i="4"/>
  <c r="DF60" i="4"/>
  <c r="DE60" i="4"/>
  <c r="DD60" i="4"/>
  <c r="DC60" i="4"/>
  <c r="DI60" i="4" s="1"/>
  <c r="CO60" i="4" a="1"/>
  <c r="CO60" i="4" s="1"/>
  <c r="CN60" i="4" a="1"/>
  <c r="CN60" i="4" s="1"/>
  <c r="CL60" i="4" a="1"/>
  <c r="CL60" i="4" s="1"/>
  <c r="CK60" i="4" a="1"/>
  <c r="CK60" i="4" s="1"/>
  <c r="CJ60" i="4"/>
  <c r="CQ60" i="4" s="1"/>
  <c r="CW60" i="4" s="1"/>
  <c r="CF60" i="4"/>
  <c r="BQ60" i="4"/>
  <c r="Y60" i="4"/>
  <c r="X60" i="4"/>
  <c r="W60" i="4"/>
  <c r="V60" i="4"/>
  <c r="U60" i="4"/>
  <c r="G60" i="4"/>
  <c r="AF60" i="4" s="1"/>
  <c r="F60" i="4"/>
  <c r="AE60" i="4" s="1"/>
  <c r="E60" i="4"/>
  <c r="AD60" i="4" s="1"/>
  <c r="D60" i="4"/>
  <c r="AC60" i="4" s="1"/>
  <c r="C60" i="4"/>
  <c r="A60" i="4"/>
  <c r="BD60" i="4" s="1"/>
  <c r="DL59" i="4"/>
  <c r="DG59" i="4"/>
  <c r="DF59" i="4"/>
  <c r="DE59" i="4"/>
  <c r="DD59" i="4"/>
  <c r="DC59" i="4"/>
  <c r="DI59" i="4" s="1"/>
  <c r="CO59" i="4" a="1"/>
  <c r="CO59" i="4" s="1"/>
  <c r="CN59" i="4" a="1"/>
  <c r="CN59" i="4" s="1"/>
  <c r="CL59" i="4" a="1"/>
  <c r="CL59" i="4" s="1"/>
  <c r="CS59" i="4" s="1"/>
  <c r="CK59" i="4" a="1"/>
  <c r="CK59" i="4" s="1"/>
  <c r="CJ59" i="4"/>
  <c r="CQ59" i="4" s="1"/>
  <c r="CW59" i="4" s="1"/>
  <c r="CF59" i="4"/>
  <c r="BQ59" i="4"/>
  <c r="Y59" i="4"/>
  <c r="X59" i="4"/>
  <c r="W59" i="4"/>
  <c r="V59" i="4"/>
  <c r="U59" i="4"/>
  <c r="G59" i="4"/>
  <c r="AF59" i="4" s="1"/>
  <c r="F59" i="4"/>
  <c r="AE59" i="4" s="1"/>
  <c r="E59" i="4"/>
  <c r="AD59" i="4" s="1"/>
  <c r="D59" i="4"/>
  <c r="C59" i="4"/>
  <c r="A59" i="4"/>
  <c r="BN59" i="4" s="1"/>
  <c r="DL58" i="4"/>
  <c r="DG58" i="4"/>
  <c r="DF58" i="4"/>
  <c r="DE58" i="4"/>
  <c r="DD58" i="4"/>
  <c r="DC58" i="4"/>
  <c r="DI58" i="4" s="1"/>
  <c r="CO58" i="4" a="1"/>
  <c r="CO58" i="4" s="1"/>
  <c r="CN58" i="4" a="1"/>
  <c r="CN58" i="4" s="1"/>
  <c r="CL58" i="4" a="1"/>
  <c r="CL58" i="4" s="1"/>
  <c r="CK58" i="4" a="1"/>
  <c r="CK58" i="4" s="1"/>
  <c r="CJ58" i="4"/>
  <c r="CQ58" i="4" s="1"/>
  <c r="CW58" i="4" s="1"/>
  <c r="CF58" i="4"/>
  <c r="BQ58" i="4"/>
  <c r="Y58" i="4"/>
  <c r="X58" i="4"/>
  <c r="W58" i="4"/>
  <c r="V58" i="4"/>
  <c r="U58" i="4"/>
  <c r="G58" i="4"/>
  <c r="AF58" i="4" s="1"/>
  <c r="F58" i="4"/>
  <c r="AE58" i="4" s="1"/>
  <c r="E58" i="4"/>
  <c r="AD58" i="4" s="1"/>
  <c r="D58" i="4"/>
  <c r="BU58" i="4" s="1"/>
  <c r="C58" i="4"/>
  <c r="A58" i="4"/>
  <c r="DL57" i="4"/>
  <c r="DG57" i="4"/>
  <c r="DF57" i="4"/>
  <c r="DE57" i="4"/>
  <c r="DD57" i="4"/>
  <c r="DC57" i="4"/>
  <c r="DI57" i="4" s="1"/>
  <c r="CO57" i="4" a="1"/>
  <c r="CO57" i="4" s="1"/>
  <c r="CN57" i="4" a="1"/>
  <c r="CN57" i="4" s="1"/>
  <c r="CL57" i="4" a="1"/>
  <c r="CL57" i="4" s="1"/>
  <c r="CK57" i="4" a="1"/>
  <c r="CK57" i="4" s="1"/>
  <c r="CJ57" i="4"/>
  <c r="CQ57" i="4" s="1"/>
  <c r="CW57" i="4" s="1"/>
  <c r="CF57" i="4"/>
  <c r="BQ57" i="4"/>
  <c r="Y57" i="4"/>
  <c r="X57" i="4"/>
  <c r="W57" i="4"/>
  <c r="V57" i="4"/>
  <c r="U57" i="4"/>
  <c r="G57" i="4"/>
  <c r="AF57" i="4" s="1"/>
  <c r="F57" i="4"/>
  <c r="E57" i="4"/>
  <c r="AD57" i="4" s="1"/>
  <c r="D57" i="4"/>
  <c r="AC57" i="4" s="1"/>
  <c r="C57" i="4"/>
  <c r="A57" i="4"/>
  <c r="DL56" i="4"/>
  <c r="DG56" i="4"/>
  <c r="DF56" i="4"/>
  <c r="DE56" i="4"/>
  <c r="DD56" i="4"/>
  <c r="DC56" i="4"/>
  <c r="DI56" i="4" s="1"/>
  <c r="CO56" i="4" a="1"/>
  <c r="CO56" i="4" s="1"/>
  <c r="CN56" i="4" a="1"/>
  <c r="CN56" i="4" s="1"/>
  <c r="CL56" i="4" a="1"/>
  <c r="CL56" i="4" s="1"/>
  <c r="CK56" i="4" a="1"/>
  <c r="CK56" i="4" s="1"/>
  <c r="CJ56" i="4"/>
  <c r="CQ56" i="4" s="1"/>
  <c r="CW56" i="4" s="1"/>
  <c r="CF56" i="4"/>
  <c r="BQ56" i="4"/>
  <c r="Y56" i="4"/>
  <c r="X56" i="4"/>
  <c r="W56" i="4"/>
  <c r="V56" i="4"/>
  <c r="U56" i="4"/>
  <c r="G56" i="4"/>
  <c r="AF56" i="4" s="1"/>
  <c r="F56" i="4"/>
  <c r="AE56" i="4" s="1"/>
  <c r="E56" i="4"/>
  <c r="AD56" i="4" s="1"/>
  <c r="D56" i="4"/>
  <c r="AC56" i="4" s="1"/>
  <c r="C56" i="4"/>
  <c r="A56" i="4"/>
  <c r="DL55" i="4"/>
  <c r="DG55" i="4"/>
  <c r="DF55" i="4"/>
  <c r="DE55" i="4"/>
  <c r="DD55" i="4"/>
  <c r="DC55" i="4"/>
  <c r="DI55" i="4" s="1"/>
  <c r="CO55" i="4" a="1"/>
  <c r="CO55" i="4" s="1"/>
  <c r="CN55" i="4" a="1"/>
  <c r="CN55" i="4" s="1"/>
  <c r="CL55" i="4" a="1"/>
  <c r="CL55" i="4" s="1"/>
  <c r="CK55" i="4" a="1"/>
  <c r="CK55" i="4" s="1"/>
  <c r="CJ55" i="4"/>
  <c r="CQ55" i="4" s="1"/>
  <c r="CW55" i="4" s="1"/>
  <c r="CF55" i="4"/>
  <c r="BQ55" i="4"/>
  <c r="Y55" i="4"/>
  <c r="X55" i="4"/>
  <c r="W55" i="4"/>
  <c r="V55" i="4"/>
  <c r="U55" i="4"/>
  <c r="G55" i="4"/>
  <c r="AF55" i="4" s="1"/>
  <c r="F55" i="4"/>
  <c r="AE55" i="4" s="1"/>
  <c r="E55" i="4"/>
  <c r="AD55" i="4" s="1"/>
  <c r="D55" i="4"/>
  <c r="C55" i="4"/>
  <c r="A55" i="4"/>
  <c r="BT55" i="4" s="1"/>
  <c r="DL54" i="4"/>
  <c r="DG54" i="4"/>
  <c r="DF54" i="4"/>
  <c r="DE54" i="4"/>
  <c r="DD54" i="4"/>
  <c r="DC54" i="4"/>
  <c r="DI54" i="4" s="1"/>
  <c r="CO54" i="4" a="1"/>
  <c r="CO54" i="4" s="1"/>
  <c r="CN54" i="4" a="1"/>
  <c r="CN54" i="4" s="1"/>
  <c r="CL54" i="4" a="1"/>
  <c r="CL54" i="4" s="1"/>
  <c r="CK54" i="4" a="1"/>
  <c r="CK54" i="4" s="1"/>
  <c r="CJ54" i="4"/>
  <c r="CQ54" i="4" s="1"/>
  <c r="CW54" i="4" s="1"/>
  <c r="CF54" i="4"/>
  <c r="BQ54" i="4"/>
  <c r="Y54" i="4"/>
  <c r="X54" i="4"/>
  <c r="W54" i="4"/>
  <c r="V54" i="4"/>
  <c r="U54" i="4"/>
  <c r="G54" i="4"/>
  <c r="AF54" i="4" s="1"/>
  <c r="F54" i="4"/>
  <c r="AE54" i="4" s="1"/>
  <c r="E54" i="4"/>
  <c r="AD54" i="4" s="1"/>
  <c r="D54" i="4"/>
  <c r="C54" i="4"/>
  <c r="A54" i="4"/>
  <c r="CC845" i="4" s="1"/>
  <c r="DL53" i="4"/>
  <c r="DG53" i="4"/>
  <c r="DF53" i="4"/>
  <c r="DE53" i="4"/>
  <c r="DD53" i="4"/>
  <c r="DC53" i="4"/>
  <c r="DI53" i="4" s="1"/>
  <c r="CO53" i="4" a="1"/>
  <c r="CO53" i="4" s="1"/>
  <c r="CN53" i="4" a="1"/>
  <c r="CN53" i="4" s="1"/>
  <c r="CU53" i="4" s="1"/>
  <c r="CL53" i="4" a="1"/>
  <c r="CL53" i="4" s="1"/>
  <c r="CK53" i="4" a="1"/>
  <c r="CK53" i="4" s="1"/>
  <c r="CJ53" i="4"/>
  <c r="CQ53" i="4" s="1"/>
  <c r="CW53" i="4" s="1"/>
  <c r="CF53" i="4"/>
  <c r="BQ53" i="4"/>
  <c r="Y53" i="4"/>
  <c r="X53" i="4"/>
  <c r="W53" i="4"/>
  <c r="V53" i="4"/>
  <c r="U53" i="4"/>
  <c r="G53" i="4"/>
  <c r="AF53" i="4" s="1"/>
  <c r="F53" i="4"/>
  <c r="AE53" i="4" s="1"/>
  <c r="E53" i="4"/>
  <c r="AD53" i="4" s="1"/>
  <c r="D53" i="4"/>
  <c r="AC53" i="4" s="1"/>
  <c r="C53" i="4"/>
  <c r="A53" i="4"/>
  <c r="BD53" i="4" s="1"/>
  <c r="DL52" i="4"/>
  <c r="DG52" i="4"/>
  <c r="DF52" i="4"/>
  <c r="DE52" i="4"/>
  <c r="DD52" i="4"/>
  <c r="DC52" i="4"/>
  <c r="DI52" i="4" s="1"/>
  <c r="CO52" i="4" a="1"/>
  <c r="CO52" i="4" s="1"/>
  <c r="CN52" i="4" a="1"/>
  <c r="CN52" i="4" s="1"/>
  <c r="CL52" i="4" a="1"/>
  <c r="CL52" i="4" s="1"/>
  <c r="CK52" i="4" a="1"/>
  <c r="CK52" i="4" s="1"/>
  <c r="CJ52" i="4"/>
  <c r="CQ52" i="4" s="1"/>
  <c r="CW52" i="4" s="1"/>
  <c r="CF52" i="4"/>
  <c r="BQ52" i="4"/>
  <c r="Y52" i="4"/>
  <c r="X52" i="4"/>
  <c r="W52" i="4"/>
  <c r="V52" i="4"/>
  <c r="U52" i="4"/>
  <c r="G52" i="4"/>
  <c r="AF52" i="4" s="1"/>
  <c r="F52" i="4"/>
  <c r="AE52" i="4" s="1"/>
  <c r="E52" i="4"/>
  <c r="AD52" i="4" s="1"/>
  <c r="D52" i="4"/>
  <c r="C52" i="4"/>
  <c r="A52" i="4"/>
  <c r="DL51" i="4"/>
  <c r="DG51" i="4"/>
  <c r="DF51" i="4"/>
  <c r="DE51" i="4"/>
  <c r="DD51" i="4"/>
  <c r="DC51" i="4"/>
  <c r="DI51" i="4" s="1"/>
  <c r="CO51" i="4" a="1"/>
  <c r="CO51" i="4" s="1"/>
  <c r="CN51" i="4" a="1"/>
  <c r="CN51" i="4" s="1"/>
  <c r="CL51" i="4" a="1"/>
  <c r="CL51" i="4" s="1"/>
  <c r="CK51" i="4" a="1"/>
  <c r="CK51" i="4" s="1"/>
  <c r="CJ51" i="4"/>
  <c r="CQ51" i="4" s="1"/>
  <c r="CW51" i="4" s="1"/>
  <c r="CF51" i="4"/>
  <c r="BQ51" i="4"/>
  <c r="Y51" i="4"/>
  <c r="X51" i="4"/>
  <c r="W51" i="4"/>
  <c r="V51" i="4"/>
  <c r="U51" i="4"/>
  <c r="G51" i="4"/>
  <c r="AF51" i="4" s="1"/>
  <c r="F51" i="4"/>
  <c r="AE51" i="4" s="1"/>
  <c r="E51" i="4"/>
  <c r="AD51" i="4" s="1"/>
  <c r="D51" i="4"/>
  <c r="C51" i="4"/>
  <c r="A51" i="4"/>
  <c r="I51" i="4" s="1"/>
  <c r="DL50" i="4"/>
  <c r="DG50" i="4"/>
  <c r="DF50" i="4"/>
  <c r="DE50" i="4"/>
  <c r="DD50" i="4"/>
  <c r="DC50" i="4"/>
  <c r="DI50" i="4" s="1"/>
  <c r="CO50" i="4" a="1"/>
  <c r="CO50" i="4" s="1"/>
  <c r="CN50" i="4" a="1"/>
  <c r="CN50" i="4" s="1"/>
  <c r="CL50" i="4" a="1"/>
  <c r="CL50" i="4" s="1"/>
  <c r="CK50" i="4" a="1"/>
  <c r="CK50" i="4" s="1"/>
  <c r="CJ50" i="4"/>
  <c r="CQ50" i="4" s="1"/>
  <c r="CW50" i="4" s="1"/>
  <c r="CF50" i="4"/>
  <c r="BQ50" i="4"/>
  <c r="Y50" i="4"/>
  <c r="X50" i="4"/>
  <c r="W50" i="4"/>
  <c r="V50" i="4"/>
  <c r="U50" i="4"/>
  <c r="G50" i="4"/>
  <c r="AF50" i="4" s="1"/>
  <c r="F50" i="4"/>
  <c r="AE50" i="4" s="1"/>
  <c r="E50" i="4"/>
  <c r="AD50" i="4" s="1"/>
  <c r="D50" i="4"/>
  <c r="C50" i="4"/>
  <c r="A50" i="4"/>
  <c r="DL49" i="4"/>
  <c r="DG49" i="4"/>
  <c r="DF49" i="4"/>
  <c r="DE49" i="4"/>
  <c r="DD49" i="4"/>
  <c r="DC49" i="4"/>
  <c r="DI49" i="4" s="1"/>
  <c r="CO49" i="4" a="1"/>
  <c r="CO49" i="4" s="1"/>
  <c r="CN49" i="4" a="1"/>
  <c r="CN49" i="4" s="1"/>
  <c r="CL49" i="4" a="1"/>
  <c r="CL49" i="4" s="1"/>
  <c r="CK49" i="4" a="1"/>
  <c r="CK49" i="4" s="1"/>
  <c r="CJ49" i="4"/>
  <c r="CQ49" i="4" s="1"/>
  <c r="CW49" i="4" s="1"/>
  <c r="CF49" i="4"/>
  <c r="BQ49" i="4"/>
  <c r="Y49" i="4"/>
  <c r="X49" i="4"/>
  <c r="W49" i="4"/>
  <c r="V49" i="4"/>
  <c r="U49" i="4"/>
  <c r="G49" i="4"/>
  <c r="AF49" i="4" s="1"/>
  <c r="F49" i="4"/>
  <c r="AE49" i="4" s="1"/>
  <c r="E49" i="4"/>
  <c r="AD49" i="4" s="1"/>
  <c r="D49" i="4"/>
  <c r="C49" i="4"/>
  <c r="A49" i="4"/>
  <c r="BT49" i="4" s="1"/>
  <c r="DL48" i="4"/>
  <c r="DG48" i="4"/>
  <c r="DF48" i="4"/>
  <c r="DE48" i="4"/>
  <c r="DD48" i="4"/>
  <c r="DC48" i="4"/>
  <c r="DI48" i="4" s="1"/>
  <c r="CO48" i="4" a="1"/>
  <c r="CO48" i="4" s="1"/>
  <c r="CN48" i="4" a="1"/>
  <c r="CN48" i="4" s="1"/>
  <c r="CL48" i="4" a="1"/>
  <c r="CL48" i="4" s="1"/>
  <c r="CK48" i="4" a="1"/>
  <c r="CK48" i="4" s="1"/>
  <c r="CJ48" i="4"/>
  <c r="CQ48" i="4" s="1"/>
  <c r="CW48" i="4" s="1"/>
  <c r="CF48" i="4"/>
  <c r="BT48" i="4"/>
  <c r="BQ48" i="4"/>
  <c r="BD48" i="4"/>
  <c r="AO48" i="4"/>
  <c r="Y48" i="4"/>
  <c r="X48" i="4"/>
  <c r="W48" i="4"/>
  <c r="V48" i="4"/>
  <c r="U48" i="4"/>
  <c r="G48" i="4"/>
  <c r="AF48" i="4" s="1"/>
  <c r="F48" i="4"/>
  <c r="AE48" i="4" s="1"/>
  <c r="E48" i="4"/>
  <c r="D48" i="4"/>
  <c r="C48" i="4"/>
  <c r="A48" i="4"/>
  <c r="I48" i="4" s="1"/>
  <c r="DL47" i="4"/>
  <c r="DG47" i="4"/>
  <c r="DF47" i="4"/>
  <c r="DE47" i="4"/>
  <c r="DD47" i="4"/>
  <c r="DC47" i="4"/>
  <c r="DI47" i="4" s="1"/>
  <c r="CO47" i="4" a="1"/>
  <c r="CO47" i="4" s="1"/>
  <c r="CN47" i="4" a="1"/>
  <c r="CN47" i="4" s="1"/>
  <c r="CL47" i="4" a="1"/>
  <c r="CL47" i="4" s="1"/>
  <c r="CS47" i="4" s="1"/>
  <c r="CK47" i="4" a="1"/>
  <c r="CK47" i="4" s="1"/>
  <c r="CR47" i="4" s="1"/>
  <c r="CJ47" i="4"/>
  <c r="CQ47" i="4" s="1"/>
  <c r="CW47" i="4" s="1"/>
  <c r="CF47" i="4"/>
  <c r="BQ47" i="4"/>
  <c r="Y47" i="4"/>
  <c r="X47" i="4"/>
  <c r="W47" i="4"/>
  <c r="V47" i="4"/>
  <c r="U47" i="4"/>
  <c r="G47" i="4"/>
  <c r="AF47" i="4" s="1"/>
  <c r="F47" i="4"/>
  <c r="AE47" i="4" s="1"/>
  <c r="E47" i="4"/>
  <c r="AD47" i="4" s="1"/>
  <c r="D47" i="4"/>
  <c r="AC47" i="4" s="1"/>
  <c r="C47" i="4"/>
  <c r="A47" i="4"/>
  <c r="DL46" i="4"/>
  <c r="DG46" i="4"/>
  <c r="DF46" i="4"/>
  <c r="DE46" i="4"/>
  <c r="DD46" i="4"/>
  <c r="DC46" i="4"/>
  <c r="DI46" i="4" s="1"/>
  <c r="CO46" i="4" a="1"/>
  <c r="CO46" i="4" s="1"/>
  <c r="CN46" i="4" a="1"/>
  <c r="CN46" i="4" s="1"/>
  <c r="CL46" i="4" a="1"/>
  <c r="CL46" i="4" s="1"/>
  <c r="CK46" i="4" a="1"/>
  <c r="CK46" i="4" s="1"/>
  <c r="CJ46" i="4"/>
  <c r="CQ46" i="4" s="1"/>
  <c r="CW46" i="4" s="1"/>
  <c r="CF46" i="4"/>
  <c r="BQ46" i="4"/>
  <c r="Y46" i="4"/>
  <c r="X46" i="4"/>
  <c r="W46" i="4"/>
  <c r="V46" i="4"/>
  <c r="U46" i="4"/>
  <c r="G46" i="4"/>
  <c r="AF46" i="4" s="1"/>
  <c r="F46" i="4"/>
  <c r="AE46" i="4" s="1"/>
  <c r="E46" i="4"/>
  <c r="AD46" i="4" s="1"/>
  <c r="D46" i="4"/>
  <c r="C46" i="4"/>
  <c r="A46" i="4"/>
  <c r="BD46" i="4" s="1"/>
  <c r="DL45" i="4"/>
  <c r="DG45" i="4"/>
  <c r="DF45" i="4"/>
  <c r="DE45" i="4"/>
  <c r="DD45" i="4"/>
  <c r="DC45" i="4"/>
  <c r="DI45" i="4" s="1"/>
  <c r="CO45" i="4" a="1"/>
  <c r="CO45" i="4" s="1"/>
  <c r="CN45" i="4" a="1"/>
  <c r="CN45" i="4" s="1"/>
  <c r="CL45" i="4" a="1"/>
  <c r="CL45" i="4" s="1"/>
  <c r="CK45" i="4" a="1"/>
  <c r="CK45" i="4" s="1"/>
  <c r="CJ45" i="4"/>
  <c r="CQ45" i="4" s="1"/>
  <c r="CW45" i="4" s="1"/>
  <c r="CF45" i="4"/>
  <c r="BQ45" i="4"/>
  <c r="Y45" i="4"/>
  <c r="X45" i="4"/>
  <c r="W45" i="4"/>
  <c r="V45" i="4"/>
  <c r="U45" i="4"/>
  <c r="G45" i="4"/>
  <c r="AF45" i="4" s="1"/>
  <c r="F45" i="4"/>
  <c r="AE45" i="4" s="1"/>
  <c r="E45" i="4"/>
  <c r="D45" i="4"/>
  <c r="AC45" i="4" s="1"/>
  <c r="C45" i="4"/>
  <c r="A45" i="4"/>
  <c r="CC836" i="4" s="1"/>
  <c r="DL44" i="4"/>
  <c r="DG44" i="4"/>
  <c r="DF44" i="4"/>
  <c r="DE44" i="4"/>
  <c r="DD44" i="4"/>
  <c r="DC44" i="4"/>
  <c r="DI44" i="4" s="1"/>
  <c r="CO44" i="4" a="1"/>
  <c r="CO44" i="4" s="1"/>
  <c r="CN44" i="4" a="1"/>
  <c r="CN44" i="4" s="1"/>
  <c r="CL44" i="4" a="1"/>
  <c r="CL44" i="4" s="1"/>
  <c r="CK44" i="4" a="1"/>
  <c r="CK44" i="4" s="1"/>
  <c r="CJ44" i="4"/>
  <c r="CQ44" i="4" s="1"/>
  <c r="CW44" i="4" s="1"/>
  <c r="CF44" i="4"/>
  <c r="BQ44" i="4"/>
  <c r="Y44" i="4"/>
  <c r="X44" i="4"/>
  <c r="W44" i="4"/>
  <c r="V44" i="4"/>
  <c r="U44" i="4"/>
  <c r="G44" i="4"/>
  <c r="AF44" i="4" s="1"/>
  <c r="F44" i="4"/>
  <c r="AE44" i="4" s="1"/>
  <c r="E44" i="4"/>
  <c r="AD44" i="4" s="1"/>
  <c r="D44" i="4"/>
  <c r="AC44" i="4" s="1"/>
  <c r="C44" i="4"/>
  <c r="A44" i="4"/>
  <c r="AO44" i="4" s="1"/>
  <c r="DL43" i="4"/>
  <c r="DG43" i="4"/>
  <c r="DF43" i="4"/>
  <c r="DE43" i="4"/>
  <c r="DD43" i="4"/>
  <c r="DC43" i="4"/>
  <c r="DI43" i="4" s="1"/>
  <c r="CO43" i="4" a="1"/>
  <c r="CO43" i="4" s="1"/>
  <c r="CN43" i="4" a="1"/>
  <c r="CN43" i="4" s="1"/>
  <c r="CL43" i="4" a="1"/>
  <c r="CL43" i="4" s="1"/>
  <c r="CK43" i="4" a="1"/>
  <c r="CK43" i="4" s="1"/>
  <c r="CJ43" i="4"/>
  <c r="CQ43" i="4" s="1"/>
  <c r="CW43" i="4" s="1"/>
  <c r="CF43" i="4"/>
  <c r="BQ43" i="4"/>
  <c r="Y43" i="4"/>
  <c r="X43" i="4"/>
  <c r="W43" i="4"/>
  <c r="V43" i="4"/>
  <c r="U43" i="4"/>
  <c r="G43" i="4"/>
  <c r="AF43" i="4" s="1"/>
  <c r="F43" i="4"/>
  <c r="AE43" i="4" s="1"/>
  <c r="E43" i="4"/>
  <c r="AD43" i="4" s="1"/>
  <c r="D43" i="4"/>
  <c r="C43" i="4"/>
  <c r="A43" i="4"/>
  <c r="AO43" i="4" s="1"/>
  <c r="DL42" i="4"/>
  <c r="DG42" i="4"/>
  <c r="DF42" i="4"/>
  <c r="DE42" i="4"/>
  <c r="DD42" i="4"/>
  <c r="DC42" i="4"/>
  <c r="DI42" i="4" s="1"/>
  <c r="CO42" i="4" a="1"/>
  <c r="CO42" i="4" s="1"/>
  <c r="CN42" i="4" a="1"/>
  <c r="CN42" i="4" s="1"/>
  <c r="CL42" i="4" a="1"/>
  <c r="CL42" i="4" s="1"/>
  <c r="CK42" i="4" a="1"/>
  <c r="CK42" i="4" s="1"/>
  <c r="CJ42" i="4"/>
  <c r="CQ42" i="4" s="1"/>
  <c r="CW42" i="4" s="1"/>
  <c r="CF42" i="4"/>
  <c r="BQ42" i="4"/>
  <c r="Y42" i="4"/>
  <c r="X42" i="4"/>
  <c r="W42" i="4"/>
  <c r="V42" i="4"/>
  <c r="U42" i="4"/>
  <c r="G42" i="4"/>
  <c r="AF42" i="4" s="1"/>
  <c r="F42" i="4"/>
  <c r="AE42" i="4" s="1"/>
  <c r="E42" i="4"/>
  <c r="AD42" i="4" s="1"/>
  <c r="D42" i="4"/>
  <c r="AC42" i="4" s="1"/>
  <c r="C42" i="4"/>
  <c r="A42" i="4"/>
  <c r="DL41" i="4"/>
  <c r="DG41" i="4"/>
  <c r="DF41" i="4"/>
  <c r="DE41" i="4"/>
  <c r="DD41" i="4"/>
  <c r="DC41" i="4"/>
  <c r="DI41" i="4" s="1"/>
  <c r="CO41" i="4" a="1"/>
  <c r="CO41" i="4" s="1"/>
  <c r="CN41" i="4" a="1"/>
  <c r="CN41" i="4" s="1"/>
  <c r="CL41" i="4" a="1"/>
  <c r="CL41" i="4" s="1"/>
  <c r="CK41" i="4" a="1"/>
  <c r="CK41" i="4" s="1"/>
  <c r="CJ41" i="4"/>
  <c r="CQ41" i="4" s="1"/>
  <c r="CW41" i="4" s="1"/>
  <c r="CF41" i="4"/>
  <c r="BQ41" i="4"/>
  <c r="Y41" i="4"/>
  <c r="X41" i="4"/>
  <c r="W41" i="4"/>
  <c r="V41" i="4"/>
  <c r="U41" i="4"/>
  <c r="G41" i="4"/>
  <c r="AF41" i="4" s="1"/>
  <c r="F41" i="4"/>
  <c r="AE41" i="4" s="1"/>
  <c r="E41" i="4"/>
  <c r="AD41" i="4" s="1"/>
  <c r="D41" i="4"/>
  <c r="AC41" i="4" s="1"/>
  <c r="C41" i="4"/>
  <c r="A41" i="4"/>
  <c r="DL40" i="4"/>
  <c r="DG40" i="4"/>
  <c r="DF40" i="4"/>
  <c r="DE40" i="4"/>
  <c r="DD40" i="4"/>
  <c r="DC40" i="4"/>
  <c r="DI40" i="4" s="1"/>
  <c r="CO40" i="4" a="1"/>
  <c r="CO40" i="4" s="1"/>
  <c r="CN40" i="4" a="1"/>
  <c r="CN40" i="4" s="1"/>
  <c r="CL40" i="4" a="1"/>
  <c r="CL40" i="4" s="1"/>
  <c r="CK40" i="4" a="1"/>
  <c r="CK40" i="4" s="1"/>
  <c r="CJ40" i="4"/>
  <c r="CQ40" i="4" s="1"/>
  <c r="CW40" i="4" s="1"/>
  <c r="CF40" i="4"/>
  <c r="BQ40" i="4"/>
  <c r="Y40" i="4"/>
  <c r="X40" i="4"/>
  <c r="W40" i="4"/>
  <c r="V40" i="4"/>
  <c r="U40" i="4"/>
  <c r="G40" i="4"/>
  <c r="AF40" i="4" s="1"/>
  <c r="F40" i="4"/>
  <c r="AE40" i="4" s="1"/>
  <c r="E40" i="4"/>
  <c r="AD40" i="4" s="1"/>
  <c r="D40" i="4"/>
  <c r="AC40" i="4" s="1"/>
  <c r="C40" i="4"/>
  <c r="A40" i="4"/>
  <c r="DL39" i="4"/>
  <c r="DG39" i="4"/>
  <c r="DF39" i="4"/>
  <c r="DE39" i="4"/>
  <c r="DD39" i="4"/>
  <c r="DC39" i="4"/>
  <c r="DI39" i="4" s="1"/>
  <c r="CO39" i="4" a="1"/>
  <c r="CO39" i="4" s="1"/>
  <c r="CN39" i="4" a="1"/>
  <c r="CN39" i="4" s="1"/>
  <c r="CL39" i="4" a="1"/>
  <c r="CL39" i="4" s="1"/>
  <c r="CK39" i="4" a="1"/>
  <c r="CK39" i="4" s="1"/>
  <c r="CJ39" i="4"/>
  <c r="CQ39" i="4" s="1"/>
  <c r="CW39" i="4" s="1"/>
  <c r="CF39" i="4"/>
  <c r="BQ39" i="4"/>
  <c r="Y39" i="4"/>
  <c r="X39" i="4"/>
  <c r="W39" i="4"/>
  <c r="V39" i="4"/>
  <c r="U39" i="4"/>
  <c r="G39" i="4"/>
  <c r="AF39" i="4" s="1"/>
  <c r="F39" i="4"/>
  <c r="E39" i="4"/>
  <c r="AD39" i="4" s="1"/>
  <c r="D39" i="4"/>
  <c r="BU39" i="4" s="1"/>
  <c r="C39" i="4"/>
  <c r="A39" i="4"/>
  <c r="AO39" i="4" s="1"/>
  <c r="DL38" i="4"/>
  <c r="DG38" i="4"/>
  <c r="DF38" i="4"/>
  <c r="DE38" i="4"/>
  <c r="DD38" i="4"/>
  <c r="DC38" i="4"/>
  <c r="DI38" i="4" s="1"/>
  <c r="CO38" i="4" a="1"/>
  <c r="CO38" i="4" s="1"/>
  <c r="CN38" i="4" a="1"/>
  <c r="CN38" i="4" s="1"/>
  <c r="CL38" i="4" a="1"/>
  <c r="CL38" i="4" s="1"/>
  <c r="CK38" i="4" a="1"/>
  <c r="CK38" i="4" s="1"/>
  <c r="CR38" i="4" s="1"/>
  <c r="CJ38" i="4"/>
  <c r="CQ38" i="4" s="1"/>
  <c r="CW38" i="4" s="1"/>
  <c r="CF38" i="4"/>
  <c r="BQ38" i="4"/>
  <c r="Y38" i="4"/>
  <c r="X38" i="4"/>
  <c r="W38" i="4"/>
  <c r="V38" i="4"/>
  <c r="U38" i="4"/>
  <c r="G38" i="4"/>
  <c r="AF38" i="4" s="1"/>
  <c r="F38" i="4"/>
  <c r="AE38" i="4" s="1"/>
  <c r="E38" i="4"/>
  <c r="AD38" i="4" s="1"/>
  <c r="D38" i="4"/>
  <c r="BU38" i="4" s="1"/>
  <c r="C38" i="4"/>
  <c r="A38" i="4"/>
  <c r="CC829" i="4" s="1"/>
  <c r="DL37" i="4"/>
  <c r="DG37" i="4"/>
  <c r="DF37" i="4"/>
  <c r="DE37" i="4"/>
  <c r="DD37" i="4"/>
  <c r="DC37" i="4"/>
  <c r="DI37" i="4" s="1"/>
  <c r="CO37" i="4" a="1"/>
  <c r="CO37" i="4" s="1"/>
  <c r="CN37" i="4" a="1"/>
  <c r="CN37" i="4" s="1"/>
  <c r="CU37" i="4" s="1"/>
  <c r="CL37" i="4" a="1"/>
  <c r="CL37" i="4" s="1"/>
  <c r="CS37" i="4" s="1"/>
  <c r="CK37" i="4" a="1"/>
  <c r="CK37" i="4" s="1"/>
  <c r="CJ37" i="4"/>
  <c r="CQ37" i="4" s="1"/>
  <c r="CW37" i="4" s="1"/>
  <c r="CF37" i="4"/>
  <c r="BQ37" i="4"/>
  <c r="Y37" i="4"/>
  <c r="X37" i="4"/>
  <c r="W37" i="4"/>
  <c r="V37" i="4"/>
  <c r="U37" i="4"/>
  <c r="G37" i="4"/>
  <c r="AF37" i="4" s="1"/>
  <c r="F37" i="4"/>
  <c r="AE37" i="4" s="1"/>
  <c r="E37" i="4"/>
  <c r="AD37" i="4" s="1"/>
  <c r="D37" i="4"/>
  <c r="C37" i="4"/>
  <c r="A37" i="4"/>
  <c r="BD37" i="4" s="1"/>
  <c r="DL36" i="4"/>
  <c r="DG36" i="4"/>
  <c r="DF36" i="4"/>
  <c r="DE36" i="4"/>
  <c r="DD36" i="4"/>
  <c r="DC36" i="4"/>
  <c r="DI36" i="4" s="1"/>
  <c r="CO36" i="4" a="1"/>
  <c r="CO36" i="4" s="1"/>
  <c r="CN36" i="4" a="1"/>
  <c r="CN36" i="4" s="1"/>
  <c r="CL36" i="4" a="1"/>
  <c r="CL36" i="4" s="1"/>
  <c r="CK36" i="4" a="1"/>
  <c r="CK36" i="4" s="1"/>
  <c r="CJ36" i="4"/>
  <c r="CQ36" i="4" s="1"/>
  <c r="CW36" i="4" s="1"/>
  <c r="CF36" i="4"/>
  <c r="BQ36" i="4"/>
  <c r="Y36" i="4"/>
  <c r="X36" i="4"/>
  <c r="W36" i="4"/>
  <c r="V36" i="4"/>
  <c r="U36" i="4"/>
  <c r="G36" i="4"/>
  <c r="AF36" i="4" s="1"/>
  <c r="F36" i="4"/>
  <c r="AE36" i="4" s="1"/>
  <c r="E36" i="4"/>
  <c r="AD36" i="4" s="1"/>
  <c r="D36" i="4"/>
  <c r="C36" i="4"/>
  <c r="A36" i="4"/>
  <c r="DL35" i="4"/>
  <c r="DG35" i="4"/>
  <c r="DF35" i="4"/>
  <c r="DE35" i="4"/>
  <c r="DD35" i="4"/>
  <c r="DC35" i="4"/>
  <c r="DI35" i="4" s="1"/>
  <c r="CO35" i="4" a="1"/>
  <c r="CO35" i="4" s="1"/>
  <c r="CN35" i="4" a="1"/>
  <c r="CN35" i="4" s="1"/>
  <c r="CL35" i="4" a="1"/>
  <c r="CL35" i="4" s="1"/>
  <c r="CK35" i="4" a="1"/>
  <c r="CK35" i="4" s="1"/>
  <c r="CJ35" i="4"/>
  <c r="CQ35" i="4" s="1"/>
  <c r="CW35" i="4" s="1"/>
  <c r="CF35" i="4"/>
  <c r="BQ35" i="4"/>
  <c r="Y35" i="4"/>
  <c r="X35" i="4"/>
  <c r="W35" i="4"/>
  <c r="V35" i="4"/>
  <c r="U35" i="4"/>
  <c r="G35" i="4"/>
  <c r="AF35" i="4" s="1"/>
  <c r="F35" i="4"/>
  <c r="AE35" i="4" s="1"/>
  <c r="E35" i="4"/>
  <c r="AD35" i="4" s="1"/>
  <c r="D35" i="4"/>
  <c r="BU35" i="4" s="1"/>
  <c r="C35" i="4"/>
  <c r="A35" i="4"/>
  <c r="DL34" i="4"/>
  <c r="DG34" i="4"/>
  <c r="DF34" i="4"/>
  <c r="DE34" i="4"/>
  <c r="DD34" i="4"/>
  <c r="DC34" i="4"/>
  <c r="DI34" i="4" s="1"/>
  <c r="CO34" i="4" a="1"/>
  <c r="CO34" i="4" s="1"/>
  <c r="CN34" i="4" a="1"/>
  <c r="CN34" i="4" s="1"/>
  <c r="CL34" i="4" a="1"/>
  <c r="CL34" i="4" s="1"/>
  <c r="CK34" i="4" a="1"/>
  <c r="CK34" i="4" s="1"/>
  <c r="CJ34" i="4"/>
  <c r="CQ34" i="4" s="1"/>
  <c r="CW34" i="4" s="1"/>
  <c r="CF34" i="4"/>
  <c r="BQ34" i="4"/>
  <c r="Y34" i="4"/>
  <c r="X34" i="4"/>
  <c r="W34" i="4"/>
  <c r="V34" i="4"/>
  <c r="U34" i="4"/>
  <c r="G34" i="4"/>
  <c r="AF34" i="4" s="1"/>
  <c r="F34" i="4"/>
  <c r="AE34" i="4" s="1"/>
  <c r="E34" i="4"/>
  <c r="AD34" i="4" s="1"/>
  <c r="D34" i="4"/>
  <c r="BU34" i="4" s="1"/>
  <c r="C34" i="4"/>
  <c r="A34" i="4"/>
  <c r="BN34" i="4" s="1"/>
  <c r="DL33" i="4"/>
  <c r="DG33" i="4"/>
  <c r="DF33" i="4"/>
  <c r="DE33" i="4"/>
  <c r="DD33" i="4"/>
  <c r="DC33" i="4"/>
  <c r="DI33" i="4" s="1"/>
  <c r="CO33" i="4" a="1"/>
  <c r="CO33" i="4" s="1"/>
  <c r="CN33" i="4" a="1"/>
  <c r="CN33" i="4" s="1"/>
  <c r="CL33" i="4" a="1"/>
  <c r="CL33" i="4" s="1"/>
  <c r="CK33" i="4" a="1"/>
  <c r="CK33" i="4" s="1"/>
  <c r="CJ33" i="4"/>
  <c r="CQ33" i="4" s="1"/>
  <c r="CW33" i="4" s="1"/>
  <c r="CF33" i="4"/>
  <c r="BQ33" i="4"/>
  <c r="Y33" i="4"/>
  <c r="X33" i="4"/>
  <c r="W33" i="4"/>
  <c r="V33" i="4"/>
  <c r="U33" i="4"/>
  <c r="G33" i="4"/>
  <c r="AF33" i="4" s="1"/>
  <c r="F33" i="4"/>
  <c r="AE33" i="4" s="1"/>
  <c r="E33" i="4"/>
  <c r="AD33" i="4" s="1"/>
  <c r="D33" i="4"/>
  <c r="AC33" i="4" s="1"/>
  <c r="C33" i="4"/>
  <c r="A33" i="4"/>
  <c r="BT33" i="4" s="1"/>
  <c r="DL32" i="4"/>
  <c r="DG32" i="4"/>
  <c r="DF32" i="4"/>
  <c r="DE32" i="4"/>
  <c r="DD32" i="4"/>
  <c r="DC32" i="4"/>
  <c r="DI32" i="4" s="1"/>
  <c r="CO32" i="4" a="1"/>
  <c r="CO32" i="4" s="1"/>
  <c r="CN32" i="4" a="1"/>
  <c r="CN32" i="4" s="1"/>
  <c r="CU32" i="4" s="1"/>
  <c r="CL32" i="4" a="1"/>
  <c r="CL32" i="4" s="1"/>
  <c r="CK32" i="4" a="1"/>
  <c r="CK32" i="4" s="1"/>
  <c r="CJ32" i="4"/>
  <c r="CQ32" i="4" s="1"/>
  <c r="CW32" i="4" s="1"/>
  <c r="CF32" i="4"/>
  <c r="BQ32" i="4"/>
  <c r="Y32" i="4"/>
  <c r="X32" i="4"/>
  <c r="W32" i="4"/>
  <c r="V32" i="4"/>
  <c r="U32" i="4"/>
  <c r="G32" i="4"/>
  <c r="AF32" i="4" s="1"/>
  <c r="F32" i="4"/>
  <c r="AE32" i="4" s="1"/>
  <c r="E32" i="4"/>
  <c r="AD32" i="4" s="1"/>
  <c r="D32" i="4"/>
  <c r="C32" i="4"/>
  <c r="A32" i="4"/>
  <c r="I32" i="4" s="1"/>
  <c r="DL31" i="4"/>
  <c r="DG31" i="4"/>
  <c r="DF31" i="4"/>
  <c r="DE31" i="4"/>
  <c r="DD31" i="4"/>
  <c r="DC31" i="4"/>
  <c r="DI31" i="4" s="1"/>
  <c r="CO31" i="4" a="1"/>
  <c r="CO31" i="4" s="1"/>
  <c r="CN31" i="4" a="1"/>
  <c r="CN31" i="4" s="1"/>
  <c r="CL31" i="4" a="1"/>
  <c r="CL31" i="4" s="1"/>
  <c r="CK31" i="4" a="1"/>
  <c r="CK31" i="4" s="1"/>
  <c r="CJ31" i="4"/>
  <c r="CQ31" i="4" s="1"/>
  <c r="CW31" i="4" s="1"/>
  <c r="CF31" i="4"/>
  <c r="BQ31" i="4"/>
  <c r="Y31" i="4"/>
  <c r="X31" i="4"/>
  <c r="W31" i="4"/>
  <c r="V31" i="4"/>
  <c r="U31" i="4"/>
  <c r="G31" i="4"/>
  <c r="AF31" i="4" s="1"/>
  <c r="F31" i="4"/>
  <c r="E31" i="4"/>
  <c r="AD31" i="4" s="1"/>
  <c r="D31" i="4"/>
  <c r="C31" i="4"/>
  <c r="A31" i="4"/>
  <c r="DL30" i="4"/>
  <c r="DG30" i="4"/>
  <c r="DF30" i="4"/>
  <c r="DE30" i="4"/>
  <c r="DD30" i="4"/>
  <c r="DC30" i="4"/>
  <c r="DI30" i="4" s="1"/>
  <c r="CO30" i="4" a="1"/>
  <c r="CO30" i="4" s="1"/>
  <c r="CN30" i="4" a="1"/>
  <c r="CN30" i="4" s="1"/>
  <c r="CL30" i="4" a="1"/>
  <c r="CL30" i="4" s="1"/>
  <c r="CK30" i="4" a="1"/>
  <c r="CK30" i="4" s="1"/>
  <c r="CJ30" i="4"/>
  <c r="CQ30" i="4" s="1"/>
  <c r="CW30" i="4" s="1"/>
  <c r="CF30" i="4"/>
  <c r="BQ30" i="4"/>
  <c r="Y30" i="4"/>
  <c r="X30" i="4"/>
  <c r="W30" i="4"/>
  <c r="V30" i="4"/>
  <c r="U30" i="4"/>
  <c r="G30" i="4"/>
  <c r="AF30" i="4" s="1"/>
  <c r="F30" i="4"/>
  <c r="AE30" i="4" s="1"/>
  <c r="E30" i="4"/>
  <c r="AD30" i="4" s="1"/>
  <c r="D30" i="4"/>
  <c r="C30" i="4"/>
  <c r="A30" i="4"/>
  <c r="T30" i="4" s="1"/>
  <c r="DL29" i="4"/>
  <c r="DG29" i="4"/>
  <c r="DF29" i="4"/>
  <c r="DE29" i="4"/>
  <c r="DD29" i="4"/>
  <c r="DC29" i="4"/>
  <c r="DI29" i="4" s="1"/>
  <c r="CO29" i="4" a="1"/>
  <c r="CO29" i="4" s="1"/>
  <c r="CN29" i="4" a="1"/>
  <c r="CN29" i="4" s="1"/>
  <c r="CL29" i="4" a="1"/>
  <c r="CL29" i="4" s="1"/>
  <c r="CK29" i="4" a="1"/>
  <c r="CK29" i="4" s="1"/>
  <c r="CJ29" i="4"/>
  <c r="CQ29" i="4" s="1"/>
  <c r="CW29" i="4" s="1"/>
  <c r="CF29" i="4"/>
  <c r="BQ29" i="4"/>
  <c r="Y29" i="4"/>
  <c r="X29" i="4"/>
  <c r="W29" i="4"/>
  <c r="V29" i="4"/>
  <c r="U29" i="4"/>
  <c r="G29" i="4"/>
  <c r="AF29" i="4" s="1"/>
  <c r="F29" i="4"/>
  <c r="AE29" i="4" s="1"/>
  <c r="E29" i="4"/>
  <c r="D29" i="4"/>
  <c r="C29" i="4"/>
  <c r="A29" i="4"/>
  <c r="DL28" i="4"/>
  <c r="DG28" i="4"/>
  <c r="DF28" i="4"/>
  <c r="DE28" i="4"/>
  <c r="DD28" i="4"/>
  <c r="DC28" i="4"/>
  <c r="DI28" i="4" s="1"/>
  <c r="CO28" i="4" a="1"/>
  <c r="CO28" i="4" s="1"/>
  <c r="CN28" i="4" a="1"/>
  <c r="CN28" i="4" s="1"/>
  <c r="CL28" i="4" a="1"/>
  <c r="CL28" i="4" s="1"/>
  <c r="CK28" i="4" a="1"/>
  <c r="CK28" i="4" s="1"/>
  <c r="CJ28" i="4"/>
  <c r="CQ28" i="4" s="1"/>
  <c r="CW28" i="4" s="1"/>
  <c r="CF28" i="4"/>
  <c r="BQ28" i="4"/>
  <c r="Y28" i="4"/>
  <c r="X28" i="4"/>
  <c r="W28" i="4"/>
  <c r="V28" i="4"/>
  <c r="U28" i="4"/>
  <c r="G28" i="4"/>
  <c r="AF28" i="4" s="1"/>
  <c r="F28" i="4"/>
  <c r="AE28" i="4" s="1"/>
  <c r="E28" i="4"/>
  <c r="AD28" i="4" s="1"/>
  <c r="D28" i="4"/>
  <c r="AC28" i="4" s="1"/>
  <c r="C28" i="4"/>
  <c r="A28" i="4"/>
  <c r="T28" i="4" s="1"/>
  <c r="DL27" i="4"/>
  <c r="DG27" i="4"/>
  <c r="DF27" i="4"/>
  <c r="DE27" i="4"/>
  <c r="DD27" i="4"/>
  <c r="DC27" i="4"/>
  <c r="DI27" i="4" s="1"/>
  <c r="CO27" i="4" a="1"/>
  <c r="CO27" i="4" s="1"/>
  <c r="CN27" i="4" a="1"/>
  <c r="CN27" i="4" s="1"/>
  <c r="CL27" i="4" a="1"/>
  <c r="CL27" i="4" s="1"/>
  <c r="CK27" i="4" a="1"/>
  <c r="CK27" i="4" s="1"/>
  <c r="CJ27" i="4"/>
  <c r="CQ27" i="4" s="1"/>
  <c r="CW27" i="4" s="1"/>
  <c r="CF27" i="4"/>
  <c r="BQ27" i="4"/>
  <c r="Y27" i="4"/>
  <c r="X27" i="4"/>
  <c r="W27" i="4"/>
  <c r="V27" i="4"/>
  <c r="U27" i="4"/>
  <c r="G27" i="4"/>
  <c r="AF27" i="4" s="1"/>
  <c r="F27" i="4"/>
  <c r="AE27" i="4" s="1"/>
  <c r="E27" i="4"/>
  <c r="AD27" i="4" s="1"/>
  <c r="D27" i="4"/>
  <c r="C27" i="4"/>
  <c r="A27" i="4"/>
  <c r="BD27" i="4" s="1"/>
  <c r="DL26" i="4"/>
  <c r="DG26" i="4"/>
  <c r="DF26" i="4"/>
  <c r="DE26" i="4"/>
  <c r="DD26" i="4"/>
  <c r="DC26" i="4"/>
  <c r="DI26" i="4" s="1"/>
  <c r="CO26" i="4" a="1"/>
  <c r="CO26" i="4" s="1"/>
  <c r="CN26" i="4" a="1"/>
  <c r="CN26" i="4" s="1"/>
  <c r="CL26" i="4" a="1"/>
  <c r="CL26" i="4" s="1"/>
  <c r="CK26" i="4" a="1"/>
  <c r="CK26" i="4" s="1"/>
  <c r="CJ26" i="4"/>
  <c r="CQ26" i="4" s="1"/>
  <c r="CW26" i="4" s="1"/>
  <c r="CF26" i="4"/>
  <c r="BQ26" i="4"/>
  <c r="Y26" i="4"/>
  <c r="X26" i="4"/>
  <c r="W26" i="4"/>
  <c r="V26" i="4"/>
  <c r="U26" i="4"/>
  <c r="G26" i="4"/>
  <c r="AF26" i="4" s="1"/>
  <c r="F26" i="4"/>
  <c r="AE26" i="4" s="1"/>
  <c r="E26" i="4"/>
  <c r="AD26" i="4" s="1"/>
  <c r="D26" i="4"/>
  <c r="AC26" i="4" s="1"/>
  <c r="C26" i="4"/>
  <c r="A26" i="4"/>
  <c r="T26" i="4" s="1"/>
  <c r="DL25" i="4"/>
  <c r="DG25" i="4"/>
  <c r="DF25" i="4"/>
  <c r="DE25" i="4"/>
  <c r="DD25" i="4"/>
  <c r="DC25" i="4"/>
  <c r="DI25" i="4" s="1"/>
  <c r="CO25" i="4" a="1"/>
  <c r="CO25" i="4" s="1"/>
  <c r="CN25" i="4" a="1"/>
  <c r="CN25" i="4" s="1"/>
  <c r="CL25" i="4" a="1"/>
  <c r="CL25" i="4" s="1"/>
  <c r="CK25" i="4" a="1"/>
  <c r="CK25" i="4" s="1"/>
  <c r="CJ25" i="4"/>
  <c r="CQ25" i="4" s="1"/>
  <c r="CW25" i="4" s="1"/>
  <c r="CF25" i="4"/>
  <c r="BQ25" i="4"/>
  <c r="Y25" i="4"/>
  <c r="X25" i="4"/>
  <c r="W25" i="4"/>
  <c r="V25" i="4"/>
  <c r="U25" i="4"/>
  <c r="G25" i="4"/>
  <c r="AF25" i="4" s="1"/>
  <c r="F25" i="4"/>
  <c r="E25" i="4"/>
  <c r="AD25" i="4" s="1"/>
  <c r="D25" i="4"/>
  <c r="C25" i="4"/>
  <c r="A25" i="4"/>
  <c r="I25" i="4" s="1"/>
  <c r="DL24" i="4"/>
  <c r="DG24" i="4"/>
  <c r="DF24" i="4"/>
  <c r="DE24" i="4"/>
  <c r="DD24" i="4"/>
  <c r="DC24" i="4"/>
  <c r="DI24" i="4" s="1"/>
  <c r="CO24" i="4" a="1"/>
  <c r="CO24" i="4" s="1"/>
  <c r="CN24" i="4" a="1"/>
  <c r="CN24" i="4" s="1"/>
  <c r="CL24" i="4" a="1"/>
  <c r="CL24" i="4" s="1"/>
  <c r="CK24" i="4" a="1"/>
  <c r="CK24" i="4" s="1"/>
  <c r="CJ24" i="4"/>
  <c r="CQ24" i="4" s="1"/>
  <c r="CW24" i="4" s="1"/>
  <c r="CF24" i="4"/>
  <c r="BQ24" i="4"/>
  <c r="Y24" i="4"/>
  <c r="X24" i="4"/>
  <c r="W24" i="4"/>
  <c r="V24" i="4"/>
  <c r="U24" i="4"/>
  <c r="G24" i="4"/>
  <c r="AF24" i="4" s="1"/>
  <c r="F24" i="4"/>
  <c r="AE24" i="4" s="1"/>
  <c r="E24" i="4"/>
  <c r="AD24" i="4" s="1"/>
  <c r="D24" i="4"/>
  <c r="C24" i="4"/>
  <c r="A24" i="4"/>
  <c r="DL23" i="4"/>
  <c r="DG23" i="4"/>
  <c r="DF23" i="4"/>
  <c r="DE23" i="4"/>
  <c r="DD23" i="4"/>
  <c r="DC23" i="4"/>
  <c r="DI23" i="4" s="1"/>
  <c r="CO23" i="4" a="1"/>
  <c r="CO23" i="4" s="1"/>
  <c r="CN23" i="4" a="1"/>
  <c r="CN23" i="4" s="1"/>
  <c r="CL23" i="4" a="1"/>
  <c r="CL23" i="4" s="1"/>
  <c r="CK23" i="4" a="1"/>
  <c r="CK23" i="4" s="1"/>
  <c r="CJ23" i="4"/>
  <c r="CQ23" i="4" s="1"/>
  <c r="CW23" i="4" s="1"/>
  <c r="CF23" i="4"/>
  <c r="BQ23" i="4"/>
  <c r="Y23" i="4"/>
  <c r="X23" i="4"/>
  <c r="W23" i="4"/>
  <c r="V23" i="4"/>
  <c r="U23" i="4"/>
  <c r="G23" i="4"/>
  <c r="AF23" i="4" s="1"/>
  <c r="F23" i="4"/>
  <c r="AE23" i="4" s="1"/>
  <c r="E23" i="4"/>
  <c r="AD23" i="4" s="1"/>
  <c r="D23" i="4"/>
  <c r="AC23" i="4" s="1"/>
  <c r="C23" i="4"/>
  <c r="A23" i="4"/>
  <c r="BT23" i="4" s="1"/>
  <c r="DG22" i="4"/>
  <c r="DF22" i="4"/>
  <c r="DE22" i="4"/>
  <c r="DD22" i="4"/>
  <c r="DC22" i="4"/>
  <c r="CO22" i="4" a="1"/>
  <c r="CO22" i="4" s="1"/>
  <c r="CN22" i="4" a="1"/>
  <c r="CN22" i="4" s="1"/>
  <c r="CL22" i="4" a="1"/>
  <c r="CL22" i="4" s="1"/>
  <c r="CK22" i="4" a="1"/>
  <c r="CK22" i="4" s="1"/>
  <c r="CJ22" i="4"/>
  <c r="CQ22" i="4" s="1"/>
  <c r="CW22" i="4" s="1"/>
  <c r="CF22" i="4"/>
  <c r="BQ22" i="4"/>
  <c r="Y22" i="4"/>
  <c r="X22" i="4"/>
  <c r="W22" i="4"/>
  <c r="V22" i="4"/>
  <c r="U22" i="4"/>
  <c r="G22" i="4"/>
  <c r="AF22" i="4" s="1"/>
  <c r="F22" i="4"/>
  <c r="AE22" i="4" s="1"/>
  <c r="E22" i="4"/>
  <c r="AD22" i="4" s="1"/>
  <c r="D22" i="4"/>
  <c r="BU22" i="4" s="1"/>
  <c r="C22" i="4"/>
  <c r="A22" i="4"/>
  <c r="BD22" i="4" s="1"/>
  <c r="DG21" i="4"/>
  <c r="DF21" i="4"/>
  <c r="DE21" i="4"/>
  <c r="DD21" i="4"/>
  <c r="DC21" i="4"/>
  <c r="CO21" i="4" a="1"/>
  <c r="CO21" i="4" s="1"/>
  <c r="CN21" i="4" a="1"/>
  <c r="CN21" i="4" s="1"/>
  <c r="CU21" i="4" s="1"/>
  <c r="CL21" i="4" a="1"/>
  <c r="CL21" i="4" s="1"/>
  <c r="CK21" i="4" a="1"/>
  <c r="CK21" i="4" s="1"/>
  <c r="CJ21" i="4"/>
  <c r="CQ21" i="4" s="1"/>
  <c r="CW21" i="4" s="1"/>
  <c r="CF21" i="4"/>
  <c r="BQ21" i="4"/>
  <c r="Y21" i="4"/>
  <c r="X21" i="4"/>
  <c r="W21" i="4"/>
  <c r="V21" i="4"/>
  <c r="U21" i="4"/>
  <c r="G21" i="4"/>
  <c r="AF21" i="4" s="1"/>
  <c r="F21" i="4"/>
  <c r="AE21" i="4" s="1"/>
  <c r="E21" i="4"/>
  <c r="AD21" i="4" s="1"/>
  <c r="D21" i="4"/>
  <c r="BU21" i="4" s="1"/>
  <c r="C21" i="4"/>
  <c r="A21" i="4"/>
  <c r="DG20" i="4"/>
  <c r="DF20" i="4"/>
  <c r="DE20" i="4"/>
  <c r="DD20" i="4"/>
  <c r="DC20" i="4"/>
  <c r="CO20" i="4" a="1"/>
  <c r="CO20" i="4" s="1"/>
  <c r="CN20" i="4" a="1"/>
  <c r="CN20" i="4" s="1"/>
  <c r="CL20" i="4" a="1"/>
  <c r="CL20" i="4" s="1"/>
  <c r="CK20" i="4" a="1"/>
  <c r="CK20" i="4" s="1"/>
  <c r="CJ20" i="4"/>
  <c r="CQ20" i="4" s="1"/>
  <c r="CW20" i="4" s="1"/>
  <c r="CF20" i="4"/>
  <c r="BQ20" i="4"/>
  <c r="Y20" i="4"/>
  <c r="X20" i="4"/>
  <c r="W20" i="4"/>
  <c r="V20" i="4"/>
  <c r="U20" i="4"/>
  <c r="G20" i="4"/>
  <c r="AF20" i="4" s="1"/>
  <c r="F20" i="4"/>
  <c r="AE20" i="4" s="1"/>
  <c r="E20" i="4"/>
  <c r="AD20" i="4" s="1"/>
  <c r="D20" i="4"/>
  <c r="BU20" i="4" s="1"/>
  <c r="C20" i="4"/>
  <c r="A20" i="4"/>
  <c r="I20" i="4" s="1"/>
  <c r="DG19" i="4"/>
  <c r="DF19" i="4"/>
  <c r="DE19" i="4"/>
  <c r="DD19" i="4"/>
  <c r="DC19" i="4"/>
  <c r="CO19" i="4" a="1"/>
  <c r="CO19" i="4" s="1"/>
  <c r="CN19" i="4" a="1"/>
  <c r="CN19" i="4" s="1"/>
  <c r="CL19" i="4" a="1"/>
  <c r="CL19" i="4" s="1"/>
  <c r="CK19" i="4" a="1"/>
  <c r="CK19" i="4" s="1"/>
  <c r="CJ19" i="4"/>
  <c r="CQ19" i="4" s="1"/>
  <c r="CW19" i="4" s="1"/>
  <c r="CF19" i="4"/>
  <c r="BQ19" i="4"/>
  <c r="Y19" i="4"/>
  <c r="X19" i="4"/>
  <c r="W19" i="4"/>
  <c r="V19" i="4"/>
  <c r="U19" i="4"/>
  <c r="G19" i="4"/>
  <c r="AF19" i="4" s="1"/>
  <c r="F19" i="4"/>
  <c r="AE19" i="4" s="1"/>
  <c r="E19" i="4"/>
  <c r="AD19" i="4" s="1"/>
  <c r="D19" i="4"/>
  <c r="AC19" i="4" s="1"/>
  <c r="C19" i="4"/>
  <c r="A19" i="4"/>
  <c r="DG18" i="4"/>
  <c r="DF18" i="4"/>
  <c r="DE18" i="4"/>
  <c r="DD18" i="4"/>
  <c r="DC18" i="4"/>
  <c r="CO18" i="4" a="1"/>
  <c r="CO18" i="4" s="1"/>
  <c r="CN18" i="4" a="1"/>
  <c r="CN18" i="4" s="1"/>
  <c r="CL18" i="4" a="1"/>
  <c r="CL18" i="4" s="1"/>
  <c r="CS18" i="4" s="1"/>
  <c r="CK18" i="4" a="1"/>
  <c r="CK18" i="4" s="1"/>
  <c r="CJ18" i="4"/>
  <c r="CQ18" i="4" s="1"/>
  <c r="CW18" i="4" s="1"/>
  <c r="CF18" i="4"/>
  <c r="BQ18" i="4"/>
  <c r="Y18" i="4"/>
  <c r="X18" i="4"/>
  <c r="W18" i="4"/>
  <c r="V18" i="4"/>
  <c r="U18" i="4"/>
  <c r="G18" i="4"/>
  <c r="AF18" i="4" s="1"/>
  <c r="F18" i="4"/>
  <c r="AE18" i="4" s="1"/>
  <c r="E18" i="4"/>
  <c r="AD18" i="4" s="1"/>
  <c r="D18" i="4"/>
  <c r="AC18" i="4" s="1"/>
  <c r="C18" i="4"/>
  <c r="A18" i="4"/>
  <c r="BD18" i="4" s="1"/>
  <c r="DG17" i="4"/>
  <c r="DF17" i="4"/>
  <c r="DE17" i="4"/>
  <c r="DD17" i="4"/>
  <c r="DC17" i="4"/>
  <c r="CO17" i="4" a="1"/>
  <c r="CO17" i="4" s="1"/>
  <c r="CN17" i="4" a="1"/>
  <c r="CN17" i="4" s="1"/>
  <c r="CL17" i="4" a="1"/>
  <c r="CL17" i="4" s="1"/>
  <c r="CK17" i="4" a="1"/>
  <c r="CK17" i="4" s="1"/>
  <c r="CJ17" i="4"/>
  <c r="CQ17" i="4" s="1"/>
  <c r="CW17" i="4" s="1"/>
  <c r="CF17" i="4"/>
  <c r="BQ17" i="4"/>
  <c r="Y17" i="4"/>
  <c r="X17" i="4"/>
  <c r="W17" i="4"/>
  <c r="V17" i="4"/>
  <c r="U17" i="4"/>
  <c r="G17" i="4"/>
  <c r="AF17" i="4" s="1"/>
  <c r="F17" i="4"/>
  <c r="AE17" i="4" s="1"/>
  <c r="E17" i="4"/>
  <c r="AD17" i="4" s="1"/>
  <c r="D17" i="4"/>
  <c r="BU17" i="4" s="1"/>
  <c r="C17" i="4"/>
  <c r="AP17" i="4" s="1"/>
  <c r="A17" i="4"/>
  <c r="AO17" i="4" s="1"/>
  <c r="DG16" i="4"/>
  <c r="DF16" i="4"/>
  <c r="DE16" i="4"/>
  <c r="DD16" i="4"/>
  <c r="DC16" i="4"/>
  <c r="CO16" i="4" a="1"/>
  <c r="CO16" i="4" s="1"/>
  <c r="CN16" i="4" a="1"/>
  <c r="CN16" i="4" s="1"/>
  <c r="CL16" i="4" a="1"/>
  <c r="CL16" i="4" s="1"/>
  <c r="CK16" i="4" a="1"/>
  <c r="CK16" i="4" s="1"/>
  <c r="CJ16" i="4"/>
  <c r="CQ16" i="4" s="1"/>
  <c r="CW16" i="4" s="1"/>
  <c r="CF16" i="4"/>
  <c r="BQ16" i="4"/>
  <c r="Y16" i="4"/>
  <c r="X16" i="4"/>
  <c r="W16" i="4"/>
  <c r="V16" i="4"/>
  <c r="U16" i="4"/>
  <c r="G16" i="4"/>
  <c r="AF16" i="4" s="1"/>
  <c r="F16" i="4"/>
  <c r="AE16" i="4" s="1"/>
  <c r="E16" i="4"/>
  <c r="AD16" i="4" s="1"/>
  <c r="D16" i="4"/>
  <c r="AC16" i="4" s="1"/>
  <c r="C16" i="4"/>
  <c r="A16" i="4"/>
  <c r="DG15" i="4"/>
  <c r="DF15" i="4"/>
  <c r="DE15" i="4"/>
  <c r="DD15" i="4"/>
  <c r="DC15" i="4"/>
  <c r="CO15" i="4" a="1"/>
  <c r="CO15" i="4" s="1"/>
  <c r="CN15" i="4" a="1"/>
  <c r="CN15" i="4" s="1"/>
  <c r="CL15" i="4" a="1"/>
  <c r="CL15" i="4" s="1"/>
  <c r="CK15" i="4" a="1"/>
  <c r="CK15" i="4" s="1"/>
  <c r="CJ15" i="4"/>
  <c r="CQ15" i="4" s="1"/>
  <c r="CW15" i="4" s="1"/>
  <c r="CF15" i="4"/>
  <c r="BQ15" i="4"/>
  <c r="Y15" i="4"/>
  <c r="X15" i="4"/>
  <c r="W15" i="4"/>
  <c r="V15" i="4"/>
  <c r="U15" i="4"/>
  <c r="G15" i="4"/>
  <c r="AF15" i="4" s="1"/>
  <c r="F15" i="4"/>
  <c r="AE15" i="4" s="1"/>
  <c r="E15" i="4"/>
  <c r="AD15" i="4" s="1"/>
  <c r="D15" i="4"/>
  <c r="BU15" i="4" s="1"/>
  <c r="C15" i="4"/>
  <c r="A15" i="4"/>
  <c r="I15" i="4" s="1"/>
  <c r="DG14" i="4"/>
  <c r="DF14" i="4"/>
  <c r="DE14" i="4"/>
  <c r="DD14" i="4"/>
  <c r="DC14" i="4"/>
  <c r="CO14" i="4" a="1"/>
  <c r="CO14" i="4" s="1"/>
  <c r="CN14" i="4" a="1"/>
  <c r="CN14" i="4" s="1"/>
  <c r="CL14" i="4" a="1"/>
  <c r="CL14" i="4" s="1"/>
  <c r="CK14" i="4" a="1"/>
  <c r="CK14" i="4" s="1"/>
  <c r="CJ14" i="4"/>
  <c r="CQ14" i="4" s="1"/>
  <c r="CW14" i="4" s="1"/>
  <c r="CF14" i="4"/>
  <c r="BQ14" i="4"/>
  <c r="Y14" i="4"/>
  <c r="X14" i="4"/>
  <c r="W14" i="4"/>
  <c r="V14" i="4"/>
  <c r="U14" i="4"/>
  <c r="G14" i="4"/>
  <c r="AF14" i="4" s="1"/>
  <c r="F14" i="4"/>
  <c r="AE14" i="4" s="1"/>
  <c r="E14" i="4"/>
  <c r="AD14" i="4" s="1"/>
  <c r="D14" i="4"/>
  <c r="AC14" i="4" s="1"/>
  <c r="C14" i="4"/>
  <c r="A14" i="4"/>
  <c r="DG13" i="4"/>
  <c r="DF13" i="4"/>
  <c r="DE13" i="4"/>
  <c r="DD13" i="4"/>
  <c r="DC13" i="4"/>
  <c r="CO13" i="4" a="1"/>
  <c r="CO13" i="4" s="1"/>
  <c r="CN13" i="4" a="1"/>
  <c r="CN13" i="4" s="1"/>
  <c r="CL13" i="4" a="1"/>
  <c r="CL13" i="4" s="1"/>
  <c r="CK13" i="4" a="1"/>
  <c r="CK13" i="4" s="1"/>
  <c r="CJ13" i="4"/>
  <c r="CQ13" i="4" s="1"/>
  <c r="CW13" i="4" s="1"/>
  <c r="CF13" i="4"/>
  <c r="BQ13" i="4"/>
  <c r="Y13" i="4"/>
  <c r="X13" i="4"/>
  <c r="W13" i="4"/>
  <c r="V13" i="4"/>
  <c r="U13" i="4"/>
  <c r="G13" i="4"/>
  <c r="AF13" i="4" s="1"/>
  <c r="F13" i="4"/>
  <c r="AE13" i="4" s="1"/>
  <c r="E13" i="4"/>
  <c r="AD13" i="4" s="1"/>
  <c r="D13" i="4"/>
  <c r="BU13" i="4" s="1"/>
  <c r="C13" i="4"/>
  <c r="A13" i="4"/>
  <c r="BT13" i="4" s="1"/>
  <c r="DG12" i="4"/>
  <c r="DF12" i="4"/>
  <c r="DE12" i="4"/>
  <c r="DD12" i="4"/>
  <c r="DC12" i="4"/>
  <c r="CO12" i="4" a="1"/>
  <c r="CO12" i="4" s="1"/>
  <c r="CN12" i="4" a="1"/>
  <c r="CN12" i="4" s="1"/>
  <c r="CL12" i="4" a="1"/>
  <c r="CL12" i="4" s="1"/>
  <c r="CK12" i="4" a="1"/>
  <c r="CK12" i="4" s="1"/>
  <c r="CJ12" i="4"/>
  <c r="CQ12" i="4" s="1"/>
  <c r="CW12" i="4" s="1"/>
  <c r="CF12" i="4"/>
  <c r="BQ12" i="4"/>
  <c r="Y12" i="4"/>
  <c r="X12" i="4"/>
  <c r="W12" i="4"/>
  <c r="V12" i="4"/>
  <c r="U12" i="4"/>
  <c r="G12" i="4"/>
  <c r="AF12" i="4" s="1"/>
  <c r="F12" i="4"/>
  <c r="AE12" i="4" s="1"/>
  <c r="E12" i="4"/>
  <c r="AD12" i="4" s="1"/>
  <c r="D12" i="4"/>
  <c r="BU12" i="4" s="1"/>
  <c r="C12" i="4"/>
  <c r="A12" i="4"/>
  <c r="DG11" i="4"/>
  <c r="DF11" i="4"/>
  <c r="DE11" i="4"/>
  <c r="DD11" i="4"/>
  <c r="DC11" i="4"/>
  <c r="CO11" i="4" a="1"/>
  <c r="CO11" i="4" s="1"/>
  <c r="CN11" i="4" a="1"/>
  <c r="CN11" i="4" s="1"/>
  <c r="CL11" i="4" a="1"/>
  <c r="CL11" i="4" s="1"/>
  <c r="CS11" i="4" s="1"/>
  <c r="CK11" i="4" a="1"/>
  <c r="CK11" i="4" s="1"/>
  <c r="CR11" i="4" s="1"/>
  <c r="CJ11" i="4"/>
  <c r="CQ11" i="4" s="1"/>
  <c r="CW11" i="4" s="1"/>
  <c r="CF11" i="4"/>
  <c r="BQ11" i="4"/>
  <c r="Y11" i="4"/>
  <c r="X11" i="4"/>
  <c r="W11" i="4"/>
  <c r="V11" i="4"/>
  <c r="U11" i="4"/>
  <c r="G11" i="4"/>
  <c r="AF11" i="4" s="1"/>
  <c r="F11" i="4"/>
  <c r="AE11" i="4" s="1"/>
  <c r="E11" i="4"/>
  <c r="D11" i="4"/>
  <c r="AC11" i="4" s="1"/>
  <c r="C11" i="4"/>
  <c r="A11" i="4"/>
  <c r="DG10" i="4"/>
  <c r="DF10" i="4"/>
  <c r="DE10" i="4"/>
  <c r="DD10" i="4"/>
  <c r="DC10" i="4"/>
  <c r="CO10" i="4" a="1"/>
  <c r="CO10" i="4" s="1"/>
  <c r="CN10" i="4" a="1"/>
  <c r="CN10" i="4" s="1"/>
  <c r="CL10" i="4" a="1"/>
  <c r="CL10" i="4" s="1"/>
  <c r="CK10" i="4" a="1"/>
  <c r="CK10" i="4" s="1"/>
  <c r="CJ10" i="4"/>
  <c r="CQ10" i="4" s="1"/>
  <c r="CW10" i="4" s="1"/>
  <c r="CF10" i="4"/>
  <c r="BQ10" i="4"/>
  <c r="Y10" i="4"/>
  <c r="X10" i="4"/>
  <c r="W10" i="4"/>
  <c r="V10" i="4"/>
  <c r="U10" i="4"/>
  <c r="G10" i="4"/>
  <c r="AF10" i="4" s="1"/>
  <c r="F10" i="4"/>
  <c r="AE10" i="4" s="1"/>
  <c r="E10" i="4"/>
  <c r="AD10" i="4" s="1"/>
  <c r="D10" i="4"/>
  <c r="AC10" i="4" s="1"/>
  <c r="C10" i="4"/>
  <c r="A10" i="4"/>
  <c r="BT10" i="4" s="1"/>
  <c r="DG9" i="4"/>
  <c r="DF9" i="4"/>
  <c r="DE9" i="4"/>
  <c r="DD9" i="4"/>
  <c r="DC9" i="4"/>
  <c r="CO9" i="4" a="1"/>
  <c r="CO9" i="4" s="1"/>
  <c r="CN9" i="4" a="1"/>
  <c r="CN9" i="4" s="1"/>
  <c r="CU9" i="4" s="1"/>
  <c r="CL9" i="4" a="1"/>
  <c r="CL9" i="4" s="1"/>
  <c r="CS9" i="4" s="1"/>
  <c r="CK9" i="4" a="1"/>
  <c r="CK9" i="4" s="1"/>
  <c r="CR9" i="4" s="1"/>
  <c r="CJ9" i="4"/>
  <c r="CQ9" i="4" s="1"/>
  <c r="CW9" i="4" s="1"/>
  <c r="CF9" i="4"/>
  <c r="BQ9" i="4"/>
  <c r="Y9" i="4"/>
  <c r="X9" i="4"/>
  <c r="W9" i="4"/>
  <c r="V9" i="4"/>
  <c r="U9" i="4"/>
  <c r="G9" i="4"/>
  <c r="AF9" i="4" s="1"/>
  <c r="F9" i="4"/>
  <c r="AE9" i="4" s="1"/>
  <c r="E9" i="4"/>
  <c r="AD9" i="4" s="1"/>
  <c r="D9" i="4"/>
  <c r="AC9" i="4" s="1"/>
  <c r="C9" i="4"/>
  <c r="A9" i="4"/>
  <c r="BT9" i="4" s="1"/>
  <c r="DG8" i="4"/>
  <c r="DF8" i="4"/>
  <c r="DE8" i="4"/>
  <c r="DD8" i="4"/>
  <c r="DC8" i="4"/>
  <c r="CO8" i="4" a="1"/>
  <c r="CO8" i="4" s="1"/>
  <c r="CN8" i="4" a="1"/>
  <c r="CN8" i="4" s="1"/>
  <c r="CL8" i="4" a="1"/>
  <c r="CL8" i="4" s="1"/>
  <c r="CK8" i="4" a="1"/>
  <c r="CK8" i="4" s="1"/>
  <c r="CJ8" i="4"/>
  <c r="CQ8" i="4" s="1"/>
  <c r="CW8" i="4" s="1"/>
  <c r="CF8" i="4"/>
  <c r="BQ8" i="4"/>
  <c r="Y8" i="4"/>
  <c r="X8" i="4"/>
  <c r="W8" i="4"/>
  <c r="V8" i="4"/>
  <c r="U8" i="4"/>
  <c r="G8" i="4"/>
  <c r="AF8" i="4" s="1"/>
  <c r="F8" i="4"/>
  <c r="AE8" i="4" s="1"/>
  <c r="E8" i="4"/>
  <c r="AD8" i="4" s="1"/>
  <c r="D8" i="4"/>
  <c r="AC8" i="4" s="1"/>
  <c r="C8" i="4"/>
  <c r="A8" i="4"/>
  <c r="DG7" i="4"/>
  <c r="DF7" i="4"/>
  <c r="DE7" i="4"/>
  <c r="DD7" i="4"/>
  <c r="DC7" i="4"/>
  <c r="CO7" i="4" a="1"/>
  <c r="CO7" i="4" s="1"/>
  <c r="CN7" i="4" a="1"/>
  <c r="CN7" i="4" s="1"/>
  <c r="CL7" i="4" a="1"/>
  <c r="CL7" i="4" s="1"/>
  <c r="CK7" i="4" a="1"/>
  <c r="CK7" i="4" s="1"/>
  <c r="CJ7" i="4"/>
  <c r="CQ7" i="4" s="1"/>
  <c r="CW7" i="4" s="1"/>
  <c r="CF7" i="4"/>
  <c r="BQ7" i="4"/>
  <c r="Y7" i="4"/>
  <c r="X7" i="4"/>
  <c r="W7" i="4"/>
  <c r="V7" i="4"/>
  <c r="U7" i="4"/>
  <c r="G7" i="4"/>
  <c r="AF7" i="4" s="1"/>
  <c r="F7" i="4"/>
  <c r="AE7" i="4" s="1"/>
  <c r="E7" i="4"/>
  <c r="AD7" i="4" s="1"/>
  <c r="D7" i="4"/>
  <c r="BU7" i="4" s="1"/>
  <c r="C7" i="4"/>
  <c r="A7" i="4"/>
  <c r="CC798" i="4" s="1"/>
  <c r="DG6" i="4"/>
  <c r="DF6" i="4"/>
  <c r="DE6" i="4"/>
  <c r="DD6" i="4"/>
  <c r="DC6" i="4"/>
  <c r="CO6" i="4" a="1"/>
  <c r="CO6" i="4" s="1"/>
  <c r="CN6" i="4" a="1"/>
  <c r="CN6" i="4" s="1"/>
  <c r="CL6" i="4" a="1"/>
  <c r="CL6" i="4" s="1"/>
  <c r="CK6" i="4" a="1"/>
  <c r="CK6" i="4" s="1"/>
  <c r="CJ6" i="4"/>
  <c r="CQ6" i="4" s="1"/>
  <c r="CW6" i="4" s="1"/>
  <c r="CF6" i="4"/>
  <c r="BQ6" i="4"/>
  <c r="Y6" i="4"/>
  <c r="X6" i="4"/>
  <c r="W6" i="4"/>
  <c r="V6" i="4"/>
  <c r="U6" i="4"/>
  <c r="G6" i="4"/>
  <c r="AF6" i="4" s="1"/>
  <c r="F6" i="4"/>
  <c r="AE6" i="4" s="1"/>
  <c r="E6" i="4"/>
  <c r="AD6" i="4" s="1"/>
  <c r="D6" i="4"/>
  <c r="AC6" i="4" s="1"/>
  <c r="C6" i="4"/>
  <c r="A6" i="4"/>
  <c r="CC797" i="4" s="1"/>
  <c r="DG5" i="4"/>
  <c r="DF5" i="4"/>
  <c r="DE5" i="4"/>
  <c r="DD5" i="4"/>
  <c r="DC5" i="4"/>
  <c r="CO5" i="4" a="1"/>
  <c r="CO5" i="4" s="1"/>
  <c r="CN5" i="4" a="1"/>
  <c r="CN5" i="4" s="1"/>
  <c r="CU5" i="4" s="1"/>
  <c r="CL5" i="4" a="1"/>
  <c r="CL5" i="4" s="1"/>
  <c r="CK5" i="4" a="1"/>
  <c r="CK5" i="4" s="1"/>
  <c r="CJ5" i="4"/>
  <c r="CQ5" i="4" s="1"/>
  <c r="CW5" i="4" s="1"/>
  <c r="CF5" i="4"/>
  <c r="BQ5" i="4"/>
  <c r="Y5" i="4"/>
  <c r="X5" i="4"/>
  <c r="W5" i="4"/>
  <c r="V5" i="4"/>
  <c r="U5" i="4"/>
  <c r="G5" i="4"/>
  <c r="AF5" i="4" s="1"/>
  <c r="F5" i="4"/>
  <c r="AE5" i="4" s="1"/>
  <c r="E5" i="4"/>
  <c r="AD5" i="4" s="1"/>
  <c r="D5" i="4"/>
  <c r="AC5" i="4" s="1"/>
  <c r="C5" i="4"/>
  <c r="A5" i="4"/>
  <c r="T5" i="4" s="1"/>
  <c r="DG4" i="4"/>
  <c r="DF4" i="4"/>
  <c r="DE4" i="4"/>
  <c r="DD4" i="4"/>
  <c r="DC4" i="4"/>
  <c r="CO4" i="4" a="1"/>
  <c r="CO4" i="4" s="1"/>
  <c r="CN4" i="4" a="1"/>
  <c r="CN4" i="4" s="1"/>
  <c r="CU4" i="4" s="1"/>
  <c r="CL4" i="4" a="1"/>
  <c r="CL4" i="4" s="1"/>
  <c r="CK4" i="4" a="1"/>
  <c r="CK4" i="4" s="1"/>
  <c r="CJ4" i="4"/>
  <c r="CQ4" i="4" s="1"/>
  <c r="CW4" i="4" s="1"/>
  <c r="CF4" i="4"/>
  <c r="BQ4" i="4"/>
  <c r="Y4" i="4"/>
  <c r="X4" i="4"/>
  <c r="W4" i="4"/>
  <c r="V4" i="4"/>
  <c r="U4" i="4"/>
  <c r="G4" i="4"/>
  <c r="AF4" i="4" s="1"/>
  <c r="F4" i="4"/>
  <c r="AE4" i="4" s="1"/>
  <c r="E4" i="4"/>
  <c r="AD4" i="4" s="1"/>
  <c r="D4" i="4"/>
  <c r="C4" i="4"/>
  <c r="A4" i="4"/>
  <c r="BN4" i="4" s="1"/>
  <c r="DG3" i="4"/>
  <c r="DF3" i="4"/>
  <c r="DE3" i="4"/>
  <c r="DD3" i="4"/>
  <c r="DC3" i="4"/>
  <c r="CO3" i="4" a="1"/>
  <c r="CO3" i="4" s="1"/>
  <c r="CN3" i="4" a="1"/>
  <c r="CN3" i="4" s="1"/>
  <c r="CU3" i="4" s="1"/>
  <c r="CL3" i="4" a="1"/>
  <c r="CL3" i="4" s="1"/>
  <c r="CK3" i="4" a="1"/>
  <c r="CK3" i="4" s="1"/>
  <c r="CJ3" i="4"/>
  <c r="CQ3" i="4" s="1"/>
  <c r="CW3" i="4" s="1"/>
  <c r="CF3" i="4"/>
  <c r="BQ3" i="4"/>
  <c r="Y3" i="4"/>
  <c r="X3" i="4"/>
  <c r="W3" i="4"/>
  <c r="V3" i="4"/>
  <c r="U3" i="4"/>
  <c r="G3" i="4"/>
  <c r="AF3" i="4" s="1"/>
  <c r="F3" i="4"/>
  <c r="AE3" i="4" s="1"/>
  <c r="E3" i="4"/>
  <c r="AD3" i="4" s="1"/>
  <c r="D3" i="4"/>
  <c r="AC3" i="4" s="1"/>
  <c r="C3" i="4"/>
  <c r="A3" i="4"/>
  <c r="CC794" i="4" s="1"/>
  <c r="DG2" i="4"/>
  <c r="DF2" i="4"/>
  <c r="DE2" i="4"/>
  <c r="DD2" i="4"/>
  <c r="DC2" i="4"/>
  <c r="CY2" i="4"/>
  <c r="CY3" i="4" s="1"/>
  <c r="CX2" i="4"/>
  <c r="CX3" i="4" s="1"/>
  <c r="CX4" i="4" s="1"/>
  <c r="CX5" i="4" s="1"/>
  <c r="CO2" i="4" a="1"/>
  <c r="CO2" i="4" s="1"/>
  <c r="CN2" i="4" a="1"/>
  <c r="CN2" i="4" s="1"/>
  <c r="CL2" i="4" a="1"/>
  <c r="CL2" i="4" s="1"/>
  <c r="CK2" i="4" a="1"/>
  <c r="CK2" i="4" s="1"/>
  <c r="CJ2" i="4"/>
  <c r="CQ2" i="4" s="1"/>
  <c r="CW2" i="4" s="1"/>
  <c r="CF2" i="4"/>
  <c r="BQ2" i="4"/>
  <c r="Y2" i="4"/>
  <c r="X2" i="4"/>
  <c r="W2" i="4"/>
  <c r="V2" i="4"/>
  <c r="U2" i="4"/>
  <c r="G2" i="4"/>
  <c r="AF2" i="4" s="1"/>
  <c r="F2" i="4"/>
  <c r="AE2" i="4" s="1"/>
  <c r="E2" i="4"/>
  <c r="AD2" i="4" s="1"/>
  <c r="D2" i="4"/>
  <c r="AC2" i="4" s="1"/>
  <c r="C2" i="4"/>
  <c r="A2" i="4"/>
  <c r="CC793" i="4" s="1"/>
  <c r="AZ88" i="4" l="1"/>
  <c r="AY88" i="4"/>
  <c r="AZ107" i="4"/>
  <c r="AY107" i="4"/>
  <c r="AY81" i="4"/>
  <c r="AZ81" i="4"/>
  <c r="AY97" i="4"/>
  <c r="AZ97" i="4"/>
  <c r="AY113" i="4"/>
  <c r="AZ113" i="4"/>
  <c r="AZ74" i="4"/>
  <c r="AY74" i="4"/>
  <c r="AZ90" i="4"/>
  <c r="AY90" i="4"/>
  <c r="AZ77" i="4"/>
  <c r="AY77" i="4"/>
  <c r="AY70" i="4"/>
  <c r="AZ70" i="4"/>
  <c r="AZ167" i="4"/>
  <c r="AY167" i="4"/>
  <c r="AZ104" i="4"/>
  <c r="AY104" i="4"/>
  <c r="AY84" i="4"/>
  <c r="AZ84" i="4"/>
  <c r="AY100" i="4"/>
  <c r="AZ100" i="4"/>
  <c r="AY102" i="4"/>
  <c r="AZ102" i="4"/>
  <c r="AZ119" i="4"/>
  <c r="AY119" i="4"/>
  <c r="AP4" i="4"/>
  <c r="AZ120" i="4"/>
  <c r="AY120" i="4"/>
  <c r="AY218" i="4"/>
  <c r="AZ218" i="4"/>
  <c r="AZ91" i="4"/>
  <c r="AY91" i="4"/>
  <c r="AP18" i="4"/>
  <c r="CG809" i="4" s="1"/>
  <c r="AY108" i="4"/>
  <c r="AZ108" i="4"/>
  <c r="AP30" i="4"/>
  <c r="AP34" i="4"/>
  <c r="AP46" i="4"/>
  <c r="AP118" i="4"/>
  <c r="AP7" i="4"/>
  <c r="AP25" i="4"/>
  <c r="AP29" i="4"/>
  <c r="AP98" i="4"/>
  <c r="AP114" i="4"/>
  <c r="AP77" i="4"/>
  <c r="AP51" i="4"/>
  <c r="AP55" i="4"/>
  <c r="AP59" i="4"/>
  <c r="AP63" i="4"/>
  <c r="AP67" i="4"/>
  <c r="AP96" i="4"/>
  <c r="CG887" i="4" s="1"/>
  <c r="AP101" i="4"/>
  <c r="AP49" i="4"/>
  <c r="AP53" i="4"/>
  <c r="CG844" i="4" s="1"/>
  <c r="AP72" i="4"/>
  <c r="AP43" i="4"/>
  <c r="CG834" i="4" s="1"/>
  <c r="AP122" i="4"/>
  <c r="AP80" i="4"/>
  <c r="AP83" i="4"/>
  <c r="CR683" i="4"/>
  <c r="CD897" i="4"/>
  <c r="AP106" i="4"/>
  <c r="CG897" i="4" s="1"/>
  <c r="AP70" i="4"/>
  <c r="AP86" i="4"/>
  <c r="AP99" i="4"/>
  <c r="CG890" i="4" s="1"/>
  <c r="AP112" i="4"/>
  <c r="X292" i="4"/>
  <c r="CR787" i="4"/>
  <c r="CS705" i="4"/>
  <c r="AP11" i="4"/>
  <c r="AY42" i="4"/>
  <c r="AZ42" i="4"/>
  <c r="CD864" i="4"/>
  <c r="AP73" i="4"/>
  <c r="CD880" i="4"/>
  <c r="AP89" i="4"/>
  <c r="CG880" i="4" s="1"/>
  <c r="AP102" i="4"/>
  <c r="AP115" i="4"/>
  <c r="CG906" i="4" s="1"/>
  <c r="AB130" i="4"/>
  <c r="BE130" i="4" s="1"/>
  <c r="AP130" i="4"/>
  <c r="CR253" i="4"/>
  <c r="A263" i="4"/>
  <c r="AA263" i="4" s="1"/>
  <c r="AH263" i="4" s="1"/>
  <c r="CU321" i="4"/>
  <c r="CS435" i="4"/>
  <c r="CU451" i="4"/>
  <c r="CU525" i="4"/>
  <c r="CS697" i="4"/>
  <c r="CU705" i="4"/>
  <c r="CR721" i="4"/>
  <c r="CU787" i="4"/>
  <c r="CU216" i="4"/>
  <c r="CU16" i="4"/>
  <c r="AY18" i="4"/>
  <c r="AZ18" i="4"/>
  <c r="AP50" i="4"/>
  <c r="CD845" i="4"/>
  <c r="AP54" i="4"/>
  <c r="CD849" i="4"/>
  <c r="AP58" i="4"/>
  <c r="AP62" i="4"/>
  <c r="CG853" i="4" s="1"/>
  <c r="AP66" i="4"/>
  <c r="CS74" i="4"/>
  <c r="AP76" i="4"/>
  <c r="CD883" i="4"/>
  <c r="AP92" i="4"/>
  <c r="CD896" i="4"/>
  <c r="AP105" i="4"/>
  <c r="AO109" i="4"/>
  <c r="BN119" i="4"/>
  <c r="CU139" i="4"/>
  <c r="CS361" i="4"/>
  <c r="CR438" i="4"/>
  <c r="CS491" i="4"/>
  <c r="CR565" i="4"/>
  <c r="CR750" i="4"/>
  <c r="CD865" i="4"/>
  <c r="AP74" i="4"/>
  <c r="CG865" i="4" s="1"/>
  <c r="CD907" i="4"/>
  <c r="AP116" i="4"/>
  <c r="CD910" i="4"/>
  <c r="AP119" i="4"/>
  <c r="AZ26" i="4"/>
  <c r="AY26" i="4"/>
  <c r="CR515" i="4"/>
  <c r="CR560" i="4"/>
  <c r="AP14" i="4"/>
  <c r="CG805" i="4" s="1"/>
  <c r="AB33" i="4"/>
  <c r="BE33" i="4" s="1"/>
  <c r="AP33" i="4"/>
  <c r="CD886" i="4"/>
  <c r="AP95" i="4"/>
  <c r="AZ14" i="4"/>
  <c r="AY14" i="4"/>
  <c r="AP21" i="4"/>
  <c r="AZ33" i="4"/>
  <c r="AY33" i="4"/>
  <c r="AB82" i="4"/>
  <c r="AP82" i="4"/>
  <c r="AB127" i="4"/>
  <c r="AP127" i="4"/>
  <c r="CS251" i="4"/>
  <c r="CS515" i="4"/>
  <c r="CR568" i="4"/>
  <c r="AP37" i="4"/>
  <c r="CD832" i="4"/>
  <c r="AP41" i="4"/>
  <c r="AP45" i="4"/>
  <c r="CR59" i="4"/>
  <c r="AP121" i="4"/>
  <c r="AP124" i="4"/>
  <c r="CU178" i="4"/>
  <c r="CS210" i="4"/>
  <c r="CD1108" i="4"/>
  <c r="CS412" i="4"/>
  <c r="CS523" i="4"/>
  <c r="CS547" i="4"/>
  <c r="CU560" i="4"/>
  <c r="CS568" i="4"/>
  <c r="CR597" i="4"/>
  <c r="CR605" i="4"/>
  <c r="AB187" i="4"/>
  <c r="BE187" i="4" s="1"/>
  <c r="CD949" i="4"/>
  <c r="AZ8" i="4"/>
  <c r="AY8" i="4"/>
  <c r="AB22" i="4"/>
  <c r="AP22" i="4"/>
  <c r="BD109" i="4"/>
  <c r="AY41" i="4"/>
  <c r="AZ41" i="4"/>
  <c r="AZ3" i="4"/>
  <c r="AY3" i="4"/>
  <c r="AB61" i="4"/>
  <c r="BE61" i="4" s="1"/>
  <c r="AP61" i="4"/>
  <c r="AZ65" i="4"/>
  <c r="AY65" i="4"/>
  <c r="CD797" i="4"/>
  <c r="AP6" i="4"/>
  <c r="AZ28" i="4"/>
  <c r="AY28" i="4"/>
  <c r="AP32" i="4"/>
  <c r="CS38" i="4"/>
  <c r="CS147" i="4"/>
  <c r="CS484" i="4"/>
  <c r="CS505" i="4"/>
  <c r="CD796" i="4"/>
  <c r="AP5" i="4"/>
  <c r="AB12" i="4"/>
  <c r="AP12" i="4"/>
  <c r="CD881" i="4"/>
  <c r="AP90" i="4"/>
  <c r="CD838" i="4"/>
  <c r="AP47" i="4"/>
  <c r="CG838" i="4" s="1"/>
  <c r="AB263" i="4"/>
  <c r="BE263" i="4" s="1"/>
  <c r="CD899" i="4"/>
  <c r="AP108" i="4"/>
  <c r="CD794" i="4"/>
  <c r="AP3" i="4"/>
  <c r="CG794" i="4" s="1"/>
  <c r="AB220" i="4"/>
  <c r="BE220" i="4" s="1"/>
  <c r="CD793" i="4"/>
  <c r="AP2" i="4"/>
  <c r="AP20" i="4"/>
  <c r="CG811" i="4" s="1"/>
  <c r="AA33" i="4"/>
  <c r="AH33" i="4" s="1"/>
  <c r="AP36" i="4"/>
  <c r="CD831" i="4"/>
  <c r="AP40" i="4"/>
  <c r="CG831" i="4" s="1"/>
  <c r="CD835" i="4"/>
  <c r="AP44" i="4"/>
  <c r="CD839" i="4"/>
  <c r="AP48" i="4"/>
  <c r="AP94" i="4"/>
  <c r="CU105" i="4"/>
  <c r="CR230" i="4"/>
  <c r="CS293" i="4"/>
  <c r="CS402" i="4"/>
  <c r="CS410" i="4"/>
  <c r="CS545" i="4"/>
  <c r="CS587" i="4"/>
  <c r="CS595" i="4"/>
  <c r="CU677" i="4"/>
  <c r="CD900" i="4"/>
  <c r="AP109" i="4"/>
  <c r="AB85" i="4"/>
  <c r="AP85" i="4"/>
  <c r="CD801" i="4"/>
  <c r="AP10" i="4"/>
  <c r="CG801" i="4" s="1"/>
  <c r="AB117" i="4"/>
  <c r="AP117" i="4"/>
  <c r="AY6" i="4"/>
  <c r="AZ6" i="4"/>
  <c r="AP107" i="4"/>
  <c r="AZ2" i="4"/>
  <c r="AY2" i="4"/>
  <c r="AO33" i="4"/>
  <c r="AY40" i="4"/>
  <c r="AZ40" i="4"/>
  <c r="AZ44" i="4"/>
  <c r="AY44" i="4"/>
  <c r="CD872" i="4"/>
  <c r="AP81" i="4"/>
  <c r="CR196" i="4"/>
  <c r="A211" i="4"/>
  <c r="BN211" i="4" s="1"/>
  <c r="CU410" i="4"/>
  <c r="CU447" i="4"/>
  <c r="CU595" i="4"/>
  <c r="AB282" i="4"/>
  <c r="BE282" i="4" s="1"/>
  <c r="CD916" i="4"/>
  <c r="AP125" i="4"/>
  <c r="CD833" i="4"/>
  <c r="AP42" i="4"/>
  <c r="AO119" i="4"/>
  <c r="CD902" i="4"/>
  <c r="AP111" i="4"/>
  <c r="CD848" i="4"/>
  <c r="AP57" i="4"/>
  <c r="CD856" i="4"/>
  <c r="AP65" i="4"/>
  <c r="CG856" i="4" s="1"/>
  <c r="CU66" i="4"/>
  <c r="CD911" i="4"/>
  <c r="AP120" i="4"/>
  <c r="CG911" i="4" s="1"/>
  <c r="AB126" i="4"/>
  <c r="AP126" i="4"/>
  <c r="CD822" i="4"/>
  <c r="AP31" i="4"/>
  <c r="AY5" i="4"/>
  <c r="AZ5" i="4"/>
  <c r="AY47" i="4"/>
  <c r="AZ47" i="4"/>
  <c r="AZ19" i="4"/>
  <c r="AY19" i="4"/>
  <c r="AB8" i="4"/>
  <c r="BE8" i="4" s="1"/>
  <c r="AP8" i="4"/>
  <c r="AZ67" i="4"/>
  <c r="AY67" i="4"/>
  <c r="AB26" i="4"/>
  <c r="BE26" i="4" s="1"/>
  <c r="AP26" i="4"/>
  <c r="CD1066" i="4"/>
  <c r="CD860" i="4"/>
  <c r="AP69" i="4"/>
  <c r="AY61" i="4"/>
  <c r="AZ61" i="4"/>
  <c r="AB104" i="4"/>
  <c r="BE104" i="4" s="1"/>
  <c r="AP104" i="4"/>
  <c r="U242" i="4"/>
  <c r="CD800" i="4"/>
  <c r="AP9" i="4"/>
  <c r="AP52" i="4"/>
  <c r="AP56" i="4"/>
  <c r="CG847" i="4" s="1"/>
  <c r="AP60" i="4"/>
  <c r="CD855" i="4"/>
  <c r="AP64" i="4"/>
  <c r="AP68" i="4"/>
  <c r="AP84" i="4"/>
  <c r="AP97" i="4"/>
  <c r="CD901" i="4"/>
  <c r="AP110" i="4"/>
  <c r="CD914" i="4"/>
  <c r="AP123" i="4"/>
  <c r="CS201" i="4"/>
  <c r="CS247" i="4"/>
  <c r="CR252" i="4"/>
  <c r="CU281" i="4"/>
  <c r="CR569" i="4"/>
  <c r="CS635" i="4"/>
  <c r="CD830" i="4"/>
  <c r="AP39" i="4"/>
  <c r="AB15" i="4"/>
  <c r="AP15" i="4"/>
  <c r="CG806" i="4" s="1"/>
  <c r="AB219" i="4"/>
  <c r="BE219" i="4" s="1"/>
  <c r="CD829" i="4"/>
  <c r="AP38" i="4"/>
  <c r="CD819" i="4"/>
  <c r="AP28" i="4"/>
  <c r="CD804" i="4"/>
  <c r="AP13" i="4"/>
  <c r="AP78" i="4"/>
  <c r="AM16" i="4" a="1"/>
  <c r="AM16" i="4" s="1"/>
  <c r="AM33" i="4" a="1"/>
  <c r="AM33" i="4" s="1"/>
  <c r="AM50" i="4" a="1"/>
  <c r="AM50" i="4" s="1"/>
  <c r="AM67" i="4" a="1"/>
  <c r="AM67" i="4" s="1"/>
  <c r="AM38" i="4" a="1"/>
  <c r="AM38" i="4" s="1"/>
  <c r="AM56" i="4" a="1"/>
  <c r="AM56" i="4" s="1"/>
  <c r="AM2" i="4" a="1"/>
  <c r="AM2" i="4" s="1"/>
  <c r="AM19" i="4" a="1"/>
  <c r="AM19" i="4" s="1"/>
  <c r="AM54" i="4" a="1"/>
  <c r="AM54" i="4" s="1"/>
  <c r="AM4" i="4" a="1"/>
  <c r="AM4" i="4" s="1"/>
  <c r="AM17" i="4" a="1"/>
  <c r="AM17" i="4" s="1"/>
  <c r="AM34" i="4" a="1"/>
  <c r="AM34" i="4" s="1"/>
  <c r="AM51" i="4" a="1"/>
  <c r="AM51" i="4" s="1"/>
  <c r="AM20" i="4" a="1"/>
  <c r="AM20" i="4" s="1"/>
  <c r="AM55" i="4" a="1"/>
  <c r="AM55" i="4" s="1"/>
  <c r="AM52" i="4" a="1"/>
  <c r="AM52" i="4" s="1"/>
  <c r="AM39" i="4" a="1"/>
  <c r="AM39" i="4" s="1"/>
  <c r="AM18" i="4" a="1"/>
  <c r="AM18" i="4" s="1"/>
  <c r="AM35" i="4" a="1"/>
  <c r="AM35" i="4" s="1"/>
  <c r="AM3" i="4" a="1"/>
  <c r="AM3" i="4" s="1"/>
  <c r="AM21" i="4" a="1"/>
  <c r="AM21" i="4" s="1"/>
  <c r="AM36" i="4" a="1"/>
  <c r="AM36" i="4" s="1"/>
  <c r="AM53" i="4" a="1"/>
  <c r="AM53" i="4" s="1"/>
  <c r="AM37" i="4" a="1"/>
  <c r="AM37" i="4" s="1"/>
  <c r="AM5" i="4" a="1"/>
  <c r="AM5" i="4" s="1"/>
  <c r="AM9" i="4" a="1"/>
  <c r="AM9" i="4" s="1"/>
  <c r="AM26" i="4" a="1"/>
  <c r="AM26" i="4" s="1"/>
  <c r="AM43" i="4" a="1"/>
  <c r="AM43" i="4" s="1"/>
  <c r="AM60" i="4" a="1"/>
  <c r="AM60" i="4" s="1"/>
  <c r="AM10" i="4" a="1"/>
  <c r="AM10" i="4" s="1"/>
  <c r="AM27" i="4" a="1"/>
  <c r="AM27" i="4" s="1"/>
  <c r="AM44" i="4" a="1"/>
  <c r="AM44" i="4" s="1"/>
  <c r="AM61" i="4" a="1"/>
  <c r="AM61" i="4" s="1"/>
  <c r="AM49" i="4" a="1"/>
  <c r="AM49" i="4" s="1"/>
  <c r="AM58" i="4" a="1"/>
  <c r="AM58" i="4" s="1"/>
  <c r="AM40" i="4" a="1"/>
  <c r="AM40" i="4" s="1"/>
  <c r="AM22" i="4" a="1"/>
  <c r="AM22" i="4" s="1"/>
  <c r="AM24" i="4" a="1"/>
  <c r="AM24" i="4" s="1"/>
  <c r="AM57" i="4" a="1"/>
  <c r="AM57" i="4" s="1"/>
  <c r="AM31" i="4" a="1"/>
  <c r="AM31" i="4" s="1"/>
  <c r="AM6" i="4" a="1"/>
  <c r="AM6" i="4" s="1"/>
  <c r="AM8" i="4" a="1"/>
  <c r="AM8" i="4" s="1"/>
  <c r="AM12" i="4" a="1"/>
  <c r="AM12" i="4" s="1"/>
  <c r="AM48" i="4" a="1"/>
  <c r="AM48" i="4" s="1"/>
  <c r="AM25" i="4" a="1"/>
  <c r="AM25" i="4" s="1"/>
  <c r="AM30" i="4" a="1"/>
  <c r="AM30" i="4" s="1"/>
  <c r="AM65" i="4" a="1"/>
  <c r="AM65" i="4" s="1"/>
  <c r="AM15" i="4" a="1"/>
  <c r="AM15" i="4" s="1"/>
  <c r="AM32" i="4" a="1"/>
  <c r="AM32" i="4" s="1"/>
  <c r="AM13" i="4" a="1"/>
  <c r="AM13" i="4" s="1"/>
  <c r="AM29" i="4" a="1"/>
  <c r="AM29" i="4" s="1"/>
  <c r="AM62" i="4" a="1"/>
  <c r="AM62" i="4" s="1"/>
  <c r="AM64" i="4" a="1"/>
  <c r="AM64" i="4" s="1"/>
  <c r="AM7" i="4" a="1"/>
  <c r="AM7" i="4" s="1"/>
  <c r="AM46" i="4" a="1"/>
  <c r="AM46" i="4" s="1"/>
  <c r="AM23" i="4" a="1"/>
  <c r="AM23" i="4" s="1"/>
  <c r="AM28" i="4" a="1"/>
  <c r="AM28" i="4" s="1"/>
  <c r="AM59" i="4" a="1"/>
  <c r="AM59" i="4" s="1"/>
  <c r="AM63" i="4" a="1"/>
  <c r="AM63" i="4" s="1"/>
  <c r="AM66" i="4" a="1"/>
  <c r="AM66" i="4" s="1"/>
  <c r="AM41" i="4" a="1"/>
  <c r="AM41" i="4" s="1"/>
  <c r="AM11" i="4" a="1"/>
  <c r="AM11" i="4" s="1"/>
  <c r="AM42" i="4" a="1"/>
  <c r="AM42" i="4" s="1"/>
  <c r="AM45" i="4" a="1"/>
  <c r="AM45" i="4" s="1"/>
  <c r="AM14" i="4" a="1"/>
  <c r="AM14" i="4" s="1"/>
  <c r="AM47" i="4" a="1"/>
  <c r="AM47" i="4" s="1"/>
  <c r="AZ9" i="4"/>
  <c r="AY9" i="4"/>
  <c r="AB16" i="4"/>
  <c r="BE16" i="4" s="1"/>
  <c r="AP16" i="4"/>
  <c r="CU25" i="4"/>
  <c r="AZ56" i="4"/>
  <c r="AY56" i="4"/>
  <c r="AY60" i="4"/>
  <c r="AZ60" i="4"/>
  <c r="CR138" i="4"/>
  <c r="CS179" i="4"/>
  <c r="CS206" i="4"/>
  <c r="CR474" i="4"/>
  <c r="CS590" i="4"/>
  <c r="AZ23" i="4"/>
  <c r="AY23" i="4"/>
  <c r="AB35" i="4"/>
  <c r="AP35" i="4"/>
  <c r="CD810" i="4"/>
  <c r="AP19" i="4"/>
  <c r="CD884" i="4"/>
  <c r="AP93" i="4"/>
  <c r="CS347" i="4"/>
  <c r="CU657" i="4"/>
  <c r="CS512" i="4"/>
  <c r="CD870" i="4"/>
  <c r="AP79" i="4"/>
  <c r="AY10" i="4"/>
  <c r="AZ10" i="4"/>
  <c r="AB88" i="4"/>
  <c r="BE88" i="4" s="1"/>
  <c r="AP88" i="4"/>
  <c r="AZ53" i="4"/>
  <c r="AY53" i="4"/>
  <c r="AP24" i="4"/>
  <c r="CD866" i="4"/>
  <c r="AP75" i="4"/>
  <c r="AB91" i="4"/>
  <c r="BE91" i="4" s="1"/>
  <c r="AP91" i="4"/>
  <c r="AZ16" i="4"/>
  <c r="AY16" i="4"/>
  <c r="CD814" i="4"/>
  <c r="AP23" i="4"/>
  <c r="AP27" i="4"/>
  <c r="CR37" i="4"/>
  <c r="AP71" i="4"/>
  <c r="CD878" i="4"/>
  <c r="AP87" i="4"/>
  <c r="CD891" i="4"/>
  <c r="AP100" i="4"/>
  <c r="CG891" i="4" s="1"/>
  <c r="CD904" i="4"/>
  <c r="AP113" i="4"/>
  <c r="CU179" i="4"/>
  <c r="CR240" i="4"/>
  <c r="CS474" i="4"/>
  <c r="CS482" i="4"/>
  <c r="CS32" i="4"/>
  <c r="CS105" i="4"/>
  <c r="CR202" i="4"/>
  <c r="A268" i="4"/>
  <c r="CS443" i="4"/>
  <c r="CR467" i="4"/>
  <c r="CS621" i="4"/>
  <c r="CR692" i="4"/>
  <c r="CU775" i="4"/>
  <c r="CR221" i="4"/>
  <c r="CS391" i="4"/>
  <c r="CS535" i="4"/>
  <c r="CS658" i="4"/>
  <c r="CR118" i="4"/>
  <c r="CS36" i="4"/>
  <c r="CR61" i="4"/>
  <c r="A183" i="4"/>
  <c r="AA183" i="4" s="1"/>
  <c r="AH183" i="4" s="1"/>
  <c r="CR247" i="4"/>
  <c r="A252" i="4"/>
  <c r="AO252" i="4" s="1"/>
  <c r="CS254" i="4"/>
  <c r="U292" i="4"/>
  <c r="CU318" i="4"/>
  <c r="CU341" i="4"/>
  <c r="CR378" i="4"/>
  <c r="CR590" i="4"/>
  <c r="CS666" i="4"/>
  <c r="CS731" i="4"/>
  <c r="CU548" i="4"/>
  <c r="V290" i="4"/>
  <c r="F224" i="4"/>
  <c r="AE224" i="4" s="1"/>
  <c r="CS695" i="4"/>
  <c r="E290" i="4"/>
  <c r="CF1081" i="4" s="1"/>
  <c r="CU31" i="4"/>
  <c r="CS91" i="4"/>
  <c r="CU101" i="4"/>
  <c r="CU226" i="4"/>
  <c r="CR259" i="4"/>
  <c r="X290" i="4"/>
  <c r="CU304" i="4"/>
  <c r="CU449" i="4"/>
  <c r="CR525" i="4"/>
  <c r="CU606" i="4"/>
  <c r="W290" i="4"/>
  <c r="CR444" i="4"/>
  <c r="W309" i="4"/>
  <c r="T126" i="4"/>
  <c r="CS496" i="4"/>
  <c r="CR297" i="4"/>
  <c r="CR580" i="4"/>
  <c r="CR321" i="4"/>
  <c r="CR376" i="4"/>
  <c r="CS431" i="4"/>
  <c r="CS452" i="4"/>
  <c r="CU664" i="4"/>
  <c r="CS698" i="4"/>
  <c r="CS737" i="4"/>
  <c r="CS784" i="4"/>
  <c r="CU183" i="4"/>
  <c r="CS52" i="4"/>
  <c r="CR129" i="4"/>
  <c r="CR224" i="4"/>
  <c r="CR290" i="4"/>
  <c r="CS326" i="4"/>
  <c r="CS64" i="4"/>
  <c r="CU94" i="4"/>
  <c r="CU193" i="4"/>
  <c r="CS290" i="4"/>
  <c r="CS376" i="4"/>
  <c r="CR426" i="4"/>
  <c r="CU431" i="4"/>
  <c r="CS588" i="4"/>
  <c r="CR630" i="4"/>
  <c r="CU763" i="4"/>
  <c r="CR711" i="4"/>
  <c r="CU711" i="4"/>
  <c r="CU774" i="4"/>
  <c r="W172" i="4"/>
  <c r="V174" i="4"/>
  <c r="X284" i="4"/>
  <c r="BD33" i="4"/>
  <c r="U218" i="4"/>
  <c r="V218" i="4"/>
  <c r="F265" i="4"/>
  <c r="AE265" i="4" s="1"/>
  <c r="CR706" i="4"/>
  <c r="E218" i="4"/>
  <c r="CF1009" i="4" s="1"/>
  <c r="CR785" i="4"/>
  <c r="C237" i="4"/>
  <c r="AP237" i="4" s="1"/>
  <c r="CG1028" i="4" s="1"/>
  <c r="C244" i="4"/>
  <c r="AB244" i="4" s="1"/>
  <c r="BE244" i="4" s="1"/>
  <c r="F320" i="4"/>
  <c r="AE320" i="4" s="1"/>
  <c r="CU785" i="4"/>
  <c r="I49" i="4"/>
  <c r="E132" i="4"/>
  <c r="CF923" i="4" s="1"/>
  <c r="CR134" i="4"/>
  <c r="V320" i="4"/>
  <c r="CS623" i="4"/>
  <c r="AO38" i="4"/>
  <c r="CS787" i="4"/>
  <c r="U132" i="4"/>
  <c r="CS134" i="4"/>
  <c r="W320" i="4"/>
  <c r="CS33" i="4"/>
  <c r="CS50" i="4"/>
  <c r="CR66" i="4"/>
  <c r="CR73" i="4"/>
  <c r="CR89" i="4"/>
  <c r="CS109" i="4"/>
  <c r="X320" i="4"/>
  <c r="CR330" i="4"/>
  <c r="CU414" i="4"/>
  <c r="CS516" i="4"/>
  <c r="CR676" i="4"/>
  <c r="C265" i="4"/>
  <c r="CS24" i="4"/>
  <c r="CU50" i="4"/>
  <c r="CS66" i="4"/>
  <c r="CU109" i="4"/>
  <c r="CR223" i="4"/>
  <c r="CR393" i="4"/>
  <c r="CS464" i="4"/>
  <c r="CR532" i="4"/>
  <c r="BD38" i="4"/>
  <c r="D265" i="4"/>
  <c r="AC265" i="4" s="1"/>
  <c r="CS305" i="4"/>
  <c r="CU24" i="4"/>
  <c r="CU89" i="4"/>
  <c r="CS223" i="4"/>
  <c r="CS282" i="4"/>
  <c r="CR296" i="4"/>
  <c r="CU330" i="4"/>
  <c r="CS485" i="4"/>
  <c r="CS532" i="4"/>
  <c r="CR600" i="4"/>
  <c r="CS754" i="4"/>
  <c r="BT38" i="4"/>
  <c r="W218" i="4"/>
  <c r="CR5" i="4"/>
  <c r="CR32" i="4"/>
  <c r="CS92" i="4"/>
  <c r="CU102" i="4"/>
  <c r="CR122" i="4"/>
  <c r="CS296" i="4"/>
  <c r="CR325" i="4"/>
  <c r="CS338" i="4"/>
  <c r="CS396" i="4"/>
  <c r="CU566" i="4"/>
  <c r="CR749" i="4"/>
  <c r="CU754" i="4"/>
  <c r="CR424" i="4"/>
  <c r="D244" i="4"/>
  <c r="AC244" i="4" s="1"/>
  <c r="V164" i="4"/>
  <c r="X253" i="4"/>
  <c r="F286" i="4"/>
  <c r="AE286" i="4" s="1"/>
  <c r="AA104" i="4"/>
  <c r="AH104" i="4" s="1"/>
  <c r="C232" i="4"/>
  <c r="AB232" i="4" s="1"/>
  <c r="BE232" i="4" s="1"/>
  <c r="CR74" i="4"/>
  <c r="CS78" i="4"/>
  <c r="CR88" i="4"/>
  <c r="CS110" i="4"/>
  <c r="CU233" i="4"/>
  <c r="A244" i="4"/>
  <c r="CS375" i="4"/>
  <c r="CU413" i="4"/>
  <c r="CU453" i="4"/>
  <c r="CR539" i="4"/>
  <c r="CU599" i="4"/>
  <c r="CR612" i="4"/>
  <c r="CR768" i="4"/>
  <c r="CU235" i="4"/>
  <c r="CS489" i="4"/>
  <c r="CS539" i="4"/>
  <c r="CS612" i="4"/>
  <c r="CU773" i="4"/>
  <c r="CR529" i="4"/>
  <c r="CS710" i="4"/>
  <c r="E244" i="4"/>
  <c r="CF1035" i="4" s="1"/>
  <c r="C253" i="4"/>
  <c r="CD1044" i="4" s="1"/>
  <c r="U264" i="4"/>
  <c r="CU322" i="4"/>
  <c r="CU350" i="4"/>
  <c r="CU396" i="4"/>
  <c r="CU401" i="4"/>
  <c r="CU602" i="4"/>
  <c r="CU660" i="4"/>
  <c r="CS683" i="4"/>
  <c r="CR705" i="4"/>
  <c r="CU758" i="4"/>
  <c r="CR645" i="4"/>
  <c r="CR24" i="4"/>
  <c r="T60" i="4"/>
  <c r="CS77" i="4"/>
  <c r="CR109" i="4"/>
  <c r="A184" i="4"/>
  <c r="I184" i="4" s="1"/>
  <c r="V217" i="4"/>
  <c r="CU223" i="4"/>
  <c r="T230" i="4"/>
  <c r="CR251" i="4"/>
  <c r="CU325" i="4"/>
  <c r="CU421" i="4"/>
  <c r="CU428" i="4"/>
  <c r="CS487" i="4"/>
  <c r="CS572" i="4"/>
  <c r="CS605" i="4"/>
  <c r="CR681" i="4"/>
  <c r="CR726" i="4"/>
  <c r="CR784" i="4"/>
  <c r="CS741" i="4"/>
  <c r="CU756" i="4"/>
  <c r="CR197" i="4"/>
  <c r="CR416" i="4"/>
  <c r="CU441" i="4"/>
  <c r="X164" i="4"/>
  <c r="AO104" i="4"/>
  <c r="AL3" i="4" a="1"/>
  <c r="CU33" i="4"/>
  <c r="CU65" i="4"/>
  <c r="BN100" i="4"/>
  <c r="BT104" i="4"/>
  <c r="U134" i="4"/>
  <c r="U136" i="4"/>
  <c r="AO138" i="4"/>
  <c r="CU171" i="4"/>
  <c r="CU184" i="4"/>
  <c r="C198" i="4"/>
  <c r="CD989" i="4" s="1"/>
  <c r="W209" i="4"/>
  <c r="U211" i="4"/>
  <c r="CS213" i="4"/>
  <c r="E226" i="4"/>
  <c r="CF1017" i="4" s="1"/>
  <c r="CR228" i="4"/>
  <c r="C243" i="4"/>
  <c r="CD1034" i="4" s="1"/>
  <c r="CR282" i="4"/>
  <c r="CR293" i="4"/>
  <c r="W305" i="4"/>
  <c r="CU323" i="4"/>
  <c r="CU402" i="4"/>
  <c r="CR412" i="4"/>
  <c r="CS462" i="4"/>
  <c r="CS530" i="4"/>
  <c r="CU535" i="4"/>
  <c r="CR563" i="4"/>
  <c r="CR608" i="4"/>
  <c r="CR621" i="4"/>
  <c r="CU701" i="4"/>
  <c r="CS749" i="4"/>
  <c r="X177" i="4"/>
  <c r="CR524" i="4"/>
  <c r="F153" i="4"/>
  <c r="AE153" i="4" s="1"/>
  <c r="T32" i="4"/>
  <c r="BN128" i="4"/>
  <c r="E243" i="4"/>
  <c r="CF1034" i="4" s="1"/>
  <c r="T2" i="4"/>
  <c r="AA3" i="4"/>
  <c r="AH3" i="4" s="1"/>
  <c r="I26" i="4"/>
  <c r="BN55" i="4"/>
  <c r="CU122" i="4"/>
  <c r="W134" i="4"/>
  <c r="A156" i="4"/>
  <c r="AO156" i="4" s="1"/>
  <c r="U198" i="4"/>
  <c r="CU228" i="4"/>
  <c r="CS275" i="4"/>
  <c r="CS314" i="4"/>
  <c r="CS392" i="4"/>
  <c r="CU397" i="4"/>
  <c r="CU412" i="4"/>
  <c r="CU485" i="4"/>
  <c r="CU520" i="4"/>
  <c r="E153" i="4"/>
  <c r="CF944" i="4" s="1"/>
  <c r="CR465" i="4"/>
  <c r="CS543" i="4"/>
  <c r="CS553" i="4"/>
  <c r="CS646" i="4"/>
  <c r="CR664" i="4"/>
  <c r="CR719" i="4"/>
  <c r="V253" i="4"/>
  <c r="F217" i="4"/>
  <c r="AE217" i="4" s="1"/>
  <c r="CS428" i="4"/>
  <c r="E149" i="4"/>
  <c r="CF940" i="4" s="1"/>
  <c r="X198" i="4"/>
  <c r="CU553" i="4"/>
  <c r="CU646" i="4"/>
  <c r="F164" i="4"/>
  <c r="AE164" i="4" s="1"/>
  <c r="U138" i="4"/>
  <c r="W230" i="4"/>
  <c r="CR136" i="4"/>
  <c r="D187" i="4"/>
  <c r="AC187" i="4" s="1"/>
  <c r="BN37" i="4"/>
  <c r="BT60" i="4"/>
  <c r="E196" i="4"/>
  <c r="CF987" i="4" s="1"/>
  <c r="D312" i="4"/>
  <c r="CE1103" i="4" s="1"/>
  <c r="D222" i="4"/>
  <c r="BU222" i="4" s="1"/>
  <c r="CU429" i="4"/>
  <c r="AO54" i="4"/>
  <c r="E187" i="4"/>
  <c r="CF978" i="4" s="1"/>
  <c r="E209" i="4"/>
  <c r="CF1000" i="4" s="1"/>
  <c r="F209" i="4"/>
  <c r="AE209" i="4" s="1"/>
  <c r="X230" i="4"/>
  <c r="X138" i="4"/>
  <c r="I89" i="4"/>
  <c r="BD100" i="4"/>
  <c r="F134" i="4"/>
  <c r="AE134" i="4" s="1"/>
  <c r="V134" i="4"/>
  <c r="E198" i="4"/>
  <c r="AD198" i="4" s="1"/>
  <c r="X209" i="4"/>
  <c r="AO114" i="4"/>
  <c r="BT3" i="4"/>
  <c r="DK103" i="4"/>
  <c r="E239" i="4"/>
  <c r="CF1030" i="4" s="1"/>
  <c r="V265" i="4"/>
  <c r="BD2" i="4"/>
  <c r="BD54" i="4"/>
  <c r="CU64" i="4"/>
  <c r="CU111" i="4"/>
  <c r="CU156" i="4"/>
  <c r="A172" i="4"/>
  <c r="C183" i="4"/>
  <c r="CD974" i="4" s="1"/>
  <c r="F187" i="4"/>
  <c r="AE187" i="4" s="1"/>
  <c r="A203" i="4"/>
  <c r="AO203" i="4" s="1"/>
  <c r="V220" i="4"/>
  <c r="CS224" i="4"/>
  <c r="C235" i="4"/>
  <c r="CD1026" i="4" s="1"/>
  <c r="A261" i="4"/>
  <c r="T261" i="4" s="1"/>
  <c r="W265" i="4"/>
  <c r="E267" i="4"/>
  <c r="CF1058" i="4" s="1"/>
  <c r="CU400" i="4"/>
  <c r="CS422" i="4"/>
  <c r="CU523" i="4"/>
  <c r="CU601" i="4"/>
  <c r="CU687" i="4"/>
  <c r="C217" i="4"/>
  <c r="AB217" i="4" s="1"/>
  <c r="BE217" i="4" s="1"/>
  <c r="T104" i="4"/>
  <c r="CR557" i="4"/>
  <c r="CU738" i="4"/>
  <c r="X217" i="4"/>
  <c r="DK281" i="4"/>
  <c r="D209" i="4"/>
  <c r="CU741" i="4"/>
  <c r="X305" i="4"/>
  <c r="AO3" i="4"/>
  <c r="CR15" i="4"/>
  <c r="CS128" i="4"/>
  <c r="CS374" i="4"/>
  <c r="BN114" i="4"/>
  <c r="BT75" i="4"/>
  <c r="X194" i="4"/>
  <c r="X220" i="4"/>
  <c r="CR757" i="4"/>
  <c r="D136" i="4"/>
  <c r="CE927" i="4" s="1"/>
  <c r="V209" i="4"/>
  <c r="V183" i="4"/>
  <c r="F235" i="4"/>
  <c r="AE235" i="4" s="1"/>
  <c r="X265" i="4"/>
  <c r="BN267" i="4"/>
  <c r="BT54" i="4"/>
  <c r="CR55" i="4"/>
  <c r="CU96" i="4"/>
  <c r="CU103" i="4"/>
  <c r="CR145" i="4"/>
  <c r="CS163" i="4"/>
  <c r="C172" i="4"/>
  <c r="AB172" i="4" s="1"/>
  <c r="BE172" i="4" s="1"/>
  <c r="CS176" i="4"/>
  <c r="D192" i="4"/>
  <c r="BU192" i="4" s="1"/>
  <c r="V235" i="4"/>
  <c r="CU254" i="4"/>
  <c r="CR362" i="4"/>
  <c r="CR377" i="4"/>
  <c r="CR516" i="4"/>
  <c r="CR604" i="4"/>
  <c r="CU704" i="4"/>
  <c r="CS136" i="4"/>
  <c r="BN75" i="4"/>
  <c r="AO67" i="4"/>
  <c r="CS114" i="4"/>
  <c r="D172" i="4"/>
  <c r="BU172" i="4" s="1"/>
  <c r="CU176" i="4"/>
  <c r="CR187" i="4"/>
  <c r="W192" i="4"/>
  <c r="W235" i="4"/>
  <c r="CR463" i="4"/>
  <c r="CR526" i="4"/>
  <c r="CR531" i="4"/>
  <c r="CR591" i="4"/>
  <c r="CS609" i="4"/>
  <c r="U164" i="4"/>
  <c r="W164" i="4"/>
  <c r="U217" i="4"/>
  <c r="CR116" i="4"/>
  <c r="W138" i="4"/>
  <c r="D232" i="4"/>
  <c r="BU232" i="4" s="1"/>
  <c r="W198" i="4"/>
  <c r="BD3" i="4"/>
  <c r="CS19" i="4"/>
  <c r="CU18" i="4"/>
  <c r="BN95" i="4"/>
  <c r="E172" i="4"/>
  <c r="CF963" i="4" s="1"/>
  <c r="CS187" i="4"/>
  <c r="BN192" i="4"/>
  <c r="CR203" i="4"/>
  <c r="X235" i="4"/>
  <c r="CR398" i="4"/>
  <c r="CS531" i="4"/>
  <c r="CU760" i="4"/>
  <c r="CU765" i="4"/>
  <c r="CS148" i="4"/>
  <c r="D272" i="4"/>
  <c r="CE1063" i="4" s="1"/>
  <c r="U236" i="4"/>
  <c r="U209" i="4"/>
  <c r="AP209" i="4" s="1"/>
  <c r="CS633" i="4"/>
  <c r="BT32" i="4"/>
  <c r="AA60" i="4"/>
  <c r="AH60" i="4" s="1"/>
  <c r="CS465" i="4"/>
  <c r="BT18" i="4"/>
  <c r="CS75" i="4"/>
  <c r="T91" i="4"/>
  <c r="CR141" i="4"/>
  <c r="CU161" i="4"/>
  <c r="CU187" i="4"/>
  <c r="CR229" i="4"/>
  <c r="A290" i="4"/>
  <c r="T290" i="4" s="1"/>
  <c r="CS398" i="4"/>
  <c r="CU403" i="4"/>
  <c r="CU491" i="4"/>
  <c r="CS521" i="4"/>
  <c r="CR622" i="4"/>
  <c r="CR642" i="4"/>
  <c r="CR670" i="4"/>
  <c r="CS725" i="4"/>
  <c r="U230" i="4"/>
  <c r="BD115" i="4"/>
  <c r="BN115" i="4"/>
  <c r="U305" i="4"/>
  <c r="BN60" i="4"/>
  <c r="BT44" i="4"/>
  <c r="BN53" i="4"/>
  <c r="BT95" i="4"/>
  <c r="CS143" i="4"/>
  <c r="A148" i="4"/>
  <c r="BN148" i="4" s="1"/>
  <c r="A179" i="4"/>
  <c r="BD179" i="4" s="1"/>
  <c r="CU203" i="4"/>
  <c r="CS229" i="4"/>
  <c r="CR233" i="4"/>
  <c r="CS267" i="4"/>
  <c r="CR337" i="4"/>
  <c r="CR544" i="4"/>
  <c r="CR599" i="4"/>
  <c r="CS622" i="4"/>
  <c r="CS627" i="4"/>
  <c r="CR637" i="4"/>
  <c r="CS740" i="4"/>
  <c r="CR776" i="4"/>
  <c r="V230" i="4"/>
  <c r="CR215" i="4"/>
  <c r="CR35" i="4"/>
  <c r="CU54" i="4"/>
  <c r="CR78" i="4"/>
  <c r="CR110" i="4"/>
  <c r="CR183" i="4"/>
  <c r="CS233" i="4"/>
  <c r="CU370" i="4"/>
  <c r="CR430" i="4"/>
  <c r="CS453" i="4"/>
  <c r="CS544" i="4"/>
  <c r="CS594" i="4"/>
  <c r="CU622" i="4"/>
  <c r="CU627" i="4"/>
  <c r="CR753" i="4"/>
  <c r="BT312" i="4"/>
  <c r="I312" i="4"/>
  <c r="W308" i="4"/>
  <c r="V308" i="4"/>
  <c r="V302" i="4"/>
  <c r="W302" i="4"/>
  <c r="C300" i="4"/>
  <c r="AP300" i="4" s="1"/>
  <c r="CU459" i="4"/>
  <c r="C166" i="4"/>
  <c r="AP166" i="4" s="1"/>
  <c r="CG957" i="4" s="1"/>
  <c r="F300" i="4"/>
  <c r="AE300" i="4" s="1"/>
  <c r="BT69" i="4"/>
  <c r="T69" i="4"/>
  <c r="I69" i="4"/>
  <c r="AA69" i="4"/>
  <c r="AH69" i="4" s="1"/>
  <c r="V300" i="4"/>
  <c r="CU136" i="4"/>
  <c r="D254" i="4"/>
  <c r="CE1045" i="4" s="1"/>
  <c r="U254" i="4"/>
  <c r="X254" i="4"/>
  <c r="V254" i="4"/>
  <c r="A254" i="4"/>
  <c r="C322" i="4"/>
  <c r="CD1113" i="4" s="1"/>
  <c r="CU329" i="4"/>
  <c r="CU134" i="4"/>
  <c r="X298" i="4"/>
  <c r="CU665" i="4"/>
  <c r="I57" i="4"/>
  <c r="BN57" i="4"/>
  <c r="AO57" i="4"/>
  <c r="CC868" i="4"/>
  <c r="BT77" i="4"/>
  <c r="AA77" i="4"/>
  <c r="AH77" i="4" s="1"/>
  <c r="BD77" i="4"/>
  <c r="AO77" i="4"/>
  <c r="A275" i="4"/>
  <c r="BN275" i="4" s="1"/>
  <c r="W275" i="4"/>
  <c r="V275" i="4"/>
  <c r="U275" i="4"/>
  <c r="AP275" i="4" s="1"/>
  <c r="F275" i="4"/>
  <c r="AE275" i="4" s="1"/>
  <c r="E275" i="4"/>
  <c r="CF1066" i="4" s="1"/>
  <c r="A300" i="4"/>
  <c r="T300" i="4" s="1"/>
  <c r="W300" i="4"/>
  <c r="U300" i="4"/>
  <c r="D300" i="4"/>
  <c r="BU300" i="4" s="1"/>
  <c r="W306" i="4"/>
  <c r="CC856" i="4"/>
  <c r="BN65" i="4"/>
  <c r="BD65" i="4"/>
  <c r="AA65" i="4"/>
  <c r="AH65" i="4" s="1"/>
  <c r="T65" i="4"/>
  <c r="U166" i="4"/>
  <c r="W166" i="4"/>
  <c r="X166" i="4"/>
  <c r="D275" i="4"/>
  <c r="CE1066" i="4" s="1"/>
  <c r="AO41" i="4"/>
  <c r="BT41" i="4"/>
  <c r="BN41" i="4"/>
  <c r="CR62" i="4"/>
  <c r="CR302" i="4"/>
  <c r="CC827" i="4"/>
  <c r="BD36" i="4"/>
  <c r="AA36" i="4"/>
  <c r="AH36" i="4" s="1"/>
  <c r="CS62" i="4"/>
  <c r="CS162" i="4"/>
  <c r="A271" i="4"/>
  <c r="U271" i="4"/>
  <c r="C271" i="4"/>
  <c r="CD1062" i="4" s="1"/>
  <c r="W271" i="4"/>
  <c r="V271" i="4"/>
  <c r="CS660" i="4"/>
  <c r="A144" i="4"/>
  <c r="BN144" i="4" s="1"/>
  <c r="F144" i="4"/>
  <c r="AE144" i="4" s="1"/>
  <c r="E144" i="4"/>
  <c r="CF935" i="4" s="1"/>
  <c r="U308" i="4"/>
  <c r="CU106" i="4"/>
  <c r="D156" i="4"/>
  <c r="BU156" i="4" s="1"/>
  <c r="D158" i="4"/>
  <c r="AC158" i="4" s="1"/>
  <c r="E246" i="4"/>
  <c r="CF1037" i="4" s="1"/>
  <c r="CU19" i="4"/>
  <c r="CU28" i="4"/>
  <c r="CR33" i="4"/>
  <c r="CS120" i="4"/>
  <c r="F158" i="4"/>
  <c r="AE158" i="4" s="1"/>
  <c r="U246" i="4"/>
  <c r="CS415" i="4"/>
  <c r="D142" i="4"/>
  <c r="AC142" i="4" s="1"/>
  <c r="F223" i="4"/>
  <c r="AE223" i="4" s="1"/>
  <c r="X223" i="4"/>
  <c r="W223" i="4"/>
  <c r="E223" i="4"/>
  <c r="CF1014" i="4" s="1"/>
  <c r="V223" i="4"/>
  <c r="U223" i="4"/>
  <c r="BT113" i="4"/>
  <c r="AO113" i="4"/>
  <c r="C142" i="4"/>
  <c r="AB142" i="4" s="1"/>
  <c r="BE142" i="4" s="1"/>
  <c r="CC838" i="4"/>
  <c r="BT47" i="4"/>
  <c r="AO47" i="4"/>
  <c r="BD47" i="4"/>
  <c r="CS79" i="4"/>
  <c r="D144" i="4"/>
  <c r="C308" i="4"/>
  <c r="CU263" i="4"/>
  <c r="D180" i="4"/>
  <c r="BU180" i="4" s="1"/>
  <c r="F180" i="4"/>
  <c r="AE180" i="4" s="1"/>
  <c r="E180" i="4"/>
  <c r="AD180" i="4" s="1"/>
  <c r="C180" i="4"/>
  <c r="CD971" i="4" s="1"/>
  <c r="A180" i="4"/>
  <c r="CR513" i="4"/>
  <c r="CC849" i="4"/>
  <c r="AO58" i="4"/>
  <c r="BT58" i="4"/>
  <c r="BD58" i="4"/>
  <c r="T58" i="4"/>
  <c r="AA58" i="4"/>
  <c r="AH58" i="4" s="1"/>
  <c r="F234" i="4"/>
  <c r="AE234" i="4" s="1"/>
  <c r="CS408" i="4"/>
  <c r="E304" i="4"/>
  <c r="AD304" i="4" s="1"/>
  <c r="CD888" i="4"/>
  <c r="AB97" i="4"/>
  <c r="BE97" i="4" s="1"/>
  <c r="V191" i="4"/>
  <c r="X191" i="4"/>
  <c r="C191" i="4"/>
  <c r="CD982" i="4" s="1"/>
  <c r="E191" i="4"/>
  <c r="CF982" i="4" s="1"/>
  <c r="D191" i="4"/>
  <c r="BU191" i="4" s="1"/>
  <c r="A191" i="4"/>
  <c r="AA191" i="4" s="1"/>
  <c r="AH191" i="4" s="1"/>
  <c r="CC887" i="4"/>
  <c r="AA96" i="4"/>
  <c r="AH96" i="4" s="1"/>
  <c r="A150" i="4"/>
  <c r="AA150" i="4" s="1"/>
  <c r="AH150" i="4" s="1"/>
  <c r="X150" i="4"/>
  <c r="F150" i="4"/>
  <c r="AE150" i="4" s="1"/>
  <c r="E150" i="4"/>
  <c r="CF941" i="4" s="1"/>
  <c r="E207" i="4"/>
  <c r="CF998" i="4" s="1"/>
  <c r="X207" i="4"/>
  <c r="W207" i="4"/>
  <c r="V207" i="4"/>
  <c r="U207" i="4"/>
  <c r="C207" i="4"/>
  <c r="AP207" i="4" s="1"/>
  <c r="F207" i="4"/>
  <c r="AE207" i="4" s="1"/>
  <c r="A314" i="4"/>
  <c r="V314" i="4"/>
  <c r="W314" i="4"/>
  <c r="X314" i="4"/>
  <c r="CS616" i="4"/>
  <c r="E142" i="4"/>
  <c r="CF933" i="4" s="1"/>
  <c r="V306" i="4"/>
  <c r="X308" i="4"/>
  <c r="CR338" i="4"/>
  <c r="CU408" i="4"/>
  <c r="CU616" i="4"/>
  <c r="C258" i="4"/>
  <c r="CD1049" i="4" s="1"/>
  <c r="X258" i="4"/>
  <c r="D258" i="4"/>
  <c r="CE1049" i="4" s="1"/>
  <c r="W258" i="4"/>
  <c r="E258" i="4"/>
  <c r="CF1049" i="4" s="1"/>
  <c r="I308" i="4"/>
  <c r="BT308" i="4"/>
  <c r="AA308" i="4"/>
  <c r="AH308" i="4" s="1"/>
  <c r="DM491" i="4"/>
  <c r="CU439" i="4"/>
  <c r="U262" i="4"/>
  <c r="D262" i="4"/>
  <c r="CE1053" i="4" s="1"/>
  <c r="CC843" i="4"/>
  <c r="I52" i="4"/>
  <c r="AA52" i="4"/>
  <c r="AH52" i="4" s="1"/>
  <c r="T52" i="4"/>
  <c r="DJ27" i="4"/>
  <c r="C277" i="4"/>
  <c r="CD1068" i="4" s="1"/>
  <c r="X277" i="4"/>
  <c r="D277" i="4"/>
  <c r="CE1068" i="4" s="1"/>
  <c r="W277" i="4"/>
  <c r="C306" i="4"/>
  <c r="CD1097" i="4" s="1"/>
  <c r="BD42" i="4"/>
  <c r="AO42" i="4"/>
  <c r="AA42" i="4"/>
  <c r="AH42" i="4" s="1"/>
  <c r="BT42" i="4"/>
  <c r="W213" i="4"/>
  <c r="X213" i="4"/>
  <c r="U213" i="4"/>
  <c r="C213" i="4"/>
  <c r="CD1004" i="4" s="1"/>
  <c r="T118" i="4"/>
  <c r="BT118" i="4"/>
  <c r="V213" i="4"/>
  <c r="DJ77" i="4"/>
  <c r="CS333" i="4"/>
  <c r="CU338" i="4"/>
  <c r="CU486" i="4"/>
  <c r="CU706" i="4"/>
  <c r="CC855" i="4"/>
  <c r="AA64" i="4"/>
  <c r="AH64" i="4" s="1"/>
  <c r="BN64" i="4"/>
  <c r="E269" i="4"/>
  <c r="AD269" i="4" s="1"/>
  <c r="D269" i="4"/>
  <c r="BU269" i="4" s="1"/>
  <c r="CU83" i="4"/>
  <c r="X312" i="4"/>
  <c r="W312" i="4"/>
  <c r="U312" i="4"/>
  <c r="V312" i="4"/>
  <c r="E312" i="4"/>
  <c r="CF1103" i="4" s="1"/>
  <c r="CS386" i="4"/>
  <c r="U248" i="4"/>
  <c r="V248" i="4"/>
  <c r="DM138" i="4"/>
  <c r="CS76" i="4"/>
  <c r="CU72" i="4"/>
  <c r="F185" i="4"/>
  <c r="AE185" i="4" s="1"/>
  <c r="C185" i="4"/>
  <c r="AB185" i="4" s="1"/>
  <c r="BE185" i="4" s="1"/>
  <c r="CU200" i="4"/>
  <c r="C312" i="4"/>
  <c r="AP312" i="4" s="1"/>
  <c r="CR391" i="4"/>
  <c r="CR489" i="4"/>
  <c r="CR586" i="4"/>
  <c r="F260" i="4"/>
  <c r="AE260" i="4" s="1"/>
  <c r="BT39" i="4"/>
  <c r="AA44" i="4"/>
  <c r="AH44" i="4" s="1"/>
  <c r="CC839" i="4"/>
  <c r="AA48" i="4"/>
  <c r="AH48" i="4" s="1"/>
  <c r="T48" i="4"/>
  <c r="CU80" i="4"/>
  <c r="CC888" i="4"/>
  <c r="BT97" i="4"/>
  <c r="BD97" i="4"/>
  <c r="AO97" i="4"/>
  <c r="CU130" i="4"/>
  <c r="CR147" i="4"/>
  <c r="DM177" i="4"/>
  <c r="CU204" i="4"/>
  <c r="A224" i="4"/>
  <c r="BN224" i="4" s="1"/>
  <c r="U224" i="4"/>
  <c r="C224" i="4"/>
  <c r="AP224" i="4" s="1"/>
  <c r="CS352" i="4"/>
  <c r="CU415" i="4"/>
  <c r="CR486" i="4"/>
  <c r="CU583" i="4"/>
  <c r="CS677" i="4"/>
  <c r="CS706" i="4"/>
  <c r="CU224" i="4"/>
  <c r="CU316" i="4"/>
  <c r="CR329" i="4"/>
  <c r="CU406" i="4"/>
  <c r="CU427" i="4"/>
  <c r="CS467" i="4"/>
  <c r="CR511" i="4"/>
  <c r="CS569" i="4"/>
  <c r="DJ686" i="4"/>
  <c r="CU13" i="4"/>
  <c r="AO20" i="4"/>
  <c r="BN20" i="4"/>
  <c r="BD20" i="4"/>
  <c r="CR27" i="4"/>
  <c r="T35" i="4"/>
  <c r="AA35" i="4"/>
  <c r="AH35" i="4" s="1"/>
  <c r="CR67" i="4"/>
  <c r="F174" i="4"/>
  <c r="AE174" i="4" s="1"/>
  <c r="CU192" i="4"/>
  <c r="CS207" i="4"/>
  <c r="CS230" i="4"/>
  <c r="CS265" i="4"/>
  <c r="CR298" i="4"/>
  <c r="CR432" i="4"/>
  <c r="CU467" i="4"/>
  <c r="CR545" i="4"/>
  <c r="CU569" i="4"/>
  <c r="CS589" i="4"/>
  <c r="CS685" i="4"/>
  <c r="CR690" i="4"/>
  <c r="CR31" i="4"/>
  <c r="CR71" i="4"/>
  <c r="CR75" i="4"/>
  <c r="CR93" i="4"/>
  <c r="CS183" i="4"/>
  <c r="CR248" i="4"/>
  <c r="CS286" i="4"/>
  <c r="CS298" i="4"/>
  <c r="CS322" i="4"/>
  <c r="CU528" i="4"/>
  <c r="CS562" i="4"/>
  <c r="CS690" i="4"/>
  <c r="CR712" i="4"/>
  <c r="CU17" i="4"/>
  <c r="CS31" i="4"/>
  <c r="CS71" i="4"/>
  <c r="CS205" i="4"/>
  <c r="CS232" i="4"/>
  <c r="CS248" i="4"/>
  <c r="CS252" i="4"/>
  <c r="CU286" i="4"/>
  <c r="CU320" i="4"/>
  <c r="CS447" i="4"/>
  <c r="CU562" i="4"/>
  <c r="CS624" i="4"/>
  <c r="CU346" i="4"/>
  <c r="DM439" i="4"/>
  <c r="CR460" i="4"/>
  <c r="CS526" i="4"/>
  <c r="CU612" i="4"/>
  <c r="CS174" i="4"/>
  <c r="DK541" i="4"/>
  <c r="BT14" i="4"/>
  <c r="BN14" i="4"/>
  <c r="BD14" i="4"/>
  <c r="CS339" i="4"/>
  <c r="DO538" i="4"/>
  <c r="DR538" i="4" s="1"/>
  <c r="C171" i="4"/>
  <c r="CD962" i="4" s="1"/>
  <c r="CS334" i="4"/>
  <c r="CU693" i="4"/>
  <c r="DJ84" i="4"/>
  <c r="A208" i="4"/>
  <c r="I208" i="4" s="1"/>
  <c r="CH999" i="4" s="1"/>
  <c r="U208" i="4"/>
  <c r="C208" i="4"/>
  <c r="AP208" i="4" s="1"/>
  <c r="CG999" i="4" s="1"/>
  <c r="U317" i="4"/>
  <c r="AP317" i="4" s="1"/>
  <c r="X319" i="4"/>
  <c r="CS433" i="4"/>
  <c r="BN15" i="4"/>
  <c r="CU36" i="4"/>
  <c r="CD847" i="4"/>
  <c r="AB56" i="4"/>
  <c r="BE56" i="4" s="1"/>
  <c r="BN68" i="4"/>
  <c r="BD68" i="4"/>
  <c r="CC911" i="4"/>
  <c r="AO120" i="4"/>
  <c r="U157" i="4"/>
  <c r="E167" i="4"/>
  <c r="CF958" i="4" s="1"/>
  <c r="F171" i="4"/>
  <c r="AE171" i="4" s="1"/>
  <c r="C247" i="4"/>
  <c r="CD1038" i="4" s="1"/>
  <c r="CU280" i="4"/>
  <c r="D297" i="4"/>
  <c r="CE1088" i="4" s="1"/>
  <c r="V317" i="4"/>
  <c r="AA319" i="4"/>
  <c r="AH319" i="4" s="1"/>
  <c r="CU433" i="4"/>
  <c r="CR473" i="4"/>
  <c r="DK486" i="4"/>
  <c r="W317" i="4"/>
  <c r="BD73" i="4"/>
  <c r="BT73" i="4"/>
  <c r="AA187" i="4"/>
  <c r="AH187" i="4" s="1"/>
  <c r="T112" i="4"/>
  <c r="CC897" i="4"/>
  <c r="BT106" i="4"/>
  <c r="CR155" i="4"/>
  <c r="U161" i="4"/>
  <c r="BT50" i="4"/>
  <c r="AO50" i="4"/>
  <c r="CR81" i="4"/>
  <c r="CS135" i="4"/>
  <c r="C147" i="4"/>
  <c r="AP147" i="4" s="1"/>
  <c r="BT153" i="4"/>
  <c r="X321" i="4"/>
  <c r="CU60" i="4"/>
  <c r="CS81" i="4"/>
  <c r="BD99" i="4"/>
  <c r="BT108" i="4"/>
  <c r="D147" i="4"/>
  <c r="AC147" i="4" s="1"/>
  <c r="C177" i="4"/>
  <c r="AP177" i="4" s="1"/>
  <c r="W249" i="4"/>
  <c r="V287" i="4"/>
  <c r="D293" i="4"/>
  <c r="BU293" i="4" s="1"/>
  <c r="X297" i="4"/>
  <c r="CR453" i="4"/>
  <c r="CS610" i="4"/>
  <c r="BN117" i="4"/>
  <c r="T45" i="4"/>
  <c r="CR53" i="4"/>
  <c r="CU182" i="4"/>
  <c r="U287" i="4"/>
  <c r="C293" i="4"/>
  <c r="W297" i="4"/>
  <c r="AO34" i="4"/>
  <c r="CU41" i="4"/>
  <c r="AA55" i="4"/>
  <c r="AH55" i="4" s="1"/>
  <c r="AO55" i="4"/>
  <c r="I55" i="4"/>
  <c r="CS65" i="4"/>
  <c r="T68" i="4"/>
  <c r="CU81" i="4"/>
  <c r="BN99" i="4"/>
  <c r="CU104" i="4"/>
  <c r="AO111" i="4"/>
  <c r="BT111" i="4"/>
  <c r="BN111" i="4"/>
  <c r="AA111" i="4"/>
  <c r="AH111" i="4" s="1"/>
  <c r="C132" i="4"/>
  <c r="AB132" i="4" s="1"/>
  <c r="BE132" i="4" s="1"/>
  <c r="CU141" i="4"/>
  <c r="E147" i="4"/>
  <c r="AD147" i="4" s="1"/>
  <c r="CU157" i="4"/>
  <c r="CS165" i="4"/>
  <c r="F177" i="4"/>
  <c r="AE177" i="4" s="1"/>
  <c r="C179" i="4"/>
  <c r="CD970" i="4" s="1"/>
  <c r="U184" i="4"/>
  <c r="CU227" i="4"/>
  <c r="CR237" i="4"/>
  <c r="F251" i="4"/>
  <c r="AE251" i="4" s="1"/>
  <c r="E253" i="4"/>
  <c r="CF1044" i="4" s="1"/>
  <c r="W253" i="4"/>
  <c r="U253" i="4"/>
  <c r="F253" i="4"/>
  <c r="AE253" i="4" s="1"/>
  <c r="W287" i="4"/>
  <c r="E293" i="4"/>
  <c r="CF1084" i="4" s="1"/>
  <c r="V295" i="4"/>
  <c r="CS307" i="4"/>
  <c r="CS541" i="4"/>
  <c r="T6" i="4"/>
  <c r="F247" i="4"/>
  <c r="AE247" i="4" s="1"/>
  <c r="F184" i="4"/>
  <c r="AE184" i="4" s="1"/>
  <c r="V249" i="4"/>
  <c r="CU20" i="4"/>
  <c r="CS41" i="4"/>
  <c r="CR52" i="4"/>
  <c r="D132" i="4"/>
  <c r="BU132" i="4" s="1"/>
  <c r="U147" i="4"/>
  <c r="CR169" i="4"/>
  <c r="U177" i="4"/>
  <c r="CU180" i="4"/>
  <c r="V184" i="4"/>
  <c r="DK215" i="4"/>
  <c r="DK279" i="4"/>
  <c r="F293" i="4"/>
  <c r="AE293" i="4" s="1"/>
  <c r="CU319" i="4"/>
  <c r="CU361" i="4"/>
  <c r="CR458" i="4"/>
  <c r="CS182" i="4"/>
  <c r="DJ76" i="4"/>
  <c r="CR174" i="4"/>
  <c r="CU423" i="4"/>
  <c r="F161" i="4"/>
  <c r="AE161" i="4" s="1"/>
  <c r="BT15" i="4"/>
  <c r="I38" i="4"/>
  <c r="AA45" i="4"/>
  <c r="AH45" i="4" s="1"/>
  <c r="CC840" i="4"/>
  <c r="BD49" i="4"/>
  <c r="AO49" i="4"/>
  <c r="AA49" i="4"/>
  <c r="AH49" i="4" s="1"/>
  <c r="CU52" i="4"/>
  <c r="F132" i="4"/>
  <c r="AE132" i="4" s="1"/>
  <c r="W147" i="4"/>
  <c r="CR151" i="4"/>
  <c r="CS171" i="4"/>
  <c r="CR186" i="4"/>
  <c r="A188" i="4"/>
  <c r="BT188" i="4" s="1"/>
  <c r="V190" i="4"/>
  <c r="U222" i="4"/>
  <c r="A222" i="4"/>
  <c r="BT222" i="4" s="1"/>
  <c r="CU268" i="4"/>
  <c r="CU276" i="4"/>
  <c r="V293" i="4"/>
  <c r="CU354" i="4"/>
  <c r="CR366" i="4"/>
  <c r="CU388" i="4"/>
  <c r="CU398" i="4"/>
  <c r="CU417" i="4"/>
  <c r="CS556" i="4"/>
  <c r="CU608" i="4"/>
  <c r="CU618" i="4"/>
  <c r="CS131" i="4"/>
  <c r="BN127" i="4"/>
  <c r="I127" i="4"/>
  <c r="W319" i="4"/>
  <c r="CC809" i="4"/>
  <c r="CJ809" i="4" s="1"/>
  <c r="CQ809" i="4" s="1"/>
  <c r="CW809" i="4" s="1"/>
  <c r="T18" i="4"/>
  <c r="I18" i="4"/>
  <c r="C165" i="4"/>
  <c r="AB165" i="4" s="1"/>
  <c r="BE165" i="4" s="1"/>
  <c r="CC796" i="4"/>
  <c r="BT5" i="4"/>
  <c r="BD5" i="4"/>
  <c r="AO5" i="4"/>
  <c r="BD184" i="4"/>
  <c r="CS219" i="4"/>
  <c r="C287" i="4"/>
  <c r="AP287" i="4" s="1"/>
  <c r="I5" i="4"/>
  <c r="V147" i="4"/>
  <c r="CS366" i="4"/>
  <c r="CS424" i="4"/>
  <c r="CR503" i="4"/>
  <c r="CU534" i="4"/>
  <c r="CS781" i="4"/>
  <c r="BN19" i="4"/>
  <c r="BD19" i="4"/>
  <c r="T19" i="4"/>
  <c r="CS217" i="4"/>
  <c r="W315" i="4"/>
  <c r="D171" i="4"/>
  <c r="BU171" i="4" s="1"/>
  <c r="CR271" i="4"/>
  <c r="E171" i="4"/>
  <c r="CF962" i="4" s="1"/>
  <c r="E208" i="4"/>
  <c r="CF999" i="4" s="1"/>
  <c r="AA108" i="4"/>
  <c r="AH108" i="4" s="1"/>
  <c r="F167" i="4"/>
  <c r="AE167" i="4" s="1"/>
  <c r="V171" i="4"/>
  <c r="D206" i="4"/>
  <c r="BU206" i="4" s="1"/>
  <c r="V297" i="4"/>
  <c r="BT19" i="4"/>
  <c r="X184" i="4"/>
  <c r="CS268" i="4"/>
  <c r="T38" i="4"/>
  <c r="AO45" i="4"/>
  <c r="CS309" i="4"/>
  <c r="CR422" i="4"/>
  <c r="CR446" i="4"/>
  <c r="CS508" i="4"/>
  <c r="CR556" i="4"/>
  <c r="CU603" i="4"/>
  <c r="CR4" i="4"/>
  <c r="CR217" i="4"/>
  <c r="CR294" i="4"/>
  <c r="E161" i="4"/>
  <c r="CF952" i="4" s="1"/>
  <c r="A303" i="4"/>
  <c r="BN303" i="4" s="1"/>
  <c r="E303" i="4"/>
  <c r="CF1094" i="4" s="1"/>
  <c r="X303" i="4"/>
  <c r="W303" i="4"/>
  <c r="V303" i="4"/>
  <c r="U303" i="4"/>
  <c r="X193" i="4"/>
  <c r="C193" i="4"/>
  <c r="U193" i="4"/>
  <c r="X315" i="4"/>
  <c r="A311" i="4"/>
  <c r="BN311" i="4" s="1"/>
  <c r="W311" i="4"/>
  <c r="I50" i="4"/>
  <c r="CR127" i="4"/>
  <c r="CS151" i="4"/>
  <c r="W190" i="4"/>
  <c r="AA18" i="4"/>
  <c r="AH18" i="4" s="1"/>
  <c r="BN39" i="4"/>
  <c r="CR51" i="4"/>
  <c r="CR84" i="4"/>
  <c r="I111" i="4"/>
  <c r="CS127" i="4"/>
  <c r="V132" i="4"/>
  <c r="D134" i="4"/>
  <c r="AC134" i="4" s="1"/>
  <c r="CR149" i="4"/>
  <c r="CU151" i="4"/>
  <c r="CR153" i="4"/>
  <c r="DK175" i="4"/>
  <c r="C188" i="4"/>
  <c r="CD979" i="4" s="1"/>
  <c r="AO18" i="4"/>
  <c r="CR23" i="4"/>
  <c r="BT45" i="4"/>
  <c r="CS51" i="4"/>
  <c r="BD94" i="4"/>
  <c r="W132" i="4"/>
  <c r="E134" i="4"/>
  <c r="CF925" i="4" s="1"/>
  <c r="E164" i="4"/>
  <c r="CF955" i="4" s="1"/>
  <c r="X188" i="4"/>
  <c r="A196" i="4"/>
  <c r="AO196" i="4" s="1"/>
  <c r="F198" i="4"/>
  <c r="AE198" i="4" s="1"/>
  <c r="F222" i="4"/>
  <c r="AE222" i="4" s="1"/>
  <c r="F230" i="4"/>
  <c r="AE230" i="4" s="1"/>
  <c r="E242" i="4"/>
  <c r="CF1033" i="4" s="1"/>
  <c r="CR352" i="4"/>
  <c r="CS451" i="4"/>
  <c r="CS522" i="4"/>
  <c r="CS598" i="4"/>
  <c r="CS390" i="4"/>
  <c r="CU457" i="4"/>
  <c r="CS479" i="4"/>
  <c r="CR603" i="4"/>
  <c r="CR620" i="4"/>
  <c r="CU692" i="4"/>
  <c r="CS620" i="4"/>
  <c r="CU484" i="4"/>
  <c r="CU489" i="4"/>
  <c r="CR501" i="4"/>
  <c r="CU564" i="4"/>
  <c r="CU598" i="4"/>
  <c r="CU637" i="4"/>
  <c r="CU642" i="4"/>
  <c r="CR534" i="4"/>
  <c r="CR581" i="4"/>
  <c r="CR606" i="4"/>
  <c r="CU635" i="4"/>
  <c r="CR659" i="4"/>
  <c r="CS769" i="4"/>
  <c r="CS606" i="4"/>
  <c r="CR616" i="4"/>
  <c r="DK674" i="4"/>
  <c r="CS659" i="4"/>
  <c r="CU676" i="4"/>
  <c r="CS712" i="4"/>
  <c r="CS727" i="4"/>
  <c r="CU532" i="4"/>
  <c r="E250" i="4"/>
  <c r="CF1041" i="4" s="1"/>
  <c r="W168" i="4"/>
  <c r="C186" i="4"/>
  <c r="CD977" i="4" s="1"/>
  <c r="F250" i="4"/>
  <c r="AE250" i="4" s="1"/>
  <c r="CR335" i="4"/>
  <c r="CS337" i="4"/>
  <c r="CR509" i="4"/>
  <c r="CR549" i="4"/>
  <c r="CR720" i="4"/>
  <c r="CU762" i="4"/>
  <c r="CS461" i="4"/>
  <c r="CS351" i="4"/>
  <c r="CU461" i="4"/>
  <c r="CR6" i="4"/>
  <c r="CS89" i="4"/>
  <c r="CU158" i="4"/>
  <c r="CR164" i="4"/>
  <c r="D186" i="4"/>
  <c r="AC186" i="4" s="1"/>
  <c r="CR191" i="4"/>
  <c r="CR214" i="4"/>
  <c r="X233" i="4"/>
  <c r="V233" i="4"/>
  <c r="CU248" i="4"/>
  <c r="U250" i="4"/>
  <c r="F252" i="4"/>
  <c r="AE252" i="4" s="1"/>
  <c r="W261" i="4"/>
  <c r="E268" i="4"/>
  <c r="CF1059" i="4" s="1"/>
  <c r="CR308" i="4"/>
  <c r="CR351" i="4"/>
  <c r="CU365" i="4"/>
  <c r="CR592" i="4"/>
  <c r="CS93" i="4"/>
  <c r="CS6" i="4"/>
  <c r="CR58" i="4"/>
  <c r="CS69" i="4"/>
  <c r="CS85" i="4"/>
  <c r="CR106" i="4"/>
  <c r="CS133" i="4"/>
  <c r="V186" i="4"/>
  <c r="D203" i="4"/>
  <c r="CS214" i="4"/>
  <c r="F233" i="4"/>
  <c r="AE233" i="4" s="1"/>
  <c r="V250" i="4"/>
  <c r="U252" i="4"/>
  <c r="CS335" i="4"/>
  <c r="CS356" i="4"/>
  <c r="CR370" i="4"/>
  <c r="CS403" i="4"/>
  <c r="CR495" i="4"/>
  <c r="CS502" i="4"/>
  <c r="CS592" i="4"/>
  <c r="CS679" i="4"/>
  <c r="CU6" i="4"/>
  <c r="CU85" i="4"/>
  <c r="CU164" i="4"/>
  <c r="CR166" i="4"/>
  <c r="A181" i="4"/>
  <c r="CC972" i="4" s="1"/>
  <c r="W203" i="4"/>
  <c r="CS216" i="4"/>
  <c r="W233" i="4"/>
  <c r="AA261" i="4"/>
  <c r="AH261" i="4" s="1"/>
  <c r="CU295" i="4"/>
  <c r="CR310" i="4"/>
  <c r="CU349" i="4"/>
  <c r="CU356" i="4"/>
  <c r="CR363" i="4"/>
  <c r="CS370" i="4"/>
  <c r="CU377" i="4"/>
  <c r="CU419" i="4"/>
  <c r="CU471" i="4"/>
  <c r="CU502" i="4"/>
  <c r="CR507" i="4"/>
  <c r="CR514" i="4"/>
  <c r="CU592" i="4"/>
  <c r="CR684" i="4"/>
  <c r="CS106" i="4"/>
  <c r="CR137" i="4"/>
  <c r="CR193" i="4"/>
  <c r="BD261" i="4"/>
  <c r="CR277" i="4"/>
  <c r="CR316" i="4"/>
  <c r="U320" i="4"/>
  <c r="E320" i="4"/>
  <c r="CF1111" i="4" s="1"/>
  <c r="C320" i="4"/>
  <c r="CD1111" i="4" s="1"/>
  <c r="CS363" i="4"/>
  <c r="DK382" i="4"/>
  <c r="CS417" i="4"/>
  <c r="CR428" i="4"/>
  <c r="DJ518" i="4"/>
  <c r="CR502" i="4"/>
  <c r="CS507" i="4"/>
  <c r="CS563" i="4"/>
  <c r="CS582" i="4"/>
  <c r="CS655" i="4"/>
  <c r="CS755" i="4"/>
  <c r="CR770" i="4"/>
  <c r="CU51" i="4"/>
  <c r="CR158" i="4"/>
  <c r="CU10" i="4"/>
  <c r="CR50" i="4"/>
  <c r="CS56" i="4"/>
  <c r="CU116" i="4"/>
  <c r="CR120" i="4"/>
  <c r="CS137" i="4"/>
  <c r="CR179" i="4"/>
  <c r="C181" i="4"/>
  <c r="AB181" i="4" s="1"/>
  <c r="BE181" i="4" s="1"/>
  <c r="CS227" i="4"/>
  <c r="CS231" i="4"/>
  <c r="C239" i="4"/>
  <c r="CD1030" i="4" s="1"/>
  <c r="CR275" i="4"/>
  <c r="CS277" i="4"/>
  <c r="E292" i="4"/>
  <c r="CF1083" i="4" s="1"/>
  <c r="CR301" i="4"/>
  <c r="CS316" i="4"/>
  <c r="D320" i="4"/>
  <c r="BU320" i="4" s="1"/>
  <c r="CU363" i="4"/>
  <c r="CS382" i="4"/>
  <c r="DK417" i="4"/>
  <c r="CU454" i="4"/>
  <c r="CS459" i="4"/>
  <c r="CS483" i="4"/>
  <c r="CR547" i="4"/>
  <c r="CU563" i="4"/>
  <c r="CU582" i="4"/>
  <c r="CR624" i="4"/>
  <c r="CR677" i="4"/>
  <c r="CU755" i="4"/>
  <c r="CS760" i="4"/>
  <c r="CR666" i="4"/>
  <c r="CS687" i="4"/>
  <c r="CU710" i="4"/>
  <c r="CU722" i="4"/>
  <c r="CS729" i="4"/>
  <c r="CR755" i="4"/>
  <c r="CU788" i="4"/>
  <c r="CS751" i="4"/>
  <c r="CR723" i="4"/>
  <c r="CS739" i="4"/>
  <c r="CS777" i="4"/>
  <c r="CU430" i="4"/>
  <c r="CS486" i="4"/>
  <c r="CR491" i="4"/>
  <c r="CU521" i="4"/>
  <c r="CS558" i="4"/>
  <c r="CU579" i="4"/>
  <c r="CU634" i="4"/>
  <c r="CS641" i="4"/>
  <c r="CS669" i="4"/>
  <c r="CS681" i="4"/>
  <c r="CU690" i="4"/>
  <c r="CS723" i="4"/>
  <c r="CU674" i="4"/>
  <c r="CS770" i="4"/>
  <c r="CU695" i="4"/>
  <c r="CR716" i="4"/>
  <c r="CR775" i="4"/>
  <c r="CS789" i="4"/>
  <c r="CS686" i="4"/>
  <c r="CS721" i="4"/>
  <c r="CR733" i="4"/>
  <c r="CR761" i="4"/>
  <c r="CR754" i="4"/>
  <c r="CU780" i="4"/>
  <c r="CS728" i="4"/>
  <c r="CS742" i="4"/>
  <c r="CR792" i="4"/>
  <c r="CU742" i="4"/>
  <c r="CS785" i="4"/>
  <c r="CS773" i="4"/>
  <c r="CU778" i="4"/>
  <c r="CR267" i="4"/>
  <c r="CU282" i="4"/>
  <c r="CS284" i="4"/>
  <c r="CR326" i="4"/>
  <c r="CR369" i="4"/>
  <c r="CU376" i="4"/>
  <c r="CS409" i="4"/>
  <c r="CR492" i="4"/>
  <c r="CU543" i="4"/>
  <c r="CU550" i="4"/>
  <c r="CU580" i="4"/>
  <c r="CU682" i="4"/>
  <c r="CR619" i="4"/>
  <c r="CS682" i="4"/>
  <c r="CR696" i="4"/>
  <c r="CS738" i="4"/>
  <c r="DJ772" i="4"/>
  <c r="CU218" i="4"/>
  <c r="CU231" i="4"/>
  <c r="E235" i="4"/>
  <c r="CF1026" i="4" s="1"/>
  <c r="CU267" i="4"/>
  <c r="CS280" i="4"/>
  <c r="CR485" i="4"/>
  <c r="CU492" i="4"/>
  <c r="CR536" i="4"/>
  <c r="CU590" i="4"/>
  <c r="CR647" i="4"/>
  <c r="CR661" i="4"/>
  <c r="CS696" i="4"/>
  <c r="CR710" i="4"/>
  <c r="CS766" i="4"/>
  <c r="CU790" i="4"/>
  <c r="CR564" i="4"/>
  <c r="CS578" i="4"/>
  <c r="CS619" i="4"/>
  <c r="DM679" i="4"/>
  <c r="CR717" i="4"/>
  <c r="CR736" i="4"/>
  <c r="CR213" i="4"/>
  <c r="E217" i="4"/>
  <c r="AD217" i="4" s="1"/>
  <c r="CU220" i="4"/>
  <c r="U235" i="4"/>
  <c r="CS244" i="4"/>
  <c r="CS260" i="4"/>
  <c r="CU262" i="4"/>
  <c r="CS276" i="4"/>
  <c r="CU298" i="4"/>
  <c r="CU335" i="4"/>
  <c r="CU386" i="4"/>
  <c r="CR414" i="4"/>
  <c r="CR434" i="4"/>
  <c r="CS476" i="4"/>
  <c r="CU504" i="4"/>
  <c r="CS509" i="4"/>
  <c r="CU536" i="4"/>
  <c r="CR541" i="4"/>
  <c r="DK568" i="4"/>
  <c r="CS564" i="4"/>
  <c r="CU578" i="4"/>
  <c r="CR588" i="4"/>
  <c r="CU619" i="4"/>
  <c r="CU661" i="4"/>
  <c r="CR673" i="4"/>
  <c r="CS717" i="4"/>
  <c r="CR729" i="4"/>
  <c r="CU776" i="4"/>
  <c r="AC17" i="4"/>
  <c r="BU3" i="4"/>
  <c r="BU100" i="4"/>
  <c r="AC38" i="4"/>
  <c r="AB105" i="4"/>
  <c r="AC58" i="4"/>
  <c r="AB64" i="4"/>
  <c r="AB5" i="4"/>
  <c r="BE5" i="4" s="1"/>
  <c r="BU47" i="4"/>
  <c r="AB47" i="4"/>
  <c r="BE47" i="4" s="1"/>
  <c r="BU6" i="4"/>
  <c r="AC39" i="4"/>
  <c r="AC20" i="4"/>
  <c r="AB44" i="4"/>
  <c r="BE44" i="4" s="1"/>
  <c r="AD260" i="4"/>
  <c r="CS12" i="4"/>
  <c r="CR12" i="4"/>
  <c r="CU197" i="4"/>
  <c r="CU121" i="4"/>
  <c r="CS121" i="4"/>
  <c r="CU86" i="4"/>
  <c r="CS86" i="4"/>
  <c r="CU46" i="4"/>
  <c r="CU92" i="4"/>
  <c r="CR90" i="4"/>
  <c r="AO136" i="4"/>
  <c r="BT136" i="4"/>
  <c r="CS191" i="4"/>
  <c r="CS44" i="4"/>
  <c r="CR43" i="4"/>
  <c r="CU34" i="4"/>
  <c r="CU90" i="4"/>
  <c r="CR344" i="4"/>
  <c r="CS344" i="4"/>
  <c r="V182" i="4"/>
  <c r="X283" i="4"/>
  <c r="CR45" i="4"/>
  <c r="I63" i="4"/>
  <c r="CU69" i="4"/>
  <c r="AO87" i="4"/>
  <c r="BD87" i="4"/>
  <c r="CC933" i="4"/>
  <c r="BD142" i="4"/>
  <c r="AO142" i="4"/>
  <c r="AA142" i="4"/>
  <c r="AH142" i="4" s="1"/>
  <c r="U143" i="4"/>
  <c r="CC949" i="4"/>
  <c r="BD158" i="4"/>
  <c r="AO158" i="4"/>
  <c r="AA158" i="4"/>
  <c r="AH158" i="4" s="1"/>
  <c r="T158" i="4"/>
  <c r="X199" i="4"/>
  <c r="V199" i="4"/>
  <c r="D199" i="4"/>
  <c r="AC199" i="4" s="1"/>
  <c r="CU214" i="4"/>
  <c r="X216" i="4"/>
  <c r="V216" i="4"/>
  <c r="U216" i="4"/>
  <c r="E216" i="4"/>
  <c r="CF1007" i="4" s="1"/>
  <c r="F216" i="4"/>
  <c r="AE216" i="4" s="1"/>
  <c r="D216" i="4"/>
  <c r="BU216" i="4" s="1"/>
  <c r="DK241" i="4"/>
  <c r="C229" i="4"/>
  <c r="BN260" i="4"/>
  <c r="CS400" i="4"/>
  <c r="CU404" i="4"/>
  <c r="CU11" i="4"/>
  <c r="CR41" i="4"/>
  <c r="CS43" i="4"/>
  <c r="CR44" i="4"/>
  <c r="CS45" i="4"/>
  <c r="DM73" i="4"/>
  <c r="CR105" i="4"/>
  <c r="X143" i="4"/>
  <c r="V146" i="4"/>
  <c r="CS161" i="4"/>
  <c r="D196" i="4"/>
  <c r="AC196" i="4" s="1"/>
  <c r="DK218" i="4"/>
  <c r="DK274" i="4"/>
  <c r="A278" i="4"/>
  <c r="CD823" i="4"/>
  <c r="AB32" i="4"/>
  <c r="W146" i="4"/>
  <c r="DM29" i="4"/>
  <c r="CU43" i="4"/>
  <c r="CR111" i="4"/>
  <c r="T134" i="4"/>
  <c r="CS255" i="4"/>
  <c r="BT283" i="4"/>
  <c r="E285" i="4"/>
  <c r="CF1076" i="4" s="1"/>
  <c r="CU425" i="4"/>
  <c r="CR425" i="4"/>
  <c r="CC807" i="4"/>
  <c r="DC807" i="4" s="1"/>
  <c r="DI807" i="4" s="1"/>
  <c r="I16" i="4"/>
  <c r="CS25" i="4"/>
  <c r="CR49" i="4"/>
  <c r="I61" i="4"/>
  <c r="I62" i="4"/>
  <c r="CS68" i="4"/>
  <c r="DK116" i="4"/>
  <c r="AO124" i="4"/>
  <c r="I124" i="4"/>
  <c r="DJ163" i="4"/>
  <c r="U170" i="4"/>
  <c r="CS208" i="4"/>
  <c r="D278" i="4"/>
  <c r="CE1069" i="4" s="1"/>
  <c r="F285" i="4"/>
  <c r="AE285" i="4" s="1"/>
  <c r="A318" i="4"/>
  <c r="CC805" i="4"/>
  <c r="T14" i="4"/>
  <c r="I14" i="4"/>
  <c r="AO28" i="4"/>
  <c r="BT28" i="4"/>
  <c r="BD28" i="4"/>
  <c r="AA28" i="4"/>
  <c r="AH28" i="4" s="1"/>
  <c r="CD820" i="4"/>
  <c r="AB29" i="4"/>
  <c r="I30" i="4"/>
  <c r="CU44" i="4"/>
  <c r="T61" i="4"/>
  <c r="CU107" i="4"/>
  <c r="CU137" i="4"/>
  <c r="V170" i="4"/>
  <c r="CU191" i="4"/>
  <c r="CS211" i="4"/>
  <c r="CU255" i="4"/>
  <c r="E278" i="4"/>
  <c r="CF1069" i="4" s="1"/>
  <c r="A307" i="4"/>
  <c r="F318" i="4"/>
  <c r="AE318" i="4" s="1"/>
  <c r="CU324" i="4"/>
  <c r="V283" i="4"/>
  <c r="U283" i="4"/>
  <c r="F283" i="4"/>
  <c r="AE283" i="4" s="1"/>
  <c r="D283" i="4"/>
  <c r="AC283" i="4" s="1"/>
  <c r="CR19" i="4"/>
  <c r="W283" i="4"/>
  <c r="AC31" i="4"/>
  <c r="BU31" i="4"/>
  <c r="DP157" i="4"/>
  <c r="CC822" i="4"/>
  <c r="CJ822" i="4" s="1"/>
  <c r="CQ822" i="4" s="1"/>
  <c r="CW822" i="4" s="1"/>
  <c r="BT31" i="4"/>
  <c r="BD31" i="4"/>
  <c r="AO31" i="4"/>
  <c r="I199" i="4"/>
  <c r="AQ199" i="4" s="1"/>
  <c r="BI199" i="4" s="1"/>
  <c r="BT199" i="4"/>
  <c r="BN199" i="4"/>
  <c r="AO199" i="4"/>
  <c r="AA199" i="4"/>
  <c r="AH199" i="4" s="1"/>
  <c r="D146" i="4"/>
  <c r="AC146" i="4" s="1"/>
  <c r="DK40" i="4"/>
  <c r="DJ66" i="4"/>
  <c r="AA84" i="4"/>
  <c r="AH84" i="4" s="1"/>
  <c r="BN84" i="4"/>
  <c r="BD84" i="4"/>
  <c r="U142" i="4"/>
  <c r="V285" i="4"/>
  <c r="C307" i="4"/>
  <c r="AA12" i="4"/>
  <c r="AH12" i="4" s="1"/>
  <c r="BN12" i="4"/>
  <c r="CR65" i="4"/>
  <c r="DK89" i="4"/>
  <c r="CR119" i="4"/>
  <c r="A141" i="4"/>
  <c r="BD141" i="4" s="1"/>
  <c r="U141" i="4"/>
  <c r="V142" i="4"/>
  <c r="E155" i="4"/>
  <c r="CF946" i="4" s="1"/>
  <c r="A173" i="4"/>
  <c r="CC964" i="4" s="1"/>
  <c r="X173" i="4"/>
  <c r="V173" i="4"/>
  <c r="U173" i="4"/>
  <c r="CR234" i="4"/>
  <c r="A248" i="4"/>
  <c r="C248" i="4"/>
  <c r="D307" i="4"/>
  <c r="BU307" i="4" s="1"/>
  <c r="V318" i="4"/>
  <c r="CR386" i="4"/>
  <c r="DO466" i="4"/>
  <c r="DR466" i="4" s="1"/>
  <c r="T142" i="4"/>
  <c r="X170" i="4"/>
  <c r="DK67" i="4"/>
  <c r="C155" i="4"/>
  <c r="V310" i="4"/>
  <c r="F310" i="4"/>
  <c r="AE310" i="4" s="1"/>
  <c r="U310" i="4"/>
  <c r="E310" i="4"/>
  <c r="CF1101" i="4" s="1"/>
  <c r="D310" i="4"/>
  <c r="AC310" i="4" s="1"/>
  <c r="U318" i="4"/>
  <c r="CR36" i="4"/>
  <c r="DK64" i="4"/>
  <c r="BT63" i="4"/>
  <c r="CD875" i="4"/>
  <c r="AB84" i="4"/>
  <c r="BE84" i="4" s="1"/>
  <c r="CU23" i="4"/>
  <c r="CS102" i="4"/>
  <c r="CC914" i="4"/>
  <c r="BD123" i="4"/>
  <c r="BT123" i="4"/>
  <c r="AO123" i="4"/>
  <c r="I123" i="4"/>
  <c r="E141" i="4"/>
  <c r="CF932" i="4" s="1"/>
  <c r="W142" i="4"/>
  <c r="A145" i="4"/>
  <c r="CC936" i="4" s="1"/>
  <c r="F145" i="4"/>
  <c r="AE145" i="4" s="1"/>
  <c r="E145" i="4"/>
  <c r="CF936" i="4" s="1"/>
  <c r="U145" i="4"/>
  <c r="CU165" i="4"/>
  <c r="A167" i="4"/>
  <c r="A210" i="4"/>
  <c r="V210" i="4"/>
  <c r="F210" i="4"/>
  <c r="AE210" i="4" s="1"/>
  <c r="D248" i="4"/>
  <c r="AC248" i="4" s="1"/>
  <c r="E307" i="4"/>
  <c r="AD307" i="4" s="1"/>
  <c r="W318" i="4"/>
  <c r="BN8" i="4"/>
  <c r="AA8" i="4"/>
  <c r="AH8" i="4" s="1"/>
  <c r="DM368" i="4"/>
  <c r="DP348" i="4"/>
  <c r="DJ75" i="4"/>
  <c r="DJ74" i="4"/>
  <c r="C278" i="4"/>
  <c r="CR34" i="4"/>
  <c r="DK62" i="4"/>
  <c r="DP92" i="4"/>
  <c r="DM113" i="4"/>
  <c r="DJ127" i="4"/>
  <c r="W136" i="4"/>
  <c r="V136" i="4"/>
  <c r="X142" i="4"/>
  <c r="DK177" i="4"/>
  <c r="CU168" i="4"/>
  <c r="A282" i="4"/>
  <c r="BT282" i="4" s="1"/>
  <c r="U307" i="4"/>
  <c r="X318" i="4"/>
  <c r="CR671" i="4"/>
  <c r="CU671" i="4"/>
  <c r="CU12" i="4"/>
  <c r="AO260" i="4"/>
  <c r="BT260" i="4"/>
  <c r="DK76" i="4"/>
  <c r="E146" i="4"/>
  <c r="CF937" i="4" s="1"/>
  <c r="F255" i="4"/>
  <c r="AE255" i="4" s="1"/>
  <c r="E255" i="4"/>
  <c r="AD255" i="4" s="1"/>
  <c r="D255" i="4"/>
  <c r="CE1046" i="4" s="1"/>
  <c r="X255" i="4"/>
  <c r="V255" i="4"/>
  <c r="AA61" i="4"/>
  <c r="AH61" i="4" s="1"/>
  <c r="CU119" i="4"/>
  <c r="DJ212" i="4"/>
  <c r="DJ323" i="4"/>
  <c r="CU225" i="4"/>
  <c r="CZ3" i="4"/>
  <c r="DM42" i="4"/>
  <c r="A227" i="4"/>
  <c r="BN227" i="4" s="1"/>
  <c r="W227" i="4"/>
  <c r="V227" i="4"/>
  <c r="U227" i="4"/>
  <c r="CC817" i="4"/>
  <c r="DC817" i="4" s="1"/>
  <c r="DI817" i="4" s="1"/>
  <c r="BT26" i="4"/>
  <c r="BD26" i="4"/>
  <c r="AO26" i="4"/>
  <c r="AA26" i="4"/>
  <c r="AH26" i="4" s="1"/>
  <c r="CC913" i="4"/>
  <c r="DC913" i="4" s="1"/>
  <c r="DI913" i="4" s="1"/>
  <c r="BD122" i="4"/>
  <c r="AO122" i="4"/>
  <c r="I122" i="4"/>
  <c r="DJ192" i="4"/>
  <c r="DM417" i="4"/>
  <c r="DP396" i="4"/>
  <c r="DO595" i="4"/>
  <c r="DR595" i="4" s="1"/>
  <c r="CR94" i="4"/>
  <c r="W182" i="4"/>
  <c r="CR39" i="4"/>
  <c r="CR92" i="4"/>
  <c r="A137" i="4"/>
  <c r="AO137" i="4" s="1"/>
  <c r="E137" i="4"/>
  <c r="AD137" i="4" s="1"/>
  <c r="U137" i="4"/>
  <c r="F163" i="4"/>
  <c r="AE163" i="4" s="1"/>
  <c r="E163" i="4"/>
  <c r="CF954" i="4" s="1"/>
  <c r="D163" i="4"/>
  <c r="AC163" i="4" s="1"/>
  <c r="C163" i="4"/>
  <c r="CC863" i="4"/>
  <c r="DC863" i="4" s="1"/>
  <c r="DI863" i="4" s="1"/>
  <c r="BD72" i="4"/>
  <c r="AO72" i="4"/>
  <c r="AA72" i="4"/>
  <c r="AH72" i="4" s="1"/>
  <c r="I72" i="4"/>
  <c r="T72" i="4"/>
  <c r="CU208" i="4"/>
  <c r="CU38" i="4"/>
  <c r="BU51" i="4"/>
  <c r="AC51" i="4"/>
  <c r="BD61" i="4"/>
  <c r="AC69" i="4"/>
  <c r="BU69" i="4"/>
  <c r="CC883" i="4"/>
  <c r="BT92" i="4"/>
  <c r="BD92" i="4"/>
  <c r="AO92" i="4"/>
  <c r="AA92" i="4"/>
  <c r="AH92" i="4" s="1"/>
  <c r="T92" i="4"/>
  <c r="I92" i="4"/>
  <c r="CC929" i="4"/>
  <c r="T138" i="4"/>
  <c r="BD138" i="4"/>
  <c r="A152" i="4"/>
  <c r="AA152" i="4" s="1"/>
  <c r="AH152" i="4" s="1"/>
  <c r="CS373" i="4"/>
  <c r="DJ173" i="4"/>
  <c r="F137" i="4"/>
  <c r="AE137" i="4" s="1"/>
  <c r="U182" i="4"/>
  <c r="CU326" i="4"/>
  <c r="CU42" i="4"/>
  <c r="CU458" i="4"/>
  <c r="CS654" i="4"/>
  <c r="BN22" i="4"/>
  <c r="T22" i="4"/>
  <c r="I22" i="4"/>
  <c r="DJ67" i="4"/>
  <c r="X307" i="4"/>
  <c r="F307" i="4"/>
  <c r="AE307" i="4" s="1"/>
  <c r="W307" i="4"/>
  <c r="CC1101" i="4"/>
  <c r="BT310" i="4"/>
  <c r="BN310" i="4"/>
  <c r="BD310" i="4"/>
  <c r="AO310" i="4"/>
  <c r="AA310" i="4"/>
  <c r="AH310" i="4" s="1"/>
  <c r="I310" i="4"/>
  <c r="CH1101" i="4" s="1"/>
  <c r="I13" i="4"/>
  <c r="CC861" i="4"/>
  <c r="DC861" i="4" s="1"/>
  <c r="DI861" i="4" s="1"/>
  <c r="BD70" i="4"/>
  <c r="AA70" i="4"/>
  <c r="AH70" i="4" s="1"/>
  <c r="AO70" i="4"/>
  <c r="T70" i="4"/>
  <c r="CU79" i="4"/>
  <c r="DK129" i="4"/>
  <c r="A133" i="4"/>
  <c r="U133" i="4"/>
  <c r="AO61" i="4"/>
  <c r="DJ92" i="4"/>
  <c r="T84" i="4"/>
  <c r="E133" i="4"/>
  <c r="CF924" i="4" s="1"/>
  <c r="DJ270" i="4"/>
  <c r="DO74" i="4"/>
  <c r="DR74" i="4" s="1"/>
  <c r="AA17" i="4"/>
  <c r="AH17" i="4" s="1"/>
  <c r="AO11" i="4"/>
  <c r="BN11" i="4"/>
  <c r="I11" i="4"/>
  <c r="BN25" i="4"/>
  <c r="BT25" i="4"/>
  <c r="BD25" i="4"/>
  <c r="AO25" i="4"/>
  <c r="CC833" i="4"/>
  <c r="I42" i="4"/>
  <c r="T42" i="4"/>
  <c r="BN67" i="4"/>
  <c r="BT67" i="4"/>
  <c r="T67" i="4"/>
  <c r="CM914" i="4" a="1"/>
  <c r="CM914" i="4" s="1"/>
  <c r="AA15" i="4"/>
  <c r="AH15" i="4" s="1"/>
  <c r="CS22" i="4"/>
  <c r="BT61" i="4"/>
  <c r="CC881" i="4"/>
  <c r="AO90" i="4"/>
  <c r="BD90" i="4"/>
  <c r="BT90" i="4"/>
  <c r="AA90" i="4"/>
  <c r="AH90" i="4" s="1"/>
  <c r="CS117" i="4"/>
  <c r="CS118" i="4"/>
  <c r="BT121" i="4"/>
  <c r="BD121" i="4"/>
  <c r="AO121" i="4"/>
  <c r="BD150" i="4"/>
  <c r="DJ199" i="4"/>
  <c r="A202" i="4"/>
  <c r="AO202" i="4" s="1"/>
  <c r="D202" i="4"/>
  <c r="CR346" i="4"/>
  <c r="CR348" i="4"/>
  <c r="CR350" i="4"/>
  <c r="CR384" i="4"/>
  <c r="CS540" i="4"/>
  <c r="X146" i="4"/>
  <c r="U146" i="4"/>
  <c r="C146" i="4"/>
  <c r="DK27" i="4"/>
  <c r="CR95" i="4"/>
  <c r="CR107" i="4"/>
  <c r="X285" i="4"/>
  <c r="W285" i="4"/>
  <c r="D285" i="4"/>
  <c r="CE1076" i="4" s="1"/>
  <c r="C285" i="4"/>
  <c r="BN63" i="4"/>
  <c r="CC859" i="4"/>
  <c r="BT68" i="4"/>
  <c r="DK108" i="4"/>
  <c r="CC884" i="4"/>
  <c r="BD93" i="4"/>
  <c r="AO93" i="4"/>
  <c r="AA93" i="4"/>
  <c r="AH93" i="4" s="1"/>
  <c r="I93" i="4"/>
  <c r="T93" i="4"/>
  <c r="CR7" i="4"/>
  <c r="AA16" i="4"/>
  <c r="AH16" i="4" s="1"/>
  <c r="DK178" i="4"/>
  <c r="DK186" i="4"/>
  <c r="CS7" i="4"/>
  <c r="AA14" i="4"/>
  <c r="AH14" i="4" s="1"/>
  <c r="AO14" i="4"/>
  <c r="BD15" i="4"/>
  <c r="CR57" i="4"/>
  <c r="I68" i="4"/>
  <c r="CR76" i="4"/>
  <c r="CC896" i="4"/>
  <c r="DC896" i="4" s="1"/>
  <c r="DI896" i="4" s="1"/>
  <c r="BT105" i="4"/>
  <c r="AO105" i="4"/>
  <c r="I105" i="4"/>
  <c r="DK199" i="4"/>
  <c r="CS181" i="4"/>
  <c r="CR198" i="4"/>
  <c r="A247" i="4"/>
  <c r="BD247" i="4" s="1"/>
  <c r="X247" i="4"/>
  <c r="W247" i="4"/>
  <c r="V247" i="4"/>
  <c r="U291" i="4"/>
  <c r="CS346" i="4"/>
  <c r="CU27" i="4"/>
  <c r="CU369" i="4"/>
  <c r="CS42" i="4"/>
  <c r="CC945" i="4"/>
  <c r="BD154" i="4"/>
  <c r="AO154" i="4"/>
  <c r="AA154" i="4"/>
  <c r="AH154" i="4" s="1"/>
  <c r="BD235" i="4"/>
  <c r="AA235" i="4"/>
  <c r="AH235" i="4" s="1"/>
  <c r="I235" i="4"/>
  <c r="C143" i="4"/>
  <c r="CC925" i="4"/>
  <c r="BD134" i="4"/>
  <c r="AA134" i="4"/>
  <c r="AH134" i="4" s="1"/>
  <c r="CU123" i="4"/>
  <c r="X182" i="4"/>
  <c r="T62" i="4"/>
  <c r="AO62" i="4"/>
  <c r="D143" i="4"/>
  <c r="AC143" i="4" s="1"/>
  <c r="BT86" i="4"/>
  <c r="BD86" i="4"/>
  <c r="I86" i="4"/>
  <c r="CR98" i="4"/>
  <c r="V266" i="4"/>
  <c r="U266" i="4"/>
  <c r="E266" i="4"/>
  <c r="AD266" i="4" s="1"/>
  <c r="BN30" i="4"/>
  <c r="AA30" i="4"/>
  <c r="AH30" i="4" s="1"/>
  <c r="BU105" i="4"/>
  <c r="AC105" i="4"/>
  <c r="CR28" i="4"/>
  <c r="V154" i="4"/>
  <c r="X154" i="4"/>
  <c r="W154" i="4"/>
  <c r="U154" i="4"/>
  <c r="F154" i="4"/>
  <c r="AE154" i="4" s="1"/>
  <c r="E154" i="4"/>
  <c r="CF945" i="4" s="1"/>
  <c r="CS28" i="4"/>
  <c r="AO140" i="4"/>
  <c r="BN140" i="4"/>
  <c r="I140" i="4"/>
  <c r="DJ166" i="4"/>
  <c r="C154" i="4"/>
  <c r="CR204" i="4"/>
  <c r="A214" i="4"/>
  <c r="BD263" i="4"/>
  <c r="DM347" i="4"/>
  <c r="CR3" i="4"/>
  <c r="CC800" i="4"/>
  <c r="AO9" i="4"/>
  <c r="T9" i="4"/>
  <c r="I9" i="4"/>
  <c r="CU57" i="4"/>
  <c r="CU58" i="4"/>
  <c r="CU61" i="4"/>
  <c r="CS73" i="4"/>
  <c r="CU74" i="4"/>
  <c r="CU75" i="4"/>
  <c r="CU77" i="4"/>
  <c r="I90" i="4"/>
  <c r="CR115" i="4"/>
  <c r="CR123" i="4"/>
  <c r="V140" i="4"/>
  <c r="E140" i="4"/>
  <c r="CF931" i="4" s="1"/>
  <c r="D140" i="4"/>
  <c r="CE931" i="4" s="1"/>
  <c r="C140" i="4"/>
  <c r="CU152" i="4"/>
  <c r="D154" i="4"/>
  <c r="AC154" i="4" s="1"/>
  <c r="CU198" i="4"/>
  <c r="E214" i="4"/>
  <c r="CF1005" i="4" s="1"/>
  <c r="X263" i="4"/>
  <c r="W263" i="4"/>
  <c r="V263" i="4"/>
  <c r="D263" i="4"/>
  <c r="AC263" i="4" s="1"/>
  <c r="CU296" i="4"/>
  <c r="CU450" i="4"/>
  <c r="CS504" i="4"/>
  <c r="C182" i="4"/>
  <c r="DK105" i="4"/>
  <c r="AA79" i="4"/>
  <c r="AH79" i="4" s="1"/>
  <c r="BT79" i="4"/>
  <c r="I79" i="4"/>
  <c r="BT232" i="4"/>
  <c r="I232" i="4"/>
  <c r="L232" i="4" s="1"/>
  <c r="CC1074" i="4"/>
  <c r="AA283" i="4"/>
  <c r="AH283" i="4" s="1"/>
  <c r="CR156" i="4"/>
  <c r="CR208" i="4"/>
  <c r="CC808" i="4"/>
  <c r="CJ808" i="4" s="1"/>
  <c r="CQ808" i="4" s="1"/>
  <c r="CW808" i="4" s="1"/>
  <c r="T17" i="4"/>
  <c r="I17" i="4"/>
  <c r="BT17" i="4"/>
  <c r="T31" i="4"/>
  <c r="DK104" i="4"/>
  <c r="DJ133" i="4"/>
  <c r="DJ180" i="4"/>
  <c r="DK200" i="4"/>
  <c r="F196" i="4"/>
  <c r="AE196" i="4" s="1"/>
  <c r="CC801" i="4"/>
  <c r="CJ801" i="4" s="1"/>
  <c r="CQ801" i="4" s="1"/>
  <c r="CW801" i="4" s="1"/>
  <c r="BD10" i="4"/>
  <c r="AA10" i="4"/>
  <c r="AH10" i="4" s="1"/>
  <c r="AO10" i="4"/>
  <c r="T10" i="4"/>
  <c r="BN13" i="4"/>
  <c r="BN16" i="4"/>
  <c r="DK58" i="4"/>
  <c r="CU59" i="4"/>
  <c r="CS152" i="4"/>
  <c r="CR291" i="4"/>
  <c r="CR20" i="4"/>
  <c r="AA34" i="4"/>
  <c r="AH34" i="4" s="1"/>
  <c r="I34" i="4"/>
  <c r="CR54" i="4"/>
  <c r="CU76" i="4"/>
  <c r="DJ138" i="4"/>
  <c r="DJ157" i="4"/>
  <c r="T154" i="4"/>
  <c r="CS204" i="4"/>
  <c r="U214" i="4"/>
  <c r="U311" i="4"/>
  <c r="F311" i="4"/>
  <c r="AE311" i="4" s="1"/>
  <c r="E311" i="4"/>
  <c r="CF1102" i="4" s="1"/>
  <c r="V311" i="4"/>
  <c r="CS54" i="4"/>
  <c r="BT93" i="4"/>
  <c r="CR96" i="4"/>
  <c r="DJ137" i="4"/>
  <c r="DK138" i="4"/>
  <c r="U174" i="4"/>
  <c r="CS197" i="4"/>
  <c r="V214" i="4"/>
  <c r="C311" i="4"/>
  <c r="DM348" i="4"/>
  <c r="CU452" i="4"/>
  <c r="AO88" i="4"/>
  <c r="BN88" i="4"/>
  <c r="BD88" i="4"/>
  <c r="CC937" i="4"/>
  <c r="BD146" i="4"/>
  <c r="AA146" i="4"/>
  <c r="AH146" i="4" s="1"/>
  <c r="AO146" i="4"/>
  <c r="BN163" i="4"/>
  <c r="BT163" i="4"/>
  <c r="I255" i="4"/>
  <c r="CH1046" i="4" s="1"/>
  <c r="BT255" i="4"/>
  <c r="BD255" i="4"/>
  <c r="AO255" i="4"/>
  <c r="C283" i="4"/>
  <c r="E143" i="4"/>
  <c r="CF934" i="4" s="1"/>
  <c r="CR42" i="4"/>
  <c r="CC916" i="4"/>
  <c r="BT125" i="4"/>
  <c r="AO125" i="4"/>
  <c r="BD125" i="4"/>
  <c r="AA125" i="4"/>
  <c r="AH125" i="4" s="1"/>
  <c r="T125" i="4"/>
  <c r="I125" i="4"/>
  <c r="CR255" i="4"/>
  <c r="CC804" i="4"/>
  <c r="BD13" i="4"/>
  <c r="AA13" i="4"/>
  <c r="AH13" i="4" s="1"/>
  <c r="AO13" i="4"/>
  <c r="T13" i="4"/>
  <c r="BU29" i="4"/>
  <c r="AC29" i="4"/>
  <c r="BD85" i="4"/>
  <c r="I85" i="4"/>
  <c r="BD17" i="4"/>
  <c r="DK59" i="4"/>
  <c r="BT72" i="4"/>
  <c r="CS348" i="4"/>
  <c r="CS4" i="4"/>
  <c r="BT16" i="4"/>
  <c r="CC872" i="4"/>
  <c r="BT81" i="4"/>
  <c r="BD81" i="4"/>
  <c r="AO81" i="4"/>
  <c r="AA81" i="4"/>
  <c r="AH81" i="4" s="1"/>
  <c r="CR72" i="4"/>
  <c r="CS3" i="4"/>
  <c r="CR16" i="4"/>
  <c r="BN23" i="4"/>
  <c r="AA23" i="4"/>
  <c r="AH23" i="4" s="1"/>
  <c r="I23" i="4"/>
  <c r="DM55" i="4"/>
  <c r="CU55" i="4"/>
  <c r="CS72" i="4"/>
  <c r="CC871" i="4"/>
  <c r="AA80" i="4"/>
  <c r="AH80" i="4" s="1"/>
  <c r="I80" i="4"/>
  <c r="T80" i="4"/>
  <c r="CS98" i="4"/>
  <c r="CR114" i="4"/>
  <c r="CC910" i="4"/>
  <c r="DC910" i="4" s="1"/>
  <c r="DI910" i="4" s="1"/>
  <c r="BD119" i="4"/>
  <c r="AA119" i="4"/>
  <c r="AH119" i="4" s="1"/>
  <c r="T119" i="4"/>
  <c r="I119" i="4"/>
  <c r="CU291" i="4"/>
  <c r="CS450" i="4"/>
  <c r="I10" i="4"/>
  <c r="CR14" i="4"/>
  <c r="CS15" i="4"/>
  <c r="CS20" i="4"/>
  <c r="CS27" i="4"/>
  <c r="CS53" i="4"/>
  <c r="AA68" i="4"/>
  <c r="AH68" i="4" s="1"/>
  <c r="CS5" i="4"/>
  <c r="DO73" i="4"/>
  <c r="DR73" i="4" s="1"/>
  <c r="CC823" i="4"/>
  <c r="BD32" i="4"/>
  <c r="AO32" i="4"/>
  <c r="AA32" i="4"/>
  <c r="AH32" i="4" s="1"/>
  <c r="CC824" i="4"/>
  <c r="I33" i="4"/>
  <c r="BT70" i="4"/>
  <c r="CU73" i="4"/>
  <c r="CS96" i="4"/>
  <c r="CU98" i="4"/>
  <c r="DK137" i="4"/>
  <c r="E174" i="4"/>
  <c r="CF965" i="4" s="1"/>
  <c r="X214" i="4"/>
  <c r="CS225" i="4"/>
  <c r="AO290" i="4"/>
  <c r="D311" i="4"/>
  <c r="CU446" i="4"/>
  <c r="DJ32" i="4"/>
  <c r="DJ50" i="4"/>
  <c r="CS34" i="4"/>
  <c r="CS40" i="4"/>
  <c r="DM112" i="4"/>
  <c r="DM121" i="4"/>
  <c r="CS107" i="4"/>
  <c r="CS119" i="4"/>
  <c r="CC917" i="4"/>
  <c r="BD126" i="4"/>
  <c r="AA126" i="4"/>
  <c r="AH126" i="4" s="1"/>
  <c r="CC918" i="4"/>
  <c r="BD127" i="4"/>
  <c r="AA127" i="4"/>
  <c r="AH127" i="4" s="1"/>
  <c r="T128" i="4"/>
  <c r="I128" i="4"/>
  <c r="A149" i="4"/>
  <c r="F149" i="4"/>
  <c r="AE149" i="4" s="1"/>
  <c r="X158" i="4"/>
  <c r="W158" i="4"/>
  <c r="V158" i="4"/>
  <c r="U158" i="4"/>
  <c r="AP158" i="4" s="1"/>
  <c r="E158" i="4"/>
  <c r="AD158" i="4" s="1"/>
  <c r="CR161" i="4"/>
  <c r="CS294" i="4"/>
  <c r="CR322" i="4"/>
  <c r="CR328" i="4"/>
  <c r="DK420" i="4"/>
  <c r="CR517" i="4"/>
  <c r="CR540" i="4"/>
  <c r="DK181" i="4"/>
  <c r="V176" i="4"/>
  <c r="F176" i="4"/>
  <c r="AE176" i="4" s="1"/>
  <c r="E176" i="4"/>
  <c r="CF967" i="4" s="1"/>
  <c r="A176" i="4"/>
  <c r="CS190" i="4"/>
  <c r="DJ229" i="4"/>
  <c r="CR236" i="4"/>
  <c r="CS239" i="4"/>
  <c r="DM279" i="4"/>
  <c r="BN268" i="4"/>
  <c r="BD268" i="4"/>
  <c r="AA268" i="4"/>
  <c r="AH268" i="4" s="1"/>
  <c r="T287" i="4"/>
  <c r="I287" i="4"/>
  <c r="CH1078" i="4" s="1"/>
  <c r="BN287" i="4"/>
  <c r="BD287" i="4"/>
  <c r="AA287" i="4"/>
  <c r="AH287" i="4" s="1"/>
  <c r="CU673" i="4"/>
  <c r="CS164" i="4"/>
  <c r="D176" i="4"/>
  <c r="AC176" i="4" s="1"/>
  <c r="CS178" i="4"/>
  <c r="U189" i="4"/>
  <c r="DK231" i="4"/>
  <c r="X226" i="4"/>
  <c r="W226" i="4"/>
  <c r="V226" i="4"/>
  <c r="U226" i="4"/>
  <c r="A226" i="4"/>
  <c r="CU230" i="4"/>
  <c r="CR244" i="4"/>
  <c r="A246" i="4"/>
  <c r="X268" i="4"/>
  <c r="W268" i="4"/>
  <c r="V268" i="4"/>
  <c r="U268" i="4"/>
  <c r="CU278" i="4"/>
  <c r="CR382" i="4"/>
  <c r="DK115" i="4"/>
  <c r="DM137" i="4"/>
  <c r="CU143" i="4"/>
  <c r="U176" i="4"/>
  <c r="DJ210" i="4"/>
  <c r="BN195" i="4"/>
  <c r="AO195" i="4"/>
  <c r="A219" i="4"/>
  <c r="AA219" i="4" s="1"/>
  <c r="AH219" i="4" s="1"/>
  <c r="A238" i="4"/>
  <c r="AO238" i="4" s="1"/>
  <c r="CU239" i="4"/>
  <c r="CR241" i="4"/>
  <c r="AO250" i="4"/>
  <c r="BT250" i="4"/>
  <c r="T250" i="4"/>
  <c r="DM272" i="4"/>
  <c r="A274" i="4"/>
  <c r="BD274" i="4" s="1"/>
  <c r="U274" i="4"/>
  <c r="CS308" i="4"/>
  <c r="CR314" i="4"/>
  <c r="DJ381" i="4"/>
  <c r="CR457" i="4"/>
  <c r="DK211" i="4"/>
  <c r="DK234" i="4"/>
  <c r="CS241" i="4"/>
  <c r="CS266" i="4"/>
  <c r="CU654" i="4"/>
  <c r="DK131" i="4"/>
  <c r="DK173" i="4"/>
  <c r="X176" i="4"/>
  <c r="C201" i="4"/>
  <c r="A206" i="4"/>
  <c r="AO206" i="4" s="1"/>
  <c r="CR232" i="4"/>
  <c r="CU236" i="4"/>
  <c r="E238" i="4"/>
  <c r="CF1029" i="4" s="1"/>
  <c r="F246" i="4"/>
  <c r="AE246" i="4" s="1"/>
  <c r="X259" i="4"/>
  <c r="W259" i="4"/>
  <c r="V259" i="4"/>
  <c r="F259" i="4"/>
  <c r="AE259" i="4" s="1"/>
  <c r="T268" i="4"/>
  <c r="W274" i="4"/>
  <c r="CU308" i="4"/>
  <c r="CU311" i="4"/>
  <c r="C313" i="4"/>
  <c r="AB313" i="4" s="1"/>
  <c r="BE313" i="4" s="1"/>
  <c r="CU357" i="4"/>
  <c r="CU378" i="4"/>
  <c r="CU432" i="4"/>
  <c r="CR639" i="4"/>
  <c r="DJ135" i="4"/>
  <c r="CR199" i="4"/>
  <c r="D201" i="4"/>
  <c r="AC201" i="4" s="1"/>
  <c r="I222" i="4"/>
  <c r="AQ222" i="4" s="1"/>
  <c r="BI222" i="4" s="1"/>
  <c r="F238" i="4"/>
  <c r="AE238" i="4" s="1"/>
  <c r="CU241" i="4"/>
  <c r="CU244" i="4"/>
  <c r="DP255" i="4"/>
  <c r="X274" i="4"/>
  <c r="F313" i="4"/>
  <c r="AE313" i="4" s="1"/>
  <c r="CU314" i="4"/>
  <c r="A316" i="4"/>
  <c r="DM381" i="4"/>
  <c r="CU436" i="4"/>
  <c r="CU652" i="4"/>
  <c r="CC1047" i="4"/>
  <c r="T256" i="4"/>
  <c r="I256" i="4"/>
  <c r="BN256" i="4"/>
  <c r="AO256" i="4"/>
  <c r="BT323" i="4"/>
  <c r="AO323" i="4"/>
  <c r="AA323" i="4"/>
  <c r="AH323" i="4" s="1"/>
  <c r="T323" i="4"/>
  <c r="CU355" i="4"/>
  <c r="CS615" i="4"/>
  <c r="I106" i="4"/>
  <c r="CC900" i="4"/>
  <c r="CJ900" i="4" s="1"/>
  <c r="CQ900" i="4" s="1"/>
  <c r="CW900" i="4" s="1"/>
  <c r="AA109" i="4"/>
  <c r="AH109" i="4" s="1"/>
  <c r="U131" i="4"/>
  <c r="DJ158" i="4"/>
  <c r="U162" i="4"/>
  <c r="F169" i="4"/>
  <c r="AE169" i="4" s="1"/>
  <c r="CR195" i="4"/>
  <c r="DK216" i="4"/>
  <c r="U212" i="4"/>
  <c r="V238" i="4"/>
  <c r="DK260" i="4"/>
  <c r="V246" i="4"/>
  <c r="F256" i="4"/>
  <c r="AE256" i="4" s="1"/>
  <c r="E256" i="4"/>
  <c r="CF1047" i="4" s="1"/>
  <c r="X256" i="4"/>
  <c r="D256" i="4"/>
  <c r="C289" i="4"/>
  <c r="W295" i="4"/>
  <c r="U313" i="4"/>
  <c r="D316" i="4"/>
  <c r="BU316" i="4" s="1"/>
  <c r="X323" i="4"/>
  <c r="U323" i="4"/>
  <c r="CR333" i="4"/>
  <c r="CU418" i="4"/>
  <c r="DM528" i="4"/>
  <c r="CR64" i="4"/>
  <c r="AO69" i="4"/>
  <c r="T106" i="4"/>
  <c r="DO177" i="4"/>
  <c r="DR177" i="4" s="1"/>
  <c r="V131" i="4"/>
  <c r="D148" i="4"/>
  <c r="CE939" i="4" s="1"/>
  <c r="V162" i="4"/>
  <c r="V212" i="4"/>
  <c r="A234" i="4"/>
  <c r="W238" i="4"/>
  <c r="W246" i="4"/>
  <c r="U256" i="4"/>
  <c r="A264" i="4"/>
  <c r="CU272" i="4"/>
  <c r="D289" i="4"/>
  <c r="CE1080" i="4" s="1"/>
  <c r="V313" i="4"/>
  <c r="E316" i="4"/>
  <c r="CF1107" i="4" s="1"/>
  <c r="C323" i="4"/>
  <c r="DJ399" i="4"/>
  <c r="CS418" i="4"/>
  <c r="CU464" i="4"/>
  <c r="CS61" i="4"/>
  <c r="BN69" i="4"/>
  <c r="CC904" i="4"/>
  <c r="BD113" i="4"/>
  <c r="AA113" i="4"/>
  <c r="AH113" i="4" s="1"/>
  <c r="CR124" i="4"/>
  <c r="W131" i="4"/>
  <c r="DK170" i="4"/>
  <c r="W162" i="4"/>
  <c r="C175" i="4"/>
  <c r="A175" i="4"/>
  <c r="CC970" i="4"/>
  <c r="AO179" i="4"/>
  <c r="DJ204" i="4"/>
  <c r="X212" i="4"/>
  <c r="X215" i="4"/>
  <c r="V215" i="4"/>
  <c r="U215" i="4"/>
  <c r="D215" i="4"/>
  <c r="BU215" i="4" s="1"/>
  <c r="C215" i="4"/>
  <c r="CS220" i="4"/>
  <c r="A231" i="4"/>
  <c r="C231" i="4"/>
  <c r="X231" i="4"/>
  <c r="X238" i="4"/>
  <c r="DO305" i="4"/>
  <c r="DR305" i="4" s="1"/>
  <c r="CR250" i="4"/>
  <c r="V256" i="4"/>
  <c r="E289" i="4"/>
  <c r="CF1080" i="4" s="1"/>
  <c r="W313" i="4"/>
  <c r="F316" i="4"/>
  <c r="AE316" i="4" s="1"/>
  <c r="D323" i="4"/>
  <c r="CE1114" i="4" s="1"/>
  <c r="CU372" i="4"/>
  <c r="CR464" i="4"/>
  <c r="DK24" i="4"/>
  <c r="I94" i="4"/>
  <c r="T100" i="4"/>
  <c r="CC903" i="4"/>
  <c r="CJ903" i="4" s="1"/>
  <c r="CQ903" i="4" s="1"/>
  <c r="CW903" i="4" s="1"/>
  <c r="AA112" i="4"/>
  <c r="AH112" i="4" s="1"/>
  <c r="I120" i="4"/>
  <c r="X131" i="4"/>
  <c r="W156" i="4"/>
  <c r="U156" i="4"/>
  <c r="CS157" i="4"/>
  <c r="X162" i="4"/>
  <c r="CU167" i="4"/>
  <c r="D175" i="4"/>
  <c r="CE966" i="4" s="1"/>
  <c r="F179" i="4"/>
  <c r="AE179" i="4" s="1"/>
  <c r="E179" i="4"/>
  <c r="CF970" i="4" s="1"/>
  <c r="D179" i="4"/>
  <c r="BU179" i="4" s="1"/>
  <c r="CR201" i="4"/>
  <c r="W215" i="4"/>
  <c r="E231" i="4"/>
  <c r="CF1022" i="4" s="1"/>
  <c r="E234" i="4"/>
  <c r="CF1025" i="4" s="1"/>
  <c r="F264" i="4"/>
  <c r="AE264" i="4" s="1"/>
  <c r="A270" i="4"/>
  <c r="DK322" i="4"/>
  <c r="CU310" i="4"/>
  <c r="X313" i="4"/>
  <c r="CU333" i="4"/>
  <c r="DJ363" i="4"/>
  <c r="CU481" i="4"/>
  <c r="T77" i="4"/>
  <c r="CS124" i="4"/>
  <c r="X139" i="4"/>
  <c r="V139" i="4"/>
  <c r="U139" i="4"/>
  <c r="E139" i="4"/>
  <c r="CF930" i="4" s="1"/>
  <c r="CR140" i="4"/>
  <c r="CU195" i="4"/>
  <c r="CR222" i="4"/>
  <c r="CS250" i="4"/>
  <c r="V289" i="4"/>
  <c r="CC899" i="4"/>
  <c r="BD108" i="4"/>
  <c r="DK132" i="4"/>
  <c r="CS170" i="4"/>
  <c r="I36" i="4"/>
  <c r="I41" i="4"/>
  <c r="T44" i="4"/>
  <c r="DK84" i="4"/>
  <c r="AO71" i="4"/>
  <c r="CR86" i="4"/>
  <c r="I108" i="4"/>
  <c r="W139" i="4"/>
  <c r="DJ188" i="4"/>
  <c r="CS169" i="4"/>
  <c r="I179" i="4"/>
  <c r="T203" i="4"/>
  <c r="CR212" i="4"/>
  <c r="W231" i="4"/>
  <c r="U234" i="4"/>
  <c r="F240" i="4"/>
  <c r="AE240" i="4" s="1"/>
  <c r="D240" i="4"/>
  <c r="A240" i="4"/>
  <c r="I240" i="4" s="1"/>
  <c r="C270" i="4"/>
  <c r="CD1061" i="4" s="1"/>
  <c r="W289" i="4"/>
  <c r="U316" i="4"/>
  <c r="AP316" i="4" s="1"/>
  <c r="DM159" i="4"/>
  <c r="AL4" i="4" a="1"/>
  <c r="AL4" i="4" s="1"/>
  <c r="I3" i="4"/>
  <c r="I35" i="4"/>
  <c r="T36" i="4"/>
  <c r="T47" i="4"/>
  <c r="I54" i="4"/>
  <c r="DK80" i="4"/>
  <c r="CR91" i="4"/>
  <c r="I96" i="4"/>
  <c r="T108" i="4"/>
  <c r="I109" i="4"/>
  <c r="I117" i="4"/>
  <c r="CU124" i="4"/>
  <c r="CR131" i="4"/>
  <c r="CR135" i="4"/>
  <c r="F156" i="4"/>
  <c r="AE156" i="4" s="1"/>
  <c r="X175" i="4"/>
  <c r="T179" i="4"/>
  <c r="CS192" i="4"/>
  <c r="U203" i="4"/>
  <c r="X218" i="4"/>
  <c r="V234" i="4"/>
  <c r="C240" i="4"/>
  <c r="CD1031" i="4" s="1"/>
  <c r="V261" i="4"/>
  <c r="U261" i="4"/>
  <c r="F261" i="4"/>
  <c r="AE261" i="4" s="1"/>
  <c r="D261" i="4"/>
  <c r="CE1052" i="4" s="1"/>
  <c r="D270" i="4"/>
  <c r="CE1061" i="4" s="1"/>
  <c r="X289" i="4"/>
  <c r="F312" i="4"/>
  <c r="AE312" i="4" s="1"/>
  <c r="V316" i="4"/>
  <c r="DM442" i="4"/>
  <c r="CU554" i="4"/>
  <c r="DJ24" i="4"/>
  <c r="DJ260" i="4"/>
  <c r="DM59" i="4"/>
  <c r="I2" i="4"/>
  <c r="T3" i="4"/>
  <c r="I7" i="4"/>
  <c r="I45" i="4"/>
  <c r="T54" i="4"/>
  <c r="I58" i="4"/>
  <c r="DJ86" i="4"/>
  <c r="DK88" i="4"/>
  <c r="BT71" i="4"/>
  <c r="CR83" i="4"/>
  <c r="CS90" i="4"/>
  <c r="AC93" i="4"/>
  <c r="T96" i="4"/>
  <c r="AA106" i="4"/>
  <c r="AH106" i="4" s="1"/>
  <c r="T109" i="4"/>
  <c r="CU148" i="4"/>
  <c r="DJ193" i="4"/>
  <c r="V179" i="4"/>
  <c r="CS198" i="4"/>
  <c r="CU201" i="4"/>
  <c r="V203" i="4"/>
  <c r="CU222" i="4"/>
  <c r="W234" i="4"/>
  <c r="E240" i="4"/>
  <c r="CF1031" i="4" s="1"/>
  <c r="V270" i="4"/>
  <c r="W316" i="4"/>
  <c r="CR402" i="4"/>
  <c r="CU567" i="4"/>
  <c r="DK86" i="4"/>
  <c r="CR69" i="4"/>
  <c r="AB73" i="4"/>
  <c r="CS83" i="4"/>
  <c r="CU87" i="4"/>
  <c r="CS123" i="4"/>
  <c r="X134" i="4"/>
  <c r="V138" i="4"/>
  <c r="F138" i="4"/>
  <c r="AE138" i="4" s="1"/>
  <c r="E138" i="4"/>
  <c r="CF929" i="4" s="1"/>
  <c r="D138" i="4"/>
  <c r="AC138" i="4" s="1"/>
  <c r="W150" i="4"/>
  <c r="V150" i="4"/>
  <c r="U150" i="4"/>
  <c r="D150" i="4"/>
  <c r="AC150" i="4" s="1"/>
  <c r="DJ172" i="4"/>
  <c r="DK193" i="4"/>
  <c r="W225" i="4"/>
  <c r="V225" i="4"/>
  <c r="U225" i="4"/>
  <c r="F225" i="4"/>
  <c r="AE225" i="4" s="1"/>
  <c r="E225" i="4"/>
  <c r="CF1016" i="4" s="1"/>
  <c r="CR235" i="4"/>
  <c r="X316" i="4"/>
  <c r="DJ358" i="4"/>
  <c r="CR404" i="4"/>
  <c r="CR406" i="4"/>
  <c r="CS445" i="4"/>
  <c r="CR445" i="4"/>
  <c r="CR102" i="4"/>
  <c r="BD106" i="4"/>
  <c r="C134" i="4"/>
  <c r="C138" i="4"/>
  <c r="C150" i="4"/>
  <c r="BT184" i="4"/>
  <c r="T184" i="4"/>
  <c r="CS235" i="4"/>
  <c r="X242" i="4"/>
  <c r="W242" i="4"/>
  <c r="V242" i="4"/>
  <c r="F242" i="4"/>
  <c r="AE242" i="4" s="1"/>
  <c r="DJ308" i="4"/>
  <c r="CS313" i="4"/>
  <c r="CS404" i="4"/>
  <c r="DO480" i="4"/>
  <c r="DR480" i="4" s="1"/>
  <c r="CU490" i="4"/>
  <c r="CR508" i="4"/>
  <c r="A317" i="4"/>
  <c r="A321" i="4"/>
  <c r="V321" i="4"/>
  <c r="U321" i="4"/>
  <c r="E321" i="4"/>
  <c r="C321" i="4"/>
  <c r="CR324" i="4"/>
  <c r="CU353" i="4"/>
  <c r="CS355" i="4"/>
  <c r="CU359" i="4"/>
  <c r="CS388" i="4"/>
  <c r="CS434" i="4"/>
  <c r="CS442" i="4"/>
  <c r="DM494" i="4"/>
  <c r="DJ660" i="4"/>
  <c r="CR210" i="4"/>
  <c r="CS222" i="4"/>
  <c r="CS258" i="4"/>
  <c r="DO375" i="4"/>
  <c r="X317" i="4"/>
  <c r="CS321" i="4"/>
  <c r="CR372" i="4"/>
  <c r="CR380" i="4"/>
  <c r="CR415" i="4"/>
  <c r="CR468" i="4"/>
  <c r="CS495" i="4"/>
  <c r="V277" i="4"/>
  <c r="U277" i="4"/>
  <c r="F277" i="4"/>
  <c r="AE277" i="4" s="1"/>
  <c r="E277" i="4"/>
  <c r="CF1068" i="4" s="1"/>
  <c r="X288" i="4"/>
  <c r="E288" i="4"/>
  <c r="CF1079" i="4" s="1"/>
  <c r="CR313" i="4"/>
  <c r="CU348" i="4"/>
  <c r="CS372" i="4"/>
  <c r="DO496" i="4"/>
  <c r="CU480" i="4"/>
  <c r="CU482" i="4"/>
  <c r="CU530" i="4"/>
  <c r="CU538" i="4"/>
  <c r="CS559" i="4"/>
  <c r="DM594" i="4"/>
  <c r="CU609" i="4"/>
  <c r="CR609" i="4"/>
  <c r="CR724" i="4"/>
  <c r="CU724" i="4"/>
  <c r="DJ397" i="4"/>
  <c r="CU411" i="4"/>
  <c r="CR504" i="4"/>
  <c r="CR506" i="4"/>
  <c r="CU748" i="4"/>
  <c r="CU468" i="4"/>
  <c r="CR512" i="4"/>
  <c r="DM597" i="4"/>
  <c r="CU409" i="4"/>
  <c r="CS466" i="4"/>
  <c r="CS493" i="4"/>
  <c r="CS581" i="4"/>
  <c r="CR162" i="4"/>
  <c r="CR189" i="4"/>
  <c r="DJ218" i="4"/>
  <c r="CU234" i="4"/>
  <c r="CU250" i="4"/>
  <c r="CR254" i="4"/>
  <c r="CU257" i="4"/>
  <c r="CS419" i="4"/>
  <c r="CU522" i="4"/>
  <c r="DP576" i="4"/>
  <c r="CS579" i="4"/>
  <c r="DK761" i="4"/>
  <c r="DM551" i="4"/>
  <c r="DP530" i="4"/>
  <c r="CU581" i="4"/>
  <c r="DJ468" i="4"/>
  <c r="DK590" i="4"/>
  <c r="CR746" i="4"/>
  <c r="BT157" i="4"/>
  <c r="AO157" i="4"/>
  <c r="CR159" i="4"/>
  <c r="BT191" i="4"/>
  <c r="BN191" i="4"/>
  <c r="T192" i="4"/>
  <c r="F208" i="4"/>
  <c r="AE208" i="4" s="1"/>
  <c r="E232" i="4"/>
  <c r="CF1023" i="4" s="1"/>
  <c r="CS297" i="4"/>
  <c r="CS303" i="4"/>
  <c r="CS97" i="4"/>
  <c r="U153" i="4"/>
  <c r="E157" i="4"/>
  <c r="I161" i="4"/>
  <c r="CU162" i="4"/>
  <c r="A177" i="4"/>
  <c r="CR180" i="4"/>
  <c r="D184" i="4"/>
  <c r="U192" i="4"/>
  <c r="A207" i="4"/>
  <c r="BT207" i="4" s="1"/>
  <c r="A220" i="4"/>
  <c r="U220" i="4"/>
  <c r="AP220" i="4" s="1"/>
  <c r="F220" i="4"/>
  <c r="AE220" i="4" s="1"/>
  <c r="E220" i="4"/>
  <c r="CF1011" i="4" s="1"/>
  <c r="F232" i="4"/>
  <c r="AE232" i="4" s="1"/>
  <c r="CS240" i="4"/>
  <c r="CR242" i="4"/>
  <c r="CU253" i="4"/>
  <c r="A265" i="4"/>
  <c r="BN265" i="4" s="1"/>
  <c r="C290" i="4"/>
  <c r="D305" i="4"/>
  <c r="CE1096" i="4" s="1"/>
  <c r="CR356" i="4"/>
  <c r="CS377" i="4"/>
  <c r="CU385" i="4"/>
  <c r="CU387" i="4"/>
  <c r="CS437" i="4"/>
  <c r="CU500" i="4"/>
  <c r="DM590" i="4"/>
  <c r="CS645" i="4"/>
  <c r="CU147" i="4"/>
  <c r="F157" i="4"/>
  <c r="AE157" i="4" s="1"/>
  <c r="T161" i="4"/>
  <c r="CU169" i="4"/>
  <c r="E184" i="4"/>
  <c r="AD184" i="4" s="1"/>
  <c r="V192" i="4"/>
  <c r="CS212" i="4"/>
  <c r="A223" i="4"/>
  <c r="CU229" i="4"/>
  <c r="DK271" i="4"/>
  <c r="A262" i="4"/>
  <c r="AA262" i="4" s="1"/>
  <c r="AH262" i="4" s="1"/>
  <c r="CS263" i="4"/>
  <c r="CS271" i="4"/>
  <c r="DK296" i="4"/>
  <c r="D290" i="4"/>
  <c r="CE1081" i="4" s="1"/>
  <c r="DK313" i="4"/>
  <c r="CU297" i="4"/>
  <c r="CU303" i="4"/>
  <c r="E305" i="4"/>
  <c r="CF1096" i="4" s="1"/>
  <c r="CU337" i="4"/>
  <c r="CU343" i="4"/>
  <c r="CR347" i="4"/>
  <c r="CU462" i="4"/>
  <c r="CR483" i="4"/>
  <c r="DM661" i="4"/>
  <c r="DP640" i="4"/>
  <c r="DM652" i="4"/>
  <c r="DK176" i="4"/>
  <c r="CS180" i="4"/>
  <c r="CS242" i="4"/>
  <c r="CR249" i="4"/>
  <c r="CR306" i="4"/>
  <c r="CU307" i="4"/>
  <c r="CU339" i="4"/>
  <c r="CR475" i="4"/>
  <c r="CR481" i="4"/>
  <c r="CR550" i="4"/>
  <c r="CS140" i="4"/>
  <c r="I157" i="4"/>
  <c r="AQ157" i="4" s="1"/>
  <c r="BI157" i="4" s="1"/>
  <c r="AO161" i="4"/>
  <c r="D177" i="4"/>
  <c r="X192" i="4"/>
  <c r="CS193" i="4"/>
  <c r="V208" i="4"/>
  <c r="C223" i="4"/>
  <c r="V232" i="4"/>
  <c r="CU252" i="4"/>
  <c r="C262" i="4"/>
  <c r="C269" i="4"/>
  <c r="CD1060" i="4" s="1"/>
  <c r="CS270" i="4"/>
  <c r="E273" i="4"/>
  <c r="CF1064" i="4" s="1"/>
  <c r="CS306" i="4"/>
  <c r="DM583" i="4"/>
  <c r="CR662" i="4"/>
  <c r="CS662" i="4"/>
  <c r="CS671" i="4"/>
  <c r="CU242" i="4"/>
  <c r="BT244" i="4"/>
  <c r="I244" i="4"/>
  <c r="CH1035" i="4" s="1"/>
  <c r="CU271" i="4"/>
  <c r="CS291" i="4"/>
  <c r="CR319" i="4"/>
  <c r="CU347" i="4"/>
  <c r="CR454" i="4"/>
  <c r="CS458" i="4"/>
  <c r="CS475" i="4"/>
  <c r="CS550" i="4"/>
  <c r="DK610" i="4"/>
  <c r="CR701" i="4"/>
  <c r="CU703" i="4"/>
  <c r="CR121" i="4"/>
  <c r="CR133" i="4"/>
  <c r="CU140" i="4"/>
  <c r="CR154" i="4"/>
  <c r="T157" i="4"/>
  <c r="CS202" i="4"/>
  <c r="CR216" i="4"/>
  <c r="E224" i="4"/>
  <c r="CF1015" i="4" s="1"/>
  <c r="V244" i="4"/>
  <c r="U244" i="4"/>
  <c r="DJ281" i="4"/>
  <c r="F262" i="4"/>
  <c r="AE262" i="4" s="1"/>
  <c r="DK284" i="4"/>
  <c r="CU270" i="4"/>
  <c r="X293" i="4"/>
  <c r="W293" i="4"/>
  <c r="CU294" i="4"/>
  <c r="V305" i="4"/>
  <c r="CU306" i="4"/>
  <c r="CS319" i="4"/>
  <c r="DJ360" i="4"/>
  <c r="CS345" i="4"/>
  <c r="CU483" i="4"/>
  <c r="CS548" i="4"/>
  <c r="CU632" i="4"/>
  <c r="CS701" i="4"/>
  <c r="CS350" i="4"/>
  <c r="DJ392" i="4"/>
  <c r="DM414" i="4"/>
  <c r="DK464" i="4"/>
  <c r="CS500" i="4"/>
  <c r="CU512" i="4"/>
  <c r="DM552" i="4"/>
  <c r="CS542" i="4"/>
  <c r="DK608" i="4"/>
  <c r="CS639" i="4"/>
  <c r="DK666" i="4"/>
  <c r="CS673" i="4"/>
  <c r="CR571" i="4"/>
  <c r="CR714" i="4"/>
  <c r="CR482" i="4"/>
  <c r="CS567" i="4"/>
  <c r="CU575" i="4"/>
  <c r="CU607" i="4"/>
  <c r="DM658" i="4"/>
  <c r="CS699" i="4"/>
  <c r="CU577" i="4"/>
  <c r="DK589" i="4"/>
  <c r="CR607" i="4"/>
  <c r="CU697" i="4"/>
  <c r="CU723" i="4"/>
  <c r="CR618" i="4"/>
  <c r="CU631" i="4"/>
  <c r="CS571" i="4"/>
  <c r="DJ654" i="4"/>
  <c r="CU549" i="4"/>
  <c r="CU559" i="4"/>
  <c r="CU784" i="4"/>
  <c r="CU786" i="4"/>
  <c r="CS488" i="4"/>
  <c r="CS517" i="4"/>
  <c r="CU545" i="4"/>
  <c r="CR691" i="4"/>
  <c r="CR188" i="4"/>
  <c r="CS196" i="4"/>
  <c r="CS221" i="4"/>
  <c r="CR264" i="4"/>
  <c r="CU293" i="4"/>
  <c r="CU332" i="4"/>
  <c r="DJ366" i="4"/>
  <c r="DK413" i="4"/>
  <c r="CU505" i="4"/>
  <c r="CR638" i="4"/>
  <c r="DM670" i="4"/>
  <c r="CU174" i="4"/>
  <c r="CS188" i="4"/>
  <c r="CR200" i="4"/>
  <c r="CU251" i="4"/>
  <c r="F276" i="4"/>
  <c r="AE276" i="4" s="1"/>
  <c r="CS315" i="4"/>
  <c r="CS317" i="4"/>
  <c r="DM380" i="4"/>
  <c r="CS427" i="4"/>
  <c r="CU475" i="4"/>
  <c r="DO546" i="4"/>
  <c r="DR546" i="4" s="1"/>
  <c r="CU515" i="4"/>
  <c r="CS638" i="4"/>
  <c r="CS758" i="4"/>
  <c r="CR152" i="4"/>
  <c r="D164" i="4"/>
  <c r="DK187" i="4"/>
  <c r="CU196" i="4"/>
  <c r="CU221" i="4"/>
  <c r="AO254" i="4"/>
  <c r="I254" i="4"/>
  <c r="CH1045" i="4" s="1"/>
  <c r="CR311" i="4"/>
  <c r="CR399" i="4"/>
  <c r="CU422" i="4"/>
  <c r="CR433" i="4"/>
  <c r="CR459" i="4"/>
  <c r="CS499" i="4"/>
  <c r="CU517" i="4"/>
  <c r="CS519" i="4"/>
  <c r="CR521" i="4"/>
  <c r="CR192" i="4"/>
  <c r="DJ239" i="4"/>
  <c r="X250" i="4"/>
  <c r="W250" i="4"/>
  <c r="CR256" i="4"/>
  <c r="CR260" i="4"/>
  <c r="CR320" i="4"/>
  <c r="CR340" i="4"/>
  <c r="CR342" i="4"/>
  <c r="CR367" i="4"/>
  <c r="CR389" i="4"/>
  <c r="CR395" i="4"/>
  <c r="CR455" i="4"/>
  <c r="CU625" i="4"/>
  <c r="DP747" i="4"/>
  <c r="DM766" i="4"/>
  <c r="DK243" i="4"/>
  <c r="CU265" i="4"/>
  <c r="A272" i="4"/>
  <c r="CS301" i="4"/>
  <c r="CS311" i="4"/>
  <c r="CS320" i="4"/>
  <c r="CS340" i="4"/>
  <c r="CS395" i="4"/>
  <c r="CR431" i="4"/>
  <c r="CS455" i="4"/>
  <c r="CR477" i="4"/>
  <c r="CU499" i="4"/>
  <c r="CR636" i="4"/>
  <c r="CS256" i="4"/>
  <c r="A258" i="4"/>
  <c r="CU264" i="4"/>
  <c r="AO267" i="4"/>
  <c r="AA267" i="4"/>
  <c r="AH267" i="4" s="1"/>
  <c r="A284" i="4"/>
  <c r="F287" i="4"/>
  <c r="AE287" i="4" s="1"/>
  <c r="E287" i="4"/>
  <c r="CF1078" i="4" s="1"/>
  <c r="CS310" i="4"/>
  <c r="CU351" i="4"/>
  <c r="CR357" i="4"/>
  <c r="CR359" i="4"/>
  <c r="CS367" i="4"/>
  <c r="CS383" i="4"/>
  <c r="CS389" i="4"/>
  <c r="CS401" i="4"/>
  <c r="CS411" i="4"/>
  <c r="CR413" i="4"/>
  <c r="CS449" i="4"/>
  <c r="CS457" i="4"/>
  <c r="CR493" i="4"/>
  <c r="CS497" i="4"/>
  <c r="CU519" i="4"/>
  <c r="DM564" i="4"/>
  <c r="CS591" i="4"/>
  <c r="CU593" i="4"/>
  <c r="CR634" i="4"/>
  <c r="CS636" i="4"/>
  <c r="CR246" i="4"/>
  <c r="CR268" i="4"/>
  <c r="CS295" i="4"/>
  <c r="CR355" i="4"/>
  <c r="CS357" i="4"/>
  <c r="CS359" i="4"/>
  <c r="CR365" i="4"/>
  <c r="CS369" i="4"/>
  <c r="CS381" i="4"/>
  <c r="CR437" i="4"/>
  <c r="CR441" i="4"/>
  <c r="CU455" i="4"/>
  <c r="CR461" i="4"/>
  <c r="DM663" i="4"/>
  <c r="CS750" i="4"/>
  <c r="CR239" i="4"/>
  <c r="CS246" i="4"/>
  <c r="CU256" i="4"/>
  <c r="CU260" i="4"/>
  <c r="E271" i="4"/>
  <c r="CF1062" i="4" s="1"/>
  <c r="CR281" i="4"/>
  <c r="D287" i="4"/>
  <c r="CE1078" i="4" s="1"/>
  <c r="CR304" i="4"/>
  <c r="F308" i="4"/>
  <c r="AE308" i="4" s="1"/>
  <c r="E308" i="4"/>
  <c r="CF1099" i="4" s="1"/>
  <c r="D308" i="4"/>
  <c r="AC308" i="4" s="1"/>
  <c r="CS365" i="4"/>
  <c r="CU367" i="4"/>
  <c r="CU389" i="4"/>
  <c r="CU399" i="4"/>
  <c r="CR409" i="4"/>
  <c r="CS413" i="4"/>
  <c r="CR417" i="4"/>
  <c r="CS441" i="4"/>
  <c r="CU445" i="4"/>
  <c r="CR587" i="4"/>
  <c r="DJ646" i="4"/>
  <c r="CS634" i="4"/>
  <c r="DJ765" i="4"/>
  <c r="CS492" i="4"/>
  <c r="CU544" i="4"/>
  <c r="DJ576" i="4"/>
  <c r="CR575" i="4"/>
  <c r="CR611" i="4"/>
  <c r="CR623" i="4"/>
  <c r="CR648" i="4"/>
  <c r="CR752" i="4"/>
  <c r="DK613" i="4"/>
  <c r="DJ769" i="4"/>
  <c r="CS776" i="4"/>
  <c r="CR640" i="4"/>
  <c r="DJ670" i="4"/>
  <c r="CU675" i="4"/>
  <c r="DJ788" i="4"/>
  <c r="CR628" i="4"/>
  <c r="DJ692" i="4"/>
  <c r="DJ691" i="4"/>
  <c r="DK686" i="4"/>
  <c r="DK692" i="4"/>
  <c r="DJ763" i="4"/>
  <c r="CU472" i="4"/>
  <c r="CR543" i="4"/>
  <c r="CU624" i="4"/>
  <c r="DJ721" i="4"/>
  <c r="CU713" i="4"/>
  <c r="CU437" i="4"/>
  <c r="CU645" i="4"/>
  <c r="CS715" i="4"/>
  <c r="DJ737" i="4"/>
  <c r="DK531" i="4"/>
  <c r="DK550" i="4"/>
  <c r="DK552" i="4"/>
  <c r="CU655" i="4"/>
  <c r="CU680" i="4"/>
  <c r="DK280" i="4"/>
  <c r="CR269" i="4"/>
  <c r="CR278" i="4"/>
  <c r="CS299" i="4"/>
  <c r="CS336" i="4"/>
  <c r="CS358" i="4"/>
  <c r="CS362" i="4"/>
  <c r="CS393" i="4"/>
  <c r="CS406" i="4"/>
  <c r="CS501" i="4"/>
  <c r="DJ562" i="4"/>
  <c r="DM577" i="4"/>
  <c r="CU588" i="4"/>
  <c r="CR655" i="4"/>
  <c r="CU730" i="4"/>
  <c r="DM780" i="4"/>
  <c r="C254" i="4"/>
  <c r="AP254" i="4" s="1"/>
  <c r="DK302" i="4"/>
  <c r="A292" i="4"/>
  <c r="F309" i="4"/>
  <c r="AE309" i="4" s="1"/>
  <c r="CR312" i="4"/>
  <c r="CS329" i="4"/>
  <c r="CU340" i="4"/>
  <c r="CR368" i="4"/>
  <c r="CU395" i="4"/>
  <c r="CR499" i="4"/>
  <c r="DJ627" i="4"/>
  <c r="CU639" i="4"/>
  <c r="CR641" i="4"/>
  <c r="CU726" i="4"/>
  <c r="CR257" i="4"/>
  <c r="CS269" i="4"/>
  <c r="CR274" i="4"/>
  <c r="CS278" i="4"/>
  <c r="CR285" i="4"/>
  <c r="CS312" i="4"/>
  <c r="DK377" i="4"/>
  <c r="CU362" i="4"/>
  <c r="CU391" i="4"/>
  <c r="CS399" i="4"/>
  <c r="CR401" i="4"/>
  <c r="CS425" i="4"/>
  <c r="CS430" i="4"/>
  <c r="CU487" i="4"/>
  <c r="CR497" i="4"/>
  <c r="CU501" i="4"/>
  <c r="CS503" i="4"/>
  <c r="CR505" i="4"/>
  <c r="DJ579" i="4"/>
  <c r="CU586" i="4"/>
  <c r="CS596" i="4"/>
  <c r="DJ633" i="4"/>
  <c r="CR682" i="4"/>
  <c r="CR703" i="4"/>
  <c r="CU728" i="4"/>
  <c r="DM775" i="4"/>
  <c r="E249" i="4"/>
  <c r="CF1040" i="4" s="1"/>
  <c r="CS257" i="4"/>
  <c r="CR273" i="4"/>
  <c r="CR288" i="4"/>
  <c r="CR303" i="4"/>
  <c r="DM323" i="4"/>
  <c r="CR408" i="4"/>
  <c r="CR447" i="4"/>
  <c r="CR522" i="4"/>
  <c r="DP556" i="4"/>
  <c r="CS584" i="4"/>
  <c r="CS631" i="4"/>
  <c r="CU768" i="4"/>
  <c r="CS237" i="4"/>
  <c r="F249" i="4"/>
  <c r="AE249" i="4" s="1"/>
  <c r="CU269" i="4"/>
  <c r="CU312" i="4"/>
  <c r="DO376" i="4"/>
  <c r="DR376" i="4" s="1"/>
  <c r="CR449" i="4"/>
  <c r="CR451" i="4"/>
  <c r="CU503" i="4"/>
  <c r="CU641" i="4"/>
  <c r="CS703" i="4"/>
  <c r="CR760" i="4"/>
  <c r="DM716" i="4"/>
  <c r="CS709" i="4"/>
  <c r="CS711" i="4"/>
  <c r="CR748" i="4"/>
  <c r="CS630" i="4"/>
  <c r="CR653" i="4"/>
  <c r="CR668" i="4"/>
  <c r="DJ696" i="4"/>
  <c r="CU696" i="4"/>
  <c r="DJ739" i="4"/>
  <c r="CU766" i="4"/>
  <c r="CS653" i="4"/>
  <c r="CS668" i="4"/>
  <c r="CS670" i="4"/>
  <c r="CU729" i="4"/>
  <c r="CR615" i="4"/>
  <c r="CU628" i="4"/>
  <c r="CU630" i="4"/>
  <c r="CS704" i="4"/>
  <c r="DP742" i="4"/>
  <c r="DM763" i="4"/>
  <c r="CU653" i="4"/>
  <c r="CU670" i="4"/>
  <c r="CU681" i="4"/>
  <c r="CU698" i="4"/>
  <c r="CU702" i="4"/>
  <c r="CU727" i="4"/>
  <c r="CU735" i="4"/>
  <c r="DM790" i="4"/>
  <c r="CU638" i="4"/>
  <c r="CS640" i="4"/>
  <c r="DJ672" i="4"/>
  <c r="CS714" i="4"/>
  <c r="CR747" i="4"/>
  <c r="DJ425" i="4"/>
  <c r="CR410" i="4"/>
  <c r="CS440" i="4"/>
  <c r="CS463" i="4"/>
  <c r="CU507" i="4"/>
  <c r="CU516" i="4"/>
  <c r="CR523" i="4"/>
  <c r="CR553" i="4"/>
  <c r="CS583" i="4"/>
  <c r="CU585" i="4"/>
  <c r="CR589" i="4"/>
  <c r="DJ638" i="4"/>
  <c r="CS642" i="4"/>
  <c r="DJ687" i="4"/>
  <c r="CU685" i="4"/>
  <c r="DM713" i="4"/>
  <c r="DK723" i="4"/>
  <c r="CS775" i="4"/>
  <c r="CR789" i="4"/>
  <c r="CS791" i="4"/>
  <c r="DJ524" i="4"/>
  <c r="DJ541" i="4"/>
  <c r="CU551" i="4"/>
  <c r="DM579" i="4"/>
  <c r="CS585" i="4"/>
  <c r="CU587" i="4"/>
  <c r="CU640" i="4"/>
  <c r="CU712" i="4"/>
  <c r="CU745" i="4"/>
  <c r="CU751" i="4"/>
  <c r="CR763" i="4"/>
  <c r="DK473" i="4"/>
  <c r="CS494" i="4"/>
  <c r="CR496" i="4"/>
  <c r="CR644" i="4"/>
  <c r="DO679" i="4"/>
  <c r="DR679" i="4" s="1"/>
  <c r="CU714" i="4"/>
  <c r="CU743" i="4"/>
  <c r="CU757" i="4"/>
  <c r="CR390" i="4"/>
  <c r="DJ460" i="4"/>
  <c r="DK659" i="4"/>
  <c r="CS657" i="4"/>
  <c r="CR687" i="4"/>
  <c r="CS689" i="4"/>
  <c r="CS720" i="4"/>
  <c r="CS743" i="4"/>
  <c r="CS763" i="4"/>
  <c r="CR769" i="4"/>
  <c r="CR773" i="4"/>
  <c r="CU392" i="4"/>
  <c r="CR396" i="4"/>
  <c r="CS444" i="4"/>
  <c r="CR450" i="4"/>
  <c r="CU463" i="4"/>
  <c r="CR500" i="4"/>
  <c r="CU509" i="4"/>
  <c r="DK537" i="4"/>
  <c r="CR578" i="4"/>
  <c r="CU589" i="4"/>
  <c r="CS665" i="4"/>
  <c r="CR693" i="4"/>
  <c r="CR718" i="4"/>
  <c r="CR730" i="4"/>
  <c r="DJ760" i="4"/>
  <c r="CR765" i="4"/>
  <c r="CR767" i="4"/>
  <c r="CR471" i="4"/>
  <c r="CR518" i="4"/>
  <c r="CU529" i="4"/>
  <c r="DM554" i="4"/>
  <c r="DJ553" i="4"/>
  <c r="CR555" i="4"/>
  <c r="CS576" i="4"/>
  <c r="DO704" i="4"/>
  <c r="DR704" i="4" s="1"/>
  <c r="DJ665" i="4"/>
  <c r="CS648" i="4"/>
  <c r="CR741" i="4"/>
  <c r="CS765" i="4"/>
  <c r="CR418" i="4"/>
  <c r="CU444" i="4"/>
  <c r="CS446" i="4"/>
  <c r="CU496" i="4"/>
  <c r="CS513" i="4"/>
  <c r="CR548" i="4"/>
  <c r="CU572" i="4"/>
  <c r="CR593" i="4"/>
  <c r="CU663" i="4"/>
  <c r="CS676" i="4"/>
  <c r="CR695" i="4"/>
  <c r="CS718" i="4"/>
  <c r="CU720" i="4"/>
  <c r="CR728" i="4"/>
  <c r="CR734" i="4"/>
  <c r="DJ773" i="4"/>
  <c r="CU769" i="4"/>
  <c r="CR487" i="4"/>
  <c r="CS511" i="4"/>
  <c r="CS520" i="4"/>
  <c r="CR546" i="4"/>
  <c r="CR572" i="4"/>
  <c r="CU576" i="4"/>
  <c r="CS593" i="4"/>
  <c r="CR631" i="4"/>
  <c r="CU648" i="4"/>
  <c r="CR654" i="4"/>
  <c r="DJ695" i="4"/>
  <c r="CU689" i="4"/>
  <c r="CS726" i="4"/>
  <c r="CS732" i="4"/>
  <c r="DJ768" i="4"/>
  <c r="CS761" i="4"/>
  <c r="CS780" i="4"/>
  <c r="CR791" i="4"/>
  <c r="CR771" i="4"/>
  <c r="CR777" i="4"/>
  <c r="CU531" i="4"/>
  <c r="CU558" i="4"/>
  <c r="CU571" i="4"/>
  <c r="CR577" i="4"/>
  <c r="CR582" i="4"/>
  <c r="CU591" i="4"/>
  <c r="CR595" i="4"/>
  <c r="CS661" i="4"/>
  <c r="DK690" i="4"/>
  <c r="CS692" i="4"/>
  <c r="CR740" i="4"/>
  <c r="CU749" i="4"/>
  <c r="CS753" i="4"/>
  <c r="CR779" i="4"/>
  <c r="CR790" i="4"/>
  <c r="CR551" i="4"/>
  <c r="CS560" i="4"/>
  <c r="CR562" i="4"/>
  <c r="CR573" i="4"/>
  <c r="CS577" i="4"/>
  <c r="CU584" i="4"/>
  <c r="CS617" i="4"/>
  <c r="DK667" i="4"/>
  <c r="DJ669" i="4"/>
  <c r="CR665" i="4"/>
  <c r="CU683" i="4"/>
  <c r="CR685" i="4"/>
  <c r="CS707" i="4"/>
  <c r="CU777" i="4"/>
  <c r="CS779" i="4"/>
  <c r="CS788" i="4"/>
  <c r="CS790" i="4"/>
  <c r="DM778" i="4"/>
  <c r="CR698" i="4"/>
  <c r="CU716" i="4"/>
  <c r="CU740" i="4"/>
  <c r="CR694" i="4"/>
  <c r="CU709" i="4"/>
  <c r="CU718" i="4"/>
  <c r="CS733" i="4"/>
  <c r="CU744" i="4"/>
  <c r="DJ770" i="4"/>
  <c r="DJ748" i="4"/>
  <c r="CR735" i="4"/>
  <c r="DK759" i="4"/>
  <c r="CS768" i="4"/>
  <c r="CR772" i="4"/>
  <c r="CU781" i="4"/>
  <c r="CS555" i="4"/>
  <c r="DK607" i="4"/>
  <c r="CR680" i="4"/>
  <c r="CR702" i="4"/>
  <c r="CR722" i="4"/>
  <c r="CS757" i="4"/>
  <c r="CU764" i="4"/>
  <c r="CS772" i="4"/>
  <c r="CR530" i="4"/>
  <c r="CU539" i="4"/>
  <c r="CS557" i="4"/>
  <c r="CU610" i="4"/>
  <c r="CU623" i="4"/>
  <c r="CU636" i="4"/>
  <c r="CU669" i="4"/>
  <c r="DK697" i="4"/>
  <c r="CS680" i="4"/>
  <c r="CR704" i="4"/>
  <c r="CU733" i="4"/>
  <c r="CS735" i="4"/>
  <c r="CR737" i="4"/>
  <c r="CS792" i="4"/>
  <c r="AA130" i="4"/>
  <c r="AH130" i="4" s="1"/>
  <c r="AO130" i="4"/>
  <c r="BD130" i="4"/>
  <c r="T130" i="4"/>
  <c r="BU10" i="4"/>
  <c r="AB65" i="4"/>
  <c r="BE65" i="4" s="1"/>
  <c r="BU125" i="4"/>
  <c r="BU77" i="4"/>
  <c r="BU119" i="4"/>
  <c r="BU65" i="4"/>
  <c r="AC253" i="4"/>
  <c r="AC35" i="4"/>
  <c r="AB40" i="4"/>
  <c r="BE40" i="4" s="1"/>
  <c r="AC106" i="4"/>
  <c r="AD161" i="4"/>
  <c r="BU108" i="4"/>
  <c r="AC73" i="4"/>
  <c r="AC12" i="4"/>
  <c r="AB81" i="4"/>
  <c r="BE81" i="4" s="1"/>
  <c r="BU57" i="4"/>
  <c r="AB75" i="4"/>
  <c r="BU84" i="4"/>
  <c r="BU90" i="4"/>
  <c r="AB119" i="4"/>
  <c r="BE119" i="4" s="1"/>
  <c r="AB57" i="4"/>
  <c r="BU56" i="4"/>
  <c r="AB3" i="4"/>
  <c r="BE3" i="4" s="1"/>
  <c r="AD156" i="4"/>
  <c r="AC13" i="4"/>
  <c r="AB28" i="4"/>
  <c r="BE28" i="4" s="1"/>
  <c r="AD129" i="4"/>
  <c r="AK4" i="4" a="1"/>
  <c r="AK4" i="4" s="1"/>
  <c r="BU11" i="4"/>
  <c r="BU18" i="4"/>
  <c r="BU19" i="4"/>
  <c r="AB31" i="4"/>
  <c r="AC62" i="4"/>
  <c r="BU62" i="4"/>
  <c r="CD885" i="4"/>
  <c r="AB94" i="4"/>
  <c r="BE94" i="4" s="1"/>
  <c r="CD815" i="4"/>
  <c r="AB24" i="4"/>
  <c r="AE57" i="4"/>
  <c r="AZ57" i="4" s="1"/>
  <c r="CD858" i="4"/>
  <c r="AB67" i="4"/>
  <c r="BE67" i="4" s="1"/>
  <c r="AB79" i="4"/>
  <c r="AB23" i="4"/>
  <c r="BE23" i="4" s="1"/>
  <c r="AC48" i="4"/>
  <c r="BU48" i="4"/>
  <c r="BU87" i="4"/>
  <c r="AC87" i="4"/>
  <c r="BU5" i="4"/>
  <c r="CD811" i="4"/>
  <c r="AB20" i="4"/>
  <c r="BU89" i="4"/>
  <c r="AB92" i="4"/>
  <c r="AC109" i="4"/>
  <c r="CD836" i="4"/>
  <c r="AB45" i="4"/>
  <c r="BU14" i="4"/>
  <c r="BU54" i="4"/>
  <c r="AC54" i="4"/>
  <c r="AB110" i="4"/>
  <c r="AE39" i="4"/>
  <c r="AL3" i="4"/>
  <c r="AK7" i="4" a="1"/>
  <c r="AK7" i="4" s="1"/>
  <c r="CD816" i="4"/>
  <c r="AB25" i="4"/>
  <c r="CD894" i="4"/>
  <c r="CG894" i="4"/>
  <c r="AB10" i="4"/>
  <c r="BE10" i="4" s="1"/>
  <c r="AB13" i="4"/>
  <c r="BU23" i="4"/>
  <c r="AC25" i="4"/>
  <c r="BU25" i="4"/>
  <c r="CD851" i="4"/>
  <c r="AB60" i="4"/>
  <c r="BE60" i="4" s="1"/>
  <c r="BU50" i="4"/>
  <c r="AE123" i="4"/>
  <c r="AD126" i="4"/>
  <c r="AZ126" i="4" s="1"/>
  <c r="BU94" i="4"/>
  <c r="AB100" i="4"/>
  <c r="BE100" i="4" s="1"/>
  <c r="AC103" i="4"/>
  <c r="BU120" i="4"/>
  <c r="AB158" i="4"/>
  <c r="BE158" i="4" s="1"/>
  <c r="AC122" i="4"/>
  <c r="AB42" i="4"/>
  <c r="BE42" i="4" s="1"/>
  <c r="CG839" i="4"/>
  <c r="BU67" i="4"/>
  <c r="AC79" i="4"/>
  <c r="AC110" i="4"/>
  <c r="AB113" i="4"/>
  <c r="BE113" i="4" s="1"/>
  <c r="AD122" i="4"/>
  <c r="AK122" i="4" s="1" a="1"/>
  <c r="AK122" i="4" s="1"/>
  <c r="BU167" i="4"/>
  <c r="AD270" i="4"/>
  <c r="AB38" i="4"/>
  <c r="BU40" i="4"/>
  <c r="AB41" i="4"/>
  <c r="BE41" i="4" s="1"/>
  <c r="BU41" i="4"/>
  <c r="BU45" i="4"/>
  <c r="AB89" i="4"/>
  <c r="BU102" i="4"/>
  <c r="CG909" i="4"/>
  <c r="BU123" i="4"/>
  <c r="AB275" i="4"/>
  <c r="BE275" i="4" s="1"/>
  <c r="AB54" i="4"/>
  <c r="AB58" i="4"/>
  <c r="CG851" i="4"/>
  <c r="AB93" i="4"/>
  <c r="AB116" i="4"/>
  <c r="AB125" i="4"/>
  <c r="AB48" i="4"/>
  <c r="AB74" i="4"/>
  <c r="BE74" i="4" s="1"/>
  <c r="AB109" i="4"/>
  <c r="AC128" i="4"/>
  <c r="CU14" i="4"/>
  <c r="CS14" i="4"/>
  <c r="CS49" i="4"/>
  <c r="CU8" i="4"/>
  <c r="CU30" i="4"/>
  <c r="CR8" i="4"/>
  <c r="CS8" i="4"/>
  <c r="CE818" i="4"/>
  <c r="AC27" i="4"/>
  <c r="BU27" i="4"/>
  <c r="CU2" i="4"/>
  <c r="DM34" i="4"/>
  <c r="AL18" i="4" a="1"/>
  <c r="AL18" i="4" s="1"/>
  <c r="CD812" i="4"/>
  <c r="AB21" i="4"/>
  <c r="CD818" i="4"/>
  <c r="AB27" i="4"/>
  <c r="CE828" i="4"/>
  <c r="AC37" i="4"/>
  <c r="BU37" i="4"/>
  <c r="CC857" i="4"/>
  <c r="I66" i="4"/>
  <c r="AO66" i="4"/>
  <c r="BN66" i="4"/>
  <c r="AA66" i="4"/>
  <c r="AH66" i="4" s="1"/>
  <c r="T66" i="4"/>
  <c r="BT66" i="4"/>
  <c r="BD66" i="4"/>
  <c r="DO75" i="4"/>
  <c r="CR104" i="4"/>
  <c r="CD798" i="4"/>
  <c r="AB7" i="4"/>
  <c r="CR25" i="4"/>
  <c r="CE823" i="4"/>
  <c r="AC32" i="4"/>
  <c r="BU32" i="4"/>
  <c r="DJ54" i="4"/>
  <c r="CC831" i="4"/>
  <c r="BT40" i="4"/>
  <c r="AO40" i="4"/>
  <c r="I40" i="4"/>
  <c r="AA40" i="4"/>
  <c r="AH40" i="4" s="1"/>
  <c r="T40" i="4"/>
  <c r="BN40" i="4"/>
  <c r="CD840" i="4"/>
  <c r="AB49" i="4"/>
  <c r="CD842" i="4"/>
  <c r="AB51" i="4"/>
  <c r="CE863" i="4"/>
  <c r="AC72" i="4"/>
  <c r="CC865" i="4"/>
  <c r="BT74" i="4"/>
  <c r="AO74" i="4"/>
  <c r="I74" i="4"/>
  <c r="AA74" i="4"/>
  <c r="AH74" i="4" s="1"/>
  <c r="T74" i="4"/>
  <c r="BN74" i="4"/>
  <c r="DO69" i="4"/>
  <c r="DM24" i="4"/>
  <c r="CC956" i="4"/>
  <c r="AA165" i="4"/>
  <c r="AH165" i="4" s="1"/>
  <c r="T165" i="4"/>
  <c r="BT165" i="4"/>
  <c r="AO165" i="4"/>
  <c r="I165" i="4"/>
  <c r="BN165" i="4"/>
  <c r="BD165" i="4"/>
  <c r="CC795" i="4"/>
  <c r="AA4" i="4"/>
  <c r="AH4" i="4" s="1"/>
  <c r="BD4" i="4"/>
  <c r="T4" i="4"/>
  <c r="BT4" i="4"/>
  <c r="AO4" i="4"/>
  <c r="CD795" i="4"/>
  <c r="AB4" i="4"/>
  <c r="CE798" i="4"/>
  <c r="AC7" i="4"/>
  <c r="CE840" i="4"/>
  <c r="BU49" i="4"/>
  <c r="AC49" i="4"/>
  <c r="DO121" i="4"/>
  <c r="DM76" i="4"/>
  <c r="DM70" i="4"/>
  <c r="DO118" i="4"/>
  <c r="DR118" i="4" s="1"/>
  <c r="DJ80" i="4"/>
  <c r="DO68" i="4"/>
  <c r="CE795" i="4"/>
  <c r="BU4" i="4"/>
  <c r="DM33" i="4"/>
  <c r="CS30" i="4"/>
  <c r="DJ58" i="4"/>
  <c r="DO132" i="4"/>
  <c r="DM87" i="4"/>
  <c r="DM83" i="4"/>
  <c r="DK47" i="4"/>
  <c r="DK49" i="4"/>
  <c r="DK50" i="4"/>
  <c r="DO89" i="4"/>
  <c r="DM44" i="4"/>
  <c r="DM43" i="4"/>
  <c r="DO125" i="4"/>
  <c r="DM80" i="4"/>
  <c r="CD868" i="4"/>
  <c r="AB77" i="4"/>
  <c r="BE77" i="4" s="1"/>
  <c r="DO81" i="4"/>
  <c r="DR81" i="4" s="1"/>
  <c r="CU108" i="4"/>
  <c r="CS108" i="4"/>
  <c r="CC951" i="4"/>
  <c r="AA160" i="4"/>
  <c r="AH160" i="4" s="1"/>
  <c r="BD160" i="4"/>
  <c r="T160" i="4"/>
  <c r="I160" i="4"/>
  <c r="BT160" i="4"/>
  <c r="BN160" i="4"/>
  <c r="AO160" i="4"/>
  <c r="DM38" i="4"/>
  <c r="DO83" i="4"/>
  <c r="CU47" i="4"/>
  <c r="CC847" i="4"/>
  <c r="BT56" i="4"/>
  <c r="AO56" i="4"/>
  <c r="I56" i="4"/>
  <c r="AA56" i="4"/>
  <c r="AH56" i="4" s="1"/>
  <c r="T56" i="4"/>
  <c r="BN56" i="4"/>
  <c r="BD56" i="4"/>
  <c r="CU113" i="4"/>
  <c r="CS113" i="4"/>
  <c r="AD11" i="4"/>
  <c r="AZ11" i="4" s="1"/>
  <c r="DK23" i="4"/>
  <c r="DK46" i="4"/>
  <c r="DJ59" i="4"/>
  <c r="DM39" i="4"/>
  <c r="DK32" i="4"/>
  <c r="CD809" i="4"/>
  <c r="AB18" i="4"/>
  <c r="BE18" i="4" s="1"/>
  <c r="CC892" i="4"/>
  <c r="AA101" i="4"/>
  <c r="AH101" i="4" s="1"/>
  <c r="T101" i="4"/>
  <c r="BT101" i="4"/>
  <c r="AO101" i="4"/>
  <c r="BN101" i="4"/>
  <c r="I101" i="4"/>
  <c r="BD101" i="4"/>
  <c r="CE855" i="4"/>
  <c r="AC64" i="4"/>
  <c r="BU64" i="4"/>
  <c r="CE867" i="4"/>
  <c r="AC76" i="4"/>
  <c r="BU76" i="4"/>
  <c r="AL21" i="4" a="1"/>
  <c r="AL21" i="4" s="1"/>
  <c r="DM23" i="4"/>
  <c r="AD45" i="4"/>
  <c r="AZ45" i="4" s="1"/>
  <c r="BD59" i="4"/>
  <c r="CU7" i="4"/>
  <c r="CC815" i="4"/>
  <c r="BT24" i="4"/>
  <c r="AO24" i="4"/>
  <c r="AA24" i="4"/>
  <c r="AH24" i="4" s="1"/>
  <c r="BN24" i="4"/>
  <c r="T24" i="4"/>
  <c r="BD24" i="4"/>
  <c r="I24" i="4"/>
  <c r="CS60" i="4"/>
  <c r="CU35" i="4"/>
  <c r="DJ48" i="4"/>
  <c r="CC867" i="4"/>
  <c r="BT76" i="4"/>
  <c r="AO76" i="4"/>
  <c r="BD76" i="4"/>
  <c r="BN76" i="4"/>
  <c r="T76" i="4"/>
  <c r="I76" i="4"/>
  <c r="AA76" i="4"/>
  <c r="AH76" i="4" s="1"/>
  <c r="DM50" i="4"/>
  <c r="CS407" i="4"/>
  <c r="CU407" i="4"/>
  <c r="CC803" i="4"/>
  <c r="BD12" i="4"/>
  <c r="T12" i="4"/>
  <c r="AO12" i="4"/>
  <c r="I12" i="4"/>
  <c r="BT12" i="4"/>
  <c r="AL17" i="4" a="1"/>
  <c r="AL17" i="4" s="1"/>
  <c r="DM74" i="4"/>
  <c r="CU181" i="4"/>
  <c r="CD892" i="4"/>
  <c r="AB101" i="4"/>
  <c r="DJ33" i="4"/>
  <c r="CD803" i="4"/>
  <c r="DJ35" i="4"/>
  <c r="CE815" i="4"/>
  <c r="AC24" i="4"/>
  <c r="BU24" i="4"/>
  <c r="DJ72" i="4"/>
  <c r="DJ69" i="4"/>
  <c r="DJ70" i="4"/>
  <c r="DO174" i="4"/>
  <c r="DP108" i="4"/>
  <c r="DM129" i="4"/>
  <c r="DK154" i="4"/>
  <c r="DK150" i="4"/>
  <c r="DK153" i="4"/>
  <c r="AO152" i="4"/>
  <c r="BN152" i="4"/>
  <c r="I4" i="4"/>
  <c r="AC4" i="4"/>
  <c r="CR18" i="4"/>
  <c r="DM40" i="4"/>
  <c r="CU22" i="4"/>
  <c r="DM68" i="4"/>
  <c r="DK69" i="4"/>
  <c r="DK70" i="4"/>
  <c r="DK72" i="4"/>
  <c r="CC869" i="4"/>
  <c r="BD78" i="4"/>
  <c r="BN78" i="4"/>
  <c r="T78" i="4"/>
  <c r="I78" i="4"/>
  <c r="AO78" i="4"/>
  <c r="AA78" i="4"/>
  <c r="AH78" i="4" s="1"/>
  <c r="CR80" i="4"/>
  <c r="AL11" i="4" a="1"/>
  <c r="AL11" i="4" s="1"/>
  <c r="CD869" i="4"/>
  <c r="AB78" i="4"/>
  <c r="CU26" i="4"/>
  <c r="DM49" i="4"/>
  <c r="DJ53" i="4"/>
  <c r="DJ52" i="4"/>
  <c r="DO72" i="4"/>
  <c r="CE869" i="4"/>
  <c r="BU78" i="4"/>
  <c r="AC78" i="4"/>
  <c r="CR100" i="4"/>
  <c r="DO113" i="4"/>
  <c r="DR113" i="4" s="1"/>
  <c r="DO244" i="4"/>
  <c r="DM199" i="4"/>
  <c r="DM187" i="4"/>
  <c r="DO234" i="4"/>
  <c r="DR234" i="4" s="1"/>
  <c r="DM190" i="4"/>
  <c r="DP178" i="4"/>
  <c r="DO186" i="4"/>
  <c r="DR186" i="4" s="1"/>
  <c r="DM186" i="4"/>
  <c r="DO194" i="4"/>
  <c r="DR194" i="4" s="1"/>
  <c r="DM194" i="4"/>
  <c r="DM239" i="4"/>
  <c r="DP218" i="4"/>
  <c r="DO284" i="4"/>
  <c r="DR284" i="4" s="1"/>
  <c r="DO282" i="4"/>
  <c r="DR282" i="4" s="1"/>
  <c r="DM237" i="4"/>
  <c r="CX6" i="4"/>
  <c r="DJ28" i="4"/>
  <c r="CR13" i="4"/>
  <c r="DJ37" i="4"/>
  <c r="CS26" i="4"/>
  <c r="CR26" i="4"/>
  <c r="DK53" i="4"/>
  <c r="DK52" i="4"/>
  <c r="DJ40" i="4"/>
  <c r="CY4" i="4"/>
  <c r="CY5" i="4" s="1"/>
  <c r="CY6" i="4" s="1"/>
  <c r="CY7" i="4" s="1"/>
  <c r="CY8" i="4" s="1"/>
  <c r="CY9" i="4" s="1"/>
  <c r="CY10" i="4" s="1"/>
  <c r="CY11" i="4" s="1"/>
  <c r="CY12" i="4" s="1"/>
  <c r="CY13" i="4" s="1"/>
  <c r="CY14" i="4" s="1"/>
  <c r="CY15" i="4" s="1"/>
  <c r="CY16" i="4" s="1"/>
  <c r="CY17" i="4" s="1"/>
  <c r="CY18" i="4" s="1"/>
  <c r="CY19" i="4" s="1"/>
  <c r="CY20" i="4" s="1"/>
  <c r="CY21" i="4" s="1"/>
  <c r="CY22" i="4" s="1"/>
  <c r="CY23" i="4" s="1"/>
  <c r="CY24" i="4" s="1"/>
  <c r="CY25" i="4" s="1"/>
  <c r="CY26" i="4" s="1"/>
  <c r="CY27" i="4" s="1"/>
  <c r="CY28" i="4" s="1"/>
  <c r="CY29" i="4" s="1"/>
  <c r="CY30" i="4" s="1"/>
  <c r="CY31" i="4" s="1"/>
  <c r="CY32" i="4" s="1"/>
  <c r="CY33" i="4" s="1"/>
  <c r="CY34" i="4" s="1"/>
  <c r="CY35" i="4" s="1"/>
  <c r="CY36" i="4" s="1"/>
  <c r="CY37" i="4" s="1"/>
  <c r="CY38" i="4" s="1"/>
  <c r="CY39" i="4" s="1"/>
  <c r="CY40" i="4" s="1"/>
  <c r="CY41" i="4" s="1"/>
  <c r="CY42" i="4" s="1"/>
  <c r="CY43" i="4" s="1"/>
  <c r="CY44" i="4" s="1"/>
  <c r="CY45" i="4" s="1"/>
  <c r="CY46" i="4" s="1"/>
  <c r="CY47" i="4" s="1"/>
  <c r="CY48" i="4" s="1"/>
  <c r="CY49" i="4" s="1"/>
  <c r="CY50" i="4" s="1"/>
  <c r="CY51" i="4" s="1"/>
  <c r="CY52" i="4" s="1"/>
  <c r="CY53" i="4" s="1"/>
  <c r="CY54" i="4" s="1"/>
  <c r="CY55" i="4" s="1"/>
  <c r="CY56" i="4" s="1"/>
  <c r="CY57" i="4" s="1"/>
  <c r="CY58" i="4" s="1"/>
  <c r="CY59" i="4" s="1"/>
  <c r="CY60" i="4" s="1"/>
  <c r="CY61" i="4" s="1"/>
  <c r="CY62" i="4" s="1"/>
  <c r="CY63" i="4" s="1"/>
  <c r="CY64" i="4" s="1"/>
  <c r="CY65" i="4" s="1"/>
  <c r="CY66" i="4" s="1"/>
  <c r="CY67" i="4" s="1"/>
  <c r="CY68" i="4" s="1"/>
  <c r="CY69" i="4" s="1"/>
  <c r="CY70" i="4" s="1"/>
  <c r="CY71" i="4" s="1"/>
  <c r="CY72" i="4" s="1"/>
  <c r="CY73" i="4" s="1"/>
  <c r="CY74" i="4" s="1"/>
  <c r="CY75" i="4" s="1"/>
  <c r="CY76" i="4" s="1"/>
  <c r="CY77" i="4" s="1"/>
  <c r="CY78" i="4" s="1"/>
  <c r="CY79" i="4" s="1"/>
  <c r="CY80" i="4" s="1"/>
  <c r="CY81" i="4" s="1"/>
  <c r="CY82" i="4" s="1"/>
  <c r="CY83" i="4" s="1"/>
  <c r="CY84" i="4" s="1"/>
  <c r="CY85" i="4" s="1"/>
  <c r="CY86" i="4" s="1"/>
  <c r="CY87" i="4" s="1"/>
  <c r="CY88" i="4" s="1"/>
  <c r="CY89" i="4" s="1"/>
  <c r="CY90" i="4" s="1"/>
  <c r="CY91" i="4" s="1"/>
  <c r="CY92" i="4" s="1"/>
  <c r="CY93" i="4" s="1"/>
  <c r="CY94" i="4" s="1"/>
  <c r="CY95" i="4" s="1"/>
  <c r="CY96" i="4" s="1"/>
  <c r="CY97" i="4" s="1"/>
  <c r="CY98" i="4" s="1"/>
  <c r="CY99" i="4" s="1"/>
  <c r="CY100" i="4" s="1"/>
  <c r="CY101" i="4" s="1"/>
  <c r="CY102" i="4" s="1"/>
  <c r="CY103" i="4" s="1"/>
  <c r="CY104" i="4" s="1"/>
  <c r="CY105" i="4" s="1"/>
  <c r="CY106" i="4" s="1"/>
  <c r="CY107" i="4" s="1"/>
  <c r="CY108" i="4" s="1"/>
  <c r="CY109" i="4" s="1"/>
  <c r="CY110" i="4" s="1"/>
  <c r="CY111" i="4" s="1"/>
  <c r="CY112" i="4" s="1"/>
  <c r="CY113" i="4" s="1"/>
  <c r="CY114" i="4" s="1"/>
  <c r="CY115" i="4" s="1"/>
  <c r="CY116" i="4" s="1"/>
  <c r="CY117" i="4" s="1"/>
  <c r="CY118" i="4" s="1"/>
  <c r="CY119" i="4" s="1"/>
  <c r="CY120" i="4" s="1"/>
  <c r="CY121" i="4" s="1"/>
  <c r="CY122" i="4" s="1"/>
  <c r="CY123" i="4" s="1"/>
  <c r="CY124" i="4" s="1"/>
  <c r="CY125" i="4" s="1"/>
  <c r="CY126" i="4" s="1"/>
  <c r="CY127" i="4" s="1"/>
  <c r="CY128" i="4" s="1"/>
  <c r="CY129" i="4" s="1"/>
  <c r="CY130" i="4" s="1"/>
  <c r="CY131" i="4" s="1"/>
  <c r="CY132" i="4" s="1"/>
  <c r="CY133" i="4" s="1"/>
  <c r="CY134" i="4" s="1"/>
  <c r="CY135" i="4" s="1"/>
  <c r="CY136" i="4" s="1"/>
  <c r="CY137" i="4" s="1"/>
  <c r="CY138" i="4" s="1"/>
  <c r="CY139" i="4" s="1"/>
  <c r="CY140" i="4" s="1"/>
  <c r="CY141" i="4" s="1"/>
  <c r="CY142" i="4" s="1"/>
  <c r="CY143" i="4" s="1"/>
  <c r="CY144" i="4" s="1"/>
  <c r="CY145" i="4" s="1"/>
  <c r="CY146" i="4" s="1"/>
  <c r="CY147" i="4" s="1"/>
  <c r="CY148" i="4" s="1"/>
  <c r="CY149" i="4" s="1"/>
  <c r="CY150" i="4" s="1"/>
  <c r="CY151" i="4" s="1"/>
  <c r="CY152" i="4" s="1"/>
  <c r="CY153" i="4" s="1"/>
  <c r="CY154" i="4" s="1"/>
  <c r="CY155" i="4" s="1"/>
  <c r="CY156" i="4" s="1"/>
  <c r="CY157" i="4" s="1"/>
  <c r="CY158" i="4" s="1"/>
  <c r="CY159" i="4" s="1"/>
  <c r="CY160" i="4" s="1"/>
  <c r="CY161" i="4" s="1"/>
  <c r="CY162" i="4" s="1"/>
  <c r="CY163" i="4" s="1"/>
  <c r="CY164" i="4" s="1"/>
  <c r="CY165" i="4" s="1"/>
  <c r="CY166" i="4" s="1"/>
  <c r="CY167" i="4" s="1"/>
  <c r="CY168" i="4" s="1"/>
  <c r="CY169" i="4" s="1"/>
  <c r="CY170" i="4" s="1"/>
  <c r="CY171" i="4" s="1"/>
  <c r="CY172" i="4" s="1"/>
  <c r="CY173" i="4" s="1"/>
  <c r="CY174" i="4" s="1"/>
  <c r="CY175" i="4" s="1"/>
  <c r="CY176" i="4" s="1"/>
  <c r="CY177" i="4" s="1"/>
  <c r="CY178" i="4" s="1"/>
  <c r="CY179" i="4" s="1"/>
  <c r="CY180" i="4" s="1"/>
  <c r="CY181" i="4" s="1"/>
  <c r="CY182" i="4" s="1"/>
  <c r="CY183" i="4" s="1"/>
  <c r="CY184" i="4" s="1"/>
  <c r="CY185" i="4" s="1"/>
  <c r="CY186" i="4" s="1"/>
  <c r="CY187" i="4" s="1"/>
  <c r="CY188" i="4" s="1"/>
  <c r="CY189" i="4" s="1"/>
  <c r="CY190" i="4" s="1"/>
  <c r="CY191" i="4" s="1"/>
  <c r="CY192" i="4" s="1"/>
  <c r="CY193" i="4" s="1"/>
  <c r="CY194" i="4" s="1"/>
  <c r="CY195" i="4" s="1"/>
  <c r="CY196" i="4" s="1"/>
  <c r="CY197" i="4" s="1"/>
  <c r="CY198" i="4" s="1"/>
  <c r="CY199" i="4" s="1"/>
  <c r="CY200" i="4" s="1"/>
  <c r="CY201" i="4" s="1"/>
  <c r="CY202" i="4" s="1"/>
  <c r="CY203" i="4" s="1"/>
  <c r="CY204" i="4" s="1"/>
  <c r="CY205" i="4" s="1"/>
  <c r="CY206" i="4" s="1"/>
  <c r="CY207" i="4" s="1"/>
  <c r="CY208" i="4" s="1"/>
  <c r="CY209" i="4" s="1"/>
  <c r="CY210" i="4" s="1"/>
  <c r="CY211" i="4" s="1"/>
  <c r="CY212" i="4" s="1"/>
  <c r="CY213" i="4" s="1"/>
  <c r="CY214" i="4" s="1"/>
  <c r="CY215" i="4" s="1"/>
  <c r="CY216" i="4" s="1"/>
  <c r="CY217" i="4" s="1"/>
  <c r="CY218" i="4" s="1"/>
  <c r="CY219" i="4" s="1"/>
  <c r="CY220" i="4" s="1"/>
  <c r="CY221" i="4" s="1"/>
  <c r="CY222" i="4" s="1"/>
  <c r="CY223" i="4" s="1"/>
  <c r="CY224" i="4" s="1"/>
  <c r="CY225" i="4" s="1"/>
  <c r="CY226" i="4" s="1"/>
  <c r="CY227" i="4" s="1"/>
  <c r="CY228" i="4" s="1"/>
  <c r="CY229" i="4" s="1"/>
  <c r="CY230" i="4" s="1"/>
  <c r="CY231" i="4" s="1"/>
  <c r="CY232" i="4" s="1"/>
  <c r="CY233" i="4" s="1"/>
  <c r="CY234" i="4" s="1"/>
  <c r="CY235" i="4" s="1"/>
  <c r="CY236" i="4" s="1"/>
  <c r="CY237" i="4" s="1"/>
  <c r="CY238" i="4" s="1"/>
  <c r="CY239" i="4" s="1"/>
  <c r="CY240" i="4" s="1"/>
  <c r="CY241" i="4" s="1"/>
  <c r="CY242" i="4" s="1"/>
  <c r="CY243" i="4" s="1"/>
  <c r="CY244" i="4" s="1"/>
  <c r="CY245" i="4" s="1"/>
  <c r="CY246" i="4" s="1"/>
  <c r="CY247" i="4" s="1"/>
  <c r="CY248" i="4" s="1"/>
  <c r="CY249" i="4" s="1"/>
  <c r="CY250" i="4" s="1"/>
  <c r="CY251" i="4" s="1"/>
  <c r="CY252" i="4" s="1"/>
  <c r="CY253" i="4" s="1"/>
  <c r="CY254" i="4" s="1"/>
  <c r="CY255" i="4" s="1"/>
  <c r="CY256" i="4" s="1"/>
  <c r="CY257" i="4" s="1"/>
  <c r="CY258" i="4" s="1"/>
  <c r="CY259" i="4" s="1"/>
  <c r="CY260" i="4" s="1"/>
  <c r="CY261" i="4" s="1"/>
  <c r="CY262" i="4" s="1"/>
  <c r="CY263" i="4" s="1"/>
  <c r="CY264" i="4" s="1"/>
  <c r="CY265" i="4" s="1"/>
  <c r="CY266" i="4" s="1"/>
  <c r="CY267" i="4" s="1"/>
  <c r="CY268" i="4" s="1"/>
  <c r="CY269" i="4" s="1"/>
  <c r="CY270" i="4" s="1"/>
  <c r="CY271" i="4" s="1"/>
  <c r="CY272" i="4" s="1"/>
  <c r="CY273" i="4" s="1"/>
  <c r="CY274" i="4" s="1"/>
  <c r="CY275" i="4" s="1"/>
  <c r="CY276" i="4" s="1"/>
  <c r="CY277" i="4" s="1"/>
  <c r="CY278" i="4" s="1"/>
  <c r="CY279" i="4" s="1"/>
  <c r="CY280" i="4" s="1"/>
  <c r="CY281" i="4" s="1"/>
  <c r="CY282" i="4" s="1"/>
  <c r="CY283" i="4" s="1"/>
  <c r="CY284" i="4" s="1"/>
  <c r="CY285" i="4" s="1"/>
  <c r="CY286" i="4" s="1"/>
  <c r="CY287" i="4" s="1"/>
  <c r="CY288" i="4" s="1"/>
  <c r="CY289" i="4" s="1"/>
  <c r="CY290" i="4" s="1"/>
  <c r="CY291" i="4" s="1"/>
  <c r="CY292" i="4" s="1"/>
  <c r="CY293" i="4" s="1"/>
  <c r="CY294" i="4" s="1"/>
  <c r="CY295" i="4" s="1"/>
  <c r="CY296" i="4" s="1"/>
  <c r="CY297" i="4" s="1"/>
  <c r="CY298" i="4" s="1"/>
  <c r="CY299" i="4" s="1"/>
  <c r="CY300" i="4" s="1"/>
  <c r="CY301" i="4" s="1"/>
  <c r="CY302" i="4" s="1"/>
  <c r="CY303" i="4" s="1"/>
  <c r="CY304" i="4" s="1"/>
  <c r="CY305" i="4" s="1"/>
  <c r="CY306" i="4" s="1"/>
  <c r="CY307" i="4" s="1"/>
  <c r="CY308" i="4" s="1"/>
  <c r="CY309" i="4" s="1"/>
  <c r="CY310" i="4" s="1"/>
  <c r="CY311" i="4" s="1"/>
  <c r="CY312" i="4" s="1"/>
  <c r="CY313" i="4" s="1"/>
  <c r="CY314" i="4" s="1"/>
  <c r="CY315" i="4" s="1"/>
  <c r="CY316" i="4" s="1"/>
  <c r="CY317" i="4" s="1"/>
  <c r="CY318" i="4" s="1"/>
  <c r="CY319" i="4" s="1"/>
  <c r="CY320" i="4" s="1"/>
  <c r="CY321" i="4" s="1"/>
  <c r="CY322" i="4" s="1"/>
  <c r="CY323" i="4" s="1"/>
  <c r="CY324" i="4" s="1"/>
  <c r="CY325" i="4" s="1"/>
  <c r="CY326" i="4" s="1"/>
  <c r="CY327" i="4" s="1"/>
  <c r="CY328" i="4" s="1"/>
  <c r="CY329" i="4" s="1"/>
  <c r="CY330" i="4" s="1"/>
  <c r="CY331" i="4" s="1"/>
  <c r="CY332" i="4" s="1"/>
  <c r="CY333" i="4" s="1"/>
  <c r="CY334" i="4" s="1"/>
  <c r="CY335" i="4" s="1"/>
  <c r="CY336" i="4" s="1"/>
  <c r="CY337" i="4" s="1"/>
  <c r="CY338" i="4" s="1"/>
  <c r="CY339" i="4" s="1"/>
  <c r="CY340" i="4" s="1"/>
  <c r="CY341" i="4" s="1"/>
  <c r="CY342" i="4" s="1"/>
  <c r="CY343" i="4" s="1"/>
  <c r="CY344" i="4" s="1"/>
  <c r="CY345" i="4" s="1"/>
  <c r="CY346" i="4" s="1"/>
  <c r="CY347" i="4" s="1"/>
  <c r="CY348" i="4" s="1"/>
  <c r="CY349" i="4" s="1"/>
  <c r="CY350" i="4" s="1"/>
  <c r="CY351" i="4" s="1"/>
  <c r="CY352" i="4" s="1"/>
  <c r="CY353" i="4" s="1"/>
  <c r="CY354" i="4" s="1"/>
  <c r="CY355" i="4" s="1"/>
  <c r="CY356" i="4" s="1"/>
  <c r="CY357" i="4" s="1"/>
  <c r="CY358" i="4" s="1"/>
  <c r="CY359" i="4" s="1"/>
  <c r="CY360" i="4" s="1"/>
  <c r="CY361" i="4" s="1"/>
  <c r="CY362" i="4" s="1"/>
  <c r="CY363" i="4" s="1"/>
  <c r="CY364" i="4" s="1"/>
  <c r="CY365" i="4" s="1"/>
  <c r="CY366" i="4" s="1"/>
  <c r="CY367" i="4" s="1"/>
  <c r="CY368" i="4" s="1"/>
  <c r="CY369" i="4" s="1"/>
  <c r="CY370" i="4" s="1"/>
  <c r="CY371" i="4" s="1"/>
  <c r="CY372" i="4" s="1"/>
  <c r="CY373" i="4" s="1"/>
  <c r="CY374" i="4" s="1"/>
  <c r="CY375" i="4" s="1"/>
  <c r="CY376" i="4" s="1"/>
  <c r="CY377" i="4" s="1"/>
  <c r="CY378" i="4" s="1"/>
  <c r="CY379" i="4" s="1"/>
  <c r="CY380" i="4" s="1"/>
  <c r="CY381" i="4" s="1"/>
  <c r="CY382" i="4" s="1"/>
  <c r="CY383" i="4" s="1"/>
  <c r="CY384" i="4" s="1"/>
  <c r="CY385" i="4" s="1"/>
  <c r="CY386" i="4" s="1"/>
  <c r="CY387" i="4" s="1"/>
  <c r="CY388" i="4" s="1"/>
  <c r="CY389" i="4" s="1"/>
  <c r="CY390" i="4" s="1"/>
  <c r="CY391" i="4" s="1"/>
  <c r="CY392" i="4" s="1"/>
  <c r="CY393" i="4" s="1"/>
  <c r="CY394" i="4" s="1"/>
  <c r="CY395" i="4" s="1"/>
  <c r="CY396" i="4" s="1"/>
  <c r="CY397" i="4" s="1"/>
  <c r="CY398" i="4" s="1"/>
  <c r="CY399" i="4" s="1"/>
  <c r="CY400" i="4" s="1"/>
  <c r="CY401" i="4" s="1"/>
  <c r="CY402" i="4" s="1"/>
  <c r="CY403" i="4" s="1"/>
  <c r="CY404" i="4" s="1"/>
  <c r="CY405" i="4" s="1"/>
  <c r="CY406" i="4" s="1"/>
  <c r="CY407" i="4" s="1"/>
  <c r="CY408" i="4" s="1"/>
  <c r="CY409" i="4" s="1"/>
  <c r="CY410" i="4" s="1"/>
  <c r="CY411" i="4" s="1"/>
  <c r="CY412" i="4" s="1"/>
  <c r="CY413" i="4" s="1"/>
  <c r="CY414" i="4" s="1"/>
  <c r="CY415" i="4" s="1"/>
  <c r="CY416" i="4" s="1"/>
  <c r="CY417" i="4" s="1"/>
  <c r="CY418" i="4" s="1"/>
  <c r="CY419" i="4" s="1"/>
  <c r="CY420" i="4" s="1"/>
  <c r="CY421" i="4" s="1"/>
  <c r="CY422" i="4" s="1"/>
  <c r="CY423" i="4" s="1"/>
  <c r="CY424" i="4" s="1"/>
  <c r="CY425" i="4" s="1"/>
  <c r="CY426" i="4" s="1"/>
  <c r="CY427" i="4" s="1"/>
  <c r="CY428" i="4" s="1"/>
  <c r="CY429" i="4" s="1"/>
  <c r="CY430" i="4" s="1"/>
  <c r="CY431" i="4" s="1"/>
  <c r="CY432" i="4" s="1"/>
  <c r="CY433" i="4" s="1"/>
  <c r="CY434" i="4" s="1"/>
  <c r="CY435" i="4" s="1"/>
  <c r="CY436" i="4" s="1"/>
  <c r="CY437" i="4" s="1"/>
  <c r="CY438" i="4" s="1"/>
  <c r="CY439" i="4" s="1"/>
  <c r="CY440" i="4" s="1"/>
  <c r="CY441" i="4" s="1"/>
  <c r="CY442" i="4" s="1"/>
  <c r="CY443" i="4" s="1"/>
  <c r="CY444" i="4" s="1"/>
  <c r="CY445" i="4" s="1"/>
  <c r="CY446" i="4" s="1"/>
  <c r="CY447" i="4" s="1"/>
  <c r="CY448" i="4" s="1"/>
  <c r="CY449" i="4" s="1"/>
  <c r="CY450" i="4" s="1"/>
  <c r="CY451" i="4" s="1"/>
  <c r="CY452" i="4" s="1"/>
  <c r="CY453" i="4" s="1"/>
  <c r="CY454" i="4" s="1"/>
  <c r="CY455" i="4" s="1"/>
  <c r="CY456" i="4" s="1"/>
  <c r="CY457" i="4" s="1"/>
  <c r="CY458" i="4" s="1"/>
  <c r="CY459" i="4" s="1"/>
  <c r="CY460" i="4" s="1"/>
  <c r="CY461" i="4" s="1"/>
  <c r="CY462" i="4" s="1"/>
  <c r="CY463" i="4" s="1"/>
  <c r="CY464" i="4" s="1"/>
  <c r="CY465" i="4" s="1"/>
  <c r="CY466" i="4" s="1"/>
  <c r="CY467" i="4" s="1"/>
  <c r="CY468" i="4" s="1"/>
  <c r="CY469" i="4" s="1"/>
  <c r="CY470" i="4" s="1"/>
  <c r="CY471" i="4" s="1"/>
  <c r="CY472" i="4" s="1"/>
  <c r="CY473" i="4" s="1"/>
  <c r="CY474" i="4" s="1"/>
  <c r="CY475" i="4" s="1"/>
  <c r="CY476" i="4" s="1"/>
  <c r="CY477" i="4" s="1"/>
  <c r="CY478" i="4" s="1"/>
  <c r="CY479" i="4" s="1"/>
  <c r="CY480" i="4" s="1"/>
  <c r="CY481" i="4" s="1"/>
  <c r="CY482" i="4" s="1"/>
  <c r="CY483" i="4" s="1"/>
  <c r="CY484" i="4" s="1"/>
  <c r="CY485" i="4" s="1"/>
  <c r="CY486" i="4" s="1"/>
  <c r="CY487" i="4" s="1"/>
  <c r="CY488" i="4" s="1"/>
  <c r="CY489" i="4" s="1"/>
  <c r="CY490" i="4" s="1"/>
  <c r="CY491" i="4" s="1"/>
  <c r="CY492" i="4" s="1"/>
  <c r="CY493" i="4" s="1"/>
  <c r="CY494" i="4" s="1"/>
  <c r="CY495" i="4" s="1"/>
  <c r="CY496" i="4" s="1"/>
  <c r="CY497" i="4" s="1"/>
  <c r="CY498" i="4" s="1"/>
  <c r="CY499" i="4" s="1"/>
  <c r="CY500" i="4" s="1"/>
  <c r="CY501" i="4" s="1"/>
  <c r="CY502" i="4" s="1"/>
  <c r="CY503" i="4" s="1"/>
  <c r="CY504" i="4" s="1"/>
  <c r="CY505" i="4" s="1"/>
  <c r="CY506" i="4" s="1"/>
  <c r="CY507" i="4" s="1"/>
  <c r="CY508" i="4" s="1"/>
  <c r="CY509" i="4" s="1"/>
  <c r="CY510" i="4" s="1"/>
  <c r="CY511" i="4" s="1"/>
  <c r="CY512" i="4" s="1"/>
  <c r="CY513" i="4" s="1"/>
  <c r="CY514" i="4" s="1"/>
  <c r="CY515" i="4" s="1"/>
  <c r="CY516" i="4" s="1"/>
  <c r="CY517" i="4" s="1"/>
  <c r="CY518" i="4" s="1"/>
  <c r="CY519" i="4" s="1"/>
  <c r="CY520" i="4" s="1"/>
  <c r="CY521" i="4" s="1"/>
  <c r="CY522" i="4" s="1"/>
  <c r="CY523" i="4" s="1"/>
  <c r="CY524" i="4" s="1"/>
  <c r="CY525" i="4" s="1"/>
  <c r="CY526" i="4" s="1"/>
  <c r="CY527" i="4" s="1"/>
  <c r="CY528" i="4" s="1"/>
  <c r="CY529" i="4" s="1"/>
  <c r="CY530" i="4" s="1"/>
  <c r="CY531" i="4" s="1"/>
  <c r="CY532" i="4" s="1"/>
  <c r="CY533" i="4" s="1"/>
  <c r="CY534" i="4" s="1"/>
  <c r="CY535" i="4" s="1"/>
  <c r="CY536" i="4" s="1"/>
  <c r="CY537" i="4" s="1"/>
  <c r="CY538" i="4" s="1"/>
  <c r="CY539" i="4" s="1"/>
  <c r="CY540" i="4" s="1"/>
  <c r="CY541" i="4" s="1"/>
  <c r="CY542" i="4" s="1"/>
  <c r="CY543" i="4" s="1"/>
  <c r="CY544" i="4" s="1"/>
  <c r="CY545" i="4" s="1"/>
  <c r="CY546" i="4" s="1"/>
  <c r="CY547" i="4" s="1"/>
  <c r="CY548" i="4" s="1"/>
  <c r="CY549" i="4" s="1"/>
  <c r="CY550" i="4" s="1"/>
  <c r="CY551" i="4" s="1"/>
  <c r="CY552" i="4" s="1"/>
  <c r="CY553" i="4" s="1"/>
  <c r="CY554" i="4" s="1"/>
  <c r="CY555" i="4" s="1"/>
  <c r="CY556" i="4" s="1"/>
  <c r="CY557" i="4" s="1"/>
  <c r="CY558" i="4" s="1"/>
  <c r="CY559" i="4" s="1"/>
  <c r="CY560" i="4" s="1"/>
  <c r="CY561" i="4" s="1"/>
  <c r="CY562" i="4" s="1"/>
  <c r="CY563" i="4" s="1"/>
  <c r="CY564" i="4" s="1"/>
  <c r="CY565" i="4" s="1"/>
  <c r="CY566" i="4" s="1"/>
  <c r="CY567" i="4" s="1"/>
  <c r="CY568" i="4" s="1"/>
  <c r="CY569" i="4" s="1"/>
  <c r="CY570" i="4" s="1"/>
  <c r="CY571" i="4" s="1"/>
  <c r="CY572" i="4" s="1"/>
  <c r="CY573" i="4" s="1"/>
  <c r="CY574" i="4" s="1"/>
  <c r="CY575" i="4" s="1"/>
  <c r="CY576" i="4" s="1"/>
  <c r="CY577" i="4" s="1"/>
  <c r="CY578" i="4" s="1"/>
  <c r="CY579" i="4" s="1"/>
  <c r="CY580" i="4" s="1"/>
  <c r="CY581" i="4" s="1"/>
  <c r="CY582" i="4" s="1"/>
  <c r="CY583" i="4" s="1"/>
  <c r="CY584" i="4" s="1"/>
  <c r="CY585" i="4" s="1"/>
  <c r="CY586" i="4" s="1"/>
  <c r="CY587" i="4" s="1"/>
  <c r="CY588" i="4" s="1"/>
  <c r="CY589" i="4" s="1"/>
  <c r="CY590" i="4" s="1"/>
  <c r="CY591" i="4" s="1"/>
  <c r="CY592" i="4" s="1"/>
  <c r="CY593" i="4" s="1"/>
  <c r="CY594" i="4" s="1"/>
  <c r="CY595" i="4" s="1"/>
  <c r="CY596" i="4" s="1"/>
  <c r="CY597" i="4" s="1"/>
  <c r="CY598" i="4" s="1"/>
  <c r="CY599" i="4" s="1"/>
  <c r="CY600" i="4" s="1"/>
  <c r="CY601" i="4" s="1"/>
  <c r="CY602" i="4" s="1"/>
  <c r="CY603" i="4" s="1"/>
  <c r="CY604" i="4" s="1"/>
  <c r="CY605" i="4" s="1"/>
  <c r="CY606" i="4" s="1"/>
  <c r="CY607" i="4" s="1"/>
  <c r="CY608" i="4" s="1"/>
  <c r="CY609" i="4" s="1"/>
  <c r="CY610" i="4" s="1"/>
  <c r="CY611" i="4" s="1"/>
  <c r="CY612" i="4" s="1"/>
  <c r="CY613" i="4" s="1"/>
  <c r="CY614" i="4" s="1"/>
  <c r="CY615" i="4" s="1"/>
  <c r="CY616" i="4" s="1"/>
  <c r="CY617" i="4" s="1"/>
  <c r="CY618" i="4" s="1"/>
  <c r="CY619" i="4" s="1"/>
  <c r="CY620" i="4" s="1"/>
  <c r="CY621" i="4" s="1"/>
  <c r="CY622" i="4" s="1"/>
  <c r="CY623" i="4" s="1"/>
  <c r="CY624" i="4" s="1"/>
  <c r="CY625" i="4" s="1"/>
  <c r="CY626" i="4" s="1"/>
  <c r="CY627" i="4" s="1"/>
  <c r="CY628" i="4" s="1"/>
  <c r="CY629" i="4" s="1"/>
  <c r="CY630" i="4" s="1"/>
  <c r="CY631" i="4" s="1"/>
  <c r="CY632" i="4" s="1"/>
  <c r="CY633" i="4" s="1"/>
  <c r="CY634" i="4" s="1"/>
  <c r="CY635" i="4" s="1"/>
  <c r="CY636" i="4" s="1"/>
  <c r="CY637" i="4" s="1"/>
  <c r="CY638" i="4" s="1"/>
  <c r="CY639" i="4" s="1"/>
  <c r="CY640" i="4" s="1"/>
  <c r="CY641" i="4" s="1"/>
  <c r="CY642" i="4" s="1"/>
  <c r="CY643" i="4" s="1"/>
  <c r="CY644" i="4" s="1"/>
  <c r="CY645" i="4" s="1"/>
  <c r="CY646" i="4" s="1"/>
  <c r="CY647" i="4" s="1"/>
  <c r="CY648" i="4" s="1"/>
  <c r="CY649" i="4" s="1"/>
  <c r="CY650" i="4" s="1"/>
  <c r="CY651" i="4" s="1"/>
  <c r="CY652" i="4" s="1"/>
  <c r="CY653" i="4" s="1"/>
  <c r="CY654" i="4" s="1"/>
  <c r="CY655" i="4" s="1"/>
  <c r="CY656" i="4" s="1"/>
  <c r="CY657" i="4" s="1"/>
  <c r="CY658" i="4" s="1"/>
  <c r="CY659" i="4" s="1"/>
  <c r="CY660" i="4" s="1"/>
  <c r="CY661" i="4" s="1"/>
  <c r="CY662" i="4" s="1"/>
  <c r="CY663" i="4" s="1"/>
  <c r="CY664" i="4" s="1"/>
  <c r="CY665" i="4" s="1"/>
  <c r="CY666" i="4" s="1"/>
  <c r="CY667" i="4" s="1"/>
  <c r="CY668" i="4" s="1"/>
  <c r="CY669" i="4" s="1"/>
  <c r="CY670" i="4" s="1"/>
  <c r="CY671" i="4" s="1"/>
  <c r="CY672" i="4" s="1"/>
  <c r="CY673" i="4" s="1"/>
  <c r="CY674" i="4" s="1"/>
  <c r="CY675" i="4" s="1"/>
  <c r="CY676" i="4" s="1"/>
  <c r="CY677" i="4" s="1"/>
  <c r="CY678" i="4" s="1"/>
  <c r="CY679" i="4" s="1"/>
  <c r="CY680" i="4" s="1"/>
  <c r="CY681" i="4" s="1"/>
  <c r="CY682" i="4" s="1"/>
  <c r="CY683" i="4" s="1"/>
  <c r="CY684" i="4" s="1"/>
  <c r="CY685" i="4" s="1"/>
  <c r="CY686" i="4" s="1"/>
  <c r="CY687" i="4" s="1"/>
  <c r="CY688" i="4" s="1"/>
  <c r="CY689" i="4" s="1"/>
  <c r="CY690" i="4" s="1"/>
  <c r="CY691" i="4" s="1"/>
  <c r="CY692" i="4" s="1"/>
  <c r="CY693" i="4" s="1"/>
  <c r="CY694" i="4" s="1"/>
  <c r="CY695" i="4" s="1"/>
  <c r="CY696" i="4" s="1"/>
  <c r="CY697" i="4" s="1"/>
  <c r="CY698" i="4" s="1"/>
  <c r="CY699" i="4" s="1"/>
  <c r="CY700" i="4" s="1"/>
  <c r="CY701" i="4" s="1"/>
  <c r="CY702" i="4" s="1"/>
  <c r="CY703" i="4" s="1"/>
  <c r="CY704" i="4" s="1"/>
  <c r="CY705" i="4" s="1"/>
  <c r="CY706" i="4" s="1"/>
  <c r="CY707" i="4" s="1"/>
  <c r="CY708" i="4" s="1"/>
  <c r="CY709" i="4" s="1"/>
  <c r="CY710" i="4" s="1"/>
  <c r="CY711" i="4" s="1"/>
  <c r="CY712" i="4" s="1"/>
  <c r="CY713" i="4" s="1"/>
  <c r="CY714" i="4" s="1"/>
  <c r="CY715" i="4" s="1"/>
  <c r="CY716" i="4" s="1"/>
  <c r="CY717" i="4" s="1"/>
  <c r="CY718" i="4" s="1"/>
  <c r="CY719" i="4" s="1"/>
  <c r="CY720" i="4" s="1"/>
  <c r="CY721" i="4" s="1"/>
  <c r="CY722" i="4" s="1"/>
  <c r="CY723" i="4" s="1"/>
  <c r="CY724" i="4" s="1"/>
  <c r="CY725" i="4" s="1"/>
  <c r="CY726" i="4" s="1"/>
  <c r="CY727" i="4" s="1"/>
  <c r="CY728" i="4" s="1"/>
  <c r="CY729" i="4" s="1"/>
  <c r="CY730" i="4" s="1"/>
  <c r="CY731" i="4" s="1"/>
  <c r="CY732" i="4" s="1"/>
  <c r="CY733" i="4" s="1"/>
  <c r="CY734" i="4" s="1"/>
  <c r="CY735" i="4" s="1"/>
  <c r="CY736" i="4" s="1"/>
  <c r="CY737" i="4" s="1"/>
  <c r="CY738" i="4" s="1"/>
  <c r="CY739" i="4" s="1"/>
  <c r="CY740" i="4" s="1"/>
  <c r="CY741" i="4" s="1"/>
  <c r="CY742" i="4" s="1"/>
  <c r="CY743" i="4" s="1"/>
  <c r="CY744" i="4" s="1"/>
  <c r="CY745" i="4" s="1"/>
  <c r="CY746" i="4" s="1"/>
  <c r="CY747" i="4" s="1"/>
  <c r="CY748" i="4" s="1"/>
  <c r="CY749" i="4" s="1"/>
  <c r="CY750" i="4" s="1"/>
  <c r="CY751" i="4" s="1"/>
  <c r="CY752" i="4" s="1"/>
  <c r="CY753" i="4" s="1"/>
  <c r="CY754" i="4" s="1"/>
  <c r="CY755" i="4" s="1"/>
  <c r="CY756" i="4" s="1"/>
  <c r="CY757" i="4" s="1"/>
  <c r="CY758" i="4" s="1"/>
  <c r="CY759" i="4" s="1"/>
  <c r="CY760" i="4" s="1"/>
  <c r="CY761" i="4" s="1"/>
  <c r="CY762" i="4" s="1"/>
  <c r="CY763" i="4" s="1"/>
  <c r="CY764" i="4" s="1"/>
  <c r="CY765" i="4" s="1"/>
  <c r="CY766" i="4" s="1"/>
  <c r="CY767" i="4" s="1"/>
  <c r="CY768" i="4" s="1"/>
  <c r="CY769" i="4" s="1"/>
  <c r="CY770" i="4" s="1"/>
  <c r="CY771" i="4" s="1"/>
  <c r="CY772" i="4" s="1"/>
  <c r="CY773" i="4" s="1"/>
  <c r="CY774" i="4" s="1"/>
  <c r="CY775" i="4" s="1"/>
  <c r="CY776" i="4" s="1"/>
  <c r="CY777" i="4" s="1"/>
  <c r="CY778" i="4" s="1"/>
  <c r="CY779" i="4" s="1"/>
  <c r="CY780" i="4" s="1"/>
  <c r="CY781" i="4" s="1"/>
  <c r="CY782" i="4" s="1"/>
  <c r="CY783" i="4" s="1"/>
  <c r="CY784" i="4" s="1"/>
  <c r="CY785" i="4" s="1"/>
  <c r="CY786" i="4" s="1"/>
  <c r="CY787" i="4" s="1"/>
  <c r="CY788" i="4" s="1"/>
  <c r="CY789" i="4" s="1"/>
  <c r="CY790" i="4" s="1"/>
  <c r="CY791" i="4" s="1"/>
  <c r="CY792" i="4" s="1"/>
  <c r="DK37" i="4"/>
  <c r="DJ57" i="4"/>
  <c r="CR60" i="4"/>
  <c r="CC995" i="4"/>
  <c r="AA204" i="4"/>
  <c r="AH204" i="4" s="1"/>
  <c r="BD204" i="4"/>
  <c r="AO204" i="4"/>
  <c r="I204" i="4"/>
  <c r="BT204" i="4"/>
  <c r="T204" i="4"/>
  <c r="BN204" i="4"/>
  <c r="DO154" i="4"/>
  <c r="DR154" i="4" s="1"/>
  <c r="DP88" i="4"/>
  <c r="DM109" i="4"/>
  <c r="CC842" i="4"/>
  <c r="BD51" i="4"/>
  <c r="BT51" i="4"/>
  <c r="AO51" i="4"/>
  <c r="AA51" i="4"/>
  <c r="AH51" i="4" s="1"/>
  <c r="BN51" i="4"/>
  <c r="T51" i="4"/>
  <c r="DK28" i="4"/>
  <c r="CS13" i="4"/>
  <c r="CS10" i="4"/>
  <c r="CR10" i="4"/>
  <c r="CC820" i="4"/>
  <c r="BD29" i="4"/>
  <c r="AA29" i="4"/>
  <c r="AH29" i="4" s="1"/>
  <c r="BT29" i="4"/>
  <c r="T29" i="4"/>
  <c r="BN29" i="4"/>
  <c r="AO29" i="4"/>
  <c r="DO98" i="4"/>
  <c r="DM53" i="4"/>
  <c r="DM52" i="4"/>
  <c r="DK57" i="4"/>
  <c r="DJ63" i="4"/>
  <c r="CD843" i="4"/>
  <c r="AB52" i="4"/>
  <c r="DJ56" i="4"/>
  <c r="CC864" i="4"/>
  <c r="BN73" i="4"/>
  <c r="I73" i="4"/>
  <c r="AO73" i="4"/>
  <c r="AA73" i="4"/>
  <c r="AH73" i="4" s="1"/>
  <c r="T73" i="4"/>
  <c r="BD74" i="4"/>
  <c r="CE866" i="4"/>
  <c r="AC75" i="4"/>
  <c r="CE874" i="4"/>
  <c r="AC83" i="4"/>
  <c r="BU83" i="4"/>
  <c r="T145" i="4"/>
  <c r="BT145" i="4"/>
  <c r="I145" i="4"/>
  <c r="AO145" i="4"/>
  <c r="DM37" i="4"/>
  <c r="DO82" i="4"/>
  <c r="DJ47" i="4"/>
  <c r="DK66" i="4"/>
  <c r="DK63" i="4"/>
  <c r="DK56" i="4"/>
  <c r="CS57" i="4"/>
  <c r="DO218" i="4"/>
  <c r="DJ25" i="4"/>
  <c r="CC799" i="4"/>
  <c r="BD8" i="4"/>
  <c r="T8" i="4"/>
  <c r="BT8" i="4"/>
  <c r="AO8" i="4"/>
  <c r="I8" i="4"/>
  <c r="DJ55" i="4"/>
  <c r="DO102" i="4"/>
  <c r="CU63" i="4"/>
  <c r="CS63" i="4"/>
  <c r="CR63" i="4"/>
  <c r="DK25" i="4"/>
  <c r="AL7" i="4" a="1"/>
  <c r="AL7" i="4" s="1"/>
  <c r="CD799" i="4"/>
  <c r="AL10" i="4" a="1"/>
  <c r="AL10" i="4" s="1"/>
  <c r="DJ31" i="4"/>
  <c r="CD808" i="4"/>
  <c r="AB17" i="4"/>
  <c r="DJ41" i="4"/>
  <c r="DJ43" i="4"/>
  <c r="AD29" i="4"/>
  <c r="DK55" i="4"/>
  <c r="DJ36" i="4"/>
  <c r="DO111" i="4"/>
  <c r="DM66" i="4"/>
  <c r="CU48" i="4"/>
  <c r="CS48" i="4"/>
  <c r="CR48" i="4"/>
  <c r="CU68" i="4"/>
  <c r="DJ100" i="4"/>
  <c r="DJ101" i="4"/>
  <c r="DJ99" i="4"/>
  <c r="DJ90" i="4"/>
  <c r="DJ87" i="4"/>
  <c r="DJ122" i="4"/>
  <c r="DJ121" i="4"/>
  <c r="DJ115" i="4"/>
  <c r="DJ116" i="4"/>
  <c r="DO95" i="4"/>
  <c r="CE799" i="4"/>
  <c r="BU8" i="4"/>
  <c r="DK31" i="4"/>
  <c r="CE808" i="4"/>
  <c r="DK43" i="4"/>
  <c r="DK36" i="4"/>
  <c r="CU39" i="4"/>
  <c r="CC834" i="4"/>
  <c r="I43" i="4"/>
  <c r="AA43" i="4"/>
  <c r="AH43" i="4" s="1"/>
  <c r="T43" i="4"/>
  <c r="BT43" i="4"/>
  <c r="BN43" i="4"/>
  <c r="BD43" i="4"/>
  <c r="CC850" i="4"/>
  <c r="I59" i="4"/>
  <c r="AA59" i="4"/>
  <c r="AH59" i="4" s="1"/>
  <c r="T59" i="4"/>
  <c r="AO59" i="4"/>
  <c r="BT59" i="4"/>
  <c r="AE73" i="4"/>
  <c r="DJ95" i="4"/>
  <c r="DK101" i="4"/>
  <c r="DK93" i="4"/>
  <c r="DK100" i="4"/>
  <c r="DK97" i="4"/>
  <c r="DM99" i="4"/>
  <c r="DO100" i="4"/>
  <c r="DR100" i="4" s="1"/>
  <c r="BD40" i="4"/>
  <c r="DM45" i="4"/>
  <c r="CD850" i="4"/>
  <c r="AB59" i="4"/>
  <c r="DM180" i="4"/>
  <c r="CE907" i="4"/>
  <c r="AC116" i="4"/>
  <c r="BU116" i="4"/>
  <c r="DK30" i="4"/>
  <c r="AK10" i="4" a="1"/>
  <c r="AK10" i="4" s="1"/>
  <c r="AK6" i="4" a="1"/>
  <c r="AK6" i="4" s="1"/>
  <c r="AK2" i="4" a="1"/>
  <c r="AK2" i="4" s="1"/>
  <c r="AK9" i="4" a="1"/>
  <c r="AK9" i="4" s="1"/>
  <c r="AK5" i="4" a="1"/>
  <c r="AK5" i="4" s="1"/>
  <c r="AK8" i="4" a="1"/>
  <c r="AK8" i="4" s="1"/>
  <c r="AK3" i="4" a="1"/>
  <c r="AK3" i="4" s="1"/>
  <c r="CS2" i="4"/>
  <c r="DO76" i="4"/>
  <c r="DR76" i="4" s="1"/>
  <c r="DM31" i="4"/>
  <c r="DM27" i="4"/>
  <c r="DM25" i="4"/>
  <c r="CR21" i="4"/>
  <c r="AE25" i="4"/>
  <c r="AL29" i="4" s="1" a="1"/>
  <c r="I29" i="4"/>
  <c r="DM36" i="4"/>
  <c r="CE834" i="4"/>
  <c r="AC43" i="4"/>
  <c r="BU43" i="4"/>
  <c r="CC837" i="4"/>
  <c r="T46" i="4"/>
  <c r="BT46" i="4"/>
  <c r="AO46" i="4"/>
  <c r="AA46" i="4"/>
  <c r="AH46" i="4" s="1"/>
  <c r="BN46" i="4"/>
  <c r="I46" i="4"/>
  <c r="CE850" i="4"/>
  <c r="AC59" i="4"/>
  <c r="BU59" i="4"/>
  <c r="DK48" i="4"/>
  <c r="DK33" i="4"/>
  <c r="DO84" i="4"/>
  <c r="DR84" i="4" s="1"/>
  <c r="DK41" i="4"/>
  <c r="DJ26" i="4"/>
  <c r="AL15" i="4" a="1"/>
  <c r="AL15" i="4" s="1"/>
  <c r="AL19" i="4" a="1"/>
  <c r="AL19" i="4" s="1"/>
  <c r="AL6" i="4" a="1"/>
  <c r="AL6" i="4" s="1"/>
  <c r="AL22" i="4" a="1"/>
  <c r="AL22" i="4" s="1"/>
  <c r="AL2" i="4" a="1"/>
  <c r="AL2" i="4" s="1"/>
  <c r="AL9" i="4" a="1"/>
  <c r="AL9" i="4" s="1"/>
  <c r="AL5" i="4" a="1"/>
  <c r="AL5" i="4" s="1"/>
  <c r="AL14" i="4" a="1"/>
  <c r="AL14" i="4" s="1"/>
  <c r="AL13" i="4" a="1"/>
  <c r="AL13" i="4" s="1"/>
  <c r="AL23" i="4" a="1"/>
  <c r="AL23" i="4" s="1"/>
  <c r="AL8" i="4" a="1"/>
  <c r="AL8" i="4" s="1"/>
  <c r="AL20" i="4" a="1"/>
  <c r="AL20" i="4" s="1"/>
  <c r="AL16" i="4" a="1"/>
  <c r="AL16" i="4" s="1"/>
  <c r="AL12" i="4" a="1"/>
  <c r="AL12" i="4" s="1"/>
  <c r="CC802" i="4"/>
  <c r="AA11" i="4"/>
  <c r="AH11" i="4" s="1"/>
  <c r="BD11" i="4"/>
  <c r="T11" i="4"/>
  <c r="BT11" i="4"/>
  <c r="DK34" i="4"/>
  <c r="DO86" i="4"/>
  <c r="DM41" i="4"/>
  <c r="DM26" i="4"/>
  <c r="DJ34" i="4"/>
  <c r="DM81" i="4"/>
  <c r="CR68" i="4"/>
  <c r="DM96" i="4"/>
  <c r="AJ3" i="4" a="1"/>
  <c r="AJ3" i="4" s="1"/>
  <c r="AJ2" i="4" a="1"/>
  <c r="AJ2" i="4" s="1"/>
  <c r="CR2" i="4"/>
  <c r="CD802" i="4"/>
  <c r="AB11" i="4"/>
  <c r="BE11" i="4" s="1"/>
  <c r="CC812" i="4"/>
  <c r="BT21" i="4"/>
  <c r="AO21" i="4"/>
  <c r="AA21" i="4"/>
  <c r="AH21" i="4" s="1"/>
  <c r="BN21" i="4"/>
  <c r="T21" i="4"/>
  <c r="BD21" i="4"/>
  <c r="I21" i="4"/>
  <c r="CS21" i="4"/>
  <c r="AL24" i="4" a="1"/>
  <c r="AL24" i="4" s="1"/>
  <c r="CC818" i="4"/>
  <c r="I27" i="4"/>
  <c r="AA27" i="4"/>
  <c r="AH27" i="4" s="1"/>
  <c r="T27" i="4"/>
  <c r="BT27" i="4"/>
  <c r="BN27" i="4"/>
  <c r="AO27" i="4"/>
  <c r="CS35" i="4"/>
  <c r="CD828" i="4"/>
  <c r="AB37" i="4"/>
  <c r="CE837" i="4"/>
  <c r="AC46" i="4"/>
  <c r="BU46" i="4"/>
  <c r="DM84" i="4"/>
  <c r="DM65" i="4"/>
  <c r="BU72" i="4"/>
  <c r="CC907" i="4"/>
  <c r="T116" i="4"/>
  <c r="BT116" i="4"/>
  <c r="AO116" i="4"/>
  <c r="I116" i="4"/>
  <c r="AA116" i="4"/>
  <c r="AH116" i="4" s="1"/>
  <c r="BN116" i="4"/>
  <c r="BD116" i="4"/>
  <c r="CJ798" i="4"/>
  <c r="CQ798" i="4" s="1"/>
  <c r="CW798" i="4" s="1"/>
  <c r="DC798" i="4"/>
  <c r="DI798" i="4" s="1"/>
  <c r="BN7" i="4"/>
  <c r="DK44" i="4"/>
  <c r="CU29" i="4"/>
  <c r="CR30" i="4"/>
  <c r="DO105" i="4"/>
  <c r="DM60" i="4"/>
  <c r="DM69" i="4"/>
  <c r="DO114" i="4"/>
  <c r="CU49" i="4"/>
  <c r="CE846" i="4"/>
  <c r="DM58" i="4"/>
  <c r="DK85" i="4"/>
  <c r="CD862" i="4"/>
  <c r="CD863" i="4"/>
  <c r="AB72" i="4"/>
  <c r="DK73" i="4"/>
  <c r="DM95" i="4"/>
  <c r="DK96" i="4"/>
  <c r="CC874" i="4"/>
  <c r="I83" i="4"/>
  <c r="AA83" i="4"/>
  <c r="AH83" i="4" s="1"/>
  <c r="BT83" i="4"/>
  <c r="T83" i="4"/>
  <c r="DM110" i="4"/>
  <c r="CU100" i="4"/>
  <c r="CS104" i="4"/>
  <c r="AE110" i="4"/>
  <c r="CU128" i="4"/>
  <c r="DJ154" i="4"/>
  <c r="DJ148" i="4"/>
  <c r="AA5" i="4"/>
  <c r="AH5" i="4" s="1"/>
  <c r="AO7" i="4"/>
  <c r="BT7" i="4"/>
  <c r="DM28" i="4"/>
  <c r="BD9" i="4"/>
  <c r="DM32" i="4"/>
  <c r="AC15" i="4"/>
  <c r="BT20" i="4"/>
  <c r="CE812" i="4"/>
  <c r="AC21" i="4"/>
  <c r="CC828" i="4"/>
  <c r="AA37" i="4"/>
  <c r="AH37" i="4" s="1"/>
  <c r="T37" i="4"/>
  <c r="BT37" i="4"/>
  <c r="AO37" i="4"/>
  <c r="I37" i="4"/>
  <c r="DO106" i="4"/>
  <c r="DR106" i="4" s="1"/>
  <c r="CD834" i="4"/>
  <c r="AB43" i="4"/>
  <c r="CD837" i="4"/>
  <c r="AB46" i="4"/>
  <c r="AO60" i="4"/>
  <c r="AB69" i="4"/>
  <c r="CD867" i="4"/>
  <c r="AB76" i="4"/>
  <c r="CS87" i="4"/>
  <c r="DJ129" i="4"/>
  <c r="DJ128" i="4"/>
  <c r="CH952" i="4"/>
  <c r="L161" i="4"/>
  <c r="AQ161" i="4"/>
  <c r="BI161" i="4" s="1"/>
  <c r="AA9" i="4"/>
  <c r="AH9" i="4" s="1"/>
  <c r="DO78" i="4"/>
  <c r="DK35" i="4"/>
  <c r="CJ807" i="4"/>
  <c r="CQ807" i="4" s="1"/>
  <c r="CW807" i="4" s="1"/>
  <c r="DJ46" i="4"/>
  <c r="CC821" i="4"/>
  <c r="BT30" i="4"/>
  <c r="AO30" i="4"/>
  <c r="AA39" i="4"/>
  <c r="AH39" i="4" s="1"/>
  <c r="DM67" i="4"/>
  <c r="DO115" i="4"/>
  <c r="DR115" i="4" s="1"/>
  <c r="CE843" i="4"/>
  <c r="BU52" i="4"/>
  <c r="AC52" i="4"/>
  <c r="BU55" i="4"/>
  <c r="CD857" i="4"/>
  <c r="AB66" i="4"/>
  <c r="DO133" i="4"/>
  <c r="DM88" i="4"/>
  <c r="DM101" i="4"/>
  <c r="CE892" i="4"/>
  <c r="BU101" i="4"/>
  <c r="AC101" i="4"/>
  <c r="DK122" i="4"/>
  <c r="DK121" i="4"/>
  <c r="F151" i="4"/>
  <c r="AE151" i="4" s="1"/>
  <c r="A151" i="4"/>
  <c r="X151" i="4"/>
  <c r="W151" i="4"/>
  <c r="V151" i="4"/>
  <c r="U151" i="4"/>
  <c r="E151" i="4"/>
  <c r="DM183" i="4"/>
  <c r="AA2" i="4"/>
  <c r="AH2" i="4" s="1"/>
  <c r="DO70" i="4"/>
  <c r="BD6" i="4"/>
  <c r="AB9" i="4"/>
  <c r="BE9" i="4" s="1"/>
  <c r="CJ804" i="4"/>
  <c r="CQ804" i="4" s="1"/>
  <c r="CW804" i="4" s="1"/>
  <c r="DC804" i="4"/>
  <c r="DI804" i="4" s="1"/>
  <c r="CD807" i="4"/>
  <c r="CD821" i="4"/>
  <c r="AB30" i="4"/>
  <c r="BE30" i="4" s="1"/>
  <c r="BD30" i="4"/>
  <c r="BT34" i="4"/>
  <c r="AB39" i="4"/>
  <c r="DJ73" i="4"/>
  <c r="DM56" i="4"/>
  <c r="CE857" i="4"/>
  <c r="AC66" i="4"/>
  <c r="CU70" i="4"/>
  <c r="AD89" i="4"/>
  <c r="CR125" i="4"/>
  <c r="C151" i="4"/>
  <c r="AP151" i="4" s="1"/>
  <c r="DM234" i="4"/>
  <c r="AB2" i="4"/>
  <c r="BE2" i="4" s="1"/>
  <c r="DC796" i="4"/>
  <c r="DI796" i="4" s="1"/>
  <c r="CJ796" i="4"/>
  <c r="CQ796" i="4" s="1"/>
  <c r="CW796" i="4" s="1"/>
  <c r="BN5" i="4"/>
  <c r="DJ29" i="4"/>
  <c r="DM35" i="4"/>
  <c r="DO80" i="4"/>
  <c r="DR80" i="4" s="1"/>
  <c r="CE807" i="4"/>
  <c r="BU16" i="4"/>
  <c r="CC814" i="4"/>
  <c r="BD23" i="4"/>
  <c r="T25" i="4"/>
  <c r="CE821" i="4"/>
  <c r="AC30" i="4"/>
  <c r="BU30" i="4"/>
  <c r="AE31" i="4"/>
  <c r="CC832" i="4"/>
  <c r="AA41" i="4"/>
  <c r="AH41" i="4" s="1"/>
  <c r="BD41" i="4"/>
  <c r="DJ64" i="4"/>
  <c r="DJ68" i="4"/>
  <c r="AD48" i="4"/>
  <c r="CC848" i="4"/>
  <c r="AA57" i="4"/>
  <c r="AH57" i="4" s="1"/>
  <c r="BD57" i="4"/>
  <c r="CR79" i="4"/>
  <c r="CR82" i="4"/>
  <c r="DJ104" i="4"/>
  <c r="DJ102" i="4"/>
  <c r="DJ103" i="4"/>
  <c r="DO163" i="4"/>
  <c r="DR163" i="4" s="1"/>
  <c r="DJ132" i="4"/>
  <c r="D151" i="4"/>
  <c r="DK29" i="4"/>
  <c r="CE804" i="4"/>
  <c r="CC806" i="4"/>
  <c r="T15" i="4"/>
  <c r="DO85" i="4"/>
  <c r="DR85" i="4" s="1"/>
  <c r="DO91" i="4"/>
  <c r="DR91" i="4" s="1"/>
  <c r="DM46" i="4"/>
  <c r="CD824" i="4"/>
  <c r="CC826" i="4"/>
  <c r="BD35" i="4"/>
  <c r="BT35" i="4"/>
  <c r="AO35" i="4"/>
  <c r="CS58" i="4"/>
  <c r="CC851" i="4"/>
  <c r="I60" i="4"/>
  <c r="DK81" i="4"/>
  <c r="AB71" i="4"/>
  <c r="CU71" i="4"/>
  <c r="CC873" i="4"/>
  <c r="T82" i="4"/>
  <c r="BT82" i="4"/>
  <c r="AA82" i="4"/>
  <c r="AH82" i="4" s="1"/>
  <c r="BN82" i="4"/>
  <c r="I82" i="4"/>
  <c r="BD82" i="4"/>
  <c r="DJ140" i="4"/>
  <c r="CC1019" i="4"/>
  <c r="AA228" i="4"/>
  <c r="AH228" i="4" s="1"/>
  <c r="BD228" i="4"/>
  <c r="T228" i="4"/>
  <c r="I228" i="4"/>
  <c r="BT228" i="4"/>
  <c r="AO228" i="4"/>
  <c r="BN228" i="4"/>
  <c r="CE796" i="4"/>
  <c r="DO79" i="4"/>
  <c r="CD806" i="4"/>
  <c r="AO16" i="4"/>
  <c r="AB19" i="4"/>
  <c r="BE19" i="4" s="1"/>
  <c r="CC811" i="4"/>
  <c r="AA20" i="4"/>
  <c r="AH20" i="4" s="1"/>
  <c r="CE814" i="4"/>
  <c r="DO93" i="4"/>
  <c r="DR93" i="4" s="1"/>
  <c r="DM48" i="4"/>
  <c r="DJ51" i="4"/>
  <c r="CE824" i="4"/>
  <c r="BU33" i="4"/>
  <c r="CD826" i="4"/>
  <c r="CS39" i="4"/>
  <c r="CC841" i="4"/>
  <c r="AA50" i="4"/>
  <c r="AH50" i="4" s="1"/>
  <c r="BD50" i="4"/>
  <c r="T50" i="4"/>
  <c r="CS82" i="4"/>
  <c r="DO161" i="4"/>
  <c r="DP95" i="4"/>
  <c r="DM115" i="4"/>
  <c r="DM116" i="4"/>
  <c r="DJ141" i="4"/>
  <c r="DJ139" i="4"/>
  <c r="CR139" i="4"/>
  <c r="AA6" i="4"/>
  <c r="AH6" i="4" s="1"/>
  <c r="DC805" i="4"/>
  <c r="DI805" i="4" s="1"/>
  <c r="CJ805" i="4"/>
  <c r="CQ805" i="4" s="1"/>
  <c r="CW805" i="4" s="1"/>
  <c r="CE806" i="4"/>
  <c r="AO15" i="4"/>
  <c r="AO23" i="4"/>
  <c r="DK51" i="4"/>
  <c r="DO109" i="4"/>
  <c r="DR109" i="4" s="1"/>
  <c r="DM64" i="4"/>
  <c r="CD841" i="4"/>
  <c r="AB50" i="4"/>
  <c r="AB55" i="4"/>
  <c r="DJ78" i="4"/>
  <c r="CE851" i="4"/>
  <c r="BU60" i="4"/>
  <c r="DO126" i="4"/>
  <c r="DR126" i="4" s="1"/>
  <c r="CU62" i="4"/>
  <c r="DO149" i="4"/>
  <c r="DR149" i="4" s="1"/>
  <c r="DM104" i="4"/>
  <c r="DM102" i="4"/>
  <c r="DP83" i="4"/>
  <c r="CE905" i="4"/>
  <c r="AC114" i="4"/>
  <c r="BU114" i="4"/>
  <c r="DK141" i="4"/>
  <c r="CU173" i="4"/>
  <c r="CS173" i="4"/>
  <c r="CR173" i="4"/>
  <c r="AB6" i="4"/>
  <c r="BE6" i="4" s="1"/>
  <c r="T7" i="4"/>
  <c r="CJ800" i="4"/>
  <c r="CQ800" i="4" s="1"/>
  <c r="CW800" i="4" s="1"/>
  <c r="DC800" i="4"/>
  <c r="DI800" i="4" s="1"/>
  <c r="BN9" i="4"/>
  <c r="CD805" i="4"/>
  <c r="AB14" i="4"/>
  <c r="BE14" i="4" s="1"/>
  <c r="CE811" i="4"/>
  <c r="CS23" i="4"/>
  <c r="CE829" i="4"/>
  <c r="CE841" i="4"/>
  <c r="AC50" i="4"/>
  <c r="AC55" i="4"/>
  <c r="CS55" i="4"/>
  <c r="DK78" i="4"/>
  <c r="CD859" i="4"/>
  <c r="AB68" i="4"/>
  <c r="DJ89" i="4"/>
  <c r="CU82" i="4"/>
  <c r="DO153" i="4"/>
  <c r="DM108" i="4"/>
  <c r="DJ136" i="4"/>
  <c r="DC793" i="4"/>
  <c r="DI793" i="4" s="1"/>
  <c r="CJ793" i="4"/>
  <c r="CQ793" i="4" s="1"/>
  <c r="CW793" i="4" s="1"/>
  <c r="BN2" i="4"/>
  <c r="DO96" i="4"/>
  <c r="DR96" i="4" s="1"/>
  <c r="CE859" i="4"/>
  <c r="BU68" i="4"/>
  <c r="AC68" i="4"/>
  <c r="CR85" i="4"/>
  <c r="DJ111" i="4"/>
  <c r="CD898" i="4"/>
  <c r="AB107" i="4"/>
  <c r="BE107" i="4" s="1"/>
  <c r="CK794" i="4" a="1"/>
  <c r="CK793" i="4" a="1"/>
  <c r="DK26" i="4"/>
  <c r="CE800" i="4"/>
  <c r="DJ39" i="4"/>
  <c r="DK54" i="4"/>
  <c r="DJ62" i="4"/>
  <c r="DM78" i="4"/>
  <c r="DO123" i="4"/>
  <c r="DO136" i="4"/>
  <c r="DM91" i="4"/>
  <c r="DP70" i="4"/>
  <c r="DK92" i="4"/>
  <c r="DK99" i="4"/>
  <c r="CD876" i="4"/>
  <c r="CE793" i="4"/>
  <c r="CZ2" i="4"/>
  <c r="DK39" i="4"/>
  <c r="DJ45" i="4"/>
  <c r="DO104" i="4"/>
  <c r="CC844" i="4"/>
  <c r="AA53" i="4"/>
  <c r="AH53" i="4" s="1"/>
  <c r="T53" i="4"/>
  <c r="BT53" i="4"/>
  <c r="AO53" i="4"/>
  <c r="I53" i="4"/>
  <c r="DO135" i="4"/>
  <c r="DP69" i="4"/>
  <c r="CE876" i="4"/>
  <c r="BU85" i="4"/>
  <c r="AC85" i="4"/>
  <c r="DK87" i="4"/>
  <c r="CD903" i="4"/>
  <c r="AB112" i="4"/>
  <c r="DJ142" i="4"/>
  <c r="CS289" i="4"/>
  <c r="CR289" i="4"/>
  <c r="DO71" i="4"/>
  <c r="DR71" i="4" s="1"/>
  <c r="BD7" i="4"/>
  <c r="CS16" i="4"/>
  <c r="CR17" i="4"/>
  <c r="DK45" i="4"/>
  <c r="CD817" i="4"/>
  <c r="CC819" i="4"/>
  <c r="I28" i="4"/>
  <c r="DM54" i="4"/>
  <c r="DO99" i="4"/>
  <c r="CD844" i="4"/>
  <c r="AB53" i="4"/>
  <c r="BE53" i="4" s="1"/>
  <c r="DJ61" i="4"/>
  <c r="DJ83" i="4"/>
  <c r="DO137" i="4"/>
  <c r="DR137" i="4" s="1"/>
  <c r="DM92" i="4"/>
  <c r="DM97" i="4"/>
  <c r="AO83" i="4"/>
  <c r="CE903" i="4"/>
  <c r="AC112" i="4"/>
  <c r="BU112" i="4"/>
  <c r="DK139" i="4"/>
  <c r="F159" i="4"/>
  <c r="AE159" i="4" s="1"/>
  <c r="A159" i="4"/>
  <c r="X159" i="4"/>
  <c r="W159" i="4"/>
  <c r="V159" i="4"/>
  <c r="U159" i="4"/>
  <c r="E159" i="4"/>
  <c r="D159" i="4"/>
  <c r="CH975" i="4"/>
  <c r="L184" i="4"/>
  <c r="AQ184" i="4"/>
  <c r="BI184" i="4" s="1"/>
  <c r="CJ797" i="4"/>
  <c r="CQ797" i="4" s="1"/>
  <c r="CW797" i="4" s="1"/>
  <c r="DC797" i="4"/>
  <c r="DI797" i="4" s="1"/>
  <c r="BN6" i="4"/>
  <c r="DJ30" i="4"/>
  <c r="CS17" i="4"/>
  <c r="DJ42" i="4"/>
  <c r="DJ38" i="4"/>
  <c r="DO107" i="4"/>
  <c r="DR107" i="4" s="1"/>
  <c r="CC835" i="4"/>
  <c r="I44" i="4"/>
  <c r="BD44" i="4"/>
  <c r="CE844" i="4"/>
  <c r="DK61" i="4"/>
  <c r="DK83" i="4"/>
  <c r="DO142" i="4"/>
  <c r="DR142" i="4" s="1"/>
  <c r="CD950" i="4"/>
  <c r="AB159" i="4"/>
  <c r="BE159" i="4" s="1"/>
  <c r="DJ23" i="4"/>
  <c r="CC810" i="4"/>
  <c r="AA19" i="4"/>
  <c r="AH19" i="4" s="1"/>
  <c r="DK42" i="4"/>
  <c r="CE819" i="4"/>
  <c r="BU28" i="4"/>
  <c r="CE839" i="4"/>
  <c r="DK75" i="4"/>
  <c r="DM57" i="4"/>
  <c r="DK77" i="4"/>
  <c r="DO145" i="4"/>
  <c r="DP79" i="4"/>
  <c r="DM100" i="4"/>
  <c r="CE887" i="4"/>
  <c r="AC96" i="4"/>
  <c r="BU96" i="4"/>
  <c r="DK166" i="4"/>
  <c r="DK163" i="4"/>
  <c r="DK165" i="4"/>
  <c r="CC830" i="4"/>
  <c r="BD39" i="4"/>
  <c r="T39" i="4"/>
  <c r="CR40" i="4"/>
  <c r="CR46" i="4"/>
  <c r="CR56" i="4"/>
  <c r="DM61" i="4"/>
  <c r="CS94" i="4"/>
  <c r="CC894" i="4"/>
  <c r="I103" i="4"/>
  <c r="AO103" i="4"/>
  <c r="AA103" i="4"/>
  <c r="AH103" i="4" s="1"/>
  <c r="BT103" i="4"/>
  <c r="T103" i="4"/>
  <c r="BN103" i="4"/>
  <c r="BD103" i="4"/>
  <c r="CE835" i="4"/>
  <c r="BU44" i="4"/>
  <c r="AA7" i="4"/>
  <c r="AH7" i="4" s="1"/>
  <c r="DM30" i="4"/>
  <c r="DO97" i="4"/>
  <c r="DR97" i="4" s="1"/>
  <c r="CC825" i="4"/>
  <c r="BD34" i="4"/>
  <c r="T34" i="4"/>
  <c r="CD827" i="4"/>
  <c r="AB36" i="4"/>
  <c r="DK65" i="4"/>
  <c r="DO120" i="4"/>
  <c r="DR120" i="4" s="1"/>
  <c r="DM75" i="4"/>
  <c r="CC853" i="4"/>
  <c r="BT62" i="4"/>
  <c r="AA62" i="4"/>
  <c r="AH62" i="4" s="1"/>
  <c r="BD62" i="4"/>
  <c r="DM77" i="4"/>
  <c r="DM90" i="4"/>
  <c r="DJ120" i="4"/>
  <c r="DO211" i="4"/>
  <c r="DR211" i="4" s="1"/>
  <c r="DP145" i="4"/>
  <c r="DM166" i="4"/>
  <c r="CE797" i="4"/>
  <c r="DJ65" i="4"/>
  <c r="AO2" i="4"/>
  <c r="BT2" i="4"/>
  <c r="BU9" i="4"/>
  <c r="BN10" i="4"/>
  <c r="BD16" i="4"/>
  <c r="AO19" i="4"/>
  <c r="CC813" i="4"/>
  <c r="BT22" i="4"/>
  <c r="AO22" i="4"/>
  <c r="AA22" i="4"/>
  <c r="AH22" i="4" s="1"/>
  <c r="DJ49" i="4"/>
  <c r="CD825" i="4"/>
  <c r="AB34" i="4"/>
  <c r="BN35" i="4"/>
  <c r="CE827" i="4"/>
  <c r="BU36" i="4"/>
  <c r="AC36" i="4"/>
  <c r="CE830" i="4"/>
  <c r="CS46" i="4"/>
  <c r="BN50" i="4"/>
  <c r="DK71" i="4"/>
  <c r="DJ79" i="4"/>
  <c r="CD853" i="4"/>
  <c r="AB62" i="4"/>
  <c r="DO77" i="4"/>
  <c r="AE89" i="4"/>
  <c r="DO90" i="4"/>
  <c r="DR90" i="4" s="1"/>
  <c r="DK120" i="4"/>
  <c r="CE946" i="4"/>
  <c r="BU155" i="4"/>
  <c r="AC155" i="4"/>
  <c r="BU2" i="4"/>
  <c r="CJ794" i="4"/>
  <c r="CQ794" i="4" s="1"/>
  <c r="CW794" i="4" s="1"/>
  <c r="DC794" i="4"/>
  <c r="DI794" i="4" s="1"/>
  <c r="BN3" i="4"/>
  <c r="CU15" i="4"/>
  <c r="T16" i="4"/>
  <c r="CD813" i="4"/>
  <c r="CR29" i="4"/>
  <c r="CE825" i="4"/>
  <c r="AC34" i="4"/>
  <c r="DO110" i="4"/>
  <c r="DR110" i="4" s="1"/>
  <c r="CU45" i="4"/>
  <c r="T57" i="4"/>
  <c r="DM62" i="4"/>
  <c r="BD83" i="4"/>
  <c r="CC901" i="4"/>
  <c r="T110" i="4"/>
  <c r="BT110" i="4"/>
  <c r="AO110" i="4"/>
  <c r="AA110" i="4"/>
  <c r="AH110" i="4" s="1"/>
  <c r="BN110" i="4"/>
  <c r="I110" i="4"/>
  <c r="CR113" i="4"/>
  <c r="I6" i="4"/>
  <c r="CE801" i="4"/>
  <c r="T20" i="4"/>
  <c r="CE813" i="4"/>
  <c r="AC22" i="4"/>
  <c r="CR22" i="4"/>
  <c r="T23" i="4"/>
  <c r="DJ60" i="4"/>
  <c r="T41" i="4"/>
  <c r="DO116" i="4"/>
  <c r="DR116" i="4" s="1"/>
  <c r="DM71" i="4"/>
  <c r="BT57" i="4"/>
  <c r="CC854" i="4"/>
  <c r="BD63" i="4"/>
  <c r="T63" i="4"/>
  <c r="AO63" i="4"/>
  <c r="CD861" i="4"/>
  <c r="AB70" i="4"/>
  <c r="BE70" i="4" s="1"/>
  <c r="DP72" i="4"/>
  <c r="DM93" i="4"/>
  <c r="DO138" i="4"/>
  <c r="DR138" i="4" s="1"/>
  <c r="CE871" i="4"/>
  <c r="AC80" i="4"/>
  <c r="BU80" i="4"/>
  <c r="CS84" i="4"/>
  <c r="DJ105" i="4"/>
  <c r="DO152" i="4"/>
  <c r="DM107" i="4"/>
  <c r="DM106" i="4"/>
  <c r="DP86" i="4"/>
  <c r="DM105" i="4"/>
  <c r="DJ113" i="4"/>
  <c r="DJ112" i="4"/>
  <c r="DJ108" i="4"/>
  <c r="DM120" i="4"/>
  <c r="DO165" i="4"/>
  <c r="DP99" i="4"/>
  <c r="CH954" i="4"/>
  <c r="L163" i="4"/>
  <c r="AQ163" i="4"/>
  <c r="BI163" i="4" s="1"/>
  <c r="CE794" i="4"/>
  <c r="I19" i="4"/>
  <c r="CC816" i="4"/>
  <c r="AA25" i="4"/>
  <c r="AH25" i="4" s="1"/>
  <c r="DO94" i="4"/>
  <c r="DR94" i="4" s="1"/>
  <c r="CS29" i="4"/>
  <c r="DK60" i="4"/>
  <c r="CU40" i="4"/>
  <c r="BN44" i="4"/>
  <c r="CC846" i="4"/>
  <c r="BD55" i="4"/>
  <c r="T55" i="4"/>
  <c r="CU56" i="4"/>
  <c r="CD854" i="4"/>
  <c r="AB63" i="4"/>
  <c r="DO129" i="4"/>
  <c r="DR129" i="4" s="1"/>
  <c r="CE861" i="4"/>
  <c r="BU70" i="4"/>
  <c r="DO139" i="4"/>
  <c r="DM94" i="4"/>
  <c r="BN83" i="4"/>
  <c r="DK110" i="4"/>
  <c r="DK102" i="4"/>
  <c r="DK109" i="4"/>
  <c r="DK112" i="4"/>
  <c r="DK113" i="4"/>
  <c r="CS100" i="4"/>
  <c r="CR108" i="4"/>
  <c r="AO6" i="4"/>
  <c r="BT6" i="4"/>
  <c r="DK38" i="4"/>
  <c r="DJ44" i="4"/>
  <c r="BN28" i="4"/>
  <c r="I39" i="4"/>
  <c r="BU53" i="4"/>
  <c r="CD846" i="4"/>
  <c r="CE854" i="4"/>
  <c r="AC63" i="4"/>
  <c r="CC862" i="4"/>
  <c r="BD71" i="4"/>
  <c r="T71" i="4"/>
  <c r="I71" i="4"/>
  <c r="BN71" i="4"/>
  <c r="DJ88" i="4"/>
  <c r="DJ85" i="4"/>
  <c r="DJ96" i="4"/>
  <c r="CC882" i="4"/>
  <c r="BD91" i="4"/>
  <c r="BT91" i="4"/>
  <c r="I91" i="4"/>
  <c r="AO91" i="4"/>
  <c r="AA91" i="4"/>
  <c r="AH91" i="4" s="1"/>
  <c r="CU91" i="4"/>
  <c r="DM124" i="4"/>
  <c r="DO169" i="4"/>
  <c r="DR169" i="4" s="1"/>
  <c r="DP103" i="4"/>
  <c r="DM118" i="4"/>
  <c r="CR130" i="4"/>
  <c r="DJ151" i="4"/>
  <c r="DM185" i="4"/>
  <c r="CC880" i="4"/>
  <c r="AA89" i="4"/>
  <c r="AH89" i="4" s="1"/>
  <c r="BD89" i="4"/>
  <c r="AO89" i="4"/>
  <c r="DO156" i="4"/>
  <c r="DR156" i="4" s="1"/>
  <c r="DM111" i="4"/>
  <c r="CE883" i="4"/>
  <c r="CU112" i="4"/>
  <c r="CR117" i="4"/>
  <c r="CR128" i="4"/>
  <c r="CS130" i="4"/>
  <c r="CS139" i="4"/>
  <c r="CS146" i="4"/>
  <c r="CU153" i="4"/>
  <c r="F155" i="4"/>
  <c r="AE155" i="4" s="1"/>
  <c r="A155" i="4"/>
  <c r="X155" i="4"/>
  <c r="W155" i="4"/>
  <c r="V155" i="4"/>
  <c r="U155" i="4"/>
  <c r="CR157" i="4"/>
  <c r="DK189" i="4"/>
  <c r="DO265" i="4"/>
  <c r="DR265" i="4" s="1"/>
  <c r="DM220" i="4"/>
  <c r="DP199" i="4"/>
  <c r="DO315" i="4"/>
  <c r="DR315" i="4" s="1"/>
  <c r="DM270" i="4"/>
  <c r="DP249" i="4"/>
  <c r="DM256" i="4"/>
  <c r="CE862" i="4"/>
  <c r="BU71" i="4"/>
  <c r="T87" i="4"/>
  <c r="BN87" i="4"/>
  <c r="CC885" i="4"/>
  <c r="T94" i="4"/>
  <c r="BT94" i="4"/>
  <c r="AO94" i="4"/>
  <c r="AB111" i="4"/>
  <c r="CC905" i="4"/>
  <c r="AA114" i="4"/>
  <c r="AH114" i="4" s="1"/>
  <c r="T114" i="4"/>
  <c r="BD114" i="4"/>
  <c r="DO199" i="4"/>
  <c r="DM154" i="4"/>
  <c r="DP133" i="4"/>
  <c r="DM173" i="4"/>
  <c r="DP152" i="4"/>
  <c r="DM172" i="4"/>
  <c r="DO217" i="4"/>
  <c r="DJ177" i="4"/>
  <c r="CC960" i="4"/>
  <c r="BN169" i="4"/>
  <c r="AA169" i="4"/>
  <c r="AH169" i="4" s="1"/>
  <c r="T169" i="4"/>
  <c r="BD169" i="4"/>
  <c r="I169" i="4"/>
  <c r="BT169" i="4"/>
  <c r="DK198" i="4"/>
  <c r="DJ202" i="4"/>
  <c r="DJ201" i="4"/>
  <c r="CD887" i="4"/>
  <c r="AB96" i="4"/>
  <c r="BE96" i="4" s="1"/>
  <c r="CC898" i="4"/>
  <c r="BD107" i="4"/>
  <c r="DK133" i="4"/>
  <c r="CD905" i="4"/>
  <c r="AB114" i="4"/>
  <c r="DM140" i="4"/>
  <c r="DP119" i="4"/>
  <c r="DO185" i="4"/>
  <c r="DR185" i="4" s="1"/>
  <c r="CU125" i="4"/>
  <c r="DK202" i="4"/>
  <c r="DK201" i="4"/>
  <c r="CU284" i="4"/>
  <c r="DC808" i="4"/>
  <c r="DI808" i="4" s="1"/>
  <c r="BN17" i="4"/>
  <c r="CJ817" i="4"/>
  <c r="CQ817" i="4" s="1"/>
  <c r="CW817" i="4" s="1"/>
  <c r="BN26" i="4"/>
  <c r="AA31" i="4"/>
  <c r="AH31" i="4" s="1"/>
  <c r="CE826" i="4"/>
  <c r="DC833" i="4"/>
  <c r="DI833" i="4" s="1"/>
  <c r="CJ833" i="4"/>
  <c r="CQ833" i="4" s="1"/>
  <c r="CW833" i="4" s="1"/>
  <c r="BN42" i="4"/>
  <c r="BD45" i="4"/>
  <c r="AA47" i="4"/>
  <c r="AH47" i="4" s="1"/>
  <c r="CE842" i="4"/>
  <c r="DK74" i="4"/>
  <c r="DC849" i="4"/>
  <c r="DI849" i="4" s="1"/>
  <c r="CJ849" i="4"/>
  <c r="CQ849" i="4" s="1"/>
  <c r="CW849" i="4" s="1"/>
  <c r="BN58" i="4"/>
  <c r="DJ81" i="4"/>
  <c r="DO130" i="4"/>
  <c r="DR130" i="4" s="1"/>
  <c r="DM85" i="4"/>
  <c r="CD873" i="4"/>
  <c r="DJ107" i="4"/>
  <c r="BT87" i="4"/>
  <c r="T99" i="4"/>
  <c r="CE898" i="4"/>
  <c r="BU107" i="4"/>
  <c r="DM133" i="4"/>
  <c r="DK134" i="4"/>
  <c r="DK135" i="4"/>
  <c r="CS115" i="4"/>
  <c r="DM158" i="4"/>
  <c r="CU149" i="4"/>
  <c r="X152" i="4"/>
  <c r="V152" i="4"/>
  <c r="W152" i="4"/>
  <c r="U152" i="4"/>
  <c r="F152" i="4"/>
  <c r="AE152" i="4" s="1"/>
  <c r="E152" i="4"/>
  <c r="D152" i="4"/>
  <c r="DJ211" i="4"/>
  <c r="DJ209" i="4"/>
  <c r="DJ268" i="4"/>
  <c r="DJ267" i="4"/>
  <c r="CJ855" i="4"/>
  <c r="CQ855" i="4" s="1"/>
  <c r="CW855" i="4" s="1"/>
  <c r="DC855" i="4"/>
  <c r="DI855" i="4" s="1"/>
  <c r="CE864" i="4"/>
  <c r="CC866" i="4"/>
  <c r="T75" i="4"/>
  <c r="CE873" i="4"/>
  <c r="AC82" i="4"/>
  <c r="BU82" i="4"/>
  <c r="BN86" i="4"/>
  <c r="DK107" i="4"/>
  <c r="AA95" i="4"/>
  <c r="AH95" i="4" s="1"/>
  <c r="BT99" i="4"/>
  <c r="DJ126" i="4"/>
  <c r="CC912" i="4"/>
  <c r="BN121" i="4"/>
  <c r="AA121" i="4"/>
  <c r="AH121" i="4" s="1"/>
  <c r="I121" i="4"/>
  <c r="DJ149" i="4"/>
  <c r="CD943" i="4"/>
  <c r="AB152" i="4"/>
  <c r="BE152" i="4" s="1"/>
  <c r="DJ304" i="4"/>
  <c r="DJ299" i="4"/>
  <c r="DJ305" i="4"/>
  <c r="DJ296" i="4"/>
  <c r="DJ298" i="4"/>
  <c r="DJ301" i="4"/>
  <c r="CE817" i="4"/>
  <c r="CJ824" i="4"/>
  <c r="CQ824" i="4" s="1"/>
  <c r="CW824" i="4" s="1"/>
  <c r="DC824" i="4"/>
  <c r="DI824" i="4" s="1"/>
  <c r="BN33" i="4"/>
  <c r="DO103" i="4"/>
  <c r="AA38" i="4"/>
  <c r="AH38" i="4" s="1"/>
  <c r="CE833" i="4"/>
  <c r="DC840" i="4"/>
  <c r="DI840" i="4" s="1"/>
  <c r="CJ840" i="4"/>
  <c r="CQ840" i="4" s="1"/>
  <c r="CW840" i="4" s="1"/>
  <c r="BN49" i="4"/>
  <c r="BD52" i="4"/>
  <c r="DO119" i="4"/>
  <c r="AA54" i="4"/>
  <c r="AH54" i="4" s="1"/>
  <c r="CE849" i="4"/>
  <c r="BT64" i="4"/>
  <c r="AO75" i="4"/>
  <c r="BN79" i="4"/>
  <c r="CC876" i="4"/>
  <c r="AA85" i="4"/>
  <c r="AH85" i="4" s="1"/>
  <c r="T85" i="4"/>
  <c r="BT85" i="4"/>
  <c r="AO85" i="4"/>
  <c r="DJ110" i="4"/>
  <c r="AB95" i="4"/>
  <c r="DJ117" i="4"/>
  <c r="DK126" i="4"/>
  <c r="CS111" i="4"/>
  <c r="DO180" i="4"/>
  <c r="DR180" i="4" s="1"/>
  <c r="DM135" i="4"/>
  <c r="DM134" i="4"/>
  <c r="DP114" i="4"/>
  <c r="CD912" i="4"/>
  <c r="AB121" i="4"/>
  <c r="BE121" i="4" s="1"/>
  <c r="AA124" i="4"/>
  <c r="AH124" i="4" s="1"/>
  <c r="DK147" i="4"/>
  <c r="DP148" i="4"/>
  <c r="DM169" i="4"/>
  <c r="DO214" i="4"/>
  <c r="CC955" i="4"/>
  <c r="AO164" i="4"/>
  <c r="I164" i="4"/>
  <c r="BT164" i="4"/>
  <c r="BN164" i="4"/>
  <c r="AA164" i="4"/>
  <c r="AH164" i="4" s="1"/>
  <c r="T164" i="4"/>
  <c r="DK117" i="4"/>
  <c r="CC889" i="4"/>
  <c r="AA98" i="4"/>
  <c r="AH98" i="4" s="1"/>
  <c r="T98" i="4"/>
  <c r="CC893" i="4"/>
  <c r="AA102" i="4"/>
  <c r="AH102" i="4" s="1"/>
  <c r="T102" i="4"/>
  <c r="CU115" i="4"/>
  <c r="CE912" i="4"/>
  <c r="AC121" i="4"/>
  <c r="DO256" i="4"/>
  <c r="DR256" i="4" s="1"/>
  <c r="DM211" i="4"/>
  <c r="W204" i="4"/>
  <c r="V204" i="4"/>
  <c r="F204" i="4"/>
  <c r="AE204" i="4" s="1"/>
  <c r="E204" i="4"/>
  <c r="X204" i="4"/>
  <c r="U204" i="4"/>
  <c r="D204" i="4"/>
  <c r="C204" i="4"/>
  <c r="CD882" i="4"/>
  <c r="CD889" i="4"/>
  <c r="AB98" i="4"/>
  <c r="BD98" i="4"/>
  <c r="CD893" i="4"/>
  <c r="AB102" i="4"/>
  <c r="BE102" i="4" s="1"/>
  <c r="DO171" i="4"/>
  <c r="DM126" i="4"/>
  <c r="DP105" i="4"/>
  <c r="I107" i="4"/>
  <c r="DJ143" i="4"/>
  <c r="DJ146" i="4"/>
  <c r="CE918" i="4"/>
  <c r="BU127" i="4"/>
  <c r="AC127" i="4"/>
  <c r="DP128" i="4"/>
  <c r="DM149" i="4"/>
  <c r="DK151" i="4"/>
  <c r="DK190" i="4"/>
  <c r="DM223" i="4"/>
  <c r="DO268" i="4"/>
  <c r="DR268" i="4" s="1"/>
  <c r="DP202" i="4"/>
  <c r="BN61" i="4"/>
  <c r="AO64" i="4"/>
  <c r="AA87" i="4"/>
  <c r="AH87" i="4" s="1"/>
  <c r="CC879" i="4"/>
  <c r="I88" i="4"/>
  <c r="T89" i="4"/>
  <c r="DO155" i="4"/>
  <c r="DP89" i="4"/>
  <c r="CE882" i="4"/>
  <c r="BU91" i="4"/>
  <c r="DM117" i="4"/>
  <c r="CE889" i="4"/>
  <c r="AC98" i="4"/>
  <c r="BU98" i="4"/>
  <c r="CC891" i="4"/>
  <c r="BT100" i="4"/>
  <c r="AO100" i="4"/>
  <c r="I100" i="4"/>
  <c r="DK128" i="4"/>
  <c r="AB108" i="4"/>
  <c r="BE108" i="4" s="1"/>
  <c r="DJ145" i="4"/>
  <c r="DK146" i="4"/>
  <c r="CF922" i="4"/>
  <c r="AD131" i="4"/>
  <c r="DK157" i="4"/>
  <c r="DM163" i="4"/>
  <c r="CC939" i="4"/>
  <c r="AA148" i="4"/>
  <c r="AH148" i="4" s="1"/>
  <c r="BD148" i="4"/>
  <c r="T148" i="4"/>
  <c r="I148" i="4"/>
  <c r="AO148" i="4"/>
  <c r="BT148" i="4"/>
  <c r="BN208" i="4"/>
  <c r="AA208" i="4"/>
  <c r="AH208" i="4" s="1"/>
  <c r="BD208" i="4"/>
  <c r="AO208" i="4"/>
  <c r="BT208" i="4"/>
  <c r="T208" i="4"/>
  <c r="DJ277" i="4"/>
  <c r="DJ273" i="4"/>
  <c r="DJ274" i="4"/>
  <c r="DC822" i="4"/>
  <c r="DI822" i="4" s="1"/>
  <c r="BN31" i="4"/>
  <c r="DO101" i="4"/>
  <c r="DR101" i="4" s="1"/>
  <c r="CE831" i="4"/>
  <c r="DC838" i="4"/>
  <c r="DI838" i="4" s="1"/>
  <c r="CJ838" i="4"/>
  <c r="CQ838" i="4" s="1"/>
  <c r="CW838" i="4" s="1"/>
  <c r="BN47" i="4"/>
  <c r="DM72" i="4"/>
  <c r="CE847" i="4"/>
  <c r="DK79" i="4"/>
  <c r="DC856" i="4"/>
  <c r="DI856" i="4" s="1"/>
  <c r="CJ856" i="4"/>
  <c r="CQ856" i="4" s="1"/>
  <c r="CW856" i="4" s="1"/>
  <c r="CD879" i="4"/>
  <c r="DO112" i="4"/>
  <c r="DR112" i="4" s="1"/>
  <c r="CC906" i="4"/>
  <c r="BT115" i="4"/>
  <c r="AO115" i="4"/>
  <c r="I115" i="4"/>
  <c r="AA115" i="4"/>
  <c r="AH115" i="4" s="1"/>
  <c r="T121" i="4"/>
  <c r="DK145" i="4"/>
  <c r="DP131" i="4"/>
  <c r="DO197" i="4"/>
  <c r="DM152" i="4"/>
  <c r="DM150" i="4"/>
  <c r="CU135" i="4"/>
  <c r="X148" i="4"/>
  <c r="V148" i="4"/>
  <c r="W148" i="4"/>
  <c r="U148" i="4"/>
  <c r="DJ203" i="4"/>
  <c r="CE805" i="4"/>
  <c r="I64" i="4"/>
  <c r="I75" i="4"/>
  <c r="DJ98" i="4"/>
  <c r="CE879" i="4"/>
  <c r="BU88" i="4"/>
  <c r="CS95" i="4"/>
  <c r="CE891" i="4"/>
  <c r="DO173" i="4"/>
  <c r="DM128" i="4"/>
  <c r="CD906" i="4"/>
  <c r="AB115" i="4"/>
  <c r="BE115" i="4" s="1"/>
  <c r="CC908" i="4"/>
  <c r="AA117" i="4"/>
  <c r="AH117" i="4" s="1"/>
  <c r="T117" i="4"/>
  <c r="AO117" i="4"/>
  <c r="BT117" i="4"/>
  <c r="DO191" i="4"/>
  <c r="DM146" i="4"/>
  <c r="DP125" i="4"/>
  <c r="CU127" i="4"/>
  <c r="CC928" i="4"/>
  <c r="BN137" i="4"/>
  <c r="AA137" i="4"/>
  <c r="AH137" i="4" s="1"/>
  <c r="BD137" i="4"/>
  <c r="BT137" i="4"/>
  <c r="T137" i="4"/>
  <c r="I137" i="4"/>
  <c r="C148" i="4"/>
  <c r="DJ170" i="4"/>
  <c r="DJ167" i="4"/>
  <c r="DJ169" i="4"/>
  <c r="DO190" i="4"/>
  <c r="DO92" i="4"/>
  <c r="DR92" i="4" s="1"/>
  <c r="CE822" i="4"/>
  <c r="CJ829" i="4"/>
  <c r="CQ829" i="4" s="1"/>
  <c r="CW829" i="4" s="1"/>
  <c r="DC829" i="4"/>
  <c r="DI829" i="4" s="1"/>
  <c r="BN38" i="4"/>
  <c r="DM63" i="4"/>
  <c r="DO108" i="4"/>
  <c r="CE838" i="4"/>
  <c r="CJ845" i="4"/>
  <c r="CQ845" i="4" s="1"/>
  <c r="CW845" i="4" s="1"/>
  <c r="DC845" i="4"/>
  <c r="DI845" i="4" s="1"/>
  <c r="BN54" i="4"/>
  <c r="DM79" i="4"/>
  <c r="CE856" i="4"/>
  <c r="DO131" i="4"/>
  <c r="DK98" i="4"/>
  <c r="DM86" i="4"/>
  <c r="CU93" i="4"/>
  <c r="DJ119" i="4"/>
  <c r="CC895" i="4"/>
  <c r="BD104" i="4"/>
  <c r="I104" i="4"/>
  <c r="CC902" i="4"/>
  <c r="BD111" i="4"/>
  <c r="T111" i="4"/>
  <c r="CE906" i="4"/>
  <c r="AC115" i="4"/>
  <c r="CD908" i="4"/>
  <c r="DO183" i="4"/>
  <c r="DR183" i="4" s="1"/>
  <c r="DP117" i="4"/>
  <c r="DJ131" i="4"/>
  <c r="CR132" i="4"/>
  <c r="AB175" i="4"/>
  <c r="BE175" i="4" s="1"/>
  <c r="DO253" i="4"/>
  <c r="DR253" i="4" s="1"/>
  <c r="DM208" i="4"/>
  <c r="DO250" i="4"/>
  <c r="DM204" i="4"/>
  <c r="DP190" i="4"/>
  <c r="BN18" i="4"/>
  <c r="BU26" i="4"/>
  <c r="BU42" i="4"/>
  <c r="DC852" i="4"/>
  <c r="DI852" i="4" s="1"/>
  <c r="CJ852" i="4"/>
  <c r="CQ852" i="4" s="1"/>
  <c r="CW852" i="4" s="1"/>
  <c r="DJ82" i="4"/>
  <c r="BT65" i="4"/>
  <c r="DO144" i="4"/>
  <c r="CC875" i="4"/>
  <c r="BT84" i="4"/>
  <c r="AO84" i="4"/>
  <c r="I84" i="4"/>
  <c r="DJ106" i="4"/>
  <c r="BU92" i="4"/>
  <c r="BN94" i="4"/>
  <c r="I98" i="4"/>
  <c r="DK119" i="4"/>
  <c r="I102" i="4"/>
  <c r="CD895" i="4"/>
  <c r="T107" i="4"/>
  <c r="DJ130" i="4"/>
  <c r="CE908" i="4"/>
  <c r="AC117" i="4"/>
  <c r="BU117" i="4"/>
  <c r="CU118" i="4"/>
  <c r="DJ125" i="4"/>
  <c r="CS132" i="4"/>
  <c r="E148" i="4"/>
  <c r="DJ186" i="4"/>
  <c r="DC836" i="4"/>
  <c r="DI836" i="4" s="1"/>
  <c r="CJ836" i="4"/>
  <c r="CQ836" i="4" s="1"/>
  <c r="CW836" i="4" s="1"/>
  <c r="BN45" i="4"/>
  <c r="CE845" i="4"/>
  <c r="CD852" i="4"/>
  <c r="DK82" i="4"/>
  <c r="DO134" i="4"/>
  <c r="DR134" i="4" s="1"/>
  <c r="DP68" i="4"/>
  <c r="DJ91" i="4"/>
  <c r="DJ97" i="4"/>
  <c r="DO143" i="4"/>
  <c r="DP77" i="4"/>
  <c r="DM98" i="4"/>
  <c r="CE872" i="4"/>
  <c r="BU81" i="4"/>
  <c r="CU84" i="4"/>
  <c r="DK106" i="4"/>
  <c r="CR87" i="4"/>
  <c r="BT89" i="4"/>
  <c r="DM89" i="4"/>
  <c r="CU95" i="4"/>
  <c r="DJ123" i="4"/>
  <c r="CE895" i="4"/>
  <c r="BU104" i="4"/>
  <c r="BN107" i="4"/>
  <c r="DK130" i="4"/>
  <c r="CE902" i="4"/>
  <c r="AC111" i="4"/>
  <c r="DO117" i="4"/>
  <c r="DJ124" i="4"/>
  <c r="DJ150" i="4"/>
  <c r="DJ161" i="4"/>
  <c r="DJ160" i="4"/>
  <c r="DK184" i="4"/>
  <c r="DK182" i="4"/>
  <c r="CR168" i="4"/>
  <c r="DJ187" i="4"/>
  <c r="L208" i="4"/>
  <c r="AQ208" i="4"/>
  <c r="BI208" i="4" s="1"/>
  <c r="CE809" i="4"/>
  <c r="DM51" i="4"/>
  <c r="CE852" i="4"/>
  <c r="BU61" i="4"/>
  <c r="DK91" i="4"/>
  <c r="DP78" i="4"/>
  <c r="CE875" i="4"/>
  <c r="DJ109" i="4"/>
  <c r="AC92" i="4"/>
  <c r="BN98" i="4"/>
  <c r="DO164" i="4"/>
  <c r="DM119" i="4"/>
  <c r="DP98" i="4"/>
  <c r="CR99" i="4"/>
  <c r="BD102" i="4"/>
  <c r="DK123" i="4"/>
  <c r="BT114" i="4"/>
  <c r="DK124" i="4"/>
  <c r="DK149" i="4"/>
  <c r="CU132" i="4"/>
  <c r="CR150" i="4"/>
  <c r="CR184" i="4"/>
  <c r="CE802" i="4"/>
  <c r="DO87" i="4"/>
  <c r="DR87" i="4" s="1"/>
  <c r="CE820" i="4"/>
  <c r="I31" i="4"/>
  <c r="DC827" i="4"/>
  <c r="DI827" i="4" s="1"/>
  <c r="CJ827" i="4"/>
  <c r="CQ827" i="4" s="1"/>
  <c r="CW827" i="4" s="1"/>
  <c r="BN36" i="4"/>
  <c r="CE836" i="4"/>
  <c r="I47" i="4"/>
  <c r="DK68" i="4"/>
  <c r="DC843" i="4"/>
  <c r="DI843" i="4" s="1"/>
  <c r="CJ843" i="4"/>
  <c r="CQ843" i="4" s="1"/>
  <c r="CW843" i="4" s="1"/>
  <c r="BN52" i="4"/>
  <c r="DO122" i="4"/>
  <c r="DO127" i="4"/>
  <c r="DR127" i="4" s="1"/>
  <c r="DM82" i="4"/>
  <c r="I65" i="4"/>
  <c r="AO65" i="4"/>
  <c r="DK90" i="4"/>
  <c r="CD871" i="4"/>
  <c r="AB80" i="4"/>
  <c r="DO148" i="4"/>
  <c r="DM103" i="4"/>
  <c r="DP82" i="4"/>
  <c r="BN85" i="4"/>
  <c r="CS99" i="4"/>
  <c r="DO175" i="4"/>
  <c r="DR175" i="4" s="1"/>
  <c r="CC909" i="4"/>
  <c r="BD118" i="4"/>
  <c r="AO118" i="4"/>
  <c r="I118" i="4"/>
  <c r="AA118" i="4"/>
  <c r="AH118" i="4" s="1"/>
  <c r="CR185" i="4"/>
  <c r="CU219" i="4"/>
  <c r="CC1105" i="4"/>
  <c r="AO314" i="4"/>
  <c r="T314" i="4"/>
  <c r="BD314" i="4"/>
  <c r="I314" i="4"/>
  <c r="BT314" i="4"/>
  <c r="AA314" i="4"/>
  <c r="AH314" i="4" s="1"/>
  <c r="BN314" i="4"/>
  <c r="CS80" i="4"/>
  <c r="CC878" i="4"/>
  <c r="I87" i="4"/>
  <c r="DO157" i="4"/>
  <c r="DR157" i="4" s="1"/>
  <c r="CC886" i="4"/>
  <c r="BD95" i="4"/>
  <c r="T95" i="4"/>
  <c r="DO168" i="4"/>
  <c r="DR168" i="4" s="1"/>
  <c r="DM123" i="4"/>
  <c r="CD909" i="4"/>
  <c r="AB118" i="4"/>
  <c r="DO124" i="4"/>
  <c r="DR124" i="4" s="1"/>
  <c r="DO206" i="4"/>
  <c r="DP140" i="4"/>
  <c r="DM161" i="4"/>
  <c r="CU159" i="4"/>
  <c r="DJ235" i="4"/>
  <c r="DJ234" i="4"/>
  <c r="DJ233" i="4"/>
  <c r="DJ114" i="4"/>
  <c r="CR103" i="4"/>
  <c r="DK125" i="4"/>
  <c r="CS116" i="4"/>
  <c r="CE909" i="4"/>
  <c r="BU118" i="4"/>
  <c r="AC118" i="4"/>
  <c r="DM144" i="4"/>
  <c r="DP123" i="4"/>
  <c r="DO189" i="4"/>
  <c r="CC935" i="4"/>
  <c r="AA144" i="4"/>
  <c r="AH144" i="4" s="1"/>
  <c r="BD144" i="4"/>
  <c r="T144" i="4"/>
  <c r="AO144" i="4"/>
  <c r="BT144" i="4"/>
  <c r="W165" i="4"/>
  <c r="X165" i="4"/>
  <c r="V165" i="4"/>
  <c r="F165" i="4"/>
  <c r="AE165" i="4" s="1"/>
  <c r="U165" i="4"/>
  <c r="E165" i="4"/>
  <c r="D165" i="4"/>
  <c r="DO166" i="4"/>
  <c r="DR166" i="4" s="1"/>
  <c r="DK114" i="4"/>
  <c r="CE886" i="4"/>
  <c r="AC95" i="4"/>
  <c r="CC890" i="4"/>
  <c r="I99" i="4"/>
  <c r="AA99" i="4"/>
  <c r="AH99" i="4" s="1"/>
  <c r="CU99" i="4"/>
  <c r="BN102" i="4"/>
  <c r="BT107" i="4"/>
  <c r="CE904" i="4"/>
  <c r="BU113" i="4"/>
  <c r="CU170" i="4"/>
  <c r="CH1044" i="4"/>
  <c r="L253" i="4"/>
  <c r="AQ253" i="4"/>
  <c r="BI253" i="4" s="1"/>
  <c r="CD890" i="4"/>
  <c r="AB99" i="4"/>
  <c r="BE99" i="4" s="1"/>
  <c r="CS103" i="4"/>
  <c r="DO170" i="4"/>
  <c r="DP104" i="4"/>
  <c r="DM125" i="4"/>
  <c r="DK127" i="4"/>
  <c r="DK142" i="4"/>
  <c r="DJ153" i="4"/>
  <c r="CU185" i="4"/>
  <c r="DM235" i="4"/>
  <c r="DO280" i="4"/>
  <c r="DR280" i="4" s="1"/>
  <c r="DP214" i="4"/>
  <c r="DM233" i="4"/>
  <c r="DM230" i="4"/>
  <c r="CD874" i="4"/>
  <c r="AB83" i="4"/>
  <c r="DM114" i="4"/>
  <c r="CE890" i="4"/>
  <c r="AC99" i="4"/>
  <c r="AA107" i="4"/>
  <c r="AH107" i="4" s="1"/>
  <c r="CE899" i="4"/>
  <c r="DO188" i="4"/>
  <c r="DM143" i="4"/>
  <c r="DP122" i="4"/>
  <c r="DJ147" i="4"/>
  <c r="CR167" i="4"/>
  <c r="DO172" i="4"/>
  <c r="DR172" i="4" s="1"/>
  <c r="DM127" i="4"/>
  <c r="DM132" i="4"/>
  <c r="DP111" i="4"/>
  <c r="CR112" i="4"/>
  <c r="DJ134" i="4"/>
  <c r="DO187" i="4"/>
  <c r="DR187" i="4" s="1"/>
  <c r="DM142" i="4"/>
  <c r="DP121" i="4"/>
  <c r="CC915" i="4"/>
  <c r="BN124" i="4"/>
  <c r="BD124" i="4"/>
  <c r="T124" i="4"/>
  <c r="BT124" i="4"/>
  <c r="DK148" i="4"/>
  <c r="DP144" i="4"/>
  <c r="DM165" i="4"/>
  <c r="DO210" i="4"/>
  <c r="DR210" i="4" s="1"/>
  <c r="DO209" i="4"/>
  <c r="DR209" i="4" s="1"/>
  <c r="DJ155" i="4"/>
  <c r="CS167" i="4"/>
  <c r="DM212" i="4"/>
  <c r="DO257" i="4"/>
  <c r="DR257" i="4" s="1"/>
  <c r="DP191" i="4"/>
  <c r="DM47" i="4"/>
  <c r="CE853" i="4"/>
  <c r="DO128" i="4"/>
  <c r="BD64" i="4"/>
  <c r="CC858" i="4"/>
  <c r="I67" i="4"/>
  <c r="AA67" i="4"/>
  <c r="AH67" i="4" s="1"/>
  <c r="AC71" i="4"/>
  <c r="DJ93" i="4"/>
  <c r="DJ94" i="4"/>
  <c r="DO141" i="4"/>
  <c r="DR141" i="4" s="1"/>
  <c r="DP75" i="4"/>
  <c r="CC870" i="4"/>
  <c r="BD79" i="4"/>
  <c r="T79" i="4"/>
  <c r="CC877" i="4"/>
  <c r="AA86" i="4"/>
  <c r="AH86" i="4" s="1"/>
  <c r="T86" i="4"/>
  <c r="AO86" i="4"/>
  <c r="I95" i="4"/>
  <c r="BT98" i="4"/>
  <c r="CS112" i="4"/>
  <c r="DO184" i="4"/>
  <c r="DM139" i="4"/>
  <c r="CU120" i="4"/>
  <c r="CD915" i="4"/>
  <c r="AB124" i="4"/>
  <c r="F135" i="4"/>
  <c r="AE135" i="4" s="1"/>
  <c r="A135" i="4"/>
  <c r="X135" i="4"/>
  <c r="W135" i="4"/>
  <c r="V135" i="4"/>
  <c r="U135" i="4"/>
  <c r="E135" i="4"/>
  <c r="I144" i="4"/>
  <c r="CS153" i="4"/>
  <c r="DJ200" i="4"/>
  <c r="DJ220" i="4"/>
  <c r="DK240" i="4"/>
  <c r="DK239" i="4"/>
  <c r="DK233" i="4"/>
  <c r="DK224" i="4"/>
  <c r="DK230" i="4"/>
  <c r="CE810" i="4"/>
  <c r="CE816" i="4"/>
  <c r="DC823" i="4"/>
  <c r="DI823" i="4" s="1"/>
  <c r="CJ823" i="4"/>
  <c r="CQ823" i="4" s="1"/>
  <c r="CW823" i="4" s="1"/>
  <c r="BN32" i="4"/>
  <c r="T33" i="4"/>
  <c r="AO36" i="4"/>
  <c r="BT36" i="4"/>
  <c r="CE832" i="4"/>
  <c r="DC839" i="4"/>
  <c r="DI839" i="4" s="1"/>
  <c r="CJ839" i="4"/>
  <c r="CQ839" i="4" s="1"/>
  <c r="CW839" i="4" s="1"/>
  <c r="BN48" i="4"/>
  <c r="T49" i="4"/>
  <c r="AO52" i="4"/>
  <c r="BT52" i="4"/>
  <c r="CE848" i="4"/>
  <c r="DK94" i="4"/>
  <c r="DK95" i="4"/>
  <c r="AO79" i="4"/>
  <c r="CD877" i="4"/>
  <c r="AB86" i="4"/>
  <c r="DK111" i="4"/>
  <c r="AE94" i="4"/>
  <c r="AZ94" i="4" s="1"/>
  <c r="CE888" i="4"/>
  <c r="BU97" i="4"/>
  <c r="BT102" i="4"/>
  <c r="DP102" i="4"/>
  <c r="DJ118" i="4"/>
  <c r="CE915" i="4"/>
  <c r="AC124" i="4"/>
  <c r="CE916" i="4"/>
  <c r="C135" i="4"/>
  <c r="DK158" i="4"/>
  <c r="DJ144" i="4"/>
  <c r="DO158" i="4"/>
  <c r="DR158" i="4" s="1"/>
  <c r="DJ206" i="4"/>
  <c r="DJ191" i="4"/>
  <c r="DJ258" i="4"/>
  <c r="DJ255" i="4"/>
  <c r="DJ257" i="4"/>
  <c r="DJ256" i="4"/>
  <c r="DK270" i="4"/>
  <c r="DK265" i="4"/>
  <c r="CE803" i="4"/>
  <c r="DO88" i="4"/>
  <c r="DJ71" i="4"/>
  <c r="CE858" i="4"/>
  <c r="DC859" i="4"/>
  <c r="DI859" i="4" s="1"/>
  <c r="CJ859" i="4"/>
  <c r="CQ859" i="4" s="1"/>
  <c r="CW859" i="4" s="1"/>
  <c r="AO68" i="4"/>
  <c r="CC860" i="4"/>
  <c r="BD69" i="4"/>
  <c r="AA75" i="4"/>
  <c r="AH75" i="4" s="1"/>
  <c r="CE870" i="4"/>
  <c r="DO150" i="4"/>
  <c r="DR150" i="4" s="1"/>
  <c r="CE877" i="4"/>
  <c r="AC86" i="4"/>
  <c r="AA88" i="4"/>
  <c r="AH88" i="4" s="1"/>
  <c r="BT88" i="4"/>
  <c r="DO179" i="4"/>
  <c r="CU114" i="4"/>
  <c r="DK118" i="4"/>
  <c r="CF915" i="4"/>
  <c r="AD124" i="4"/>
  <c r="D135" i="4"/>
  <c r="CR146" i="4"/>
  <c r="DJ159" i="4"/>
  <c r="DK191" i="4"/>
  <c r="DJ231" i="4"/>
  <c r="DJ232" i="4"/>
  <c r="DJ230" i="4"/>
  <c r="DK255" i="4"/>
  <c r="DK258" i="4"/>
  <c r="DK254" i="4"/>
  <c r="CC1030" i="4"/>
  <c r="T239" i="4"/>
  <c r="BT239" i="4"/>
  <c r="AO239" i="4"/>
  <c r="BN239" i="4"/>
  <c r="BD239" i="4"/>
  <c r="I239" i="4"/>
  <c r="AA239" i="4"/>
  <c r="AH239" i="4" s="1"/>
  <c r="DM145" i="4"/>
  <c r="D131" i="4"/>
  <c r="DO202" i="4"/>
  <c r="DP136" i="4"/>
  <c r="DM157" i="4"/>
  <c r="X140" i="4"/>
  <c r="C144" i="4"/>
  <c r="F147" i="4"/>
  <c r="AE147" i="4" s="1"/>
  <c r="A147" i="4"/>
  <c r="DJ176" i="4"/>
  <c r="W163" i="4"/>
  <c r="V163" i="4"/>
  <c r="U163" i="4"/>
  <c r="X169" i="4"/>
  <c r="CR170" i="4"/>
  <c r="X172" i="4"/>
  <c r="V172" i="4"/>
  <c r="F172" i="4"/>
  <c r="AE172" i="4" s="1"/>
  <c r="I173" i="4"/>
  <c r="AO173" i="4"/>
  <c r="BT173" i="4"/>
  <c r="W175" i="4"/>
  <c r="U175" i="4"/>
  <c r="V175" i="4"/>
  <c r="F175" i="4"/>
  <c r="AE175" i="4" s="1"/>
  <c r="E175" i="4"/>
  <c r="DM198" i="4"/>
  <c r="DM213" i="4"/>
  <c r="DO258" i="4"/>
  <c r="BT202" i="4"/>
  <c r="BN202" i="4"/>
  <c r="CF1001" i="4"/>
  <c r="AD210" i="4"/>
  <c r="DM262" i="4"/>
  <c r="AB87" i="4"/>
  <c r="BE87" i="4" s="1"/>
  <c r="AB103" i="4"/>
  <c r="BE103" i="4" s="1"/>
  <c r="T120" i="4"/>
  <c r="T123" i="4"/>
  <c r="DM147" i="4"/>
  <c r="AD128" i="4"/>
  <c r="CD921" i="4"/>
  <c r="CS141" i="4"/>
  <c r="U144" i="4"/>
  <c r="CC947" i="4"/>
  <c r="AA156" i="4"/>
  <c r="AH156" i="4" s="1"/>
  <c r="BD156" i="4"/>
  <c r="T156" i="4"/>
  <c r="I156" i="4"/>
  <c r="DJ165" i="4"/>
  <c r="CR175" i="4"/>
  <c r="DK180" i="4"/>
  <c r="CC979" i="4"/>
  <c r="AA188" i="4"/>
  <c r="AH188" i="4" s="1"/>
  <c r="T188" i="4"/>
  <c r="BD188" i="4"/>
  <c r="I188" i="4"/>
  <c r="E197" i="4"/>
  <c r="D197" i="4"/>
  <c r="A197" i="4"/>
  <c r="W197" i="4"/>
  <c r="V197" i="4"/>
  <c r="U197" i="4"/>
  <c r="X197" i="4"/>
  <c r="DM412" i="4"/>
  <c r="DO456" i="4"/>
  <c r="DO457" i="4"/>
  <c r="DM409" i="4"/>
  <c r="DM410" i="4"/>
  <c r="DO449" i="4"/>
  <c r="DR449" i="4" s="1"/>
  <c r="DP391" i="4"/>
  <c r="DM404" i="4"/>
  <c r="DO447" i="4"/>
  <c r="DR447" i="4" s="1"/>
  <c r="DM398" i="4"/>
  <c r="DO443" i="4"/>
  <c r="DM399" i="4"/>
  <c r="CE865" i="4"/>
  <c r="BD80" i="4"/>
  <c r="CJ872" i="4"/>
  <c r="CQ872" i="4" s="1"/>
  <c r="CW872" i="4" s="1"/>
  <c r="DC872" i="4"/>
  <c r="DI872" i="4" s="1"/>
  <c r="BN81" i="4"/>
  <c r="DO151" i="4"/>
  <c r="DR151" i="4" s="1"/>
  <c r="CE885" i="4"/>
  <c r="BD96" i="4"/>
  <c r="CJ888" i="4"/>
  <c r="CQ888" i="4" s="1"/>
  <c r="CW888" i="4" s="1"/>
  <c r="DC888" i="4"/>
  <c r="DI888" i="4" s="1"/>
  <c r="BN97" i="4"/>
  <c r="DO167" i="4"/>
  <c r="CE901" i="4"/>
  <c r="BD112" i="4"/>
  <c r="CJ904" i="4"/>
  <c r="CQ904" i="4" s="1"/>
  <c r="CW904" i="4" s="1"/>
  <c r="DC904" i="4"/>
  <c r="DI904" i="4" s="1"/>
  <c r="BN113" i="4"/>
  <c r="DK140" i="4"/>
  <c r="BD120" i="4"/>
  <c r="AA122" i="4"/>
  <c r="AH122" i="4" s="1"/>
  <c r="BN122" i="4"/>
  <c r="DK143" i="4"/>
  <c r="DM148" i="4"/>
  <c r="DO193" i="4"/>
  <c r="CE921" i="4"/>
  <c r="BU130" i="4"/>
  <c r="AC130" i="4"/>
  <c r="DK155" i="4"/>
  <c r="W144" i="4"/>
  <c r="DJ152" i="4"/>
  <c r="X156" i="4"/>
  <c r="V156" i="4"/>
  <c r="X163" i="4"/>
  <c r="AA173" i="4"/>
  <c r="AH173" i="4" s="1"/>
  <c r="DO247" i="4"/>
  <c r="DR247" i="4" s="1"/>
  <c r="DM202" i="4"/>
  <c r="V188" i="4"/>
  <c r="U188" i="4"/>
  <c r="F188" i="4"/>
  <c r="AE188" i="4" s="1"/>
  <c r="E188" i="4"/>
  <c r="D188" i="4"/>
  <c r="CS195" i="4"/>
  <c r="C197" i="4"/>
  <c r="AP197" i="4" s="1"/>
  <c r="DJ295" i="4"/>
  <c r="DJ285" i="4"/>
  <c r="AB90" i="4"/>
  <c r="BE90" i="4" s="1"/>
  <c r="AB106" i="4"/>
  <c r="CF921" i="4"/>
  <c r="AD130" i="4"/>
  <c r="U140" i="4"/>
  <c r="CC940" i="4"/>
  <c r="BN149" i="4"/>
  <c r="AA149" i="4"/>
  <c r="AH149" i="4" s="1"/>
  <c r="BD149" i="4"/>
  <c r="DO215" i="4"/>
  <c r="DR215" i="4" s="1"/>
  <c r="DM170" i="4"/>
  <c r="CS150" i="4"/>
  <c r="DJ174" i="4"/>
  <c r="C156" i="4"/>
  <c r="AP156" i="4" s="1"/>
  <c r="DJ190" i="4"/>
  <c r="CS175" i="4"/>
  <c r="A178" i="4"/>
  <c r="X178" i="4"/>
  <c r="W178" i="4"/>
  <c r="V178" i="4"/>
  <c r="U178" i="4"/>
  <c r="D178" i="4"/>
  <c r="C178" i="4"/>
  <c r="AB188" i="4"/>
  <c r="BE188" i="4" s="1"/>
  <c r="DK210" i="4"/>
  <c r="F197" i="4"/>
  <c r="AE197" i="4" s="1"/>
  <c r="DJ225" i="4"/>
  <c r="DJ244" i="4"/>
  <c r="DJ243" i="4"/>
  <c r="DJ250" i="4"/>
  <c r="DM405" i="4"/>
  <c r="CC923" i="4"/>
  <c r="AA132" i="4"/>
  <c r="AH132" i="4" s="1"/>
  <c r="BD132" i="4"/>
  <c r="T132" i="4"/>
  <c r="DP135" i="4"/>
  <c r="DM156" i="4"/>
  <c r="DK174" i="4"/>
  <c r="X160" i="4"/>
  <c r="V160" i="4"/>
  <c r="CF969" i="4"/>
  <c r="AD178" i="4"/>
  <c r="DJ181" i="4"/>
  <c r="U200" i="4"/>
  <c r="X200" i="4"/>
  <c r="W200" i="4"/>
  <c r="V200" i="4"/>
  <c r="F200" i="4"/>
  <c r="AE200" i="4" s="1"/>
  <c r="E200" i="4"/>
  <c r="D200" i="4"/>
  <c r="C200" i="4"/>
  <c r="AP200" i="4" s="1"/>
  <c r="A200" i="4"/>
  <c r="DK225" i="4"/>
  <c r="DK244" i="4"/>
  <c r="DK250" i="4"/>
  <c r="DJ423" i="4"/>
  <c r="DJ421" i="4"/>
  <c r="DJ416" i="4"/>
  <c r="DC868" i="4"/>
  <c r="DI868" i="4" s="1"/>
  <c r="CJ868" i="4"/>
  <c r="CQ868" i="4" s="1"/>
  <c r="CW868" i="4" s="1"/>
  <c r="BN77" i="4"/>
  <c r="CE910" i="4"/>
  <c r="CF916" i="4"/>
  <c r="AD125" i="4"/>
  <c r="AY125" i="4" s="1"/>
  <c r="X132" i="4"/>
  <c r="T133" i="4"/>
  <c r="W140" i="4"/>
  <c r="DJ156" i="4"/>
  <c r="DJ178" i="4"/>
  <c r="C160" i="4"/>
  <c r="DO226" i="4"/>
  <c r="DR226" i="4" s="1"/>
  <c r="DP160" i="4"/>
  <c r="DM181" i="4"/>
  <c r="CR163" i="4"/>
  <c r="DK168" i="4"/>
  <c r="CU175" i="4"/>
  <c r="CR176" i="4"/>
  <c r="F178" i="4"/>
  <c r="AE178" i="4" s="1"/>
  <c r="DM210" i="4"/>
  <c r="DO255" i="4"/>
  <c r="DR255" i="4" s="1"/>
  <c r="DP189" i="4"/>
  <c r="CC983" i="4"/>
  <c r="AA192" i="4"/>
  <c r="AH192" i="4" s="1"/>
  <c r="BD192" i="4"/>
  <c r="AO192" i="4"/>
  <c r="DJ219" i="4"/>
  <c r="DJ221" i="4"/>
  <c r="CU206" i="4"/>
  <c r="CC1003" i="4"/>
  <c r="AA212" i="4"/>
  <c r="AH212" i="4" s="1"/>
  <c r="I212" i="4"/>
  <c r="BN212" i="4"/>
  <c r="BT212" i="4"/>
  <c r="BD212" i="4"/>
  <c r="AO212" i="4"/>
  <c r="CC1006" i="4"/>
  <c r="T215" i="4"/>
  <c r="BT215" i="4"/>
  <c r="I215" i="4"/>
  <c r="AO215" i="4"/>
  <c r="BN215" i="4"/>
  <c r="AA215" i="4"/>
  <c r="AH215" i="4" s="1"/>
  <c r="DO340" i="4"/>
  <c r="DR340" i="4" s="1"/>
  <c r="DP274" i="4"/>
  <c r="AD127" i="4"/>
  <c r="CS129" i="4"/>
  <c r="CU150" i="4"/>
  <c r="CC944" i="4"/>
  <c r="BN153" i="4"/>
  <c r="AA153" i="4"/>
  <c r="AH153" i="4" s="1"/>
  <c r="BD153" i="4"/>
  <c r="DO219" i="4"/>
  <c r="DR219" i="4" s="1"/>
  <c r="DM174" i="4"/>
  <c r="CS154" i="4"/>
  <c r="D160" i="4"/>
  <c r="DJ182" i="4"/>
  <c r="DO235" i="4"/>
  <c r="DR235" i="4" s="1"/>
  <c r="DM182" i="4"/>
  <c r="DK221" i="4"/>
  <c r="DK220" i="4"/>
  <c r="DK219" i="4"/>
  <c r="DJ226" i="4"/>
  <c r="CD1000" i="4"/>
  <c r="AB209" i="4"/>
  <c r="BE209" i="4" s="1"/>
  <c r="CE868" i="4"/>
  <c r="CE923" i="4"/>
  <c r="DO203" i="4"/>
  <c r="DR203" i="4" s="1"/>
  <c r="F139" i="4"/>
  <c r="AE139" i="4" s="1"/>
  <c r="A139" i="4"/>
  <c r="BT140" i="4"/>
  <c r="E160" i="4"/>
  <c r="DP167" i="4"/>
  <c r="DO233" i="4"/>
  <c r="CC971" i="4"/>
  <c r="BN180" i="4"/>
  <c r="AA180" i="4"/>
  <c r="AH180" i="4" s="1"/>
  <c r="BD180" i="4"/>
  <c r="T180" i="4"/>
  <c r="DO182" i="4"/>
  <c r="CD978" i="4"/>
  <c r="DJ189" i="4"/>
  <c r="CC986" i="4"/>
  <c r="T195" i="4"/>
  <c r="BT195" i="4"/>
  <c r="AA195" i="4"/>
  <c r="AH195" i="4" s="1"/>
  <c r="BD195" i="4"/>
  <c r="DK226" i="4"/>
  <c r="DK366" i="4"/>
  <c r="DK365" i="4"/>
  <c r="DK361" i="4"/>
  <c r="CJ861" i="4"/>
  <c r="CQ861" i="4" s="1"/>
  <c r="CW861" i="4" s="1"/>
  <c r="BN70" i="4"/>
  <c r="DO140" i="4"/>
  <c r="I81" i="4"/>
  <c r="CE878" i="4"/>
  <c r="CJ881" i="4"/>
  <c r="CQ881" i="4" s="1"/>
  <c r="CW881" i="4" s="1"/>
  <c r="DC881" i="4"/>
  <c r="DI881" i="4" s="1"/>
  <c r="BN90" i="4"/>
  <c r="DO160" i="4"/>
  <c r="I97" i="4"/>
  <c r="CE894" i="4"/>
  <c r="BD105" i="4"/>
  <c r="CJ897" i="4"/>
  <c r="CQ897" i="4" s="1"/>
  <c r="CW897" i="4" s="1"/>
  <c r="DC897" i="4"/>
  <c r="DI897" i="4" s="1"/>
  <c r="BN106" i="4"/>
  <c r="DO176" i="4"/>
  <c r="DR176" i="4" s="1"/>
  <c r="DM131" i="4"/>
  <c r="I113" i="4"/>
  <c r="BT122" i="4"/>
  <c r="D129" i="4"/>
  <c r="C129" i="4"/>
  <c r="A129" i="4"/>
  <c r="W129" i="4"/>
  <c r="V129" i="4"/>
  <c r="DM151" i="4"/>
  <c r="C139" i="4"/>
  <c r="AP139" i="4" s="1"/>
  <c r="CC932" i="4"/>
  <c r="BN141" i="4"/>
  <c r="DO223" i="4"/>
  <c r="DR223" i="4" s="1"/>
  <c r="DM178" i="4"/>
  <c r="CS158" i="4"/>
  <c r="F160" i="4"/>
  <c r="AE160" i="4" s="1"/>
  <c r="CU163" i="4"/>
  <c r="CC958" i="4"/>
  <c r="BD167" i="4"/>
  <c r="T167" i="4"/>
  <c r="X180" i="4"/>
  <c r="W180" i="4"/>
  <c r="V180" i="4"/>
  <c r="U180" i="4"/>
  <c r="CC974" i="4"/>
  <c r="T183" i="4"/>
  <c r="I183" i="4"/>
  <c r="AO183" i="4"/>
  <c r="BT183" i="4"/>
  <c r="I192" i="4"/>
  <c r="DJ214" i="4"/>
  <c r="W195" i="4"/>
  <c r="U195" i="4"/>
  <c r="F195" i="4"/>
  <c r="AE195" i="4" s="1"/>
  <c r="E195" i="4"/>
  <c r="X195" i="4"/>
  <c r="V195" i="4"/>
  <c r="D195" i="4"/>
  <c r="C195" i="4"/>
  <c r="AP195" i="4" s="1"/>
  <c r="DO264" i="4"/>
  <c r="DR264" i="4" s="1"/>
  <c r="DM219" i="4"/>
  <c r="T212" i="4"/>
  <c r="DJ223" i="4"/>
  <c r="DK248" i="4"/>
  <c r="DK247" i="4"/>
  <c r="DM285" i="4"/>
  <c r="DJ290" i="4"/>
  <c r="DM295" i="4"/>
  <c r="BU74" i="4"/>
  <c r="AA120" i="4"/>
  <c r="AH120" i="4" s="1"/>
  <c r="CD913" i="4"/>
  <c r="AB122" i="4"/>
  <c r="DM122" i="4"/>
  <c r="AA123" i="4"/>
  <c r="AH123" i="4" s="1"/>
  <c r="CU129" i="4"/>
  <c r="D139" i="4"/>
  <c r="CU154" i="4"/>
  <c r="CC948" i="4"/>
  <c r="BN157" i="4"/>
  <c r="AA157" i="4"/>
  <c r="AH157" i="4" s="1"/>
  <c r="BD157" i="4"/>
  <c r="DO227" i="4"/>
  <c r="DR227" i="4" s="1"/>
  <c r="DP161" i="4"/>
  <c r="DK169" i="4"/>
  <c r="DO236" i="4"/>
  <c r="DP170" i="4"/>
  <c r="DM191" i="4"/>
  <c r="A186" i="4"/>
  <c r="W186" i="4"/>
  <c r="U186" i="4"/>
  <c r="F186" i="4"/>
  <c r="AE186" i="4" s="1"/>
  <c r="E186" i="4"/>
  <c r="DK214" i="4"/>
  <c r="I195" i="4"/>
  <c r="DO271" i="4"/>
  <c r="DP205" i="4"/>
  <c r="DM226" i="4"/>
  <c r="DK223" i="4"/>
  <c r="D239" i="4"/>
  <c r="X239" i="4"/>
  <c r="V239" i="4"/>
  <c r="U239" i="4"/>
  <c r="F239" i="4"/>
  <c r="AE239" i="4" s="1"/>
  <c r="DO147" i="4"/>
  <c r="CE881" i="4"/>
  <c r="CJ884" i="4"/>
  <c r="CQ884" i="4" s="1"/>
  <c r="CW884" i="4" s="1"/>
  <c r="DC884" i="4"/>
  <c r="DI884" i="4" s="1"/>
  <c r="BN93" i="4"/>
  <c r="CE897" i="4"/>
  <c r="BN109" i="4"/>
  <c r="AB120" i="4"/>
  <c r="BE120" i="4" s="1"/>
  <c r="AB123" i="4"/>
  <c r="BN123" i="4"/>
  <c r="DJ164" i="4"/>
  <c r="I153" i="4"/>
  <c r="CS155" i="4"/>
  <c r="DJ183" i="4"/>
  <c r="CE958" i="4"/>
  <c r="DK167" i="4"/>
  <c r="DJ195" i="4"/>
  <c r="AO175" i="4"/>
  <c r="CR177" i="4"/>
  <c r="DM189" i="4"/>
  <c r="DO296" i="4"/>
  <c r="DM251" i="4"/>
  <c r="DP230" i="4"/>
  <c r="DM250" i="4"/>
  <c r="DK251" i="4"/>
  <c r="I77" i="4"/>
  <c r="DK144" i="4"/>
  <c r="I132" i="4"/>
  <c r="DK159" i="4"/>
  <c r="DK164" i="4"/>
  <c r="DM167" i="4"/>
  <c r="DJ171" i="4"/>
  <c r="DP153" i="4"/>
  <c r="BT156" i="4"/>
  <c r="CC952" i="4"/>
  <c r="BN161" i="4"/>
  <c r="AA161" i="4"/>
  <c r="AH161" i="4" s="1"/>
  <c r="BD161" i="4"/>
  <c r="DK183" i="4"/>
  <c r="DK192" i="4"/>
  <c r="DK195" i="4"/>
  <c r="BT180" i="4"/>
  <c r="E185" i="4"/>
  <c r="D185" i="4"/>
  <c r="A185" i="4"/>
  <c r="W185" i="4"/>
  <c r="X185" i="4"/>
  <c r="V185" i="4"/>
  <c r="U185" i="4"/>
  <c r="DO259" i="4"/>
  <c r="DR259" i="4" s="1"/>
  <c r="DM214" i="4"/>
  <c r="DP193" i="4"/>
  <c r="DK217" i="4"/>
  <c r="DM294" i="4"/>
  <c r="DO339" i="4"/>
  <c r="DR339" i="4" s="1"/>
  <c r="DP273" i="4"/>
  <c r="DC871" i="4"/>
  <c r="DI871" i="4" s="1"/>
  <c r="CJ871" i="4"/>
  <c r="CQ871" i="4" s="1"/>
  <c r="CW871" i="4" s="1"/>
  <c r="BN80" i="4"/>
  <c r="CE884" i="4"/>
  <c r="DC887" i="4"/>
  <c r="DI887" i="4" s="1"/>
  <c r="CJ887" i="4"/>
  <c r="CQ887" i="4" s="1"/>
  <c r="CW887" i="4" s="1"/>
  <c r="BN96" i="4"/>
  <c r="AA105" i="4"/>
  <c r="AH105" i="4" s="1"/>
  <c r="CE900" i="4"/>
  <c r="BN112" i="4"/>
  <c r="BN120" i="4"/>
  <c r="AD123" i="4"/>
  <c r="AZ123" i="4" s="1"/>
  <c r="CD917" i="4"/>
  <c r="CC919" i="4"/>
  <c r="AA128" i="4"/>
  <c r="AH128" i="4" s="1"/>
  <c r="BD128" i="4"/>
  <c r="AO128" i="4"/>
  <c r="DM130" i="4"/>
  <c r="DJ162" i="4"/>
  <c r="F143" i="4"/>
  <c r="AE143" i="4" s="1"/>
  <c r="A143" i="4"/>
  <c r="DK171" i="4"/>
  <c r="CS159" i="4"/>
  <c r="DK161" i="4"/>
  <c r="AO163" i="4"/>
  <c r="DO238" i="4"/>
  <c r="BD173" i="4"/>
  <c r="DJ196" i="4"/>
  <c r="CS177" i="4"/>
  <c r="CR178" i="4"/>
  <c r="DK209" i="4"/>
  <c r="DK208" i="4"/>
  <c r="DK207" i="4"/>
  <c r="DK206" i="4"/>
  <c r="A201" i="4"/>
  <c r="F201" i="4"/>
  <c r="AE201" i="4" s="1"/>
  <c r="X201" i="4"/>
  <c r="W201" i="4"/>
  <c r="V201" i="4"/>
  <c r="U201" i="4"/>
  <c r="A205" i="4"/>
  <c r="E205" i="4"/>
  <c r="D205" i="4"/>
  <c r="W205" i="4"/>
  <c r="V205" i="4"/>
  <c r="U205" i="4"/>
  <c r="X205" i="4"/>
  <c r="C205" i="4"/>
  <c r="AP205" i="4" s="1"/>
  <c r="DJ227" i="4"/>
  <c r="W239" i="4"/>
  <c r="CE917" i="4"/>
  <c r="BU126" i="4"/>
  <c r="CD919" i="4"/>
  <c r="AB128" i="4"/>
  <c r="CU131" i="4"/>
  <c r="BN132" i="4"/>
  <c r="CC927" i="4"/>
  <c r="AA136" i="4"/>
  <c r="AH136" i="4" s="1"/>
  <c r="BD136" i="4"/>
  <c r="T136" i="4"/>
  <c r="CS138" i="4"/>
  <c r="DO205" i="4"/>
  <c r="DP139" i="4"/>
  <c r="DM160" i="4"/>
  <c r="DM164" i="4"/>
  <c r="CU155" i="4"/>
  <c r="F168" i="4"/>
  <c r="AE168" i="4" s="1"/>
  <c r="E168" i="4"/>
  <c r="D168" i="4"/>
  <c r="C168" i="4"/>
  <c r="A168" i="4"/>
  <c r="V168" i="4"/>
  <c r="U168" i="4"/>
  <c r="E169" i="4"/>
  <c r="W169" i="4"/>
  <c r="V169" i="4"/>
  <c r="U169" i="4"/>
  <c r="DM192" i="4"/>
  <c r="DO237" i="4"/>
  <c r="DR237" i="4" s="1"/>
  <c r="DO240" i="4"/>
  <c r="DM195" i="4"/>
  <c r="DK196" i="4"/>
  <c r="DJ216" i="4"/>
  <c r="DJ222" i="4"/>
  <c r="DK235" i="4"/>
  <c r="DJ242" i="4"/>
  <c r="DJ245" i="4"/>
  <c r="DO228" i="4"/>
  <c r="CE919" i="4"/>
  <c r="DP132" i="4"/>
  <c r="DO198" i="4"/>
  <c r="DR198" i="4" s="1"/>
  <c r="DM153" i="4"/>
  <c r="X136" i="4"/>
  <c r="DM171" i="4"/>
  <c r="U160" i="4"/>
  <c r="C169" i="4"/>
  <c r="AP169" i="4" s="1"/>
  <c r="CC962" i="4"/>
  <c r="AO171" i="4"/>
  <c r="BN171" i="4"/>
  <c r="AA171" i="4"/>
  <c r="AH171" i="4" s="1"/>
  <c r="T171" i="4"/>
  <c r="DJ194" i="4"/>
  <c r="DO254" i="4"/>
  <c r="DK222" i="4"/>
  <c r="CU202" i="4"/>
  <c r="DK245" i="4"/>
  <c r="D229" i="4"/>
  <c r="A229" i="4"/>
  <c r="F229" i="4"/>
  <c r="AE229" i="4" s="1"/>
  <c r="E229" i="4"/>
  <c r="X229" i="4"/>
  <c r="W229" i="4"/>
  <c r="V229" i="4"/>
  <c r="U229" i="4"/>
  <c r="DM280" i="4"/>
  <c r="CS125" i="4"/>
  <c r="CD918" i="4"/>
  <c r="C136" i="4"/>
  <c r="AP136" i="4" s="1"/>
  <c r="DO207" i="4"/>
  <c r="DR207" i="4" s="1"/>
  <c r="W160" i="4"/>
  <c r="DK162" i="4"/>
  <c r="DJ184" i="4"/>
  <c r="D169" i="4"/>
  <c r="DK172" i="4"/>
  <c r="DK194" i="4"/>
  <c r="DP174" i="4"/>
  <c r="DO241" i="4"/>
  <c r="DM196" i="4"/>
  <c r="CU177" i="4"/>
  <c r="CF992" i="4"/>
  <c r="AD201" i="4"/>
  <c r="DM227" i="4"/>
  <c r="DP206" i="4"/>
  <c r="DO272" i="4"/>
  <c r="CU207" i="4"/>
  <c r="DO146" i="4"/>
  <c r="DR146" i="4" s="1"/>
  <c r="DJ179" i="4"/>
  <c r="DM193" i="4"/>
  <c r="DO267" i="4"/>
  <c r="DP201" i="4"/>
  <c r="DM222" i="4"/>
  <c r="D221" i="4"/>
  <c r="A221" i="4"/>
  <c r="F221" i="4"/>
  <c r="AE221" i="4" s="1"/>
  <c r="E221" i="4"/>
  <c r="C221" i="4"/>
  <c r="AP221" i="4" s="1"/>
  <c r="X221" i="4"/>
  <c r="W221" i="4"/>
  <c r="U221" i="4"/>
  <c r="V221" i="4"/>
  <c r="DJ246" i="4"/>
  <c r="X228" i="4"/>
  <c r="W228" i="4"/>
  <c r="D228" i="4"/>
  <c r="C228" i="4"/>
  <c r="V228" i="4"/>
  <c r="U228" i="4"/>
  <c r="F228" i="4"/>
  <c r="AE228" i="4" s="1"/>
  <c r="DO299" i="4"/>
  <c r="DM254" i="4"/>
  <c r="DP233" i="4"/>
  <c r="CC1027" i="4"/>
  <c r="AA236" i="4"/>
  <c r="AH236" i="4" s="1"/>
  <c r="BD236" i="4"/>
  <c r="T236" i="4"/>
  <c r="I236" i="4"/>
  <c r="BT236" i="4"/>
  <c r="BN236" i="4"/>
  <c r="AO236" i="4"/>
  <c r="CU243" i="4"/>
  <c r="DM155" i="4"/>
  <c r="E136" i="4"/>
  <c r="DJ168" i="4"/>
  <c r="CR148" i="4"/>
  <c r="DO220" i="4"/>
  <c r="DK179" i="4"/>
  <c r="DM162" i="4"/>
  <c r="A170" i="4"/>
  <c r="F170" i="4"/>
  <c r="AE170" i="4" s="1"/>
  <c r="E170" i="4"/>
  <c r="D170" i="4"/>
  <c r="C170" i="4"/>
  <c r="AP170" i="4" s="1"/>
  <c r="BD171" i="4"/>
  <c r="DP171" i="4"/>
  <c r="DO239" i="4"/>
  <c r="DR239" i="4" s="1"/>
  <c r="DP173" i="4"/>
  <c r="DJ175" i="4"/>
  <c r="CS199" i="4"/>
  <c r="DM209" i="4"/>
  <c r="DK246" i="4"/>
  <c r="E228" i="4"/>
  <c r="CS243" i="4"/>
  <c r="CR243" i="4"/>
  <c r="DO159" i="4"/>
  <c r="DR159" i="4" s="1"/>
  <c r="CE893" i="4"/>
  <c r="CJ896" i="4"/>
  <c r="CQ896" i="4" s="1"/>
  <c r="CW896" i="4" s="1"/>
  <c r="BN105" i="4"/>
  <c r="CJ911" i="4"/>
  <c r="CQ911" i="4" s="1"/>
  <c r="CW911" i="4" s="1"/>
  <c r="DC911" i="4"/>
  <c r="DI911" i="4" s="1"/>
  <c r="DC914" i="4"/>
  <c r="DI914" i="4" s="1"/>
  <c r="CJ914" i="4"/>
  <c r="CQ914" i="4" s="1"/>
  <c r="CW914" i="4" s="1"/>
  <c r="F136" i="4"/>
  <c r="AE136" i="4" s="1"/>
  <c r="DO229" i="4"/>
  <c r="DM184" i="4"/>
  <c r="DJ185" i="4"/>
  <c r="CR182" i="4"/>
  <c r="CU186" i="4"/>
  <c r="AO188" i="4"/>
  <c r="DM188" i="4"/>
  <c r="CU126" i="4"/>
  <c r="CU133" i="4"/>
  <c r="CS142" i="4"/>
  <c r="CS145" i="4"/>
  <c r="DM179" i="4"/>
  <c r="DK185" i="4"/>
  <c r="CR165" i="4"/>
  <c r="CS166" i="4"/>
  <c r="DJ197" i="4"/>
  <c r="DP188" i="4"/>
  <c r="CC987" i="4"/>
  <c r="AA196" i="4"/>
  <c r="AH196" i="4" s="1"/>
  <c r="T196" i="4"/>
  <c r="BT196" i="4"/>
  <c r="BN196" i="4"/>
  <c r="BD196" i="4"/>
  <c r="CU199" i="4"/>
  <c r="CS203" i="4"/>
  <c r="CC1009" i="4"/>
  <c r="I218" i="4"/>
  <c r="AO218" i="4"/>
  <c r="BN218" i="4"/>
  <c r="AA218" i="4"/>
  <c r="AH218" i="4" s="1"/>
  <c r="T218" i="4"/>
  <c r="BT218" i="4"/>
  <c r="BD218" i="4"/>
  <c r="CR219" i="4"/>
  <c r="CC1013" i="4"/>
  <c r="AA222" i="4"/>
  <c r="AH222" i="4" s="1"/>
  <c r="BN222" i="4"/>
  <c r="T222" i="4"/>
  <c r="BD222" i="4"/>
  <c r="AO222" i="4"/>
  <c r="DO224" i="4"/>
  <c r="DR224" i="4" s="1"/>
  <c r="CE860" i="4"/>
  <c r="CJ863" i="4"/>
  <c r="CQ863" i="4" s="1"/>
  <c r="CW863" i="4" s="1"/>
  <c r="BN72" i="4"/>
  <c r="AO80" i="4"/>
  <c r="BT80" i="4"/>
  <c r="T81" i="4"/>
  <c r="CE880" i="4"/>
  <c r="DC883" i="4"/>
  <c r="DI883" i="4" s="1"/>
  <c r="CJ883" i="4"/>
  <c r="CQ883" i="4" s="1"/>
  <c r="CW883" i="4" s="1"/>
  <c r="BN92" i="4"/>
  <c r="AO96" i="4"/>
  <c r="BT96" i="4"/>
  <c r="DO162" i="4"/>
  <c r="DR162" i="4" s="1"/>
  <c r="T97" i="4"/>
  <c r="CE896" i="4"/>
  <c r="CJ899" i="4"/>
  <c r="CQ899" i="4" s="1"/>
  <c r="CW899" i="4" s="1"/>
  <c r="DC899" i="4"/>
  <c r="DI899" i="4" s="1"/>
  <c r="BN108" i="4"/>
  <c r="AO112" i="4"/>
  <c r="BT112" i="4"/>
  <c r="DO178" i="4"/>
  <c r="T113" i="4"/>
  <c r="DK136" i="4"/>
  <c r="CE911" i="4"/>
  <c r="BT120" i="4"/>
  <c r="CE914" i="4"/>
  <c r="DO195" i="4"/>
  <c r="I136" i="4"/>
  <c r="DM141" i="4"/>
  <c r="V143" i="4"/>
  <c r="DO213" i="4"/>
  <c r="DR213" i="4" s="1"/>
  <c r="T153" i="4"/>
  <c r="I171" i="4"/>
  <c r="DK197" i="4"/>
  <c r="DJ198" i="4"/>
  <c r="CR181" i="4"/>
  <c r="CS185" i="4"/>
  <c r="BN188" i="4"/>
  <c r="DJ213" i="4"/>
  <c r="X196" i="4"/>
  <c r="W196" i="4"/>
  <c r="V196" i="4"/>
  <c r="U196" i="4"/>
  <c r="AP196" i="4" s="1"/>
  <c r="DO201" i="4"/>
  <c r="C222" i="4"/>
  <c r="AP222" i="4" s="1"/>
  <c r="X222" i="4"/>
  <c r="W222" i="4"/>
  <c r="V222" i="4"/>
  <c r="F131" i="4"/>
  <c r="AE131" i="4" s="1"/>
  <c r="A131" i="4"/>
  <c r="BT132" i="4"/>
  <c r="DK213" i="4"/>
  <c r="DK212" i="4"/>
  <c r="CD987" i="4"/>
  <c r="AB196" i="4"/>
  <c r="BE196" i="4" s="1"/>
  <c r="DO222" i="4"/>
  <c r="DR222" i="4" s="1"/>
  <c r="DK262" i="4"/>
  <c r="CC1044" i="4"/>
  <c r="BT253" i="4"/>
  <c r="BN253" i="4"/>
  <c r="AA253" i="4"/>
  <c r="AH253" i="4" s="1"/>
  <c r="T253" i="4"/>
  <c r="BD253" i="4"/>
  <c r="AO253" i="4"/>
  <c r="DO338" i="4"/>
  <c r="DP272" i="4"/>
  <c r="DM293" i="4"/>
  <c r="DM136" i="4"/>
  <c r="DO181" i="4"/>
  <c r="DR181" i="4" s="1"/>
  <c r="C131" i="4"/>
  <c r="CC924" i="4"/>
  <c r="BN133" i="4"/>
  <c r="AA133" i="4"/>
  <c r="AH133" i="4" s="1"/>
  <c r="BD133" i="4"/>
  <c r="BN136" i="4"/>
  <c r="CC931" i="4"/>
  <c r="AA140" i="4"/>
  <c r="AH140" i="4" s="1"/>
  <c r="BD140" i="4"/>
  <c r="T140" i="4"/>
  <c r="CU142" i="4"/>
  <c r="X144" i="4"/>
  <c r="V144" i="4"/>
  <c r="CU145" i="4"/>
  <c r="CS149" i="4"/>
  <c r="CC954" i="4"/>
  <c r="AA163" i="4"/>
  <c r="AH163" i="4" s="1"/>
  <c r="BD163" i="4"/>
  <c r="T163" i="4"/>
  <c r="CU166" i="4"/>
  <c r="CS168" i="4"/>
  <c r="CC963" i="4"/>
  <c r="BN172" i="4"/>
  <c r="AA172" i="4"/>
  <c r="AH172" i="4" s="1"/>
  <c r="BD172" i="4"/>
  <c r="T172" i="4"/>
  <c r="AO172" i="4"/>
  <c r="CC966" i="4"/>
  <c r="AA175" i="4"/>
  <c r="AH175" i="4" s="1"/>
  <c r="BD175" i="4"/>
  <c r="DO242" i="4"/>
  <c r="DR242" i="4" s="1"/>
  <c r="CS184" i="4"/>
  <c r="DJ208" i="4"/>
  <c r="CU211" i="4"/>
  <c r="CF1013" i="4"/>
  <c r="AD222" i="4"/>
  <c r="DO225" i="4"/>
  <c r="DR225" i="4" s="1"/>
  <c r="CU292" i="4"/>
  <c r="CS292" i="4"/>
  <c r="CR292" i="4"/>
  <c r="CS215" i="4"/>
  <c r="CF1008" i="4"/>
  <c r="DJ248" i="4"/>
  <c r="DJ247" i="4"/>
  <c r="DK264" i="4"/>
  <c r="DM266" i="4"/>
  <c r="DM291" i="4"/>
  <c r="CU289" i="4"/>
  <c r="X236" i="4"/>
  <c r="W236" i="4"/>
  <c r="F236" i="4"/>
  <c r="AE236" i="4" s="1"/>
  <c r="E236" i="4"/>
  <c r="D236" i="4"/>
  <c r="C236" i="4"/>
  <c r="AP236" i="4" s="1"/>
  <c r="CC1033" i="4"/>
  <c r="I242" i="4"/>
  <c r="BN242" i="4"/>
  <c r="AA242" i="4"/>
  <c r="AH242" i="4" s="1"/>
  <c r="AO242" i="4"/>
  <c r="BT242" i="4"/>
  <c r="T242" i="4"/>
  <c r="BD242" i="4"/>
  <c r="DJ357" i="4"/>
  <c r="DJ347" i="4"/>
  <c r="DJ356" i="4"/>
  <c r="CC978" i="4"/>
  <c r="T187" i="4"/>
  <c r="AO187" i="4"/>
  <c r="CS200" i="4"/>
  <c r="CC1022" i="4"/>
  <c r="T231" i="4"/>
  <c r="BT231" i="4"/>
  <c r="AO231" i="4"/>
  <c r="CU232" i="4"/>
  <c r="V236" i="4"/>
  <c r="CC1031" i="4"/>
  <c r="AA240" i="4"/>
  <c r="AH240" i="4" s="1"/>
  <c r="BD240" i="4"/>
  <c r="T240" i="4"/>
  <c r="BT240" i="4"/>
  <c r="BN240" i="4"/>
  <c r="DO316" i="4"/>
  <c r="DM271" i="4"/>
  <c r="DK277" i="4"/>
  <c r="DK276" i="4"/>
  <c r="CS261" i="4"/>
  <c r="DK306" i="4"/>
  <c r="DK308" i="4"/>
  <c r="DK307" i="4"/>
  <c r="DJ322" i="4"/>
  <c r="DJ319" i="4"/>
  <c r="DJ313" i="4"/>
  <c r="CJ918" i="4"/>
  <c r="CQ918" i="4" s="1"/>
  <c r="CW918" i="4" s="1"/>
  <c r="DC918" i="4"/>
  <c r="DI918" i="4" s="1"/>
  <c r="DO231" i="4"/>
  <c r="DR231" i="4" s="1"/>
  <c r="C167" i="4"/>
  <c r="DM175" i="4"/>
  <c r="E181" i="4"/>
  <c r="D181" i="4"/>
  <c r="W181" i="4"/>
  <c r="AO181" i="4"/>
  <c r="DM203" i="4"/>
  <c r="DO248" i="4"/>
  <c r="W187" i="4"/>
  <c r="U187" i="4"/>
  <c r="CC1001" i="4"/>
  <c r="AO210" i="4"/>
  <c r="BD210" i="4"/>
  <c r="T210" i="4"/>
  <c r="CU212" i="4"/>
  <c r="CC1015" i="4"/>
  <c r="AA224" i="4"/>
  <c r="AH224" i="4" s="1"/>
  <c r="BD224" i="4"/>
  <c r="I224" i="4"/>
  <c r="AO224" i="4"/>
  <c r="BT224" i="4"/>
  <c r="X240" i="4"/>
  <c r="W240" i="4"/>
  <c r="V240" i="4"/>
  <c r="U240" i="4"/>
  <c r="CC1056" i="4"/>
  <c r="BT265" i="4"/>
  <c r="T265" i="4"/>
  <c r="BD265" i="4"/>
  <c r="AO265" i="4"/>
  <c r="AA265" i="4"/>
  <c r="AH265" i="4" s="1"/>
  <c r="C202" i="4"/>
  <c r="AP202" i="4" s="1"/>
  <c r="V202" i="4"/>
  <c r="DJ240" i="4"/>
  <c r="CU261" i="4"/>
  <c r="BN238" i="4"/>
  <c r="BT238" i="4"/>
  <c r="BD238" i="4"/>
  <c r="CH1103" i="4"/>
  <c r="L312" i="4"/>
  <c r="AQ312" i="4"/>
  <c r="BI312" i="4" s="1"/>
  <c r="E189" i="4"/>
  <c r="D189" i="4"/>
  <c r="A189" i="4"/>
  <c r="W189" i="4"/>
  <c r="V189" i="4"/>
  <c r="A190" i="4"/>
  <c r="CC982" i="4"/>
  <c r="T191" i="4"/>
  <c r="D194" i="4"/>
  <c r="A194" i="4"/>
  <c r="DO263" i="4"/>
  <c r="DM218" i="4"/>
  <c r="E202" i="4"/>
  <c r="DJ228" i="4"/>
  <c r="V133" i="4"/>
  <c r="V137" i="4"/>
  <c r="V141" i="4"/>
  <c r="V145" i="4"/>
  <c r="V149" i="4"/>
  <c r="DK152" i="4"/>
  <c r="V153" i="4"/>
  <c r="DK156" i="4"/>
  <c r="V157" i="4"/>
  <c r="DK160" i="4"/>
  <c r="V161" i="4"/>
  <c r="X174" i="4"/>
  <c r="DP182" i="4"/>
  <c r="DK204" i="4"/>
  <c r="I187" i="4"/>
  <c r="C189" i="4"/>
  <c r="C190" i="4"/>
  <c r="AP190" i="4" s="1"/>
  <c r="W191" i="4"/>
  <c r="U191" i="4"/>
  <c r="F191" i="4"/>
  <c r="AE191" i="4" s="1"/>
  <c r="C194" i="4"/>
  <c r="AP194" i="4" s="1"/>
  <c r="F202" i="4"/>
  <c r="AE202" i="4" s="1"/>
  <c r="DK228" i="4"/>
  <c r="DK227" i="4"/>
  <c r="CR227" i="4"/>
  <c r="DO295" i="4"/>
  <c r="DM245" i="4"/>
  <c r="DM248" i="4"/>
  <c r="DM246" i="4"/>
  <c r="DM249" i="4"/>
  <c r="DP229" i="4"/>
  <c r="CR245" i="4"/>
  <c r="DP250" i="4"/>
  <c r="CC1070" i="4"/>
  <c r="BN279" i="4"/>
  <c r="T279" i="4"/>
  <c r="BD279" i="4"/>
  <c r="AA279" i="4"/>
  <c r="AH279" i="4" s="1"/>
  <c r="I279" i="4"/>
  <c r="BT279" i="4"/>
  <c r="CC1086" i="4"/>
  <c r="BT295" i="4"/>
  <c r="AO295" i="4"/>
  <c r="BN295" i="4"/>
  <c r="I295" i="4"/>
  <c r="BD295" i="4"/>
  <c r="DO434" i="4"/>
  <c r="DM389" i="4"/>
  <c r="DO433" i="4"/>
  <c r="DR433" i="4" s="1"/>
  <c r="DP368" i="4"/>
  <c r="W133" i="4"/>
  <c r="W137" i="4"/>
  <c r="W141" i="4"/>
  <c r="W145" i="4"/>
  <c r="W149" i="4"/>
  <c r="W153" i="4"/>
  <c r="W157" i="4"/>
  <c r="W161" i="4"/>
  <c r="A162" i="4"/>
  <c r="E173" i="4"/>
  <c r="W173" i="4"/>
  <c r="F189" i="4"/>
  <c r="AE189" i="4" s="1"/>
  <c r="D190" i="4"/>
  <c r="CR190" i="4"/>
  <c r="E194" i="4"/>
  <c r="CC997" i="4"/>
  <c r="AA206" i="4"/>
  <c r="AH206" i="4" s="1"/>
  <c r="BD206" i="4"/>
  <c r="I206" i="4"/>
  <c r="BT210" i="4"/>
  <c r="CC1010" i="4"/>
  <c r="T219" i="4"/>
  <c r="BT219" i="4"/>
  <c r="BN219" i="4"/>
  <c r="CC1018" i="4"/>
  <c r="T227" i="4"/>
  <c r="BT227" i="4"/>
  <c r="AO227" i="4"/>
  <c r="BD227" i="4"/>
  <c r="I227" i="4"/>
  <c r="AA227" i="4"/>
  <c r="AH227" i="4" s="1"/>
  <c r="DJ253" i="4"/>
  <c r="CH1031" i="4"/>
  <c r="AQ240" i="4"/>
  <c r="BI240" i="4" s="1"/>
  <c r="L240" i="4"/>
  <c r="CC1042" i="4"/>
  <c r="T251" i="4"/>
  <c r="BT251" i="4"/>
  <c r="AO251" i="4"/>
  <c r="BN251" i="4"/>
  <c r="BD251" i="4"/>
  <c r="I251" i="4"/>
  <c r="DK282" i="4"/>
  <c r="DJ286" i="4"/>
  <c r="DJ284" i="4"/>
  <c r="CC1077" i="4"/>
  <c r="T286" i="4"/>
  <c r="BN286" i="4"/>
  <c r="BT286" i="4"/>
  <c r="I286" i="4"/>
  <c r="AO286" i="4"/>
  <c r="AA286" i="4"/>
  <c r="AH286" i="4" s="1"/>
  <c r="DK351" i="4"/>
  <c r="DK353" i="4"/>
  <c r="DK354" i="4"/>
  <c r="X133" i="4"/>
  <c r="X137" i="4"/>
  <c r="X141" i="4"/>
  <c r="X145" i="4"/>
  <c r="X149" i="4"/>
  <c r="X153" i="4"/>
  <c r="X157" i="4"/>
  <c r="X161" i="4"/>
  <c r="C162" i="4"/>
  <c r="AP162" i="4" s="1"/>
  <c r="DP165" i="4"/>
  <c r="C173" i="4"/>
  <c r="AP173" i="4" s="1"/>
  <c r="A182" i="4"/>
  <c r="DO249" i="4"/>
  <c r="DR249" i="4" s="1"/>
  <c r="E190" i="4"/>
  <c r="C192" i="4"/>
  <c r="AP192" i="4" s="1"/>
  <c r="E193" i="4"/>
  <c r="D193" i="4"/>
  <c r="A193" i="4"/>
  <c r="W193" i="4"/>
  <c r="V193" i="4"/>
  <c r="F194" i="4"/>
  <c r="AE194" i="4" s="1"/>
  <c r="DJ217" i="4"/>
  <c r="C206" i="4"/>
  <c r="X206" i="4"/>
  <c r="U206" i="4"/>
  <c r="F206" i="4"/>
  <c r="AE206" i="4" s="1"/>
  <c r="BN206" i="4"/>
  <c r="DJ237" i="4"/>
  <c r="X219" i="4"/>
  <c r="T224" i="4"/>
  <c r="D227" i="4"/>
  <c r="F227" i="4"/>
  <c r="AE227" i="4" s="1"/>
  <c r="E227" i="4"/>
  <c r="C227" i="4"/>
  <c r="AP227" i="4" s="1"/>
  <c r="DK253" i="4"/>
  <c r="CS234" i="4"/>
  <c r="DO302" i="4"/>
  <c r="DP236" i="4"/>
  <c r="DM257" i="4"/>
  <c r="CS245" i="4"/>
  <c r="DK286" i="4"/>
  <c r="DK285" i="4"/>
  <c r="T295" i="4"/>
  <c r="AO127" i="4"/>
  <c r="DC921" i="4"/>
  <c r="DI921" i="4" s="1"/>
  <c r="CJ921" i="4"/>
  <c r="CQ921" i="4" s="1"/>
  <c r="CW921" i="4" s="1"/>
  <c r="DC925" i="4"/>
  <c r="DI925" i="4" s="1"/>
  <c r="CJ925" i="4"/>
  <c r="CQ925" i="4" s="1"/>
  <c r="CW925" i="4" s="1"/>
  <c r="CJ929" i="4"/>
  <c r="CQ929" i="4" s="1"/>
  <c r="CW929" i="4" s="1"/>
  <c r="DC929" i="4"/>
  <c r="DI929" i="4" s="1"/>
  <c r="CJ933" i="4"/>
  <c r="CQ933" i="4" s="1"/>
  <c r="CW933" i="4" s="1"/>
  <c r="DC933" i="4"/>
  <c r="DI933" i="4" s="1"/>
  <c r="CJ937" i="4"/>
  <c r="CQ937" i="4" s="1"/>
  <c r="CW937" i="4" s="1"/>
  <c r="DC937" i="4"/>
  <c r="DI937" i="4" s="1"/>
  <c r="DC945" i="4"/>
  <c r="DI945" i="4" s="1"/>
  <c r="CJ945" i="4"/>
  <c r="CQ945" i="4" s="1"/>
  <c r="CW945" i="4" s="1"/>
  <c r="CJ949" i="4"/>
  <c r="CQ949" i="4" s="1"/>
  <c r="CW949" i="4" s="1"/>
  <c r="DC949" i="4"/>
  <c r="DI949" i="4" s="1"/>
  <c r="D162" i="4"/>
  <c r="D173" i="4"/>
  <c r="CJ970" i="4"/>
  <c r="CQ970" i="4" s="1"/>
  <c r="CW970" i="4" s="1"/>
  <c r="DC970" i="4"/>
  <c r="DI970" i="4" s="1"/>
  <c r="BT179" i="4"/>
  <c r="DO245" i="4"/>
  <c r="DR245" i="4" s="1"/>
  <c r="DM200" i="4"/>
  <c r="DJ205" i="4"/>
  <c r="F190" i="4"/>
  <c r="AE190" i="4" s="1"/>
  <c r="CC990" i="4"/>
  <c r="T199" i="4"/>
  <c r="CC1002" i="4"/>
  <c r="T211" i="4"/>
  <c r="BT211" i="4"/>
  <c r="AA211" i="4"/>
  <c r="AH211" i="4" s="1"/>
  <c r="BD211" i="4"/>
  <c r="I211" i="4"/>
  <c r="AO211" i="4"/>
  <c r="CC1007" i="4"/>
  <c r="AA216" i="4"/>
  <c r="AH216" i="4" s="1"/>
  <c r="BN216" i="4"/>
  <c r="BD216" i="4"/>
  <c r="DK237" i="4"/>
  <c r="CD1010" i="4"/>
  <c r="DJ236" i="4"/>
  <c r="DK261" i="4"/>
  <c r="DJ275" i="4"/>
  <c r="CC1067" i="4"/>
  <c r="BD276" i="4"/>
  <c r="T276" i="4"/>
  <c r="AA276" i="4"/>
  <c r="AH276" i="4" s="1"/>
  <c r="BN276" i="4"/>
  <c r="AO276" i="4"/>
  <c r="I276" i="4"/>
  <c r="DJ452" i="4"/>
  <c r="DJ443" i="4"/>
  <c r="DJ439" i="4"/>
  <c r="CJ917" i="4"/>
  <c r="CQ917" i="4" s="1"/>
  <c r="CW917" i="4" s="1"/>
  <c r="DC917" i="4"/>
  <c r="DI917" i="4" s="1"/>
  <c r="BN126" i="4"/>
  <c r="BN130" i="4"/>
  <c r="BN134" i="4"/>
  <c r="BN138" i="4"/>
  <c r="BN142" i="4"/>
  <c r="BN146" i="4"/>
  <c r="BN150" i="4"/>
  <c r="BN154" i="4"/>
  <c r="BN158" i="4"/>
  <c r="E162" i="4"/>
  <c r="DK188" i="4"/>
  <c r="F173" i="4"/>
  <c r="AE173" i="4" s="1"/>
  <c r="C176" i="4"/>
  <c r="AP176" i="4" s="1"/>
  <c r="BT176" i="4"/>
  <c r="AA177" i="4"/>
  <c r="AH177" i="4" s="1"/>
  <c r="W179" i="4"/>
  <c r="U179" i="4"/>
  <c r="D182" i="4"/>
  <c r="DK205" i="4"/>
  <c r="BD187" i="4"/>
  <c r="I191" i="4"/>
  <c r="E192" i="4"/>
  <c r="F193" i="4"/>
  <c r="AE193" i="4" s="1"/>
  <c r="DM197" i="4"/>
  <c r="W199" i="4"/>
  <c r="U199" i="4"/>
  <c r="F199" i="4"/>
  <c r="AE199" i="4" s="1"/>
  <c r="E199" i="4"/>
  <c r="DJ224" i="4"/>
  <c r="E206" i="4"/>
  <c r="AO207" i="4"/>
  <c r="AA207" i="4"/>
  <c r="AH207" i="4" s="1"/>
  <c r="X211" i="4"/>
  <c r="W211" i="4"/>
  <c r="F211" i="4"/>
  <c r="AE211" i="4" s="1"/>
  <c r="E211" i="4"/>
  <c r="D211" i="4"/>
  <c r="C211" i="4"/>
  <c r="AP211" i="4" s="1"/>
  <c r="W216" i="4"/>
  <c r="D219" i="4"/>
  <c r="AA231" i="4"/>
  <c r="AH231" i="4" s="1"/>
  <c r="DJ252" i="4"/>
  <c r="DJ251" i="4"/>
  <c r="DO298" i="4"/>
  <c r="DR298" i="4" s="1"/>
  <c r="DP232" i="4"/>
  <c r="DM252" i="4"/>
  <c r="DM253" i="4"/>
  <c r="DK236" i="4"/>
  <c r="DM265" i="4"/>
  <c r="CU245" i="4"/>
  <c r="DK275" i="4"/>
  <c r="DM286" i="4"/>
  <c r="CC1075" i="4"/>
  <c r="BD284" i="4"/>
  <c r="BN284" i="4"/>
  <c r="T284" i="4"/>
  <c r="I284" i="4"/>
  <c r="AO284" i="4"/>
  <c r="BT284" i="4"/>
  <c r="BD286" i="4"/>
  <c r="DO356" i="4"/>
  <c r="DM311" i="4"/>
  <c r="DO364" i="4"/>
  <c r="DR364" i="4" s="1"/>
  <c r="DM319" i="4"/>
  <c r="DO221" i="4"/>
  <c r="DM176" i="4"/>
  <c r="E182" i="4"/>
  <c r="F192" i="4"/>
  <c r="AE192" i="4" s="1"/>
  <c r="DM217" i="4"/>
  <c r="DO262" i="4"/>
  <c r="C199" i="4"/>
  <c r="D207" i="4"/>
  <c r="DO278" i="4"/>
  <c r="DM232" i="4"/>
  <c r="C216" i="4"/>
  <c r="DO281" i="4"/>
  <c r="DR281" i="4" s="1"/>
  <c r="DP216" i="4"/>
  <c r="E219" i="4"/>
  <c r="CR225" i="4"/>
  <c r="CC1021" i="4"/>
  <c r="I230" i="4"/>
  <c r="BN230" i="4"/>
  <c r="AA230" i="4"/>
  <c r="AH230" i="4" s="1"/>
  <c r="BD230" i="4"/>
  <c r="AO230" i="4"/>
  <c r="DK252" i="4"/>
  <c r="AA251" i="4"/>
  <c r="AH251" i="4" s="1"/>
  <c r="CR317" i="4"/>
  <c r="C164" i="4"/>
  <c r="AP164" i="4" s="1"/>
  <c r="F182" i="4"/>
  <c r="AE182" i="4" s="1"/>
  <c r="DM205" i="4"/>
  <c r="CU189" i="4"/>
  <c r="CU190" i="4"/>
  <c r="DP197" i="4"/>
  <c r="CU209" i="4"/>
  <c r="F219" i="4"/>
  <c r="AE219" i="4" s="1"/>
  <c r="DK242" i="4"/>
  <c r="DK232" i="4"/>
  <c r="DM236" i="4"/>
  <c r="DM244" i="4"/>
  <c r="DM275" i="4"/>
  <c r="CE1075" i="4"/>
  <c r="AC284" i="4"/>
  <c r="BU284" i="4"/>
  <c r="A301" i="4"/>
  <c r="X301" i="4"/>
  <c r="V301" i="4"/>
  <c r="U301" i="4"/>
  <c r="W301" i="4"/>
  <c r="E301" i="4"/>
  <c r="D301" i="4"/>
  <c r="CC994" i="4"/>
  <c r="BT203" i="4"/>
  <c r="BN203" i="4"/>
  <c r="W212" i="4"/>
  <c r="E212" i="4"/>
  <c r="DJ241" i="4"/>
  <c r="AD231" i="4"/>
  <c r="DJ269" i="4"/>
  <c r="DM277" i="4"/>
  <c r="DO324" i="4"/>
  <c r="DP258" i="4"/>
  <c r="DO323" i="4"/>
  <c r="DR323" i="4" s="1"/>
  <c r="CD1092" i="4"/>
  <c r="AB301" i="4"/>
  <c r="BE301" i="4" s="1"/>
  <c r="DO230" i="4"/>
  <c r="A166" i="4"/>
  <c r="BD181" i="4"/>
  <c r="W183" i="4"/>
  <c r="U183" i="4"/>
  <c r="BD191" i="4"/>
  <c r="DO261" i="4"/>
  <c r="DR261" i="4" s="1"/>
  <c r="BD199" i="4"/>
  <c r="U202" i="4"/>
  <c r="F203" i="4"/>
  <c r="AE203" i="4" s="1"/>
  <c r="C203" i="4"/>
  <c r="AP203" i="4" s="1"/>
  <c r="BD203" i="4"/>
  <c r="DK203" i="4"/>
  <c r="BT206" i="4"/>
  <c r="C212" i="4"/>
  <c r="AP212" i="4" s="1"/>
  <c r="CC1011" i="4"/>
  <c r="AA220" i="4"/>
  <c r="AH220" i="4" s="1"/>
  <c r="DO287" i="4"/>
  <c r="DP221" i="4"/>
  <c r="DM242" i="4"/>
  <c r="DO304" i="4"/>
  <c r="DR304" i="4" s="1"/>
  <c r="DM259" i="4"/>
  <c r="DP238" i="4"/>
  <c r="AO240" i="4"/>
  <c r="D243" i="4"/>
  <c r="X243" i="4"/>
  <c r="W243" i="4"/>
  <c r="V243" i="4"/>
  <c r="U243" i="4"/>
  <c r="A243" i="4"/>
  <c r="DK269" i="4"/>
  <c r="DM287" i="4"/>
  <c r="AA284" i="4"/>
  <c r="AH284" i="4" s="1"/>
  <c r="DO290" i="4"/>
  <c r="DR290" i="4" s="1"/>
  <c r="DM298" i="4"/>
  <c r="F301" i="4"/>
  <c r="AE301" i="4" s="1"/>
  <c r="DJ215" i="4"/>
  <c r="DM221" i="4"/>
  <c r="DO266" i="4"/>
  <c r="DR266" i="4" s="1"/>
  <c r="DP200" i="4"/>
  <c r="W202" i="4"/>
  <c r="DK229" i="4"/>
  <c r="D212" i="4"/>
  <c r="CR218" i="4"/>
  <c r="CD1011" i="4"/>
  <c r="D241" i="4"/>
  <c r="A241" i="4"/>
  <c r="X241" i="4"/>
  <c r="W241" i="4"/>
  <c r="U241" i="4"/>
  <c r="DJ283" i="4"/>
  <c r="DJ282" i="4"/>
  <c r="CJ910" i="4"/>
  <c r="CQ910" i="4" s="1"/>
  <c r="CW910" i="4" s="1"/>
  <c r="CE913" i="4"/>
  <c r="I126" i="4"/>
  <c r="I130" i="4"/>
  <c r="I134" i="4"/>
  <c r="I138" i="4"/>
  <c r="I142" i="4"/>
  <c r="I146" i="4"/>
  <c r="I150" i="4"/>
  <c r="I154" i="4"/>
  <c r="I158" i="4"/>
  <c r="D166" i="4"/>
  <c r="W171" i="4"/>
  <c r="U171" i="4"/>
  <c r="DP179" i="4"/>
  <c r="T181" i="4"/>
  <c r="D183" i="4"/>
  <c r="DO251" i="4"/>
  <c r="DR251" i="4" s="1"/>
  <c r="DM206" i="4"/>
  <c r="V187" i="4"/>
  <c r="D198" i="4"/>
  <c r="A198" i="4"/>
  <c r="X202" i="4"/>
  <c r="E203" i="4"/>
  <c r="T206" i="4"/>
  <c r="F212" i="4"/>
  <c r="AE212" i="4" s="1"/>
  <c r="I216" i="4"/>
  <c r="DM216" i="4"/>
  <c r="U219" i="4"/>
  <c r="AP219" i="4" s="1"/>
  <c r="DO286" i="4"/>
  <c r="DM240" i="4"/>
  <c r="DM241" i="4"/>
  <c r="DP220" i="4"/>
  <c r="DO285" i="4"/>
  <c r="DR285" i="4" s="1"/>
  <c r="DO288" i="4"/>
  <c r="DR288" i="4" s="1"/>
  <c r="X227" i="4"/>
  <c r="D237" i="4"/>
  <c r="A237" i="4"/>
  <c r="X237" i="4"/>
  <c r="W237" i="4"/>
  <c r="V237" i="4"/>
  <c r="F237" i="4"/>
  <c r="AE237" i="4" s="1"/>
  <c r="E237" i="4"/>
  <c r="C241" i="4"/>
  <c r="CC1038" i="4"/>
  <c r="T247" i="4"/>
  <c r="BT247" i="4"/>
  <c r="AO247" i="4"/>
  <c r="AA247" i="4"/>
  <c r="AH247" i="4" s="1"/>
  <c r="BN247" i="4"/>
  <c r="I247" i="4"/>
  <c r="CC1043" i="4"/>
  <c r="AA252" i="4"/>
  <c r="AH252" i="4" s="1"/>
  <c r="BD252" i="4"/>
  <c r="T252" i="4"/>
  <c r="BN252" i="4"/>
  <c r="I252" i="4"/>
  <c r="BT252" i="4"/>
  <c r="DK283" i="4"/>
  <c r="CM913" i="4" a="1"/>
  <c r="CM913" i="4" s="1"/>
  <c r="E166" i="4"/>
  <c r="DO232" i="4"/>
  <c r="U167" i="4"/>
  <c r="DM168" i="4"/>
  <c r="U181" i="4"/>
  <c r="E183" i="4"/>
  <c r="DJ207" i="4"/>
  <c r="X187" i="4"/>
  <c r="AB198" i="4"/>
  <c r="BE198" i="4" s="1"/>
  <c r="I203" i="4"/>
  <c r="CR205" i="4"/>
  <c r="V206" i="4"/>
  <c r="W208" i="4"/>
  <c r="X208" i="4"/>
  <c r="DO274" i="4"/>
  <c r="DM228" i="4"/>
  <c r="DO273" i="4"/>
  <c r="DP208" i="4"/>
  <c r="DM229" i="4"/>
  <c r="D213" i="4"/>
  <c r="A213" i="4"/>
  <c r="BT216" i="4"/>
  <c r="DO216" i="4"/>
  <c r="CS218" i="4"/>
  <c r="V219" i="4"/>
  <c r="DJ249" i="4"/>
  <c r="E241" i="4"/>
  <c r="DK273" i="4"/>
  <c r="CR263" i="4"/>
  <c r="CD1090" i="4"/>
  <c r="AB299" i="4"/>
  <c r="BE299" i="4" s="1"/>
  <c r="DP143" i="4"/>
  <c r="DP147" i="4"/>
  <c r="DP155" i="4"/>
  <c r="F166" i="4"/>
  <c r="AE166" i="4" s="1"/>
  <c r="V167" i="4"/>
  <c r="A174" i="4"/>
  <c r="DO243" i="4"/>
  <c r="DR243" i="4" s="1"/>
  <c r="V181" i="4"/>
  <c r="F183" i="4"/>
  <c r="AE183" i="4" s="1"/>
  <c r="CC975" i="4"/>
  <c r="AA184" i="4"/>
  <c r="AH184" i="4" s="1"/>
  <c r="DP184" i="4"/>
  <c r="DO260" i="4"/>
  <c r="DM215" i="4"/>
  <c r="DJ238" i="4"/>
  <c r="W219" i="4"/>
  <c r="DK249" i="4"/>
  <c r="F241" i="4"/>
  <c r="AE241" i="4" s="1"/>
  <c r="DO328" i="4"/>
  <c r="DR328" i="4" s="1"/>
  <c r="DM283" i="4"/>
  <c r="DP262" i="4"/>
  <c r="DM282" i="4"/>
  <c r="DJ302" i="4"/>
  <c r="DC916" i="4"/>
  <c r="DI916" i="4" s="1"/>
  <c r="CJ916" i="4"/>
  <c r="CQ916" i="4" s="1"/>
  <c r="CW916" i="4" s="1"/>
  <c r="BN125" i="4"/>
  <c r="BT126" i="4"/>
  <c r="DO192" i="4"/>
  <c r="DR192" i="4" s="1"/>
  <c r="T127" i="4"/>
  <c r="BT130" i="4"/>
  <c r="DO196" i="4"/>
  <c r="DR196" i="4" s="1"/>
  <c r="C133" i="4"/>
  <c r="AP133" i="4" s="1"/>
  <c r="BT134" i="4"/>
  <c r="DO200" i="4"/>
  <c r="C137" i="4"/>
  <c r="AP137" i="4" s="1"/>
  <c r="BT138" i="4"/>
  <c r="DO204" i="4"/>
  <c r="DR204" i="4" s="1"/>
  <c r="C141" i="4"/>
  <c r="AP141" i="4" s="1"/>
  <c r="BT142" i="4"/>
  <c r="DO208" i="4"/>
  <c r="C145" i="4"/>
  <c r="AP145" i="4" s="1"/>
  <c r="BT146" i="4"/>
  <c r="DO212" i="4"/>
  <c r="DR212" i="4" s="1"/>
  <c r="C149" i="4"/>
  <c r="BT150" i="4"/>
  <c r="C153" i="4"/>
  <c r="AP153" i="4" s="1"/>
  <c r="BT154" i="4"/>
  <c r="C157" i="4"/>
  <c r="AP157" i="4" s="1"/>
  <c r="BT158" i="4"/>
  <c r="C161" i="4"/>
  <c r="W167" i="4"/>
  <c r="C174" i="4"/>
  <c r="AP174" i="4" s="1"/>
  <c r="BT177" i="4"/>
  <c r="DM201" i="4"/>
  <c r="DO246" i="4"/>
  <c r="DR246" i="4" s="1"/>
  <c r="X181" i="4"/>
  <c r="U194" i="4"/>
  <c r="D208" i="4"/>
  <c r="E213" i="4"/>
  <c r="DK238" i="4"/>
  <c r="I220" i="4"/>
  <c r="BD231" i="4"/>
  <c r="DM273" i="4"/>
  <c r="DJ294" i="4"/>
  <c r="DJ293" i="4"/>
  <c r="DJ288" i="4"/>
  <c r="BT276" i="4"/>
  <c r="DO348" i="4"/>
  <c r="DR348" i="4" s="1"/>
  <c r="D133" i="4"/>
  <c r="D137" i="4"/>
  <c r="D141" i="4"/>
  <c r="D145" i="4"/>
  <c r="D149" i="4"/>
  <c r="D153" i="4"/>
  <c r="D157" i="4"/>
  <c r="D161" i="4"/>
  <c r="DP164" i="4"/>
  <c r="X167" i="4"/>
  <c r="D174" i="4"/>
  <c r="E177" i="4"/>
  <c r="W177" i="4"/>
  <c r="C184" i="4"/>
  <c r="AP184" i="4" s="1"/>
  <c r="DO252" i="4"/>
  <c r="DR252" i="4" s="1"/>
  <c r="DM207" i="4"/>
  <c r="BN187" i="4"/>
  <c r="U190" i="4"/>
  <c r="V194" i="4"/>
  <c r="DP195" i="4"/>
  <c r="CR206" i="4"/>
  <c r="CR211" i="4"/>
  <c r="F213" i="4"/>
  <c r="AE213" i="4" s="1"/>
  <c r="T216" i="4"/>
  <c r="DO300" i="4"/>
  <c r="DR300" i="4" s="1"/>
  <c r="CC1050" i="4"/>
  <c r="I259" i="4"/>
  <c r="BT259" i="4"/>
  <c r="AA259" i="4"/>
  <c r="AH259" i="4" s="1"/>
  <c r="AO259" i="4"/>
  <c r="T259" i="4"/>
  <c r="BN259" i="4"/>
  <c r="BD259" i="4"/>
  <c r="DK294" i="4"/>
  <c r="DK293" i="4"/>
  <c r="CR284" i="4"/>
  <c r="CU266" i="4"/>
  <c r="DO345" i="4"/>
  <c r="DR345" i="4" s="1"/>
  <c r="CE1072" i="4"/>
  <c r="AC281" i="4"/>
  <c r="DJ311" i="4"/>
  <c r="DO358" i="4"/>
  <c r="DP292" i="4"/>
  <c r="DM313" i="4"/>
  <c r="CU299" i="4"/>
  <c r="CU302" i="4"/>
  <c r="DK347" i="4"/>
  <c r="CS331" i="4"/>
  <c r="CR331" i="4"/>
  <c r="DJ389" i="4"/>
  <c r="DJ385" i="4"/>
  <c r="DJ375" i="4"/>
  <c r="DK411" i="4"/>
  <c r="DK398" i="4"/>
  <c r="DK399" i="4"/>
  <c r="DK412" i="4"/>
  <c r="DR496" i="4"/>
  <c r="DO564" i="4"/>
  <c r="DR564" i="4" s="1"/>
  <c r="DO561" i="4"/>
  <c r="DR561" i="4" s="1"/>
  <c r="DM518" i="4"/>
  <c r="DP498" i="4"/>
  <c r="DM519" i="4"/>
  <c r="DO563" i="4"/>
  <c r="DR563" i="4" s="1"/>
  <c r="DM516" i="4"/>
  <c r="DM517" i="4"/>
  <c r="DM510" i="4"/>
  <c r="DO552" i="4"/>
  <c r="DR552" i="4" s="1"/>
  <c r="DO542" i="4"/>
  <c r="DR542" i="4" s="1"/>
  <c r="CU205" i="4"/>
  <c r="X225" i="4"/>
  <c r="DK268" i="4"/>
  <c r="X249" i="4"/>
  <c r="X252" i="4"/>
  <c r="W252" i="4"/>
  <c r="DO344" i="4"/>
  <c r="DR344" i="4" s="1"/>
  <c r="DM297" i="4"/>
  <c r="DM299" i="4"/>
  <c r="DM296" i="4"/>
  <c r="DK305" i="4"/>
  <c r="DJ310" i="4"/>
  <c r="DK311" i="4"/>
  <c r="CC1087" i="4"/>
  <c r="BN296" i="4"/>
  <c r="AA296" i="4"/>
  <c r="AH296" i="4" s="1"/>
  <c r="AO296" i="4"/>
  <c r="BT296" i="4"/>
  <c r="T296" i="4"/>
  <c r="DO283" i="4"/>
  <c r="DR283" i="4" s="1"/>
  <c r="DM247" i="4"/>
  <c r="DO292" i="4"/>
  <c r="AD230" i="4"/>
  <c r="C252" i="4"/>
  <c r="E257" i="4"/>
  <c r="D257" i="4"/>
  <c r="A257" i="4"/>
  <c r="W257" i="4"/>
  <c r="V257" i="4"/>
  <c r="BN262" i="4"/>
  <c r="D280" i="4"/>
  <c r="A280" i="4"/>
  <c r="X280" i="4"/>
  <c r="W280" i="4"/>
  <c r="V280" i="4"/>
  <c r="U280" i="4"/>
  <c r="F280" i="4"/>
  <c r="AE280" i="4" s="1"/>
  <c r="DM281" i="4"/>
  <c r="DM308" i="4"/>
  <c r="DO353" i="4"/>
  <c r="DR353" i="4" s="1"/>
  <c r="DP287" i="4"/>
  <c r="CC1082" i="4"/>
  <c r="BD291" i="4"/>
  <c r="T291" i="4"/>
  <c r="BN291" i="4"/>
  <c r="I291" i="4"/>
  <c r="BT291" i="4"/>
  <c r="D296" i="4"/>
  <c r="C296" i="4"/>
  <c r="AP296" i="4" s="1"/>
  <c r="X296" i="4"/>
  <c r="U296" i="4"/>
  <c r="W296" i="4"/>
  <c r="V296" i="4"/>
  <c r="CR300" i="4"/>
  <c r="DO411" i="4"/>
  <c r="DR411" i="4" s="1"/>
  <c r="DO270" i="4"/>
  <c r="C214" i="4"/>
  <c r="AP214" i="4" s="1"/>
  <c r="CC1014" i="4"/>
  <c r="T223" i="4"/>
  <c r="BT223" i="4"/>
  <c r="DP228" i="4"/>
  <c r="DO294" i="4"/>
  <c r="CC1026" i="4"/>
  <c r="T235" i="4"/>
  <c r="BT235" i="4"/>
  <c r="AO235" i="4"/>
  <c r="DJ266" i="4"/>
  <c r="D252" i="4"/>
  <c r="AA254" i="4"/>
  <c r="AH254" i="4" s="1"/>
  <c r="CC1046" i="4"/>
  <c r="BN255" i="4"/>
  <c r="AA255" i="4"/>
  <c r="AH255" i="4" s="1"/>
  <c r="T255" i="4"/>
  <c r="BT256" i="4"/>
  <c r="C257" i="4"/>
  <c r="AP257" i="4" s="1"/>
  <c r="DK259" i="4"/>
  <c r="X262" i="4"/>
  <c r="W262" i="4"/>
  <c r="V262" i="4"/>
  <c r="BD262" i="4"/>
  <c r="C280" i="4"/>
  <c r="AP280" i="4" s="1"/>
  <c r="DO350" i="4"/>
  <c r="DM305" i="4"/>
  <c r="E296" i="4"/>
  <c r="CR332" i="4"/>
  <c r="DK368" i="4"/>
  <c r="DO467" i="4"/>
  <c r="DR467" i="4" s="1"/>
  <c r="U210" i="4"/>
  <c r="D214" i="4"/>
  <c r="D223" i="4"/>
  <c r="DO291" i="4"/>
  <c r="DR291" i="4" s="1"/>
  <c r="D235" i="4"/>
  <c r="BN244" i="4"/>
  <c r="U245" i="4"/>
  <c r="DK266" i="4"/>
  <c r="DO312" i="4"/>
  <c r="E252" i="4"/>
  <c r="C255" i="4"/>
  <c r="AP255" i="4" s="1"/>
  <c r="W255" i="4"/>
  <c r="U255" i="4"/>
  <c r="F257" i="4"/>
  <c r="AE257" i="4" s="1"/>
  <c r="DK278" i="4"/>
  <c r="D266" i="4"/>
  <c r="C266" i="4"/>
  <c r="AP266" i="4" s="1"/>
  <c r="A266" i="4"/>
  <c r="X266" i="4"/>
  <c r="W266" i="4"/>
  <c r="AO270" i="4"/>
  <c r="C276" i="4"/>
  <c r="W276" i="4"/>
  <c r="X276" i="4"/>
  <c r="V276" i="4"/>
  <c r="U276" i="4"/>
  <c r="E280" i="4"/>
  <c r="AA291" i="4"/>
  <c r="AH291" i="4" s="1"/>
  <c r="F296" i="4"/>
  <c r="AE296" i="4" s="1"/>
  <c r="DJ338" i="4"/>
  <c r="CS332" i="4"/>
  <c r="DJ355" i="4"/>
  <c r="CC1023" i="4"/>
  <c r="AA232" i="4"/>
  <c r="AH232" i="4" s="1"/>
  <c r="BD232" i="4"/>
  <c r="T232" i="4"/>
  <c r="D233" i="4"/>
  <c r="A233" i="4"/>
  <c r="CC1025" i="4"/>
  <c r="I234" i="4"/>
  <c r="BN234" i="4"/>
  <c r="AA234" i="4"/>
  <c r="AH234" i="4" s="1"/>
  <c r="V245" i="4"/>
  <c r="DO314" i="4"/>
  <c r="DM268" i="4"/>
  <c r="DP248" i="4"/>
  <c r="DJ276" i="4"/>
  <c r="DJ291" i="4"/>
  <c r="D276" i="4"/>
  <c r="DP278" i="4"/>
  <c r="DJ317" i="4"/>
  <c r="DK338" i="4"/>
  <c r="DO381" i="4"/>
  <c r="DR381" i="4" s="1"/>
  <c r="DO275" i="4"/>
  <c r="DR275" i="4" s="1"/>
  <c r="W210" i="4"/>
  <c r="F214" i="4"/>
  <c r="AE214" i="4" s="1"/>
  <c r="D217" i="4"/>
  <c r="A217" i="4"/>
  <c r="X232" i="4"/>
  <c r="W232" i="4"/>
  <c r="AO232" i="4"/>
  <c r="C233" i="4"/>
  <c r="CU237" i="4"/>
  <c r="W245" i="4"/>
  <c r="DO311" i="4"/>
  <c r="DR311" i="4" s="1"/>
  <c r="CF1046" i="4"/>
  <c r="AA256" i="4"/>
  <c r="AH256" i="4" s="1"/>
  <c r="E262" i="4"/>
  <c r="F266" i="4"/>
  <c r="AE266" i="4" s="1"/>
  <c r="DK292" i="4"/>
  <c r="E276" i="4"/>
  <c r="CR276" i="4"/>
  <c r="CU277" i="4"/>
  <c r="CR283" i="4"/>
  <c r="I296" i="4"/>
  <c r="DK317" i="4"/>
  <c r="DK339" i="4"/>
  <c r="DK340" i="4"/>
  <c r="CR358" i="4"/>
  <c r="DJ384" i="4"/>
  <c r="DJ419" i="4"/>
  <c r="X210" i="4"/>
  <c r="CU213" i="4"/>
  <c r="I214" i="4"/>
  <c r="W220" i="4"/>
  <c r="X224" i="4"/>
  <c r="W224" i="4"/>
  <c r="DM224" i="4"/>
  <c r="E233" i="4"/>
  <c r="DJ263" i="4"/>
  <c r="CS283" i="4"/>
  <c r="DM314" i="4"/>
  <c r="CU300" i="4"/>
  <c r="BU312" i="4"/>
  <c r="BV312" i="4" s="1"/>
  <c r="BY312" i="4" s="1"/>
  <c r="DM361" i="4"/>
  <c r="CR360" i="4"/>
  <c r="DK384" i="4"/>
  <c r="CR452" i="4"/>
  <c r="DK263" i="4"/>
  <c r="DJ265" i="4"/>
  <c r="D251" i="4"/>
  <c r="DO321" i="4"/>
  <c r="DR321" i="4" s="1"/>
  <c r="DK287" i="4"/>
  <c r="DK288" i="4"/>
  <c r="DJ289" i="4"/>
  <c r="DO336" i="4"/>
  <c r="DM290" i="4"/>
  <c r="DM289" i="4"/>
  <c r="DP270" i="4"/>
  <c r="A273" i="4"/>
  <c r="U273" i="4"/>
  <c r="X273" i="4"/>
  <c r="W273" i="4"/>
  <c r="V273" i="4"/>
  <c r="BU273" i="4"/>
  <c r="CC1073" i="4"/>
  <c r="BN282" i="4"/>
  <c r="T282" i="4"/>
  <c r="AA282" i="4"/>
  <c r="AH282" i="4" s="1"/>
  <c r="BD282" i="4"/>
  <c r="I282" i="4"/>
  <c r="DO385" i="4"/>
  <c r="DR385" i="4" s="1"/>
  <c r="CS380" i="4"/>
  <c r="DK441" i="4"/>
  <c r="DK439" i="4"/>
  <c r="DK440" i="4"/>
  <c r="DK436" i="4"/>
  <c r="DO525" i="4"/>
  <c r="DM480" i="4"/>
  <c r="DM467" i="4"/>
  <c r="DM473" i="4"/>
  <c r="DP459" i="4"/>
  <c r="A209" i="4"/>
  <c r="DP217" i="4"/>
  <c r="D220" i="4"/>
  <c r="D224" i="4"/>
  <c r="DM225" i="4"/>
  <c r="DJ262" i="4"/>
  <c r="DO309" i="4"/>
  <c r="AD244" i="4"/>
  <c r="C251" i="4"/>
  <c r="DK289" i="4"/>
  <c r="DM269" i="4"/>
  <c r="C273" i="4"/>
  <c r="AP273" i="4" s="1"/>
  <c r="CC1065" i="4"/>
  <c r="BN274" i="4"/>
  <c r="DK301" i="4"/>
  <c r="F282" i="4"/>
  <c r="AE282" i="4" s="1"/>
  <c r="X282" i="4"/>
  <c r="W282" i="4"/>
  <c r="V282" i="4"/>
  <c r="U282" i="4"/>
  <c r="AP282" i="4" s="1"/>
  <c r="E282" i="4"/>
  <c r="D282" i="4"/>
  <c r="CU283" i="4"/>
  <c r="DJ307" i="4"/>
  <c r="CS360" i="4"/>
  <c r="DO429" i="4"/>
  <c r="DP363" i="4"/>
  <c r="DM384" i="4"/>
  <c r="DM376" i="4"/>
  <c r="D231" i="4"/>
  <c r="DO308" i="4"/>
  <c r="DR308" i="4" s="1"/>
  <c r="DM263" i="4"/>
  <c r="E251" i="4"/>
  <c r="CR261" i="4"/>
  <c r="CC1054" i="4"/>
  <c r="I263" i="4"/>
  <c r="AO263" i="4"/>
  <c r="BT263" i="4"/>
  <c r="DO333" i="4"/>
  <c r="DR333" i="4" s="1"/>
  <c r="DP267" i="4"/>
  <c r="CD1073" i="4"/>
  <c r="D286" i="4"/>
  <c r="X286" i="4"/>
  <c r="W286" i="4"/>
  <c r="V286" i="4"/>
  <c r="U286" i="4"/>
  <c r="E286" i="4"/>
  <c r="C286" i="4"/>
  <c r="DJ320" i="4"/>
  <c r="DK373" i="4"/>
  <c r="DK374" i="4"/>
  <c r="DK369" i="4"/>
  <c r="DK375" i="4"/>
  <c r="CU394" i="4"/>
  <c r="CR394" i="4"/>
  <c r="DM549" i="4"/>
  <c r="DM548" i="4"/>
  <c r="DO590" i="4"/>
  <c r="DR590" i="4" s="1"/>
  <c r="DM539" i="4"/>
  <c r="DO594" i="4"/>
  <c r="DR594" i="4" s="1"/>
  <c r="DM540" i="4"/>
  <c r="DM538" i="4"/>
  <c r="DO593" i="4"/>
  <c r="DR593" i="4" s="1"/>
  <c r="DO577" i="4"/>
  <c r="DR577" i="4" s="1"/>
  <c r="DO589" i="4"/>
  <c r="DR589" i="4" s="1"/>
  <c r="DP528" i="4"/>
  <c r="DM542" i="4"/>
  <c r="DO583" i="4"/>
  <c r="DR583" i="4" s="1"/>
  <c r="DO310" i="4"/>
  <c r="DP244" i="4"/>
  <c r="DO329" i="4"/>
  <c r="DR329" i="4" s="1"/>
  <c r="DM284" i="4"/>
  <c r="DP263" i="4"/>
  <c r="D279" i="4"/>
  <c r="V279" i="4"/>
  <c r="X279" i="4"/>
  <c r="W279" i="4"/>
  <c r="U279" i="4"/>
  <c r="DK321" i="4"/>
  <c r="DJ349" i="4"/>
  <c r="CU358" i="4"/>
  <c r="CU360" i="4"/>
  <c r="CU380" i="4"/>
  <c r="DO459" i="4"/>
  <c r="CU570" i="4"/>
  <c r="CS570" i="4"/>
  <c r="CR570" i="4"/>
  <c r="DO307" i="4"/>
  <c r="DR307" i="4" s="1"/>
  <c r="CC1041" i="4"/>
  <c r="I250" i="4"/>
  <c r="BN250" i="4"/>
  <c r="AA250" i="4"/>
  <c r="AH250" i="4" s="1"/>
  <c r="CR258" i="4"/>
  <c r="CC1051" i="4"/>
  <c r="BD260" i="4"/>
  <c r="T260" i="4"/>
  <c r="DJ280" i="4"/>
  <c r="CD1054" i="4"/>
  <c r="CC1058" i="4"/>
  <c r="BD267" i="4"/>
  <c r="T267" i="4"/>
  <c r="I267" i="4"/>
  <c r="CC1063" i="4"/>
  <c r="BN272" i="4"/>
  <c r="AA272" i="4"/>
  <c r="AH272" i="4" s="1"/>
  <c r="T272" i="4"/>
  <c r="BD272" i="4"/>
  <c r="BT272" i="4"/>
  <c r="F273" i="4"/>
  <c r="AE273" i="4" s="1"/>
  <c r="CS274" i="4"/>
  <c r="C279" i="4"/>
  <c r="AP279" i="4" s="1"/>
  <c r="CR279" i="4"/>
  <c r="BU281" i="4"/>
  <c r="CC1083" i="4"/>
  <c r="BD292" i="4"/>
  <c r="I292" i="4"/>
  <c r="AA292" i="4"/>
  <c r="AH292" i="4" s="1"/>
  <c r="BT292" i="4"/>
  <c r="T292" i="4"/>
  <c r="BN292" i="4"/>
  <c r="AO292" i="4"/>
  <c r="CC1095" i="4"/>
  <c r="BD304" i="4"/>
  <c r="T304" i="4"/>
  <c r="BT304" i="4"/>
  <c r="AO304" i="4"/>
  <c r="AA304" i="4"/>
  <c r="AH304" i="4" s="1"/>
  <c r="DM377" i="4"/>
  <c r="DP356" i="4"/>
  <c r="DO422" i="4"/>
  <c r="DR422" i="4" s="1"/>
  <c r="DM370" i="4"/>
  <c r="DM375" i="4"/>
  <c r="DM363" i="4"/>
  <c r="D225" i="4"/>
  <c r="A225" i="4"/>
  <c r="F231" i="4"/>
  <c r="AE231" i="4" s="1"/>
  <c r="DJ259" i="4"/>
  <c r="CC1039" i="4"/>
  <c r="AA248" i="4"/>
  <c r="AH248" i="4" s="1"/>
  <c r="BD248" i="4"/>
  <c r="T248" i="4"/>
  <c r="D249" i="4"/>
  <c r="A249" i="4"/>
  <c r="DM255" i="4"/>
  <c r="C260" i="4"/>
  <c r="W260" i="4"/>
  <c r="X260" i="4"/>
  <c r="V260" i="4"/>
  <c r="U260" i="4"/>
  <c r="BU263" i="4"/>
  <c r="X267" i="4"/>
  <c r="V267" i="4"/>
  <c r="U267" i="4"/>
  <c r="DK267" i="4"/>
  <c r="V272" i="4"/>
  <c r="X272" i="4"/>
  <c r="W272" i="4"/>
  <c r="U272" i="4"/>
  <c r="E279" i="4"/>
  <c r="CS279" i="4"/>
  <c r="X304" i="4"/>
  <c r="W304" i="4"/>
  <c r="V304" i="4"/>
  <c r="U304" i="4"/>
  <c r="CC1111" i="4"/>
  <c r="BN320" i="4"/>
  <c r="AA320" i="4"/>
  <c r="AH320" i="4" s="1"/>
  <c r="T320" i="4"/>
  <c r="BD320" i="4"/>
  <c r="I320" i="4"/>
  <c r="AO320" i="4"/>
  <c r="BT320" i="4"/>
  <c r="C225" i="4"/>
  <c r="AP225" i="4" s="1"/>
  <c r="BD234" i="4"/>
  <c r="DJ261" i="4"/>
  <c r="X248" i="4"/>
  <c r="W248" i="4"/>
  <c r="AO248" i="4"/>
  <c r="C249" i="4"/>
  <c r="AP249" i="4" s="1"/>
  <c r="D260" i="4"/>
  <c r="BN263" i="4"/>
  <c r="DO330" i="4"/>
  <c r="C267" i="4"/>
  <c r="AP267" i="4" s="1"/>
  <c r="CC1062" i="4"/>
  <c r="I271" i="4"/>
  <c r="AO271" i="4"/>
  <c r="BT271" i="4"/>
  <c r="BN271" i="4"/>
  <c r="C272" i="4"/>
  <c r="AP272" i="4" s="1"/>
  <c r="F279" i="4"/>
  <c r="AE279" i="4" s="1"/>
  <c r="C304" i="4"/>
  <c r="AP304" i="4" s="1"/>
  <c r="DO396" i="4"/>
  <c r="DR396" i="4" s="1"/>
  <c r="DO458" i="4"/>
  <c r="DP392" i="4"/>
  <c r="DM413" i="4"/>
  <c r="DJ414" i="4"/>
  <c r="DO413" i="4"/>
  <c r="DO326" i="4"/>
  <c r="DR326" i="4" s="1"/>
  <c r="DP260" i="4"/>
  <c r="CC1055" i="4"/>
  <c r="BN264" i="4"/>
  <c r="AA264" i="4"/>
  <c r="AH264" i="4" s="1"/>
  <c r="BD264" i="4"/>
  <c r="T264" i="4"/>
  <c r="CE1058" i="4"/>
  <c r="AC267" i="4"/>
  <c r="DM267" i="4"/>
  <c r="DK303" i="4"/>
  <c r="DK295" i="4"/>
  <c r="F294" i="4"/>
  <c r="AE294" i="4" s="1"/>
  <c r="D294" i="4"/>
  <c r="A294" i="4"/>
  <c r="X294" i="4"/>
  <c r="W294" i="4"/>
  <c r="V294" i="4"/>
  <c r="U294" i="4"/>
  <c r="DK300" i="4"/>
  <c r="D304" i="4"/>
  <c r="CR309" i="4"/>
  <c r="C264" i="4"/>
  <c r="AP264" i="4" s="1"/>
  <c r="W264" i="4"/>
  <c r="X264" i="4"/>
  <c r="DJ264" i="4"/>
  <c r="CC1061" i="4"/>
  <c r="T270" i="4"/>
  <c r="BD270" i="4"/>
  <c r="I270" i="4"/>
  <c r="CF1063" i="4"/>
  <c r="AD272" i="4"/>
  <c r="DJ297" i="4"/>
  <c r="CD1085" i="4"/>
  <c r="AB294" i="4"/>
  <c r="BE294" i="4" s="1"/>
  <c r="W298" i="4"/>
  <c r="U298" i="4"/>
  <c r="F298" i="4"/>
  <c r="AE298" i="4" s="1"/>
  <c r="E298" i="4"/>
  <c r="A298" i="4"/>
  <c r="DJ336" i="4"/>
  <c r="DM356" i="4"/>
  <c r="DK392" i="4"/>
  <c r="DK446" i="4"/>
  <c r="DO276" i="4"/>
  <c r="DM231" i="4"/>
  <c r="T214" i="4"/>
  <c r="BD214" i="4"/>
  <c r="E215" i="4"/>
  <c r="C218" i="4"/>
  <c r="AP218" i="4" s="1"/>
  <c r="CC1017" i="4"/>
  <c r="BN226" i="4"/>
  <c r="DO306" i="4"/>
  <c r="DM261" i="4"/>
  <c r="DP240" i="4"/>
  <c r="E248" i="4"/>
  <c r="D264" i="4"/>
  <c r="F267" i="4"/>
  <c r="AE267" i="4" s="1"/>
  <c r="A269" i="4"/>
  <c r="X269" i="4"/>
  <c r="W269" i="4"/>
  <c r="V269" i="4"/>
  <c r="U269" i="4"/>
  <c r="X270" i="4"/>
  <c r="W270" i="4"/>
  <c r="U270" i="4"/>
  <c r="F270" i="4"/>
  <c r="AE270" i="4" s="1"/>
  <c r="BT270" i="4"/>
  <c r="F272" i="4"/>
  <c r="AE272" i="4" s="1"/>
  <c r="AC273" i="4"/>
  <c r="DM304" i="4"/>
  <c r="DM303" i="4"/>
  <c r="DO349" i="4"/>
  <c r="DR349" i="4" s="1"/>
  <c r="DM302" i="4"/>
  <c r="DO347" i="4"/>
  <c r="DR347" i="4" s="1"/>
  <c r="E294" i="4"/>
  <c r="CR295" i="4"/>
  <c r="C298" i="4"/>
  <c r="DM300" i="4"/>
  <c r="F304" i="4"/>
  <c r="AE304" i="4" s="1"/>
  <c r="DJ325" i="4"/>
  <c r="CR305" i="4"/>
  <c r="W322" i="4"/>
  <c r="F322" i="4"/>
  <c r="AE322" i="4" s="1"/>
  <c r="E322" i="4"/>
  <c r="A322" i="4"/>
  <c r="X322" i="4"/>
  <c r="V322" i="4"/>
  <c r="U322" i="4"/>
  <c r="DK355" i="4"/>
  <c r="DK337" i="4"/>
  <c r="F215" i="4"/>
  <c r="AE215" i="4" s="1"/>
  <c r="CE1009" i="4"/>
  <c r="BU218" i="4"/>
  <c r="T234" i="4"/>
  <c r="DO303" i="4"/>
  <c r="DM258" i="4"/>
  <c r="D247" i="4"/>
  <c r="F248" i="4"/>
  <c r="AE248" i="4" s="1"/>
  <c r="CS249" i="4"/>
  <c r="U251" i="4"/>
  <c r="DO318" i="4"/>
  <c r="U257" i="4"/>
  <c r="I260" i="4"/>
  <c r="T263" i="4"/>
  <c r="E264" i="4"/>
  <c r="CR266" i="4"/>
  <c r="CU275" i="4"/>
  <c r="DO346" i="4"/>
  <c r="DR346" i="4" s="1"/>
  <c r="DM288" i="4"/>
  <c r="DJ315" i="4"/>
  <c r="BD296" i="4"/>
  <c r="D298" i="4"/>
  <c r="CR299" i="4"/>
  <c r="DK325" i="4"/>
  <c r="DK323" i="4"/>
  <c r="DJ394" i="4"/>
  <c r="DJ393" i="4"/>
  <c r="DJ391" i="4"/>
  <c r="CR405" i="4"/>
  <c r="DK256" i="4"/>
  <c r="DP241" i="4"/>
  <c r="CC1035" i="4"/>
  <c r="AA244" i="4"/>
  <c r="AH244" i="4" s="1"/>
  <c r="BD244" i="4"/>
  <c r="T244" i="4"/>
  <c r="D245" i="4"/>
  <c r="A245" i="4"/>
  <c r="CC1037" i="4"/>
  <c r="I246" i="4"/>
  <c r="BN246" i="4"/>
  <c r="AA246" i="4"/>
  <c r="AH246" i="4" s="1"/>
  <c r="V251" i="4"/>
  <c r="DJ272" i="4"/>
  <c r="CC1049" i="4"/>
  <c r="BD258" i="4"/>
  <c r="T258" i="4"/>
  <c r="I258" i="4"/>
  <c r="AO258" i="4"/>
  <c r="CS259" i="4"/>
  <c r="DM264" i="4"/>
  <c r="CR287" i="4"/>
  <c r="I304" i="4"/>
  <c r="DK334" i="4"/>
  <c r="CE1113" i="4"/>
  <c r="AC322" i="4"/>
  <c r="BU322" i="4"/>
  <c r="DO399" i="4"/>
  <c r="DR399" i="4" s="1"/>
  <c r="DK396" i="4"/>
  <c r="DK394" i="4"/>
  <c r="DK393" i="4"/>
  <c r="DK386" i="4"/>
  <c r="DK391" i="4"/>
  <c r="DO394" i="4"/>
  <c r="DO279" i="4"/>
  <c r="DR279" i="4" s="1"/>
  <c r="W214" i="4"/>
  <c r="F218" i="4"/>
  <c r="AE218" i="4" s="1"/>
  <c r="BN235" i="4"/>
  <c r="DM238" i="4"/>
  <c r="X244" i="4"/>
  <c r="W244" i="4"/>
  <c r="AO244" i="4"/>
  <c r="C245" i="4"/>
  <c r="E247" i="4"/>
  <c r="I248" i="4"/>
  <c r="CU249" i="4"/>
  <c r="BD250" i="4"/>
  <c r="W251" i="4"/>
  <c r="DK272" i="4"/>
  <c r="BD256" i="4"/>
  <c r="V258" i="4"/>
  <c r="U258" i="4"/>
  <c r="F258" i="4"/>
  <c r="AE258" i="4" s="1"/>
  <c r="DM260" i="4"/>
  <c r="BU267" i="4"/>
  <c r="CS287" i="4"/>
  <c r="DJ312" i="4"/>
  <c r="CU305" i="4"/>
  <c r="CR209" i="4"/>
  <c r="C210" i="4"/>
  <c r="AP210" i="4" s="1"/>
  <c r="CU217" i="4"/>
  <c r="DM243" i="4"/>
  <c r="U231" i="4"/>
  <c r="DJ254" i="4"/>
  <c r="DO301" i="4"/>
  <c r="DR301" i="4" s="1"/>
  <c r="DK257" i="4"/>
  <c r="E245" i="4"/>
  <c r="X251" i="4"/>
  <c r="CC1045" i="4"/>
  <c r="T254" i="4"/>
  <c r="BT254" i="4"/>
  <c r="CJ1047" i="4"/>
  <c r="CQ1047" i="4" s="1"/>
  <c r="CW1047" i="4" s="1"/>
  <c r="DC1047" i="4"/>
  <c r="DI1047" i="4" s="1"/>
  <c r="DJ279" i="4"/>
  <c r="CU259" i="4"/>
  <c r="CR262" i="4"/>
  <c r="I264" i="4"/>
  <c r="W267" i="4"/>
  <c r="CR272" i="4"/>
  <c r="DM276" i="4"/>
  <c r="CC1069" i="4"/>
  <c r="T278" i="4"/>
  <c r="AA278" i="4"/>
  <c r="AH278" i="4" s="1"/>
  <c r="BN278" i="4"/>
  <c r="BD278" i="4"/>
  <c r="I278" i="4"/>
  <c r="DK299" i="4"/>
  <c r="A281" i="4"/>
  <c r="U281" i="4"/>
  <c r="X281" i="4"/>
  <c r="W281" i="4"/>
  <c r="V281" i="4"/>
  <c r="F281" i="4"/>
  <c r="AE281" i="4" s="1"/>
  <c r="E281" i="4"/>
  <c r="CS302" i="4"/>
  <c r="DK304" i="4"/>
  <c r="DO379" i="4"/>
  <c r="DR379" i="4" s="1"/>
  <c r="DP313" i="4"/>
  <c r="DM396" i="4"/>
  <c r="DM394" i="4"/>
  <c r="DO437" i="4"/>
  <c r="DR437" i="4" s="1"/>
  <c r="DO441" i="4"/>
  <c r="DO438" i="4"/>
  <c r="DO439" i="4"/>
  <c r="DP375" i="4"/>
  <c r="DR375" i="4" s="1"/>
  <c r="DO440" i="4"/>
  <c r="D210" i="4"/>
  <c r="V231" i="4"/>
  <c r="BN232" i="4"/>
  <c r="U233" i="4"/>
  <c r="F245" i="4"/>
  <c r="AE245" i="4" s="1"/>
  <c r="DO317" i="4"/>
  <c r="DR317" i="4" s="1"/>
  <c r="W254" i="4"/>
  <c r="F254" i="4"/>
  <c r="AE254" i="4" s="1"/>
  <c r="E254" i="4"/>
  <c r="CS262" i="4"/>
  <c r="CS272" i="4"/>
  <c r="F278" i="4"/>
  <c r="AE278" i="4" s="1"/>
  <c r="X278" i="4"/>
  <c r="W278" i="4"/>
  <c r="V278" i="4"/>
  <c r="U278" i="4"/>
  <c r="C281" i="4"/>
  <c r="AP281" i="4" s="1"/>
  <c r="AO282" i="4"/>
  <c r="CS285" i="4"/>
  <c r="CH1099" i="4"/>
  <c r="L308" i="4"/>
  <c r="AQ308" i="4"/>
  <c r="BI308" i="4" s="1"/>
  <c r="CU331" i="4"/>
  <c r="DM334" i="4"/>
  <c r="CR379" i="4"/>
  <c r="DO417" i="4"/>
  <c r="DR417" i="4" s="1"/>
  <c r="CU301" i="4"/>
  <c r="CE1094" i="4"/>
  <c r="BU303" i="4"/>
  <c r="AC303" i="4"/>
  <c r="DJ334" i="4"/>
  <c r="DJ340" i="4"/>
  <c r="DJ379" i="4"/>
  <c r="DJ382" i="4"/>
  <c r="DJ376" i="4"/>
  <c r="DJ402" i="4"/>
  <c r="DK424" i="4"/>
  <c r="DJ446" i="4"/>
  <c r="DO505" i="4"/>
  <c r="DR505" i="4" s="1"/>
  <c r="DM460" i="4"/>
  <c r="DM458" i="4"/>
  <c r="DP439" i="4"/>
  <c r="CS470" i="4"/>
  <c r="DC1074" i="4"/>
  <c r="DI1074" i="4" s="1"/>
  <c r="CJ1074" i="4"/>
  <c r="CQ1074" i="4" s="1"/>
  <c r="CW1074" i="4" s="1"/>
  <c r="W284" i="4"/>
  <c r="V284" i="4"/>
  <c r="DO360" i="4"/>
  <c r="DR360" i="4" s="1"/>
  <c r="DM315" i="4"/>
  <c r="DM317" i="4"/>
  <c r="DP296" i="4"/>
  <c r="DK343" i="4"/>
  <c r="DO423" i="4"/>
  <c r="DO436" i="4"/>
  <c r="DR436" i="4" s="1"/>
  <c r="DO435" i="4"/>
  <c r="DP370" i="4"/>
  <c r="DM390" i="4"/>
  <c r="DM391" i="4"/>
  <c r="DM464" i="4"/>
  <c r="DO509" i="4"/>
  <c r="DR509" i="4" s="1"/>
  <c r="DP443" i="4"/>
  <c r="DO554" i="4"/>
  <c r="AO283" i="4"/>
  <c r="C284" i="4"/>
  <c r="E299" i="4"/>
  <c r="D299" i="4"/>
  <c r="A299" i="4"/>
  <c r="W299" i="4"/>
  <c r="DK326" i="4"/>
  <c r="DJ365" i="4"/>
  <c r="DJ407" i="4"/>
  <c r="CU416" i="4"/>
  <c r="DJ605" i="4"/>
  <c r="DJ606" i="4"/>
  <c r="DJ335" i="4"/>
  <c r="DO392" i="4"/>
  <c r="DJ372" i="4"/>
  <c r="DJ370" i="4"/>
  <c r="DK604" i="4"/>
  <c r="DK605" i="4"/>
  <c r="DK606" i="4"/>
  <c r="C256" i="4"/>
  <c r="AP256" i="4" s="1"/>
  <c r="W256" i="4"/>
  <c r="DO322" i="4"/>
  <c r="E265" i="4"/>
  <c r="AA275" i="4"/>
  <c r="AH275" i="4" s="1"/>
  <c r="CU279" i="4"/>
  <c r="E284" i="4"/>
  <c r="F299" i="4"/>
  <c r="AE299" i="4" s="1"/>
  <c r="DM326" i="4"/>
  <c r="DJ327" i="4"/>
  <c r="CR307" i="4"/>
  <c r="DJ333" i="4"/>
  <c r="CS318" i="4"/>
  <c r="DK362" i="4"/>
  <c r="DK376" i="4"/>
  <c r="DK432" i="4"/>
  <c r="CR456" i="4"/>
  <c r="CS456" i="4"/>
  <c r="DK518" i="4"/>
  <c r="CS625" i="4"/>
  <c r="CR625" i="4"/>
  <c r="CD1056" i="4"/>
  <c r="DM274" i="4"/>
  <c r="F284" i="4"/>
  <c r="AE284" i="4" s="1"/>
  <c r="E291" i="4"/>
  <c r="D291" i="4"/>
  <c r="X291" i="4"/>
  <c r="W291" i="4"/>
  <c r="DK319" i="4"/>
  <c r="CS300" i="4"/>
  <c r="DK332" i="4"/>
  <c r="DK333" i="4"/>
  <c r="DJ341" i="4"/>
  <c r="DO404" i="4"/>
  <c r="DR404" i="4" s="1"/>
  <c r="DO403" i="4"/>
  <c r="DP338" i="4"/>
  <c r="DM359" i="4"/>
  <c r="DM358" i="4"/>
  <c r="CS343" i="4"/>
  <c r="CU352" i="4"/>
  <c r="DK451" i="4"/>
  <c r="DK443" i="4"/>
  <c r="DK459" i="4"/>
  <c r="DJ292" i="4"/>
  <c r="F274" i="4"/>
  <c r="AE274" i="4" s="1"/>
  <c r="CC1079" i="4"/>
  <c r="BT288" i="4"/>
  <c r="AO288" i="4"/>
  <c r="AA288" i="4"/>
  <c r="AH288" i="4" s="1"/>
  <c r="BD288" i="4"/>
  <c r="DP289" i="4"/>
  <c r="DM310" i="4"/>
  <c r="DO355" i="4"/>
  <c r="C291" i="4"/>
  <c r="AP291" i="4" s="1"/>
  <c r="DP294" i="4"/>
  <c r="DJ328" i="4"/>
  <c r="DP314" i="4"/>
  <c r="DO380" i="4"/>
  <c r="DM335" i="4"/>
  <c r="DK341" i="4"/>
  <c r="DO388" i="4"/>
  <c r="DR388" i="4" s="1"/>
  <c r="DP322" i="4"/>
  <c r="DM343" i="4"/>
  <c r="DM373" i="4"/>
  <c r="DM367" i="4"/>
  <c r="DO421" i="4"/>
  <c r="DR421" i="4" s="1"/>
  <c r="DO412" i="4"/>
  <c r="DR412" i="4" s="1"/>
  <c r="DO418" i="4"/>
  <c r="DR418" i="4" s="1"/>
  <c r="DO426" i="4"/>
  <c r="DK488" i="4"/>
  <c r="DK469" i="4"/>
  <c r="DK467" i="4"/>
  <c r="BU256" i="4"/>
  <c r="U263" i="4"/>
  <c r="AP263" i="4" s="1"/>
  <c r="DK291" i="4"/>
  <c r="C274" i="4"/>
  <c r="AP274" i="4" s="1"/>
  <c r="I283" i="4"/>
  <c r="F288" i="4"/>
  <c r="AE288" i="4" s="1"/>
  <c r="D288" i="4"/>
  <c r="C288" i="4"/>
  <c r="W288" i="4"/>
  <c r="V288" i="4"/>
  <c r="U288" i="4"/>
  <c r="F291" i="4"/>
  <c r="AE291" i="4" s="1"/>
  <c r="DO365" i="4"/>
  <c r="DO372" i="4"/>
  <c r="DR372" i="4" s="1"/>
  <c r="DP306" i="4"/>
  <c r="DM327" i="4"/>
  <c r="DK327" i="4"/>
  <c r="DM330" i="4"/>
  <c r="DO378" i="4"/>
  <c r="DR378" i="4" s="1"/>
  <c r="DM333" i="4"/>
  <c r="CC1109" i="4"/>
  <c r="AO318" i="4"/>
  <c r="I318" i="4"/>
  <c r="BT318" i="4"/>
  <c r="AA318" i="4"/>
  <c r="AH318" i="4" s="1"/>
  <c r="BN318" i="4"/>
  <c r="BD318" i="4"/>
  <c r="DM345" i="4"/>
  <c r="DO390" i="4"/>
  <c r="DR390" i="4" s="1"/>
  <c r="DM388" i="4"/>
  <c r="DJ400" i="4"/>
  <c r="DJ401" i="4"/>
  <c r="CS385" i="4"/>
  <c r="CU656" i="4"/>
  <c r="CR656" i="4"/>
  <c r="CS656" i="4"/>
  <c r="DO334" i="4"/>
  <c r="D274" i="4"/>
  <c r="CU285" i="4"/>
  <c r="DO368" i="4"/>
  <c r="DJ331" i="4"/>
  <c r="DM340" i="4"/>
  <c r="DM341" i="4"/>
  <c r="DO386" i="4"/>
  <c r="DJ390" i="4"/>
  <c r="CS379" i="4"/>
  <c r="DO464" i="4"/>
  <c r="DM418" i="4"/>
  <c r="DO461" i="4"/>
  <c r="DR461" i="4" s="1"/>
  <c r="DM419" i="4"/>
  <c r="DM416" i="4"/>
  <c r="DP398" i="4"/>
  <c r="DO460" i="4"/>
  <c r="DR460" i="4" s="1"/>
  <c r="DK416" i="4"/>
  <c r="DO477" i="4"/>
  <c r="DJ444" i="4"/>
  <c r="DJ476" i="4"/>
  <c r="DJ477" i="4"/>
  <c r="DJ473" i="4"/>
  <c r="DO474" i="4"/>
  <c r="DR474" i="4" s="1"/>
  <c r="DK511" i="4"/>
  <c r="DK508" i="4"/>
  <c r="DK509" i="4"/>
  <c r="DK510" i="4"/>
  <c r="DO337" i="4"/>
  <c r="DR337" i="4" s="1"/>
  <c r="DM292" i="4"/>
  <c r="E274" i="4"/>
  <c r="DO352" i="4"/>
  <c r="DR352" i="4" s="1"/>
  <c r="DP286" i="4"/>
  <c r="DM306" i="4"/>
  <c r="F302" i="4"/>
  <c r="AE302" i="4" s="1"/>
  <c r="C302" i="4"/>
  <c r="AP302" i="4" s="1"/>
  <c r="A302" i="4"/>
  <c r="X302" i="4"/>
  <c r="U302" i="4"/>
  <c r="DK331" i="4"/>
  <c r="DK350" i="4"/>
  <c r="DK367" i="4"/>
  <c r="DK389" i="4"/>
  <c r="DK390" i="4"/>
  <c r="DJ398" i="4"/>
  <c r="DK425" i="4"/>
  <c r="DK445" i="4"/>
  <c r="CR442" i="4"/>
  <c r="CU442" i="4"/>
  <c r="CC1052" i="4"/>
  <c r="BT261" i="4"/>
  <c r="DO327" i="4"/>
  <c r="E263" i="4"/>
  <c r="CC1059" i="4"/>
  <c r="BT268" i="4"/>
  <c r="AO268" i="4"/>
  <c r="I288" i="4"/>
  <c r="D302" i="4"/>
  <c r="DM309" i="4"/>
  <c r="DK312" i="4"/>
  <c r="CC1106" i="4"/>
  <c r="T315" i="4"/>
  <c r="BT315" i="4"/>
  <c r="BD315" i="4"/>
  <c r="I315" i="4"/>
  <c r="AO315" i="4"/>
  <c r="DK356" i="4"/>
  <c r="DJ411" i="4"/>
  <c r="DO493" i="4"/>
  <c r="DP427" i="4"/>
  <c r="DM448" i="4"/>
  <c r="DM445" i="4"/>
  <c r="DM441" i="4"/>
  <c r="DJ456" i="4"/>
  <c r="DJ453" i="4"/>
  <c r="DJ447" i="4"/>
  <c r="DO269" i="4"/>
  <c r="DR269" i="4" s="1"/>
  <c r="DO277" i="4"/>
  <c r="DR277" i="4" s="1"/>
  <c r="DO289" i="4"/>
  <c r="C226" i="4"/>
  <c r="AP226" i="4" s="1"/>
  <c r="DO293" i="4"/>
  <c r="C230" i="4"/>
  <c r="AP230" i="4" s="1"/>
  <c r="DO297" i="4"/>
  <c r="C234" i="4"/>
  <c r="AP234" i="4" s="1"/>
  <c r="C238" i="4"/>
  <c r="AP238" i="4" s="1"/>
  <c r="C242" i="4"/>
  <c r="AP242" i="4" s="1"/>
  <c r="C246" i="4"/>
  <c r="AP246" i="4" s="1"/>
  <c r="DO313" i="4"/>
  <c r="C250" i="4"/>
  <c r="AP250" i="4" s="1"/>
  <c r="E261" i="4"/>
  <c r="F263" i="4"/>
  <c r="AE263" i="4" s="1"/>
  <c r="C268" i="4"/>
  <c r="AP268" i="4" s="1"/>
  <c r="DO341" i="4"/>
  <c r="DR341" i="4" s="1"/>
  <c r="DK297" i="4"/>
  <c r="A297" i="4"/>
  <c r="F297" i="4"/>
  <c r="AE297" i="4" s="1"/>
  <c r="E297" i="4"/>
  <c r="C297" i="4"/>
  <c r="AP297" i="4" s="1"/>
  <c r="DM318" i="4"/>
  <c r="E302" i="4"/>
  <c r="CS304" i="4"/>
  <c r="DJ329" i="4"/>
  <c r="CU315" i="4"/>
  <c r="CR315" i="4"/>
  <c r="DK320" i="4"/>
  <c r="DP324" i="4"/>
  <c r="CR345" i="4"/>
  <c r="DP355" i="4"/>
  <c r="DJ383" i="4"/>
  <c r="DK395" i="4"/>
  <c r="DO522" i="4"/>
  <c r="DR522" i="4" s="1"/>
  <c r="D226" i="4"/>
  <c r="D230" i="4"/>
  <c r="D234" i="4"/>
  <c r="D238" i="4"/>
  <c r="D242" i="4"/>
  <c r="D246" i="4"/>
  <c r="D250" i="4"/>
  <c r="DP254" i="4"/>
  <c r="C261" i="4"/>
  <c r="AP261" i="4" s="1"/>
  <c r="D268" i="4"/>
  <c r="D271" i="4"/>
  <c r="CU273" i="4"/>
  <c r="DK298" i="4"/>
  <c r="BD283" i="4"/>
  <c r="DK329" i="4"/>
  <c r="DP309" i="4"/>
  <c r="DP312" i="4"/>
  <c r="DM332" i="4"/>
  <c r="DO401" i="4"/>
  <c r="DR401" i="4" s="1"/>
  <c r="DP335" i="4"/>
  <c r="DK383" i="4"/>
  <c r="DP393" i="4"/>
  <c r="DJ442" i="4"/>
  <c r="DJ440" i="4"/>
  <c r="DJ427" i="4"/>
  <c r="CR537" i="4"/>
  <c r="DJ601" i="4"/>
  <c r="DJ591" i="4"/>
  <c r="DJ590" i="4"/>
  <c r="DJ589" i="4"/>
  <c r="DK752" i="4"/>
  <c r="DK737" i="4"/>
  <c r="DO342" i="4"/>
  <c r="DP276" i="4"/>
  <c r="DK310" i="4"/>
  <c r="AC293" i="4"/>
  <c r="DP299" i="4"/>
  <c r="T318" i="4"/>
  <c r="DJ339" i="4"/>
  <c r="DM320" i="4"/>
  <c r="DK346" i="4"/>
  <c r="CS364" i="4"/>
  <c r="CR364" i="4"/>
  <c r="DJ369" i="4"/>
  <c r="DM395" i="4"/>
  <c r="DK442" i="4"/>
  <c r="DJ463" i="4"/>
  <c r="DJ278" i="4"/>
  <c r="U259" i="4"/>
  <c r="DJ287" i="4"/>
  <c r="DP271" i="4"/>
  <c r="CC1066" i="4"/>
  <c r="I275" i="4"/>
  <c r="DO343" i="4"/>
  <c r="DJ309" i="4"/>
  <c r="CC1081" i="4"/>
  <c r="BN290" i="4"/>
  <c r="X295" i="4"/>
  <c r="U295" i="4"/>
  <c r="E295" i="4"/>
  <c r="D295" i="4"/>
  <c r="C295" i="4"/>
  <c r="DJ324" i="4"/>
  <c r="DM307" i="4"/>
  <c r="DM329" i="4"/>
  <c r="DO320" i="4"/>
  <c r="DJ343" i="4"/>
  <c r="DK360" i="4"/>
  <c r="DO428" i="4"/>
  <c r="DM383" i="4"/>
  <c r="DP362" i="4"/>
  <c r="CS368" i="4"/>
  <c r="DJ433" i="4"/>
  <c r="C259" i="4"/>
  <c r="AP259" i="4" s="1"/>
  <c r="DO325" i="4"/>
  <c r="AO261" i="4"/>
  <c r="F271" i="4"/>
  <c r="AE271" i="4" s="1"/>
  <c r="X275" i="4"/>
  <c r="DJ300" i="4"/>
  <c r="T283" i="4"/>
  <c r="DK309" i="4"/>
  <c r="U290" i="4"/>
  <c r="DM312" i="4"/>
  <c r="F295" i="4"/>
  <c r="AE295" i="4" s="1"/>
  <c r="U299" i="4"/>
  <c r="DP302" i="4"/>
  <c r="U306" i="4"/>
  <c r="E306" i="4"/>
  <c r="D306" i="4"/>
  <c r="A306" i="4"/>
  <c r="DP320" i="4"/>
  <c r="DK344" i="4"/>
  <c r="CU342" i="4"/>
  <c r="DO357" i="4"/>
  <c r="DR357" i="4" s="1"/>
  <c r="CR373" i="4"/>
  <c r="CS384" i="4"/>
  <c r="DK434" i="4"/>
  <c r="CU420" i="4"/>
  <c r="DJ506" i="4"/>
  <c r="DJ502" i="4"/>
  <c r="DJ271" i="4"/>
  <c r="D259" i="4"/>
  <c r="I261" i="4"/>
  <c r="CR265" i="4"/>
  <c r="I268" i="4"/>
  <c r="DJ314" i="4"/>
  <c r="DJ316" i="4"/>
  <c r="V299" i="4"/>
  <c r="DO384" i="4"/>
  <c r="DR384" i="4" s="1"/>
  <c r="DM339" i="4"/>
  <c r="DP318" i="4"/>
  <c r="CS325" i="4"/>
  <c r="DM369" i="4"/>
  <c r="CU371" i="4"/>
  <c r="CS371" i="4"/>
  <c r="DM374" i="4"/>
  <c r="DM401" i="4"/>
  <c r="DO535" i="4"/>
  <c r="DR535" i="4" s="1"/>
  <c r="DJ493" i="4"/>
  <c r="DJ494" i="4"/>
  <c r="DJ486" i="4"/>
  <c r="CU537" i="4"/>
  <c r="DM278" i="4"/>
  <c r="E259" i="4"/>
  <c r="DO332" i="4"/>
  <c r="DR332" i="4" s="1"/>
  <c r="DK290" i="4"/>
  <c r="AO275" i="4"/>
  <c r="DJ303" i="4"/>
  <c r="U284" i="4"/>
  <c r="DJ306" i="4"/>
  <c r="CU287" i="4"/>
  <c r="BN288" i="4"/>
  <c r="DO354" i="4"/>
  <c r="DR354" i="4" s="1"/>
  <c r="DK314" i="4"/>
  <c r="DK316" i="4"/>
  <c r="DK315" i="4"/>
  <c r="X299" i="4"/>
  <c r="CC1091" i="4"/>
  <c r="BT300" i="4"/>
  <c r="AO300" i="4"/>
  <c r="I300" i="4"/>
  <c r="DJ321" i="4"/>
  <c r="DO369" i="4"/>
  <c r="DR369" i="4" s="1"/>
  <c r="F306" i="4"/>
  <c r="AE306" i="4" s="1"/>
  <c r="AA315" i="4"/>
  <c r="AH315" i="4" s="1"/>
  <c r="DO382" i="4"/>
  <c r="DR382" i="4" s="1"/>
  <c r="DM337" i="4"/>
  <c r="DP316" i="4"/>
  <c r="DM336" i="4"/>
  <c r="DM344" i="4"/>
  <c r="DO389" i="4"/>
  <c r="DR389" i="4" s="1"/>
  <c r="DJ353" i="4"/>
  <c r="DJ354" i="4"/>
  <c r="DO362" i="4"/>
  <c r="DR362" i="4" s="1"/>
  <c r="DK397" i="4"/>
  <c r="CU384" i="4"/>
  <c r="DK429" i="4"/>
  <c r="DO757" i="4"/>
  <c r="DR757" i="4" s="1"/>
  <c r="DM711" i="4"/>
  <c r="DM712" i="4"/>
  <c r="DP691" i="4"/>
  <c r="DO738" i="4"/>
  <c r="DR738" i="4" s="1"/>
  <c r="DO335" i="4"/>
  <c r="CC1078" i="4"/>
  <c r="BT287" i="4"/>
  <c r="AO287" i="4"/>
  <c r="V291" i="4"/>
  <c r="DO359" i="4"/>
  <c r="DR359" i="4" s="1"/>
  <c r="DP293" i="4"/>
  <c r="DP295" i="4"/>
  <c r="DM316" i="4"/>
  <c r="DO361" i="4"/>
  <c r="DR361" i="4" s="1"/>
  <c r="CC1094" i="4"/>
  <c r="BT303" i="4"/>
  <c r="AO303" i="4"/>
  <c r="I303" i="4"/>
  <c r="CC1099" i="4"/>
  <c r="BN308" i="4"/>
  <c r="T308" i="4"/>
  <c r="AO308" i="4"/>
  <c r="BD308" i="4"/>
  <c r="DK336" i="4"/>
  <c r="DK335" i="4"/>
  <c r="DJ348" i="4"/>
  <c r="CS330" i="4"/>
  <c r="DK357" i="4"/>
  <c r="DK358" i="4"/>
  <c r="DO430" i="4"/>
  <c r="DM385" i="4"/>
  <c r="CU373" i="4"/>
  <c r="DJ408" i="4"/>
  <c r="CS394" i="4"/>
  <c r="CS405" i="4"/>
  <c r="DK460" i="4"/>
  <c r="BU253" i="4"/>
  <c r="BV253" i="4" s="1"/>
  <c r="BY253" i="4" s="1"/>
  <c r="X287" i="4"/>
  <c r="T288" i="4"/>
  <c r="BD290" i="4"/>
  <c r="A309" i="4"/>
  <c r="D309" i="4"/>
  <c r="C309" i="4"/>
  <c r="V309" i="4"/>
  <c r="U309" i="4"/>
  <c r="E309" i="4"/>
  <c r="CC1103" i="4"/>
  <c r="BN312" i="4"/>
  <c r="AA312" i="4"/>
  <c r="AH312" i="4" s="1"/>
  <c r="BD312" i="4"/>
  <c r="T312" i="4"/>
  <c r="AO312" i="4"/>
  <c r="CC1110" i="4"/>
  <c r="T319" i="4"/>
  <c r="BT319" i="4"/>
  <c r="I319" i="4"/>
  <c r="BD319" i="4"/>
  <c r="AO319" i="4"/>
  <c r="DK349" i="4"/>
  <c r="DO400" i="4"/>
  <c r="DO397" i="4"/>
  <c r="DR397" i="4" s="1"/>
  <c r="DM353" i="4"/>
  <c r="DP334" i="4"/>
  <c r="DM354" i="4"/>
  <c r="DM355" i="4"/>
  <c r="DM349" i="4"/>
  <c r="DJ367" i="4"/>
  <c r="CR353" i="4"/>
  <c r="DM382" i="4"/>
  <c r="DK408" i="4"/>
  <c r="DJ412" i="4"/>
  <c r="DJ413" i="4"/>
  <c r="DJ424" i="4"/>
  <c r="DO727" i="4"/>
  <c r="DR727" i="4" s="1"/>
  <c r="U314" i="4"/>
  <c r="CU317" i="4"/>
  <c r="DK345" i="4"/>
  <c r="CU336" i="4"/>
  <c r="CU344" i="4"/>
  <c r="DK348" i="4"/>
  <c r="CS353" i="4"/>
  <c r="DJ377" i="4"/>
  <c r="CU368" i="4"/>
  <c r="DJ396" i="4"/>
  <c r="DK414" i="4"/>
  <c r="CS397" i="4"/>
  <c r="DJ405" i="4"/>
  <c r="DJ429" i="4"/>
  <c r="CR470" i="4"/>
  <c r="DJ492" i="4"/>
  <c r="CR490" i="4"/>
  <c r="CU498" i="4"/>
  <c r="DJ549" i="4"/>
  <c r="DJ543" i="4"/>
  <c r="CS573" i="4"/>
  <c r="CU746" i="4"/>
  <c r="DP465" i="4"/>
  <c r="DO531" i="4"/>
  <c r="DM486" i="4"/>
  <c r="DM483" i="4"/>
  <c r="DM484" i="4"/>
  <c r="DK506" i="4"/>
  <c r="DM524" i="4"/>
  <c r="DM523" i="4"/>
  <c r="DM522" i="4"/>
  <c r="DP503" i="4"/>
  <c r="DO569" i="4"/>
  <c r="DO568" i="4"/>
  <c r="DR568" i="4" s="1"/>
  <c r="DO567" i="4"/>
  <c r="DR567" i="4" s="1"/>
  <c r="CS688" i="4"/>
  <c r="CU688" i="4"/>
  <c r="DP416" i="4"/>
  <c r="DM436" i="4"/>
  <c r="DO482" i="4"/>
  <c r="DR482" i="4" s="1"/>
  <c r="DM437" i="4"/>
  <c r="DJ441" i="4"/>
  <c r="DJ451" i="4"/>
  <c r="DO501" i="4"/>
  <c r="DR501" i="4" s="1"/>
  <c r="DP435" i="4"/>
  <c r="DM456" i="4"/>
  <c r="DJ467" i="4"/>
  <c r="DJ511" i="4"/>
  <c r="DJ509" i="4"/>
  <c r="DJ530" i="4"/>
  <c r="DJ531" i="4"/>
  <c r="CU527" i="4"/>
  <c r="DK588" i="4"/>
  <c r="DM325" i="4"/>
  <c r="DO370" i="4"/>
  <c r="BD311" i="4"/>
  <c r="DJ337" i="4"/>
  <c r="CU328" i="4"/>
  <c r="DM352" i="4"/>
  <c r="DM357" i="4"/>
  <c r="DP336" i="4"/>
  <c r="DO402" i="4"/>
  <c r="CS341" i="4"/>
  <c r="DO427" i="4"/>
  <c r="DO425" i="4"/>
  <c r="DJ368" i="4"/>
  <c r="DK407" i="4"/>
  <c r="DK428" i="4"/>
  <c r="DK427" i="4"/>
  <c r="CS423" i="4"/>
  <c r="CR429" i="4"/>
  <c r="CS478" i="4"/>
  <c r="DJ526" i="4"/>
  <c r="DO579" i="4"/>
  <c r="DR579" i="4" s="1"/>
  <c r="CS534" i="4"/>
  <c r="DK601" i="4"/>
  <c r="C292" i="4"/>
  <c r="AP292" i="4" s="1"/>
  <c r="DM322" i="4"/>
  <c r="DC1101" i="4"/>
  <c r="DI1101" i="4" s="1"/>
  <c r="CJ1101" i="4"/>
  <c r="CQ1101" i="4" s="1"/>
  <c r="CW1101" i="4" s="1"/>
  <c r="DP310" i="4"/>
  <c r="DM331" i="4"/>
  <c r="DM338" i="4"/>
  <c r="CR339" i="4"/>
  <c r="DK381" i="4"/>
  <c r="DK388" i="4"/>
  <c r="CR383" i="4"/>
  <c r="DO486" i="4"/>
  <c r="DR486" i="4" s="1"/>
  <c r="DM421" i="4"/>
  <c r="DM451" i="4"/>
  <c r="DP430" i="4"/>
  <c r="DJ455" i="4"/>
  <c r="DO512" i="4"/>
  <c r="DR512" i="4" s="1"/>
  <c r="DP446" i="4"/>
  <c r="DM450" i="4"/>
  <c r="DJ624" i="4"/>
  <c r="DJ621" i="4"/>
  <c r="DJ623" i="4"/>
  <c r="DK653" i="4"/>
  <c r="DK642" i="4"/>
  <c r="DK654" i="4"/>
  <c r="DK649" i="4"/>
  <c r="A289" i="4"/>
  <c r="D292" i="4"/>
  <c r="C310" i="4"/>
  <c r="AP310" i="4" s="1"/>
  <c r="CC1112" i="4"/>
  <c r="BT321" i="4"/>
  <c r="AO321" i="4"/>
  <c r="BN321" i="4"/>
  <c r="AA321" i="4"/>
  <c r="AH321" i="4" s="1"/>
  <c r="BD321" i="4"/>
  <c r="DJ361" i="4"/>
  <c r="DM362" i="4"/>
  <c r="CR388" i="4"/>
  <c r="DJ459" i="4"/>
  <c r="CR448" i="4"/>
  <c r="CU478" i="4"/>
  <c r="DJ500" i="4"/>
  <c r="DJ516" i="4"/>
  <c r="DJ527" i="4"/>
  <c r="DJ510" i="4"/>
  <c r="DJ568" i="4"/>
  <c r="DO646" i="4"/>
  <c r="DR646" i="4" s="1"/>
  <c r="DM601" i="4"/>
  <c r="DM589" i="4"/>
  <c r="DP580" i="4"/>
  <c r="DM581" i="4"/>
  <c r="DK592" i="4"/>
  <c r="DO718" i="4"/>
  <c r="DR718" i="4" s="1"/>
  <c r="DK476" i="4"/>
  <c r="DK500" i="4"/>
  <c r="DK516" i="4"/>
  <c r="DK637" i="4"/>
  <c r="DK638" i="4"/>
  <c r="DK634" i="4"/>
  <c r="DK618" i="4"/>
  <c r="DK627" i="4"/>
  <c r="DK632" i="4"/>
  <c r="DK628" i="4"/>
  <c r="CU309" i="4"/>
  <c r="DJ352" i="4"/>
  <c r="DJ364" i="4"/>
  <c r="DO410" i="4"/>
  <c r="DR410" i="4" s="1"/>
  <c r="DO374" i="4"/>
  <c r="DR374" i="4" s="1"/>
  <c r="DJ417" i="4"/>
  <c r="DK423" i="4"/>
  <c r="DJ431" i="4"/>
  <c r="DO491" i="4"/>
  <c r="DR491" i="4" s="1"/>
  <c r="DM446" i="4"/>
  <c r="DP425" i="4"/>
  <c r="DO500" i="4"/>
  <c r="DP434" i="4"/>
  <c r="DM455" i="4"/>
  <c r="DM454" i="4"/>
  <c r="DK463" i="4"/>
  <c r="DJ469" i="4"/>
  <c r="DO473" i="4"/>
  <c r="DK633" i="4"/>
  <c r="DM749" i="4"/>
  <c r="DO789" i="4"/>
  <c r="DR789" i="4" s="1"/>
  <c r="DO790" i="4"/>
  <c r="DR790" i="4" s="1"/>
  <c r="DP728" i="4"/>
  <c r="DO788" i="4"/>
  <c r="DR788" i="4" s="1"/>
  <c r="AB320" i="4"/>
  <c r="BE320" i="4" s="1"/>
  <c r="DK352" i="4"/>
  <c r="DK364" i="4"/>
  <c r="DJ373" i="4"/>
  <c r="CS378" i="4"/>
  <c r="DK406" i="4"/>
  <c r="DK405" i="4"/>
  <c r="DM420" i="4"/>
  <c r="DJ454" i="4"/>
  <c r="DM459" i="4"/>
  <c r="DO504" i="4"/>
  <c r="DM457" i="4"/>
  <c r="DO502" i="4"/>
  <c r="DR502" i="4" s="1"/>
  <c r="CS454" i="4"/>
  <c r="DO521" i="4"/>
  <c r="DR521" i="4" s="1"/>
  <c r="DO519" i="4"/>
  <c r="DR519" i="4" s="1"/>
  <c r="DP455" i="4"/>
  <c r="DO524" i="4"/>
  <c r="DR524" i="4" s="1"/>
  <c r="DM479" i="4"/>
  <c r="DP458" i="4"/>
  <c r="DM476" i="4"/>
  <c r="DP479" i="4"/>
  <c r="DO545" i="4"/>
  <c r="DR545" i="4" s="1"/>
  <c r="DM500" i="4"/>
  <c r="DO541" i="4"/>
  <c r="DJ523" i="4"/>
  <c r="DK562" i="4"/>
  <c r="DK561" i="4"/>
  <c r="DK560" i="4"/>
  <c r="DK554" i="4"/>
  <c r="DK555" i="4"/>
  <c r="DK582" i="4"/>
  <c r="DO683" i="4"/>
  <c r="DP617" i="4"/>
  <c r="DM638" i="4"/>
  <c r="DM633" i="4"/>
  <c r="F289" i="4"/>
  <c r="AE289" i="4" s="1"/>
  <c r="DM301" i="4"/>
  <c r="C303" i="4"/>
  <c r="AP303" i="4" s="1"/>
  <c r="BD307" i="4"/>
  <c r="AB317" i="4"/>
  <c r="BE317" i="4" s="1"/>
  <c r="I321" i="4"/>
  <c r="DJ350" i="4"/>
  <c r="DK363" i="4"/>
  <c r="DJ380" i="4"/>
  <c r="DJ387" i="4"/>
  <c r="CU383" i="4"/>
  <c r="DM397" i="4"/>
  <c r="DO468" i="4"/>
  <c r="DR468" i="4" s="1"/>
  <c r="DP402" i="4"/>
  <c r="DM422" i="4"/>
  <c r="DJ450" i="4"/>
  <c r="DK454" i="4"/>
  <c r="DK452" i="4"/>
  <c r="DK453" i="4"/>
  <c r="CR440" i="4"/>
  <c r="DM463" i="4"/>
  <c r="DO508" i="4"/>
  <c r="DR508" i="4" s="1"/>
  <c r="CU448" i="4"/>
  <c r="DJ508" i="4"/>
  <c r="CU494" i="4"/>
  <c r="DK523" i="4"/>
  <c r="DK520" i="4"/>
  <c r="DK517" i="4"/>
  <c r="CU524" i="4"/>
  <c r="DM364" i="4"/>
  <c r="DK380" i="4"/>
  <c r="DK387" i="4"/>
  <c r="DJ422" i="4"/>
  <c r="CU405" i="4"/>
  <c r="DK450" i="4"/>
  <c r="DK449" i="4"/>
  <c r="DO787" i="4"/>
  <c r="DR787" i="4" s="1"/>
  <c r="DM742" i="4"/>
  <c r="DP721" i="4"/>
  <c r="DO780" i="4"/>
  <c r="DR780" i="4" s="1"/>
  <c r="DO766" i="4"/>
  <c r="V315" i="4"/>
  <c r="U315" i="4"/>
  <c r="DJ362" i="4"/>
  <c r="DO408" i="4"/>
  <c r="DR408" i="4" s="1"/>
  <c r="DO407" i="4"/>
  <c r="DR407" i="4" s="1"/>
  <c r="DM360" i="4"/>
  <c r="DO367" i="4"/>
  <c r="DR367" i="4" s="1"/>
  <c r="DK422" i="4"/>
  <c r="DK421" i="4"/>
  <c r="DJ519" i="4"/>
  <c r="DJ520" i="4"/>
  <c r="DJ517" i="4"/>
  <c r="DK579" i="4"/>
  <c r="DK564" i="4"/>
  <c r="CR614" i="4"/>
  <c r="A277" i="4"/>
  <c r="E283" i="4"/>
  <c r="E300" i="4"/>
  <c r="F303" i="4"/>
  <c r="AE303" i="4" s="1"/>
  <c r="DK324" i="4"/>
  <c r="E313" i="4"/>
  <c r="D313" i="4"/>
  <c r="A313" i="4"/>
  <c r="C315" i="4"/>
  <c r="CC1107" i="4"/>
  <c r="BN316" i="4"/>
  <c r="AA316" i="4"/>
  <c r="AH316" i="4" s="1"/>
  <c r="DO395" i="4"/>
  <c r="DR395" i="4" s="1"/>
  <c r="CU364" i="4"/>
  <c r="DO373" i="4"/>
  <c r="DR373" i="4" s="1"/>
  <c r="DK385" i="4"/>
  <c r="CR387" i="4"/>
  <c r="DJ415" i="4"/>
  <c r="DO495" i="4"/>
  <c r="DR495" i="4" s="1"/>
  <c r="DP429" i="4"/>
  <c r="DP438" i="4"/>
  <c r="DK466" i="4"/>
  <c r="DK465" i="4"/>
  <c r="CU469" i="4"/>
  <c r="CR469" i="4"/>
  <c r="CR480" i="4"/>
  <c r="DM502" i="4"/>
  <c r="DM492" i="4"/>
  <c r="DJ600" i="4"/>
  <c r="CS614" i="4"/>
  <c r="DM728" i="4"/>
  <c r="C314" i="4"/>
  <c r="AP314" i="4" s="1"/>
  <c r="D315" i="4"/>
  <c r="V319" i="4"/>
  <c r="U319" i="4"/>
  <c r="CC1114" i="4"/>
  <c r="BD323" i="4"/>
  <c r="DO393" i="4"/>
  <c r="DK342" i="4"/>
  <c r="DO450" i="4"/>
  <c r="DR450" i="4" s="1"/>
  <c r="DK415" i="4"/>
  <c r="DO485" i="4"/>
  <c r="DR485" i="4" s="1"/>
  <c r="DM440" i="4"/>
  <c r="DK433" i="4"/>
  <c r="DJ458" i="4"/>
  <c r="DJ457" i="4"/>
  <c r="DJ462" i="4"/>
  <c r="DO442" i="4"/>
  <c r="DR442" i="4" s="1"/>
  <c r="DJ482" i="4"/>
  <c r="DM485" i="4"/>
  <c r="DK597" i="4"/>
  <c r="DK598" i="4"/>
  <c r="DK599" i="4"/>
  <c r="DK600" i="4"/>
  <c r="DK581" i="4"/>
  <c r="DK593" i="4"/>
  <c r="CU678" i="4"/>
  <c r="CS678" i="4"/>
  <c r="DJ318" i="4"/>
  <c r="DM324" i="4"/>
  <c r="D314" i="4"/>
  <c r="E315" i="4"/>
  <c r="CD1107" i="4"/>
  <c r="AB316" i="4"/>
  <c r="BE316" i="4" s="1"/>
  <c r="C319" i="4"/>
  <c r="W323" i="4"/>
  <c r="V323" i="4"/>
  <c r="DM351" i="4"/>
  <c r="DJ404" i="4"/>
  <c r="DO489" i="4"/>
  <c r="DR489" i="4" s="1"/>
  <c r="DP423" i="4"/>
  <c r="DM429" i="4"/>
  <c r="DK458" i="4"/>
  <c r="DK462" i="4"/>
  <c r="DO511" i="4"/>
  <c r="DP445" i="4"/>
  <c r="DM466" i="4"/>
  <c r="DO532" i="4"/>
  <c r="DR532" i="4" s="1"/>
  <c r="DM487" i="4"/>
  <c r="DJ515" i="4"/>
  <c r="DK502" i="4"/>
  <c r="DJ588" i="4"/>
  <c r="DJ581" i="4"/>
  <c r="DM630" i="4"/>
  <c r="DO676" i="4"/>
  <c r="DM631" i="4"/>
  <c r="DO674" i="4"/>
  <c r="DR674" i="4" s="1"/>
  <c r="DP610" i="4"/>
  <c r="DO663" i="4"/>
  <c r="DR663" i="4" s="1"/>
  <c r="DO675" i="4"/>
  <c r="DR675" i="4" s="1"/>
  <c r="DO658" i="4"/>
  <c r="DR658" i="4" s="1"/>
  <c r="DM620" i="4"/>
  <c r="DK318" i="4"/>
  <c r="E314" i="4"/>
  <c r="F315" i="4"/>
  <c r="AE315" i="4" s="1"/>
  <c r="D319" i="4"/>
  <c r="DK328" i="4"/>
  <c r="DK372" i="4"/>
  <c r="DO366" i="4"/>
  <c r="DR366" i="4" s="1"/>
  <c r="DK404" i="4"/>
  <c r="DO415" i="4"/>
  <c r="DR415" i="4" s="1"/>
  <c r="DO424" i="4"/>
  <c r="DR424" i="4" s="1"/>
  <c r="DJ465" i="4"/>
  <c r="DJ489" i="4"/>
  <c r="DM481" i="4"/>
  <c r="DK515" i="4"/>
  <c r="DK688" i="4"/>
  <c r="CR678" i="4"/>
  <c r="DJ735" i="4"/>
  <c r="DJ728" i="4"/>
  <c r="DJ332" i="4"/>
  <c r="F314" i="4"/>
  <c r="AE314" i="4" s="1"/>
  <c r="E319" i="4"/>
  <c r="DO387" i="4"/>
  <c r="DM342" i="4"/>
  <c r="DP342" i="4"/>
  <c r="DJ386" i="4"/>
  <c r="CR375" i="4"/>
  <c r="DM427" i="4"/>
  <c r="DP406" i="4"/>
  <c r="DO471" i="4"/>
  <c r="DM426" i="4"/>
  <c r="DO472" i="4"/>
  <c r="DR472" i="4" s="1"/>
  <c r="DM425" i="4"/>
  <c r="DJ435" i="4"/>
  <c r="DJ434" i="4"/>
  <c r="DJ432" i="4"/>
  <c r="CR427" i="4"/>
  <c r="DJ449" i="4"/>
  <c r="DO503" i="4"/>
  <c r="DO507" i="4"/>
  <c r="DR507" i="4" s="1"/>
  <c r="DP441" i="4"/>
  <c r="DM462" i="4"/>
  <c r="DJ445" i="4"/>
  <c r="DO513" i="4"/>
  <c r="DR513" i="4" s="1"/>
  <c r="DJ475" i="4"/>
  <c r="DO526" i="4"/>
  <c r="DR526" i="4" s="1"/>
  <c r="DJ466" i="4"/>
  <c r="CS477" i="4"/>
  <c r="DO481" i="4"/>
  <c r="DR481" i="4" s="1"/>
  <c r="DM499" i="4"/>
  <c r="DK529" i="4"/>
  <c r="DK530" i="4"/>
  <c r="DK527" i="4"/>
  <c r="DK545" i="4"/>
  <c r="DK735" i="4"/>
  <c r="DK721" i="4"/>
  <c r="DO363" i="4"/>
  <c r="A305" i="4"/>
  <c r="CC1102" i="4"/>
  <c r="BT311" i="4"/>
  <c r="F319" i="4"/>
  <c r="AE319" i="4" s="1"/>
  <c r="E323" i="4"/>
  <c r="DM328" i="4"/>
  <c r="DO406" i="4"/>
  <c r="DJ371" i="4"/>
  <c r="DP351" i="4"/>
  <c r="DM372" i="4"/>
  <c r="CR381" i="4"/>
  <c r="DJ409" i="4"/>
  <c r="CU393" i="4"/>
  <c r="DM434" i="4"/>
  <c r="DM432" i="4"/>
  <c r="DM435" i="4"/>
  <c r="DM433" i="4"/>
  <c r="DK430" i="4"/>
  <c r="CR421" i="4"/>
  <c r="CR443" i="4"/>
  <c r="DK475" i="4"/>
  <c r="DJ478" i="4"/>
  <c r="DO499" i="4"/>
  <c r="DR499" i="4" s="1"/>
  <c r="DJ537" i="4"/>
  <c r="DJ536" i="4"/>
  <c r="DJ569" i="4"/>
  <c r="DM586" i="4"/>
  <c r="DO733" i="4"/>
  <c r="DR733" i="4" s="1"/>
  <c r="DO734" i="4"/>
  <c r="A285" i="4"/>
  <c r="C305" i="4"/>
  <c r="AP305" i="4" s="1"/>
  <c r="F323" i="4"/>
  <c r="AE323" i="4" s="1"/>
  <c r="DP330" i="4"/>
  <c r="DK370" i="4"/>
  <c r="DK371" i="4"/>
  <c r="DJ351" i="4"/>
  <c r="DK379" i="4"/>
  <c r="DJ395" i="4"/>
  <c r="DP419" i="4"/>
  <c r="DM423" i="4"/>
  <c r="DJ437" i="4"/>
  <c r="DO510" i="4"/>
  <c r="DM465" i="4"/>
  <c r="DJ448" i="4"/>
  <c r="DK478" i="4"/>
  <c r="DJ461" i="4"/>
  <c r="DM475" i="4"/>
  <c r="CU513" i="4"/>
  <c r="DJ514" i="4"/>
  <c r="DO529" i="4"/>
  <c r="DR529" i="4" s="1"/>
  <c r="DJ559" i="4"/>
  <c r="DK569" i="4"/>
  <c r="DM610" i="4"/>
  <c r="DJ330" i="4"/>
  <c r="DO377" i="4"/>
  <c r="DR377" i="4" s="1"/>
  <c r="CU313" i="4"/>
  <c r="CC1108" i="4"/>
  <c r="AO317" i="4"/>
  <c r="BN317" i="4"/>
  <c r="D318" i="4"/>
  <c r="C318" i="4"/>
  <c r="AP318" i="4" s="1"/>
  <c r="CR334" i="4"/>
  <c r="DP365" i="4"/>
  <c r="DM386" i="4"/>
  <c r="DO431" i="4"/>
  <c r="DR431" i="4" s="1"/>
  <c r="DO465" i="4"/>
  <c r="DO484" i="4"/>
  <c r="DO483" i="4"/>
  <c r="DR483" i="4" s="1"/>
  <c r="DM438" i="4"/>
  <c r="DO494" i="4"/>
  <c r="DM449" i="4"/>
  <c r="DK437" i="4"/>
  <c r="DK448" i="4"/>
  <c r="DJ512" i="4"/>
  <c r="DK514" i="4"/>
  <c r="DK559" i="4"/>
  <c r="DJ585" i="4"/>
  <c r="DK567" i="4"/>
  <c r="DP303" i="4"/>
  <c r="DJ326" i="4"/>
  <c r="DK330" i="4"/>
  <c r="T310" i="4"/>
  <c r="E318" i="4"/>
  <c r="T321" i="4"/>
  <c r="DM321" i="4"/>
  <c r="I323" i="4"/>
  <c r="DP327" i="4"/>
  <c r="DO416" i="4"/>
  <c r="DM371" i="4"/>
  <c r="DM379" i="4"/>
  <c r="DP358" i="4"/>
  <c r="DM378" i="4"/>
  <c r="DJ403" i="4"/>
  <c r="DO454" i="4"/>
  <c r="DJ426" i="4"/>
  <c r="DJ428" i="4"/>
  <c r="DJ472" i="4"/>
  <c r="DO523" i="4"/>
  <c r="DR523" i="4" s="1"/>
  <c r="DP457" i="4"/>
  <c r="DM477" i="4"/>
  <c r="DM478" i="4"/>
  <c r="CS471" i="4"/>
  <c r="DJ507" i="4"/>
  <c r="CR488" i="4"/>
  <c r="DK512" i="4"/>
  <c r="CS597" i="4"/>
  <c r="CS599" i="4"/>
  <c r="DK626" i="4"/>
  <c r="DO694" i="4"/>
  <c r="DM649" i="4"/>
  <c r="DP628" i="4"/>
  <c r="DO405" i="4"/>
  <c r="DR405" i="4" s="1"/>
  <c r="CU345" i="4"/>
  <c r="CR374" i="4"/>
  <c r="CU375" i="4"/>
  <c r="CU381" i="4"/>
  <c r="DK403" i="4"/>
  <c r="DK402" i="4"/>
  <c r="DK401" i="4"/>
  <c r="DJ420" i="4"/>
  <c r="CR411" i="4"/>
  <c r="DJ418" i="4"/>
  <c r="DO498" i="4"/>
  <c r="DP432" i="4"/>
  <c r="DO497" i="4"/>
  <c r="DR497" i="4" s="1"/>
  <c r="DM453" i="4"/>
  <c r="DK444" i="4"/>
  <c r="DJ484" i="4"/>
  <c r="DK495" i="4"/>
  <c r="DK493" i="4"/>
  <c r="DK492" i="4"/>
  <c r="DK489" i="4"/>
  <c r="DK494" i="4"/>
  <c r="DK507" i="4"/>
  <c r="DM529" i="4"/>
  <c r="DO621" i="4"/>
  <c r="DR621" i="4" s="1"/>
  <c r="DP555" i="4"/>
  <c r="DM576" i="4"/>
  <c r="DM567" i="4"/>
  <c r="DJ616" i="4"/>
  <c r="CU650" i="4"/>
  <c r="CS650" i="4"/>
  <c r="CR650" i="4"/>
  <c r="DK719" i="4"/>
  <c r="DK713" i="4"/>
  <c r="DM346" i="4"/>
  <c r="DP325" i="4"/>
  <c r="DO391" i="4"/>
  <c r="DR391" i="4" s="1"/>
  <c r="DO414" i="4"/>
  <c r="DR414" i="4" s="1"/>
  <c r="DM366" i="4"/>
  <c r="DK400" i="4"/>
  <c r="CR407" i="4"/>
  <c r="DO409" i="4"/>
  <c r="DK418" i="4"/>
  <c r="DP428" i="4"/>
  <c r="DK461" i="4"/>
  <c r="CS498" i="4"/>
  <c r="CS533" i="4"/>
  <c r="CR533" i="4"/>
  <c r="DJ566" i="4"/>
  <c r="DJ565" i="4"/>
  <c r="DJ552" i="4"/>
  <c r="DJ604" i="4"/>
  <c r="DJ607" i="4"/>
  <c r="DM626" i="4"/>
  <c r="V292" i="4"/>
  <c r="DO371" i="4"/>
  <c r="DR371" i="4" s="1"/>
  <c r="CC1098" i="4"/>
  <c r="BT307" i="4"/>
  <c r="W310" i="4"/>
  <c r="DJ344" i="4"/>
  <c r="CR336" i="4"/>
  <c r="DJ359" i="4"/>
  <c r="DM350" i="4"/>
  <c r="DJ378" i="4"/>
  <c r="DO448" i="4"/>
  <c r="DM403" i="4"/>
  <c r="DM402" i="4"/>
  <c r="DM400" i="4"/>
  <c r="DO383" i="4"/>
  <c r="DR383" i="4" s="1"/>
  <c r="CR397" i="4"/>
  <c r="CS416" i="4"/>
  <c r="CR420" i="4"/>
  <c r="CU435" i="4"/>
  <c r="DK457" i="4"/>
  <c r="DK456" i="4"/>
  <c r="DK455" i="4"/>
  <c r="DM444" i="4"/>
  <c r="CU465" i="4"/>
  <c r="DO572" i="4"/>
  <c r="DR572" i="4" s="1"/>
  <c r="DP506" i="4"/>
  <c r="DM526" i="4"/>
  <c r="DM527" i="4"/>
  <c r="DJ542" i="4"/>
  <c r="DJ578" i="4"/>
  <c r="DJ564" i="4"/>
  <c r="DO774" i="4"/>
  <c r="DO319" i="4"/>
  <c r="DR319" i="4" s="1"/>
  <c r="DO331" i="4"/>
  <c r="DR331" i="4" s="1"/>
  <c r="DO351" i="4"/>
  <c r="U289" i="4"/>
  <c r="W292" i="4"/>
  <c r="A293" i="4"/>
  <c r="DP297" i="4"/>
  <c r="X310" i="4"/>
  <c r="I311" i="4"/>
  <c r="BN323" i="4"/>
  <c r="DJ345" i="4"/>
  <c r="CU334" i="4"/>
  <c r="DK359" i="4"/>
  <c r="DP350" i="4"/>
  <c r="DK378" i="4"/>
  <c r="DM392" i="4"/>
  <c r="DP400" i="4"/>
  <c r="CS420" i="4"/>
  <c r="DM443" i="4"/>
  <c r="DO488" i="4"/>
  <c r="DR488" i="4" s="1"/>
  <c r="DO487" i="4"/>
  <c r="DR487" i="4" s="1"/>
  <c r="DK447" i="4"/>
  <c r="DO506" i="4"/>
  <c r="DP440" i="4"/>
  <c r="DM461" i="4"/>
  <c r="DO444" i="4"/>
  <c r="DR444" i="4" s="1"/>
  <c r="CU488" i="4"/>
  <c r="DO597" i="4"/>
  <c r="DR597" i="4" s="1"/>
  <c r="DP531" i="4"/>
  <c r="DK577" i="4"/>
  <c r="CS561" i="4"/>
  <c r="DM585" i="4"/>
  <c r="DK576" i="4"/>
  <c r="DM616" i="4"/>
  <c r="DJ479" i="4"/>
  <c r="DK487" i="4"/>
  <c r="DK481" i="4"/>
  <c r="DM512" i="4"/>
  <c r="DO562" i="4"/>
  <c r="DR562" i="4" s="1"/>
  <c r="CR498" i="4"/>
  <c r="DM520" i="4"/>
  <c r="DK524" i="4"/>
  <c r="CS524" i="4"/>
  <c r="DK548" i="4"/>
  <c r="CS603" i="4"/>
  <c r="DK644" i="4"/>
  <c r="CR635" i="4"/>
  <c r="DJ659" i="4"/>
  <c r="DK712" i="4"/>
  <c r="CU700" i="4"/>
  <c r="CS700" i="4"/>
  <c r="CS724" i="4"/>
  <c r="DJ791" i="4"/>
  <c r="DK542" i="4"/>
  <c r="DJ548" i="4"/>
  <c r="CS537" i="4"/>
  <c r="CS554" i="4"/>
  <c r="CR554" i="4"/>
  <c r="CR566" i="4"/>
  <c r="DK583" i="4"/>
  <c r="CS608" i="4"/>
  <c r="DJ630" i="4"/>
  <c r="DJ629" i="4"/>
  <c r="CS637" i="4"/>
  <c r="DO773" i="4"/>
  <c r="CS716" i="4"/>
  <c r="CS746" i="4"/>
  <c r="DK789" i="4"/>
  <c r="DK790" i="4"/>
  <c r="DK791" i="4"/>
  <c r="DJ406" i="4"/>
  <c r="DO490" i="4"/>
  <c r="DR490" i="4" s="1"/>
  <c r="DO445" i="4"/>
  <c r="DK477" i="4"/>
  <c r="CR476" i="4"/>
  <c r="DM511" i="4"/>
  <c r="DJ544" i="4"/>
  <c r="DJ528" i="4"/>
  <c r="DO607" i="4"/>
  <c r="DM562" i="4"/>
  <c r="DM561" i="4"/>
  <c r="DO606" i="4"/>
  <c r="DR606" i="4" s="1"/>
  <c r="CS566" i="4"/>
  <c r="CU597" i="4"/>
  <c r="CS602" i="4"/>
  <c r="CR602" i="4"/>
  <c r="CU614" i="4"/>
  <c r="DO633" i="4"/>
  <c r="DK749" i="4"/>
  <c r="CU771" i="4"/>
  <c r="DO469" i="4"/>
  <c r="DR469" i="4" s="1"/>
  <c r="DM424" i="4"/>
  <c r="DM447" i="4"/>
  <c r="DO492" i="4"/>
  <c r="DR492" i="4" s="1"/>
  <c r="DM452" i="4"/>
  <c r="DO520" i="4"/>
  <c r="DM474" i="4"/>
  <c r="DJ499" i="4"/>
  <c r="DJ505" i="4"/>
  <c r="CU497" i="4"/>
  <c r="DK526" i="4"/>
  <c r="DO574" i="4"/>
  <c r="DM530" i="4"/>
  <c r="DK571" i="4"/>
  <c r="DO551" i="4"/>
  <c r="DR551" i="4" s="1"/>
  <c r="DJ575" i="4"/>
  <c r="DJ574" i="4"/>
  <c r="DJ583" i="4"/>
  <c r="DK594" i="4"/>
  <c r="CS575" i="4"/>
  <c r="DO645" i="4"/>
  <c r="DR645" i="4" s="1"/>
  <c r="DM600" i="4"/>
  <c r="DJ626" i="4"/>
  <c r="DJ643" i="4"/>
  <c r="DJ628" i="4"/>
  <c r="CR708" i="4"/>
  <c r="CR725" i="4"/>
  <c r="CS448" i="4"/>
  <c r="DK499" i="4"/>
  <c r="DK505" i="4"/>
  <c r="DM534" i="4"/>
  <c r="CU533" i="4"/>
  <c r="DK575" i="4"/>
  <c r="DK574" i="4"/>
  <c r="DK584" i="4"/>
  <c r="DK643" i="4"/>
  <c r="DJ653" i="4"/>
  <c r="DP671" i="4"/>
  <c r="DO737" i="4"/>
  <c r="DR737" i="4" s="1"/>
  <c r="DM691" i="4"/>
  <c r="DK781" i="4"/>
  <c r="CU782" i="4"/>
  <c r="DO470" i="4"/>
  <c r="DR470" i="4" s="1"/>
  <c r="DK426" i="4"/>
  <c r="DJ430" i="4"/>
  <c r="DK485" i="4"/>
  <c r="DJ522" i="4"/>
  <c r="DJ521" i="4"/>
  <c r="DP541" i="4"/>
  <c r="CS546" i="4"/>
  <c r="DJ587" i="4"/>
  <c r="DK585" i="4"/>
  <c r="DJ615" i="4"/>
  <c r="DJ640" i="4"/>
  <c r="DJ639" i="4"/>
  <c r="DJ671" i="4"/>
  <c r="DO768" i="4"/>
  <c r="DR768" i="4" s="1"/>
  <c r="CS708" i="4"/>
  <c r="DO452" i="4"/>
  <c r="DO451" i="4"/>
  <c r="CR419" i="4"/>
  <c r="DK474" i="4"/>
  <c r="CS460" i="4"/>
  <c r="DO544" i="4"/>
  <c r="DR544" i="4" s="1"/>
  <c r="DP478" i="4"/>
  <c r="DJ504" i="4"/>
  <c r="DJ503" i="4"/>
  <c r="DO550" i="4"/>
  <c r="DR550" i="4" s="1"/>
  <c r="DM504" i="4"/>
  <c r="DP484" i="4"/>
  <c r="DK522" i="4"/>
  <c r="DJ551" i="4"/>
  <c r="DM558" i="4"/>
  <c r="CS549" i="4"/>
  <c r="DM575" i="4"/>
  <c r="DK587" i="4"/>
  <c r="DJ603" i="4"/>
  <c r="DJ622" i="4"/>
  <c r="DK640" i="4"/>
  <c r="DO685" i="4"/>
  <c r="DR685" i="4" s="1"/>
  <c r="DK706" i="4"/>
  <c r="DK780" i="4"/>
  <c r="DM393" i="4"/>
  <c r="DM415" i="4"/>
  <c r="DM428" i="4"/>
  <c r="DO537" i="4"/>
  <c r="DM490" i="4"/>
  <c r="DO536" i="4"/>
  <c r="DR536" i="4" s="1"/>
  <c r="DP471" i="4"/>
  <c r="DK504" i="4"/>
  <c r="DM505" i="4"/>
  <c r="DO527" i="4"/>
  <c r="DR527" i="4" s="1"/>
  <c r="CU556" i="4"/>
  <c r="DK603" i="4"/>
  <c r="DJ637" i="4"/>
  <c r="CS644" i="4"/>
  <c r="CR652" i="4"/>
  <c r="CR660" i="4"/>
  <c r="DO749" i="4"/>
  <c r="CS694" i="4"/>
  <c r="DJ346" i="4"/>
  <c r="CU390" i="4"/>
  <c r="DP403" i="4"/>
  <c r="DP426" i="4"/>
  <c r="DP454" i="4"/>
  <c r="CU460" i="4"/>
  <c r="DO530" i="4"/>
  <c r="DR530" i="4" s="1"/>
  <c r="DJ498" i="4"/>
  <c r="DJ533" i="4"/>
  <c r="DO586" i="4"/>
  <c r="DR586" i="4" s="1"/>
  <c r="DP520" i="4"/>
  <c r="DM541" i="4"/>
  <c r="DJ547" i="4"/>
  <c r="DM568" i="4"/>
  <c r="DO623" i="4"/>
  <c r="DR623" i="4" s="1"/>
  <c r="DO622" i="4"/>
  <c r="DR622" i="4" s="1"/>
  <c r="DP557" i="4"/>
  <c r="DM578" i="4"/>
  <c r="DO626" i="4"/>
  <c r="DR626" i="4" s="1"/>
  <c r="DM563" i="4"/>
  <c r="DJ596" i="4"/>
  <c r="DO585" i="4"/>
  <c r="DM615" i="4"/>
  <c r="DK636" i="4"/>
  <c r="DK687" i="4"/>
  <c r="DK685" i="4"/>
  <c r="DO763" i="4"/>
  <c r="DR763" i="4" s="1"/>
  <c r="CU708" i="4"/>
  <c r="CS752" i="4"/>
  <c r="DJ491" i="4"/>
  <c r="DK498" i="4"/>
  <c r="CS481" i="4"/>
  <c r="DK484" i="4"/>
  <c r="DJ525" i="4"/>
  <c r="DK547" i="4"/>
  <c r="DK546" i="4"/>
  <c r="DK540" i="4"/>
  <c r="DK596" i="4"/>
  <c r="DJ599" i="4"/>
  <c r="DJ632" i="4"/>
  <c r="DM699" i="4"/>
  <c r="DM690" i="4"/>
  <c r="DJ720" i="4"/>
  <c r="CS759" i="4"/>
  <c r="CU759" i="4"/>
  <c r="DP343" i="4"/>
  <c r="CR423" i="4"/>
  <c r="CR439" i="4"/>
  <c r="DK491" i="4"/>
  <c r="DK483" i="4"/>
  <c r="DK528" i="4"/>
  <c r="CS536" i="4"/>
  <c r="CR559" i="4"/>
  <c r="DK566" i="4"/>
  <c r="DM635" i="4"/>
  <c r="DO682" i="4"/>
  <c r="DM634" i="4"/>
  <c r="DO680" i="4"/>
  <c r="DR680" i="4" s="1"/>
  <c r="DM636" i="4"/>
  <c r="DO681" i="4"/>
  <c r="DM637" i="4"/>
  <c r="DP616" i="4"/>
  <c r="DO732" i="4"/>
  <c r="DP666" i="4"/>
  <c r="DM687" i="4"/>
  <c r="DM686" i="4"/>
  <c r="DM674" i="4"/>
  <c r="DO710" i="4"/>
  <c r="DR710" i="4" s="1"/>
  <c r="DK720" i="4"/>
  <c r="DJ755" i="4"/>
  <c r="DM408" i="4"/>
  <c r="DM498" i="4"/>
  <c r="DO543" i="4"/>
  <c r="CS480" i="4"/>
  <c r="DM514" i="4"/>
  <c r="DO559" i="4"/>
  <c r="DR559" i="4" s="1"/>
  <c r="DM513" i="4"/>
  <c r="DO558" i="4"/>
  <c r="DM501" i="4"/>
  <c r="DM508" i="4"/>
  <c r="CU511" i="4"/>
  <c r="DM533" i="4"/>
  <c r="DM547" i="4"/>
  <c r="CU546" i="4"/>
  <c r="DO638" i="4"/>
  <c r="DK631" i="4"/>
  <c r="DO693" i="4"/>
  <c r="DR693" i="4" s="1"/>
  <c r="DM647" i="4"/>
  <c r="DM642" i="4"/>
  <c r="DM648" i="4"/>
  <c r="DO690" i="4"/>
  <c r="DR690" i="4" s="1"/>
  <c r="DO691" i="4"/>
  <c r="DM698" i="4"/>
  <c r="DJ727" i="4"/>
  <c r="CR759" i="4"/>
  <c r="CS439" i="4"/>
  <c r="DK503" i="4"/>
  <c r="DK501" i="4"/>
  <c r="DK521" i="4"/>
  <c r="DK525" i="4"/>
  <c r="DO573" i="4"/>
  <c r="DR573" i="4" s="1"/>
  <c r="DK536" i="4"/>
  <c r="DK544" i="4"/>
  <c r="DM598" i="4"/>
  <c r="DO644" i="4"/>
  <c r="DM599" i="4"/>
  <c r="DO643" i="4"/>
  <c r="DR643" i="4" s="1"/>
  <c r="DM582" i="4"/>
  <c r="DJ608" i="4"/>
  <c r="DO657" i="4"/>
  <c r="DR657" i="4" s="1"/>
  <c r="DM612" i="4"/>
  <c r="DP591" i="4"/>
  <c r="DK691" i="4"/>
  <c r="DK727" i="4"/>
  <c r="DP386" i="4"/>
  <c r="DP394" i="4"/>
  <c r="DM406" i="4"/>
  <c r="DK470" i="4"/>
  <c r="DJ471" i="4"/>
  <c r="DK472" i="4"/>
  <c r="DO453" i="4"/>
  <c r="DR453" i="4" s="1"/>
  <c r="DJ483" i="4"/>
  <c r="DP464" i="4"/>
  <c r="CS525" i="4"/>
  <c r="DJ560" i="4"/>
  <c r="DP543" i="4"/>
  <c r="DO609" i="4"/>
  <c r="DR609" i="4" s="1"/>
  <c r="CS552" i="4"/>
  <c r="DO619" i="4"/>
  <c r="DR619" i="4" s="1"/>
  <c r="DM574" i="4"/>
  <c r="DM573" i="4"/>
  <c r="DM572" i="4"/>
  <c r="DM570" i="4"/>
  <c r="DM569" i="4"/>
  <c r="DO610" i="4"/>
  <c r="CU568" i="4"/>
  <c r="DM629" i="4"/>
  <c r="DM632" i="4"/>
  <c r="DK660" i="4"/>
  <c r="DK665" i="4"/>
  <c r="CR657" i="4"/>
  <c r="DM365" i="4"/>
  <c r="DO432" i="4"/>
  <c r="DO462" i="4"/>
  <c r="CR435" i="4"/>
  <c r="DK471" i="4"/>
  <c r="CR466" i="4"/>
  <c r="DJ470" i="4"/>
  <c r="CU474" i="4"/>
  <c r="DJ496" i="4"/>
  <c r="DO548" i="4"/>
  <c r="DR548" i="4" s="1"/>
  <c r="DO547" i="4"/>
  <c r="DR547" i="4" s="1"/>
  <c r="DM503" i="4"/>
  <c r="DK513" i="4"/>
  <c r="DK497" i="4"/>
  <c r="DO566" i="4"/>
  <c r="DR566" i="4" s="1"/>
  <c r="DM521" i="4"/>
  <c r="DP500" i="4"/>
  <c r="DM525" i="4"/>
  <c r="CS514" i="4"/>
  <c r="DO581" i="4"/>
  <c r="DR581" i="4" s="1"/>
  <c r="DM536" i="4"/>
  <c r="DM535" i="4"/>
  <c r="DJ540" i="4"/>
  <c r="DM544" i="4"/>
  <c r="DK570" i="4"/>
  <c r="CR561" i="4"/>
  <c r="CU565" i="4"/>
  <c r="CS565" i="4"/>
  <c r="DO575" i="4"/>
  <c r="DR575" i="4" s="1"/>
  <c r="CR598" i="4"/>
  <c r="CU613" i="4"/>
  <c r="CU629" i="4"/>
  <c r="CS629" i="4"/>
  <c r="CR629" i="4"/>
  <c r="DJ675" i="4"/>
  <c r="CS684" i="4"/>
  <c r="DJ708" i="4"/>
  <c r="DO772" i="4"/>
  <c r="DR772" i="4" s="1"/>
  <c r="DP706" i="4"/>
  <c r="DO767" i="4"/>
  <c r="DR767" i="4" s="1"/>
  <c r="DM727" i="4"/>
  <c r="DM721" i="4"/>
  <c r="CR343" i="4"/>
  <c r="DJ374" i="4"/>
  <c r="DO446" i="4"/>
  <c r="CR385" i="4"/>
  <c r="CR403" i="4"/>
  <c r="DK431" i="4"/>
  <c r="CS438" i="4"/>
  <c r="CU440" i="4"/>
  <c r="CU443" i="4"/>
  <c r="DO517" i="4"/>
  <c r="DR517" i="4" s="1"/>
  <c r="DM472" i="4"/>
  <c r="DP451" i="4"/>
  <c r="DJ490" i="4"/>
  <c r="DK496" i="4"/>
  <c r="DM493" i="4"/>
  <c r="CS506" i="4"/>
  <c r="DM507" i="4"/>
  <c r="DO627" i="4"/>
  <c r="DO635" i="4"/>
  <c r="DR635" i="4" s="1"/>
  <c r="DP569" i="4"/>
  <c r="DM588" i="4"/>
  <c r="CS574" i="4"/>
  <c r="DK578" i="4"/>
  <c r="DM608" i="4"/>
  <c r="DJ617" i="4"/>
  <c r="CS613" i="4"/>
  <c r="CR613" i="4"/>
  <c r="DJ655" i="4"/>
  <c r="DJ681" i="4"/>
  <c r="DK670" i="4"/>
  <c r="DK708" i="4"/>
  <c r="DM692" i="4"/>
  <c r="DK748" i="4"/>
  <c r="D317" i="4"/>
  <c r="D321" i="4"/>
  <c r="DO398" i="4"/>
  <c r="DJ388" i="4"/>
  <c r="DM387" i="4"/>
  <c r="DJ410" i="4"/>
  <c r="DM407" i="4"/>
  <c r="DO475" i="4"/>
  <c r="DR475" i="4" s="1"/>
  <c r="DM430" i="4"/>
  <c r="DO516" i="4"/>
  <c r="DR516" i="4" s="1"/>
  <c r="DM471" i="4"/>
  <c r="DM470" i="4"/>
  <c r="DO515" i="4"/>
  <c r="DR515" i="4" s="1"/>
  <c r="DJ481" i="4"/>
  <c r="DJ480" i="4"/>
  <c r="DO528" i="4"/>
  <c r="DP462" i="4"/>
  <c r="DK490" i="4"/>
  <c r="DM509" i="4"/>
  <c r="DM497" i="4"/>
  <c r="CS510" i="4"/>
  <c r="DM560" i="4"/>
  <c r="DK543" i="4"/>
  <c r="DJ567" i="4"/>
  <c r="DK553" i="4"/>
  <c r="DJ580" i="4"/>
  <c r="DJ602" i="4"/>
  <c r="CR583" i="4"/>
  <c r="DO650" i="4"/>
  <c r="DO647" i="4"/>
  <c r="DR647" i="4" s="1"/>
  <c r="DO648" i="4"/>
  <c r="DR648" i="4" s="1"/>
  <c r="DO649" i="4"/>
  <c r="DM602" i="4"/>
  <c r="DM603" i="4"/>
  <c r="DM604" i="4"/>
  <c r="DM605" i="4"/>
  <c r="DM591" i="4"/>
  <c r="DK617" i="4"/>
  <c r="DJ625" i="4"/>
  <c r="DM611" i="4"/>
  <c r="DP627" i="4"/>
  <c r="DK655" i="4"/>
  <c r="DK680" i="4"/>
  <c r="DJ676" i="4"/>
  <c r="CS672" i="4"/>
  <c r="CU672" i="4"/>
  <c r="CR672" i="4"/>
  <c r="DM675" i="4"/>
  <c r="E317" i="4"/>
  <c r="CR371" i="4"/>
  <c r="DK410" i="4"/>
  <c r="DO478" i="4"/>
  <c r="CU424" i="4"/>
  <c r="DK482" i="4"/>
  <c r="DM496" i="4"/>
  <c r="DP477" i="4"/>
  <c r="DP493" i="4"/>
  <c r="DJ532" i="4"/>
  <c r="CU514" i="4"/>
  <c r="CS518" i="4"/>
  <c r="CR535" i="4"/>
  <c r="DJ557" i="4"/>
  <c r="CR538" i="4"/>
  <c r="CU555" i="4"/>
  <c r="DK580" i="4"/>
  <c r="DK586" i="4"/>
  <c r="CU574" i="4"/>
  <c r="DP578" i="4"/>
  <c r="DK602" i="4"/>
  <c r="DO611" i="4"/>
  <c r="DR611" i="4" s="1"/>
  <c r="CU615" i="4"/>
  <c r="DJ648" i="4"/>
  <c r="CR651" i="4"/>
  <c r="DO721" i="4"/>
  <c r="CR674" i="4"/>
  <c r="DK698" i="4"/>
  <c r="DK703" i="4"/>
  <c r="DK696" i="4"/>
  <c r="DO753" i="4"/>
  <c r="DR753" i="4" s="1"/>
  <c r="DM708" i="4"/>
  <c r="DP687" i="4"/>
  <c r="DM704" i="4"/>
  <c r="DK740" i="4"/>
  <c r="DK741" i="4"/>
  <c r="DK738" i="4"/>
  <c r="DK739" i="4"/>
  <c r="DO764" i="4"/>
  <c r="DR764" i="4" s="1"/>
  <c r="CS783" i="4"/>
  <c r="F317" i="4"/>
  <c r="AE317" i="4" s="1"/>
  <c r="F321" i="4"/>
  <c r="AE321" i="4" s="1"/>
  <c r="DJ342" i="4"/>
  <c r="DP387" i="4"/>
  <c r="DO463" i="4"/>
  <c r="DR463" i="4" s="1"/>
  <c r="DK409" i="4"/>
  <c r="DM431" i="4"/>
  <c r="DO476" i="4"/>
  <c r="DR476" i="4" s="1"/>
  <c r="DK435" i="4"/>
  <c r="DJ436" i="4"/>
  <c r="DJ438" i="4"/>
  <c r="CS432" i="4"/>
  <c r="CU438" i="4"/>
  <c r="DP448" i="4"/>
  <c r="DO514" i="4"/>
  <c r="DM468" i="4"/>
  <c r="CU466" i="4"/>
  <c r="CU473" i="4"/>
  <c r="DJ501" i="4"/>
  <c r="CU506" i="4"/>
  <c r="CU510" i="4"/>
  <c r="DK532" i="4"/>
  <c r="CU518" i="4"/>
  <c r="DK519" i="4"/>
  <c r="DJ550" i="4"/>
  <c r="DK557" i="4"/>
  <c r="DK539" i="4"/>
  <c r="DJ563" i="4"/>
  <c r="DM584" i="4"/>
  <c r="DJ611" i="4"/>
  <c r="DM617" i="4"/>
  <c r="DK639" i="4"/>
  <c r="DO700" i="4"/>
  <c r="DR700" i="4" s="1"/>
  <c r="DP634" i="4"/>
  <c r="DM655" i="4"/>
  <c r="DM731" i="4"/>
  <c r="DP741" i="4"/>
  <c r="DM762" i="4"/>
  <c r="DK419" i="4"/>
  <c r="DO479" i="4"/>
  <c r="DP413" i="4"/>
  <c r="DK438" i="4"/>
  <c r="CU456" i="4"/>
  <c r="DK480" i="4"/>
  <c r="DK479" i="4"/>
  <c r="DM482" i="4"/>
  <c r="DJ488" i="4"/>
  <c r="DO534" i="4"/>
  <c r="DR534" i="4" s="1"/>
  <c r="DM489" i="4"/>
  <c r="CS472" i="4"/>
  <c r="DJ495" i="4"/>
  <c r="CS538" i="4"/>
  <c r="DK563" i="4"/>
  <c r="DM566" i="4"/>
  <c r="DJ573" i="4"/>
  <c r="CU561" i="4"/>
  <c r="DO584" i="4"/>
  <c r="DR584" i="4" s="1"/>
  <c r="CS651" i="4"/>
  <c r="CU667" i="4"/>
  <c r="DO748" i="4"/>
  <c r="DP682" i="4"/>
  <c r="DM703" i="4"/>
  <c r="DM738" i="4"/>
  <c r="DP511" i="4"/>
  <c r="DM532" i="4"/>
  <c r="DM555" i="4"/>
  <c r="DK573" i="4"/>
  <c r="DP618" i="4"/>
  <c r="DM639" i="4"/>
  <c r="DO684" i="4"/>
  <c r="DR684" i="4" s="1"/>
  <c r="DJ652" i="4"/>
  <c r="CU643" i="4"/>
  <c r="DK669" i="4"/>
  <c r="CS667" i="4"/>
  <c r="CR667" i="4"/>
  <c r="DO703" i="4"/>
  <c r="DR703" i="4" s="1"/>
  <c r="DJ726" i="4"/>
  <c r="DJ722" i="4"/>
  <c r="DM546" i="4"/>
  <c r="CS528" i="4"/>
  <c r="CR528" i="4"/>
  <c r="DO608" i="4"/>
  <c r="DR608" i="4" s="1"/>
  <c r="DJ595" i="4"/>
  <c r="CU617" i="4"/>
  <c r="CR688" i="4"/>
  <c r="DJ779" i="4"/>
  <c r="DO420" i="4"/>
  <c r="DR420" i="4" s="1"/>
  <c r="DO419" i="4"/>
  <c r="DP380" i="4"/>
  <c r="DM411" i="4"/>
  <c r="DO455" i="4"/>
  <c r="DP409" i="4"/>
  <c r="DJ464" i="4"/>
  <c r="DJ487" i="4"/>
  <c r="DJ485" i="4"/>
  <c r="DM488" i="4"/>
  <c r="DK468" i="4"/>
  <c r="DM469" i="4"/>
  <c r="DM495" i="4"/>
  <c r="DO540" i="4"/>
  <c r="DR540" i="4" s="1"/>
  <c r="DM506" i="4"/>
  <c r="CS490" i="4"/>
  <c r="DJ535" i="4"/>
  <c r="DK538" i="4"/>
  <c r="CR527" i="4"/>
  <c r="DO615" i="4"/>
  <c r="DR615" i="4" s="1"/>
  <c r="DK565" i="4"/>
  <c r="DK595" i="4"/>
  <c r="CR576" i="4"/>
  <c r="DM593" i="4"/>
  <c r="DO673" i="4"/>
  <c r="DR673" i="4" s="1"/>
  <c r="DM628" i="4"/>
  <c r="DM621" i="4"/>
  <c r="DM623" i="4"/>
  <c r="DM622" i="4"/>
  <c r="DO664" i="4"/>
  <c r="DR664" i="4" s="1"/>
  <c r="DO665" i="4"/>
  <c r="DP607" i="4"/>
  <c r="DO670" i="4"/>
  <c r="DR670" i="4" s="1"/>
  <c r="DM627" i="4"/>
  <c r="DJ644" i="4"/>
  <c r="CU651" i="4"/>
  <c r="DJ678" i="4"/>
  <c r="DK736" i="4"/>
  <c r="DJ759" i="4"/>
  <c r="DJ758" i="4"/>
  <c r="CS756" i="4"/>
  <c r="CR756" i="4"/>
  <c r="DJ789" i="4"/>
  <c r="DK779" i="4"/>
  <c r="DJ539" i="4"/>
  <c r="DP525" i="4"/>
  <c r="DP537" i="4"/>
  <c r="DK551" i="4"/>
  <c r="DJ586" i="4"/>
  <c r="DM609" i="4"/>
  <c r="DO656" i="4"/>
  <c r="DR656" i="4" s="1"/>
  <c r="DM595" i="4"/>
  <c r="CU604" i="4"/>
  <c r="DK611" i="4"/>
  <c r="DK612" i="4"/>
  <c r="CS618" i="4"/>
  <c r="CU626" i="4"/>
  <c r="DK646" i="4"/>
  <c r="DK645" i="4"/>
  <c r="CS632" i="4"/>
  <c r="DJ667" i="4"/>
  <c r="DK658" i="4"/>
  <c r="DJ688" i="4"/>
  <c r="DO741" i="4"/>
  <c r="DK716" i="4"/>
  <c r="CR709" i="4"/>
  <c r="DK731" i="4"/>
  <c r="DO711" i="4"/>
  <c r="DR711" i="4" s="1"/>
  <c r="DK742" i="4"/>
  <c r="DJ749" i="4"/>
  <c r="DM729" i="4"/>
  <c r="CU731" i="4"/>
  <c r="CU752" i="4"/>
  <c r="DJ707" i="4"/>
  <c r="DJ706" i="4"/>
  <c r="DK709" i="4"/>
  <c r="DM759" i="4"/>
  <c r="DM758" i="4"/>
  <c r="CR574" i="4"/>
  <c r="DO651" i="4"/>
  <c r="DP585" i="4"/>
  <c r="CS600" i="4"/>
  <c r="DK625" i="4"/>
  <c r="DK624" i="4"/>
  <c r="DM640" i="4"/>
  <c r="DK652" i="4"/>
  <c r="DO699" i="4"/>
  <c r="DR699" i="4" s="1"/>
  <c r="DP633" i="4"/>
  <c r="CR643" i="4"/>
  <c r="DK672" i="4"/>
  <c r="DJ683" i="4"/>
  <c r="DK695" i="4"/>
  <c r="DK707" i="4"/>
  <c r="CS730" i="4"/>
  <c r="DK754" i="4"/>
  <c r="DK773" i="4"/>
  <c r="CR762" i="4"/>
  <c r="DK784" i="4"/>
  <c r="DK787" i="4"/>
  <c r="CR778" i="4"/>
  <c r="DO576" i="4"/>
  <c r="DR576" i="4" s="1"/>
  <c r="DM553" i="4"/>
  <c r="DO620" i="4"/>
  <c r="DR620" i="4" s="1"/>
  <c r="DJ584" i="4"/>
  <c r="DO652" i="4"/>
  <c r="DR652" i="4" s="1"/>
  <c r="DK683" i="4"/>
  <c r="DO756" i="4"/>
  <c r="DR756" i="4" s="1"/>
  <c r="CR697" i="4"/>
  <c r="DJ734" i="4"/>
  <c r="DO783" i="4"/>
  <c r="DR783" i="4" s="1"/>
  <c r="CR743" i="4"/>
  <c r="DO560" i="4"/>
  <c r="DR560" i="4" s="1"/>
  <c r="DO596" i="4"/>
  <c r="DR596" i="4" s="1"/>
  <c r="DO553" i="4"/>
  <c r="DR553" i="4" s="1"/>
  <c r="DJ577" i="4"/>
  <c r="DM565" i="4"/>
  <c r="DO634" i="4"/>
  <c r="CU573" i="4"/>
  <c r="DO578" i="4"/>
  <c r="DM587" i="4"/>
  <c r="CU600" i="4"/>
  <c r="DM625" i="4"/>
  <c r="DO672" i="4"/>
  <c r="DR672" i="4" s="1"/>
  <c r="DO692" i="4"/>
  <c r="DO695" i="4"/>
  <c r="DR695" i="4" s="1"/>
  <c r="DM651" i="4"/>
  <c r="DM650" i="4"/>
  <c r="DO698" i="4"/>
  <c r="DR698" i="4" s="1"/>
  <c r="CS643" i="4"/>
  <c r="DJ666" i="4"/>
  <c r="CU649" i="4"/>
  <c r="CS649" i="4"/>
  <c r="DO717" i="4"/>
  <c r="DR717" i="4" s="1"/>
  <c r="DJ690" i="4"/>
  <c r="DM695" i="4"/>
  <c r="DJ703" i="4"/>
  <c r="DO752" i="4"/>
  <c r="DM707" i="4"/>
  <c r="DP686" i="4"/>
  <c r="DJ719" i="4"/>
  <c r="DK734" i="4"/>
  <c r="CS719" i="4"/>
  <c r="DJ752" i="4"/>
  <c r="CS736" i="4"/>
  <c r="DJ781" i="4"/>
  <c r="DM782" i="4"/>
  <c r="DM784" i="4"/>
  <c r="DP766" i="4"/>
  <c r="DM787" i="4"/>
  <c r="DJ658" i="4"/>
  <c r="DJ702" i="4"/>
  <c r="DO751" i="4"/>
  <c r="DJ715" i="4"/>
  <c r="DK726" i="4"/>
  <c r="DO786" i="4"/>
  <c r="DM741" i="4"/>
  <c r="DM740" i="4"/>
  <c r="DM748" i="4"/>
  <c r="DO587" i="4"/>
  <c r="DR587" i="4" s="1"/>
  <c r="DO598" i="4"/>
  <c r="DR598" i="4" s="1"/>
  <c r="DP554" i="4"/>
  <c r="DK556" i="4"/>
  <c r="DM606" i="4"/>
  <c r="DM607" i="4"/>
  <c r="DP639" i="4"/>
  <c r="DM660" i="4"/>
  <c r="DO705" i="4"/>
  <c r="DR705" i="4" s="1"/>
  <c r="DK671" i="4"/>
  <c r="CS664" i="4"/>
  <c r="DK702" i="4"/>
  <c r="DK699" i="4"/>
  <c r="DO686" i="4"/>
  <c r="DJ710" i="4"/>
  <c r="DK715" i="4"/>
  <c r="DJ698" i="4"/>
  <c r="CS722" i="4"/>
  <c r="DM737" i="4"/>
  <c r="DK770" i="4"/>
  <c r="CU770" i="4"/>
  <c r="DM779" i="4"/>
  <c r="DJ790" i="4"/>
  <c r="DP510" i="4"/>
  <c r="CU526" i="4"/>
  <c r="DJ554" i="4"/>
  <c r="DM543" i="4"/>
  <c r="CR552" i="4"/>
  <c r="DO624" i="4"/>
  <c r="DR624" i="4" s="1"/>
  <c r="DK591" i="4"/>
  <c r="CR594" i="4"/>
  <c r="CU596" i="4"/>
  <c r="DO605" i="4"/>
  <c r="DR605" i="4" s="1"/>
  <c r="DJ636" i="4"/>
  <c r="DM618" i="4"/>
  <c r="DO632" i="4"/>
  <c r="DR632" i="4" s="1"/>
  <c r="DJ663" i="4"/>
  <c r="DJ682" i="4"/>
  <c r="CU668" i="4"/>
  <c r="DJ694" i="4"/>
  <c r="CU684" i="4"/>
  <c r="DJ685" i="4"/>
  <c r="DJ757" i="4"/>
  <c r="CR742" i="4"/>
  <c r="DO779" i="4"/>
  <c r="DR779" i="4" s="1"/>
  <c r="CR783" i="4"/>
  <c r="CR786" i="4"/>
  <c r="DP456" i="4"/>
  <c r="DP494" i="4"/>
  <c r="DM531" i="4"/>
  <c r="DJ555" i="4"/>
  <c r="DM556" i="4"/>
  <c r="DJ592" i="4"/>
  <c r="DK620" i="4"/>
  <c r="DM624" i="4"/>
  <c r="DK616" i="4"/>
  <c r="DM646" i="4"/>
  <c r="DM657" i="4"/>
  <c r="DK663" i="4"/>
  <c r="DK662" i="4"/>
  <c r="DK661" i="4"/>
  <c r="DP644" i="4"/>
  <c r="DM665" i="4"/>
  <c r="CS647" i="4"/>
  <c r="DO716" i="4"/>
  <c r="DR716" i="4" s="1"/>
  <c r="DP650" i="4"/>
  <c r="DM671" i="4"/>
  <c r="DK682" i="4"/>
  <c r="DO731" i="4"/>
  <c r="DP665" i="4"/>
  <c r="DK694" i="4"/>
  <c r="DM702" i="4"/>
  <c r="DO747" i="4"/>
  <c r="DR747" i="4" s="1"/>
  <c r="DP681" i="4"/>
  <c r="CS693" i="4"/>
  <c r="DM715" i="4"/>
  <c r="DK718" i="4"/>
  <c r="DK714" i="4"/>
  <c r="CS786" i="4"/>
  <c r="DO518" i="4"/>
  <c r="DR518" i="4" s="1"/>
  <c r="DO556" i="4"/>
  <c r="DR556" i="4" s="1"/>
  <c r="DJ558" i="4"/>
  <c r="DO636" i="4"/>
  <c r="DR636" i="4" s="1"/>
  <c r="DK623" i="4"/>
  <c r="DK668" i="4"/>
  <c r="DM677" i="4"/>
  <c r="DM669" i="4"/>
  <c r="DM710" i="4"/>
  <c r="DJ705" i="4"/>
  <c r="DJ783" i="4"/>
  <c r="CS767" i="4"/>
  <c r="CU508" i="4"/>
  <c r="DJ534" i="4"/>
  <c r="DJ556" i="4"/>
  <c r="DO612" i="4"/>
  <c r="DR612" i="4" s="1"/>
  <c r="DM557" i="4"/>
  <c r="DK558" i="4"/>
  <c r="DJ593" i="4"/>
  <c r="DJ620" i="4"/>
  <c r="DM619" i="4"/>
  <c r="DO666" i="4"/>
  <c r="DO667" i="4"/>
  <c r="DP601" i="4"/>
  <c r="DO617" i="4"/>
  <c r="CU621" i="4"/>
  <c r="DO709" i="4"/>
  <c r="DR709" i="4" s="1"/>
  <c r="DM664" i="4"/>
  <c r="DO715" i="4"/>
  <c r="DP649" i="4"/>
  <c r="CU659" i="4"/>
  <c r="DO669" i="4"/>
  <c r="DR669" i="4" s="1"/>
  <c r="DM685" i="4"/>
  <c r="DM718" i="4"/>
  <c r="DK705" i="4"/>
  <c r="DJ733" i="4"/>
  <c r="DO785" i="4"/>
  <c r="DM720" i="4"/>
  <c r="DJ754" i="4"/>
  <c r="DM757" i="4"/>
  <c r="DJ780" i="4"/>
  <c r="DK783" i="4"/>
  <c r="CU792" i="4"/>
  <c r="DO588" i="4"/>
  <c r="DR588" i="4" s="1"/>
  <c r="DO557" i="4"/>
  <c r="DO625" i="4"/>
  <c r="DR625" i="4" s="1"/>
  <c r="DM580" i="4"/>
  <c r="DM592" i="4"/>
  <c r="DJ594" i="4"/>
  <c r="CR579" i="4"/>
  <c r="DO668" i="4"/>
  <c r="DR668" i="4" s="1"/>
  <c r="CR610" i="4"/>
  <c r="DO616" i="4"/>
  <c r="CU647" i="4"/>
  <c r="DM668" i="4"/>
  <c r="DM667" i="4"/>
  <c r="DM666" i="4"/>
  <c r="DO714" i="4"/>
  <c r="DR714" i="4" s="1"/>
  <c r="CS652" i="4"/>
  <c r="DK676" i="4"/>
  <c r="CR663" i="4"/>
  <c r="DJ701" i="4"/>
  <c r="DK681" i="4"/>
  <c r="DJ725" i="4"/>
  <c r="DK733" i="4"/>
  <c r="DK730" i="4"/>
  <c r="CU715" i="4"/>
  <c r="DO720" i="4"/>
  <c r="DJ744" i="4"/>
  <c r="DJ747" i="4"/>
  <c r="DJ786" i="4"/>
  <c r="CU767" i="4"/>
  <c r="CU772" i="4"/>
  <c r="DJ474" i="4"/>
  <c r="CU476" i="4"/>
  <c r="CR519" i="4"/>
  <c r="CU540" i="4"/>
  <c r="DM545" i="4"/>
  <c r="DJ546" i="4"/>
  <c r="DO613" i="4"/>
  <c r="DR613" i="4" s="1"/>
  <c r="CU552" i="4"/>
  <c r="CR567" i="4"/>
  <c r="CU594" i="4"/>
  <c r="DJ649" i="4"/>
  <c r="DJ674" i="4"/>
  <c r="DK675" i="4"/>
  <c r="CR658" i="4"/>
  <c r="DK684" i="4"/>
  <c r="DJ689" i="4"/>
  <c r="CR679" i="4"/>
  <c r="DK701" i="4"/>
  <c r="DM722" i="4"/>
  <c r="DK725" i="4"/>
  <c r="DK724" i="4"/>
  <c r="DK722" i="4"/>
  <c r="DM705" i="4"/>
  <c r="DO782" i="4"/>
  <c r="DR782" i="4" s="1"/>
  <c r="DP720" i="4"/>
  <c r="DK744" i="4"/>
  <c r="DK747" i="4"/>
  <c r="DK751" i="4"/>
  <c r="CU732" i="4"/>
  <c r="CU739" i="4"/>
  <c r="CR739" i="4"/>
  <c r="CS745" i="4"/>
  <c r="CR745" i="4"/>
  <c r="CR758" i="4"/>
  <c r="DK786" i="4"/>
  <c r="DJ778" i="4"/>
  <c r="CU783" i="4"/>
  <c r="CR510" i="4"/>
  <c r="DJ545" i="4"/>
  <c r="DK533" i="4"/>
  <c r="DK534" i="4"/>
  <c r="CR542" i="4"/>
  <c r="DJ635" i="4"/>
  <c r="DK615" i="4"/>
  <c r="CU620" i="4"/>
  <c r="DO631" i="4"/>
  <c r="DR631" i="4" s="1"/>
  <c r="DJ657" i="4"/>
  <c r="DP655" i="4"/>
  <c r="DM676" i="4"/>
  <c r="CS663" i="4"/>
  <c r="DK689" i="4"/>
  <c r="DO743" i="4"/>
  <c r="DM733" i="4"/>
  <c r="DO778" i="4"/>
  <c r="DR778" i="4" s="1"/>
  <c r="CR788" i="4"/>
  <c r="CR494" i="4"/>
  <c r="DO571" i="4"/>
  <c r="DP558" i="4"/>
  <c r="DJ582" i="4"/>
  <c r="DO570" i="4"/>
  <c r="DO639" i="4"/>
  <c r="CR585" i="4"/>
  <c r="DK635" i="4"/>
  <c r="DJ642" i="4"/>
  <c r="DM645" i="4"/>
  <c r="DJ651" i="4"/>
  <c r="DK657" i="4"/>
  <c r="DO637" i="4"/>
  <c r="DR637" i="4" s="1"/>
  <c r="DP638" i="4"/>
  <c r="DK648" i="4"/>
  <c r="DJ679" i="4"/>
  <c r="DP660" i="4"/>
  <c r="DM681" i="4"/>
  <c r="DO726" i="4"/>
  <c r="DR726" i="4" s="1"/>
  <c r="DM684" i="4"/>
  <c r="DM683" i="4"/>
  <c r="DO730" i="4"/>
  <c r="DR730" i="4" s="1"/>
  <c r="DM701" i="4"/>
  <c r="DO746" i="4"/>
  <c r="DR746" i="4" s="1"/>
  <c r="DO770" i="4"/>
  <c r="DM725" i="4"/>
  <c r="DM719" i="4"/>
  <c r="DM747" i="4"/>
  <c r="DM736" i="4"/>
  <c r="DJ740" i="4"/>
  <c r="DP765" i="4"/>
  <c r="DM786" i="4"/>
  <c r="CR462" i="4"/>
  <c r="CR478" i="4"/>
  <c r="DO555" i="4"/>
  <c r="CU493" i="4"/>
  <c r="DO602" i="4"/>
  <c r="CU541" i="4"/>
  <c r="DO614" i="4"/>
  <c r="DR614" i="4" s="1"/>
  <c r="DP570" i="4"/>
  <c r="DM571" i="4"/>
  <c r="DK572" i="4"/>
  <c r="DJ619" i="4"/>
  <c r="DP602" i="4"/>
  <c r="DO688" i="4"/>
  <c r="DK651" i="4"/>
  <c r="DM643" i="4"/>
  <c r="DJ668" i="4"/>
  <c r="DM673" i="4"/>
  <c r="DK679" i="4"/>
  <c r="DK678" i="4"/>
  <c r="DK677" i="4"/>
  <c r="CR675" i="4"/>
  <c r="DO750" i="4"/>
  <c r="DJ714" i="4"/>
  <c r="DJ717" i="4"/>
  <c r="CR707" i="4"/>
  <c r="DO719" i="4"/>
  <c r="DR719" i="4" s="1"/>
  <c r="DO736" i="4"/>
  <c r="DR736" i="4" s="1"/>
  <c r="CR774" i="4"/>
  <c r="DM789" i="4"/>
  <c r="DP452" i="4"/>
  <c r="DO539" i="4"/>
  <c r="DR539" i="4" s="1"/>
  <c r="CU477" i="4"/>
  <c r="DP504" i="4"/>
  <c r="DO580" i="4"/>
  <c r="CR520" i="4"/>
  <c r="DK535" i="4"/>
  <c r="DJ570" i="4"/>
  <c r="DM559" i="4"/>
  <c r="DP571" i="4"/>
  <c r="DO640" i="4"/>
  <c r="DR640" i="4" s="1"/>
  <c r="CR584" i="4"/>
  <c r="DK619" i="4"/>
  <c r="DO600" i="4"/>
  <c r="DR600" i="4" s="1"/>
  <c r="DO601" i="4"/>
  <c r="DO689" i="4"/>
  <c r="DR689" i="4" s="1"/>
  <c r="DM644" i="4"/>
  <c r="CR627" i="4"/>
  <c r="CS628" i="4"/>
  <c r="DO708" i="4"/>
  <c r="DR708" i="4" s="1"/>
  <c r="DJ664" i="4"/>
  <c r="DJ680" i="4"/>
  <c r="DK717" i="4"/>
  <c r="DJ704" i="4"/>
  <c r="DJ732" i="4"/>
  <c r="DJ730" i="4"/>
  <c r="DJ756" i="4"/>
  <c r="CU761" i="4"/>
  <c r="DO762" i="4"/>
  <c r="DR762" i="4" s="1"/>
  <c r="CS774" i="4"/>
  <c r="CU542" i="4"/>
  <c r="DJ571" i="4"/>
  <c r="DJ618" i="4"/>
  <c r="DJ634" i="4"/>
  <c r="DK614" i="4"/>
  <c r="DM641" i="4"/>
  <c r="CR633" i="4"/>
  <c r="CU658" i="4"/>
  <c r="DO725" i="4"/>
  <c r="DR725" i="4" s="1"/>
  <c r="DM680" i="4"/>
  <c r="DK664" i="4"/>
  <c r="CS675" i="4"/>
  <c r="CU679" i="4"/>
  <c r="CS691" i="4"/>
  <c r="CU699" i="4"/>
  <c r="DK704" i="4"/>
  <c r="DK732" i="4"/>
  <c r="CU725" i="4"/>
  <c r="DJ762" i="4"/>
  <c r="CU750" i="4"/>
  <c r="DJ774" i="4"/>
  <c r="DO765" i="4"/>
  <c r="DO591" i="4"/>
  <c r="DO603" i="4"/>
  <c r="DR603" i="4" s="1"/>
  <c r="DK622" i="4"/>
  <c r="DJ709" i="4"/>
  <c r="DO759" i="4"/>
  <c r="DM717" i="4"/>
  <c r="DJ724" i="4"/>
  <c r="DJ743" i="4"/>
  <c r="DK762" i="4"/>
  <c r="DK763" i="4"/>
  <c r="DK774" i="4"/>
  <c r="DJ784" i="4"/>
  <c r="DO781" i="4"/>
  <c r="DJ572" i="4"/>
  <c r="DO628" i="4"/>
  <c r="DO599" i="4"/>
  <c r="DR599" i="4" s="1"/>
  <c r="DJ631" i="4"/>
  <c r="DM654" i="4"/>
  <c r="DO742" i="4"/>
  <c r="DR742" i="4" s="1"/>
  <c r="DP676" i="4"/>
  <c r="DM697" i="4"/>
  <c r="DJ713" i="4"/>
  <c r="DK743" i="4"/>
  <c r="DJ750" i="4"/>
  <c r="DK760" i="4"/>
  <c r="DK768" i="4"/>
  <c r="DK785" i="4"/>
  <c r="DO641" i="4"/>
  <c r="DR641" i="4" s="1"/>
  <c r="DM596" i="4"/>
  <c r="DO661" i="4"/>
  <c r="DR661" i="4" s="1"/>
  <c r="DK630" i="4"/>
  <c r="DK629" i="4"/>
  <c r="DK621" i="4"/>
  <c r="CR626" i="4"/>
  <c r="DJ650" i="4"/>
  <c r="DK647" i="4"/>
  <c r="DJ673" i="4"/>
  <c r="DM653" i="4"/>
  <c r="DO654" i="4"/>
  <c r="DR654" i="4" s="1"/>
  <c r="DJ684" i="4"/>
  <c r="CU691" i="4"/>
  <c r="CR699" i="4"/>
  <c r="CS702" i="4"/>
  <c r="DJ736" i="4"/>
  <c r="DK750" i="4"/>
  <c r="DO592" i="4"/>
  <c r="DR592" i="4" s="1"/>
  <c r="CS529" i="4"/>
  <c r="DO629" i="4"/>
  <c r="DR629" i="4" s="1"/>
  <c r="DJ597" i="4"/>
  <c r="CS586" i="4"/>
  <c r="DJ610" i="4"/>
  <c r="DJ614" i="4"/>
  <c r="DO662" i="4"/>
  <c r="DR662" i="4" s="1"/>
  <c r="CR617" i="4"/>
  <c r="DJ641" i="4"/>
  <c r="DK650" i="4"/>
  <c r="CU633" i="4"/>
  <c r="DJ656" i="4"/>
  <c r="DO642" i="4"/>
  <c r="DR642" i="4" s="1"/>
  <c r="DK673" i="4"/>
  <c r="DO653" i="4"/>
  <c r="DR653" i="4" s="1"/>
  <c r="DM693" i="4"/>
  <c r="DJ700" i="4"/>
  <c r="DM709" i="4"/>
  <c r="DO769" i="4"/>
  <c r="DJ711" i="4"/>
  <c r="DO784" i="4"/>
  <c r="DR784" i="4" s="1"/>
  <c r="DM743" i="4"/>
  <c r="DP722" i="4"/>
  <c r="CS734" i="4"/>
  <c r="CS744" i="4"/>
  <c r="CR744" i="4"/>
  <c r="CS747" i="4"/>
  <c r="DM785" i="4"/>
  <c r="DO565" i="4"/>
  <c r="DR565" i="4" s="1"/>
  <c r="DJ529" i="4"/>
  <c r="DO582" i="4"/>
  <c r="DR582" i="4" s="1"/>
  <c r="DK549" i="4"/>
  <c r="CR558" i="4"/>
  <c r="DJ598" i="4"/>
  <c r="DK609" i="4"/>
  <c r="DM614" i="4"/>
  <c r="DM613" i="4"/>
  <c r="DO660" i="4"/>
  <c r="CS604" i="4"/>
  <c r="DO677" i="4"/>
  <c r="DR677" i="4" s="1"/>
  <c r="DO678" i="4"/>
  <c r="DR678" i="4" s="1"/>
  <c r="DK641" i="4"/>
  <c r="DK656" i="4"/>
  <c r="DJ662" i="4"/>
  <c r="DM659" i="4"/>
  <c r="DO758" i="4"/>
  <c r="DP692" i="4"/>
  <c r="DK711" i="4"/>
  <c r="CR713" i="4"/>
  <c r="DJ746" i="4"/>
  <c r="DJ753" i="4"/>
  <c r="DO735" i="4"/>
  <c r="DR735" i="4" s="1"/>
  <c r="DK778" i="4"/>
  <c r="DK777" i="4"/>
  <c r="DK775" i="4"/>
  <c r="CR766" i="4"/>
  <c r="CR782" i="4"/>
  <c r="DP473" i="4"/>
  <c r="DO549" i="4"/>
  <c r="DR549" i="4" s="1"/>
  <c r="DJ513" i="4"/>
  <c r="DP514" i="4"/>
  <c r="DJ538" i="4"/>
  <c r="DM537" i="4"/>
  <c r="DO604" i="4"/>
  <c r="DR604" i="4" s="1"/>
  <c r="DP574" i="4"/>
  <c r="DJ613" i="4"/>
  <c r="DO724" i="4"/>
  <c r="DR724" i="4" s="1"/>
  <c r="DO659" i="4"/>
  <c r="DM682" i="4"/>
  <c r="DK693" i="4"/>
  <c r="DJ712" i="4"/>
  <c r="DM696" i="4"/>
  <c r="CS713" i="4"/>
  <c r="DM734" i="4"/>
  <c r="CU717" i="4"/>
  <c r="DK729" i="4"/>
  <c r="DK753" i="4"/>
  <c r="DJ764" i="4"/>
  <c r="CS771" i="4"/>
  <c r="DJ792" i="4"/>
  <c r="DO533" i="4"/>
  <c r="DR533" i="4" s="1"/>
  <c r="CR472" i="4"/>
  <c r="DJ497" i="4"/>
  <c r="DM515" i="4"/>
  <c r="DJ561" i="4"/>
  <c r="DM550" i="4"/>
  <c r="DO618" i="4"/>
  <c r="CU557" i="4"/>
  <c r="DO630" i="4"/>
  <c r="DR630" i="4" s="1"/>
  <c r="DJ609" i="4"/>
  <c r="DO655" i="4"/>
  <c r="CU605" i="4"/>
  <c r="DJ612" i="4"/>
  <c r="DJ647" i="4"/>
  <c r="CR632" i="4"/>
  <c r="DO701" i="4"/>
  <c r="DR701" i="4" s="1"/>
  <c r="DP659" i="4"/>
  <c r="DM700" i="4"/>
  <c r="DK710" i="4"/>
  <c r="DO696" i="4"/>
  <c r="DR696" i="4" s="1"/>
  <c r="DK728" i="4"/>
  <c r="DJ731" i="4"/>
  <c r="DJ742" i="4"/>
  <c r="DJ741" i="4"/>
  <c r="DJ738" i="4"/>
  <c r="CU734" i="4"/>
  <c r="DJ771" i="4"/>
  <c r="DM769" i="4"/>
  <c r="DP758" i="4"/>
  <c r="DM764" i="4"/>
  <c r="DK764" i="4"/>
  <c r="DJ787" i="4"/>
  <c r="CS782" i="4"/>
  <c r="DJ718" i="4"/>
  <c r="DO702" i="4"/>
  <c r="DR702" i="4" s="1"/>
  <c r="DO777" i="4"/>
  <c r="DR777" i="4" s="1"/>
  <c r="DM735" i="4"/>
  <c r="DM768" i="4"/>
  <c r="DP769" i="4"/>
  <c r="DP791" i="4"/>
  <c r="DJ697" i="4"/>
  <c r="DO771" i="4"/>
  <c r="DJ751" i="4"/>
  <c r="DJ761" i="4"/>
  <c r="CU753" i="4"/>
  <c r="DJ782" i="4"/>
  <c r="DM760" i="4"/>
  <c r="CU747" i="4"/>
  <c r="DK782" i="4"/>
  <c r="DJ699" i="4"/>
  <c r="DM751" i="4"/>
  <c r="DP739" i="4"/>
  <c r="DJ777" i="4"/>
  <c r="DP759" i="4"/>
  <c r="DP760" i="4"/>
  <c r="DM781" i="4"/>
  <c r="DM744" i="4"/>
  <c r="DM730" i="4"/>
  <c r="DO740" i="4"/>
  <c r="DR740" i="4" s="1"/>
  <c r="DJ767" i="4"/>
  <c r="DK758" i="4"/>
  <c r="DP775" i="4"/>
  <c r="DJ776" i="4"/>
  <c r="CR780" i="4"/>
  <c r="DM714" i="4"/>
  <c r="DJ745" i="4"/>
  <c r="DJ766" i="4"/>
  <c r="DK767" i="4"/>
  <c r="DJ785" i="4"/>
  <c r="DP786" i="4"/>
  <c r="DJ693" i="4"/>
  <c r="DM706" i="4"/>
  <c r="DJ729" i="4"/>
  <c r="DO722" i="4"/>
  <c r="DJ723" i="4"/>
  <c r="CU736" i="4"/>
  <c r="DK765" i="4"/>
  <c r="DK766" i="4"/>
  <c r="DK757" i="4"/>
  <c r="DJ775" i="4"/>
  <c r="DJ645" i="4"/>
  <c r="DJ661" i="4"/>
  <c r="DO671" i="4"/>
  <c r="DJ677" i="4"/>
  <c r="DO687" i="4"/>
  <c r="DK700" i="4"/>
  <c r="DO706" i="4"/>
  <c r="DM767" i="4"/>
  <c r="DM745" i="4"/>
  <c r="CU737" i="4"/>
  <c r="DP744" i="4"/>
  <c r="DM765" i="4"/>
  <c r="DK772" i="4"/>
  <c r="DK776" i="4"/>
  <c r="DM774" i="4"/>
  <c r="CR781" i="4"/>
  <c r="DO760" i="4"/>
  <c r="DJ716" i="4"/>
  <c r="DM723" i="4"/>
  <c r="DP731" i="4"/>
  <c r="DK745" i="4"/>
  <c r="CR764" i="4"/>
  <c r="DP715" i="4"/>
  <c r="DK746" i="4"/>
  <c r="DK771" i="4"/>
  <c r="DM772" i="4"/>
  <c r="DM776" i="4"/>
  <c r="CS764" i="4"/>
  <c r="DM773" i="4"/>
  <c r="DP774" i="4"/>
  <c r="CS778" i="4"/>
  <c r="DP785" i="4"/>
  <c r="DO712" i="4"/>
  <c r="DR712" i="4" s="1"/>
  <c r="DO728" i="4"/>
  <c r="DO744" i="4"/>
  <c r="DM732" i="4"/>
  <c r="DM754" i="4"/>
  <c r="DM656" i="4"/>
  <c r="DM672" i="4"/>
  <c r="DM688" i="4"/>
  <c r="DO791" i="4"/>
  <c r="DK755" i="4"/>
  <c r="DM746" i="4"/>
  <c r="DP749" i="4"/>
  <c r="DM770" i="4"/>
  <c r="DP750" i="4"/>
  <c r="DM771" i="4"/>
  <c r="DK792" i="4"/>
  <c r="DP773" i="4"/>
  <c r="CU779" i="4"/>
  <c r="DO707" i="4"/>
  <c r="DR707" i="4" s="1"/>
  <c r="DO723" i="4"/>
  <c r="DR723" i="4" s="1"/>
  <c r="DO739" i="4"/>
  <c r="DO755" i="4"/>
  <c r="DO775" i="4"/>
  <c r="CU721" i="4"/>
  <c r="DM724" i="4"/>
  <c r="DP732" i="4"/>
  <c r="DP743" i="4"/>
  <c r="DM752" i="4"/>
  <c r="DM753" i="4"/>
  <c r="DP755" i="4"/>
  <c r="CS762" i="4"/>
  <c r="DP688" i="4"/>
  <c r="DM694" i="4"/>
  <c r="DO761" i="4"/>
  <c r="DR761" i="4" s="1"/>
  <c r="DP734" i="4"/>
  <c r="DM755" i="4"/>
  <c r="DM750" i="4"/>
  <c r="DM792" i="4"/>
  <c r="DO792" i="4"/>
  <c r="DR792" i="4" s="1"/>
  <c r="DK756" i="4"/>
  <c r="DP751" i="4"/>
  <c r="DP752" i="4"/>
  <c r="DP770" i="4"/>
  <c r="DM791" i="4"/>
  <c r="DP651" i="4"/>
  <c r="DM662" i="4"/>
  <c r="DP667" i="4"/>
  <c r="DM678" i="4"/>
  <c r="DP683" i="4"/>
  <c r="DP694" i="4"/>
  <c r="DO776" i="4"/>
  <c r="CR731" i="4"/>
  <c r="DP748" i="4"/>
  <c r="DO754" i="4"/>
  <c r="DR754" i="4" s="1"/>
  <c r="DO697" i="4"/>
  <c r="DR697" i="4" s="1"/>
  <c r="DO713" i="4"/>
  <c r="DR713" i="4" s="1"/>
  <c r="DO729" i="4"/>
  <c r="DR729" i="4" s="1"/>
  <c r="DO745" i="4"/>
  <c r="DR745" i="4" s="1"/>
  <c r="CR700" i="4"/>
  <c r="CR715" i="4"/>
  <c r="DM739" i="4"/>
  <c r="DM756" i="4"/>
  <c r="DK769" i="4"/>
  <c r="DP771" i="4"/>
  <c r="DM689" i="4"/>
  <c r="DK788" i="4"/>
  <c r="CR732" i="4"/>
  <c r="DM726" i="4"/>
  <c r="DM788" i="4"/>
  <c r="DP781" i="4"/>
  <c r="DP776" i="4"/>
  <c r="DM761" i="4"/>
  <c r="DM777" i="4"/>
  <c r="DM783" i="4"/>
  <c r="N28" i="12"/>
  <c r="N9" i="12"/>
  <c r="S9" i="12" s="1"/>
  <c r="N47" i="12"/>
  <c r="BE43" i="4" l="1"/>
  <c r="BU254" i="4"/>
  <c r="CF1095" i="4"/>
  <c r="AC312" i="4"/>
  <c r="BE122" i="4"/>
  <c r="BE112" i="4"/>
  <c r="AY89" i="4"/>
  <c r="BU158" i="4"/>
  <c r="AD289" i="4"/>
  <c r="CE941" i="4"/>
  <c r="CE933" i="4"/>
  <c r="AC275" i="4"/>
  <c r="AZ275" i="4" s="1"/>
  <c r="BK275" i="4" s="1"/>
  <c r="BU142" i="4"/>
  <c r="AB224" i="4"/>
  <c r="BE224" i="4" s="1"/>
  <c r="BU186" i="4"/>
  <c r="CE977" i="4"/>
  <c r="BE79" i="4"/>
  <c r="BE114" i="4"/>
  <c r="BE68" i="4"/>
  <c r="AC232" i="4"/>
  <c r="AY232" i="4" s="1"/>
  <c r="CE1054" i="4"/>
  <c r="BE123" i="4"/>
  <c r="AC222" i="4"/>
  <c r="BE106" i="4"/>
  <c r="AD142" i="4"/>
  <c r="BE117" i="4"/>
  <c r="CE1023" i="4"/>
  <c r="AC254" i="4"/>
  <c r="AY254" i="4" s="1"/>
  <c r="AC269" i="4"/>
  <c r="AZ269" i="4" s="1"/>
  <c r="CE1060" i="4"/>
  <c r="BE124" i="4"/>
  <c r="BE69" i="4"/>
  <c r="BE38" i="4"/>
  <c r="BE52" i="4"/>
  <c r="AZ265" i="4"/>
  <c r="AY265" i="4"/>
  <c r="AZ147" i="4"/>
  <c r="AY147" i="4"/>
  <c r="AC272" i="4"/>
  <c r="AZ263" i="4"/>
  <c r="AY263" i="4"/>
  <c r="BE126" i="4"/>
  <c r="AZ125" i="4"/>
  <c r="BU272" i="4"/>
  <c r="AD275" i="4"/>
  <c r="AB237" i="4"/>
  <c r="BE237" i="4" s="1"/>
  <c r="CF1098" i="4"/>
  <c r="AZ303" i="4"/>
  <c r="AY303" i="4"/>
  <c r="AZ312" i="4"/>
  <c r="AY312" i="4"/>
  <c r="AZ284" i="4"/>
  <c r="AY284" i="4"/>
  <c r="AZ232" i="4"/>
  <c r="BK232" i="4" s="1"/>
  <c r="BE110" i="4"/>
  <c r="AY154" i="4"/>
  <c r="AZ154" i="4"/>
  <c r="BE85" i="4"/>
  <c r="BE128" i="4"/>
  <c r="AB186" i="4"/>
  <c r="BE186" i="4" s="1"/>
  <c r="AZ110" i="4"/>
  <c r="BA110" i="4" s="1"/>
  <c r="BB110" i="4" s="1"/>
  <c r="AY110" i="4"/>
  <c r="AB277" i="4"/>
  <c r="BE277" i="4" s="1"/>
  <c r="AY124" i="4"/>
  <c r="AZ124" i="4"/>
  <c r="AZ68" i="4"/>
  <c r="AY68" i="4"/>
  <c r="CE971" i="4"/>
  <c r="AZ71" i="4"/>
  <c r="AY71" i="4"/>
  <c r="AZ111" i="4"/>
  <c r="AY111" i="4"/>
  <c r="AZ79" i="4"/>
  <c r="AY79" i="4"/>
  <c r="AY114" i="4"/>
  <c r="AZ114" i="4"/>
  <c r="BE78" i="4"/>
  <c r="AZ142" i="4"/>
  <c r="BK142" i="4" s="1"/>
  <c r="AY142" i="4"/>
  <c r="AZ222" i="4"/>
  <c r="AY222" i="4"/>
  <c r="AD134" i="4"/>
  <c r="AZ117" i="4"/>
  <c r="AY117" i="4"/>
  <c r="AY112" i="4"/>
  <c r="AZ112" i="4"/>
  <c r="AZ283" i="4"/>
  <c r="BK283" i="4" s="1"/>
  <c r="AY283" i="4"/>
  <c r="AY186" i="4"/>
  <c r="AZ186" i="4"/>
  <c r="AY150" i="4"/>
  <c r="AZ150" i="4"/>
  <c r="AZ130" i="4"/>
  <c r="AY130" i="4"/>
  <c r="AY128" i="4"/>
  <c r="AZ128" i="4"/>
  <c r="AZ109" i="4"/>
  <c r="AY109" i="4"/>
  <c r="AZ105" i="4"/>
  <c r="AY105" i="4"/>
  <c r="BE105" i="4"/>
  <c r="AY94" i="4"/>
  <c r="BU265" i="4"/>
  <c r="BE73" i="4"/>
  <c r="AC300" i="4"/>
  <c r="AD243" i="4"/>
  <c r="CD923" i="4"/>
  <c r="AY86" i="4"/>
  <c r="AZ86" i="4"/>
  <c r="AZ115" i="4"/>
  <c r="AY115" i="4"/>
  <c r="BE71" i="4"/>
  <c r="BE109" i="4"/>
  <c r="AZ122" i="4"/>
  <c r="AY122" i="4"/>
  <c r="BE92" i="4"/>
  <c r="AZ69" i="4"/>
  <c r="AY69" i="4"/>
  <c r="AY76" i="4"/>
  <c r="AZ76" i="4"/>
  <c r="AZ163" i="4"/>
  <c r="AY163" i="4"/>
  <c r="AY244" i="4"/>
  <c r="AZ244" i="4"/>
  <c r="AZ138" i="4"/>
  <c r="AY138" i="4"/>
  <c r="BU297" i="4"/>
  <c r="AB254" i="4"/>
  <c r="BE254" i="4" s="1"/>
  <c r="AZ281" i="4"/>
  <c r="AY281" i="4"/>
  <c r="AZ89" i="4"/>
  <c r="AZ83" i="4"/>
  <c r="AY83" i="4"/>
  <c r="AZ143" i="4"/>
  <c r="AY143" i="4"/>
  <c r="AZ310" i="4"/>
  <c r="AY310" i="4"/>
  <c r="AY127" i="4"/>
  <c r="AZ127" i="4"/>
  <c r="AY72" i="4"/>
  <c r="AZ72" i="4"/>
  <c r="AZ106" i="4"/>
  <c r="AY106" i="4"/>
  <c r="AZ101" i="4"/>
  <c r="AY101" i="4"/>
  <c r="AZ248" i="4"/>
  <c r="AY248" i="4"/>
  <c r="CE1056" i="4"/>
  <c r="AY98" i="4"/>
  <c r="AZ98" i="4"/>
  <c r="AZ196" i="4"/>
  <c r="AY196" i="4"/>
  <c r="BU199" i="4"/>
  <c r="BV199" i="4" s="1"/>
  <c r="BY199" i="4" s="1"/>
  <c r="AB177" i="4"/>
  <c r="BE177" i="4" s="1"/>
  <c r="BE101" i="4"/>
  <c r="BE20" i="4"/>
  <c r="AZ293" i="4"/>
  <c r="AY293" i="4"/>
  <c r="AZ199" i="4"/>
  <c r="AY199" i="4"/>
  <c r="AY126" i="4"/>
  <c r="AZ78" i="4"/>
  <c r="AY78" i="4"/>
  <c r="AZ267" i="4"/>
  <c r="AY267" i="4"/>
  <c r="CD1015" i="4"/>
  <c r="BE72" i="4"/>
  <c r="AZ118" i="4"/>
  <c r="AY118" i="4"/>
  <c r="AZ85" i="4"/>
  <c r="AY85" i="4"/>
  <c r="CE990" i="4"/>
  <c r="CF971" i="4"/>
  <c r="AY99" i="4"/>
  <c r="AZ99" i="4"/>
  <c r="AZ95" i="4"/>
  <c r="AY95" i="4"/>
  <c r="BE95" i="4"/>
  <c r="BE125" i="4"/>
  <c r="BK125" i="4" s="1"/>
  <c r="AZ103" i="4"/>
  <c r="AY103" i="4"/>
  <c r="AZ134" i="4"/>
  <c r="BA134" i="4" s="1"/>
  <c r="BB134" i="4" s="1"/>
  <c r="AY134" i="4"/>
  <c r="AY123" i="4"/>
  <c r="AY187" i="4"/>
  <c r="AZ187" i="4"/>
  <c r="BK187" i="4" s="1"/>
  <c r="AZ176" i="4"/>
  <c r="AY176" i="4"/>
  <c r="AZ93" i="4"/>
  <c r="AY93" i="4"/>
  <c r="BE127" i="4"/>
  <c r="BE89" i="4"/>
  <c r="AY96" i="4"/>
  <c r="AZ96" i="4"/>
  <c r="AZ273" i="4"/>
  <c r="AY273" i="4"/>
  <c r="AC156" i="4"/>
  <c r="CE1107" i="4"/>
  <c r="AD214" i="4"/>
  <c r="BE86" i="4"/>
  <c r="AZ121" i="4"/>
  <c r="AY121" i="4"/>
  <c r="BE111" i="4"/>
  <c r="BE116" i="4"/>
  <c r="AZ201" i="4"/>
  <c r="AY201" i="4"/>
  <c r="AZ75" i="4"/>
  <c r="AY75" i="4"/>
  <c r="AY82" i="4"/>
  <c r="AZ82" i="4"/>
  <c r="BE76" i="4"/>
  <c r="AZ253" i="4"/>
  <c r="AY253" i="4"/>
  <c r="AD149" i="4"/>
  <c r="BE98" i="4"/>
  <c r="AY80" i="4"/>
  <c r="AZ80" i="4"/>
  <c r="AZ308" i="4"/>
  <c r="AY308" i="4"/>
  <c r="AD150" i="4"/>
  <c r="CE947" i="4"/>
  <c r="AY155" i="4"/>
  <c r="AZ155" i="4"/>
  <c r="AZ87" i="4"/>
  <c r="AY87" i="4"/>
  <c r="AZ322" i="4"/>
  <c r="AY322" i="4"/>
  <c r="AZ92" i="4"/>
  <c r="AY92" i="4"/>
  <c r="AZ73" i="4"/>
  <c r="AY73" i="4"/>
  <c r="BE82" i="4"/>
  <c r="AZ116" i="4"/>
  <c r="AY116" i="4"/>
  <c r="AZ146" i="4"/>
  <c r="BK146" i="4" s="1"/>
  <c r="AY146" i="4"/>
  <c r="AD133" i="4"/>
  <c r="BE83" i="4"/>
  <c r="BE118" i="4"/>
  <c r="BE80" i="4"/>
  <c r="BE93" i="4"/>
  <c r="AD312" i="4"/>
  <c r="BE75" i="4"/>
  <c r="AY158" i="4"/>
  <c r="AZ158" i="4"/>
  <c r="BK158" i="4" s="1"/>
  <c r="AB269" i="4"/>
  <c r="BE269" i="4" s="1"/>
  <c r="AD303" i="4"/>
  <c r="AD216" i="4"/>
  <c r="CD968" i="4"/>
  <c r="BE63" i="4"/>
  <c r="CE937" i="4"/>
  <c r="AD172" i="4"/>
  <c r="CF1057" i="4"/>
  <c r="CF938" i="4"/>
  <c r="BE62" i="4"/>
  <c r="AC136" i="4"/>
  <c r="BE59" i="4"/>
  <c r="DF952" i="4"/>
  <c r="BU136" i="4"/>
  <c r="BV136" i="4" s="1"/>
  <c r="BY136" i="4" s="1"/>
  <c r="AD268" i="4"/>
  <c r="AD250" i="4"/>
  <c r="CF949" i="4"/>
  <c r="BU147" i="4"/>
  <c r="BU275" i="4"/>
  <c r="BV275" i="4" s="1"/>
  <c r="BY275" i="4" s="1"/>
  <c r="AC172" i="4"/>
  <c r="CE938" i="4"/>
  <c r="CK793" i="4"/>
  <c r="AD290" i="4"/>
  <c r="AC277" i="4"/>
  <c r="CE963" i="4"/>
  <c r="CK794" i="4"/>
  <c r="AD223" i="4"/>
  <c r="BU277" i="4"/>
  <c r="CE1101" i="4"/>
  <c r="DE1101" i="4" s="1"/>
  <c r="CD1045" i="4"/>
  <c r="DD1045" i="4" s="1"/>
  <c r="DJ1066" i="4" s="1"/>
  <c r="AD277" i="4"/>
  <c r="AD209" i="4"/>
  <c r="AB287" i="4"/>
  <c r="BE287" i="4" s="1"/>
  <c r="BE45" i="4"/>
  <c r="BU258" i="4"/>
  <c r="BV258" i="4" s="1"/>
  <c r="BY258" i="4" s="1"/>
  <c r="CE1084" i="4"/>
  <c r="CE983" i="4"/>
  <c r="CD1078" i="4"/>
  <c r="BE46" i="4"/>
  <c r="BE21" i="4"/>
  <c r="BE57" i="4"/>
  <c r="AC206" i="4"/>
  <c r="CF989" i="4"/>
  <c r="AC171" i="4"/>
  <c r="CF975" i="4"/>
  <c r="DF975" i="4" s="1"/>
  <c r="BE17" i="4"/>
  <c r="BE48" i="4"/>
  <c r="AD242" i="4"/>
  <c r="AD249" i="4"/>
  <c r="AD144" i="4"/>
  <c r="CE925" i="4"/>
  <c r="AP131" i="4"/>
  <c r="AB166" i="4"/>
  <c r="BE166" i="4" s="1"/>
  <c r="AD174" i="4"/>
  <c r="AD235" i="4"/>
  <c r="CD957" i="4"/>
  <c r="AC192" i="4"/>
  <c r="AD226" i="4"/>
  <c r="AC258" i="4"/>
  <c r="AD171" i="4"/>
  <c r="AD191" i="4"/>
  <c r="DF1031" i="4"/>
  <c r="AC262" i="4"/>
  <c r="CE997" i="4"/>
  <c r="AD239" i="4"/>
  <c r="BE58" i="4"/>
  <c r="CE962" i="4"/>
  <c r="BU144" i="4"/>
  <c r="BV144" i="4" s="1"/>
  <c r="BY144" i="4" s="1"/>
  <c r="CE1091" i="4"/>
  <c r="CE1035" i="4"/>
  <c r="DE1035" i="4" s="1"/>
  <c r="DK1056" i="4" s="1"/>
  <c r="CF1060" i="4"/>
  <c r="BU146" i="4"/>
  <c r="BV146" i="4" s="1"/>
  <c r="BY146" i="4" s="1"/>
  <c r="CE1013" i="4"/>
  <c r="AB239" i="4"/>
  <c r="BE239" i="4" s="1"/>
  <c r="AC144" i="4"/>
  <c r="CD963" i="4"/>
  <c r="AK18" i="4" a="1"/>
  <c r="AK18" i="4" s="1"/>
  <c r="CE994" i="4"/>
  <c r="BU148" i="4"/>
  <c r="BV148" i="4" s="1"/>
  <c r="BY148" i="4" s="1"/>
  <c r="AC320" i="4"/>
  <c r="AD320" i="4"/>
  <c r="AD238" i="4"/>
  <c r="AD292" i="4"/>
  <c r="CE982" i="4"/>
  <c r="CE935" i="4"/>
  <c r="AK17" i="4" a="1"/>
  <c r="AK17" i="4" s="1"/>
  <c r="BU262" i="4"/>
  <c r="AD218" i="4"/>
  <c r="AD278" i="4"/>
  <c r="AD207" i="4"/>
  <c r="AD196" i="4"/>
  <c r="AD293" i="4"/>
  <c r="AC203" i="4"/>
  <c r="AB180" i="4"/>
  <c r="BE180" i="4" s="1"/>
  <c r="AC148" i="4"/>
  <c r="CD1076" i="4"/>
  <c r="BU209" i="4"/>
  <c r="AD220" i="4"/>
  <c r="AC180" i="4"/>
  <c r="AB207" i="4"/>
  <c r="BE207" i="4" s="1"/>
  <c r="CD998" i="4"/>
  <c r="BU154" i="4"/>
  <c r="BV154" i="4" s="1"/>
  <c r="BY154" i="4" s="1"/>
  <c r="AB300" i="4"/>
  <c r="BE300" i="4" s="1"/>
  <c r="BU261" i="4"/>
  <c r="BV261" i="4" s="1"/>
  <c r="BY261" i="4" s="1"/>
  <c r="CF928" i="4"/>
  <c r="AD187" i="4"/>
  <c r="BV206" i="4"/>
  <c r="BY206" i="4" s="1"/>
  <c r="BU138" i="4"/>
  <c r="BV138" i="4" s="1"/>
  <c r="BY138" i="4" s="1"/>
  <c r="AB213" i="4"/>
  <c r="BE213" i="4" s="1"/>
  <c r="AC209" i="4"/>
  <c r="AD167" i="4"/>
  <c r="AD132" i="4"/>
  <c r="BU203" i="4"/>
  <c r="CE1111" i="4"/>
  <c r="CD956" i="4"/>
  <c r="CD1091" i="4"/>
  <c r="BU244" i="4"/>
  <c r="BV244" i="4" s="1"/>
  <c r="BY244" i="4" s="1"/>
  <c r="BV191" i="4"/>
  <c r="BY191" i="4" s="1"/>
  <c r="CE1000" i="4"/>
  <c r="BE34" i="4"/>
  <c r="AB322" i="4"/>
  <c r="BE322" i="4" s="1"/>
  <c r="BU134" i="4"/>
  <c r="BV134" i="4" s="1"/>
  <c r="BY134" i="4" s="1"/>
  <c r="CE949" i="4"/>
  <c r="AD240" i="4"/>
  <c r="AD164" i="4"/>
  <c r="AB147" i="4"/>
  <c r="BE147" i="4" s="1"/>
  <c r="AC191" i="4"/>
  <c r="AB312" i="4"/>
  <c r="BE312" i="4" s="1"/>
  <c r="AC287" i="4"/>
  <c r="AD208" i="4"/>
  <c r="AB208" i="4"/>
  <c r="BE208" i="4" s="1"/>
  <c r="CD938" i="4"/>
  <c r="AC179" i="4"/>
  <c r="BU283" i="4"/>
  <c r="CD1103" i="4"/>
  <c r="CD999" i="4"/>
  <c r="BV216" i="4"/>
  <c r="BY216" i="4" s="1"/>
  <c r="CE945" i="4"/>
  <c r="AD253" i="4"/>
  <c r="AD153" i="4"/>
  <c r="AD258" i="4"/>
  <c r="CD1028" i="4"/>
  <c r="AD154" i="4"/>
  <c r="CE978" i="4"/>
  <c r="BE7" i="4"/>
  <c r="AP315" i="4"/>
  <c r="AP172" i="4"/>
  <c r="CG963" i="4" s="1"/>
  <c r="CD1022" i="4"/>
  <c r="AP231" i="4"/>
  <c r="CG1022" i="4" s="1"/>
  <c r="CD937" i="4"/>
  <c r="AP146" i="4"/>
  <c r="CG937" i="4" s="1"/>
  <c r="BE29" i="4"/>
  <c r="AP301" i="4"/>
  <c r="CG1092" i="4" s="1"/>
  <c r="AY11" i="4"/>
  <c r="AZ24" i="4"/>
  <c r="AY24" i="4"/>
  <c r="BA24" i="4" s="1"/>
  <c r="AP198" i="4"/>
  <c r="CG989" i="4" s="1"/>
  <c r="AZ66" i="4"/>
  <c r="AY66" i="4"/>
  <c r="BA93" i="4"/>
  <c r="BB93" i="4" s="1"/>
  <c r="AB283" i="4"/>
  <c r="BE283" i="4" s="1"/>
  <c r="AP283" i="4"/>
  <c r="CG1074" i="4" s="1"/>
  <c r="AP186" i="4"/>
  <c r="AP152" i="4"/>
  <c r="CG943" i="4" s="1"/>
  <c r="AP319" i="4"/>
  <c r="AB215" i="4"/>
  <c r="BE215" i="4" s="1"/>
  <c r="AP215" i="4"/>
  <c r="CG1006" i="4" s="1"/>
  <c r="BE32" i="4"/>
  <c r="AB306" i="4"/>
  <c r="BE306" i="4" s="1"/>
  <c r="AP306" i="4"/>
  <c r="CD1008" i="4"/>
  <c r="AP217" i="4"/>
  <c r="CG1008" i="4" s="1"/>
  <c r="CD1104" i="4"/>
  <c r="AP313" i="4"/>
  <c r="CG1104" i="4" s="1"/>
  <c r="CD1069" i="4"/>
  <c r="AP278" i="4"/>
  <c r="CG1069" i="4" s="1"/>
  <c r="AP132" i="4"/>
  <c r="CG923" i="4" s="1"/>
  <c r="AZ36" i="4"/>
  <c r="AY36" i="4"/>
  <c r="BE50" i="4"/>
  <c r="AZ43" i="4"/>
  <c r="AY43" i="4"/>
  <c r="AP188" i="4"/>
  <c r="CG979" i="4" s="1"/>
  <c r="AB265" i="4"/>
  <c r="BE265" i="4" s="1"/>
  <c r="AP265" i="4"/>
  <c r="CG1056" i="4" s="1"/>
  <c r="AY49" i="4"/>
  <c r="AZ49" i="4"/>
  <c r="AY31" i="4"/>
  <c r="AZ31" i="4"/>
  <c r="BD183" i="4"/>
  <c r="AP189" i="4"/>
  <c r="AA141" i="4"/>
  <c r="AH141" i="4" s="1"/>
  <c r="AP178" i="4"/>
  <c r="AZ34" i="4"/>
  <c r="AY34" i="4"/>
  <c r="BE36" i="4"/>
  <c r="BE39" i="4"/>
  <c r="AP277" i="4"/>
  <c r="CG1068" i="4" s="1"/>
  <c r="CD1023" i="4"/>
  <c r="AP232" i="4"/>
  <c r="CG1023" i="4" s="1"/>
  <c r="BE66" i="4"/>
  <c r="CD973" i="4"/>
  <c r="AP182" i="4"/>
  <c r="CG973" i="4" s="1"/>
  <c r="T303" i="4"/>
  <c r="CD954" i="4"/>
  <c r="DD954" i="4" s="1"/>
  <c r="DJ975" i="4" s="1"/>
  <c r="AP163" i="4"/>
  <c r="CG954" i="4" s="1"/>
  <c r="AP320" i="4"/>
  <c r="CG1111" i="4" s="1"/>
  <c r="AB247" i="4"/>
  <c r="BE247" i="4" s="1"/>
  <c r="AP247" i="4"/>
  <c r="AB171" i="4"/>
  <c r="BE171" i="4" s="1"/>
  <c r="AP171" i="4"/>
  <c r="CG962" i="4" s="1"/>
  <c r="BN183" i="4"/>
  <c r="AP167" i="4"/>
  <c r="CG958" i="4" s="1"/>
  <c r="BD303" i="4"/>
  <c r="AZ7" i="4"/>
  <c r="AY7" i="4"/>
  <c r="BE51" i="4"/>
  <c r="AY37" i="4"/>
  <c r="AZ37" i="4"/>
  <c r="AP180" i="4"/>
  <c r="BK126" i="4"/>
  <c r="AY45" i="4"/>
  <c r="AP149" i="4"/>
  <c r="AP199" i="4"/>
  <c r="AP160" i="4"/>
  <c r="CC999" i="4"/>
  <c r="AZ30" i="4"/>
  <c r="AY30" i="4"/>
  <c r="BE54" i="4"/>
  <c r="CD946" i="4"/>
  <c r="AP155" i="4"/>
  <c r="CG946" i="4" s="1"/>
  <c r="AB253" i="4"/>
  <c r="BE253" i="4" s="1"/>
  <c r="AP253" i="4"/>
  <c r="CG1044" i="4" s="1"/>
  <c r="BE12" i="4"/>
  <c r="AP252" i="4"/>
  <c r="AY55" i="4"/>
  <c r="AZ55" i="4"/>
  <c r="DR368" i="4"/>
  <c r="AZ52" i="4"/>
  <c r="AY52" i="4"/>
  <c r="AO191" i="4"/>
  <c r="BK263" i="4"/>
  <c r="CD945" i="4"/>
  <c r="AP154" i="4"/>
  <c r="CG945" i="4" s="1"/>
  <c r="AB143" i="4"/>
  <c r="BE143" i="4" s="1"/>
  <c r="AP143" i="4"/>
  <c r="CG934" i="4" s="1"/>
  <c r="AP322" i="4"/>
  <c r="CG1113" i="4" s="1"/>
  <c r="AP288" i="4"/>
  <c r="AP204" i="4"/>
  <c r="BE4" i="4"/>
  <c r="BE49" i="4"/>
  <c r="BE27" i="4"/>
  <c r="AY48" i="4"/>
  <c r="AZ48" i="4"/>
  <c r="CD966" i="4"/>
  <c r="AP175" i="4"/>
  <c r="AZ20" i="4"/>
  <c r="AY20" i="4"/>
  <c r="BE35" i="4"/>
  <c r="AP286" i="4"/>
  <c r="AP276" i="4"/>
  <c r="AZ22" i="4"/>
  <c r="AY22" i="4"/>
  <c r="AL32" i="4" a="1"/>
  <c r="AL32" i="4" s="1"/>
  <c r="BU187" i="4"/>
  <c r="BV187" i="4" s="1"/>
  <c r="BY187" i="4" s="1"/>
  <c r="AZ39" i="4"/>
  <c r="AY39" i="4"/>
  <c r="BN261" i="4"/>
  <c r="AP165" i="4"/>
  <c r="CG956" i="4" s="1"/>
  <c r="AB235" i="4"/>
  <c r="BE235" i="4" s="1"/>
  <c r="AP235" i="4"/>
  <c r="AP129" i="4"/>
  <c r="DR190" i="4"/>
  <c r="AP239" i="4"/>
  <c r="CG1030" i="4" s="1"/>
  <c r="CD1099" i="4"/>
  <c r="DD1099" i="4" s="1"/>
  <c r="AP308" i="4"/>
  <c r="CG1099" i="4" s="1"/>
  <c r="AZ4" i="4"/>
  <c r="AY4" i="4"/>
  <c r="AZ25" i="4"/>
  <c r="AY25" i="4"/>
  <c r="CD941" i="4"/>
  <c r="AP150" i="4"/>
  <c r="CG941" i="4" s="1"/>
  <c r="BE22" i="4"/>
  <c r="AZ46" i="4"/>
  <c r="AY46" i="4"/>
  <c r="AK37" i="4" a="1"/>
  <c r="AK37" i="4" s="1"/>
  <c r="AB138" i="4"/>
  <c r="BE138" i="4" s="1"/>
  <c r="AP138" i="4"/>
  <c r="CG929" i="4" s="1"/>
  <c r="AZ29" i="4"/>
  <c r="AY29" i="4"/>
  <c r="AP144" i="4"/>
  <c r="AJ6" i="4" a="1"/>
  <c r="BE13" i="4"/>
  <c r="AB134" i="4"/>
  <c r="BE134" i="4" s="1"/>
  <c r="AP134" i="4"/>
  <c r="CG925" i="4" s="1"/>
  <c r="CD992" i="4"/>
  <c r="AP201" i="4"/>
  <c r="AB311" i="4"/>
  <c r="BE311" i="4" s="1"/>
  <c r="AP311" i="4"/>
  <c r="CG1102" i="4" s="1"/>
  <c r="CD1098" i="4"/>
  <c r="AP307" i="4"/>
  <c r="CG1098" i="4" s="1"/>
  <c r="CD972" i="4"/>
  <c r="AP181" i="4"/>
  <c r="AP299" i="4"/>
  <c r="CG1090" i="4" s="1"/>
  <c r="AP245" i="4"/>
  <c r="AB290" i="4"/>
  <c r="BE290" i="4" s="1"/>
  <c r="AP290" i="4"/>
  <c r="CG1081" i="4" s="1"/>
  <c r="CD1039" i="4"/>
  <c r="AP248" i="4"/>
  <c r="CG1039" i="4" s="1"/>
  <c r="AB183" i="4"/>
  <c r="BE183" i="4" s="1"/>
  <c r="AP183" i="4"/>
  <c r="CG974" i="4" s="1"/>
  <c r="AP228" i="4"/>
  <c r="CE992" i="4"/>
  <c r="AP135" i="4"/>
  <c r="AZ21" i="4"/>
  <c r="AY21" i="4"/>
  <c r="I152" i="4"/>
  <c r="AB146" i="4"/>
  <c r="BE146" i="4" s="1"/>
  <c r="CD1080" i="4"/>
  <c r="AP289" i="4"/>
  <c r="CG1080" i="4" s="1"/>
  <c r="CD931" i="4"/>
  <c r="AP140" i="4"/>
  <c r="CD1084" i="4"/>
  <c r="AP293" i="4"/>
  <c r="CG1084" i="4" s="1"/>
  <c r="AY57" i="4"/>
  <c r="AP148" i="4"/>
  <c r="AY63" i="4"/>
  <c r="AZ63" i="4"/>
  <c r="BE37" i="4"/>
  <c r="BD152" i="4"/>
  <c r="AZ12" i="4"/>
  <c r="AY12" i="4"/>
  <c r="AB270" i="4"/>
  <c r="BE270" i="4" s="1"/>
  <c r="AP270" i="4"/>
  <c r="BE64" i="4"/>
  <c r="CD1035" i="4"/>
  <c r="DD1035" i="4" s="1"/>
  <c r="DJ1056" i="4" s="1"/>
  <c r="AP244" i="4"/>
  <c r="CG1035" i="4" s="1"/>
  <c r="AP187" i="4"/>
  <c r="AZ27" i="4"/>
  <c r="AY27" i="4"/>
  <c r="BE24" i="4"/>
  <c r="BK24" i="4" s="1"/>
  <c r="AZ58" i="4"/>
  <c r="AY58" i="4"/>
  <c r="CG1066" i="4"/>
  <c r="CC1053" i="4"/>
  <c r="BE25" i="4"/>
  <c r="AP206" i="4"/>
  <c r="AJ15" i="4" a="1"/>
  <c r="AJ15" i="4" s="1"/>
  <c r="AY15" i="4"/>
  <c r="AZ15" i="4"/>
  <c r="AY38" i="4"/>
  <c r="AZ38" i="4"/>
  <c r="AP159" i="4"/>
  <c r="CG950" i="4" s="1"/>
  <c r="AZ13" i="4"/>
  <c r="AY13" i="4"/>
  <c r="BE55" i="4"/>
  <c r="AP233" i="4"/>
  <c r="BA265" i="4"/>
  <c r="BB265" i="4" s="1"/>
  <c r="AY32" i="4"/>
  <c r="AZ32" i="4"/>
  <c r="AP269" i="4"/>
  <c r="AB285" i="4"/>
  <c r="BE285" i="4" s="1"/>
  <c r="AP285" i="4"/>
  <c r="CG1076" i="4" s="1"/>
  <c r="AB271" i="4"/>
  <c r="BE271" i="4" s="1"/>
  <c r="AP271" i="4"/>
  <c r="AP241" i="4"/>
  <c r="AZ59" i="4"/>
  <c r="AY59" i="4"/>
  <c r="AY64" i="4"/>
  <c r="AZ64" i="4"/>
  <c r="CD1053" i="4"/>
  <c r="AP262" i="4"/>
  <c r="CG1053" i="4" s="1"/>
  <c r="CD1114" i="4"/>
  <c r="AP323" i="4"/>
  <c r="CG1114" i="4" s="1"/>
  <c r="CD1020" i="4"/>
  <c r="AP229" i="4"/>
  <c r="CG1020" i="4" s="1"/>
  <c r="CD984" i="4"/>
  <c r="AP193" i="4"/>
  <c r="CG984" i="4" s="1"/>
  <c r="AB191" i="4"/>
  <c r="BE191" i="4" s="1"/>
  <c r="AP191" i="4"/>
  <c r="CG982" i="4" s="1"/>
  <c r="AZ35" i="4"/>
  <c r="AY35" i="4"/>
  <c r="CG1011" i="4"/>
  <c r="AB240" i="4"/>
  <c r="BE240" i="4" s="1"/>
  <c r="AP240" i="4"/>
  <c r="CG1031" i="4" s="1"/>
  <c r="AP213" i="4"/>
  <c r="CG1004" i="4" s="1"/>
  <c r="CD933" i="4"/>
  <c r="AP142" i="4"/>
  <c r="CG933" i="4" s="1"/>
  <c r="AB243" i="4"/>
  <c r="BE243" i="4" s="1"/>
  <c r="AP243" i="4"/>
  <c r="CG1034" i="4" s="1"/>
  <c r="AP161" i="4"/>
  <c r="AY62" i="4"/>
  <c r="AZ62" i="4"/>
  <c r="AY17" i="4"/>
  <c r="AZ17" i="4"/>
  <c r="BE15" i="4"/>
  <c r="AY50" i="4"/>
  <c r="AZ50" i="4"/>
  <c r="AP260" i="4"/>
  <c r="AP251" i="4"/>
  <c r="AP309" i="4"/>
  <c r="AP298" i="4"/>
  <c r="AZ54" i="4"/>
  <c r="AY54" i="4"/>
  <c r="CD1014" i="4"/>
  <c r="AP223" i="4"/>
  <c r="CG1014" i="4" s="1"/>
  <c r="AB321" i="4"/>
  <c r="BE321" i="4" s="1"/>
  <c r="AP321" i="4"/>
  <c r="CG1112" i="4" s="1"/>
  <c r="BA94" i="4"/>
  <c r="BB94" i="4" s="1"/>
  <c r="AP216" i="4"/>
  <c r="AP295" i="4"/>
  <c r="AP284" i="4"/>
  <c r="AP168" i="4"/>
  <c r="BE31" i="4"/>
  <c r="AZ51" i="4"/>
  <c r="AY51" i="4"/>
  <c r="AB179" i="4"/>
  <c r="BE179" i="4" s="1"/>
  <c r="AP179" i="4"/>
  <c r="CD976" i="4"/>
  <c r="AP185" i="4"/>
  <c r="AB258" i="4"/>
  <c r="BE258" i="4" s="1"/>
  <c r="AP258" i="4"/>
  <c r="CG1049" i="4" s="1"/>
  <c r="AP294" i="4"/>
  <c r="AK16" i="4" a="1"/>
  <c r="AK16" i="4" s="1"/>
  <c r="DR178" i="4"/>
  <c r="AK24" i="4" a="1"/>
  <c r="AK24" i="4" s="1"/>
  <c r="AK15" i="4" a="1"/>
  <c r="AK15" i="4" s="1"/>
  <c r="DR201" i="4"/>
  <c r="I181" i="4"/>
  <c r="AQ181" i="4" s="1"/>
  <c r="BI181" i="4" s="1"/>
  <c r="DR722" i="4"/>
  <c r="DR682" i="4"/>
  <c r="DR342" i="4"/>
  <c r="DR216" i="4"/>
  <c r="DR248" i="4"/>
  <c r="AA181" i="4"/>
  <c r="AH181" i="4" s="1"/>
  <c r="AC132" i="4"/>
  <c r="BN156" i="4"/>
  <c r="DR434" i="4"/>
  <c r="AK25" i="4" a="1"/>
  <c r="AK25" i="4" s="1"/>
  <c r="DR229" i="4"/>
  <c r="AK33" i="4" a="1"/>
  <c r="AK33" i="4" s="1"/>
  <c r="DR293" i="4"/>
  <c r="DR528" i="4"/>
  <c r="AO150" i="4"/>
  <c r="DR358" i="4"/>
  <c r="AD267" i="4"/>
  <c r="AA290" i="4"/>
  <c r="AH290" i="4" s="1"/>
  <c r="BT290" i="4"/>
  <c r="I290" i="4"/>
  <c r="L290" i="4" s="1"/>
  <c r="AA145" i="4"/>
  <c r="AH145" i="4" s="1"/>
  <c r="DR351" i="4"/>
  <c r="DR569" i="4"/>
  <c r="BT275" i="4"/>
  <c r="DC972" i="4"/>
  <c r="DI972" i="4" s="1"/>
  <c r="CJ972" i="4"/>
  <c r="CQ972" i="4" s="1"/>
  <c r="CW972" i="4" s="1"/>
  <c r="BN181" i="4"/>
  <c r="DR108" i="4"/>
  <c r="BT181" i="4"/>
  <c r="I172" i="4"/>
  <c r="BT172" i="4"/>
  <c r="I202" i="4"/>
  <c r="AB154" i="4"/>
  <c r="BE154" i="4" s="1"/>
  <c r="BN300" i="4"/>
  <c r="BD300" i="4"/>
  <c r="AA300" i="4"/>
  <c r="AH300" i="4" s="1"/>
  <c r="AA303" i="4"/>
  <c r="AH303" i="4" s="1"/>
  <c r="DR514" i="4"/>
  <c r="CK801" i="4" a="1"/>
  <c r="AC216" i="4"/>
  <c r="AK27" i="4" a="1"/>
  <c r="AK27" i="4" s="1"/>
  <c r="CE1007" i="4"/>
  <c r="DR667" i="4"/>
  <c r="DR232" i="4"/>
  <c r="BN207" i="4"/>
  <c r="BN184" i="4"/>
  <c r="AO184" i="4"/>
  <c r="I207" i="4"/>
  <c r="BN179" i="4"/>
  <c r="AA179" i="4"/>
  <c r="AH179" i="4" s="1"/>
  <c r="CC998" i="4"/>
  <c r="DR457" i="4"/>
  <c r="I196" i="4"/>
  <c r="AO274" i="4"/>
  <c r="CK796" i="4" a="1"/>
  <c r="CK796" i="4" s="1"/>
  <c r="AK109" i="4" a="1"/>
  <c r="AK109" i="4" s="1"/>
  <c r="I274" i="4"/>
  <c r="I265" i="4"/>
  <c r="BV265" i="4" s="1"/>
  <c r="BY265" i="4" s="1"/>
  <c r="DC903" i="4"/>
  <c r="DI903" i="4" s="1"/>
  <c r="AA203" i="4"/>
  <c r="AH203" i="4" s="1"/>
  <c r="AJ12" i="4" a="1"/>
  <c r="AJ12" i="4" s="1"/>
  <c r="DR174" i="4"/>
  <c r="DR687" i="4"/>
  <c r="DR773" i="4"/>
  <c r="DR350" i="4"/>
  <c r="DR274" i="4"/>
  <c r="DR302" i="4"/>
  <c r="DR155" i="4"/>
  <c r="AL274" i="4" a="1"/>
  <c r="AK29" i="4" a="1"/>
  <c r="AK29" i="4" s="1"/>
  <c r="DR446" i="4"/>
  <c r="I180" i="4"/>
  <c r="BV180" i="4" s="1"/>
  <c r="BY180" i="4" s="1"/>
  <c r="AO180" i="4"/>
  <c r="DR160" i="4"/>
  <c r="DR217" i="4"/>
  <c r="AJ14" i="4" a="1"/>
  <c r="AJ14" i="4" s="1"/>
  <c r="AL253" i="4" a="1"/>
  <c r="AL253" i="4" s="1"/>
  <c r="AK40" i="4" a="1"/>
  <c r="AK40" i="4" s="1"/>
  <c r="AK66" i="4" a="1"/>
  <c r="AK66" i="4" s="1"/>
  <c r="DR479" i="4"/>
  <c r="DR330" i="4"/>
  <c r="AK116" i="4" a="1"/>
  <c r="AK116" i="4" s="1"/>
  <c r="AL131" i="4" a="1"/>
  <c r="AL131" i="4" s="1"/>
  <c r="DR218" i="4"/>
  <c r="T150" i="4"/>
  <c r="DR732" i="4"/>
  <c r="DR477" i="4"/>
  <c r="DR236" i="4"/>
  <c r="AL182" i="4" a="1"/>
  <c r="AL182" i="4" s="1"/>
  <c r="AK12" i="4" a="1"/>
  <c r="AK12" i="4" s="1"/>
  <c r="CC941" i="4"/>
  <c r="DR240" i="4"/>
  <c r="AL162" i="4" a="1"/>
  <c r="AL162" i="4" s="1"/>
  <c r="BD254" i="4"/>
  <c r="BN254" i="4"/>
  <c r="CK900" i="4" a="1"/>
  <c r="DR370" i="4"/>
  <c r="AK30" i="4" a="1"/>
  <c r="AK30" i="4" s="1"/>
  <c r="DR731" i="4"/>
  <c r="DR471" i="4"/>
  <c r="DR313" i="4"/>
  <c r="AJ13" i="4" a="1"/>
  <c r="AJ13" i="4" s="1"/>
  <c r="AJ77" i="4" a="1"/>
  <c r="AJ27" i="4" a="1"/>
  <c r="DR327" i="4"/>
  <c r="DR386" i="4"/>
  <c r="DR310" i="4"/>
  <c r="AA311" i="4"/>
  <c r="AH311" i="4" s="1"/>
  <c r="CK847" i="4" a="1"/>
  <c r="AK13" i="4" a="1"/>
  <c r="AK13" i="4" s="1"/>
  <c r="T311" i="4"/>
  <c r="AO311" i="4"/>
  <c r="BD275" i="4"/>
  <c r="T275" i="4"/>
  <c r="DR758" i="4"/>
  <c r="DR688" i="4"/>
  <c r="DR557" i="4"/>
  <c r="T238" i="4"/>
  <c r="T202" i="4"/>
  <c r="CK799" i="4" a="1"/>
  <c r="CK799" i="4" s="1"/>
  <c r="AK31" i="4" a="1"/>
  <c r="AK31" i="4" s="1"/>
  <c r="BD145" i="4"/>
  <c r="T152" i="4"/>
  <c r="AB193" i="4"/>
  <c r="BE193" i="4" s="1"/>
  <c r="AB293" i="4"/>
  <c r="BE293" i="4" s="1"/>
  <c r="AC297" i="4"/>
  <c r="AL166" i="4" a="1"/>
  <c r="AK14" i="4" a="1"/>
  <c r="AK14" i="4" s="1"/>
  <c r="AK21" i="4" a="1"/>
  <c r="AK21" i="4" s="1"/>
  <c r="BD271" i="4"/>
  <c r="AA271" i="4"/>
  <c r="AH271" i="4" s="1"/>
  <c r="T271" i="4"/>
  <c r="DR387" i="4"/>
  <c r="AA238" i="4"/>
  <c r="AH238" i="4" s="1"/>
  <c r="AD256" i="4"/>
  <c r="BD202" i="4"/>
  <c r="CK797" i="4" a="1"/>
  <c r="CK797" i="4" s="1"/>
  <c r="BN145" i="4"/>
  <c r="CC943" i="4"/>
  <c r="AK110" i="4" a="1"/>
  <c r="AK110" i="4" s="1"/>
  <c r="DR423" i="4"/>
  <c r="DR448" i="4"/>
  <c r="AD225" i="4"/>
  <c r="CJ913" i="4"/>
  <c r="CQ913" i="4" s="1"/>
  <c r="CW913" i="4" s="1"/>
  <c r="AA202" i="4"/>
  <c r="AH202" i="4" s="1"/>
  <c r="AD163" i="4"/>
  <c r="CK800" i="4" a="1"/>
  <c r="CK800" i="4" s="1"/>
  <c r="AB308" i="4"/>
  <c r="BE308" i="4" s="1"/>
  <c r="I238" i="4"/>
  <c r="CC993" i="4"/>
  <c r="CK795" i="4" a="1"/>
  <c r="CK795" i="4" s="1"/>
  <c r="I219" i="4"/>
  <c r="CC1029" i="4"/>
  <c r="DC801" i="4"/>
  <c r="DI801" i="4" s="1"/>
  <c r="DR104" i="4"/>
  <c r="AK76" i="4" a="1"/>
  <c r="AK76" i="4" s="1"/>
  <c r="DC809" i="4"/>
  <c r="DI809" i="4" s="1"/>
  <c r="AD246" i="4"/>
  <c r="DR511" i="4"/>
  <c r="CM1017" i="4" a="1"/>
  <c r="CM1017" i="4" s="1"/>
  <c r="AK42" i="4" a="1"/>
  <c r="AK42" i="4" s="1"/>
  <c r="CD1112" i="4"/>
  <c r="AK22" i="4" a="1"/>
  <c r="AK22" i="4" s="1"/>
  <c r="CK798" i="4" a="1"/>
  <c r="CK798" i="4" s="1"/>
  <c r="L254" i="4"/>
  <c r="BV222" i="4"/>
  <c r="BY222" i="4" s="1"/>
  <c r="AQ290" i="4"/>
  <c r="BI290" i="4" s="1"/>
  <c r="L244" i="4"/>
  <c r="AQ244" i="4"/>
  <c r="BI244" i="4" s="1"/>
  <c r="AQ254" i="4"/>
  <c r="BI254" i="4" s="1"/>
  <c r="L140" i="4"/>
  <c r="AQ140" i="4"/>
  <c r="BI140" i="4" s="1"/>
  <c r="CH931" i="4"/>
  <c r="DE931" i="4" s="1"/>
  <c r="DK952" i="4" s="1"/>
  <c r="AK55" i="4" a="1"/>
  <c r="AK55" i="4" s="1"/>
  <c r="AK113" i="4" a="1"/>
  <c r="AK113" i="4" s="1"/>
  <c r="AK100" i="4" a="1"/>
  <c r="AK100" i="4" s="1"/>
  <c r="AK65" i="4" a="1"/>
  <c r="AK65" i="4" s="1"/>
  <c r="AK80" i="4" a="1"/>
  <c r="AK80" i="4" s="1"/>
  <c r="AK95" i="4" a="1"/>
  <c r="AK95" i="4" s="1"/>
  <c r="AK99" i="4" a="1"/>
  <c r="AK99" i="4" s="1"/>
  <c r="AD271" i="4"/>
  <c r="AK32" i="4" a="1"/>
  <c r="AK32" i="4" s="1"/>
  <c r="AK47" i="4" a="1"/>
  <c r="AK47" i="4" s="1"/>
  <c r="AK115" i="4" a="1"/>
  <c r="AK115" i="4" s="1"/>
  <c r="AK57" i="4" a="1"/>
  <c r="AK57" i="4" s="1"/>
  <c r="AK73" i="4" a="1"/>
  <c r="AK73" i="4" s="1"/>
  <c r="AK97" i="4" a="1"/>
  <c r="AK97" i="4" s="1"/>
  <c r="AK118" i="4" a="1"/>
  <c r="AK118" i="4" s="1"/>
  <c r="AD308" i="4"/>
  <c r="AK90" i="4" a="1"/>
  <c r="AK90" i="4" s="1"/>
  <c r="AK106" i="4" a="1"/>
  <c r="AK106" i="4" s="1"/>
  <c r="AK61" i="4" a="1"/>
  <c r="AK61" i="4" s="1"/>
  <c r="AK120" i="4" a="1"/>
  <c r="AK120" i="4" s="1"/>
  <c r="AK75" i="4" a="1"/>
  <c r="AK75" i="4" s="1"/>
  <c r="AK108" i="4" a="1"/>
  <c r="AK108" i="4" s="1"/>
  <c r="AK86" i="4" a="1"/>
  <c r="AK86" i="4" s="1"/>
  <c r="AK20" i="4" a="1"/>
  <c r="AK20" i="4" s="1"/>
  <c r="AK89" i="4" a="1"/>
  <c r="AK89" i="4" s="1"/>
  <c r="AK38" i="4" a="1"/>
  <c r="AK38" i="4" s="1"/>
  <c r="AK102" i="4" a="1"/>
  <c r="AK102" i="4" s="1"/>
  <c r="AK98" i="4" a="1"/>
  <c r="AK98" i="4" s="1"/>
  <c r="AK23" i="4" a="1"/>
  <c r="AK23" i="4" s="1"/>
  <c r="AK92" i="4" a="1"/>
  <c r="AK92" i="4" s="1"/>
  <c r="AK54" i="4" a="1"/>
  <c r="AK54" i="4" s="1"/>
  <c r="AK85" i="4" a="1"/>
  <c r="AK85" i="4" s="1"/>
  <c r="AD146" i="4"/>
  <c r="AK26" i="4" a="1"/>
  <c r="AK26" i="4" s="1"/>
  <c r="AK117" i="4" a="1"/>
  <c r="AK117" i="4" s="1"/>
  <c r="AK105" i="4" a="1"/>
  <c r="AK105" i="4" s="1"/>
  <c r="AK41" i="4" a="1"/>
  <c r="AK41" i="4" s="1"/>
  <c r="AK28" i="4" a="1"/>
  <c r="AK28" i="4" s="1"/>
  <c r="AK112" i="4" a="1"/>
  <c r="AK112" i="4" s="1"/>
  <c r="AK70" i="4" a="1"/>
  <c r="AK70" i="4" s="1"/>
  <c r="AD285" i="4"/>
  <c r="AD176" i="4"/>
  <c r="AK48" i="4" a="1"/>
  <c r="AK48" i="4" s="1"/>
  <c r="AK44" i="4" a="1"/>
  <c r="AK44" i="4" s="1"/>
  <c r="AK34" i="4" a="1"/>
  <c r="AK34" i="4" s="1"/>
  <c r="AK39" i="4" a="1"/>
  <c r="AK39" i="4" s="1"/>
  <c r="AK60" i="4" a="1"/>
  <c r="AK60" i="4" s="1"/>
  <c r="AK50" i="4" a="1"/>
  <c r="AK50" i="4" s="1"/>
  <c r="AK11" i="4" a="1"/>
  <c r="AK11" i="4" s="1"/>
  <c r="AK58" i="4" a="1"/>
  <c r="AK58" i="4" s="1"/>
  <c r="AK74" i="4" a="1"/>
  <c r="AK74" i="4" s="1"/>
  <c r="AK67" i="4" a="1"/>
  <c r="AK67" i="4" s="1"/>
  <c r="AK45" i="4" a="1"/>
  <c r="AK45" i="4" s="1"/>
  <c r="AK103" i="4" a="1"/>
  <c r="AK103" i="4" s="1"/>
  <c r="AK83" i="4" a="1"/>
  <c r="AK83" i="4" s="1"/>
  <c r="AK96" i="4" a="1"/>
  <c r="AK96" i="4" s="1"/>
  <c r="AK79" i="4" a="1"/>
  <c r="AK79" i="4" s="1"/>
  <c r="AK93" i="4" a="1"/>
  <c r="AK93" i="4" s="1"/>
  <c r="AK69" i="4" a="1"/>
  <c r="AK69" i="4" s="1"/>
  <c r="AK36" i="4" a="1"/>
  <c r="AK36" i="4" s="1"/>
  <c r="AK35" i="4" a="1"/>
  <c r="AK35" i="4" s="1"/>
  <c r="AK114" i="4" a="1"/>
  <c r="AK114" i="4" s="1"/>
  <c r="AK59" i="4" a="1"/>
  <c r="AK59" i="4" s="1"/>
  <c r="AD288" i="4"/>
  <c r="AK43" i="4" a="1"/>
  <c r="AK43" i="4" s="1"/>
  <c r="AK72" i="4" a="1"/>
  <c r="AK72" i="4" s="1"/>
  <c r="AK63" i="4" a="1"/>
  <c r="AK63" i="4" s="1"/>
  <c r="AK51" i="4" a="1"/>
  <c r="AK51" i="4" s="1"/>
  <c r="AK119" i="4" a="1"/>
  <c r="AK119" i="4" s="1"/>
  <c r="AK49" i="4" a="1"/>
  <c r="AK49" i="4" s="1"/>
  <c r="AK88" i="4" a="1"/>
  <c r="AK88" i="4" s="1"/>
  <c r="AK53" i="4" a="1"/>
  <c r="AK53" i="4" s="1"/>
  <c r="AK62" i="4" a="1"/>
  <c r="AK62" i="4" s="1"/>
  <c r="AK71" i="4" a="1"/>
  <c r="AK71" i="4" s="1"/>
  <c r="AK64" i="4" a="1"/>
  <c r="AK64" i="4" s="1"/>
  <c r="AK78" i="4" a="1"/>
  <c r="AK78" i="4" s="1"/>
  <c r="AK87" i="4" a="1"/>
  <c r="AK87" i="4" s="1"/>
  <c r="AK56" i="4" a="1"/>
  <c r="AK56" i="4" s="1"/>
  <c r="AD316" i="4"/>
  <c r="AK121" i="4" a="1"/>
  <c r="AK121" i="4" s="1"/>
  <c r="AK68" i="4" a="1"/>
  <c r="AK68" i="4" s="1"/>
  <c r="AK81" i="4" a="1"/>
  <c r="AK81" i="4" s="1"/>
  <c r="AK91" i="4" a="1"/>
  <c r="AK91" i="4" s="1"/>
  <c r="AK101" i="4" a="1"/>
  <c r="AK101" i="4" s="1"/>
  <c r="AK52" i="4" a="1"/>
  <c r="AK52" i="4" s="1"/>
  <c r="AK46" i="4" a="1"/>
  <c r="AK46" i="4" s="1"/>
  <c r="AK82" i="4" a="1"/>
  <c r="AK82" i="4" s="1"/>
  <c r="AK104" i="4" a="1"/>
  <c r="AK104" i="4" s="1"/>
  <c r="AK107" i="4" a="1"/>
  <c r="AK107" i="4" s="1"/>
  <c r="AK77" i="4" a="1"/>
  <c r="AK77" i="4" s="1"/>
  <c r="AK94" i="4" a="1"/>
  <c r="AK94" i="4" s="1"/>
  <c r="AK19" i="4" a="1"/>
  <c r="AK19" i="4" s="1"/>
  <c r="AK111" i="4" a="1"/>
  <c r="AK111" i="4" s="1"/>
  <c r="AK84" i="4" a="1"/>
  <c r="AK84" i="4" s="1"/>
  <c r="BU310" i="4"/>
  <c r="BV310" i="4" s="1"/>
  <c r="BY310" i="4" s="1"/>
  <c r="BU287" i="4"/>
  <c r="BV287" i="4" s="1"/>
  <c r="BY287" i="4" s="1"/>
  <c r="BU289" i="4"/>
  <c r="AC289" i="4"/>
  <c r="CE1074" i="4"/>
  <c r="BV215" i="4"/>
  <c r="BY215" i="4" s="1"/>
  <c r="AC177" i="4"/>
  <c r="BU177" i="4"/>
  <c r="AC255" i="4"/>
  <c r="BU248" i="4"/>
  <c r="BV248" i="4" s="1"/>
  <c r="BY248" i="4" s="1"/>
  <c r="CE968" i="4"/>
  <c r="CE1039" i="4"/>
  <c r="BU143" i="4"/>
  <c r="CE934" i="4"/>
  <c r="AC215" i="4"/>
  <c r="CE970" i="4"/>
  <c r="CE1006" i="4"/>
  <c r="AC184" i="4"/>
  <c r="BU270" i="4"/>
  <c r="BV270" i="4" s="1"/>
  <c r="BY270" i="4" s="1"/>
  <c r="BU184" i="4"/>
  <c r="BV184" i="4" s="1"/>
  <c r="BY184" i="4" s="1"/>
  <c r="CE975" i="4"/>
  <c r="DE975" i="4" s="1"/>
  <c r="DK996" i="4" s="1"/>
  <c r="DE1046" i="4"/>
  <c r="DK1067" i="4" s="1"/>
  <c r="AB229" i="4"/>
  <c r="BE229" i="4" s="1"/>
  <c r="AB201" i="4"/>
  <c r="BE201" i="4" s="1"/>
  <c r="BK47" i="4"/>
  <c r="AB155" i="4"/>
  <c r="BE155" i="4" s="1"/>
  <c r="CD1006" i="4"/>
  <c r="CD929" i="4"/>
  <c r="BA113" i="4"/>
  <c r="BB113" i="4" s="1"/>
  <c r="BK28" i="4"/>
  <c r="AB278" i="4"/>
  <c r="BE278" i="4" s="1"/>
  <c r="CD1102" i="4"/>
  <c r="BA3" i="4"/>
  <c r="AC285" i="4"/>
  <c r="DF1101" i="4"/>
  <c r="AD310" i="4"/>
  <c r="BU290" i="4"/>
  <c r="AB231" i="4"/>
  <c r="BE231" i="4" s="1"/>
  <c r="AD140" i="4"/>
  <c r="AB223" i="4"/>
  <c r="BE223" i="4" s="1"/>
  <c r="AC290" i="4"/>
  <c r="AB140" i="4"/>
  <c r="BE140" i="4" s="1"/>
  <c r="BU255" i="4"/>
  <c r="BV255" i="4" s="1"/>
  <c r="BY255" i="4" s="1"/>
  <c r="AC270" i="4"/>
  <c r="AD179" i="4"/>
  <c r="BU150" i="4"/>
  <c r="BV150" i="4" s="1"/>
  <c r="BY150" i="4" s="1"/>
  <c r="L222" i="4"/>
  <c r="CH1013" i="4"/>
  <c r="L235" i="4"/>
  <c r="AQ235" i="4"/>
  <c r="BI235" i="4" s="1"/>
  <c r="CH1026" i="4"/>
  <c r="DF1026" i="4" s="1"/>
  <c r="AQ196" i="4"/>
  <c r="BI196" i="4" s="1"/>
  <c r="CH990" i="4"/>
  <c r="BV179" i="4"/>
  <c r="BY179" i="4" s="1"/>
  <c r="CH948" i="4"/>
  <c r="L196" i="4"/>
  <c r="BV232" i="4"/>
  <c r="BY232" i="4" s="1"/>
  <c r="L199" i="4"/>
  <c r="AQ232" i="4"/>
  <c r="BI232" i="4" s="1"/>
  <c r="AQ255" i="4"/>
  <c r="BI255" i="4" s="1"/>
  <c r="CH1023" i="4"/>
  <c r="L255" i="4"/>
  <c r="L287" i="4"/>
  <c r="AQ287" i="4"/>
  <c r="BI287" i="4" s="1"/>
  <c r="L157" i="4"/>
  <c r="AQ179" i="4"/>
  <c r="BI179" i="4" s="1"/>
  <c r="L181" i="4"/>
  <c r="L179" i="4"/>
  <c r="CH970" i="4"/>
  <c r="DF970" i="4" s="1"/>
  <c r="DF1046" i="4"/>
  <c r="AQ310" i="4"/>
  <c r="BI310" i="4" s="1"/>
  <c r="L310" i="4"/>
  <c r="CG848" i="4"/>
  <c r="CG949" i="4"/>
  <c r="CG832" i="4"/>
  <c r="AC316" i="4"/>
  <c r="AD311" i="4"/>
  <c r="CD1081" i="4"/>
  <c r="CE954" i="4"/>
  <c r="DE954" i="4" s="1"/>
  <c r="DK975" i="4" s="1"/>
  <c r="BK10" i="4"/>
  <c r="AC305" i="4"/>
  <c r="CG858" i="4"/>
  <c r="CD934" i="4"/>
  <c r="BU285" i="4"/>
  <c r="BU323" i="4"/>
  <c r="BV323" i="4" s="1"/>
  <c r="BY323" i="4" s="1"/>
  <c r="AD287" i="4"/>
  <c r="CE929" i="4"/>
  <c r="AB289" i="4"/>
  <c r="BE289" i="4" s="1"/>
  <c r="AB323" i="4"/>
  <c r="BE323" i="4" s="1"/>
  <c r="AD273" i="4"/>
  <c r="BU163" i="4"/>
  <c r="BV163" i="4" s="1"/>
  <c r="BY163" i="4" s="1"/>
  <c r="AC323" i="4"/>
  <c r="BA56" i="4"/>
  <c r="BU278" i="4"/>
  <c r="BV278" i="4" s="1"/>
  <c r="BY278" i="4" s="1"/>
  <c r="AB307" i="4"/>
  <c r="BE307" i="4" s="1"/>
  <c r="AC278" i="4"/>
  <c r="BU176" i="4"/>
  <c r="CE967" i="4"/>
  <c r="BU196" i="4"/>
  <c r="CD925" i="4"/>
  <c r="AJ6" i="4"/>
  <c r="AB182" i="4"/>
  <c r="BE182" i="4" s="1"/>
  <c r="CE987" i="4"/>
  <c r="AB248" i="4"/>
  <c r="BE248" i="4" s="1"/>
  <c r="AC307" i="4"/>
  <c r="AD224" i="4"/>
  <c r="AD138" i="4"/>
  <c r="AD155" i="4"/>
  <c r="BK13" i="4"/>
  <c r="BA40" i="4"/>
  <c r="CE1098" i="4"/>
  <c r="AC240" i="4"/>
  <c r="BU305" i="4"/>
  <c r="BU240" i="4"/>
  <c r="BV240" i="4" s="1"/>
  <c r="BY240" i="4" s="1"/>
  <c r="BU202" i="4"/>
  <c r="BV202" i="4" s="1"/>
  <c r="BY202" i="4" s="1"/>
  <c r="AB163" i="4"/>
  <c r="BE163" i="4" s="1"/>
  <c r="AD145" i="4"/>
  <c r="CD1074" i="4"/>
  <c r="CE1031" i="4"/>
  <c r="DE1031" i="4" s="1"/>
  <c r="DK1052" i="4" s="1"/>
  <c r="AC202" i="4"/>
  <c r="BA61" i="4"/>
  <c r="AD143" i="4"/>
  <c r="AB262" i="4"/>
  <c r="BE262" i="4" s="1"/>
  <c r="CE993" i="4"/>
  <c r="AD234" i="4"/>
  <c r="AC164" i="4"/>
  <c r="AB150" i="4"/>
  <c r="BE150" i="4" s="1"/>
  <c r="AD141" i="4"/>
  <c r="CM1067" i="4" a="1"/>
  <c r="CM1067" i="4" s="1"/>
  <c r="CF948" i="4"/>
  <c r="AD157" i="4"/>
  <c r="CE1102" i="4"/>
  <c r="BU311" i="4"/>
  <c r="BV311" i="4" s="1"/>
  <c r="BY311" i="4" s="1"/>
  <c r="AC311" i="4"/>
  <c r="CC1005" i="4"/>
  <c r="BT214" i="4"/>
  <c r="BN214" i="4"/>
  <c r="AA214" i="4"/>
  <c r="AH214" i="4" s="1"/>
  <c r="CM1038" i="4" a="1"/>
  <c r="CM1038" i="4" s="1"/>
  <c r="CM1034" i="4" a="1"/>
  <c r="CM1034" i="4" s="1"/>
  <c r="CM990" i="4" a="1"/>
  <c r="CM990" i="4" s="1"/>
  <c r="CM1049" i="4" a="1"/>
  <c r="CM1049" i="4" s="1"/>
  <c r="CM1093" i="4" a="1"/>
  <c r="CM1093" i="4" s="1"/>
  <c r="CM937" i="4" a="1"/>
  <c r="CM937" i="4" s="1"/>
  <c r="CM1086" i="4" a="1"/>
  <c r="CM1086" i="4" s="1"/>
  <c r="AO141" i="4"/>
  <c r="BT141" i="4"/>
  <c r="I141" i="4"/>
  <c r="T141" i="4"/>
  <c r="T226" i="4"/>
  <c r="BT226" i="4"/>
  <c r="BD226" i="4"/>
  <c r="AO226" i="4"/>
  <c r="CM964" i="4" a="1"/>
  <c r="CM964" i="4" s="1"/>
  <c r="CM944" i="4" a="1"/>
  <c r="CM944" i="4" s="1"/>
  <c r="CM923" i="4" a="1"/>
  <c r="CM923" i="4" s="1"/>
  <c r="CM972" i="4" a="1"/>
  <c r="CM972" i="4" s="1"/>
  <c r="CM986" i="4" a="1"/>
  <c r="CM986" i="4" s="1"/>
  <c r="CM1006" i="4" a="1"/>
  <c r="CM1006" i="4" s="1"/>
  <c r="CM1063" i="4" a="1"/>
  <c r="CM1063" i="4" s="1"/>
  <c r="CM1037" i="4" a="1"/>
  <c r="CM1037" i="4" s="1"/>
  <c r="CM995" i="4" a="1"/>
  <c r="CM995" i="4" s="1"/>
  <c r="CM956" i="4" a="1"/>
  <c r="CM956" i="4" s="1"/>
  <c r="CM955" i="4" a="1"/>
  <c r="CM955" i="4" s="1"/>
  <c r="CM919" i="4" a="1"/>
  <c r="CM919" i="4" s="1"/>
  <c r="CM920" i="4" a="1"/>
  <c r="CM920" i="4" s="1"/>
  <c r="CM1039" i="4" a="1"/>
  <c r="CM1039" i="4" s="1"/>
  <c r="CM1060" i="4" a="1"/>
  <c r="CM1060" i="4" s="1"/>
  <c r="CM1102" i="4" a="1"/>
  <c r="CM1102" i="4" s="1"/>
  <c r="CM1008" i="4" a="1"/>
  <c r="CM1008" i="4" s="1"/>
  <c r="CM1026" i="4" a="1"/>
  <c r="CM1026" i="4" s="1"/>
  <c r="CM1004" i="4" a="1"/>
  <c r="CM1004" i="4" s="1"/>
  <c r="CM953" i="4" a="1"/>
  <c r="CM953" i="4" s="1"/>
  <c r="CM1019" i="4" a="1"/>
  <c r="CM1019" i="4" s="1"/>
  <c r="DR267" i="4"/>
  <c r="AL184" i="4" a="1"/>
  <c r="AL184" i="4" s="1"/>
  <c r="BT317" i="4"/>
  <c r="BD317" i="4"/>
  <c r="AA317" i="4"/>
  <c r="AH317" i="4" s="1"/>
  <c r="T317" i="4"/>
  <c r="I317" i="4"/>
  <c r="CM1081" i="4" a="1"/>
  <c r="CM1081" i="4" s="1"/>
  <c r="CM1076" i="4" a="1"/>
  <c r="CM1076" i="4" s="1"/>
  <c r="CM1096" i="4" a="1"/>
  <c r="CM1096" i="4" s="1"/>
  <c r="CM1094" i="4" a="1"/>
  <c r="CM1094" i="4" s="1"/>
  <c r="CM935" i="4" a="1"/>
  <c r="CM935" i="4" s="1"/>
  <c r="CM969" i="4" a="1"/>
  <c r="CM969" i="4" s="1"/>
  <c r="CM1000" i="4" a="1"/>
  <c r="CM1000" i="4" s="1"/>
  <c r="DR147" i="4"/>
  <c r="CK811" i="4" a="1"/>
  <c r="CK811" i="4" s="1"/>
  <c r="AJ31" i="4" a="1"/>
  <c r="AJ31" i="4" s="1"/>
  <c r="AL319" i="4" a="1"/>
  <c r="AL319" i="4" s="1"/>
  <c r="CZ4" i="4"/>
  <c r="CM1107" i="4" a="1"/>
  <c r="CM1107" i="4" s="1"/>
  <c r="CM940" i="4" a="1"/>
  <c r="CM940" i="4" s="1"/>
  <c r="CM988" i="4" a="1"/>
  <c r="CM988" i="4" s="1"/>
  <c r="CM970" i="4" a="1"/>
  <c r="CM970" i="4" s="1"/>
  <c r="CM968" i="4" a="1"/>
  <c r="CM968" i="4" s="1"/>
  <c r="CM1045" i="4" a="1"/>
  <c r="CM1045" i="4" s="1"/>
  <c r="CM982" i="4" a="1"/>
  <c r="CM982" i="4" s="1"/>
  <c r="AJ95" i="4" a="1"/>
  <c r="AJ95" i="4" s="1"/>
  <c r="AJ18" i="4" a="1"/>
  <c r="AJ18" i="4" s="1"/>
  <c r="AL296" i="4" a="1"/>
  <c r="AL296" i="4" s="1"/>
  <c r="BT274" i="4"/>
  <c r="T274" i="4"/>
  <c r="AA274" i="4"/>
  <c r="AH274" i="4" s="1"/>
  <c r="CM1055" i="4" a="1"/>
  <c r="CM1055" i="4" s="1"/>
  <c r="CM1009" i="4" a="1"/>
  <c r="CM1009" i="4" s="1"/>
  <c r="CM1047" i="4" a="1"/>
  <c r="CM1047" i="4" s="1"/>
  <c r="CM1069" i="4" a="1"/>
  <c r="CM1069" i="4" s="1"/>
  <c r="CM1044" i="4" a="1"/>
  <c r="CM1044" i="4" s="1"/>
  <c r="CM1003" i="4" a="1"/>
  <c r="CM1003" i="4" s="1"/>
  <c r="CM965" i="4" a="1"/>
  <c r="CM965" i="4" s="1"/>
  <c r="DR706" i="4"/>
  <c r="DR392" i="4"/>
  <c r="DR299" i="4"/>
  <c r="AJ11" i="4" a="1"/>
  <c r="AJ11" i="4" s="1"/>
  <c r="AL305" i="4" a="1"/>
  <c r="AL305" i="4" s="1"/>
  <c r="BN175" i="4"/>
  <c r="BT175" i="4"/>
  <c r="T175" i="4"/>
  <c r="I175" i="4"/>
  <c r="CM994" i="4" a="1"/>
  <c r="CM994" i="4" s="1"/>
  <c r="CM1098" i="4" a="1"/>
  <c r="CM1098" i="4" s="1"/>
  <c r="CM1046" i="4" a="1"/>
  <c r="CM1046" i="4" s="1"/>
  <c r="CM1091" i="4" a="1"/>
  <c r="CM1091" i="4" s="1"/>
  <c r="CM1064" i="4" a="1"/>
  <c r="CM1064" i="4" s="1"/>
  <c r="CM918" i="4" a="1"/>
  <c r="CM918" i="4" s="1"/>
  <c r="DR189" i="4"/>
  <c r="AJ29" i="4" a="1"/>
  <c r="AJ29" i="4" s="1"/>
  <c r="AL210" i="4" a="1"/>
  <c r="AL210" i="4" s="1"/>
  <c r="BK94" i="4"/>
  <c r="CM976" i="4" a="1"/>
  <c r="CM976" i="4" s="1"/>
  <c r="CM1072" i="4" a="1"/>
  <c r="CM1072" i="4" s="1"/>
  <c r="CM1068" i="4" a="1"/>
  <c r="CM1068" i="4" s="1"/>
  <c r="CM1090" i="4" a="1"/>
  <c r="CM1090" i="4" s="1"/>
  <c r="CM1041" i="4" a="1"/>
  <c r="CM1041" i="4" s="1"/>
  <c r="CM1087" i="4" a="1"/>
  <c r="CM1087" i="4" s="1"/>
  <c r="AL307" i="4" a="1"/>
  <c r="AL307" i="4" s="1"/>
  <c r="CM943" i="4" a="1"/>
  <c r="CM943" i="4" s="1"/>
  <c r="CM1048" i="4" a="1"/>
  <c r="CM1048" i="4" s="1"/>
  <c r="CM952" i="4" a="1"/>
  <c r="CM952" i="4" s="1"/>
  <c r="CM1088" i="4" a="1"/>
  <c r="CM1088" i="4" s="1"/>
  <c r="CM1020" i="4" a="1"/>
  <c r="CM1020" i="4" s="1"/>
  <c r="CM1040" i="4" a="1"/>
  <c r="CM1040" i="4" s="1"/>
  <c r="CM926" i="4" a="1"/>
  <c r="CM926" i="4" s="1"/>
  <c r="CM954" i="4" a="1"/>
  <c r="CM954" i="4" s="1"/>
  <c r="CM985" i="4" a="1"/>
  <c r="CM985" i="4" s="1"/>
  <c r="CM1042" i="4" a="1"/>
  <c r="CM1042" i="4" s="1"/>
  <c r="CM1001" i="4" a="1"/>
  <c r="CM1001" i="4" s="1"/>
  <c r="CM949" i="4" a="1"/>
  <c r="CM949" i="4" s="1"/>
  <c r="AJ26" i="4" a="1"/>
  <c r="AJ26" i="4" s="1"/>
  <c r="DR200" i="4"/>
  <c r="DR356" i="4"/>
  <c r="DR191" i="4"/>
  <c r="DR77" i="4"/>
  <c r="AJ87" i="4" a="1"/>
  <c r="AJ87" i="4" s="1"/>
  <c r="AL25" i="4" a="1"/>
  <c r="AL25" i="4" s="1"/>
  <c r="AL293" i="4" a="1"/>
  <c r="AL293" i="4" s="1"/>
  <c r="BT152" i="4"/>
  <c r="CM1105" i="4" a="1"/>
  <c r="CM1105" i="4" s="1"/>
  <c r="CM1025" i="4" a="1"/>
  <c r="CM1025" i="4" s="1"/>
  <c r="CM1089" i="4" a="1"/>
  <c r="CM1089" i="4" s="1"/>
  <c r="CM1021" i="4" a="1"/>
  <c r="CM1021" i="4" s="1"/>
  <c r="CM983" i="4" a="1"/>
  <c r="CM983" i="4" s="1"/>
  <c r="CM932" i="4" a="1"/>
  <c r="CM932" i="4" s="1"/>
  <c r="AL292" i="4" a="1"/>
  <c r="AL292" i="4" s="1"/>
  <c r="CZ5" i="4"/>
  <c r="CM1078" i="4" a="1"/>
  <c r="CM1078" i="4" s="1"/>
  <c r="CM1024" i="4" a="1"/>
  <c r="CM1024" i="4" s="1"/>
  <c r="CM1065" i="4" a="1"/>
  <c r="CM1065" i="4" s="1"/>
  <c r="CM950" i="4" a="1"/>
  <c r="CM950" i="4" s="1"/>
  <c r="CM966" i="4" a="1"/>
  <c r="CM966" i="4" s="1"/>
  <c r="CM915" i="4" a="1"/>
  <c r="CM915" i="4" s="1"/>
  <c r="DR749" i="4"/>
  <c r="CK807" i="4" a="1"/>
  <c r="AL309" i="4" a="1"/>
  <c r="CM993" i="4" a="1"/>
  <c r="CM993" i="4" s="1"/>
  <c r="CM1005" i="4" a="1"/>
  <c r="CM1005" i="4" s="1"/>
  <c r="CM1043" i="4" a="1"/>
  <c r="CM1043" i="4" s="1"/>
  <c r="CM933" i="4" a="1"/>
  <c r="CM933" i="4" s="1"/>
  <c r="CM916" i="4" a="1"/>
  <c r="CM916" i="4" s="1"/>
  <c r="DR167" i="4"/>
  <c r="CK804" i="4" a="1"/>
  <c r="CK804" i="4" s="1"/>
  <c r="AL272" i="4" a="1"/>
  <c r="AL272" i="4" s="1"/>
  <c r="BD219" i="4"/>
  <c r="AO219" i="4"/>
  <c r="AO149" i="4"/>
  <c r="T149" i="4"/>
  <c r="I149" i="4"/>
  <c r="BT149" i="4"/>
  <c r="CM959" i="4" a="1"/>
  <c r="CM959" i="4" s="1"/>
  <c r="CM1023" i="4" a="1"/>
  <c r="CM1023" i="4" s="1"/>
  <c r="CM1002" i="4" a="1"/>
  <c r="CM1002" i="4" s="1"/>
  <c r="CM1113" i="4" a="1"/>
  <c r="CM1113" i="4" s="1"/>
  <c r="CM1085" i="4" a="1"/>
  <c r="CM1085" i="4" s="1"/>
  <c r="CM1111" i="4" a="1"/>
  <c r="CM1111" i="4" s="1"/>
  <c r="DR781" i="4"/>
  <c r="AL180" i="4" a="1"/>
  <c r="AL180" i="4" s="1"/>
  <c r="BT258" i="4"/>
  <c r="BN258" i="4"/>
  <c r="AA258" i="4"/>
  <c r="AH258" i="4" s="1"/>
  <c r="CM1104" i="4" a="1"/>
  <c r="CM1104" i="4" s="1"/>
  <c r="CM1066" i="4" a="1"/>
  <c r="CM1066" i="4" s="1"/>
  <c r="CM984" i="4" a="1"/>
  <c r="CM984" i="4" s="1"/>
  <c r="CM1084" i="4" a="1"/>
  <c r="CM1084" i="4" s="1"/>
  <c r="CM1061" i="4" a="1"/>
  <c r="CM1061" i="4" s="1"/>
  <c r="CM1082" i="4" a="1"/>
  <c r="CM1082" i="4" s="1"/>
  <c r="DR649" i="4"/>
  <c r="DR681" i="4"/>
  <c r="DR312" i="4"/>
  <c r="DR122" i="4"/>
  <c r="DR145" i="4"/>
  <c r="AL106" i="4" a="1"/>
  <c r="AL106" i="4" s="1"/>
  <c r="CM1054" i="4" a="1"/>
  <c r="CM1054" i="4" s="1"/>
  <c r="CM1022" i="4" a="1"/>
  <c r="CM1022" i="4" s="1"/>
  <c r="CM967" i="4" a="1"/>
  <c r="CM967" i="4" s="1"/>
  <c r="CM998" i="4" a="1"/>
  <c r="CM998" i="4" s="1"/>
  <c r="CM1110" i="4" a="1"/>
  <c r="CM1110" i="4" s="1"/>
  <c r="CM997" i="4" a="1"/>
  <c r="CM997" i="4" s="1"/>
  <c r="BN210" i="4"/>
  <c r="AA210" i="4"/>
  <c r="AH210" i="4" s="1"/>
  <c r="I210" i="4"/>
  <c r="DR752" i="4"/>
  <c r="AL124" i="4" a="1"/>
  <c r="AL124" i="4" s="1"/>
  <c r="CM1031" i="4" a="1"/>
  <c r="CM1031" i="4" s="1"/>
  <c r="CM951" i="4" a="1"/>
  <c r="CM951" i="4" s="1"/>
  <c r="CM917" i="4" a="1"/>
  <c r="CM917" i="4" s="1"/>
  <c r="CM1036" i="4" a="1"/>
  <c r="CM1036" i="4" s="1"/>
  <c r="CM962" i="4" a="1"/>
  <c r="CM962" i="4" s="1"/>
  <c r="CM1035" i="4" a="1"/>
  <c r="CM1035" i="4" s="1"/>
  <c r="BN167" i="4"/>
  <c r="BT167" i="4"/>
  <c r="AO167" i="4"/>
  <c r="AA167" i="4"/>
  <c r="AH167" i="4" s="1"/>
  <c r="I167" i="4"/>
  <c r="DR278" i="4"/>
  <c r="DR202" i="4"/>
  <c r="DR79" i="4"/>
  <c r="AL206" i="4" a="1"/>
  <c r="AL206" i="4" s="1"/>
  <c r="CM1012" i="4" a="1"/>
  <c r="CM1012" i="4" s="1"/>
  <c r="CM934" i="4" a="1"/>
  <c r="CM934" i="4" s="1"/>
  <c r="CM1062" i="4" a="1"/>
  <c r="CM1062" i="4" s="1"/>
  <c r="CM978" i="4" a="1"/>
  <c r="CM978" i="4" s="1"/>
  <c r="CM945" i="4" a="1"/>
  <c r="CM945" i="4" s="1"/>
  <c r="CM996" i="4" a="1"/>
  <c r="CM996" i="4" s="1"/>
  <c r="AO278" i="4"/>
  <c r="BT278" i="4"/>
  <c r="DR655" i="4"/>
  <c r="DR506" i="4"/>
  <c r="DR214" i="4"/>
  <c r="BK56" i="4"/>
  <c r="BK41" i="4"/>
  <c r="BN270" i="4"/>
  <c r="AA270" i="4"/>
  <c r="AH270" i="4" s="1"/>
  <c r="CE1047" i="4"/>
  <c r="AC256" i="4"/>
  <c r="CM992" i="4" a="1"/>
  <c r="CM992" i="4" s="1"/>
  <c r="CM948" i="4" a="1"/>
  <c r="CM948" i="4" s="1"/>
  <c r="CM981" i="4" a="1"/>
  <c r="CM981" i="4" s="1"/>
  <c r="CM928" i="4" a="1"/>
  <c r="CM928" i="4" s="1"/>
  <c r="CM1080" i="4" a="1"/>
  <c r="CM1080" i="4" s="1"/>
  <c r="CM1106" i="4" a="1"/>
  <c r="CM1106" i="4" s="1"/>
  <c r="DR771" i="4"/>
  <c r="DR617" i="4"/>
  <c r="DR451" i="4"/>
  <c r="DR117" i="4"/>
  <c r="AL43" i="4" a="1"/>
  <c r="AL43" i="4" s="1"/>
  <c r="CM975" i="4" a="1"/>
  <c r="CM975" i="4" s="1"/>
  <c r="CM1112" i="4" a="1"/>
  <c r="CM1112" i="4" s="1"/>
  <c r="CM930" i="4" a="1"/>
  <c r="CM930" i="4" s="1"/>
  <c r="CM961" i="4" a="1"/>
  <c r="CM961" i="4" s="1"/>
  <c r="CM1079" i="4" a="1"/>
  <c r="CM1079" i="4" s="1"/>
  <c r="CM1011" i="4" a="1"/>
  <c r="CM1011" i="4" s="1"/>
  <c r="DR452" i="4"/>
  <c r="DR465" i="4"/>
  <c r="AL59" i="4" a="1"/>
  <c r="AL59" i="4" s="1"/>
  <c r="CM942" i="4" a="1"/>
  <c r="CM942" i="4" s="1"/>
  <c r="CM947" i="4" a="1"/>
  <c r="CM947" i="4" s="1"/>
  <c r="CM1016" i="4" a="1"/>
  <c r="CM1016" i="4" s="1"/>
  <c r="CM1014" i="4" a="1"/>
  <c r="CM1014" i="4" s="1"/>
  <c r="CM1013" i="4" a="1"/>
  <c r="CM1013" i="4" s="1"/>
  <c r="CM991" i="4" a="1"/>
  <c r="CM991" i="4" s="1"/>
  <c r="AL113" i="4" a="1"/>
  <c r="AL113" i="4" s="1"/>
  <c r="BK61" i="4"/>
  <c r="BT316" i="4"/>
  <c r="BD316" i="4"/>
  <c r="AO316" i="4"/>
  <c r="T316" i="4"/>
  <c r="I316" i="4"/>
  <c r="CM925" i="4" a="1"/>
  <c r="CM925" i="4" s="1"/>
  <c r="CM963" i="4" a="1"/>
  <c r="CM963" i="4" s="1"/>
  <c r="CM946" i="4" a="1"/>
  <c r="CM946" i="4" s="1"/>
  <c r="CM1033" i="4" a="1"/>
  <c r="CM1033" i="4" s="1"/>
  <c r="CM1053" i="4" a="1"/>
  <c r="CM1053" i="4" s="1"/>
  <c r="CM1100" i="4" a="1"/>
  <c r="CM1100" i="4" s="1"/>
  <c r="DR292" i="4"/>
  <c r="DR220" i="4"/>
  <c r="DR86" i="4"/>
  <c r="AL122" i="4" a="1"/>
  <c r="AL122" i="4" s="1"/>
  <c r="BD220" i="4"/>
  <c r="T220" i="4"/>
  <c r="BN220" i="4"/>
  <c r="AO220" i="4"/>
  <c r="BT220" i="4"/>
  <c r="CM1073" i="4" a="1"/>
  <c r="CM1073" i="4" s="1"/>
  <c r="CM979" i="4" a="1"/>
  <c r="CM979" i="4" s="1"/>
  <c r="CM1059" i="4" a="1"/>
  <c r="CM1059" i="4" s="1"/>
  <c r="CM1103" i="4" a="1"/>
  <c r="CM1103" i="4" s="1"/>
  <c r="CM1052" i="4" a="1"/>
  <c r="CM1052" i="4" s="1"/>
  <c r="CM1074" i="4" a="1"/>
  <c r="CM1074" i="4" s="1"/>
  <c r="BT248" i="4"/>
  <c r="BN248" i="4"/>
  <c r="DR755" i="4"/>
  <c r="DR616" i="4"/>
  <c r="DR419" i="4"/>
  <c r="DR454" i="4"/>
  <c r="DR503" i="4"/>
  <c r="DR195" i="4"/>
  <c r="BK100" i="4"/>
  <c r="AJ5" i="4" a="1"/>
  <c r="AJ5" i="4" s="1"/>
  <c r="AL128" i="4" a="1"/>
  <c r="AL128" i="4" s="1"/>
  <c r="CE1099" i="4"/>
  <c r="DE1099" i="4" s="1"/>
  <c r="BU308" i="4"/>
  <c r="BV308" i="4" s="1"/>
  <c r="BY308" i="4" s="1"/>
  <c r="AO262" i="4"/>
  <c r="T262" i="4"/>
  <c r="I262" i="4"/>
  <c r="BV262" i="4" s="1"/>
  <c r="BY262" i="4" s="1"/>
  <c r="BT262" i="4"/>
  <c r="CM1018" i="4" a="1"/>
  <c r="CM1018" i="4" s="1"/>
  <c r="CM1109" i="4" a="1"/>
  <c r="CM1109" i="4" s="1"/>
  <c r="CM1108" i="4" a="1"/>
  <c r="CM1108" i="4" s="1"/>
  <c r="CM1030" i="4" a="1"/>
  <c r="CM1030" i="4" s="1"/>
  <c r="CM1051" i="4" a="1"/>
  <c r="CM1051" i="4" s="1"/>
  <c r="CM1097" i="4" a="1"/>
  <c r="CM1097" i="4" s="1"/>
  <c r="DR335" i="4"/>
  <c r="DR338" i="4"/>
  <c r="DR206" i="4"/>
  <c r="DR123" i="4"/>
  <c r="AJ48" i="4" a="1"/>
  <c r="AJ48" i="4" s="1"/>
  <c r="AL172" i="4" a="1"/>
  <c r="AL172" i="4" s="1"/>
  <c r="AD139" i="4"/>
  <c r="AD305" i="4"/>
  <c r="T207" i="4"/>
  <c r="BD207" i="4"/>
  <c r="BN231" i="4"/>
  <c r="I231" i="4"/>
  <c r="CM931" i="4" a="1"/>
  <c r="CM931" i="4" s="1"/>
  <c r="CM1057" i="4" a="1"/>
  <c r="CM1057" i="4" s="1"/>
  <c r="CM977" i="4" a="1"/>
  <c r="CM977" i="4" s="1"/>
  <c r="CM974" i="4" a="1"/>
  <c r="CM974" i="4" s="1"/>
  <c r="CM1050" i="4" a="1"/>
  <c r="CM1050" i="4" s="1"/>
  <c r="CM938" i="4" a="1"/>
  <c r="CM938" i="4" s="1"/>
  <c r="DR741" i="4"/>
  <c r="DR498" i="4"/>
  <c r="DR473" i="4"/>
  <c r="DR318" i="4"/>
  <c r="DR429" i="4"/>
  <c r="AK206" i="4" a="1"/>
  <c r="AK206" i="4" s="1"/>
  <c r="BU164" i="4"/>
  <c r="BV164" i="4" s="1"/>
  <c r="BY164" i="4" s="1"/>
  <c r="DR152" i="4"/>
  <c r="DR161" i="4"/>
  <c r="AJ39" i="4" a="1"/>
  <c r="AL163" i="4" a="1"/>
  <c r="AC261" i="4"/>
  <c r="CC967" i="4"/>
  <c r="T176" i="4"/>
  <c r="I176" i="4"/>
  <c r="BN176" i="4"/>
  <c r="BD176" i="4"/>
  <c r="AO176" i="4"/>
  <c r="AA176" i="4"/>
  <c r="AH176" i="4" s="1"/>
  <c r="CM999" i="4" a="1"/>
  <c r="CM999" i="4" s="1"/>
  <c r="CM1056" i="4" a="1"/>
  <c r="CM1056" i="4" s="1"/>
  <c r="CM927" i="4" a="1"/>
  <c r="CM927" i="4" s="1"/>
  <c r="CM924" i="4" a="1"/>
  <c r="CM924" i="4" s="1"/>
  <c r="CM939" i="4" a="1"/>
  <c r="CM939" i="4" s="1"/>
  <c r="CM1007" i="4" a="1"/>
  <c r="CM1007" i="4" s="1"/>
  <c r="BN307" i="4"/>
  <c r="T307" i="4"/>
  <c r="I307" i="4"/>
  <c r="AA307" i="4"/>
  <c r="AH307" i="4" s="1"/>
  <c r="AO307" i="4"/>
  <c r="DR739" i="4"/>
  <c r="DR776" i="4"/>
  <c r="DR409" i="4"/>
  <c r="DR425" i="4"/>
  <c r="DR320" i="4"/>
  <c r="DR228" i="4"/>
  <c r="CE955" i="4"/>
  <c r="CG881" i="4"/>
  <c r="AJ79" i="4" a="1"/>
  <c r="AJ79" i="4" s="1"/>
  <c r="AL123" i="4" a="1"/>
  <c r="AL123" i="4" s="1"/>
  <c r="AO272" i="4"/>
  <c r="I272" i="4"/>
  <c r="AO264" i="4"/>
  <c r="BT264" i="4"/>
  <c r="CM1083" i="4" a="1"/>
  <c r="CM1083" i="4" s="1"/>
  <c r="CM1032" i="4" a="1"/>
  <c r="CM1032" i="4" s="1"/>
  <c r="CM960" i="4" a="1"/>
  <c r="CM960" i="4" s="1"/>
  <c r="CM957" i="4" a="1"/>
  <c r="CM957" i="4" s="1"/>
  <c r="CM989" i="4" a="1"/>
  <c r="CM989" i="4" s="1"/>
  <c r="CM1070" i="4" a="1"/>
  <c r="CM1070" i="4" s="1"/>
  <c r="DR230" i="4"/>
  <c r="DR520" i="4"/>
  <c r="DR765" i="4"/>
  <c r="DR427" i="4"/>
  <c r="DC900" i="4"/>
  <c r="DI900" i="4" s="1"/>
  <c r="AJ9" i="4" a="1"/>
  <c r="AJ9" i="4" s="1"/>
  <c r="AL225" i="4" a="1"/>
  <c r="AL225" i="4" s="1"/>
  <c r="BN223" i="4"/>
  <c r="BD223" i="4"/>
  <c r="AO223" i="4"/>
  <c r="AA223" i="4"/>
  <c r="AH223" i="4" s="1"/>
  <c r="I223" i="4"/>
  <c r="CM980" i="4" a="1"/>
  <c r="CM980" i="4" s="1"/>
  <c r="CM958" i="4" a="1"/>
  <c r="CM958" i="4" s="1"/>
  <c r="CM1077" i="4" a="1"/>
  <c r="CM1077" i="4" s="1"/>
  <c r="CM1099" i="4" a="1"/>
  <c r="CM1099" i="4" s="1"/>
  <c r="CM922" i="4" a="1"/>
  <c r="CM922" i="4" s="1"/>
  <c r="CM987" i="4" a="1"/>
  <c r="CM987" i="4" s="1"/>
  <c r="BN173" i="4"/>
  <c r="T173" i="4"/>
  <c r="DR322" i="4"/>
  <c r="AA226" i="4"/>
  <c r="AH226" i="4" s="1"/>
  <c r="DR336" i="4"/>
  <c r="AO214" i="4"/>
  <c r="BV254" i="4"/>
  <c r="BY254" i="4" s="1"/>
  <c r="AC140" i="4"/>
  <c r="AL148" i="4" a="1"/>
  <c r="AL148" i="4" s="1"/>
  <c r="CC968" i="4"/>
  <c r="I177" i="4"/>
  <c r="BN177" i="4"/>
  <c r="AO177" i="4"/>
  <c r="BD177" i="4"/>
  <c r="T177" i="4"/>
  <c r="BU175" i="4"/>
  <c r="AC175" i="4"/>
  <c r="CM929" i="4" a="1"/>
  <c r="CM929" i="4" s="1"/>
  <c r="CM1010" i="4" a="1"/>
  <c r="CM1010" i="4" s="1"/>
  <c r="CM1101" i="4" a="1"/>
  <c r="CM1101" i="4" s="1"/>
  <c r="CM1028" i="4" a="1"/>
  <c r="CM1028" i="4" s="1"/>
  <c r="CM1071" i="4" a="1"/>
  <c r="CM1071" i="4" s="1"/>
  <c r="CM936" i="4" a="1"/>
  <c r="CM936" i="4" s="1"/>
  <c r="DR666" i="4"/>
  <c r="DR558" i="4"/>
  <c r="DR402" i="4"/>
  <c r="DR294" i="4"/>
  <c r="BU201" i="4"/>
  <c r="BU140" i="4"/>
  <c r="BV140" i="4" s="1"/>
  <c r="BY140" i="4" s="1"/>
  <c r="AJ10" i="4" a="1"/>
  <c r="AJ10" i="4" s="1"/>
  <c r="AL50" i="4" a="1"/>
  <c r="AL50" i="4" s="1"/>
  <c r="AL156" i="4" a="1"/>
  <c r="AL156" i="4" s="1"/>
  <c r="AD232" i="4"/>
  <c r="CF1112" i="4"/>
  <c r="AD321" i="4"/>
  <c r="BT246" i="4"/>
  <c r="BD246" i="4"/>
  <c r="AO246" i="4"/>
  <c r="T246" i="4"/>
  <c r="CM1015" i="4" a="1"/>
  <c r="CM1015" i="4" s="1"/>
  <c r="CM941" i="4" a="1"/>
  <c r="CM941" i="4" s="1"/>
  <c r="CM1029" i="4" a="1"/>
  <c r="CM1029" i="4" s="1"/>
  <c r="CM1027" i="4" a="1"/>
  <c r="CM1027" i="4" s="1"/>
  <c r="CM971" i="4" a="1"/>
  <c r="CM971" i="4" s="1"/>
  <c r="CM1092" i="4" a="1"/>
  <c r="CM1092" i="4" s="1"/>
  <c r="BT133" i="4"/>
  <c r="I133" i="4"/>
  <c r="AO133" i="4"/>
  <c r="DR775" i="4"/>
  <c r="DR786" i="4"/>
  <c r="DR627" i="4"/>
  <c r="I226" i="4"/>
  <c r="L226" i="4" s="1"/>
  <c r="DR316" i="4"/>
  <c r="DR171" i="4"/>
  <c r="AO234" i="4"/>
  <c r="BT234" i="4"/>
  <c r="CM1114" i="4" a="1"/>
  <c r="CM1114" i="4" s="1"/>
  <c r="CM1058" i="4" a="1"/>
  <c r="CM1058" i="4" s="1"/>
  <c r="CM1075" i="4" a="1"/>
  <c r="CM1075" i="4" s="1"/>
  <c r="CM973" i="4" a="1"/>
  <c r="CM973" i="4" s="1"/>
  <c r="CM1095" i="4" a="1"/>
  <c r="CM1095" i="4" s="1"/>
  <c r="CM921" i="4" a="1"/>
  <c r="CM921" i="4" s="1"/>
  <c r="AK156" i="4" a="1"/>
  <c r="AK156" i="4" s="1"/>
  <c r="BK97" i="4"/>
  <c r="CG919" i="4"/>
  <c r="CG830" i="4"/>
  <c r="BA97" i="4"/>
  <c r="BB97" i="4" s="1"/>
  <c r="CG835" i="4"/>
  <c r="AK150" i="4" a="1"/>
  <c r="AK150" i="4" s="1"/>
  <c r="AK154" i="4" a="1"/>
  <c r="AK154" i="4" s="1"/>
  <c r="AK275" i="4" a="1"/>
  <c r="AK275" i="4" s="1"/>
  <c r="AK233" i="4" a="1"/>
  <c r="AK233" i="4" s="1"/>
  <c r="CK801" i="4"/>
  <c r="AK209" i="4" a="1"/>
  <c r="AK209" i="4" s="1"/>
  <c r="AL29" i="4"/>
  <c r="BA47" i="4"/>
  <c r="CG825" i="4"/>
  <c r="BV218" i="4"/>
  <c r="BY218" i="4" s="1"/>
  <c r="AK318" i="4" a="1"/>
  <c r="AK318" i="4" s="1"/>
  <c r="AK137" i="4" a="1"/>
  <c r="AK137" i="4" s="1"/>
  <c r="AK292" i="4" a="1"/>
  <c r="AK292" i="4" s="1"/>
  <c r="CG1060" i="4"/>
  <c r="AK149" i="4" a="1"/>
  <c r="AK149" i="4" s="1"/>
  <c r="AK271" i="4" a="1"/>
  <c r="AK271" i="4" s="1"/>
  <c r="AJ39" i="4"/>
  <c r="AJ77" i="4"/>
  <c r="AL309" i="4"/>
  <c r="BK42" i="4"/>
  <c r="CG885" i="4"/>
  <c r="CG1054" i="4"/>
  <c r="CG1010" i="4"/>
  <c r="AK146" i="4" a="1"/>
  <c r="AK146" i="4" s="1"/>
  <c r="AK316" i="4" a="1"/>
  <c r="AK316" i="4" s="1"/>
  <c r="CK847" i="4"/>
  <c r="CG841" i="4"/>
  <c r="AK252" i="4" a="1"/>
  <c r="AK252" i="4" s="1"/>
  <c r="AK220" i="4" a="1"/>
  <c r="AK220" i="4" s="1"/>
  <c r="CK807" i="4"/>
  <c r="AK249" i="4" a="1"/>
  <c r="AK249" i="4" s="1"/>
  <c r="AJ27" i="4"/>
  <c r="AL163" i="4"/>
  <c r="AL274" i="4"/>
  <c r="AK178" i="4" a="1"/>
  <c r="AK178" i="4" s="1"/>
  <c r="CK900" i="4"/>
  <c r="AL166" i="4"/>
  <c r="DD999" i="4"/>
  <c r="DJ1020" i="4" s="1"/>
  <c r="DF1044" i="4"/>
  <c r="DE1078" i="4"/>
  <c r="DK1099" i="4" s="1"/>
  <c r="DF999" i="4"/>
  <c r="BV256" i="4"/>
  <c r="BY256" i="4" s="1"/>
  <c r="BV303" i="4"/>
  <c r="BY303" i="4" s="1"/>
  <c r="BV156" i="4"/>
  <c r="BY156" i="4" s="1"/>
  <c r="BV203" i="4"/>
  <c r="BY203" i="4" s="1"/>
  <c r="BV300" i="4"/>
  <c r="BY300" i="4" s="1"/>
  <c r="BV283" i="4"/>
  <c r="BY283" i="4" s="1"/>
  <c r="BV158" i="4"/>
  <c r="BY158" i="4" s="1"/>
  <c r="DF1099" i="4"/>
  <c r="DF954" i="4"/>
  <c r="DE1103" i="4"/>
  <c r="BV49" i="4"/>
  <c r="BY49" i="4" s="1"/>
  <c r="BV42" i="4"/>
  <c r="BY42" i="4" s="1"/>
  <c r="BV26" i="4"/>
  <c r="BY26" i="4" s="1"/>
  <c r="BV33" i="4"/>
  <c r="BY33" i="4" s="1"/>
  <c r="BV32" i="4"/>
  <c r="BY32" i="4" s="1"/>
  <c r="BV114" i="4"/>
  <c r="BY114" i="4" s="1"/>
  <c r="BV9" i="4"/>
  <c r="BY9" i="4" s="1"/>
  <c r="BV2" i="4"/>
  <c r="BY2" i="4" s="1"/>
  <c r="BV55" i="4"/>
  <c r="BY55" i="4" s="1"/>
  <c r="BV61" i="4"/>
  <c r="BY61" i="4" s="1"/>
  <c r="BV72" i="4"/>
  <c r="BY72" i="4" s="1"/>
  <c r="BV68" i="4"/>
  <c r="BY68" i="4" s="1"/>
  <c r="BV70" i="4"/>
  <c r="BY70" i="4" s="1"/>
  <c r="BV85" i="4"/>
  <c r="BY85" i="4" s="1"/>
  <c r="BV92" i="4"/>
  <c r="BY92" i="4" s="1"/>
  <c r="BV127" i="4"/>
  <c r="BY127" i="4" s="1"/>
  <c r="BV96" i="4"/>
  <c r="BY96" i="4" s="1"/>
  <c r="BQ122" i="4" a="1"/>
  <c r="BQ122" i="4" s="1"/>
  <c r="BV30" i="4"/>
  <c r="BY30" i="4" s="1"/>
  <c r="BV80" i="4"/>
  <c r="BY80" i="4" s="1"/>
  <c r="BV112" i="4"/>
  <c r="BY112" i="4" s="1"/>
  <c r="BV52" i="4"/>
  <c r="BY52" i="4" s="1"/>
  <c r="BV36" i="4"/>
  <c r="BY36" i="4" s="1"/>
  <c r="BV117" i="4"/>
  <c r="BY117" i="4" s="1"/>
  <c r="DC1108" i="4"/>
  <c r="DI1108" i="4" s="1"/>
  <c r="CJ1108" i="4"/>
  <c r="CQ1108" i="4" s="1"/>
  <c r="CW1108" i="4" s="1"/>
  <c r="CD1096" i="4"/>
  <c r="AB305" i="4"/>
  <c r="BE305" i="4" s="1"/>
  <c r="CD1077" i="4"/>
  <c r="AB286" i="4"/>
  <c r="BE286" i="4" s="1"/>
  <c r="CE1093" i="4"/>
  <c r="AC302" i="4"/>
  <c r="BU302" i="4"/>
  <c r="CE1021" i="4"/>
  <c r="BU230" i="4"/>
  <c r="BV230" i="4" s="1"/>
  <c r="BY230" i="4" s="1"/>
  <c r="AC230" i="4"/>
  <c r="CG872" i="4"/>
  <c r="DC1051" i="4"/>
  <c r="DI1051" i="4" s="1"/>
  <c r="CJ1051" i="4"/>
  <c r="CQ1051" i="4" s="1"/>
  <c r="CW1051" i="4" s="1"/>
  <c r="DC1066" i="4"/>
  <c r="DI1066" i="4" s="1"/>
  <c r="CJ1066" i="4"/>
  <c r="CQ1066" i="4" s="1"/>
  <c r="CW1066" i="4" s="1"/>
  <c r="CJ1091" i="4"/>
  <c r="CQ1091" i="4" s="1"/>
  <c r="CW1091" i="4" s="1"/>
  <c r="DC1091" i="4"/>
  <c r="DI1091" i="4" s="1"/>
  <c r="CD1032" i="4"/>
  <c r="AB241" i="4"/>
  <c r="BE241" i="4" s="1"/>
  <c r="CF985" i="4"/>
  <c r="AD194" i="4"/>
  <c r="CF1113" i="4"/>
  <c r="AD322" i="4"/>
  <c r="CC1060" i="4"/>
  <c r="T269" i="4"/>
  <c r="I269" i="4"/>
  <c r="BN269" i="4"/>
  <c r="AA269" i="4"/>
  <c r="AH269" i="4" s="1"/>
  <c r="BD269" i="4"/>
  <c r="BT269" i="4"/>
  <c r="AO269" i="4"/>
  <c r="CD927" i="4"/>
  <c r="AB136" i="4"/>
  <c r="BE136" i="4" s="1"/>
  <c r="CF1043" i="4"/>
  <c r="AD252" i="4"/>
  <c r="CH1095" i="4"/>
  <c r="DF1095" i="4" s="1"/>
  <c r="AQ304" i="4"/>
  <c r="BI304" i="4" s="1"/>
  <c r="L304" i="4"/>
  <c r="DC1107" i="4"/>
  <c r="DI1107" i="4" s="1"/>
  <c r="CJ1107" i="4"/>
  <c r="CQ1107" i="4" s="1"/>
  <c r="CW1107" i="4" s="1"/>
  <c r="CG1088" i="4"/>
  <c r="DC1006" i="4"/>
  <c r="DI1006" i="4" s="1"/>
  <c r="CJ1006" i="4"/>
  <c r="CQ1006" i="4" s="1"/>
  <c r="CW1006" i="4" s="1"/>
  <c r="CJ1114" i="4"/>
  <c r="CQ1114" i="4" s="1"/>
  <c r="CW1114" i="4" s="1"/>
  <c r="DC1114" i="4"/>
  <c r="DI1114" i="4" s="1"/>
  <c r="CD1087" i="4"/>
  <c r="AB296" i="4"/>
  <c r="BE296" i="4" s="1"/>
  <c r="CD975" i="4"/>
  <c r="DD975" i="4" s="1"/>
  <c r="DJ996" i="4" s="1"/>
  <c r="AB184" i="4"/>
  <c r="BE184" i="4" s="1"/>
  <c r="DR750" i="4"/>
  <c r="DR766" i="4"/>
  <c r="CJ1110" i="4"/>
  <c r="CQ1110" i="4" s="1"/>
  <c r="CW1110" i="4" s="1"/>
  <c r="DC1110" i="4"/>
  <c r="DI1110" i="4" s="1"/>
  <c r="CH1066" i="4"/>
  <c r="DF1066" i="4" s="1"/>
  <c r="AQ275" i="4"/>
  <c r="BI275" i="4" s="1"/>
  <c r="L275" i="4"/>
  <c r="CE1025" i="4"/>
  <c r="BU234" i="4"/>
  <c r="BV234" i="4" s="1"/>
  <c r="BY234" i="4" s="1"/>
  <c r="AC234" i="4"/>
  <c r="CD1041" i="4"/>
  <c r="AB250" i="4"/>
  <c r="BE250" i="4" s="1"/>
  <c r="DG1099" i="4"/>
  <c r="DP1099" i="4" s="1"/>
  <c r="CC1113" i="4"/>
  <c r="T322" i="4"/>
  <c r="I322" i="4"/>
  <c r="BV322" i="4" s="1"/>
  <c r="BY322" i="4" s="1"/>
  <c r="AO322" i="4"/>
  <c r="BT322" i="4"/>
  <c r="AA322" i="4"/>
  <c r="AH322" i="4" s="1"/>
  <c r="BN322" i="4"/>
  <c r="BD322" i="4"/>
  <c r="CE1051" i="4"/>
  <c r="BU260" i="4"/>
  <c r="BV260" i="4" s="1"/>
  <c r="BY260" i="4" s="1"/>
  <c r="AC260" i="4"/>
  <c r="CC1064" i="4"/>
  <c r="BN273" i="4"/>
  <c r="AA273" i="4"/>
  <c r="AH273" i="4" s="1"/>
  <c r="T273" i="4"/>
  <c r="BD273" i="4"/>
  <c r="I273" i="4"/>
  <c r="BV273" i="4" s="1"/>
  <c r="BY273" i="4" s="1"/>
  <c r="BT273" i="4"/>
  <c r="AO273" i="4"/>
  <c r="CF1004" i="4"/>
  <c r="AD213" i="4"/>
  <c r="DR208" i="4"/>
  <c r="CJ1044" i="4"/>
  <c r="CQ1044" i="4" s="1"/>
  <c r="CW1044" i="4" s="1"/>
  <c r="DC1044" i="4"/>
  <c r="DI1044" i="4" s="1"/>
  <c r="CD1013" i="4"/>
  <c r="AB222" i="4"/>
  <c r="BE222" i="4" s="1"/>
  <c r="CC938" i="4"/>
  <c r="T147" i="4"/>
  <c r="BT147" i="4"/>
  <c r="AO147" i="4"/>
  <c r="I147" i="4"/>
  <c r="BD147" i="4"/>
  <c r="AA147" i="4"/>
  <c r="AH147" i="4" s="1"/>
  <c r="BN147" i="4"/>
  <c r="AK152" i="4" a="1"/>
  <c r="AK152" i="4" s="1"/>
  <c r="AK204" i="4" a="1"/>
  <c r="AK204" i="4" s="1"/>
  <c r="AK230" i="4" a="1"/>
  <c r="AK230" i="4" s="1"/>
  <c r="AK261" i="4" a="1"/>
  <c r="AK261" i="4" s="1"/>
  <c r="BK113" i="4"/>
  <c r="CG852" i="4"/>
  <c r="CJ846" i="4"/>
  <c r="CQ846" i="4" s="1"/>
  <c r="CW846" i="4" s="1"/>
  <c r="DC846" i="4"/>
  <c r="DI846" i="4" s="1"/>
  <c r="CG817" i="4"/>
  <c r="CK823" i="4" a="1"/>
  <c r="CK823" i="4" s="1"/>
  <c r="CK851" i="4" a="1"/>
  <c r="CK851" i="4" s="1"/>
  <c r="CK890" i="4" a="1"/>
  <c r="CK890" i="4" s="1"/>
  <c r="BV83" i="4"/>
  <c r="BY83" i="4" s="1"/>
  <c r="AJ44" i="4" a="1"/>
  <c r="AJ44" i="4" s="1"/>
  <c r="AJ80" i="4" a="1"/>
  <c r="AJ80" i="4" s="1"/>
  <c r="AL116" i="4" a="1"/>
  <c r="AL116" i="4" s="1"/>
  <c r="AL315" i="4" a="1"/>
  <c r="AL315" i="4" s="1"/>
  <c r="AL295" i="4" a="1"/>
  <c r="AL295" i="4" s="1"/>
  <c r="AL117" i="4" a="1"/>
  <c r="AL117" i="4" s="1"/>
  <c r="AL266" i="4" a="1"/>
  <c r="AL266" i="4" s="1"/>
  <c r="AL222" i="4" a="1"/>
  <c r="AL222" i="4" s="1"/>
  <c r="AL129" i="4" a="1"/>
  <c r="AL129" i="4" s="1"/>
  <c r="AL86" i="4" a="1"/>
  <c r="AL86" i="4" s="1"/>
  <c r="AL161" i="4" a="1"/>
  <c r="AL161" i="4" s="1"/>
  <c r="AL60" i="4" a="1"/>
  <c r="AL60" i="4" s="1"/>
  <c r="AL39" i="4" a="1"/>
  <c r="AL39" i="4" s="1"/>
  <c r="AL291" i="4" a="1"/>
  <c r="AL291" i="4" s="1"/>
  <c r="AL257" i="4" a="1"/>
  <c r="AL257" i="4" s="1"/>
  <c r="AL177" i="4" a="1"/>
  <c r="AL177" i="4" s="1"/>
  <c r="AL77" i="4" a="1"/>
  <c r="AL77" i="4" s="1"/>
  <c r="AL153" i="4" a="1"/>
  <c r="AL153" i="4" s="1"/>
  <c r="AL114" i="4" a="1"/>
  <c r="AL114" i="4" s="1"/>
  <c r="AL79" i="4" a="1"/>
  <c r="AL79" i="4" s="1"/>
  <c r="AL268" i="4" a="1"/>
  <c r="AL268" i="4" s="1"/>
  <c r="AL288" i="4" a="1"/>
  <c r="AL288" i="4" s="1"/>
  <c r="AL174" i="4" a="1"/>
  <c r="AL174" i="4" s="1"/>
  <c r="AL197" i="4" a="1"/>
  <c r="AL197" i="4" s="1"/>
  <c r="AL159" i="4" a="1"/>
  <c r="AL159" i="4" s="1"/>
  <c r="AL104" i="4" a="1"/>
  <c r="AL104" i="4" s="1"/>
  <c r="AL44" i="4" a="1"/>
  <c r="AL44" i="4" s="1"/>
  <c r="AL54" i="4" a="1"/>
  <c r="AL54" i="4" s="1"/>
  <c r="AL102" i="4" a="1"/>
  <c r="AL102" i="4" s="1"/>
  <c r="AL46" i="4" a="1"/>
  <c r="AL46" i="4" s="1"/>
  <c r="AL294" i="4" a="1"/>
  <c r="AL294" i="4" s="1"/>
  <c r="AL259" i="4" a="1"/>
  <c r="AL259" i="4" s="1"/>
  <c r="AL312" i="4" a="1"/>
  <c r="AL312" i="4" s="1"/>
  <c r="AL282" i="4" a="1"/>
  <c r="AL282" i="4" s="1"/>
  <c r="AL151" i="4" a="1"/>
  <c r="AL151" i="4" s="1"/>
  <c r="AL247" i="4" a="1"/>
  <c r="AL247" i="4" s="1"/>
  <c r="AL112" i="4" a="1"/>
  <c r="AL112" i="4" s="1"/>
  <c r="AL88" i="4" a="1"/>
  <c r="AL88" i="4" s="1"/>
  <c r="AL157" i="4" a="1"/>
  <c r="AL157" i="4" s="1"/>
  <c r="AL28" i="4" a="1"/>
  <c r="AL28" i="4" s="1"/>
  <c r="AL41" i="4" a="1"/>
  <c r="AL41" i="4" s="1"/>
  <c r="AL141" i="4" a="1"/>
  <c r="AL141" i="4" s="1"/>
  <c r="AL249" i="4" a="1"/>
  <c r="AL249" i="4" s="1"/>
  <c r="AL278" i="4" a="1"/>
  <c r="AL278" i="4" s="1"/>
  <c r="AL240" i="4" a="1"/>
  <c r="AL240" i="4" s="1"/>
  <c r="AL279" i="4" a="1"/>
  <c r="AL279" i="4" s="1"/>
  <c r="AL152" i="4" a="1"/>
  <c r="AL152" i="4" s="1"/>
  <c r="AL200" i="4" a="1"/>
  <c r="AL200" i="4" s="1"/>
  <c r="AL100" i="4" a="1"/>
  <c r="AL100" i="4" s="1"/>
  <c r="AL105" i="4" a="1"/>
  <c r="AL105" i="4" s="1"/>
  <c r="AL149" i="4" a="1"/>
  <c r="AL149" i="4" s="1"/>
  <c r="AL66" i="4" a="1"/>
  <c r="AL66" i="4" s="1"/>
  <c r="AL35" i="4" a="1"/>
  <c r="AL35" i="4" s="1"/>
  <c r="AL57" i="4" a="1"/>
  <c r="AL57" i="4" s="1"/>
  <c r="AL107" i="4" a="1"/>
  <c r="AL107" i="4" s="1"/>
  <c r="AL52" i="4" a="1"/>
  <c r="AL52" i="4" s="1"/>
  <c r="AL94" i="4" a="1"/>
  <c r="AL94" i="4" s="1"/>
  <c r="AL246" i="4" a="1"/>
  <c r="AL246" i="4" s="1"/>
  <c r="AL224" i="4" a="1"/>
  <c r="AL224" i="4" s="1"/>
  <c r="AL193" i="4" a="1"/>
  <c r="AL193" i="4" s="1"/>
  <c r="AL237" i="4" a="1"/>
  <c r="AL237" i="4" s="1"/>
  <c r="AL81" i="4" a="1"/>
  <c r="AL81" i="4" s="1"/>
  <c r="AL273" i="4" a="1"/>
  <c r="AL273" i="4" s="1"/>
  <c r="AL98" i="4" a="1"/>
  <c r="AL98" i="4" s="1"/>
  <c r="AL82" i="4" a="1"/>
  <c r="AL82" i="4" s="1"/>
  <c r="AL310" i="4" a="1"/>
  <c r="AL310" i="4" s="1"/>
  <c r="AL242" i="4" a="1"/>
  <c r="AL242" i="4" s="1"/>
  <c r="AL217" i="4" a="1"/>
  <c r="AL217" i="4" s="1"/>
  <c r="AL233" i="4" a="1"/>
  <c r="AL233" i="4" s="1"/>
  <c r="AL239" i="4" a="1"/>
  <c r="AL239" i="4" s="1"/>
  <c r="AL118" i="4" a="1"/>
  <c r="AL118" i="4" s="1"/>
  <c r="AL27" i="4" a="1"/>
  <c r="AL27" i="4" s="1"/>
  <c r="AL181" i="4" a="1"/>
  <c r="AL181" i="4" s="1"/>
  <c r="AL26" i="4" a="1"/>
  <c r="AL26" i="4" s="1"/>
  <c r="AL38" i="4" a="1"/>
  <c r="AL38" i="4" s="1"/>
  <c r="AL320" i="4" a="1"/>
  <c r="AL320" i="4" s="1"/>
  <c r="AL238" i="4" a="1"/>
  <c r="AL238" i="4" s="1"/>
  <c r="AL254" i="4" a="1"/>
  <c r="AL254" i="4" s="1"/>
  <c r="AL245" i="4" a="1"/>
  <c r="AL245" i="4" s="1"/>
  <c r="AL158" i="4" a="1"/>
  <c r="AL158" i="4" s="1"/>
  <c r="AL194" i="4" a="1"/>
  <c r="AL194" i="4" s="1"/>
  <c r="AL95" i="4" a="1"/>
  <c r="AL95" i="4" s="1"/>
  <c r="AL169" i="4" a="1"/>
  <c r="AL169" i="4" s="1"/>
  <c r="AL298" i="4" a="1"/>
  <c r="AL298" i="4" s="1"/>
  <c r="AL234" i="4" a="1"/>
  <c r="AL234" i="4" s="1"/>
  <c r="AL306" i="4" a="1"/>
  <c r="AL306" i="4" s="1"/>
  <c r="AL211" i="4" a="1"/>
  <c r="AL211" i="4" s="1"/>
  <c r="AL154" i="4" a="1"/>
  <c r="AL154" i="4" s="1"/>
  <c r="AL189" i="4" a="1"/>
  <c r="AL189" i="4" s="1"/>
  <c r="AL115" i="4" a="1"/>
  <c r="AL115" i="4" s="1"/>
  <c r="AL119" i="4" a="1"/>
  <c r="AL119" i="4" s="1"/>
  <c r="AL80" i="4" a="1"/>
  <c r="AL80" i="4" s="1"/>
  <c r="AL111" i="4" a="1"/>
  <c r="AL111" i="4" s="1"/>
  <c r="AL85" i="4" a="1"/>
  <c r="AL85" i="4" s="1"/>
  <c r="AL72" i="4" a="1"/>
  <c r="AL72" i="4" s="1"/>
  <c r="AL230" i="4" a="1"/>
  <c r="AL230" i="4" s="1"/>
  <c r="AL280" i="4" a="1"/>
  <c r="AL280" i="4" s="1"/>
  <c r="AL204" i="4" a="1"/>
  <c r="AL204" i="4" s="1"/>
  <c r="AL150" i="4" a="1"/>
  <c r="AL150" i="4" s="1"/>
  <c r="AL178" i="4" a="1"/>
  <c r="AL178" i="4" s="1"/>
  <c r="AL202" i="4" a="1"/>
  <c r="AL202" i="4" s="1"/>
  <c r="AL65" i="4" a="1"/>
  <c r="AL65" i="4" s="1"/>
  <c r="AL92" i="4" a="1"/>
  <c r="AL92" i="4" s="1"/>
  <c r="AL34" i="4" a="1"/>
  <c r="AL34" i="4" s="1"/>
  <c r="AL302" i="4" a="1"/>
  <c r="AL302" i="4" s="1"/>
  <c r="AL226" i="4" a="1"/>
  <c r="AL226" i="4" s="1"/>
  <c r="AL321" i="4" a="1"/>
  <c r="AL321" i="4" s="1"/>
  <c r="AL256" i="4" a="1"/>
  <c r="AL256" i="4" s="1"/>
  <c r="AL146" i="4" a="1"/>
  <c r="AL146" i="4" s="1"/>
  <c r="AL99" i="4" a="1"/>
  <c r="AL99" i="4" s="1"/>
  <c r="AL125" i="4" a="1"/>
  <c r="AL125" i="4" s="1"/>
  <c r="AL110" i="4" a="1"/>
  <c r="AL110" i="4" s="1"/>
  <c r="AL186" i="4" a="1"/>
  <c r="AL186" i="4" s="1"/>
  <c r="AL71" i="4" a="1"/>
  <c r="AL71" i="4" s="1"/>
  <c r="AL287" i="4" a="1"/>
  <c r="AL287" i="4" s="1"/>
  <c r="AL235" i="4" a="1"/>
  <c r="AL235" i="4" s="1"/>
  <c r="AL142" i="4" a="1"/>
  <c r="AL142" i="4" s="1"/>
  <c r="AL103" i="4" a="1"/>
  <c r="AL103" i="4" s="1"/>
  <c r="AL56" i="4" a="1"/>
  <c r="AL56" i="4" s="1"/>
  <c r="AL36" i="4" a="1"/>
  <c r="AL36" i="4" s="1"/>
  <c r="AL301" i="4" a="1"/>
  <c r="AL301" i="4" s="1"/>
  <c r="AL201" i="4" a="1"/>
  <c r="AL201" i="4" s="1"/>
  <c r="AL138" i="4" a="1"/>
  <c r="AL138" i="4" s="1"/>
  <c r="AL83" i="4" a="1"/>
  <c r="AL83" i="4" s="1"/>
  <c r="AL190" i="4" a="1"/>
  <c r="AL190" i="4" s="1"/>
  <c r="AL93" i="4" a="1"/>
  <c r="AL93" i="4" s="1"/>
  <c r="AL51" i="4" a="1"/>
  <c r="AL51" i="4" s="1"/>
  <c r="AL61" i="4" a="1"/>
  <c r="AL61" i="4" s="1"/>
  <c r="CG857" i="4"/>
  <c r="DC874" i="4"/>
  <c r="DI874" i="4" s="1"/>
  <c r="CJ874" i="4"/>
  <c r="CQ874" i="4" s="1"/>
  <c r="CW874" i="4" s="1"/>
  <c r="CJ907" i="4"/>
  <c r="CQ907" i="4" s="1"/>
  <c r="CW907" i="4" s="1"/>
  <c r="DC907" i="4"/>
  <c r="DI907" i="4" s="1"/>
  <c r="CK822" i="4" a="1"/>
  <c r="CK822" i="4" s="1"/>
  <c r="DC812" i="4"/>
  <c r="DI812" i="4" s="1"/>
  <c r="CJ812" i="4"/>
  <c r="CQ812" i="4" s="1"/>
  <c r="CW812" i="4" s="1"/>
  <c r="AJ118" i="4" a="1"/>
  <c r="AJ118" i="4" s="1"/>
  <c r="AJ126" i="4" a="1"/>
  <c r="AJ126" i="4" s="1"/>
  <c r="CD932" i="4"/>
  <c r="AB141" i="4"/>
  <c r="BE141" i="4" s="1"/>
  <c r="DC955" i="4"/>
  <c r="DI955" i="4" s="1"/>
  <c r="CJ955" i="4"/>
  <c r="CQ955" i="4" s="1"/>
  <c r="CW955" i="4" s="1"/>
  <c r="CG824" i="4"/>
  <c r="CE952" i="4"/>
  <c r="DE952" i="4" s="1"/>
  <c r="DK973" i="4" s="1"/>
  <c r="AC161" i="4"/>
  <c r="BU161" i="4"/>
  <c r="BV161" i="4" s="1"/>
  <c r="BY161" i="4" s="1"/>
  <c r="CF943" i="4"/>
  <c r="AD152" i="4"/>
  <c r="CC1084" i="4"/>
  <c r="AA293" i="4"/>
  <c r="AH293" i="4" s="1"/>
  <c r="I293" i="4"/>
  <c r="AO293" i="4"/>
  <c r="BN293" i="4"/>
  <c r="BD293" i="4"/>
  <c r="T293" i="4"/>
  <c r="BT293" i="4"/>
  <c r="CC1096" i="4"/>
  <c r="BT305" i="4"/>
  <c r="AO305" i="4"/>
  <c r="I305" i="4"/>
  <c r="BN305" i="4"/>
  <c r="T305" i="4"/>
  <c r="BD305" i="4"/>
  <c r="AA305" i="4"/>
  <c r="AH305" i="4" s="1"/>
  <c r="CE1104" i="4"/>
  <c r="BU313" i="4"/>
  <c r="AC313" i="4"/>
  <c r="CC1097" i="4"/>
  <c r="T306" i="4"/>
  <c r="AO306" i="4"/>
  <c r="I306" i="4"/>
  <c r="BN306" i="4"/>
  <c r="BD306" i="4"/>
  <c r="BT306" i="4"/>
  <c r="AA306" i="4"/>
  <c r="AH306" i="4" s="1"/>
  <c r="CD1029" i="4"/>
  <c r="AB238" i="4"/>
  <c r="BE238" i="4" s="1"/>
  <c r="DR426" i="4"/>
  <c r="CE1011" i="4"/>
  <c r="BU220" i="4"/>
  <c r="BV220" i="4" s="1"/>
  <c r="BY220" i="4" s="1"/>
  <c r="AC220" i="4"/>
  <c r="CF1048" i="4"/>
  <c r="AD257" i="4"/>
  <c r="CF1003" i="4"/>
  <c r="AD212" i="4"/>
  <c r="CH1086" i="4"/>
  <c r="L295" i="4"/>
  <c r="AQ295" i="4"/>
  <c r="BI295" i="4" s="1"/>
  <c r="CD985" i="4"/>
  <c r="AB194" i="4"/>
  <c r="BE194" i="4" s="1"/>
  <c r="CD958" i="4"/>
  <c r="AB167" i="4"/>
  <c r="BE167" i="4" s="1"/>
  <c r="CJ1022" i="4"/>
  <c r="CQ1022" i="4" s="1"/>
  <c r="CW1022" i="4" s="1"/>
  <c r="DC1022" i="4"/>
  <c r="DI1022" i="4" s="1"/>
  <c r="CE1027" i="4"/>
  <c r="BU236" i="4"/>
  <c r="BV236" i="4" s="1"/>
  <c r="BY236" i="4" s="1"/>
  <c r="AC236" i="4"/>
  <c r="CF996" i="4"/>
  <c r="AD205" i="4"/>
  <c r="DC971" i="4"/>
  <c r="DI971" i="4" s="1"/>
  <c r="CJ971" i="4"/>
  <c r="CQ971" i="4" s="1"/>
  <c r="CW971" i="4" s="1"/>
  <c r="CC988" i="4"/>
  <c r="AA197" i="4"/>
  <c r="AH197" i="4" s="1"/>
  <c r="AO197" i="4"/>
  <c r="BT197" i="4"/>
  <c r="BN197" i="4"/>
  <c r="BD197" i="4"/>
  <c r="T197" i="4"/>
  <c r="I197" i="4"/>
  <c r="AK216" i="4" a="1"/>
  <c r="AK216" i="4" s="1"/>
  <c r="AK192" i="4" a="1"/>
  <c r="AK192" i="4" s="1"/>
  <c r="AK158" i="4" a="1"/>
  <c r="AK158" i="4" s="1"/>
  <c r="AK302" i="4" a="1"/>
  <c r="AK302" i="4" s="1"/>
  <c r="AK259" i="4" a="1"/>
  <c r="AK259" i="4" s="1"/>
  <c r="CG912" i="4"/>
  <c r="CG879" i="4"/>
  <c r="DC813" i="4"/>
  <c r="DI813" i="4" s="1"/>
  <c r="CJ813" i="4"/>
  <c r="CQ813" i="4" s="1"/>
  <c r="CW813" i="4" s="1"/>
  <c r="CK841" i="4" a="1"/>
  <c r="CK841" i="4" s="1"/>
  <c r="CK879" i="4" a="1"/>
  <c r="CK879" i="4" s="1"/>
  <c r="BV8" i="4"/>
  <c r="BY8" i="4" s="1"/>
  <c r="CE988" i="4"/>
  <c r="BU197" i="4"/>
  <c r="AC197" i="4"/>
  <c r="AK234" i="4" a="1"/>
  <c r="AK234" i="4" s="1"/>
  <c r="AK227" i="4" a="1"/>
  <c r="AK227" i="4" s="1"/>
  <c r="AK166" i="4" a="1"/>
  <c r="AK166" i="4" s="1"/>
  <c r="AK248" i="4" a="1"/>
  <c r="AK248" i="4" s="1"/>
  <c r="AK161" i="4" a="1"/>
  <c r="AK161" i="4" s="1"/>
  <c r="DC999" i="4"/>
  <c r="DI999" i="4" s="1"/>
  <c r="CJ999" i="4"/>
  <c r="CQ999" i="4" s="1"/>
  <c r="CW999" i="4" s="1"/>
  <c r="CK864" i="4" a="1"/>
  <c r="CK864" i="4" s="1"/>
  <c r="CG863" i="4"/>
  <c r="AJ67" i="4" a="1"/>
  <c r="AJ67" i="4" s="1"/>
  <c r="AJ91" i="4" a="1"/>
  <c r="AJ91" i="4" s="1"/>
  <c r="CG907" i="4"/>
  <c r="CG820" i="4"/>
  <c r="CE1055" i="4"/>
  <c r="AC264" i="4"/>
  <c r="BU264" i="4"/>
  <c r="BV264" i="4" s="1"/>
  <c r="BY264" i="4" s="1"/>
  <c r="DR271" i="4"/>
  <c r="CE1112" i="4"/>
  <c r="AC321" i="4"/>
  <c r="BU321" i="4"/>
  <c r="BV321" i="4" s="1"/>
  <c r="BY321" i="4" s="1"/>
  <c r="CE1106" i="4"/>
  <c r="AC315" i="4"/>
  <c r="BU315" i="4"/>
  <c r="BV315" i="4" s="1"/>
  <c r="BY315" i="4" s="1"/>
  <c r="DC1103" i="4"/>
  <c r="DI1103" i="4" s="1"/>
  <c r="CJ1103" i="4"/>
  <c r="CQ1103" i="4" s="1"/>
  <c r="CW1103" i="4" s="1"/>
  <c r="CF1097" i="4"/>
  <c r="AD306" i="4"/>
  <c r="DR297" i="4"/>
  <c r="CJ1059" i="4"/>
  <c r="CQ1059" i="4" s="1"/>
  <c r="CW1059" i="4" s="1"/>
  <c r="DC1059" i="4"/>
  <c r="DI1059" i="4" s="1"/>
  <c r="CG1107" i="4"/>
  <c r="CH1069" i="4"/>
  <c r="DE1069" i="4" s="1"/>
  <c r="DK1090" i="4" s="1"/>
  <c r="AQ278" i="4"/>
  <c r="BI278" i="4" s="1"/>
  <c r="L278" i="4"/>
  <c r="CH1039" i="4"/>
  <c r="DE1039" i="4" s="1"/>
  <c r="DK1060" i="4" s="1"/>
  <c r="AQ248" i="4"/>
  <c r="BI248" i="4" s="1"/>
  <c r="L248" i="4"/>
  <c r="CF1055" i="4"/>
  <c r="AD264" i="4"/>
  <c r="CE1095" i="4"/>
  <c r="AC304" i="4"/>
  <c r="BU304" i="4"/>
  <c r="BV304" i="4" s="1"/>
  <c r="BY304" i="4" s="1"/>
  <c r="CC1040" i="4"/>
  <c r="AA249" i="4"/>
  <c r="AH249" i="4" s="1"/>
  <c r="T249" i="4"/>
  <c r="I249" i="4"/>
  <c r="AO249" i="4"/>
  <c r="BT249" i="4"/>
  <c r="BN249" i="4"/>
  <c r="BD249" i="4"/>
  <c r="CH1041" i="4"/>
  <c r="DF1041" i="4" s="1"/>
  <c r="AQ250" i="4"/>
  <c r="BI250" i="4" s="1"/>
  <c r="L250" i="4"/>
  <c r="CE1073" i="4"/>
  <c r="AC282" i="4"/>
  <c r="BU282" i="4"/>
  <c r="BV282" i="4" s="1"/>
  <c r="BY282" i="4" s="1"/>
  <c r="CC1000" i="4"/>
  <c r="BN209" i="4"/>
  <c r="AA209" i="4"/>
  <c r="AH209" i="4" s="1"/>
  <c r="AO209" i="4"/>
  <c r="BD209" i="4"/>
  <c r="T209" i="4"/>
  <c r="I209" i="4"/>
  <c r="BT209" i="4"/>
  <c r="CE1026" i="4"/>
  <c r="BU235" i="4"/>
  <c r="BV235" i="4" s="1"/>
  <c r="BY235" i="4" s="1"/>
  <c r="AC235" i="4"/>
  <c r="CH1050" i="4"/>
  <c r="L259" i="4"/>
  <c r="AQ259" i="4"/>
  <c r="BI259" i="4" s="1"/>
  <c r="CE944" i="4"/>
  <c r="AC153" i="4"/>
  <c r="BU153" i="4"/>
  <c r="BV153" i="4" s="1"/>
  <c r="BY153" i="4" s="1"/>
  <c r="CD928" i="4"/>
  <c r="AB137" i="4"/>
  <c r="BE137" i="4" s="1"/>
  <c r="CC1004" i="4"/>
  <c r="BD213" i="4"/>
  <c r="T213" i="4"/>
  <c r="BN213" i="4"/>
  <c r="AO213" i="4"/>
  <c r="AA213" i="4"/>
  <c r="AH213" i="4" s="1"/>
  <c r="I213" i="4"/>
  <c r="BT213" i="4"/>
  <c r="CF957" i="4"/>
  <c r="AD166" i="4"/>
  <c r="DC1075" i="4"/>
  <c r="DI1075" i="4" s="1"/>
  <c r="CJ1075" i="4"/>
  <c r="CQ1075" i="4" s="1"/>
  <c r="CW1075" i="4" s="1"/>
  <c r="CD967" i="4"/>
  <c r="AB176" i="4"/>
  <c r="BE176" i="4" s="1"/>
  <c r="CJ1013" i="4"/>
  <c r="CQ1013" i="4" s="1"/>
  <c r="CW1013" i="4" s="1"/>
  <c r="DC1013" i="4"/>
  <c r="DI1013" i="4" s="1"/>
  <c r="CC996" i="4"/>
  <c r="I205" i="4"/>
  <c r="AO205" i="4"/>
  <c r="BT205" i="4"/>
  <c r="BN205" i="4"/>
  <c r="BD205" i="4"/>
  <c r="T205" i="4"/>
  <c r="AA205" i="4"/>
  <c r="AH205" i="4" s="1"/>
  <c r="CC934" i="4"/>
  <c r="T143" i="4"/>
  <c r="BT143" i="4"/>
  <c r="AO143" i="4"/>
  <c r="I143" i="4"/>
  <c r="BV143" i="4" s="1"/>
  <c r="BY143" i="4" s="1"/>
  <c r="BN143" i="4"/>
  <c r="BD143" i="4"/>
  <c r="AA143" i="4"/>
  <c r="AH143" i="4" s="1"/>
  <c r="CH986" i="4"/>
  <c r="AQ195" i="4"/>
  <c r="BI195" i="4" s="1"/>
  <c r="L195" i="4"/>
  <c r="DC932" i="4"/>
  <c r="DI932" i="4" s="1"/>
  <c r="CJ932" i="4"/>
  <c r="CQ932" i="4" s="1"/>
  <c r="CW932" i="4" s="1"/>
  <c r="BV81" i="4"/>
  <c r="BY81" i="4" s="1"/>
  <c r="CH1003" i="4"/>
  <c r="L212" i="4"/>
  <c r="AQ212" i="4"/>
  <c r="BI212" i="4" s="1"/>
  <c r="CJ940" i="4"/>
  <c r="CQ940" i="4" s="1"/>
  <c r="CW940" i="4" s="1"/>
  <c r="DC940" i="4"/>
  <c r="DI940" i="4" s="1"/>
  <c r="CF988" i="4"/>
  <c r="AD197" i="4"/>
  <c r="CD935" i="4"/>
  <c r="AB144" i="4"/>
  <c r="BE144" i="4" s="1"/>
  <c r="AK134" i="4" a="1"/>
  <c r="AK134" i="4" s="1"/>
  <c r="AK235" i="4" a="1"/>
  <c r="AK235" i="4" s="1"/>
  <c r="AK171" i="4" a="1"/>
  <c r="AK171" i="4" s="1"/>
  <c r="AK277" i="4" a="1"/>
  <c r="AK277" i="4" s="1"/>
  <c r="AK253" i="4" a="1"/>
  <c r="AK253" i="4" s="1"/>
  <c r="CG886" i="4"/>
  <c r="CJ875" i="4"/>
  <c r="CQ875" i="4" s="1"/>
  <c r="CW875" i="4" s="1"/>
  <c r="DC875" i="4"/>
  <c r="DI875" i="4" s="1"/>
  <c r="AK153" i="4" a="1"/>
  <c r="AK153" i="4" s="1"/>
  <c r="AK194" i="4" a="1"/>
  <c r="AK194" i="4" s="1"/>
  <c r="DR119" i="4"/>
  <c r="CG905" i="4"/>
  <c r="CK860" i="4" a="1"/>
  <c r="CK860" i="4" s="1"/>
  <c r="CK881" i="4" a="1"/>
  <c r="CK881" i="4" s="1"/>
  <c r="CG807" i="4"/>
  <c r="AJ36" i="4" a="1"/>
  <c r="AJ36" i="4" s="1"/>
  <c r="AJ47" i="4" a="1"/>
  <c r="AJ47" i="4" s="1"/>
  <c r="AJ90" i="4" a="1"/>
  <c r="AJ90" i="4" s="1"/>
  <c r="AL33" i="4" a="1"/>
  <c r="AL33" i="4" s="1"/>
  <c r="AL68" i="4" a="1"/>
  <c r="AL68" i="4" s="1"/>
  <c r="AL219" i="4" a="1"/>
  <c r="AL219" i="4" s="1"/>
  <c r="AL160" i="4" a="1"/>
  <c r="AL160" i="4" s="1"/>
  <c r="AL176" i="4" a="1"/>
  <c r="AL176" i="4" s="1"/>
  <c r="AL258" i="4" a="1"/>
  <c r="AL258" i="4" s="1"/>
  <c r="AL308" i="4" a="1"/>
  <c r="AL308" i="4" s="1"/>
  <c r="AL313" i="4" a="1"/>
  <c r="AL313" i="4" s="1"/>
  <c r="CE1017" i="4"/>
  <c r="BU226" i="4"/>
  <c r="BV226" i="4" s="1"/>
  <c r="BY226" i="4" s="1"/>
  <c r="AC226" i="4"/>
  <c r="CC1048" i="4"/>
  <c r="BT257" i="4"/>
  <c r="BN257" i="4"/>
  <c r="AA257" i="4"/>
  <c r="AH257" i="4" s="1"/>
  <c r="T257" i="4"/>
  <c r="BD257" i="4"/>
  <c r="I257" i="4"/>
  <c r="AO257" i="4"/>
  <c r="CD953" i="4"/>
  <c r="AB162" i="4"/>
  <c r="BE162" i="4" s="1"/>
  <c r="CC961" i="4"/>
  <c r="I170" i="4"/>
  <c r="AO170" i="4"/>
  <c r="BT170" i="4"/>
  <c r="T170" i="4"/>
  <c r="BN170" i="4"/>
  <c r="BD170" i="4"/>
  <c r="AA170" i="4"/>
  <c r="AH170" i="4" s="1"/>
  <c r="BA119" i="4"/>
  <c r="BB119" i="4" s="1"/>
  <c r="BK119" i="4"/>
  <c r="CJ1078" i="4"/>
  <c r="CQ1078" i="4" s="1"/>
  <c r="CW1078" i="4" s="1"/>
  <c r="DC1078" i="4"/>
  <c r="DI1078" i="4" s="1"/>
  <c r="DC1109" i="4"/>
  <c r="DI1109" i="4" s="1"/>
  <c r="CJ1109" i="4"/>
  <c r="CQ1109" i="4" s="1"/>
  <c r="CW1109" i="4" s="1"/>
  <c r="DR671" i="4"/>
  <c r="DR601" i="4"/>
  <c r="CE1108" i="4"/>
  <c r="BU317" i="4"/>
  <c r="AC317" i="4"/>
  <c r="DR363" i="4"/>
  <c r="CF1106" i="4"/>
  <c r="AD315" i="4"/>
  <c r="CD1105" i="4"/>
  <c r="AB314" i="4"/>
  <c r="BE314" i="4" s="1"/>
  <c r="CG1097" i="4"/>
  <c r="CD1021" i="4"/>
  <c r="AB230" i="4"/>
  <c r="BE230" i="4" s="1"/>
  <c r="CF1038" i="4"/>
  <c r="AD247" i="4"/>
  <c r="CC1089" i="4"/>
  <c r="BD298" i="4"/>
  <c r="T298" i="4"/>
  <c r="AO298" i="4"/>
  <c r="AA298" i="4"/>
  <c r="AH298" i="4" s="1"/>
  <c r="I298" i="4"/>
  <c r="BT298" i="4"/>
  <c r="BN298" i="4"/>
  <c r="CE1040" i="4"/>
  <c r="BU249" i="4"/>
  <c r="AC249" i="4"/>
  <c r="DC1041" i="4"/>
  <c r="DI1041" i="4" s="1"/>
  <c r="CJ1041" i="4"/>
  <c r="CQ1041" i="4" s="1"/>
  <c r="CW1041" i="4" s="1"/>
  <c r="CF1073" i="4"/>
  <c r="AD282" i="4"/>
  <c r="CH1082" i="4"/>
  <c r="AQ291" i="4"/>
  <c r="BI291" i="4" s="1"/>
  <c r="L291" i="4"/>
  <c r="CD1043" i="4"/>
  <c r="AB252" i="4"/>
  <c r="BE252" i="4" s="1"/>
  <c r="DC1050" i="4"/>
  <c r="DI1050" i="4" s="1"/>
  <c r="CJ1050" i="4"/>
  <c r="CQ1050" i="4" s="1"/>
  <c r="CW1050" i="4" s="1"/>
  <c r="CE1004" i="4"/>
  <c r="AC213" i="4"/>
  <c r="BU213" i="4"/>
  <c r="CC1032" i="4"/>
  <c r="AA241" i="4"/>
  <c r="AH241" i="4" s="1"/>
  <c r="T241" i="4"/>
  <c r="BT241" i="4"/>
  <c r="BN241" i="4"/>
  <c r="BD241" i="4"/>
  <c r="I241" i="4"/>
  <c r="AO241" i="4"/>
  <c r="CE964" i="4"/>
  <c r="BU173" i="4"/>
  <c r="BV173" i="4" s="1"/>
  <c r="BY173" i="4" s="1"/>
  <c r="AC173" i="4"/>
  <c r="CH1015" i="4"/>
  <c r="DD1015" i="4" s="1"/>
  <c r="DJ1036" i="4" s="1"/>
  <c r="AQ224" i="4"/>
  <c r="BI224" i="4" s="1"/>
  <c r="L224" i="4"/>
  <c r="CG987" i="4"/>
  <c r="CD930" i="4"/>
  <c r="AB139" i="4"/>
  <c r="BE139" i="4" s="1"/>
  <c r="DR140" i="4"/>
  <c r="AK170" i="4" a="1"/>
  <c r="AK170" i="4" s="1"/>
  <c r="AK188" i="4" a="1"/>
  <c r="AK188" i="4" s="1"/>
  <c r="AK184" i="4" a="1"/>
  <c r="AK184" i="4" s="1"/>
  <c r="AK280" i="4" a="1"/>
  <c r="AK280" i="4" s="1"/>
  <c r="AK266" i="4" a="1"/>
  <c r="AK266" i="4" s="1"/>
  <c r="AK181" i="4" a="1"/>
  <c r="AK181" i="4" s="1"/>
  <c r="DR144" i="4"/>
  <c r="AK141" i="4" a="1"/>
  <c r="AK141" i="4" s="1"/>
  <c r="CJ816" i="4"/>
  <c r="CQ816" i="4" s="1"/>
  <c r="CW816" i="4" s="1"/>
  <c r="DC816" i="4"/>
  <c r="DI816" i="4" s="1"/>
  <c r="CK837" i="4" a="1"/>
  <c r="CK837" i="4" s="1"/>
  <c r="CK815" i="4" a="1"/>
  <c r="CK815" i="4" s="1"/>
  <c r="CK895" i="4" a="1"/>
  <c r="CK895" i="4" s="1"/>
  <c r="CK899" i="4" a="1"/>
  <c r="CK899" i="4" s="1"/>
  <c r="BK104" i="4"/>
  <c r="BA104" i="4"/>
  <c r="BB104" i="4" s="1"/>
  <c r="CF942" i="4"/>
  <c r="AD151" i="4"/>
  <c r="AJ62" i="4" a="1"/>
  <c r="AJ62" i="4" s="1"/>
  <c r="AJ61" i="4" a="1"/>
  <c r="AJ61" i="4" s="1"/>
  <c r="AJ106" i="4" a="1"/>
  <c r="AJ106" i="4" s="1"/>
  <c r="AL70" i="4" a="1"/>
  <c r="AL70" i="4" s="1"/>
  <c r="AL89" i="4" a="1"/>
  <c r="AL89" i="4" s="1"/>
  <c r="AL87" i="4" a="1"/>
  <c r="AL87" i="4" s="1"/>
  <c r="AL165" i="4" a="1"/>
  <c r="AL165" i="4" s="1"/>
  <c r="AL179" i="4" a="1"/>
  <c r="AL179" i="4" s="1"/>
  <c r="AL267" i="4" a="1"/>
  <c r="AL267" i="4" s="1"/>
  <c r="AL311" i="4" a="1"/>
  <c r="AL311" i="4" s="1"/>
  <c r="CD1037" i="4"/>
  <c r="AB246" i="4"/>
  <c r="BE246" i="4" s="1"/>
  <c r="DR691" i="4"/>
  <c r="DR694" i="4"/>
  <c r="CE1105" i="4"/>
  <c r="BU314" i="4"/>
  <c r="BV314" i="4" s="1"/>
  <c r="BY314" i="4" s="1"/>
  <c r="AC314" i="4"/>
  <c r="DR500" i="4"/>
  <c r="DR430" i="4"/>
  <c r="CF1054" i="4"/>
  <c r="AD263" i="4"/>
  <c r="CG1103" i="4"/>
  <c r="CD1001" i="4"/>
  <c r="AB210" i="4"/>
  <c r="BE210" i="4" s="1"/>
  <c r="CD1036" i="4"/>
  <c r="AB245" i="4"/>
  <c r="BE245" i="4" s="1"/>
  <c r="CH1051" i="4"/>
  <c r="L260" i="4"/>
  <c r="AQ260" i="4"/>
  <c r="BI260" i="4" s="1"/>
  <c r="DR413" i="4"/>
  <c r="CH1083" i="4"/>
  <c r="DF1083" i="4" s="1"/>
  <c r="AQ292" i="4"/>
  <c r="BI292" i="4" s="1"/>
  <c r="L292" i="4"/>
  <c r="CE1077" i="4"/>
  <c r="AC286" i="4"/>
  <c r="BU286" i="4"/>
  <c r="BV286" i="4" s="1"/>
  <c r="BY286" i="4" s="1"/>
  <c r="CG1073" i="4"/>
  <c r="CD1024" i="4"/>
  <c r="AB233" i="4"/>
  <c r="BE233" i="4" s="1"/>
  <c r="CD1067" i="4"/>
  <c r="AB276" i="4"/>
  <c r="BE276" i="4" s="1"/>
  <c r="CJ1046" i="4"/>
  <c r="CQ1046" i="4" s="1"/>
  <c r="CW1046" i="4" s="1"/>
  <c r="DC1046" i="4"/>
  <c r="DI1046" i="4" s="1"/>
  <c r="CE940" i="4"/>
  <c r="AC149" i="4"/>
  <c r="BU149" i="4"/>
  <c r="CE1032" i="4"/>
  <c r="BU241" i="4"/>
  <c r="AC241" i="4"/>
  <c r="CD990" i="4"/>
  <c r="AB199" i="4"/>
  <c r="BE199" i="4" s="1"/>
  <c r="CE953" i="4"/>
  <c r="AC162" i="4"/>
  <c r="BU162" i="4"/>
  <c r="DC1086" i="4"/>
  <c r="DI1086" i="4" s="1"/>
  <c r="CJ1086" i="4"/>
  <c r="CQ1086" i="4" s="1"/>
  <c r="CW1086" i="4" s="1"/>
  <c r="CJ978" i="4"/>
  <c r="CQ978" i="4" s="1"/>
  <c r="CW978" i="4" s="1"/>
  <c r="DC978" i="4"/>
  <c r="DI978" i="4" s="1"/>
  <c r="DR272" i="4"/>
  <c r="DC1003" i="4"/>
  <c r="DI1003" i="4" s="1"/>
  <c r="CJ1003" i="4"/>
  <c r="CQ1003" i="4" s="1"/>
  <c r="CW1003" i="4" s="1"/>
  <c r="AK125" i="4" a="1"/>
  <c r="AK125" i="4" s="1"/>
  <c r="AK189" i="4" a="1"/>
  <c r="AK189" i="4" s="1"/>
  <c r="AK238" i="4" a="1"/>
  <c r="AK238" i="4" s="1"/>
  <c r="AK254" i="4" a="1"/>
  <c r="AK254" i="4" s="1"/>
  <c r="AK294" i="4" a="1"/>
  <c r="AK294" i="4" s="1"/>
  <c r="DR148" i="4"/>
  <c r="CG908" i="4"/>
  <c r="CK882" i="4" a="1"/>
  <c r="CK882" i="4" s="1"/>
  <c r="CK910" i="4" a="1"/>
  <c r="CK910" i="4" s="1"/>
  <c r="AJ97" i="4" a="1"/>
  <c r="AJ97" i="4" s="1"/>
  <c r="AJ127" i="4" a="1"/>
  <c r="AJ127" i="4" s="1"/>
  <c r="AL91" i="4" a="1"/>
  <c r="AL91" i="4" s="1"/>
  <c r="AL109" i="4" a="1"/>
  <c r="AL109" i="4" s="1"/>
  <c r="AL49" i="4" a="1"/>
  <c r="AL49" i="4" s="1"/>
  <c r="AL127" i="4" a="1"/>
  <c r="AL127" i="4" s="1"/>
  <c r="AL198" i="4" a="1"/>
  <c r="AL198" i="4" s="1"/>
  <c r="AL281" i="4" a="1"/>
  <c r="AL281" i="4" s="1"/>
  <c r="AL248" i="4" a="1"/>
  <c r="AL248" i="4" s="1"/>
  <c r="AL323" i="4" a="1"/>
  <c r="AL323" i="4" s="1"/>
  <c r="CD1106" i="4"/>
  <c r="AB315" i="4"/>
  <c r="BE315" i="4" s="1"/>
  <c r="CC1072" i="4"/>
  <c r="T281" i="4"/>
  <c r="I281" i="4"/>
  <c r="BV281" i="4" s="1"/>
  <c r="BY281" i="4" s="1"/>
  <c r="BN281" i="4"/>
  <c r="BD281" i="4"/>
  <c r="BT281" i="4"/>
  <c r="AO281" i="4"/>
  <c r="AA281" i="4"/>
  <c r="AH281" i="4" s="1"/>
  <c r="CD1051" i="4"/>
  <c r="AB260" i="4"/>
  <c r="BE260" i="4" s="1"/>
  <c r="BA65" i="4"/>
  <c r="BK65" i="4"/>
  <c r="CC1104" i="4"/>
  <c r="AO313" i="4"/>
  <c r="BN313" i="4"/>
  <c r="BD313" i="4"/>
  <c r="I313" i="4"/>
  <c r="BT313" i="4"/>
  <c r="T313" i="4"/>
  <c r="AA313" i="4"/>
  <c r="AH313" i="4" s="1"/>
  <c r="CE1015" i="4"/>
  <c r="BU224" i="4"/>
  <c r="BV224" i="4" s="1"/>
  <c r="BY224" i="4" s="1"/>
  <c r="AC224" i="4"/>
  <c r="CD997" i="4"/>
  <c r="AB206" i="4"/>
  <c r="BE206" i="4" s="1"/>
  <c r="CD1110" i="4"/>
  <c r="AB319" i="4"/>
  <c r="BE319" i="4" s="1"/>
  <c r="DC1098" i="4"/>
  <c r="DI1098" i="4" s="1"/>
  <c r="CJ1098" i="4"/>
  <c r="CQ1098" i="4" s="1"/>
  <c r="CW1098" i="4" s="1"/>
  <c r="CD1017" i="4"/>
  <c r="AB226" i="4"/>
  <c r="BE226" i="4" s="1"/>
  <c r="DR464" i="4"/>
  <c r="DR403" i="4"/>
  <c r="CF1089" i="4"/>
  <c r="AD298" i="4"/>
  <c r="DR314" i="4"/>
  <c r="CG1015" i="4"/>
  <c r="CD924" i="4"/>
  <c r="AB133" i="4"/>
  <c r="BE133" i="4" s="1"/>
  <c r="DR260" i="4"/>
  <c r="CC1028" i="4"/>
  <c r="AA237" i="4"/>
  <c r="AH237" i="4" s="1"/>
  <c r="T237" i="4"/>
  <c r="I237" i="4"/>
  <c r="BT237" i="4"/>
  <c r="BN237" i="4"/>
  <c r="BD237" i="4"/>
  <c r="AO237" i="4"/>
  <c r="CE1034" i="4"/>
  <c r="BU243" i="4"/>
  <c r="AC243" i="4"/>
  <c r="DR262" i="4"/>
  <c r="CH998" i="4"/>
  <c r="L207" i="4"/>
  <c r="AQ207" i="4"/>
  <c r="BI207" i="4" s="1"/>
  <c r="CF953" i="4"/>
  <c r="AD162" i="4"/>
  <c r="CE981" i="4"/>
  <c r="BU190" i="4"/>
  <c r="AC190" i="4"/>
  <c r="CF993" i="4"/>
  <c r="AD202" i="4"/>
  <c r="CH1056" i="4"/>
  <c r="L265" i="4"/>
  <c r="AQ265" i="4"/>
  <c r="BI265" i="4" s="1"/>
  <c r="CF977" i="4"/>
  <c r="AD186" i="4"/>
  <c r="DR233" i="4"/>
  <c r="AK207" i="4" a="1"/>
  <c r="AK207" i="4" s="1"/>
  <c r="AK213" i="4" a="1"/>
  <c r="AK213" i="4" s="1"/>
  <c r="AK174" i="4" a="1"/>
  <c r="AK174" i="4" s="1"/>
  <c r="AK215" i="4" a="1"/>
  <c r="AK215" i="4" s="1"/>
  <c r="AK276" i="4" a="1"/>
  <c r="AK276" i="4" s="1"/>
  <c r="CJ877" i="4"/>
  <c r="CQ877" i="4" s="1"/>
  <c r="CW877" i="4" s="1"/>
  <c r="DC877" i="4"/>
  <c r="DI877" i="4" s="1"/>
  <c r="DC886" i="4"/>
  <c r="DI886" i="4" s="1"/>
  <c r="CJ886" i="4"/>
  <c r="CQ886" i="4" s="1"/>
  <c r="CW886" i="4" s="1"/>
  <c r="CG871" i="4"/>
  <c r="BV107" i="4"/>
  <c r="BY107" i="4" s="1"/>
  <c r="DC912" i="4"/>
  <c r="DI912" i="4" s="1"/>
  <c r="CJ912" i="4"/>
  <c r="CQ912" i="4" s="1"/>
  <c r="CW912" i="4" s="1"/>
  <c r="BV44" i="4"/>
  <c r="BY44" i="4" s="1"/>
  <c r="DA2" i="4"/>
  <c r="DA3" i="4"/>
  <c r="CK820" i="4" a="1"/>
  <c r="CK820" i="4" s="1"/>
  <c r="CK912" i="4" a="1"/>
  <c r="CK912" i="4" s="1"/>
  <c r="CG862" i="4"/>
  <c r="AJ78" i="4" a="1"/>
  <c r="AJ78" i="4" s="1"/>
  <c r="AJ108" i="4" a="1"/>
  <c r="AJ108" i="4" s="1"/>
  <c r="AL121" i="4" a="1"/>
  <c r="AL121" i="4" s="1"/>
  <c r="AL207" i="4" a="1"/>
  <c r="AL207" i="4" s="1"/>
  <c r="AL214" i="4" a="1"/>
  <c r="AL214" i="4" s="1"/>
  <c r="AL227" i="4" a="1"/>
  <c r="AL227" i="4" s="1"/>
  <c r="AL314" i="4" a="1"/>
  <c r="AL314" i="4" s="1"/>
  <c r="DC799" i="4"/>
  <c r="DI799" i="4" s="1"/>
  <c r="CJ799" i="4"/>
  <c r="CQ799" i="4" s="1"/>
  <c r="CW799" i="4" s="1"/>
  <c r="CE1087" i="4"/>
  <c r="AC296" i="4"/>
  <c r="BU296" i="4"/>
  <c r="BV296" i="4" s="1"/>
  <c r="BY296" i="4" s="1"/>
  <c r="CJ962" i="4"/>
  <c r="CQ962" i="4" s="1"/>
  <c r="CW962" i="4" s="1"/>
  <c r="DC962" i="4"/>
  <c r="DI962" i="4" s="1"/>
  <c r="CH944" i="4"/>
  <c r="L153" i="4"/>
  <c r="AQ153" i="4"/>
  <c r="BI153" i="4" s="1"/>
  <c r="CH1112" i="4"/>
  <c r="L321" i="4"/>
  <c r="AQ321" i="4"/>
  <c r="BI321" i="4" s="1"/>
  <c r="CD993" i="4"/>
  <c r="AB202" i="4"/>
  <c r="BE202" i="4" s="1"/>
  <c r="AK296" i="4" a="1"/>
  <c r="AK296" i="4" s="1"/>
  <c r="CE1028" i="4"/>
  <c r="AC237" i="4"/>
  <c r="BU237" i="4"/>
  <c r="AK263" i="4" a="1"/>
  <c r="AK263" i="4" s="1"/>
  <c r="AK298" i="4" a="1"/>
  <c r="AK298" i="4" s="1"/>
  <c r="AK168" i="4" a="1"/>
  <c r="AK168" i="4" s="1"/>
  <c r="DC835" i="4"/>
  <c r="DI835" i="4" s="1"/>
  <c r="CJ835" i="4"/>
  <c r="CQ835" i="4" s="1"/>
  <c r="CW835" i="4" s="1"/>
  <c r="CL911" i="4" a="1"/>
  <c r="CL911" i="4" s="1"/>
  <c r="CL879" i="4" a="1"/>
  <c r="CL879" i="4" s="1"/>
  <c r="CL902" i="4" a="1"/>
  <c r="CL902" i="4" s="1"/>
  <c r="CL899" i="4" a="1"/>
  <c r="CL899" i="4" s="1"/>
  <c r="CL896" i="4" a="1"/>
  <c r="CL896" i="4" s="1"/>
  <c r="CL898" i="4" a="1"/>
  <c r="CL898" i="4" s="1"/>
  <c r="CL918" i="4" a="1"/>
  <c r="CL918" i="4" s="1"/>
  <c r="CL912" i="4" a="1"/>
  <c r="CL912" i="4" s="1"/>
  <c r="CL906" i="4" a="1"/>
  <c r="CL906" i="4" s="1"/>
  <c r="CL873" i="4" a="1"/>
  <c r="CL873" i="4" s="1"/>
  <c r="CL858" i="4" a="1"/>
  <c r="CL858" i="4" s="1"/>
  <c r="CL901" i="4" a="1"/>
  <c r="CL901" i="4" s="1"/>
  <c r="CL855" i="4" a="1"/>
  <c r="CL855" i="4" s="1"/>
  <c r="CL917" i="4" a="1"/>
  <c r="CL917" i="4" s="1"/>
  <c r="CL903" i="4" a="1"/>
  <c r="CL903" i="4" s="1"/>
  <c r="CL885" i="4" a="1"/>
  <c r="CL885" i="4" s="1"/>
  <c r="CL852" i="4" a="1"/>
  <c r="CL852" i="4" s="1"/>
  <c r="CL820" i="4" a="1"/>
  <c r="CL820" i="4" s="1"/>
  <c r="CL897" i="4" a="1"/>
  <c r="CL897" i="4" s="1"/>
  <c r="CL846" i="4" a="1"/>
  <c r="CL846" i="4" s="1"/>
  <c r="CL904" i="4" a="1"/>
  <c r="CL904" i="4" s="1"/>
  <c r="CL889" i="4" a="1"/>
  <c r="CL889" i="4" s="1"/>
  <c r="CL880" i="4" a="1"/>
  <c r="CL880" i="4" s="1"/>
  <c r="CL876" i="4" a="1"/>
  <c r="CL876" i="4" s="1"/>
  <c r="CL907" i="4" a="1"/>
  <c r="CL907" i="4" s="1"/>
  <c r="CL905" i="4" a="1"/>
  <c r="CL905" i="4" s="1"/>
  <c r="CL908" i="4" a="1"/>
  <c r="CL908" i="4" s="1"/>
  <c r="CL869" i="4" a="1"/>
  <c r="CL869" i="4" s="1"/>
  <c r="CL909" i="4" a="1"/>
  <c r="CL909" i="4" s="1"/>
  <c r="CL919" i="4" a="1"/>
  <c r="CL919" i="4" s="1"/>
  <c r="CL872" i="4" a="1"/>
  <c r="CL872" i="4" s="1"/>
  <c r="CL910" i="4" a="1"/>
  <c r="CL910" i="4" s="1"/>
  <c r="CL895" i="4" a="1"/>
  <c r="CL895" i="4" s="1"/>
  <c r="CL888" i="4" a="1"/>
  <c r="CL888" i="4" s="1"/>
  <c r="CL857" i="4" a="1"/>
  <c r="CL857" i="4" s="1"/>
  <c r="CL854" i="4" a="1"/>
  <c r="CL854" i="4" s="1"/>
  <c r="CL894" i="4" a="1"/>
  <c r="CL894" i="4" s="1"/>
  <c r="CL875" i="4" a="1"/>
  <c r="CL875" i="4" s="1"/>
  <c r="CL848" i="4" a="1"/>
  <c r="CL848" i="4" s="1"/>
  <c r="CL816" i="4" a="1"/>
  <c r="CL816" i="4" s="1"/>
  <c r="CL845" i="4" a="1"/>
  <c r="CL845" i="4" s="1"/>
  <c r="CL813" i="4" a="1"/>
  <c r="CL813" i="4" s="1"/>
  <c r="CL883" i="4" a="1"/>
  <c r="CL883" i="4" s="1"/>
  <c r="CL842" i="4" a="1"/>
  <c r="CL842" i="4" s="1"/>
  <c r="CL893" i="4" a="1"/>
  <c r="CL893" i="4" s="1"/>
  <c r="CL839" i="4" a="1"/>
  <c r="CL839" i="4" s="1"/>
  <c r="CL887" i="4" a="1"/>
  <c r="CL887" i="4" s="1"/>
  <c r="CL868" i="4" a="1"/>
  <c r="CL868" i="4" s="1"/>
  <c r="CL836" i="4" a="1"/>
  <c r="CL836" i="4" s="1"/>
  <c r="CL913" i="4" a="1"/>
  <c r="CL913" i="4" s="1"/>
  <c r="CL871" i="4" a="1"/>
  <c r="CL871" i="4" s="1"/>
  <c r="CL914" i="4" a="1"/>
  <c r="CL914" i="4" s="1"/>
  <c r="CL853" i="4" a="1"/>
  <c r="CL853" i="4" s="1"/>
  <c r="CL882" i="4" a="1"/>
  <c r="CL882" i="4" s="1"/>
  <c r="CL850" i="4" a="1"/>
  <c r="CL850" i="4" s="1"/>
  <c r="CL900" i="4" a="1"/>
  <c r="CL900" i="4" s="1"/>
  <c r="CL890" i="4" a="1"/>
  <c r="CL890" i="4" s="1"/>
  <c r="CL815" i="4" a="1"/>
  <c r="CL815" i="4" s="1"/>
  <c r="CL807" i="4" a="1"/>
  <c r="CL807" i="4" s="1"/>
  <c r="CL801" i="4" a="1"/>
  <c r="CL801" i="4" s="1"/>
  <c r="CL861" i="4" a="1"/>
  <c r="CL861" i="4" s="1"/>
  <c r="CL847" i="4" a="1"/>
  <c r="CL847" i="4" s="1"/>
  <c r="CL795" i="4" a="1"/>
  <c r="CL795" i="4" s="1"/>
  <c r="CL810" i="4" a="1"/>
  <c r="CL810" i="4" s="1"/>
  <c r="CL866" i="4" a="1"/>
  <c r="CL866" i="4" s="1"/>
  <c r="CL823" i="4" a="1"/>
  <c r="CL823" i="4" s="1"/>
  <c r="CL862" i="4" a="1"/>
  <c r="CL862" i="4" s="1"/>
  <c r="CL878" i="4" a="1"/>
  <c r="CL878" i="4" s="1"/>
  <c r="CL814" i="4" a="1"/>
  <c r="CL814" i="4" s="1"/>
  <c r="CL822" i="4" a="1"/>
  <c r="CL822" i="4" s="1"/>
  <c r="CL821" i="4" a="1"/>
  <c r="CL821" i="4" s="1"/>
  <c r="CL806" i="4" a="1"/>
  <c r="CL806" i="4" s="1"/>
  <c r="CL803" i="4" a="1"/>
  <c r="CL803" i="4" s="1"/>
  <c r="CL870" i="4" a="1"/>
  <c r="CL870" i="4" s="1"/>
  <c r="CL800" i="4" a="1"/>
  <c r="CL800" i="4" s="1"/>
  <c r="CL833" i="4" a="1"/>
  <c r="CL833" i="4" s="1"/>
  <c r="CL797" i="4" a="1"/>
  <c r="CL797" i="4" s="1"/>
  <c r="CL835" i="4" a="1"/>
  <c r="CL835" i="4" s="1"/>
  <c r="CL809" i="4" a="1"/>
  <c r="CL809" i="4" s="1"/>
  <c r="CL863" i="4" a="1"/>
  <c r="CL863" i="4" s="1"/>
  <c r="CL834" i="4" a="1"/>
  <c r="CL834" i="4" s="1"/>
  <c r="CL832" i="4" a="1"/>
  <c r="CL832" i="4" s="1"/>
  <c r="CL892" i="4" a="1"/>
  <c r="CL892" i="4" s="1"/>
  <c r="CL867" i="4" a="1"/>
  <c r="CL867" i="4" s="1"/>
  <c r="CL830" i="4" a="1"/>
  <c r="CL830" i="4" s="1"/>
  <c r="CL849" i="4" a="1"/>
  <c r="CL849" i="4" s="1"/>
  <c r="CL831" i="4" a="1"/>
  <c r="CL831" i="4" s="1"/>
  <c r="CL838" i="4" a="1"/>
  <c r="CL838" i="4" s="1"/>
  <c r="CL837" i="4" a="1"/>
  <c r="CL837" i="4" s="1"/>
  <c r="CL829" i="4" a="1"/>
  <c r="CL829" i="4" s="1"/>
  <c r="CL916" i="4" a="1"/>
  <c r="CL916" i="4" s="1"/>
  <c r="CL841" i="4" a="1"/>
  <c r="CL841" i="4" s="1"/>
  <c r="CL840" i="4" a="1"/>
  <c r="CL840" i="4" s="1"/>
  <c r="CL881" i="4" a="1"/>
  <c r="CL881" i="4" s="1"/>
  <c r="CL819" i="4" a="1"/>
  <c r="CL819" i="4" s="1"/>
  <c r="CL818" i="4" a="1"/>
  <c r="CL818" i="4" s="1"/>
  <c r="CL805" i="4" a="1"/>
  <c r="CL805" i="4" s="1"/>
  <c r="CL891" i="4" a="1"/>
  <c r="CL891" i="4" s="1"/>
  <c r="CL884" i="4" a="1"/>
  <c r="CL884" i="4" s="1"/>
  <c r="CL824" i="4" a="1"/>
  <c r="CL824" i="4" s="1"/>
  <c r="CL811" i="4" a="1"/>
  <c r="CL811" i="4" s="1"/>
  <c r="CL827" i="4" a="1"/>
  <c r="CL827" i="4" s="1"/>
  <c r="CL886" i="4" a="1"/>
  <c r="CL886" i="4" s="1"/>
  <c r="CL825" i="4" a="1"/>
  <c r="CL825" i="4" s="1"/>
  <c r="CL860" i="4" a="1"/>
  <c r="CL860" i="4" s="1"/>
  <c r="CL915" i="4" a="1"/>
  <c r="CL915" i="4" s="1"/>
  <c r="CL843" i="4" a="1"/>
  <c r="CL843" i="4" s="1"/>
  <c r="CL796" i="4" a="1"/>
  <c r="CL796" i="4" s="1"/>
  <c r="CL812" i="4" a="1"/>
  <c r="CL812" i="4" s="1"/>
  <c r="CL851" i="4" a="1"/>
  <c r="CL851" i="4" s="1"/>
  <c r="CL859" i="4" a="1"/>
  <c r="CL859" i="4" s="1"/>
  <c r="CL865" i="4" a="1"/>
  <c r="CL865" i="4" s="1"/>
  <c r="CL874" i="4" a="1"/>
  <c r="CL874" i="4" s="1"/>
  <c r="CL804" i="4" a="1"/>
  <c r="CL804" i="4" s="1"/>
  <c r="CL856" i="4" a="1"/>
  <c r="CL856" i="4" s="1"/>
  <c r="CL802" i="4" a="1"/>
  <c r="CL802" i="4" s="1"/>
  <c r="CL877" i="4" a="1"/>
  <c r="CL877" i="4" s="1"/>
  <c r="CL864" i="4" a="1"/>
  <c r="CL864" i="4" s="1"/>
  <c r="CL817" i="4" a="1"/>
  <c r="CL817" i="4" s="1"/>
  <c r="CL808" i="4" a="1"/>
  <c r="CL808" i="4" s="1"/>
  <c r="CL844" i="4" a="1"/>
  <c r="CL844" i="4" s="1"/>
  <c r="CL799" i="4" a="1"/>
  <c r="CL799" i="4" s="1"/>
  <c r="CL828" i="4" a="1"/>
  <c r="CL828" i="4" s="1"/>
  <c r="CL798" i="4" a="1"/>
  <c r="CL798" i="4" s="1"/>
  <c r="CL794" i="4" a="1"/>
  <c r="CL794" i="4" s="1"/>
  <c r="CL826" i="4" a="1"/>
  <c r="CL826" i="4" s="1"/>
  <c r="CL793" i="4" a="1"/>
  <c r="CL793" i="4" s="1"/>
  <c r="CK824" i="4" a="1"/>
  <c r="CK824" i="4" s="1"/>
  <c r="CH1019" i="4"/>
  <c r="AQ228" i="4"/>
  <c r="BI228" i="4" s="1"/>
  <c r="L228" i="4"/>
  <c r="CJ806" i="4"/>
  <c r="CQ806" i="4" s="1"/>
  <c r="CW806" i="4" s="1"/>
  <c r="DC806" i="4"/>
  <c r="DI806" i="4" s="1"/>
  <c r="AI125" i="4" a="1"/>
  <c r="AI125" i="4" s="1"/>
  <c r="AI126" i="4" a="1"/>
  <c r="AI126" i="4" s="1"/>
  <c r="AI127" i="4" a="1"/>
  <c r="AI127" i="4" s="1"/>
  <c r="AI124" i="4" a="1"/>
  <c r="AI124" i="4" s="1"/>
  <c r="AI108" i="4" a="1"/>
  <c r="AI108" i="4" s="1"/>
  <c r="AI92" i="4" a="1"/>
  <c r="AI92" i="4" s="1"/>
  <c r="AI72" i="4" a="1"/>
  <c r="AI72" i="4" s="1"/>
  <c r="AI105" i="4" a="1"/>
  <c r="AI105" i="4" s="1"/>
  <c r="AI123" i="4" a="1"/>
  <c r="AI123" i="4" s="1"/>
  <c r="AI120" i="4" a="1"/>
  <c r="AI120" i="4" s="1"/>
  <c r="AI112" i="4" a="1"/>
  <c r="AI112" i="4" s="1"/>
  <c r="AI96" i="4" a="1"/>
  <c r="AI96" i="4" s="1"/>
  <c r="AI80" i="4" a="1"/>
  <c r="AI80" i="4" s="1"/>
  <c r="AI109" i="4" a="1"/>
  <c r="AI109" i="4" s="1"/>
  <c r="AI93" i="4" a="1"/>
  <c r="AI93" i="4" s="1"/>
  <c r="AI106" i="4" a="1"/>
  <c r="AI106" i="4" s="1"/>
  <c r="AI90" i="4" a="1"/>
  <c r="AI90" i="4" s="1"/>
  <c r="AI70" i="4" a="1"/>
  <c r="AI70" i="4" s="1"/>
  <c r="AI122" i="4" a="1"/>
  <c r="AI122" i="4" s="1"/>
  <c r="AI77" i="4" a="1"/>
  <c r="AI77" i="4" s="1"/>
  <c r="AI128" i="4" a="1"/>
  <c r="AI128" i="4" s="1"/>
  <c r="AI119" i="4" a="1"/>
  <c r="AI119" i="4" s="1"/>
  <c r="AI113" i="4" a="1"/>
  <c r="AI113" i="4" s="1"/>
  <c r="AI97" i="4" a="1"/>
  <c r="AI97" i="4" s="1"/>
  <c r="AI81" i="4" a="1"/>
  <c r="AI81" i="4" s="1"/>
  <c r="AI78" i="4" a="1"/>
  <c r="AI78" i="4" s="1"/>
  <c r="AI76" i="4" a="1"/>
  <c r="AI76" i="4" s="1"/>
  <c r="AI48" i="4" a="1"/>
  <c r="AI48" i="4" s="1"/>
  <c r="AI32" i="4" a="1"/>
  <c r="AI32" i="4" s="1"/>
  <c r="AI114" i="4" a="1"/>
  <c r="AI114" i="4" s="1"/>
  <c r="AI110" i="4" a="1"/>
  <c r="AI110" i="4" s="1"/>
  <c r="AI103" i="4" a="1"/>
  <c r="AI103" i="4" s="1"/>
  <c r="AI116" i="4" a="1"/>
  <c r="AI116" i="4" s="1"/>
  <c r="AI121" i="4" a="1"/>
  <c r="AI121" i="4" s="1"/>
  <c r="AI86" i="4" a="1"/>
  <c r="AI86" i="4" s="1"/>
  <c r="AI79" i="4" a="1"/>
  <c r="AI79" i="4" s="1"/>
  <c r="AI52" i="4" a="1"/>
  <c r="AI52" i="4" s="1"/>
  <c r="AI36" i="4" a="1"/>
  <c r="AI36" i="4" s="1"/>
  <c r="AI101" i="4" a="1"/>
  <c r="AI101" i="4" s="1"/>
  <c r="AI45" i="4" a="1"/>
  <c r="AI45" i="4" s="1"/>
  <c r="AI83" i="4" a="1"/>
  <c r="AI83" i="4" s="1"/>
  <c r="AI18" i="4" a="1"/>
  <c r="AI18" i="4" s="1"/>
  <c r="AI99" i="4" a="1"/>
  <c r="AI99" i="4" s="1"/>
  <c r="AI87" i="4" a="1"/>
  <c r="AI87" i="4" s="1"/>
  <c r="AI54" i="4" a="1"/>
  <c r="AI54" i="4" s="1"/>
  <c r="AI38" i="4" a="1"/>
  <c r="AI38" i="4" s="1"/>
  <c r="AI61" i="4" a="1"/>
  <c r="AI61" i="4" s="1"/>
  <c r="AI47" i="4" a="1"/>
  <c r="AI47" i="4" s="1"/>
  <c r="AI31" i="4" a="1"/>
  <c r="AI31" i="4" s="1"/>
  <c r="AI118" i="4" a="1"/>
  <c r="AI118" i="4" s="1"/>
  <c r="AI95" i="4" a="1"/>
  <c r="AI95" i="4" s="1"/>
  <c r="AI49" i="4" a="1"/>
  <c r="AI49" i="4" s="1"/>
  <c r="AI33" i="4" a="1"/>
  <c r="AI33" i="4" s="1"/>
  <c r="AI74" i="4" a="1"/>
  <c r="AI74" i="4" s="1"/>
  <c r="AI58" i="4" a="1"/>
  <c r="AI58" i="4" s="1"/>
  <c r="AI42" i="4" a="1"/>
  <c r="AI42" i="4" s="1"/>
  <c r="AI26" i="4" a="1"/>
  <c r="AI26" i="4" s="1"/>
  <c r="AI17" i="4" a="1"/>
  <c r="AI17" i="4" s="1"/>
  <c r="AI115" i="4" a="1"/>
  <c r="AI115" i="4" s="1"/>
  <c r="AI104" i="4" a="1"/>
  <c r="AI104" i="4" s="1"/>
  <c r="AI100" i="4" a="1"/>
  <c r="AI100" i="4" s="1"/>
  <c r="AI94" i="4" a="1"/>
  <c r="AI94" i="4" s="1"/>
  <c r="AI82" i="4" a="1"/>
  <c r="AI82" i="4" s="1"/>
  <c r="AI102" i="4" a="1"/>
  <c r="AI102" i="4" s="1"/>
  <c r="AI98" i="4" a="1"/>
  <c r="AI98" i="4" s="1"/>
  <c r="AI117" i="4" a="1"/>
  <c r="AI117" i="4" s="1"/>
  <c r="AI56" i="4" a="1"/>
  <c r="AI56" i="4" s="1"/>
  <c r="AI43" i="4" a="1"/>
  <c r="AI43" i="4" s="1"/>
  <c r="BO3" i="4" a="1"/>
  <c r="AI89" i="4" a="1"/>
  <c r="AI89" i="4" s="1"/>
  <c r="AI65" i="4" a="1"/>
  <c r="AI65" i="4" s="1"/>
  <c r="AI40" i="4" a="1"/>
  <c r="AI40" i="4" s="1"/>
  <c r="AI3" i="4" a="1"/>
  <c r="AI3" i="4" s="1"/>
  <c r="AI51" i="4" a="1"/>
  <c r="AI51" i="4" s="1"/>
  <c r="AI46" i="4" a="1"/>
  <c r="AI46" i="4" s="1"/>
  <c r="AI37" i="4" a="1"/>
  <c r="AI37" i="4" s="1"/>
  <c r="AI27" i="4" a="1"/>
  <c r="AI27" i="4" s="1"/>
  <c r="AI10" i="4" a="1"/>
  <c r="AI10" i="4" s="1"/>
  <c r="AI29" i="4" a="1"/>
  <c r="AI29" i="4" s="1"/>
  <c r="AI25" i="4" a="1"/>
  <c r="AI25" i="4" s="1"/>
  <c r="AI111" i="4" a="1"/>
  <c r="AI111" i="4" s="1"/>
  <c r="AI75" i="4" a="1"/>
  <c r="AI75" i="4" s="1"/>
  <c r="AI73" i="4" a="1"/>
  <c r="AI73" i="4" s="1"/>
  <c r="AI64" i="4" a="1"/>
  <c r="AI64" i="4" s="1"/>
  <c r="AI6" i="4" a="1"/>
  <c r="AI6" i="4" s="1"/>
  <c r="AI59" i="4" a="1"/>
  <c r="AI59" i="4" s="1"/>
  <c r="AI22" i="4" a="1"/>
  <c r="AI22" i="4" s="1"/>
  <c r="AI19" i="4" a="1"/>
  <c r="AI19" i="4" s="1"/>
  <c r="AI34" i="4" a="1"/>
  <c r="AI34" i="4" s="1"/>
  <c r="BO2" i="4" a="1"/>
  <c r="AI55" i="4" a="1"/>
  <c r="AI55" i="4" s="1"/>
  <c r="AI2" i="4" a="1"/>
  <c r="AI2" i="4" s="1"/>
  <c r="AI71" i="4" a="1"/>
  <c r="AI71" i="4" s="1"/>
  <c r="AI9" i="4" a="1"/>
  <c r="AI9" i="4" s="1"/>
  <c r="AI62" i="4" a="1"/>
  <c r="AI62" i="4" s="1"/>
  <c r="AI91" i="4" a="1"/>
  <c r="AI91" i="4" s="1"/>
  <c r="AI63" i="4" a="1"/>
  <c r="AI63" i="4" s="1"/>
  <c r="AI39" i="4" a="1"/>
  <c r="AI39" i="4" s="1"/>
  <c r="AI14" i="4" a="1"/>
  <c r="AI14" i="4" s="1"/>
  <c r="AI5" i="4" a="1"/>
  <c r="AI5" i="4" s="1"/>
  <c r="AI69" i="4" a="1"/>
  <c r="AI69" i="4" s="1"/>
  <c r="AI88" i="4" a="1"/>
  <c r="AI88" i="4" s="1"/>
  <c r="AI44" i="4" a="1"/>
  <c r="AI44" i="4" s="1"/>
  <c r="AI28" i="4" a="1"/>
  <c r="AI28" i="4" s="1"/>
  <c r="AI41" i="4" a="1"/>
  <c r="AI41" i="4" s="1"/>
  <c r="AI35" i="4" a="1"/>
  <c r="AI35" i="4" s="1"/>
  <c r="AI16" i="4" a="1"/>
  <c r="AI16" i="4" s="1"/>
  <c r="AI12" i="4" a="1"/>
  <c r="AI12" i="4" s="1"/>
  <c r="AI107" i="4" a="1"/>
  <c r="AI107" i="4" s="1"/>
  <c r="AI66" i="4" a="1"/>
  <c r="AI66" i="4" s="1"/>
  <c r="AI24" i="4" a="1"/>
  <c r="AI24" i="4" s="1"/>
  <c r="AI21" i="4" a="1"/>
  <c r="AI21" i="4" s="1"/>
  <c r="AI7" i="4" a="1"/>
  <c r="AI7" i="4" s="1"/>
  <c r="AI67" i="4" a="1"/>
  <c r="AI67" i="4" s="1"/>
  <c r="AI13" i="4" a="1"/>
  <c r="AI13" i="4" s="1"/>
  <c r="AI30" i="4" a="1"/>
  <c r="AI30" i="4" s="1"/>
  <c r="AI4" i="4" a="1"/>
  <c r="AI4" i="4" s="1"/>
  <c r="AI53" i="4" a="1"/>
  <c r="AI53" i="4" s="1"/>
  <c r="AI85" i="4" a="1"/>
  <c r="AI85" i="4" s="1"/>
  <c r="AI50" i="4" a="1"/>
  <c r="AI50" i="4" s="1"/>
  <c r="AI20" i="4" a="1"/>
  <c r="AI20" i="4" s="1"/>
  <c r="AI23" i="4" a="1"/>
  <c r="AI23" i="4" s="1"/>
  <c r="AI11" i="4" a="1"/>
  <c r="AI11" i="4" s="1"/>
  <c r="AI84" i="4" a="1"/>
  <c r="AI84" i="4" s="1"/>
  <c r="AI57" i="4" a="1"/>
  <c r="AI57" i="4" s="1"/>
  <c r="AI8" i="4" a="1"/>
  <c r="AI8" i="4" s="1"/>
  <c r="AI68" i="4" a="1"/>
  <c r="AI68" i="4" s="1"/>
  <c r="AI15" i="4" a="1"/>
  <c r="AI15" i="4" s="1"/>
  <c r="AI60" i="4" a="1"/>
  <c r="AI60" i="4" s="1"/>
  <c r="BP2" i="4" a="1"/>
  <c r="AJ54" i="4" a="1"/>
  <c r="AJ54" i="4" s="1"/>
  <c r="AL62" i="4" a="1"/>
  <c r="AL62" i="4" s="1"/>
  <c r="AL133" i="4" a="1"/>
  <c r="AL133" i="4" s="1"/>
  <c r="AL255" i="4" a="1"/>
  <c r="AL255" i="4" s="1"/>
  <c r="AL228" i="4" a="1"/>
  <c r="AL228" i="4" s="1"/>
  <c r="AL223" i="4" a="1"/>
  <c r="AL223" i="4" s="1"/>
  <c r="AL303" i="4" a="1"/>
  <c r="AL303" i="4" s="1"/>
  <c r="AL286" i="4" a="1"/>
  <c r="AL286" i="4" s="1"/>
  <c r="CK843" i="4" a="1"/>
  <c r="CK843" i="4" s="1"/>
  <c r="DC1035" i="4"/>
  <c r="DI1035" i="4" s="1"/>
  <c r="CJ1035" i="4"/>
  <c r="CQ1035" i="4" s="1"/>
  <c r="CW1035" i="4" s="1"/>
  <c r="DC860" i="4"/>
  <c r="DI860" i="4" s="1"/>
  <c r="CJ860" i="4"/>
  <c r="CQ860" i="4" s="1"/>
  <c r="CW860" i="4" s="1"/>
  <c r="CD1040" i="4"/>
  <c r="AB249" i="4"/>
  <c r="BE249" i="4" s="1"/>
  <c r="CE1048" i="4"/>
  <c r="BU257" i="4"/>
  <c r="AC257" i="4"/>
  <c r="CD1025" i="4"/>
  <c r="AB234" i="4"/>
  <c r="BE234" i="4" s="1"/>
  <c r="CE974" i="4"/>
  <c r="BU183" i="4"/>
  <c r="BV183" i="4" s="1"/>
  <c r="BY183" i="4" s="1"/>
  <c r="AC183" i="4"/>
  <c r="CF1091" i="4"/>
  <c r="AD300" i="4"/>
  <c r="CD1094" i="4"/>
  <c r="AB303" i="4"/>
  <c r="BE303" i="4" s="1"/>
  <c r="DR289" i="4"/>
  <c r="CD1089" i="4"/>
  <c r="AB298" i="4"/>
  <c r="BE298" i="4" s="1"/>
  <c r="CF1039" i="4"/>
  <c r="AD248" i="4"/>
  <c r="DC1083" i="4"/>
  <c r="DI1083" i="4" s="1"/>
  <c r="CJ1083" i="4"/>
  <c r="CQ1083" i="4" s="1"/>
  <c r="CW1083" i="4" s="1"/>
  <c r="CE1043" i="4"/>
  <c r="AC252" i="4"/>
  <c r="BU252" i="4"/>
  <c r="BV252" i="4" s="1"/>
  <c r="BY252" i="4" s="1"/>
  <c r="CE936" i="4"/>
  <c r="AC145" i="4"/>
  <c r="BU145" i="4"/>
  <c r="BV145" i="4" s="1"/>
  <c r="BY145" i="4" s="1"/>
  <c r="CJ1007" i="4"/>
  <c r="CQ1007" i="4" s="1"/>
  <c r="CW1007" i="4" s="1"/>
  <c r="DC1007" i="4"/>
  <c r="DI1007" i="4" s="1"/>
  <c r="CJ1015" i="4"/>
  <c r="CQ1015" i="4" s="1"/>
  <c r="CW1015" i="4" s="1"/>
  <c r="DC1015" i="4"/>
  <c r="DI1015" i="4" s="1"/>
  <c r="CH983" i="4"/>
  <c r="DE983" i="4" s="1"/>
  <c r="DK1004" i="4" s="1"/>
  <c r="L192" i="4"/>
  <c r="AQ192" i="4"/>
  <c r="BI192" i="4" s="1"/>
  <c r="AK136" i="4" a="1"/>
  <c r="AK136" i="4" s="1"/>
  <c r="AK177" i="4" a="1"/>
  <c r="AK177" i="4" s="1"/>
  <c r="AK245" i="4" a="1"/>
  <c r="AK245" i="4" s="1"/>
  <c r="AK267" i="4" a="1"/>
  <c r="AK267" i="4" s="1"/>
  <c r="CJ908" i="4"/>
  <c r="CQ908" i="4" s="1"/>
  <c r="CW908" i="4" s="1"/>
  <c r="DC908" i="4"/>
  <c r="DI908" i="4" s="1"/>
  <c r="CG938" i="4"/>
  <c r="DR199" i="4"/>
  <c r="CK830" i="4" a="1"/>
  <c r="CK830" i="4" s="1"/>
  <c r="CK831" i="4" a="1"/>
  <c r="CK831" i="4" s="1"/>
  <c r="DR660" i="4"/>
  <c r="DR455" i="4"/>
  <c r="DR650" i="4"/>
  <c r="CF1110" i="4"/>
  <c r="AD319" i="4"/>
  <c r="CF1074" i="4"/>
  <c r="AD283" i="4"/>
  <c r="DR504" i="4"/>
  <c r="CF1100" i="4"/>
  <c r="AD309" i="4"/>
  <c r="DR428" i="4"/>
  <c r="DC1052" i="4"/>
  <c r="DI1052" i="4" s="1"/>
  <c r="CJ1052" i="4"/>
  <c r="CQ1052" i="4" s="1"/>
  <c r="CW1052" i="4" s="1"/>
  <c r="DD1103" i="4"/>
  <c r="DC1069" i="4"/>
  <c r="DI1069" i="4" s="1"/>
  <c r="CJ1069" i="4"/>
  <c r="CQ1069" i="4" s="1"/>
  <c r="CW1069" i="4" s="1"/>
  <c r="CF1070" i="4"/>
  <c r="AD279" i="4"/>
  <c r="CE1042" i="4"/>
  <c r="BU251" i="4"/>
  <c r="BV251" i="4" s="1"/>
  <c r="BY251" i="4" s="1"/>
  <c r="AC251" i="4"/>
  <c r="CG1026" i="4"/>
  <c r="CE1014" i="4"/>
  <c r="AC223" i="4"/>
  <c r="BU223" i="4"/>
  <c r="CJ1082" i="4"/>
  <c r="CQ1082" i="4" s="1"/>
  <c r="CW1082" i="4" s="1"/>
  <c r="DC1082" i="4"/>
  <c r="DI1082" i="4" s="1"/>
  <c r="BV142" i="4"/>
  <c r="BY142" i="4" s="1"/>
  <c r="DC998" i="4"/>
  <c r="DI998" i="4" s="1"/>
  <c r="CJ998" i="4"/>
  <c r="CQ998" i="4" s="1"/>
  <c r="CW998" i="4" s="1"/>
  <c r="DR263" i="4"/>
  <c r="CF927" i="4"/>
  <c r="AD136" i="4"/>
  <c r="CE951" i="4"/>
  <c r="AC160" i="4"/>
  <c r="BU160" i="4"/>
  <c r="BV160" i="4" s="1"/>
  <c r="BY160" i="4" s="1"/>
  <c r="CH979" i="4"/>
  <c r="L188" i="4"/>
  <c r="AQ188" i="4"/>
  <c r="BI188" i="4" s="1"/>
  <c r="CH964" i="4"/>
  <c r="L173" i="4"/>
  <c r="AQ173" i="4"/>
  <c r="BI173" i="4" s="1"/>
  <c r="CE926" i="4"/>
  <c r="BU135" i="4"/>
  <c r="AC135" i="4"/>
  <c r="DR88" i="4"/>
  <c r="CG877" i="4"/>
  <c r="AK226" i="4" a="1"/>
  <c r="AK226" i="4" s="1"/>
  <c r="AK208" i="4" a="1"/>
  <c r="AK208" i="4" s="1"/>
  <c r="AK225" i="4" a="1"/>
  <c r="AK225" i="4" s="1"/>
  <c r="AK246" i="4" a="1"/>
  <c r="AK246" i="4" s="1"/>
  <c r="AK320" i="4" a="1"/>
  <c r="AK320" i="4" s="1"/>
  <c r="CE956" i="4"/>
  <c r="AC165" i="4"/>
  <c r="BU165" i="4"/>
  <c r="BV165" i="4" s="1"/>
  <c r="BY165" i="4" s="1"/>
  <c r="DC830" i="4"/>
  <c r="DI830" i="4" s="1"/>
  <c r="CJ830" i="4"/>
  <c r="CQ830" i="4" s="1"/>
  <c r="CW830" i="4" s="1"/>
  <c r="CK839" i="4" a="1"/>
  <c r="CK839" i="4" s="1"/>
  <c r="CK887" i="4" a="1"/>
  <c r="CK887" i="4" s="1"/>
  <c r="CK863" i="4" a="1"/>
  <c r="CK863" i="4" s="1"/>
  <c r="CJ848" i="4"/>
  <c r="CQ848" i="4" s="1"/>
  <c r="CW848" i="4" s="1"/>
  <c r="DC848" i="4"/>
  <c r="DI848" i="4" s="1"/>
  <c r="CG837" i="4"/>
  <c r="AJ55" i="4" a="1"/>
  <c r="AJ55" i="4" s="1"/>
  <c r="AJ99" i="4" a="1"/>
  <c r="AJ99" i="4" s="1"/>
  <c r="AL30" i="4" a="1"/>
  <c r="AL30" i="4" s="1"/>
  <c r="AL262" i="4" a="1"/>
  <c r="AL262" i="4" s="1"/>
  <c r="AL90" i="4" a="1"/>
  <c r="AL90" i="4" s="1"/>
  <c r="AL144" i="4" a="1"/>
  <c r="AL144" i="4" s="1"/>
  <c r="AL209" i="4" a="1"/>
  <c r="AL209" i="4" s="1"/>
  <c r="AL263" i="4" a="1"/>
  <c r="AL263" i="4" s="1"/>
  <c r="AL316" i="4" a="1"/>
  <c r="AL316" i="4" s="1"/>
  <c r="BV43" i="4"/>
  <c r="BY43" i="4" s="1"/>
  <c r="CF1071" i="4"/>
  <c r="AD280" i="4"/>
  <c r="CD960" i="4"/>
  <c r="AB169" i="4"/>
  <c r="BE169" i="4" s="1"/>
  <c r="CE930" i="4"/>
  <c r="BU139" i="4"/>
  <c r="AC139" i="4"/>
  <c r="CE948" i="4"/>
  <c r="DE948" i="4" s="1"/>
  <c r="DK969" i="4" s="1"/>
  <c r="AC157" i="4"/>
  <c r="BU157" i="4"/>
  <c r="BV157" i="4" s="1"/>
  <c r="BY157" i="4" s="1"/>
  <c r="DR659" i="4"/>
  <c r="DR633" i="4"/>
  <c r="DR774" i="4"/>
  <c r="DR676" i="4"/>
  <c r="CC1068" i="4"/>
  <c r="I277" i="4"/>
  <c r="BT277" i="4"/>
  <c r="AA277" i="4"/>
  <c r="AH277" i="4" s="1"/>
  <c r="BN277" i="4"/>
  <c r="T277" i="4"/>
  <c r="BD277" i="4"/>
  <c r="AO277" i="4"/>
  <c r="CC1093" i="4"/>
  <c r="BN302" i="4"/>
  <c r="AA302" i="4"/>
  <c r="AH302" i="4" s="1"/>
  <c r="T302" i="4"/>
  <c r="BT302" i="4"/>
  <c r="I302" i="4"/>
  <c r="BD302" i="4"/>
  <c r="AO302" i="4"/>
  <c r="CF1085" i="4"/>
  <c r="AD294" i="4"/>
  <c r="DR458" i="4"/>
  <c r="DR459" i="4"/>
  <c r="CE932" i="4"/>
  <c r="BU141" i="4"/>
  <c r="AC141" i="4"/>
  <c r="CC957" i="4"/>
  <c r="AO166" i="4"/>
  <c r="I166" i="4"/>
  <c r="BT166" i="4"/>
  <c r="BN166" i="4"/>
  <c r="AA166" i="4"/>
  <c r="AH166" i="4" s="1"/>
  <c r="T166" i="4"/>
  <c r="BD166" i="4"/>
  <c r="CG998" i="4"/>
  <c r="CF973" i="4"/>
  <c r="AD182" i="4"/>
  <c r="CF997" i="4"/>
  <c r="AD206" i="4"/>
  <c r="CH1002" i="4"/>
  <c r="L211" i="4"/>
  <c r="AQ211" i="4"/>
  <c r="BI211" i="4" s="1"/>
  <c r="CH1018" i="4"/>
  <c r="AQ227" i="4"/>
  <c r="BI227" i="4" s="1"/>
  <c r="L227" i="4"/>
  <c r="CC985" i="4"/>
  <c r="BN194" i="4"/>
  <c r="T194" i="4"/>
  <c r="I194" i="4"/>
  <c r="BT194" i="4"/>
  <c r="BD194" i="4"/>
  <c r="AO194" i="4"/>
  <c r="AA194" i="4"/>
  <c r="AH194" i="4" s="1"/>
  <c r="DC931" i="4"/>
  <c r="DI931" i="4" s="1"/>
  <c r="CJ931" i="4"/>
  <c r="CQ931" i="4" s="1"/>
  <c r="CW931" i="4" s="1"/>
  <c r="CD1012" i="4"/>
  <c r="AB221" i="4"/>
  <c r="BE221" i="4" s="1"/>
  <c r="CF951" i="4"/>
  <c r="AD160" i="4"/>
  <c r="DC964" i="4"/>
  <c r="DI964" i="4" s="1"/>
  <c r="CJ964" i="4"/>
  <c r="CQ964" i="4" s="1"/>
  <c r="CW964" i="4" s="1"/>
  <c r="AK255" i="4" a="1"/>
  <c r="AK255" i="4" s="1"/>
  <c r="AK131" i="4" a="1"/>
  <c r="AK131" i="4" s="1"/>
  <c r="AK196" i="4" a="1"/>
  <c r="AK196" i="4" s="1"/>
  <c r="AK244" i="4" a="1"/>
  <c r="AK244" i="4" s="1"/>
  <c r="AK295" i="4" a="1"/>
  <c r="AK295" i="4" s="1"/>
  <c r="DC870" i="4"/>
  <c r="DI870" i="4" s="1"/>
  <c r="CJ870" i="4"/>
  <c r="CQ870" i="4" s="1"/>
  <c r="CW870" i="4" s="1"/>
  <c r="CG874" i="4"/>
  <c r="CF956" i="4"/>
  <c r="AD165" i="4"/>
  <c r="DC878" i="4"/>
  <c r="DI878" i="4" s="1"/>
  <c r="CJ878" i="4"/>
  <c r="CQ878" i="4" s="1"/>
  <c r="CW878" i="4" s="1"/>
  <c r="CF939" i="4"/>
  <c r="AD148" i="4"/>
  <c r="CG849" i="4"/>
  <c r="AK218" i="4" a="1"/>
  <c r="AK218" i="4" s="1"/>
  <c r="BV88" i="4"/>
  <c r="BY88" i="4" s="1"/>
  <c r="CJ898" i="4"/>
  <c r="CQ898" i="4" s="1"/>
  <c r="CW898" i="4" s="1"/>
  <c r="DC898" i="4"/>
  <c r="DI898" i="4" s="1"/>
  <c r="CK849" i="4" a="1"/>
  <c r="CK849" i="4" s="1"/>
  <c r="CK891" i="4" a="1"/>
  <c r="CK891" i="4" s="1"/>
  <c r="CK919" i="4" a="1"/>
  <c r="CK919" i="4" s="1"/>
  <c r="CK915" i="4" a="1"/>
  <c r="CK915" i="4" s="1"/>
  <c r="AL37" i="4" a="1"/>
  <c r="AL37" i="4" s="1"/>
  <c r="AL183" i="4" a="1"/>
  <c r="AL183" i="4" s="1"/>
  <c r="CJ834" i="4"/>
  <c r="CQ834" i="4" s="1"/>
  <c r="CW834" i="4" s="1"/>
  <c r="DC834" i="4"/>
  <c r="DI834" i="4" s="1"/>
  <c r="DR398" i="4"/>
  <c r="DR734" i="4"/>
  <c r="N29" i="12"/>
  <c r="N10" i="12"/>
  <c r="S10" i="12" s="1"/>
  <c r="CD1093" i="4"/>
  <c r="AB302" i="4"/>
  <c r="BE302" i="4" s="1"/>
  <c r="CC1090" i="4"/>
  <c r="AA299" i="4"/>
  <c r="AH299" i="4" s="1"/>
  <c r="BD299" i="4"/>
  <c r="T299" i="4"/>
  <c r="BT299" i="4"/>
  <c r="BN299" i="4"/>
  <c r="I299" i="4"/>
  <c r="AO299" i="4"/>
  <c r="DR306" i="4"/>
  <c r="CJ1039" i="4"/>
  <c r="CQ1039" i="4" s="1"/>
  <c r="CW1039" i="4" s="1"/>
  <c r="DC1039" i="4"/>
  <c r="DI1039" i="4" s="1"/>
  <c r="DC975" i="4"/>
  <c r="DI975" i="4" s="1"/>
  <c r="CJ975" i="4"/>
  <c r="CQ975" i="4" s="1"/>
  <c r="CW975" i="4" s="1"/>
  <c r="CC984" i="4"/>
  <c r="AA193" i="4"/>
  <c r="AH193" i="4" s="1"/>
  <c r="BD193" i="4"/>
  <c r="I193" i="4"/>
  <c r="AO193" i="4"/>
  <c r="BN193" i="4"/>
  <c r="T193" i="4"/>
  <c r="BT193" i="4"/>
  <c r="CF964" i="4"/>
  <c r="AD173" i="4"/>
  <c r="CH1070" i="4"/>
  <c r="L279" i="4"/>
  <c r="AQ279" i="4"/>
  <c r="BI279" i="4" s="1"/>
  <c r="CD981" i="4"/>
  <c r="AB190" i="4"/>
  <c r="BE190" i="4" s="1"/>
  <c r="CE985" i="4"/>
  <c r="BU194" i="4"/>
  <c r="AC194" i="4"/>
  <c r="CF1019" i="4"/>
  <c r="AD228" i="4"/>
  <c r="CF1012" i="4"/>
  <c r="AD221" i="4"/>
  <c r="CF1020" i="4"/>
  <c r="AD229" i="4"/>
  <c r="DR205" i="4"/>
  <c r="DR296" i="4"/>
  <c r="CC920" i="4"/>
  <c r="BN129" i="4"/>
  <c r="BD129" i="4"/>
  <c r="I129" i="4"/>
  <c r="AO129" i="4"/>
  <c r="T129" i="4"/>
  <c r="AA129" i="4"/>
  <c r="AH129" i="4" s="1"/>
  <c r="BT129" i="4"/>
  <c r="AK175" i="4" a="1"/>
  <c r="AK175" i="4" s="1"/>
  <c r="AK135" i="4" a="1"/>
  <c r="AK135" i="4" s="1"/>
  <c r="AK257" i="4" a="1"/>
  <c r="AK257" i="4" s="1"/>
  <c r="AK286" i="4" a="1"/>
  <c r="AK286" i="4" s="1"/>
  <c r="AK310" i="4" a="1"/>
  <c r="AK310" i="4" s="1"/>
  <c r="CG902" i="4"/>
  <c r="CJ879" i="4"/>
  <c r="CQ879" i="4" s="1"/>
  <c r="CW879" i="4" s="1"/>
  <c r="DC879" i="4"/>
  <c r="DI879" i="4" s="1"/>
  <c r="CK867" i="4" a="1"/>
  <c r="CK867" i="4" s="1"/>
  <c r="CK825" i="4" a="1"/>
  <c r="CK825" i="4" s="1"/>
  <c r="CK884" i="4" a="1"/>
  <c r="CK884" i="4" s="1"/>
  <c r="DC841" i="4"/>
  <c r="DI841" i="4" s="1"/>
  <c r="CJ841" i="4"/>
  <c r="CQ841" i="4" s="1"/>
  <c r="CW841" i="4" s="1"/>
  <c r="DR70" i="4"/>
  <c r="CC942" i="4"/>
  <c r="T151" i="4"/>
  <c r="BT151" i="4"/>
  <c r="AO151" i="4"/>
  <c r="I151" i="4"/>
  <c r="BD151" i="4"/>
  <c r="AA151" i="4"/>
  <c r="AH151" i="4" s="1"/>
  <c r="BN151" i="4"/>
  <c r="AJ83" i="4" a="1"/>
  <c r="AJ83" i="4" s="1"/>
  <c r="AL40" i="4" a="1"/>
  <c r="AL40" i="4" s="1"/>
  <c r="AL191" i="4" a="1"/>
  <c r="AL191" i="4" s="1"/>
  <c r="AL251" i="4" a="1"/>
  <c r="AL251" i="4" s="1"/>
  <c r="AL203" i="4" a="1"/>
  <c r="AL203" i="4" s="1"/>
  <c r="AL290" i="4" a="1"/>
  <c r="AL290" i="4" s="1"/>
  <c r="AL300" i="4" a="1"/>
  <c r="AL300" i="4" s="1"/>
  <c r="CG808" i="4"/>
  <c r="AJ23" i="4" a="1"/>
  <c r="AJ23" i="4" s="1"/>
  <c r="CE1097" i="4"/>
  <c r="BU306" i="4"/>
  <c r="AC306" i="4"/>
  <c r="CF1027" i="4"/>
  <c r="AD236" i="4"/>
  <c r="DF1103" i="4"/>
  <c r="CF1093" i="4"/>
  <c r="AD302" i="4"/>
  <c r="CE1090" i="4"/>
  <c r="AC299" i="4"/>
  <c r="BU299" i="4"/>
  <c r="CE1001" i="4"/>
  <c r="BU210" i="4"/>
  <c r="BV210" i="4" s="1"/>
  <c r="BY210" i="4" s="1"/>
  <c r="AC210" i="4"/>
  <c r="CH1049" i="4"/>
  <c r="DD1049" i="4" s="1"/>
  <c r="DJ1070" i="4" s="1"/>
  <c r="AQ258" i="4"/>
  <c r="BI258" i="4" s="1"/>
  <c r="L258" i="4"/>
  <c r="CE1038" i="4"/>
  <c r="BU247" i="4"/>
  <c r="BV247" i="4" s="1"/>
  <c r="BY247" i="4" s="1"/>
  <c r="AC247" i="4"/>
  <c r="CD1016" i="4"/>
  <c r="AB225" i="4"/>
  <c r="BE225" i="4" s="1"/>
  <c r="CD1070" i="4"/>
  <c r="AB279" i="4"/>
  <c r="BE279" i="4" s="1"/>
  <c r="DR525" i="4"/>
  <c r="CH1005" i="4"/>
  <c r="AQ214" i="4"/>
  <c r="BI214" i="4" s="1"/>
  <c r="L214" i="4"/>
  <c r="CE928" i="4"/>
  <c r="AC137" i="4"/>
  <c r="BU137" i="4"/>
  <c r="BV137" i="4" s="1"/>
  <c r="BY137" i="4" s="1"/>
  <c r="CD965" i="4"/>
  <c r="AB174" i="4"/>
  <c r="BE174" i="4" s="1"/>
  <c r="DR273" i="4"/>
  <c r="CE957" i="4"/>
  <c r="BU166" i="4"/>
  <c r="AC166" i="4"/>
  <c r="CF990" i="4"/>
  <c r="AD199" i="4"/>
  <c r="CE984" i="4"/>
  <c r="AC193" i="4"/>
  <c r="BU193" i="4"/>
  <c r="CD980" i="4"/>
  <c r="AB189" i="4"/>
  <c r="BE189" i="4" s="1"/>
  <c r="CH1009" i="4"/>
  <c r="DE1009" i="4" s="1"/>
  <c r="DK1030" i="4" s="1"/>
  <c r="AQ218" i="4"/>
  <c r="BI218" i="4" s="1"/>
  <c r="L218" i="4"/>
  <c r="CC977" i="4"/>
  <c r="AA186" i="4"/>
  <c r="AH186" i="4" s="1"/>
  <c r="BN186" i="4"/>
  <c r="T186" i="4"/>
  <c r="BD186" i="4"/>
  <c r="I186" i="4"/>
  <c r="BV186" i="4" s="1"/>
  <c r="BY186" i="4" s="1"/>
  <c r="BT186" i="4"/>
  <c r="AO186" i="4"/>
  <c r="CD920" i="4"/>
  <c r="AB129" i="4"/>
  <c r="BE129" i="4" s="1"/>
  <c r="AK143" i="4" a="1"/>
  <c r="AK143" i="4" s="1"/>
  <c r="AK262" i="4" a="1"/>
  <c r="AK262" i="4" s="1"/>
  <c r="AK221" i="4" a="1"/>
  <c r="AK221" i="4" s="1"/>
  <c r="AK323" i="4" a="1"/>
  <c r="AK323" i="4" s="1"/>
  <c r="DC915" i="4"/>
  <c r="DI915" i="4" s="1"/>
  <c r="CJ915" i="4"/>
  <c r="CQ915" i="4" s="1"/>
  <c r="CW915" i="4" s="1"/>
  <c r="DR173" i="4"/>
  <c r="CJ905" i="4"/>
  <c r="CQ905" i="4" s="1"/>
  <c r="CW905" i="4" s="1"/>
  <c r="DC905" i="4"/>
  <c r="DI905" i="4" s="1"/>
  <c r="CG813" i="4"/>
  <c r="CK832" i="4" a="1"/>
  <c r="CK832" i="4" s="1"/>
  <c r="CK846" i="4" a="1"/>
  <c r="CK846" i="4" s="1"/>
  <c r="CG822" i="4"/>
  <c r="CJ1019" i="4"/>
  <c r="CQ1019" i="4" s="1"/>
  <c r="CW1019" i="4" s="1"/>
  <c r="DC1019" i="4"/>
  <c r="DI1019" i="4" s="1"/>
  <c r="AJ37" i="4" a="1"/>
  <c r="AJ37" i="4" s="1"/>
  <c r="AJ120" i="4" a="1"/>
  <c r="AJ120" i="4" s="1"/>
  <c r="AL53" i="4" a="1"/>
  <c r="AL53" i="4" s="1"/>
  <c r="AL260" i="4" a="1"/>
  <c r="AL260" i="4" s="1"/>
  <c r="AL218" i="4" a="1"/>
  <c r="AL218" i="4" s="1"/>
  <c r="AL317" i="4" a="1"/>
  <c r="AL317" i="4" s="1"/>
  <c r="CG900" i="4"/>
  <c r="CH955" i="4"/>
  <c r="L164" i="4"/>
  <c r="AQ164" i="4"/>
  <c r="BI164" i="4" s="1"/>
  <c r="CK886" i="4" a="1"/>
  <c r="CK886" i="4" s="1"/>
  <c r="DR638" i="4"/>
  <c r="DR585" i="4"/>
  <c r="CD1100" i="4"/>
  <c r="AB309" i="4"/>
  <c r="BE309" i="4" s="1"/>
  <c r="CH1059" i="4"/>
  <c r="AQ268" i="4"/>
  <c r="BI268" i="4" s="1"/>
  <c r="L268" i="4"/>
  <c r="DR365" i="4"/>
  <c r="DR380" i="4"/>
  <c r="CF1075" i="4"/>
  <c r="AD284" i="4"/>
  <c r="CF1090" i="4"/>
  <c r="AD299" i="4"/>
  <c r="DR440" i="4"/>
  <c r="CC1085" i="4"/>
  <c r="AO294" i="4"/>
  <c r="AA294" i="4"/>
  <c r="AH294" i="4" s="1"/>
  <c r="BT294" i="4"/>
  <c r="T294" i="4"/>
  <c r="BN294" i="4"/>
  <c r="I294" i="4"/>
  <c r="BD294" i="4"/>
  <c r="CD1095" i="4"/>
  <c r="AB304" i="4"/>
  <c r="BE304" i="4" s="1"/>
  <c r="CH1025" i="4"/>
  <c r="AQ234" i="4"/>
  <c r="BI234" i="4" s="1"/>
  <c r="L234" i="4"/>
  <c r="CJ1026" i="4"/>
  <c r="CQ1026" i="4" s="1"/>
  <c r="CW1026" i="4" s="1"/>
  <c r="DC1026" i="4"/>
  <c r="DI1026" i="4" s="1"/>
  <c r="CJ994" i="4"/>
  <c r="CQ994" i="4" s="1"/>
  <c r="CW994" i="4" s="1"/>
  <c r="DC994" i="4"/>
  <c r="DI994" i="4" s="1"/>
  <c r="CD1018" i="4"/>
  <c r="AB227" i="4"/>
  <c r="BE227" i="4" s="1"/>
  <c r="CF984" i="4"/>
  <c r="AD193" i="4"/>
  <c r="CH978" i="4"/>
  <c r="L187" i="4"/>
  <c r="AQ187" i="4"/>
  <c r="BI187" i="4" s="1"/>
  <c r="CH1029" i="4"/>
  <c r="AQ238" i="4"/>
  <c r="BI238" i="4" s="1"/>
  <c r="L238" i="4"/>
  <c r="DC1056" i="4"/>
  <c r="DI1056" i="4" s="1"/>
  <c r="CJ1056" i="4"/>
  <c r="CQ1056" i="4" s="1"/>
  <c r="CW1056" i="4" s="1"/>
  <c r="DC1009" i="4"/>
  <c r="DI1009" i="4" s="1"/>
  <c r="CJ1009" i="4"/>
  <c r="CQ1009" i="4" s="1"/>
  <c r="CW1009" i="4" s="1"/>
  <c r="CC1012" i="4"/>
  <c r="T221" i="4"/>
  <c r="AO221" i="4"/>
  <c r="BT221" i="4"/>
  <c r="BN221" i="4"/>
  <c r="BD221" i="4"/>
  <c r="I221" i="4"/>
  <c r="AA221" i="4"/>
  <c r="AH221" i="4" s="1"/>
  <c r="CC1020" i="4"/>
  <c r="AA229" i="4"/>
  <c r="AH229" i="4" s="1"/>
  <c r="T229" i="4"/>
  <c r="AO229" i="4"/>
  <c r="BT229" i="4"/>
  <c r="BN229" i="4"/>
  <c r="BD229" i="4"/>
  <c r="I229" i="4"/>
  <c r="CH974" i="4"/>
  <c r="DD974" i="4" s="1"/>
  <c r="DJ995" i="4" s="1"/>
  <c r="AQ183" i="4"/>
  <c r="BI183" i="4" s="1"/>
  <c r="L183" i="4"/>
  <c r="CE920" i="4"/>
  <c r="AC129" i="4"/>
  <c r="BU129" i="4"/>
  <c r="BW130" i="4" s="1" a="1"/>
  <c r="BW130" i="4" s="1"/>
  <c r="CC930" i="4"/>
  <c r="T139" i="4"/>
  <c r="AO139" i="4"/>
  <c r="I139" i="4"/>
  <c r="AA139" i="4"/>
  <c r="AH139" i="4" s="1"/>
  <c r="BT139" i="4"/>
  <c r="BN139" i="4"/>
  <c r="BD139" i="4"/>
  <c r="CJ983" i="4"/>
  <c r="CQ983" i="4" s="1"/>
  <c r="CW983" i="4" s="1"/>
  <c r="DC983" i="4"/>
  <c r="DI983" i="4" s="1"/>
  <c r="CJ979" i="4"/>
  <c r="CQ979" i="4" s="1"/>
  <c r="CW979" i="4" s="1"/>
  <c r="DC979" i="4"/>
  <c r="DI979" i="4" s="1"/>
  <c r="CH993" i="4"/>
  <c r="L202" i="4"/>
  <c r="AQ202" i="4"/>
  <c r="BI202" i="4" s="1"/>
  <c r="CH935" i="4"/>
  <c r="AQ144" i="4"/>
  <c r="BI144" i="4" s="1"/>
  <c r="L144" i="4"/>
  <c r="AK126" i="4" a="1"/>
  <c r="AK126" i="4" s="1"/>
  <c r="AK147" i="4" a="1"/>
  <c r="AK147" i="4" s="1"/>
  <c r="AK273" i="4" a="1"/>
  <c r="AK273" i="4" s="1"/>
  <c r="AK243" i="4" a="1"/>
  <c r="AK243" i="4" s="1"/>
  <c r="AK308" i="4" a="1"/>
  <c r="AK308" i="4" s="1"/>
  <c r="CG833" i="4"/>
  <c r="CK855" i="4" a="1"/>
  <c r="CK855" i="4" s="1"/>
  <c r="CK834" i="4" a="1"/>
  <c r="CK834" i="4" s="1"/>
  <c r="CK916" i="4" a="1"/>
  <c r="CK916" i="4" s="1"/>
  <c r="CG898" i="4"/>
  <c r="BK3" i="4"/>
  <c r="CD942" i="4"/>
  <c r="AB151" i="4"/>
  <c r="BE151" i="4" s="1"/>
  <c r="AJ46" i="4" a="1"/>
  <c r="AJ46" i="4" s="1"/>
  <c r="AJ123" i="4" a="1"/>
  <c r="AJ123" i="4" s="1"/>
  <c r="AL48" i="4" a="1"/>
  <c r="AL48" i="4" s="1"/>
  <c r="AL31" i="4" a="1"/>
  <c r="AL31" i="4" s="1"/>
  <c r="AL137" i="4" a="1"/>
  <c r="AL137" i="4" s="1"/>
  <c r="AL164" i="4" a="1"/>
  <c r="AL164" i="4" s="1"/>
  <c r="AL213" i="4" a="1"/>
  <c r="AL213" i="4" s="1"/>
  <c r="AL269" i="4" a="1"/>
  <c r="AL269" i="4" s="1"/>
  <c r="AL261" i="4" a="1"/>
  <c r="AL261" i="4" s="1"/>
  <c r="AL318" i="4" a="1"/>
  <c r="AL318" i="4" s="1"/>
  <c r="BK38" i="4"/>
  <c r="CJ1055" i="4"/>
  <c r="CQ1055" i="4" s="1"/>
  <c r="CW1055" i="4" s="1"/>
  <c r="DC1055" i="4"/>
  <c r="DI1055" i="4" s="1"/>
  <c r="CJ1102" i="4"/>
  <c r="CQ1102" i="4" s="1"/>
  <c r="CW1102" i="4" s="1"/>
  <c r="DC1102" i="4"/>
  <c r="DI1102" i="4" s="1"/>
  <c r="CG918" i="4"/>
  <c r="CE996" i="4"/>
  <c r="AC205" i="4"/>
  <c r="BU205" i="4"/>
  <c r="N48" i="12"/>
  <c r="CD1088" i="4"/>
  <c r="AB297" i="4"/>
  <c r="BE297" i="4" s="1"/>
  <c r="CE1085" i="4"/>
  <c r="BU294" i="4"/>
  <c r="AC294" i="4"/>
  <c r="CE1005" i="4"/>
  <c r="BU214" i="4"/>
  <c r="BV214" i="4" s="1"/>
  <c r="BY214" i="4" s="1"/>
  <c r="AC214" i="4"/>
  <c r="CE924" i="4"/>
  <c r="AC133" i="4"/>
  <c r="BU133" i="4"/>
  <c r="CH949" i="4"/>
  <c r="AQ158" i="4"/>
  <c r="BI158" i="4" s="1"/>
  <c r="L158" i="4"/>
  <c r="CE1092" i="4"/>
  <c r="AC301" i="4"/>
  <c r="BU301" i="4"/>
  <c r="CF1018" i="4"/>
  <c r="AD227" i="4"/>
  <c r="DC1029" i="4"/>
  <c r="DI1029" i="4" s="1"/>
  <c r="CJ1029" i="4"/>
  <c r="CQ1029" i="4" s="1"/>
  <c r="CW1029" i="4" s="1"/>
  <c r="CG1041" i="4"/>
  <c r="CJ1001" i="4"/>
  <c r="CQ1001" i="4" s="1"/>
  <c r="CW1001" i="4" s="1"/>
  <c r="DC1001" i="4"/>
  <c r="DI1001" i="4" s="1"/>
  <c r="CE1012" i="4"/>
  <c r="BU221" i="4"/>
  <c r="AC221" i="4"/>
  <c r="CE1020" i="4"/>
  <c r="BU229" i="4"/>
  <c r="AC229" i="4"/>
  <c r="CF960" i="4"/>
  <c r="AD169" i="4"/>
  <c r="CC992" i="4"/>
  <c r="BN201" i="4"/>
  <c r="AA201" i="4"/>
  <c r="AH201" i="4" s="1"/>
  <c r="AO201" i="4"/>
  <c r="BT201" i="4"/>
  <c r="T201" i="4"/>
  <c r="I201" i="4"/>
  <c r="BD201" i="4"/>
  <c r="DC952" i="4"/>
  <c r="DI952" i="4" s="1"/>
  <c r="CJ952" i="4"/>
  <c r="CQ952" i="4" s="1"/>
  <c r="CW952" i="4" s="1"/>
  <c r="CD969" i="4"/>
  <c r="AB178" i="4"/>
  <c r="BE178" i="4" s="1"/>
  <c r="CF926" i="4"/>
  <c r="AD135" i="4"/>
  <c r="AK219" i="4" a="1"/>
  <c r="AK219" i="4" s="1"/>
  <c r="AK155" i="4" a="1"/>
  <c r="AK155" i="4" s="1"/>
  <c r="AK223" i="4" a="1"/>
  <c r="AK223" i="4" s="1"/>
  <c r="AK210" i="4" a="1"/>
  <c r="AK210" i="4" s="1"/>
  <c r="AK315" i="4" a="1"/>
  <c r="AK315" i="4" s="1"/>
  <c r="BV192" i="4"/>
  <c r="BY192" i="4" s="1"/>
  <c r="CG910" i="4"/>
  <c r="CJ902" i="4"/>
  <c r="CQ902" i="4" s="1"/>
  <c r="CW902" i="4" s="1"/>
  <c r="DC902" i="4"/>
  <c r="DI902" i="4" s="1"/>
  <c r="DC882" i="4"/>
  <c r="DI882" i="4" s="1"/>
  <c r="CJ882" i="4"/>
  <c r="CQ882" i="4" s="1"/>
  <c r="CW882" i="4" s="1"/>
  <c r="CK850" i="4" a="1"/>
  <c r="CK850" i="4" s="1"/>
  <c r="CK888" i="4" a="1"/>
  <c r="CK888" i="4" s="1"/>
  <c r="CK896" i="4" a="1"/>
  <c r="CK896" i="4" s="1"/>
  <c r="DR114" i="4"/>
  <c r="BP3" i="4" a="1"/>
  <c r="AJ101" i="4" a="1"/>
  <c r="AJ101" i="4" s="1"/>
  <c r="AJ102" i="4" a="1"/>
  <c r="AJ102" i="4" s="1"/>
  <c r="AJ122" i="4" a="1"/>
  <c r="AJ122" i="4" s="1"/>
  <c r="AL63" i="4" a="1"/>
  <c r="AL63" i="4" s="1"/>
  <c r="AL73" i="4" a="1"/>
  <c r="AL73" i="4" s="1"/>
  <c r="AL188" i="4" a="1"/>
  <c r="AL188" i="4" s="1"/>
  <c r="AL229" i="4" a="1"/>
  <c r="AL229" i="4" s="1"/>
  <c r="AL270" i="4" a="1"/>
  <c r="AL270" i="4" s="1"/>
  <c r="AL271" i="4" a="1"/>
  <c r="AL271" i="4" s="1"/>
  <c r="AL297" i="4" a="1"/>
  <c r="AL297" i="4" s="1"/>
  <c r="DC1095" i="4"/>
  <c r="DI1095" i="4" s="1"/>
  <c r="CJ1095" i="4"/>
  <c r="CQ1095" i="4" s="1"/>
  <c r="CW1095" i="4" s="1"/>
  <c r="CE998" i="4"/>
  <c r="BU207" i="4"/>
  <c r="BV207" i="4" s="1"/>
  <c r="BY207" i="4" s="1"/>
  <c r="AC207" i="4"/>
  <c r="DR462" i="4"/>
  <c r="CE1100" i="4"/>
  <c r="AC309" i="4"/>
  <c r="BU309" i="4"/>
  <c r="CJ1025" i="4"/>
  <c r="CQ1025" i="4" s="1"/>
  <c r="CW1025" i="4" s="1"/>
  <c r="DC1025" i="4"/>
  <c r="DI1025" i="4" s="1"/>
  <c r="CG1017" i="4"/>
  <c r="DR760" i="4"/>
  <c r="DR628" i="4"/>
  <c r="DR580" i="4"/>
  <c r="DR602" i="4"/>
  <c r="DR639" i="4"/>
  <c r="DR665" i="4"/>
  <c r="DR432" i="4"/>
  <c r="CC1100" i="4"/>
  <c r="AO309" i="4"/>
  <c r="BT309" i="4"/>
  <c r="BN309" i="4"/>
  <c r="AA309" i="4"/>
  <c r="AH309" i="4" s="1"/>
  <c r="BD309" i="4"/>
  <c r="T309" i="4"/>
  <c r="I309" i="4"/>
  <c r="CF1050" i="4"/>
  <c r="AD259" i="4"/>
  <c r="CH1052" i="4"/>
  <c r="L261" i="4"/>
  <c r="AQ261" i="4"/>
  <c r="BI261" i="4" s="1"/>
  <c r="CF1088" i="4"/>
  <c r="AD297" i="4"/>
  <c r="DR439" i="4"/>
  <c r="CH1055" i="4"/>
  <c r="AQ264" i="4"/>
  <c r="BI264" i="4" s="1"/>
  <c r="L264" i="4"/>
  <c r="CJ1049" i="4"/>
  <c r="CQ1049" i="4" s="1"/>
  <c r="CW1049" i="4" s="1"/>
  <c r="DC1049" i="4"/>
  <c r="DI1049" i="4" s="1"/>
  <c r="CH1017" i="4"/>
  <c r="CH1065" i="4"/>
  <c r="L274" i="4"/>
  <c r="AQ274" i="4"/>
  <c r="BI274" i="4" s="1"/>
  <c r="CC1008" i="4"/>
  <c r="AO217" i="4"/>
  <c r="BT217" i="4"/>
  <c r="BD217" i="4"/>
  <c r="AA217" i="4"/>
  <c r="AH217" i="4" s="1"/>
  <c r="BN217" i="4"/>
  <c r="T217" i="4"/>
  <c r="I217" i="4"/>
  <c r="CC1024" i="4"/>
  <c r="AA233" i="4"/>
  <c r="AH233" i="4" s="1"/>
  <c r="T233" i="4"/>
  <c r="BN233" i="4"/>
  <c r="BD233" i="4"/>
  <c r="I233" i="4"/>
  <c r="AO233" i="4"/>
  <c r="BT233" i="4"/>
  <c r="CC1057" i="4"/>
  <c r="BN266" i="4"/>
  <c r="AA266" i="4"/>
  <c r="AH266" i="4" s="1"/>
  <c r="T266" i="4"/>
  <c r="BT266" i="4"/>
  <c r="I266" i="4"/>
  <c r="BD266" i="4"/>
  <c r="AO266" i="4"/>
  <c r="CH945" i="4"/>
  <c r="DF945" i="4" s="1"/>
  <c r="AQ154" i="4"/>
  <c r="BI154" i="4" s="1"/>
  <c r="L154" i="4"/>
  <c r="CE1003" i="4"/>
  <c r="AC212" i="4"/>
  <c r="BU212" i="4"/>
  <c r="BV212" i="4" s="1"/>
  <c r="BY212" i="4" s="1"/>
  <c r="CF1092" i="4"/>
  <c r="AD301" i="4"/>
  <c r="DC1002" i="4"/>
  <c r="DI1002" i="4" s="1"/>
  <c r="CJ1002" i="4"/>
  <c r="CQ1002" i="4" s="1"/>
  <c r="CW1002" i="4" s="1"/>
  <c r="DC1018" i="4"/>
  <c r="DI1018" i="4" s="1"/>
  <c r="CJ1018" i="4"/>
  <c r="CQ1018" i="4" s="1"/>
  <c r="CW1018" i="4" s="1"/>
  <c r="CJ966" i="4"/>
  <c r="CQ966" i="4" s="1"/>
  <c r="CW966" i="4" s="1"/>
  <c r="DC966" i="4"/>
  <c r="DI966" i="4" s="1"/>
  <c r="CJ924" i="4"/>
  <c r="CQ924" i="4" s="1"/>
  <c r="CW924" i="4" s="1"/>
  <c r="DC924" i="4"/>
  <c r="DI924" i="4" s="1"/>
  <c r="CJ974" i="4"/>
  <c r="CQ974" i="4" s="1"/>
  <c r="CW974" i="4" s="1"/>
  <c r="DC974" i="4"/>
  <c r="DI974" i="4" s="1"/>
  <c r="DR179" i="4"/>
  <c r="AK163" i="4" a="1"/>
  <c r="AK163" i="4" s="1"/>
  <c r="AK159" i="4" a="1"/>
  <c r="AK159" i="4" s="1"/>
  <c r="AK260" i="4" a="1"/>
  <c r="AK260" i="4" s="1"/>
  <c r="AK241" i="4" a="1"/>
  <c r="AK241" i="4" s="1"/>
  <c r="AK319" i="4" a="1"/>
  <c r="AK319" i="4" s="1"/>
  <c r="CH1105" i="4"/>
  <c r="AQ314" i="4"/>
  <c r="BI314" i="4" s="1"/>
  <c r="L314" i="4"/>
  <c r="CG889" i="4"/>
  <c r="CJ854" i="4"/>
  <c r="CQ854" i="4" s="1"/>
  <c r="CW854" i="4" s="1"/>
  <c r="DC854" i="4"/>
  <c r="DI854" i="4" s="1"/>
  <c r="CG810" i="4"/>
  <c r="BA75" i="4"/>
  <c r="BB75" i="4" s="1"/>
  <c r="CK856" i="4" a="1"/>
  <c r="CK856" i="4" s="1"/>
  <c r="CK907" i="4" a="1"/>
  <c r="CK907" i="4" s="1"/>
  <c r="CG814" i="4"/>
  <c r="AJ49" i="4" a="1"/>
  <c r="AJ49" i="4" s="1"/>
  <c r="AJ116" i="4" a="1"/>
  <c r="AJ116" i="4" s="1"/>
  <c r="AL75" i="4" a="1"/>
  <c r="AL75" i="4" s="1"/>
  <c r="AL47" i="4" a="1"/>
  <c r="AL47" i="4" s="1"/>
  <c r="AL195" i="4" a="1"/>
  <c r="AL195" i="4" s="1"/>
  <c r="AL126" i="4" a="1"/>
  <c r="AL126" i="4" s="1"/>
  <c r="AL205" i="4" a="1"/>
  <c r="AL205" i="4" s="1"/>
  <c r="CD1033" i="4"/>
  <c r="AB242" i="4"/>
  <c r="BE242" i="4" s="1"/>
  <c r="CD1048" i="4"/>
  <c r="AB257" i="4"/>
  <c r="BE257" i="4" s="1"/>
  <c r="DR570" i="4"/>
  <c r="DR751" i="4"/>
  <c r="DR692" i="4"/>
  <c r="DR748" i="4"/>
  <c r="DR494" i="4"/>
  <c r="DR510" i="4"/>
  <c r="CE1050" i="4"/>
  <c r="AC259" i="4"/>
  <c r="BU259" i="4"/>
  <c r="BV259" i="4" s="1"/>
  <c r="BY259" i="4" s="1"/>
  <c r="CD1086" i="4"/>
  <c r="AB295" i="4"/>
  <c r="BE295" i="4" s="1"/>
  <c r="CD1072" i="4"/>
  <c r="AB281" i="4"/>
  <c r="BE281" i="4" s="1"/>
  <c r="DR438" i="4"/>
  <c r="DF1078" i="4"/>
  <c r="CE1089" i="4"/>
  <c r="AC298" i="4"/>
  <c r="BU298" i="4"/>
  <c r="DR303" i="4"/>
  <c r="CJ1017" i="4"/>
  <c r="CQ1017" i="4" s="1"/>
  <c r="CW1017" i="4" s="1"/>
  <c r="DC1017" i="4"/>
  <c r="DI1017" i="4" s="1"/>
  <c r="CC1016" i="4"/>
  <c r="T225" i="4"/>
  <c r="I225" i="4"/>
  <c r="AO225" i="4"/>
  <c r="BT225" i="4"/>
  <c r="AA225" i="4"/>
  <c r="AH225" i="4" s="1"/>
  <c r="BN225" i="4"/>
  <c r="BD225" i="4"/>
  <c r="CE1008" i="4"/>
  <c r="BU217" i="4"/>
  <c r="AC217" i="4"/>
  <c r="CE1024" i="4"/>
  <c r="BU233" i="4"/>
  <c r="AC233" i="4"/>
  <c r="CD1057" i="4"/>
  <c r="AB266" i="4"/>
  <c r="BE266" i="4" s="1"/>
  <c r="CD952" i="4"/>
  <c r="DD952" i="4" s="1"/>
  <c r="DJ973" i="4" s="1"/>
  <c r="AB161" i="4"/>
  <c r="BE161" i="4" s="1"/>
  <c r="CC965" i="4"/>
  <c r="BT174" i="4"/>
  <c r="BN174" i="4"/>
  <c r="AA174" i="4"/>
  <c r="AH174" i="4" s="1"/>
  <c r="BD174" i="4"/>
  <c r="AO174" i="4"/>
  <c r="T174" i="4"/>
  <c r="I174" i="4"/>
  <c r="CH1043" i="4"/>
  <c r="AQ252" i="4"/>
  <c r="BI252" i="4" s="1"/>
  <c r="L252" i="4"/>
  <c r="CH941" i="4"/>
  <c r="DE941" i="4" s="1"/>
  <c r="DK962" i="4" s="1"/>
  <c r="AQ150" i="4"/>
  <c r="BI150" i="4" s="1"/>
  <c r="L150" i="4"/>
  <c r="CH1077" i="4"/>
  <c r="L286" i="4"/>
  <c r="AQ286" i="4"/>
  <c r="BI286" i="4" s="1"/>
  <c r="CH1010" i="4"/>
  <c r="L219" i="4"/>
  <c r="AQ219" i="4"/>
  <c r="BI219" i="4" s="1"/>
  <c r="CJ1070" i="4"/>
  <c r="CQ1070" i="4" s="1"/>
  <c r="CW1070" i="4" s="1"/>
  <c r="DC1070" i="4"/>
  <c r="DI1070" i="4" s="1"/>
  <c r="CJ982" i="4"/>
  <c r="CQ982" i="4" s="1"/>
  <c r="CW982" i="4" s="1"/>
  <c r="DC982" i="4"/>
  <c r="DI982" i="4" s="1"/>
  <c r="CH1047" i="4"/>
  <c r="DF1047" i="4" s="1"/>
  <c r="L256" i="4"/>
  <c r="AQ256" i="4"/>
  <c r="BI256" i="4" s="1"/>
  <c r="CD922" i="4"/>
  <c r="CK1054" i="4" s="1" a="1"/>
  <c r="AT323" i="4" a="1"/>
  <c r="AB131" i="4"/>
  <c r="BE131" i="4" s="1"/>
  <c r="CH1027" i="4"/>
  <c r="AQ236" i="4"/>
  <c r="BI236" i="4" s="1"/>
  <c r="L236" i="4"/>
  <c r="DR241" i="4"/>
  <c r="CJ927" i="4"/>
  <c r="CQ927" i="4" s="1"/>
  <c r="CW927" i="4" s="1"/>
  <c r="DC927" i="4"/>
  <c r="DI927" i="4" s="1"/>
  <c r="BV130" i="4"/>
  <c r="BY130" i="4" s="1"/>
  <c r="AK138" i="4" a="1"/>
  <c r="AK138" i="4" s="1"/>
  <c r="AK173" i="4" a="1"/>
  <c r="AK173" i="4" s="1"/>
  <c r="AK269" i="4" a="1"/>
  <c r="AK269" i="4" s="1"/>
  <c r="AK242" i="4" a="1"/>
  <c r="AK242" i="4" s="1"/>
  <c r="AK306" i="4" a="1"/>
  <c r="AK306" i="4" s="1"/>
  <c r="DC939" i="4"/>
  <c r="DI939" i="4" s="1"/>
  <c r="CJ939" i="4"/>
  <c r="CQ939" i="4" s="1"/>
  <c r="CW939" i="4" s="1"/>
  <c r="CG861" i="4"/>
  <c r="CK828" i="4" a="1"/>
  <c r="CK828" i="4" s="1"/>
  <c r="CK809" i="4" a="1"/>
  <c r="CK809" i="4" s="1"/>
  <c r="CK874" i="4" a="1"/>
  <c r="CK874" i="4" s="1"/>
  <c r="CK876" i="4" a="1"/>
  <c r="CK876" i="4" s="1"/>
  <c r="BV37" i="4"/>
  <c r="BY37" i="4" s="1"/>
  <c r="AJ121" i="4" a="1"/>
  <c r="AJ121" i="4" s="1"/>
  <c r="AL78" i="4" a="1"/>
  <c r="AL78" i="4" s="1"/>
  <c r="AL199" i="4" a="1"/>
  <c r="AL199" i="4" s="1"/>
  <c r="AL212" i="4" a="1"/>
  <c r="AL212" i="4" s="1"/>
  <c r="AL192" i="4" a="1"/>
  <c r="AL192" i="4" s="1"/>
  <c r="AL130" i="4" a="1"/>
  <c r="AL130" i="4" s="1"/>
  <c r="AL232" i="4" a="1"/>
  <c r="AL232" i="4" s="1"/>
  <c r="AL244" i="4" a="1"/>
  <c r="AL244" i="4" s="1"/>
  <c r="AL250" i="4" a="1"/>
  <c r="AL250" i="4" s="1"/>
  <c r="AL277" i="4" a="1"/>
  <c r="AL277" i="4" s="1"/>
  <c r="DC1042" i="4"/>
  <c r="DI1042" i="4" s="1"/>
  <c r="CJ1042" i="4"/>
  <c r="CQ1042" i="4" s="1"/>
  <c r="CW1042" i="4" s="1"/>
  <c r="CG821" i="4"/>
  <c r="CJ825" i="4"/>
  <c r="CQ825" i="4" s="1"/>
  <c r="CW825" i="4" s="1"/>
  <c r="DC825" i="4"/>
  <c r="DI825" i="4" s="1"/>
  <c r="DR791" i="4"/>
  <c r="DR618" i="4"/>
  <c r="DR555" i="4"/>
  <c r="DR478" i="4"/>
  <c r="DR537" i="4"/>
  <c r="DR531" i="4"/>
  <c r="CJ1099" i="4"/>
  <c r="CQ1099" i="4" s="1"/>
  <c r="CW1099" i="4" s="1"/>
  <c r="DC1099" i="4"/>
  <c r="DI1099" i="4" s="1"/>
  <c r="DE1044" i="4"/>
  <c r="DK1065" i="4" s="1"/>
  <c r="CE1086" i="4"/>
  <c r="BU295" i="4"/>
  <c r="BV295" i="4" s="1"/>
  <c r="BY295" i="4" s="1"/>
  <c r="AC295" i="4"/>
  <c r="CC1088" i="4"/>
  <c r="BT297" i="4"/>
  <c r="AO297" i="4"/>
  <c r="I297" i="4"/>
  <c r="BN297" i="4"/>
  <c r="AA297" i="4"/>
  <c r="AH297" i="4" s="1"/>
  <c r="BD297" i="4"/>
  <c r="T297" i="4"/>
  <c r="CD1082" i="4"/>
  <c r="AB291" i="4"/>
  <c r="BE291" i="4" s="1"/>
  <c r="CD1075" i="4"/>
  <c r="AB284" i="4"/>
  <c r="BE284" i="4" s="1"/>
  <c r="DR441" i="4"/>
  <c r="CE1016" i="4"/>
  <c r="AC225" i="4"/>
  <c r="BU225" i="4"/>
  <c r="CH1054" i="4"/>
  <c r="L263" i="4"/>
  <c r="AQ263" i="4"/>
  <c r="BI263" i="4" s="1"/>
  <c r="CE1057" i="4"/>
  <c r="BU266" i="4"/>
  <c r="AC266" i="4"/>
  <c r="CH937" i="4"/>
  <c r="AQ146" i="4"/>
  <c r="BI146" i="4" s="1"/>
  <c r="L146" i="4"/>
  <c r="DR287" i="4"/>
  <c r="CE1018" i="4"/>
  <c r="BU227" i="4"/>
  <c r="BV227" i="4" s="1"/>
  <c r="BY227" i="4" s="1"/>
  <c r="AC227" i="4"/>
  <c r="CC953" i="4"/>
  <c r="BT162" i="4"/>
  <c r="AA162" i="4"/>
  <c r="AH162" i="4" s="1"/>
  <c r="I162" i="4"/>
  <c r="BN162" i="4"/>
  <c r="BD162" i="4"/>
  <c r="AO162" i="4"/>
  <c r="T162" i="4"/>
  <c r="CC981" i="4"/>
  <c r="T190" i="4"/>
  <c r="BD190" i="4"/>
  <c r="I190" i="4"/>
  <c r="AO190" i="4"/>
  <c r="BT190" i="4"/>
  <c r="BN190" i="4"/>
  <c r="AA190" i="4"/>
  <c r="AH190" i="4" s="1"/>
  <c r="DD1031" i="4"/>
  <c r="DJ1052" i="4" s="1"/>
  <c r="DC944" i="4"/>
  <c r="DI944" i="4" s="1"/>
  <c r="CJ944" i="4"/>
  <c r="CQ944" i="4" s="1"/>
  <c r="CW944" i="4" s="1"/>
  <c r="CH947" i="4"/>
  <c r="DE947" i="4" s="1"/>
  <c r="DK968" i="4" s="1"/>
  <c r="L156" i="4"/>
  <c r="AQ156" i="4"/>
  <c r="BI156" i="4" s="1"/>
  <c r="CH1030" i="4"/>
  <c r="DF1030" i="4" s="1"/>
  <c r="AQ239" i="4"/>
  <c r="BI239" i="4" s="1"/>
  <c r="L239" i="4"/>
  <c r="AK211" i="4" a="1"/>
  <c r="AK211" i="4" s="1"/>
  <c r="AK236" i="4" a="1"/>
  <c r="AK236" i="4" s="1"/>
  <c r="AK270" i="4" a="1"/>
  <c r="AK270" i="4" s="1"/>
  <c r="AK282" i="4" a="1"/>
  <c r="AK282" i="4" s="1"/>
  <c r="AK314" i="4" a="1"/>
  <c r="AK314" i="4" s="1"/>
  <c r="DC895" i="4"/>
  <c r="DI895" i="4" s="1"/>
  <c r="CJ895" i="4"/>
  <c r="CQ895" i="4" s="1"/>
  <c r="CW895" i="4" s="1"/>
  <c r="CK808" i="4" a="1"/>
  <c r="CK808" i="4" s="1"/>
  <c r="CK835" i="4" a="1"/>
  <c r="CK835" i="4" s="1"/>
  <c r="CK892" i="4" a="1"/>
  <c r="CK892" i="4" s="1"/>
  <c r="CK880" i="4" a="1"/>
  <c r="CK880" i="4" s="1"/>
  <c r="AJ43" i="4" a="1"/>
  <c r="AJ43" i="4" s="1"/>
  <c r="AJ112" i="4" a="1"/>
  <c r="AJ112" i="4" s="1"/>
  <c r="AL140" i="4" a="1"/>
  <c r="AL140" i="4" s="1"/>
  <c r="AL170" i="4" a="1"/>
  <c r="AL170" i="4" s="1"/>
  <c r="AL134" i="4" a="1"/>
  <c r="AL134" i="4" s="1"/>
  <c r="AL299" i="4" a="1"/>
  <c r="AL299" i="4" s="1"/>
  <c r="AL275" i="4" a="1"/>
  <c r="AL275" i="4" s="1"/>
  <c r="CG799" i="4"/>
  <c r="CD1027" i="4"/>
  <c r="AB236" i="4"/>
  <c r="BE236" i="4" s="1"/>
  <c r="DR785" i="4"/>
  <c r="CH1094" i="4"/>
  <c r="DF1094" i="4" s="1"/>
  <c r="AQ303" i="4"/>
  <c r="BI303" i="4" s="1"/>
  <c r="L303" i="4"/>
  <c r="DD1044" i="4"/>
  <c r="DJ1065" i="4" s="1"/>
  <c r="CF1086" i="4"/>
  <c r="AD295" i="4"/>
  <c r="DR493" i="4"/>
  <c r="CE1065" i="4"/>
  <c r="AC274" i="4"/>
  <c r="BU274" i="4"/>
  <c r="BV274" i="4" s="1"/>
  <c r="BY274" i="4" s="1"/>
  <c r="CD1079" i="4"/>
  <c r="AB288" i="4"/>
  <c r="BE288" i="4" s="1"/>
  <c r="DR355" i="4"/>
  <c r="DR394" i="4"/>
  <c r="CD1009" i="4"/>
  <c r="AB218" i="4"/>
  <c r="BE218" i="4" s="1"/>
  <c r="DC1054" i="4"/>
  <c r="DI1054" i="4" s="1"/>
  <c r="CJ1054" i="4"/>
  <c r="CQ1054" i="4" s="1"/>
  <c r="CW1054" i="4" s="1"/>
  <c r="CJ1065" i="4"/>
  <c r="CQ1065" i="4" s="1"/>
  <c r="CW1065" i="4" s="1"/>
  <c r="DC1065" i="4"/>
  <c r="DI1065" i="4" s="1"/>
  <c r="CJ1014" i="4"/>
  <c r="CQ1014" i="4" s="1"/>
  <c r="CW1014" i="4" s="1"/>
  <c r="DC1014" i="4"/>
  <c r="DI1014" i="4" s="1"/>
  <c r="CJ1087" i="4"/>
  <c r="CQ1087" i="4" s="1"/>
  <c r="CW1087" i="4" s="1"/>
  <c r="DC1087" i="4"/>
  <c r="DI1087" i="4" s="1"/>
  <c r="DR286" i="4"/>
  <c r="CH933" i="4"/>
  <c r="DF933" i="4" s="1"/>
  <c r="AQ142" i="4"/>
  <c r="BI142" i="4" s="1"/>
  <c r="L142" i="4"/>
  <c r="CH1067" i="4"/>
  <c r="AQ276" i="4"/>
  <c r="BI276" i="4" s="1"/>
  <c r="L276" i="4"/>
  <c r="CD983" i="4"/>
  <c r="AB192" i="4"/>
  <c r="BE192" i="4" s="1"/>
  <c r="CJ993" i="4"/>
  <c r="CQ993" i="4" s="1"/>
  <c r="CW993" i="4" s="1"/>
  <c r="DC993" i="4"/>
  <c r="DI993" i="4" s="1"/>
  <c r="AK133" i="4" a="1"/>
  <c r="AK133" i="4" s="1"/>
  <c r="AK182" i="4" a="1"/>
  <c r="AK182" i="4" s="1"/>
  <c r="AK214" i="4" a="1"/>
  <c r="AK214" i="4" s="1"/>
  <c r="AK288" i="4" a="1"/>
  <c r="AK288" i="4" s="1"/>
  <c r="AK283" i="4" a="1"/>
  <c r="AK283" i="4" s="1"/>
  <c r="DC858" i="4"/>
  <c r="DI858" i="4" s="1"/>
  <c r="CJ858" i="4"/>
  <c r="CQ858" i="4" s="1"/>
  <c r="CW858" i="4" s="1"/>
  <c r="CD939" i="4"/>
  <c r="AB148" i="4"/>
  <c r="BE148" i="4" s="1"/>
  <c r="DC893" i="4"/>
  <c r="DI893" i="4" s="1"/>
  <c r="CJ893" i="4"/>
  <c r="CQ893" i="4" s="1"/>
  <c r="CW893" i="4" s="1"/>
  <c r="DR135" i="4"/>
  <c r="CK802" i="4" a="1"/>
  <c r="CK802" i="4" s="1"/>
  <c r="CK836" i="4" a="1"/>
  <c r="CK836" i="4" s="1"/>
  <c r="CK827" i="4" a="1"/>
  <c r="CK827" i="4" s="1"/>
  <c r="CK906" i="4" a="1"/>
  <c r="CK906" i="4" s="1"/>
  <c r="CK902" i="4" a="1"/>
  <c r="CK902" i="4" s="1"/>
  <c r="AJ82" i="4" a="1"/>
  <c r="AJ82" i="4" s="1"/>
  <c r="AL55" i="4" a="1"/>
  <c r="AL55" i="4" s="1"/>
  <c r="AL108" i="4" a="1"/>
  <c r="AL108" i="4" s="1"/>
  <c r="AL216" i="4" a="1"/>
  <c r="AL216" i="4" s="1"/>
  <c r="AL173" i="4" a="1"/>
  <c r="AL173" i="4" s="1"/>
  <c r="AL265" i="4" a="1"/>
  <c r="AL265" i="4" s="1"/>
  <c r="AL322" i="4" a="1"/>
  <c r="AL322" i="4" s="1"/>
  <c r="CK862" i="4" a="1"/>
  <c r="CK862" i="4" s="1"/>
  <c r="CK818" i="4" a="1"/>
  <c r="CK818" i="4" s="1"/>
  <c r="CK909" i="4" a="1"/>
  <c r="CK909" i="4" s="1"/>
  <c r="CK853" i="4" a="1"/>
  <c r="CK853" i="4" s="1"/>
  <c r="CK1023" i="4" a="1"/>
  <c r="CK869" i="4" a="1"/>
  <c r="CK869" i="4" s="1"/>
  <c r="CK814" i="4" a="1"/>
  <c r="CK814" i="4" s="1"/>
  <c r="CK1026" i="4" a="1"/>
  <c r="CK1102" i="4" a="1"/>
  <c r="CK985" i="4" a="1"/>
  <c r="CK848" i="4" a="1"/>
  <c r="CK848" i="4" s="1"/>
  <c r="CK857" i="4" a="1"/>
  <c r="CK857" i="4" s="1"/>
  <c r="CK838" i="4" a="1"/>
  <c r="CK838" i="4" s="1"/>
  <c r="CK1108" i="4" a="1"/>
  <c r="CK914" i="4" a="1"/>
  <c r="CK914" i="4" s="1"/>
  <c r="CK918" i="4" a="1"/>
  <c r="CK918" i="4" s="1"/>
  <c r="CK897" i="4" a="1"/>
  <c r="CK897" i="4" s="1"/>
  <c r="CK829" i="4" a="1"/>
  <c r="CK829" i="4" s="1"/>
  <c r="CK1062" i="4" a="1"/>
  <c r="CK885" i="4" a="1"/>
  <c r="CK885" i="4" s="1"/>
  <c r="CK845" i="4" a="1"/>
  <c r="CK845" i="4" s="1"/>
  <c r="CK810" i="4" a="1"/>
  <c r="CK810" i="4" s="1"/>
  <c r="CK877" i="4" a="1"/>
  <c r="CK877" i="4" s="1"/>
  <c r="CK889" i="4" a="1"/>
  <c r="CK889" i="4" s="1"/>
  <c r="CK813" i="4" a="1"/>
  <c r="CK813" i="4" s="1"/>
  <c r="CC1034" i="4"/>
  <c r="T243" i="4"/>
  <c r="BT243" i="4"/>
  <c r="AO243" i="4"/>
  <c r="AA243" i="4"/>
  <c r="AH243" i="4" s="1"/>
  <c r="BN243" i="4"/>
  <c r="I243" i="4"/>
  <c r="BD243" i="4"/>
  <c r="CF1104" i="4"/>
  <c r="AD313" i="4"/>
  <c r="DR571" i="4"/>
  <c r="DR720" i="4"/>
  <c r="DR607" i="4"/>
  <c r="DR484" i="4"/>
  <c r="DR683" i="4"/>
  <c r="CE1062" i="4"/>
  <c r="BU271" i="4"/>
  <c r="BV271" i="4" s="1"/>
  <c r="BY271" i="4" s="1"/>
  <c r="AC271" i="4"/>
  <c r="CF1065" i="4"/>
  <c r="AD274" i="4"/>
  <c r="DR334" i="4"/>
  <c r="CE1079" i="4"/>
  <c r="BU288" i="4"/>
  <c r="BV288" i="4" s="1"/>
  <c r="BY288" i="4" s="1"/>
  <c r="AC288" i="4"/>
  <c r="CE1082" i="4"/>
  <c r="BU291" i="4"/>
  <c r="BV291" i="4" s="1"/>
  <c r="BY291" i="4" s="1"/>
  <c r="AC291" i="4"/>
  <c r="CF1056" i="4"/>
  <c r="AD265" i="4"/>
  <c r="DR554" i="4"/>
  <c r="CG1038" i="4"/>
  <c r="CH1111" i="4"/>
  <c r="DD1111" i="4" s="1"/>
  <c r="L320" i="4"/>
  <c r="AQ320" i="4"/>
  <c r="BI320" i="4" s="1"/>
  <c r="CD1064" i="4"/>
  <c r="AB273" i="4"/>
  <c r="BE273" i="4" s="1"/>
  <c r="CH1073" i="4"/>
  <c r="L282" i="4"/>
  <c r="AQ282" i="4"/>
  <c r="BI282" i="4" s="1"/>
  <c r="CF1087" i="4"/>
  <c r="AD296" i="4"/>
  <c r="CD1005" i="4"/>
  <c r="AB214" i="4"/>
  <c r="BE214" i="4" s="1"/>
  <c r="CD948" i="4"/>
  <c r="AB157" i="4"/>
  <c r="BE157" i="4" s="1"/>
  <c r="CH929" i="4"/>
  <c r="DF929" i="4" s="1"/>
  <c r="AQ138" i="4"/>
  <c r="BI138" i="4" s="1"/>
  <c r="L138" i="4"/>
  <c r="DC1011" i="4"/>
  <c r="DI1011" i="4" s="1"/>
  <c r="CJ1011" i="4"/>
  <c r="CQ1011" i="4" s="1"/>
  <c r="CW1011" i="4" s="1"/>
  <c r="CC922" i="4"/>
  <c r="T131" i="4"/>
  <c r="AO131" i="4"/>
  <c r="I131" i="4"/>
  <c r="BD131" i="4"/>
  <c r="AA131" i="4"/>
  <c r="AH131" i="4" s="1"/>
  <c r="BT131" i="4"/>
  <c r="BN131" i="4"/>
  <c r="CH962" i="4"/>
  <c r="AQ171" i="4"/>
  <c r="BI171" i="4" s="1"/>
  <c r="L171" i="4"/>
  <c r="CG917" i="4"/>
  <c r="DR193" i="4"/>
  <c r="CG883" i="4"/>
  <c r="AK144" i="4" a="1"/>
  <c r="AK144" i="4" s="1"/>
  <c r="AK222" i="4" a="1"/>
  <c r="AK222" i="4" s="1"/>
  <c r="AK232" i="4" a="1"/>
  <c r="AK232" i="4" s="1"/>
  <c r="AK240" i="4" a="1"/>
  <c r="AK240" i="4" s="1"/>
  <c r="AK300" i="4" a="1"/>
  <c r="AK300" i="4" s="1"/>
  <c r="DR250" i="4"/>
  <c r="CJ885" i="4"/>
  <c r="CQ885" i="4" s="1"/>
  <c r="CW885" i="4" s="1"/>
  <c r="DC885" i="4"/>
  <c r="DI885" i="4" s="1"/>
  <c r="BV71" i="4"/>
  <c r="BY71" i="4" s="1"/>
  <c r="CK844" i="4" a="1"/>
  <c r="CK844" i="4" s="1"/>
  <c r="CK859" i="4" a="1"/>
  <c r="CK859" i="4" s="1"/>
  <c r="CK852" i="4" a="1"/>
  <c r="CK852" i="4" s="1"/>
  <c r="AJ96" i="4" a="1"/>
  <c r="AJ96" i="4" s="1"/>
  <c r="AJ69" i="4" a="1"/>
  <c r="AJ69" i="4" s="1"/>
  <c r="AL76" i="4" a="1"/>
  <c r="AL76" i="4" s="1"/>
  <c r="AL132" i="4" a="1"/>
  <c r="AL132" i="4" s="1"/>
  <c r="AL96" i="4" a="1"/>
  <c r="AL96" i="4" s="1"/>
  <c r="AL264" i="4" a="1"/>
  <c r="AL264" i="4" s="1"/>
  <c r="AL276" i="4" a="1"/>
  <c r="AL276" i="4" s="1"/>
  <c r="AL304" i="4" a="1"/>
  <c r="AL304" i="4" s="1"/>
  <c r="AL285" i="4" a="1"/>
  <c r="AL285" i="4" s="1"/>
  <c r="CJ880" i="4"/>
  <c r="CQ880" i="4" s="1"/>
  <c r="CW880" i="4" s="1"/>
  <c r="DC880" i="4"/>
  <c r="DI880" i="4" s="1"/>
  <c r="CJ1112" i="4"/>
  <c r="CQ1112" i="4" s="1"/>
  <c r="CW1112" i="4" s="1"/>
  <c r="DC1112" i="4"/>
  <c r="DI1112" i="4" s="1"/>
  <c r="CF1082" i="4"/>
  <c r="AD291" i="4"/>
  <c r="BV267" i="4"/>
  <c r="BY267" i="4" s="1"/>
  <c r="DC1063" i="4"/>
  <c r="DI1063" i="4" s="1"/>
  <c r="CJ1063" i="4"/>
  <c r="CQ1063" i="4" s="1"/>
  <c r="CW1063" i="4" s="1"/>
  <c r="CC1071" i="4"/>
  <c r="BT280" i="4"/>
  <c r="AO280" i="4"/>
  <c r="AA280" i="4"/>
  <c r="AH280" i="4" s="1"/>
  <c r="BN280" i="4"/>
  <c r="T280" i="4"/>
  <c r="BD280" i="4"/>
  <c r="I280" i="4"/>
  <c r="CH925" i="4"/>
  <c r="AQ134" i="4"/>
  <c r="BI134" i="4" s="1"/>
  <c r="L134" i="4"/>
  <c r="CD1003" i="4"/>
  <c r="AB212" i="4"/>
  <c r="BE212" i="4" s="1"/>
  <c r="DC1027" i="4"/>
  <c r="DI1027" i="4" s="1"/>
  <c r="CJ1027" i="4"/>
  <c r="CQ1027" i="4" s="1"/>
  <c r="CW1027" i="4" s="1"/>
  <c r="CE960" i="4"/>
  <c r="AC169" i="4"/>
  <c r="BU169" i="4"/>
  <c r="BV169" i="4" s="1"/>
  <c r="BY169" i="4" s="1"/>
  <c r="BV113" i="4"/>
  <c r="BY113" i="4" s="1"/>
  <c r="CC926" i="4"/>
  <c r="T135" i="4"/>
  <c r="AO135" i="4"/>
  <c r="I135" i="4"/>
  <c r="AA135" i="4"/>
  <c r="AH135" i="4" s="1"/>
  <c r="BT135" i="4"/>
  <c r="BN135" i="4"/>
  <c r="BD135" i="4"/>
  <c r="AK193" i="4" a="1"/>
  <c r="AK193" i="4" s="1"/>
  <c r="AK272" i="4" a="1"/>
  <c r="AK272" i="4" s="1"/>
  <c r="AK251" i="4" a="1"/>
  <c r="AK251" i="4" s="1"/>
  <c r="AK279" i="4" a="1"/>
  <c r="AK279" i="4" s="1"/>
  <c r="DR164" i="4"/>
  <c r="BA74" i="4"/>
  <c r="BB74" i="4" s="1"/>
  <c r="BK74" i="4"/>
  <c r="CK817" i="4" a="1"/>
  <c r="CK817" i="4" s="1"/>
  <c r="CK833" i="4" a="1"/>
  <c r="CK833" i="4" s="1"/>
  <c r="CK878" i="4" a="1"/>
  <c r="CK878" i="4" s="1"/>
  <c r="CK903" i="4" a="1"/>
  <c r="CK903" i="4" s="1"/>
  <c r="CK965" i="4" a="1"/>
  <c r="AJ88" i="4" a="1"/>
  <c r="AJ88" i="4" s="1"/>
  <c r="AJ89" i="4" a="1"/>
  <c r="AJ89" i="4" s="1"/>
  <c r="CJ802" i="4"/>
  <c r="CQ802" i="4" s="1"/>
  <c r="CW802" i="4" s="1"/>
  <c r="DC802" i="4"/>
  <c r="DI802" i="4" s="1"/>
  <c r="AL196" i="4" a="1"/>
  <c r="AL196" i="4" s="1"/>
  <c r="AL97" i="4" a="1"/>
  <c r="AL97" i="4" s="1"/>
  <c r="AL208" i="4" a="1"/>
  <c r="AL208" i="4" s="1"/>
  <c r="AL289" i="4" a="1"/>
  <c r="AL289" i="4" s="1"/>
  <c r="AL221" i="4" a="1"/>
  <c r="AL221" i="4" s="1"/>
  <c r="CF1028" i="4"/>
  <c r="AD237" i="4"/>
  <c r="CH1061" i="4"/>
  <c r="L270" i="4"/>
  <c r="AQ270" i="4"/>
  <c r="BI270" i="4" s="1"/>
  <c r="CE1071" i="4"/>
  <c r="BU280" i="4"/>
  <c r="AC280" i="4"/>
  <c r="CJ1043" i="4"/>
  <c r="CQ1043" i="4" s="1"/>
  <c r="CW1043" i="4" s="1"/>
  <c r="DC1043" i="4"/>
  <c r="DI1043" i="4" s="1"/>
  <c r="CJ987" i="4"/>
  <c r="CQ987" i="4" s="1"/>
  <c r="CW987" i="4" s="1"/>
  <c r="DC987" i="4"/>
  <c r="DI987" i="4" s="1"/>
  <c r="AK202" i="4" a="1"/>
  <c r="AK202" i="4" s="1"/>
  <c r="AK157" i="4" a="1"/>
  <c r="AK157" i="4" s="1"/>
  <c r="AK124" i="4" a="1"/>
  <c r="AK124" i="4" s="1"/>
  <c r="AK180" i="4" a="1"/>
  <c r="AK180" i="4" s="1"/>
  <c r="AK169" i="4" a="1"/>
  <c r="AK169" i="4" s="1"/>
  <c r="AK167" i="4" a="1"/>
  <c r="AK167" i="4" s="1"/>
  <c r="AK132" i="4" a="1"/>
  <c r="AK132" i="4" s="1"/>
  <c r="AK160" i="4" a="1"/>
  <c r="AK160" i="4" s="1"/>
  <c r="AK305" i="4" a="1"/>
  <c r="AK305" i="4" s="1"/>
  <c r="AK290" i="4" a="1"/>
  <c r="AK290" i="4" s="1"/>
  <c r="AK284" i="4" a="1"/>
  <c r="AK284" i="4" s="1"/>
  <c r="AK201" i="4" a="1"/>
  <c r="AK201" i="4" s="1"/>
  <c r="AK203" i="4" a="1"/>
  <c r="AK203" i="4" s="1"/>
  <c r="AK172" i="4" a="1"/>
  <c r="AK172" i="4" s="1"/>
  <c r="AK190" i="4" a="1"/>
  <c r="AK190" i="4" s="1"/>
  <c r="AK311" i="4" a="1"/>
  <c r="AK311" i="4" s="1"/>
  <c r="AK293" i="4" a="1"/>
  <c r="AK293" i="4" s="1"/>
  <c r="AK250" i="4" a="1"/>
  <c r="AK250" i="4" s="1"/>
  <c r="AK197" i="4" a="1"/>
  <c r="AK197" i="4" s="1"/>
  <c r="AK212" i="4" a="1"/>
  <c r="AK212" i="4" s="1"/>
  <c r="AK128" i="4" a="1"/>
  <c r="AK128" i="4" s="1"/>
  <c r="AK304" i="4" a="1"/>
  <c r="AK304" i="4" s="1"/>
  <c r="AK247" i="4" a="1"/>
  <c r="AK247" i="4" s="1"/>
  <c r="AK285" i="4" a="1"/>
  <c r="AK285" i="4" s="1"/>
  <c r="AK151" i="4" a="1"/>
  <c r="AK151" i="4" s="1"/>
  <c r="AK127" i="4" a="1"/>
  <c r="AK127" i="4" s="1"/>
  <c r="AK321" i="4" a="1"/>
  <c r="AK321" i="4" s="1"/>
  <c r="AK287" i="4" a="1"/>
  <c r="AK287" i="4" s="1"/>
  <c r="AK258" i="4" a="1"/>
  <c r="AK258" i="4" s="1"/>
  <c r="AK224" i="4" a="1"/>
  <c r="AK224" i="4" s="1"/>
  <c r="AK139" i="4" a="1"/>
  <c r="AK139" i="4" s="1"/>
  <c r="AK237" i="4" a="1"/>
  <c r="AK237" i="4" s="1"/>
  <c r="CH923" i="4"/>
  <c r="DE923" i="4" s="1"/>
  <c r="DK944" i="4" s="1"/>
  <c r="L132" i="4"/>
  <c r="AQ132" i="4"/>
  <c r="BI132" i="4" s="1"/>
  <c r="BV132" i="4"/>
  <c r="BY132" i="4" s="1"/>
  <c r="CC969" i="4"/>
  <c r="BT178" i="4"/>
  <c r="AO178" i="4"/>
  <c r="AA178" i="4"/>
  <c r="AH178" i="4" s="1"/>
  <c r="T178" i="4"/>
  <c r="I178" i="4"/>
  <c r="BN178" i="4"/>
  <c r="BD178" i="4"/>
  <c r="AK200" i="4" a="1"/>
  <c r="AK200" i="4" s="1"/>
  <c r="AK281" i="4" a="1"/>
  <c r="AK281" i="4" s="1"/>
  <c r="AK278" i="4" a="1"/>
  <c r="AK278" i="4" s="1"/>
  <c r="AK297" i="4" a="1"/>
  <c r="AK297" i="4" s="1"/>
  <c r="CD995" i="4"/>
  <c r="AB204" i="4"/>
  <c r="BE204" i="4" s="1"/>
  <c r="CJ889" i="4"/>
  <c r="CQ889" i="4" s="1"/>
  <c r="CW889" i="4" s="1"/>
  <c r="DC889" i="4"/>
  <c r="DI889" i="4" s="1"/>
  <c r="CK893" i="4" a="1"/>
  <c r="CK893" i="4" s="1"/>
  <c r="CK917" i="4" a="1"/>
  <c r="CK917" i="4" s="1"/>
  <c r="CK905" i="4" a="1"/>
  <c r="CK905" i="4" s="1"/>
  <c r="CK1084" i="4" a="1"/>
  <c r="BA84" i="4"/>
  <c r="BB84" i="4" s="1"/>
  <c r="AJ125" i="4" a="1"/>
  <c r="AJ125" i="4" s="1"/>
  <c r="AJ105" i="4" a="1"/>
  <c r="AJ105" i="4" s="1"/>
  <c r="CC1076" i="4"/>
  <c r="I285" i="4"/>
  <c r="AA285" i="4"/>
  <c r="AH285" i="4" s="1"/>
  <c r="BN285" i="4"/>
  <c r="T285" i="4"/>
  <c r="BD285" i="4"/>
  <c r="BT285" i="4"/>
  <c r="AO285" i="4"/>
  <c r="CE999" i="4"/>
  <c r="DE999" i="4" s="1"/>
  <c r="DK1020" i="4" s="1"/>
  <c r="AC208" i="4"/>
  <c r="BU208" i="4"/>
  <c r="BV208" i="4" s="1"/>
  <c r="BY208" i="4" s="1"/>
  <c r="CF981" i="4"/>
  <c r="AD190" i="4"/>
  <c r="CK870" i="4" a="1"/>
  <c r="CK870" i="4" s="1"/>
  <c r="CK934" i="4" a="1"/>
  <c r="DC837" i="4"/>
  <c r="DI837" i="4" s="1"/>
  <c r="CJ837" i="4"/>
  <c r="CQ837" i="4" s="1"/>
  <c r="CW837" i="4" s="1"/>
  <c r="CE943" i="4"/>
  <c r="AC152" i="4"/>
  <c r="BU152" i="4"/>
  <c r="BV152" i="4" s="1"/>
  <c r="BY152" i="4" s="1"/>
  <c r="DR578" i="4"/>
  <c r="BV53" i="4"/>
  <c r="BY53" i="4" s="1"/>
  <c r="CD1083" i="4"/>
  <c r="AB292" i="4"/>
  <c r="BE292" i="4" s="1"/>
  <c r="CD1042" i="4"/>
  <c r="AB251" i="4"/>
  <c r="BE251" i="4" s="1"/>
  <c r="CD1071" i="4"/>
  <c r="AB280" i="4"/>
  <c r="BE280" i="4" s="1"/>
  <c r="CJ963" i="4"/>
  <c r="CQ963" i="4" s="1"/>
  <c r="CW963" i="4" s="1"/>
  <c r="DC963" i="4"/>
  <c r="DI963" i="4" s="1"/>
  <c r="AK205" i="4" a="1"/>
  <c r="AK205" i="4" s="1"/>
  <c r="DR634" i="4"/>
  <c r="DR400" i="4"/>
  <c r="CG1091" i="4"/>
  <c r="CH1037" i="4"/>
  <c r="AQ246" i="4"/>
  <c r="BI246" i="4" s="1"/>
  <c r="L246" i="4"/>
  <c r="CG1078" i="4"/>
  <c r="CF1006" i="4"/>
  <c r="AD215" i="4"/>
  <c r="CH1021" i="4"/>
  <c r="AQ230" i="4"/>
  <c r="BI230" i="4" s="1"/>
  <c r="L230" i="4"/>
  <c r="CH982" i="4"/>
  <c r="L191" i="4"/>
  <c r="AQ191" i="4"/>
  <c r="BI191" i="4" s="1"/>
  <c r="CC973" i="4"/>
  <c r="I182" i="4"/>
  <c r="AO182" i="4"/>
  <c r="BT182" i="4"/>
  <c r="T182" i="4"/>
  <c r="BN182" i="4"/>
  <c r="BD182" i="4"/>
  <c r="AA182" i="4"/>
  <c r="AH182" i="4" s="1"/>
  <c r="CE959" i="4"/>
  <c r="BU168" i="4"/>
  <c r="AC168" i="4"/>
  <c r="DC1030" i="4"/>
  <c r="DI1030" i="4" s="1"/>
  <c r="CJ1030" i="4"/>
  <c r="CQ1030" i="4" s="1"/>
  <c r="CW1030" i="4" s="1"/>
  <c r="CD926" i="4"/>
  <c r="AB135" i="4"/>
  <c r="BE135" i="4" s="1"/>
  <c r="AK140" i="4" a="1"/>
  <c r="AK140" i="4" s="1"/>
  <c r="AK162" i="4" a="1"/>
  <c r="AK162" i="4" s="1"/>
  <c r="AK191" i="4" a="1"/>
  <c r="AK191" i="4" s="1"/>
  <c r="AK307" i="4" a="1"/>
  <c r="AK307" i="4" s="1"/>
  <c r="AK309" i="4" a="1"/>
  <c r="AK309" i="4" s="1"/>
  <c r="CG948" i="4"/>
  <c r="CH928" i="4"/>
  <c r="L137" i="4"/>
  <c r="AQ137" i="4"/>
  <c r="BI137" i="4" s="1"/>
  <c r="CG793" i="4"/>
  <c r="AT310" i="4" a="1"/>
  <c r="AT271" i="4" a="1"/>
  <c r="AT243" i="4" a="1"/>
  <c r="AT219" i="4" a="1"/>
  <c r="AT207" i="4" a="1"/>
  <c r="AT265" i="4" a="1"/>
  <c r="AT291" i="4" a="1"/>
  <c r="AT174" i="4" a="1"/>
  <c r="AT237" i="4" a="1"/>
  <c r="AT120" i="4" a="1"/>
  <c r="AT120" i="4" s="1"/>
  <c r="AT279" i="4" a="1"/>
  <c r="AT276" i="4" a="1"/>
  <c r="AT199" i="4" a="1"/>
  <c r="AT191" i="4" a="1"/>
  <c r="AT124" i="4" a="1"/>
  <c r="AT124" i="4" s="1"/>
  <c r="AT165" i="4" a="1"/>
  <c r="AT160" i="4" a="1"/>
  <c r="AT128" i="4" a="1"/>
  <c r="AT128" i="4" s="1"/>
  <c r="AT103" i="4" a="1"/>
  <c r="AT103" i="4" s="1"/>
  <c r="AT127" i="4" a="1"/>
  <c r="AT127" i="4" s="1"/>
  <c r="AT122" i="4" a="1"/>
  <c r="AT122" i="4" s="1"/>
  <c r="AT126" i="4" a="1"/>
  <c r="AT126" i="4" s="1"/>
  <c r="AT125" i="4" a="1"/>
  <c r="AT125" i="4" s="1"/>
  <c r="AT107" i="4" a="1"/>
  <c r="AT107" i="4" s="1"/>
  <c r="AT91" i="4" a="1"/>
  <c r="AT91" i="4" s="1"/>
  <c r="AT78" i="4" a="1"/>
  <c r="AT78" i="4" s="1"/>
  <c r="AT71" i="4" a="1"/>
  <c r="AT71" i="4" s="1"/>
  <c r="AT129" i="4" a="1"/>
  <c r="AT104" i="4" a="1"/>
  <c r="AT104" i="4" s="1"/>
  <c r="AT88" i="4" a="1"/>
  <c r="AT88" i="4" s="1"/>
  <c r="AT101" i="4" a="1"/>
  <c r="AT101" i="4" s="1"/>
  <c r="AT85" i="4" a="1"/>
  <c r="AT85" i="4" s="1"/>
  <c r="AT146" i="4" a="1"/>
  <c r="AT157" i="4" a="1"/>
  <c r="AT121" i="4" a="1"/>
  <c r="AT121" i="4" s="1"/>
  <c r="AT114" i="4" a="1"/>
  <c r="AT114" i="4" s="1"/>
  <c r="AT98" i="4" a="1"/>
  <c r="AT98" i="4" s="1"/>
  <c r="AT82" i="4" a="1"/>
  <c r="AT82" i="4" s="1"/>
  <c r="AT111" i="4" a="1"/>
  <c r="AT111" i="4" s="1"/>
  <c r="AT95" i="4" a="1"/>
  <c r="AT95" i="4" s="1"/>
  <c r="AT79" i="4" a="1"/>
  <c r="AT79" i="4" s="1"/>
  <c r="AT75" i="4" a="1"/>
  <c r="AT75" i="4" s="1"/>
  <c r="AT63" i="4" a="1"/>
  <c r="AT63" i="4" s="1"/>
  <c r="AT108" i="4" a="1"/>
  <c r="AT108" i="4" s="1"/>
  <c r="AT92" i="4" a="1"/>
  <c r="AT92" i="4" s="1"/>
  <c r="AT72" i="4" a="1"/>
  <c r="AT72" i="4" s="1"/>
  <c r="AT116" i="4" a="1"/>
  <c r="AT116" i="4" s="1"/>
  <c r="AT83" i="4" a="1"/>
  <c r="AT83" i="4" s="1"/>
  <c r="AT54" i="4" a="1"/>
  <c r="AT54" i="4" s="1"/>
  <c r="AT38" i="4" a="1"/>
  <c r="AT38" i="4" s="1"/>
  <c r="AT110" i="4" a="1"/>
  <c r="AT110" i="4" s="1"/>
  <c r="AT61" i="4" a="1"/>
  <c r="AT61" i="4" s="1"/>
  <c r="AT47" i="4" a="1"/>
  <c r="AT47" i="4" s="1"/>
  <c r="AT31" i="4" a="1"/>
  <c r="AT31" i="4" s="1"/>
  <c r="AT99" i="4" a="1"/>
  <c r="AT99" i="4" s="1"/>
  <c r="AT206" i="4" a="1"/>
  <c r="AT123" i="4" a="1"/>
  <c r="AT123" i="4" s="1"/>
  <c r="AT97" i="4" a="1"/>
  <c r="AT97" i="4" s="1"/>
  <c r="AT118" i="4" a="1"/>
  <c r="AT118" i="4" s="1"/>
  <c r="AT130" i="4" a="1"/>
  <c r="AT106" i="4" a="1"/>
  <c r="AT106" i="4" s="1"/>
  <c r="AT51" i="4" a="1"/>
  <c r="AT51" i="4" s="1"/>
  <c r="AT35" i="4" a="1"/>
  <c r="AT35" i="4" s="1"/>
  <c r="AT64" i="4" a="1"/>
  <c r="AT64" i="4" s="1"/>
  <c r="AT113" i="4" a="1"/>
  <c r="AT113" i="4" s="1"/>
  <c r="AT84" i="4" a="1"/>
  <c r="AT84" i="4" s="1"/>
  <c r="AT60" i="4" a="1"/>
  <c r="AT60" i="4" s="1"/>
  <c r="AT44" i="4" a="1"/>
  <c r="AT44" i="4" s="1"/>
  <c r="AT28" i="4" a="1"/>
  <c r="AT28" i="4" s="1"/>
  <c r="AT93" i="4" a="1"/>
  <c r="AT93" i="4" s="1"/>
  <c r="AT115" i="4" a="1"/>
  <c r="AT115" i="4" s="1"/>
  <c r="AT53" i="4" a="1"/>
  <c r="AT53" i="4" s="1"/>
  <c r="AT37" i="4" a="1"/>
  <c r="AT37" i="4" s="1"/>
  <c r="AT102" i="4" a="1"/>
  <c r="AT102" i="4" s="1"/>
  <c r="AT81" i="4" a="1"/>
  <c r="AT81" i="4" s="1"/>
  <c r="AT74" i="4" a="1"/>
  <c r="AT74" i="4" s="1"/>
  <c r="AT73" i="4" a="1"/>
  <c r="AT73" i="4" s="1"/>
  <c r="AT46" i="4" a="1"/>
  <c r="AT46" i="4" s="1"/>
  <c r="AT30" i="4" a="1"/>
  <c r="AT30" i="4" s="1"/>
  <c r="AT109" i="4" a="1"/>
  <c r="AT109" i="4" s="1"/>
  <c r="AT100" i="4" a="1"/>
  <c r="AT100" i="4" s="1"/>
  <c r="AT117" i="4" a="1"/>
  <c r="AT117" i="4" s="1"/>
  <c r="AT48" i="4" a="1"/>
  <c r="AT48" i="4" s="1"/>
  <c r="AT32" i="4" a="1"/>
  <c r="AT32" i="4" s="1"/>
  <c r="AT76" i="4" a="1"/>
  <c r="AT76" i="4" s="1"/>
  <c r="AT96" i="4" a="1"/>
  <c r="AT96" i="4" s="1"/>
  <c r="AT45" i="4" a="1"/>
  <c r="AT45" i="4" s="1"/>
  <c r="AT9" i="4" a="1"/>
  <c r="AT9" i="4" s="1"/>
  <c r="AT34" i="4" a="1"/>
  <c r="AT34" i="4" s="1"/>
  <c r="AT14" i="4" a="1"/>
  <c r="AT14" i="4" s="1"/>
  <c r="AT86" i="4" a="1"/>
  <c r="AT86" i="4" s="1"/>
  <c r="AT77" i="4" a="1"/>
  <c r="AT77" i="4" s="1"/>
  <c r="AT55" i="4" a="1"/>
  <c r="AT55" i="4" s="1"/>
  <c r="AT5" i="4" a="1"/>
  <c r="AT5" i="4" s="1"/>
  <c r="AT62" i="4" a="1"/>
  <c r="AT62" i="4" s="1"/>
  <c r="AT42" i="4" a="1"/>
  <c r="AT42" i="4" s="1"/>
  <c r="AT36" i="4" a="1"/>
  <c r="AT36" i="4" s="1"/>
  <c r="AT90" i="4" a="1"/>
  <c r="AT90" i="4" s="1"/>
  <c r="AT39" i="4" a="1"/>
  <c r="AT39" i="4" s="1"/>
  <c r="AT13" i="4" a="1"/>
  <c r="AT13" i="4" s="1"/>
  <c r="AT119" i="4" a="1"/>
  <c r="AT119" i="4" s="1"/>
  <c r="AT70" i="4" a="1"/>
  <c r="AT70" i="4" s="1"/>
  <c r="AT87" i="4" a="1"/>
  <c r="AT87" i="4" s="1"/>
  <c r="AT15" i="4" a="1"/>
  <c r="AT15" i="4" s="1"/>
  <c r="AT8" i="4" a="1"/>
  <c r="AT8" i="4" s="1"/>
  <c r="AT69" i="4" a="1"/>
  <c r="AT69" i="4" s="1"/>
  <c r="AT58" i="4" a="1"/>
  <c r="AT58" i="4" s="1"/>
  <c r="AT26" i="4" a="1"/>
  <c r="AT26" i="4" s="1"/>
  <c r="AT23" i="4" a="1"/>
  <c r="AT23" i="4" s="1"/>
  <c r="AT16" i="4" a="1"/>
  <c r="AT16" i="4" s="1"/>
  <c r="AT12" i="4" a="1"/>
  <c r="AT12" i="4" s="1"/>
  <c r="AT80" i="4" a="1"/>
  <c r="AT80" i="4" s="1"/>
  <c r="AT50" i="4" a="1"/>
  <c r="AT50" i="4" s="1"/>
  <c r="AT20" i="4" a="1"/>
  <c r="AT20" i="4" s="1"/>
  <c r="AT41" i="4" a="1"/>
  <c r="AT41" i="4" s="1"/>
  <c r="AT4" i="4" a="1"/>
  <c r="AT4" i="4" s="1"/>
  <c r="AT57" i="4" a="1"/>
  <c r="AT57" i="4" s="1"/>
  <c r="AT11" i="4" a="1"/>
  <c r="AT11" i="4" s="1"/>
  <c r="AT67" i="4" a="1"/>
  <c r="AT67" i="4" s="1"/>
  <c r="AT17" i="4" a="1"/>
  <c r="AT17" i="4" s="1"/>
  <c r="AT7" i="4" a="1"/>
  <c r="AT7" i="4" s="1"/>
  <c r="AT94" i="4" a="1"/>
  <c r="AT94" i="4" s="1"/>
  <c r="AT33" i="4" a="1"/>
  <c r="AT33" i="4" s="1"/>
  <c r="AT10" i="4" a="1"/>
  <c r="AT10" i="4" s="1"/>
  <c r="AT105" i="4" a="1"/>
  <c r="AT105" i="4" s="1"/>
  <c r="AT59" i="4" a="1"/>
  <c r="AT59" i="4" s="1"/>
  <c r="AT22" i="4" a="1"/>
  <c r="AT22" i="4" s="1"/>
  <c r="AT19" i="4" a="1"/>
  <c r="AT19" i="4" s="1"/>
  <c r="AT2" i="4" a="1"/>
  <c r="AT2" i="4" s="1"/>
  <c r="AT65" i="4" a="1"/>
  <c r="AT65" i="4" s="1"/>
  <c r="AT18" i="4" a="1"/>
  <c r="AT18" i="4" s="1"/>
  <c r="AT24" i="4" a="1"/>
  <c r="AT24" i="4" s="1"/>
  <c r="AT56" i="4" a="1"/>
  <c r="AT56" i="4" s="1"/>
  <c r="AT112" i="4" a="1"/>
  <c r="AT112" i="4" s="1"/>
  <c r="AT49" i="4" a="1"/>
  <c r="AT49" i="4" s="1"/>
  <c r="AT40" i="4" a="1"/>
  <c r="AT40" i="4" s="1"/>
  <c r="AT89" i="4" a="1"/>
  <c r="AT89" i="4" s="1"/>
  <c r="AT66" i="4" a="1"/>
  <c r="AT66" i="4" s="1"/>
  <c r="AT25" i="4" a="1"/>
  <c r="AT25" i="4" s="1"/>
  <c r="AT21" i="4" a="1"/>
  <c r="AT21" i="4" s="1"/>
  <c r="AT27" i="4" a="1"/>
  <c r="AT27" i="4" s="1"/>
  <c r="AT29" i="4" a="1"/>
  <c r="AT29" i="4" s="1"/>
  <c r="AV2" i="4"/>
  <c r="AV3" i="4" s="1"/>
  <c r="AV4" i="4" s="1"/>
  <c r="AV5" i="4" s="1"/>
  <c r="AV6" i="4" s="1"/>
  <c r="AV7" i="4" s="1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V45" i="4" s="1"/>
  <c r="AV46" i="4" s="1"/>
  <c r="AV47" i="4" s="1"/>
  <c r="AV48" i="4" s="1"/>
  <c r="AV49" i="4" s="1"/>
  <c r="AV50" i="4" s="1"/>
  <c r="AV51" i="4" s="1"/>
  <c r="AV52" i="4" s="1"/>
  <c r="AV53" i="4" s="1"/>
  <c r="AV54" i="4" s="1"/>
  <c r="AV55" i="4" s="1"/>
  <c r="AV56" i="4" s="1"/>
  <c r="AV57" i="4" s="1"/>
  <c r="AV58" i="4" s="1"/>
  <c r="AV59" i="4" s="1"/>
  <c r="AV60" i="4" s="1"/>
  <c r="AV61" i="4" s="1"/>
  <c r="AV62" i="4" s="1"/>
  <c r="AV63" i="4" s="1"/>
  <c r="AV64" i="4" s="1"/>
  <c r="AV65" i="4" s="1"/>
  <c r="AV66" i="4" s="1"/>
  <c r="AV67" i="4" s="1"/>
  <c r="AV68" i="4" s="1"/>
  <c r="AV69" i="4" s="1"/>
  <c r="AV70" i="4" s="1"/>
  <c r="AV71" i="4" s="1"/>
  <c r="AV72" i="4" s="1"/>
  <c r="AV73" i="4" s="1"/>
  <c r="AV74" i="4" s="1"/>
  <c r="AV75" i="4" s="1"/>
  <c r="AV76" i="4" s="1"/>
  <c r="AV77" i="4" s="1"/>
  <c r="AV78" i="4" s="1"/>
  <c r="AV79" i="4" s="1"/>
  <c r="AV80" i="4" s="1"/>
  <c r="AV81" i="4" s="1"/>
  <c r="AV82" i="4" s="1"/>
  <c r="AV83" i="4" s="1"/>
  <c r="AV84" i="4" s="1"/>
  <c r="AV85" i="4" s="1"/>
  <c r="AV86" i="4" s="1"/>
  <c r="AV87" i="4" s="1"/>
  <c r="AV88" i="4" s="1"/>
  <c r="AV89" i="4" s="1"/>
  <c r="AV90" i="4" s="1"/>
  <c r="AV91" i="4" s="1"/>
  <c r="AV92" i="4" s="1"/>
  <c r="AV93" i="4" s="1"/>
  <c r="AV94" i="4" s="1"/>
  <c r="AV95" i="4" s="1"/>
  <c r="AV96" i="4" s="1"/>
  <c r="AV97" i="4" s="1"/>
  <c r="AV98" i="4" s="1"/>
  <c r="AV99" i="4" s="1"/>
  <c r="AV100" i="4" s="1"/>
  <c r="AV101" i="4" s="1"/>
  <c r="AV102" i="4" s="1"/>
  <c r="AV103" i="4" s="1"/>
  <c r="AV104" i="4" s="1"/>
  <c r="AV105" i="4" s="1"/>
  <c r="AV106" i="4" s="1"/>
  <c r="AV107" i="4" s="1"/>
  <c r="AV108" i="4" s="1"/>
  <c r="AV109" i="4" s="1"/>
  <c r="AV110" i="4" s="1"/>
  <c r="AV111" i="4" s="1"/>
  <c r="AV112" i="4" s="1"/>
  <c r="AV113" i="4" s="1"/>
  <c r="AV114" i="4" s="1"/>
  <c r="AV115" i="4" s="1"/>
  <c r="AV116" i="4" s="1"/>
  <c r="AV117" i="4" s="1"/>
  <c r="AV118" i="4" s="1"/>
  <c r="AV119" i="4" s="1"/>
  <c r="AV120" i="4" s="1"/>
  <c r="AV121" i="4" s="1"/>
  <c r="AV122" i="4" s="1"/>
  <c r="AV123" i="4" s="1"/>
  <c r="AV124" i="4" s="1"/>
  <c r="AV125" i="4" s="1"/>
  <c r="AV126" i="4" s="1"/>
  <c r="AV127" i="4" s="1"/>
  <c r="AT52" i="4" a="1"/>
  <c r="AT52" i="4" s="1"/>
  <c r="AT3" i="4" a="1"/>
  <c r="AT3" i="4" s="1"/>
  <c r="AT68" i="4" a="1"/>
  <c r="AT68" i="4" s="1"/>
  <c r="AT43" i="4" a="1"/>
  <c r="AT43" i="4" s="1"/>
  <c r="AT6" i="4" a="1"/>
  <c r="AT6" i="4" s="1"/>
  <c r="CK805" i="4" a="1"/>
  <c r="CK805" i="4" s="1"/>
  <c r="CK803" i="4" a="1"/>
  <c r="CK803" i="4" s="1"/>
  <c r="CK842" i="4" a="1"/>
  <c r="CK842" i="4" s="1"/>
  <c r="CK898" i="4" a="1"/>
  <c r="CK898" i="4" s="1"/>
  <c r="CK901" i="4" a="1"/>
  <c r="CK901" i="4" s="1"/>
  <c r="CK1087" i="4" a="1"/>
  <c r="AJ35" i="4" a="1"/>
  <c r="AJ35" i="4" s="1"/>
  <c r="AL167" i="4" a="1"/>
  <c r="AL167" i="4" s="1"/>
  <c r="AL74" i="4" a="1"/>
  <c r="AL74" i="4" s="1"/>
  <c r="AL252" i="4" a="1"/>
  <c r="AL252" i="4" s="1"/>
  <c r="AL67" i="4" a="1"/>
  <c r="AL67" i="4" s="1"/>
  <c r="AL135" i="4" a="1"/>
  <c r="AL135" i="4" s="1"/>
  <c r="AL243" i="4" a="1"/>
  <c r="AL243" i="4" s="1"/>
  <c r="CD959" i="4"/>
  <c r="AB168" i="4"/>
  <c r="BE168" i="4" s="1"/>
  <c r="CD988" i="4"/>
  <c r="AB197" i="4"/>
  <c r="BE197" i="4" s="1"/>
  <c r="AK187" i="4" a="1"/>
  <c r="AK187" i="4" s="1"/>
  <c r="CK964" i="4" a="1"/>
  <c r="DR744" i="4"/>
  <c r="CE1083" i="4"/>
  <c r="AC292" i="4"/>
  <c r="BU292" i="4"/>
  <c r="BV292" i="4" s="1"/>
  <c r="BY292" i="4" s="1"/>
  <c r="CG1062" i="4"/>
  <c r="CD1052" i="4"/>
  <c r="AB261" i="4"/>
  <c r="BE261" i="4" s="1"/>
  <c r="CH1074" i="4"/>
  <c r="AQ283" i="4"/>
  <c r="BI283" i="4" s="1"/>
  <c r="L283" i="4"/>
  <c r="CD1047" i="4"/>
  <c r="AB256" i="4"/>
  <c r="BE256" i="4" s="1"/>
  <c r="CJ1037" i="4"/>
  <c r="CQ1037" i="4" s="1"/>
  <c r="CW1037" i="4" s="1"/>
  <c r="DC1037" i="4"/>
  <c r="DI1037" i="4" s="1"/>
  <c r="DD1078" i="4"/>
  <c r="DJ1099" i="4" s="1"/>
  <c r="DR324" i="4"/>
  <c r="DC1021" i="4"/>
  <c r="DI1021" i="4" s="1"/>
  <c r="CJ1021" i="4"/>
  <c r="CQ1021" i="4" s="1"/>
  <c r="CW1021" i="4" s="1"/>
  <c r="DC1067" i="4"/>
  <c r="DI1067" i="4" s="1"/>
  <c r="CJ1067" i="4"/>
  <c r="CQ1067" i="4" s="1"/>
  <c r="CW1067" i="4" s="1"/>
  <c r="CC980" i="4"/>
  <c r="T189" i="4"/>
  <c r="BD189" i="4"/>
  <c r="I189" i="4"/>
  <c r="BT189" i="4"/>
  <c r="BN189" i="4"/>
  <c r="AO189" i="4"/>
  <c r="AA189" i="4"/>
  <c r="AH189" i="4" s="1"/>
  <c r="CF959" i="4"/>
  <c r="AD168" i="4"/>
  <c r="BV320" i="4"/>
  <c r="BY320" i="4" s="1"/>
  <c r="CD986" i="4"/>
  <c r="AB195" i="4"/>
  <c r="BE195" i="4" s="1"/>
  <c r="DC986" i="4"/>
  <c r="DI986" i="4" s="1"/>
  <c r="CJ986" i="4"/>
  <c r="CQ986" i="4" s="1"/>
  <c r="CW986" i="4" s="1"/>
  <c r="CE979" i="4"/>
  <c r="AC188" i="4"/>
  <c r="BU188" i="4"/>
  <c r="BV188" i="4" s="1"/>
  <c r="BY188" i="4" s="1"/>
  <c r="DR456" i="4"/>
  <c r="AK129" i="4" a="1"/>
  <c r="AK129" i="4" s="1"/>
  <c r="AK164" i="4" a="1"/>
  <c r="AK164" i="4" s="1"/>
  <c r="AK176" i="4" a="1"/>
  <c r="AK176" i="4" s="1"/>
  <c r="AK195" i="4" a="1"/>
  <c r="AK195" i="4" s="1"/>
  <c r="AK256" i="4" a="1"/>
  <c r="AK256" i="4" s="1"/>
  <c r="AK299" i="4" a="1"/>
  <c r="AK299" i="4" s="1"/>
  <c r="AK130" i="4" a="1"/>
  <c r="AK130" i="4" s="1"/>
  <c r="AK185" i="4" a="1"/>
  <c r="AK185" i="4" s="1"/>
  <c r="CG854" i="4"/>
  <c r="DC853" i="4"/>
  <c r="DI853" i="4" s="1"/>
  <c r="CJ853" i="4"/>
  <c r="CQ853" i="4" s="1"/>
  <c r="CW853" i="4" s="1"/>
  <c r="CK865" i="4" a="1"/>
  <c r="CK865" i="4" s="1"/>
  <c r="CK806" i="4" a="1"/>
  <c r="CK806" i="4" s="1"/>
  <c r="CK883" i="4" a="1"/>
  <c r="CK883" i="4" s="1"/>
  <c r="CK930" i="4" a="1"/>
  <c r="CK908" i="4" a="1"/>
  <c r="CK908" i="4" s="1"/>
  <c r="CK1080" i="4" a="1"/>
  <c r="CK1090" i="4" a="1"/>
  <c r="AJ51" i="4" a="1"/>
  <c r="AJ51" i="4" s="1"/>
  <c r="AJ74" i="4" a="1"/>
  <c r="AJ74" i="4" s="1"/>
  <c r="AL185" i="4" a="1"/>
  <c r="AL185" i="4" s="1"/>
  <c r="AL101" i="4" a="1"/>
  <c r="AL101" i="4" s="1"/>
  <c r="AL136" i="4" a="1"/>
  <c r="AL136" i="4" s="1"/>
  <c r="AL139" i="4" a="1"/>
  <c r="AL139" i="4" s="1"/>
  <c r="CJ906" i="4"/>
  <c r="CQ906" i="4" s="1"/>
  <c r="CW906" i="4" s="1"/>
  <c r="DC906" i="4"/>
  <c r="DI906" i="4" s="1"/>
  <c r="CF1109" i="4"/>
  <c r="AD318" i="4"/>
  <c r="CK854" i="4" a="1"/>
  <c r="CK854" i="4" s="1"/>
  <c r="CH1058" i="4"/>
  <c r="DE1058" i="4" s="1"/>
  <c r="DK1079" i="4" s="1"/>
  <c r="AQ267" i="4"/>
  <c r="BI267" i="4" s="1"/>
  <c r="L267" i="4"/>
  <c r="CD1059" i="4"/>
  <c r="AB268" i="4"/>
  <c r="BE268" i="4" s="1"/>
  <c r="CF983" i="4"/>
  <c r="AD192" i="4"/>
  <c r="AK123" i="4" a="1"/>
  <c r="AK123" i="4" s="1"/>
  <c r="AJ100" i="4" a="1"/>
  <c r="AJ100" i="4" s="1"/>
  <c r="DR728" i="4"/>
  <c r="DR759" i="4"/>
  <c r="DR743" i="4"/>
  <c r="DR644" i="4"/>
  <c r="DR543" i="4"/>
  <c r="DR445" i="4"/>
  <c r="CD1109" i="4"/>
  <c r="AB318" i="4"/>
  <c r="BE318" i="4" s="1"/>
  <c r="DR406" i="4"/>
  <c r="CC1080" i="4"/>
  <c r="T289" i="4"/>
  <c r="BT289" i="4"/>
  <c r="AO289" i="4"/>
  <c r="BN289" i="4"/>
  <c r="AA289" i="4"/>
  <c r="AH289" i="4" s="1"/>
  <c r="I289" i="4"/>
  <c r="BD289" i="4"/>
  <c r="CD1065" i="4"/>
  <c r="AB274" i="4"/>
  <c r="BE274" i="4" s="1"/>
  <c r="CJ1079" i="4"/>
  <c r="CQ1079" i="4" s="1"/>
  <c r="CW1079" i="4" s="1"/>
  <c r="DC1079" i="4"/>
  <c r="DI1079" i="4" s="1"/>
  <c r="CH1062" i="4"/>
  <c r="L271" i="4"/>
  <c r="AQ271" i="4"/>
  <c r="BI271" i="4" s="1"/>
  <c r="CE1022" i="4"/>
  <c r="BU231" i="4"/>
  <c r="AC231" i="4"/>
  <c r="CF1067" i="4"/>
  <c r="AD276" i="4"/>
  <c r="DF1035" i="4"/>
  <c r="CD940" i="4"/>
  <c r="AB149" i="4"/>
  <c r="BE149" i="4" s="1"/>
  <c r="CF994" i="4"/>
  <c r="AD203" i="4"/>
  <c r="CD994" i="4"/>
  <c r="AB203" i="4"/>
  <c r="BE203" i="4" s="1"/>
  <c r="DR295" i="4"/>
  <c r="CE980" i="4"/>
  <c r="BU189" i="4"/>
  <c r="AC189" i="4"/>
  <c r="DR254" i="4"/>
  <c r="CC976" i="4"/>
  <c r="BT185" i="4"/>
  <c r="AA185" i="4"/>
  <c r="AH185" i="4" s="1"/>
  <c r="T185" i="4"/>
  <c r="I185" i="4"/>
  <c r="BN185" i="4"/>
  <c r="BD185" i="4"/>
  <c r="AO185" i="4"/>
  <c r="CG904" i="4"/>
  <c r="CE986" i="4"/>
  <c r="BU195" i="4"/>
  <c r="BV195" i="4" s="1"/>
  <c r="BY195" i="4" s="1"/>
  <c r="AC195" i="4"/>
  <c r="CF979" i="4"/>
  <c r="AD188" i="4"/>
  <c r="CG916" i="4"/>
  <c r="AK239" i="4" a="1"/>
  <c r="AK239" i="4" s="1"/>
  <c r="AK217" i="4" a="1"/>
  <c r="AK217" i="4" s="1"/>
  <c r="AK199" i="4" a="1"/>
  <c r="AK199" i="4" s="1"/>
  <c r="AK265" i="4" a="1"/>
  <c r="AK265" i="4" s="1"/>
  <c r="AK322" i="4" a="1"/>
  <c r="AK322" i="4" s="1"/>
  <c r="CG899" i="4"/>
  <c r="CG895" i="4"/>
  <c r="DR131" i="4"/>
  <c r="CF995" i="4"/>
  <c r="AD204" i="4"/>
  <c r="CG873" i="4"/>
  <c r="DR99" i="4"/>
  <c r="CK840" i="4" a="1"/>
  <c r="CK840" i="4" s="1"/>
  <c r="CK821" i="4" a="1"/>
  <c r="CK821" i="4" s="1"/>
  <c r="CK816" i="4" a="1"/>
  <c r="CK816" i="4" s="1"/>
  <c r="CK980" i="4" a="1"/>
  <c r="CK962" i="4" a="1"/>
  <c r="CK911" i="4" a="1"/>
  <c r="CK911" i="4" s="1"/>
  <c r="CK1034" i="4" a="1"/>
  <c r="CK1093" i="4" a="1"/>
  <c r="DR153" i="4"/>
  <c r="AJ117" i="4" a="1"/>
  <c r="AJ117" i="4" s="1"/>
  <c r="AJ64" i="4" a="1"/>
  <c r="AJ64" i="4" s="1"/>
  <c r="AJ94" i="4" a="1"/>
  <c r="AJ94" i="4" s="1"/>
  <c r="AL45" i="4" a="1"/>
  <c r="AL45" i="4" s="1"/>
  <c r="AL42" i="4" a="1"/>
  <c r="AL42" i="4" s="1"/>
  <c r="AL175" i="4" a="1"/>
  <c r="AL175" i="4" s="1"/>
  <c r="AL120" i="4" a="1"/>
  <c r="AL120" i="4" s="1"/>
  <c r="AL143" i="4" a="1"/>
  <c r="AL143" i="4" s="1"/>
  <c r="AL231" i="4" a="1"/>
  <c r="AL231" i="4" s="1"/>
  <c r="CG827" i="4"/>
  <c r="CH1075" i="4"/>
  <c r="DE1075" i="4" s="1"/>
  <c r="DK1096" i="4" s="1"/>
  <c r="L284" i="4"/>
  <c r="AQ284" i="4"/>
  <c r="BI284" i="4" s="1"/>
  <c r="CH1109" i="4"/>
  <c r="AQ318" i="4"/>
  <c r="BI318" i="4" s="1"/>
  <c r="L318" i="4"/>
  <c r="CJ1094" i="4"/>
  <c r="CQ1094" i="4" s="1"/>
  <c r="CW1094" i="4" s="1"/>
  <c r="DC1094" i="4"/>
  <c r="DI1094" i="4" s="1"/>
  <c r="CD1063" i="4"/>
  <c r="AB272" i="4"/>
  <c r="BE272" i="4" s="1"/>
  <c r="CH921" i="4"/>
  <c r="DE921" i="4" s="1"/>
  <c r="AQ130" i="4"/>
  <c r="BI130" i="4" s="1"/>
  <c r="L130" i="4"/>
  <c r="CJ1010" i="4"/>
  <c r="CQ1010" i="4" s="1"/>
  <c r="CW1010" i="4" s="1"/>
  <c r="DC1010" i="4"/>
  <c r="DI1010" i="4" s="1"/>
  <c r="CC959" i="4"/>
  <c r="AO168" i="4"/>
  <c r="BT168" i="4"/>
  <c r="BN168" i="4"/>
  <c r="AA168" i="4"/>
  <c r="AH168" i="4" s="1"/>
  <c r="I168" i="4"/>
  <c r="BD168" i="4"/>
  <c r="T168" i="4"/>
  <c r="CH1106" i="4"/>
  <c r="L315" i="4"/>
  <c r="AQ315" i="4"/>
  <c r="BI315" i="4" s="1"/>
  <c r="CD944" i="4"/>
  <c r="AB153" i="4"/>
  <c r="BE153" i="4" s="1"/>
  <c r="CH960" i="4"/>
  <c r="L169" i="4"/>
  <c r="AQ169" i="4"/>
  <c r="BI169" i="4" s="1"/>
  <c r="BW123" i="4" a="1"/>
  <c r="BW123" i="4" s="1"/>
  <c r="BW128" i="4" a="1"/>
  <c r="BW128" i="4" s="1"/>
  <c r="BW106" i="4" a="1"/>
  <c r="BW106" i="4" s="1"/>
  <c r="BW90" i="4" a="1"/>
  <c r="BW90" i="4" s="1"/>
  <c r="BW122" i="4" a="1"/>
  <c r="BW122" i="4" s="1"/>
  <c r="BW110" i="4" a="1"/>
  <c r="BW110" i="4" s="1"/>
  <c r="BW94" i="4" a="1"/>
  <c r="BW94" i="4" s="1"/>
  <c r="BW74" i="4" a="1"/>
  <c r="BW74" i="4" s="1"/>
  <c r="BW66" i="4" a="1"/>
  <c r="BW66" i="4" s="1"/>
  <c r="BW127" i="4" a="1"/>
  <c r="BW127" i="4" s="1"/>
  <c r="BW119" i="4" a="1"/>
  <c r="BW119" i="4" s="1"/>
  <c r="BW107" i="4" a="1"/>
  <c r="BW107" i="4" s="1"/>
  <c r="BW91" i="4" a="1"/>
  <c r="BW91" i="4" s="1"/>
  <c r="BW78" i="4" a="1"/>
  <c r="BW78" i="4" s="1"/>
  <c r="BW104" i="4" a="1"/>
  <c r="BW104" i="4" s="1"/>
  <c r="BW88" i="4" a="1"/>
  <c r="BW88" i="4" s="1"/>
  <c r="BW68" i="4" a="1"/>
  <c r="BW68" i="4" s="1"/>
  <c r="BW126" i="4" a="1"/>
  <c r="BW126" i="4" s="1"/>
  <c r="BW125" i="4" a="1"/>
  <c r="BW125" i="4" s="1"/>
  <c r="BW101" i="4" a="1"/>
  <c r="BW101" i="4" s="1"/>
  <c r="BW85" i="4" a="1"/>
  <c r="BW85" i="4" s="1"/>
  <c r="BW114" i="4" a="1"/>
  <c r="BW114" i="4" s="1"/>
  <c r="BW98" i="4" a="1"/>
  <c r="BW98" i="4" s="1"/>
  <c r="BW82" i="4" a="1"/>
  <c r="BW82" i="4" s="1"/>
  <c r="BW111" i="4" a="1"/>
  <c r="BW111" i="4" s="1"/>
  <c r="BW95" i="4" a="1"/>
  <c r="BW95" i="4" s="1"/>
  <c r="BW79" i="4" a="1"/>
  <c r="BW79" i="4" s="1"/>
  <c r="BW75" i="4" a="1"/>
  <c r="BW75" i="4" s="1"/>
  <c r="BW120" i="4" a="1"/>
  <c r="BW120" i="4" s="1"/>
  <c r="BW124" i="4" a="1"/>
  <c r="BW124" i="4" s="1"/>
  <c r="BW100" i="4" a="1"/>
  <c r="BW100" i="4" s="1"/>
  <c r="BW76" i="4" a="1"/>
  <c r="BW76" i="4" s="1"/>
  <c r="BW69" i="4" a="1"/>
  <c r="BW69" i="4" s="1"/>
  <c r="BW67" i="4" a="1"/>
  <c r="BW67" i="4" s="1"/>
  <c r="BW45" i="4" a="1"/>
  <c r="BW45" i="4" s="1"/>
  <c r="BW29" i="4" a="1"/>
  <c r="BW29" i="4" s="1"/>
  <c r="BW11" i="4" a="1"/>
  <c r="BW11" i="4" s="1"/>
  <c r="BW77" i="4" a="1"/>
  <c r="BW77" i="4" s="1"/>
  <c r="BW18" i="4" a="1"/>
  <c r="BW18" i="4" s="1"/>
  <c r="BW54" i="4" a="1"/>
  <c r="BW54" i="4" s="1"/>
  <c r="BW38" i="4" a="1"/>
  <c r="BW38" i="4" s="1"/>
  <c r="BW117" i="4" a="1"/>
  <c r="BW117" i="4" s="1"/>
  <c r="BW96" i="4" a="1"/>
  <c r="BW96" i="4" s="1"/>
  <c r="BW105" i="4" a="1"/>
  <c r="BW105" i="4" s="1"/>
  <c r="BW89" i="4" a="1"/>
  <c r="BW89" i="4" s="1"/>
  <c r="BW65" i="4" a="1"/>
  <c r="BW65" i="4" s="1"/>
  <c r="BW92" i="4" a="1"/>
  <c r="BW92" i="4" s="1"/>
  <c r="BW86" i="4" a="1"/>
  <c r="BW86" i="4" s="1"/>
  <c r="BW58" i="4" a="1"/>
  <c r="BW58" i="4" s="1"/>
  <c r="BW42" i="4" a="1"/>
  <c r="BW42" i="4" s="1"/>
  <c r="BW26" i="4" a="1"/>
  <c r="BW26" i="4" s="1"/>
  <c r="BW17" i="4" a="1"/>
  <c r="BW17" i="4" s="1"/>
  <c r="BW112" i="4" a="1"/>
  <c r="BW112" i="4" s="1"/>
  <c r="BW103" i="4" a="1"/>
  <c r="BW103" i="4" s="1"/>
  <c r="BW51" i="4" a="1"/>
  <c r="BW51" i="4" s="1"/>
  <c r="BW35" i="4" a="1"/>
  <c r="BW35" i="4" s="1"/>
  <c r="BW83" i="4" a="1"/>
  <c r="BW83" i="4" s="1"/>
  <c r="BW60" i="4" a="1"/>
  <c r="BW60" i="4" s="1"/>
  <c r="BW44" i="4" a="1"/>
  <c r="BW44" i="4" s="1"/>
  <c r="BW28" i="4" a="1"/>
  <c r="BW28" i="4" s="1"/>
  <c r="BW13" i="4" a="1"/>
  <c r="BW13" i="4" s="1"/>
  <c r="BW116" i="4" a="1"/>
  <c r="BW116" i="4" s="1"/>
  <c r="BW108" i="4" a="1"/>
  <c r="BW108" i="4" s="1"/>
  <c r="BW64" i="4" a="1"/>
  <c r="BW64" i="4" s="1"/>
  <c r="BW53" i="4" a="1"/>
  <c r="BW53" i="4" s="1"/>
  <c r="BW37" i="4" a="1"/>
  <c r="BW37" i="4" s="1"/>
  <c r="BW99" i="4" a="1"/>
  <c r="BW99" i="4" s="1"/>
  <c r="BW121" i="4" a="1"/>
  <c r="BW121" i="4" s="1"/>
  <c r="BW97" i="4" a="1"/>
  <c r="BW97" i="4" s="1"/>
  <c r="BW63" i="4" a="1"/>
  <c r="BW63" i="4" s="1"/>
  <c r="BW55" i="4" a="1"/>
  <c r="BW55" i="4" s="1"/>
  <c r="BW39" i="4" a="1"/>
  <c r="BW39" i="4" s="1"/>
  <c r="BW118" i="4" a="1"/>
  <c r="BW118" i="4" s="1"/>
  <c r="BW84" i="4" a="1"/>
  <c r="BW84" i="4" s="1"/>
  <c r="BW73" i="4" a="1"/>
  <c r="BW73" i="4" s="1"/>
  <c r="BW72" i="4" a="1"/>
  <c r="BW72" i="4" s="1"/>
  <c r="BW57" i="4" a="1"/>
  <c r="BW57" i="4" s="1"/>
  <c r="BW109" i="4" a="1"/>
  <c r="BW109" i="4" s="1"/>
  <c r="BW61" i="4" a="1"/>
  <c r="BW61" i="4" s="1"/>
  <c r="BW47" i="4" a="1"/>
  <c r="BW47" i="4" s="1"/>
  <c r="BW24" i="4" a="1"/>
  <c r="BW24" i="4" s="1"/>
  <c r="BW93" i="4" a="1"/>
  <c r="BW93" i="4" s="1"/>
  <c r="BW80" i="4" a="1"/>
  <c r="BW80" i="4" s="1"/>
  <c r="BW33" i="4" a="1"/>
  <c r="BW33" i="4" s="1"/>
  <c r="BW2" i="4" a="1"/>
  <c r="BW2" i="4" s="1"/>
  <c r="BX2" i="4" s="1" a="1"/>
  <c r="BW5" i="4" a="1"/>
  <c r="BW5" i="4" s="1"/>
  <c r="BW9" i="4" a="1"/>
  <c r="BW9" i="4" s="1"/>
  <c r="BW30" i="4" a="1"/>
  <c r="BW30" i="4" s="1"/>
  <c r="BW52" i="4" a="1"/>
  <c r="BW52" i="4" s="1"/>
  <c r="BW43" i="4" a="1"/>
  <c r="BW43" i="4" s="1"/>
  <c r="BW25" i="4" a="1"/>
  <c r="BW25" i="4" s="1"/>
  <c r="BW113" i="4" a="1"/>
  <c r="BW113" i="4" s="1"/>
  <c r="BW27" i="4" a="1"/>
  <c r="BW27" i="4" s="1"/>
  <c r="BW19" i="4" a="1"/>
  <c r="BW19" i="4" s="1"/>
  <c r="BW22" i="4" a="1"/>
  <c r="BW22" i="4" s="1"/>
  <c r="BW46" i="4" a="1"/>
  <c r="BW46" i="4" s="1"/>
  <c r="BW32" i="4" a="1"/>
  <c r="BW32" i="4" s="1"/>
  <c r="BW49" i="4" a="1"/>
  <c r="BW49" i="4" s="1"/>
  <c r="BW8" i="4" a="1"/>
  <c r="BW8" i="4" s="1"/>
  <c r="BW14" i="4" a="1"/>
  <c r="BW14" i="4" s="1"/>
  <c r="BW81" i="4" a="1"/>
  <c r="BW81" i="4" s="1"/>
  <c r="BW56" i="4" a="1"/>
  <c r="BW56" i="4" s="1"/>
  <c r="BW40" i="4" a="1"/>
  <c r="BW40" i="4" s="1"/>
  <c r="BW59" i="4" a="1"/>
  <c r="BW59" i="4" s="1"/>
  <c r="BW34" i="4" a="1"/>
  <c r="BW34" i="4" s="1"/>
  <c r="BW12" i="4" a="1"/>
  <c r="BW12" i="4" s="1"/>
  <c r="BW4" i="4" a="1"/>
  <c r="BW4" i="4" s="1"/>
  <c r="BW15" i="4" a="1"/>
  <c r="BW15" i="4" s="1"/>
  <c r="BW115" i="4" a="1"/>
  <c r="BW115" i="4" s="1"/>
  <c r="BW16" i="4" a="1"/>
  <c r="BW16" i="4" s="1"/>
  <c r="BW48" i="4" a="1"/>
  <c r="BW48" i="4" s="1"/>
  <c r="BW36" i="4" a="1"/>
  <c r="BW36" i="4" s="1"/>
  <c r="BW31" i="4" a="1"/>
  <c r="BW31" i="4" s="1"/>
  <c r="BW21" i="4" a="1"/>
  <c r="BW21" i="4" s="1"/>
  <c r="BW23" i="4" a="1"/>
  <c r="BW23" i="4" s="1"/>
  <c r="BW41" i="4" a="1"/>
  <c r="BW41" i="4" s="1"/>
  <c r="BW3" i="4" a="1"/>
  <c r="BW3" i="4" s="1"/>
  <c r="BX3" i="4" s="1" a="1"/>
  <c r="BW20" i="4" a="1"/>
  <c r="BW20" i="4" s="1"/>
  <c r="BW6" i="4" a="1"/>
  <c r="BW6" i="4" s="1"/>
  <c r="BW71" i="4" a="1"/>
  <c r="BW71" i="4" s="1"/>
  <c r="BW102" i="4" a="1"/>
  <c r="BW102" i="4" s="1"/>
  <c r="BW87" i="4" a="1"/>
  <c r="BW87" i="4" s="1"/>
  <c r="BW50" i="4" a="1"/>
  <c r="BW50" i="4" s="1"/>
  <c r="BW10" i="4" a="1"/>
  <c r="BW10" i="4" s="1"/>
  <c r="BW70" i="4" a="1"/>
  <c r="BW70" i="4" s="1"/>
  <c r="BW7" i="4" a="1"/>
  <c r="BW7" i="4" s="1"/>
  <c r="BW62" i="4" a="1"/>
  <c r="BW62" i="4" s="1"/>
  <c r="DR715" i="4"/>
  <c r="CE1109" i="4"/>
  <c r="BU318" i="4"/>
  <c r="BV318" i="4" s="1"/>
  <c r="BY318" i="4" s="1"/>
  <c r="AC318" i="4"/>
  <c r="DR325" i="4"/>
  <c r="CJ1081" i="4"/>
  <c r="CQ1081" i="4" s="1"/>
  <c r="CW1081" i="4" s="1"/>
  <c r="DC1081" i="4"/>
  <c r="DI1081" i="4" s="1"/>
  <c r="CE1041" i="4"/>
  <c r="BU250" i="4"/>
  <c r="BV250" i="4" s="1"/>
  <c r="BY250" i="4" s="1"/>
  <c r="AC250" i="4"/>
  <c r="CJ1106" i="4"/>
  <c r="CQ1106" i="4" s="1"/>
  <c r="CW1106" i="4" s="1"/>
  <c r="DC1106" i="4"/>
  <c r="DI1106" i="4" s="1"/>
  <c r="DR435" i="4"/>
  <c r="CJ1062" i="4"/>
  <c r="CQ1062" i="4" s="1"/>
  <c r="CW1062" i="4" s="1"/>
  <c r="DC1062" i="4"/>
  <c r="DI1062" i="4" s="1"/>
  <c r="BV263" i="4"/>
  <c r="BY263" i="4" s="1"/>
  <c r="CE1070" i="4"/>
  <c r="AC279" i="4"/>
  <c r="BU279" i="4"/>
  <c r="BV279" i="4" s="1"/>
  <c r="BY279" i="4" s="1"/>
  <c r="CH1011" i="4"/>
  <c r="AQ220" i="4"/>
  <c r="BI220" i="4" s="1"/>
  <c r="L220" i="4"/>
  <c r="CF1032" i="4"/>
  <c r="AD241" i="4"/>
  <c r="CD955" i="4"/>
  <c r="AB164" i="4"/>
  <c r="BE164" i="4" s="1"/>
  <c r="CF1010" i="4"/>
  <c r="AD219" i="4"/>
  <c r="DE1045" i="4"/>
  <c r="DK1066" i="4" s="1"/>
  <c r="CH997" i="4"/>
  <c r="L206" i="4"/>
  <c r="AQ206" i="4"/>
  <c r="BI206" i="4" s="1"/>
  <c r="CF980" i="4"/>
  <c r="AD189" i="4"/>
  <c r="CE972" i="4"/>
  <c r="AC181" i="4"/>
  <c r="BU181" i="4"/>
  <c r="BV181" i="4" s="1"/>
  <c r="BY181" i="4" s="1"/>
  <c r="CH927" i="4"/>
  <c r="DE927" i="4" s="1"/>
  <c r="DK948" i="4" s="1"/>
  <c r="L136" i="4"/>
  <c r="AQ136" i="4"/>
  <c r="BI136" i="4" s="1"/>
  <c r="BV171" i="4"/>
  <c r="BY171" i="4" s="1"/>
  <c r="CE976" i="4"/>
  <c r="BU185" i="4"/>
  <c r="AC185" i="4"/>
  <c r="DC958" i="4"/>
  <c r="DI958" i="4" s="1"/>
  <c r="CJ958" i="4"/>
  <c r="CQ958" i="4" s="1"/>
  <c r="CW958" i="4" s="1"/>
  <c r="CC991" i="4"/>
  <c r="BN200" i="4"/>
  <c r="T200" i="4"/>
  <c r="I200" i="4"/>
  <c r="BD200" i="4"/>
  <c r="AO200" i="4"/>
  <c r="BT200" i="4"/>
  <c r="AA200" i="4"/>
  <c r="AH200" i="4" s="1"/>
  <c r="AK148" i="4" a="1"/>
  <c r="AK148" i="4" s="1"/>
  <c r="AK179" i="4" a="1"/>
  <c r="AK179" i="4" s="1"/>
  <c r="AK264" i="4" a="1"/>
  <c r="AK264" i="4" s="1"/>
  <c r="AK274" i="4" a="1"/>
  <c r="AK274" i="4" s="1"/>
  <c r="AK313" i="4" a="1"/>
  <c r="AK313" i="4" s="1"/>
  <c r="AK186" i="4" a="1"/>
  <c r="AK186" i="4" s="1"/>
  <c r="CG968" i="4"/>
  <c r="DC844" i="4"/>
  <c r="DI844" i="4" s="1"/>
  <c r="CJ844" i="4"/>
  <c r="CQ844" i="4" s="1"/>
  <c r="CW844" i="4" s="1"/>
  <c r="CK1003" i="4" a="1"/>
  <c r="CK913" i="4" a="1"/>
  <c r="CK913" i="4" s="1"/>
  <c r="CK875" i="4" a="1"/>
  <c r="CK875" i="4" s="1"/>
  <c r="CK826" i="4" a="1"/>
  <c r="CK826" i="4" s="1"/>
  <c r="CK976" i="4" a="1"/>
  <c r="CK940" i="4" a="1"/>
  <c r="CK1110" i="4" a="1"/>
  <c r="AJ72" i="4" a="1"/>
  <c r="AJ72" i="4" s="1"/>
  <c r="AJ38" i="4" a="1"/>
  <c r="AJ38" i="4" s="1"/>
  <c r="AJ92" i="4" a="1"/>
  <c r="AJ92" i="4" s="1"/>
  <c r="AJ111" i="4" a="1"/>
  <c r="AJ111" i="4" s="1"/>
  <c r="AJ71" i="4" a="1"/>
  <c r="AJ71" i="4" s="1"/>
  <c r="AJ81" i="4" a="1"/>
  <c r="AJ81" i="4" s="1"/>
  <c r="AJ103" i="4" a="1"/>
  <c r="AJ103" i="4" s="1"/>
  <c r="AJ45" i="4" a="1"/>
  <c r="AJ45" i="4" s="1"/>
  <c r="AJ104" i="4" a="1"/>
  <c r="AJ104" i="4" s="1"/>
  <c r="AJ63" i="4" a="1"/>
  <c r="AJ63" i="4" s="1"/>
  <c r="AJ85" i="4" a="1"/>
  <c r="AJ85" i="4" s="1"/>
  <c r="AJ129" i="4" a="1"/>
  <c r="AJ70" i="4" a="1"/>
  <c r="AJ70" i="4" s="1"/>
  <c r="AJ65" i="4" a="1"/>
  <c r="AJ65" i="4" s="1"/>
  <c r="AJ32" i="4" a="1"/>
  <c r="AJ32" i="4" s="1"/>
  <c r="AJ56" i="4" a="1"/>
  <c r="AJ56" i="4" s="1"/>
  <c r="AJ75" i="4" a="1"/>
  <c r="AJ75" i="4" s="1"/>
  <c r="AJ30" i="4" a="1"/>
  <c r="AJ30" i="4" s="1"/>
  <c r="AJ57" i="4" a="1"/>
  <c r="AJ57" i="4" s="1"/>
  <c r="AJ40" i="4" a="1"/>
  <c r="AJ40" i="4" s="1"/>
  <c r="AJ73" i="4" a="1"/>
  <c r="AJ73" i="4" s="1"/>
  <c r="AJ109" i="4" a="1"/>
  <c r="AJ109" i="4" s="1"/>
  <c r="AJ41" i="4" a="1"/>
  <c r="AJ41" i="4" s="1"/>
  <c r="AJ86" i="4" a="1"/>
  <c r="AJ86" i="4" s="1"/>
  <c r="AJ16" i="4" a="1"/>
  <c r="AJ16" i="4" s="1"/>
  <c r="AJ93" i="4" a="1"/>
  <c r="AJ93" i="4" s="1"/>
  <c r="AJ25" i="4" a="1"/>
  <c r="AJ25" i="4" s="1"/>
  <c r="AJ113" i="4" a="1"/>
  <c r="AJ113" i="4" s="1"/>
  <c r="AJ59" i="4" a="1"/>
  <c r="AJ59" i="4" s="1"/>
  <c r="AJ19" i="4" a="1"/>
  <c r="AJ19" i="4" s="1"/>
  <c r="AJ22" i="4" a="1"/>
  <c r="AJ22" i="4" s="1"/>
  <c r="AJ119" i="4" a="1"/>
  <c r="AJ119" i="4" s="1"/>
  <c r="AJ124" i="4" a="1"/>
  <c r="AJ124" i="4" s="1"/>
  <c r="AJ34" i="4" a="1"/>
  <c r="AJ34" i="4" s="1"/>
  <c r="AJ114" i="4" a="1"/>
  <c r="AJ114" i="4" s="1"/>
  <c r="AJ76" i="4" a="1"/>
  <c r="AJ76" i="4" s="1"/>
  <c r="CG875" i="4"/>
  <c r="AJ33" i="4" a="1"/>
  <c r="AJ33" i="4" s="1"/>
  <c r="AJ115" i="4" a="1"/>
  <c r="AJ115" i="4" s="1"/>
  <c r="AJ110" i="4" a="1"/>
  <c r="AJ110" i="4" s="1"/>
  <c r="AL145" i="4" a="1"/>
  <c r="AL145" i="4" s="1"/>
  <c r="AL147" i="4" a="1"/>
  <c r="AL147" i="4" s="1"/>
  <c r="AL168" i="4" a="1"/>
  <c r="AL168" i="4" s="1"/>
  <c r="AL283" i="4" a="1"/>
  <c r="AL283" i="4" s="1"/>
  <c r="CF1077" i="4"/>
  <c r="AD286" i="4"/>
  <c r="DR686" i="4"/>
  <c r="DR721" i="4"/>
  <c r="DR610" i="4"/>
  <c r="DR416" i="4"/>
  <c r="CF1114" i="4"/>
  <c r="AD323" i="4"/>
  <c r="DR541" i="4"/>
  <c r="CH1110" i="4"/>
  <c r="AQ319" i="4"/>
  <c r="BI319" i="4" s="1"/>
  <c r="L319" i="4"/>
  <c r="CD1050" i="4"/>
  <c r="AB259" i="4"/>
  <c r="BE259" i="4" s="1"/>
  <c r="DR276" i="4"/>
  <c r="CD1058" i="4"/>
  <c r="AB267" i="4"/>
  <c r="BE267" i="4" s="1"/>
  <c r="CD1046" i="4"/>
  <c r="DD1046" i="4" s="1"/>
  <c r="DJ1067" i="4" s="1"/>
  <c r="AB255" i="4"/>
  <c r="BE255" i="4" s="1"/>
  <c r="DC1053" i="4"/>
  <c r="DI1053" i="4" s="1"/>
  <c r="CJ1053" i="4"/>
  <c r="CQ1053" i="4" s="1"/>
  <c r="CW1053" i="4" s="1"/>
  <c r="CC989" i="4"/>
  <c r="BT198" i="4"/>
  <c r="AA198" i="4"/>
  <c r="AH198" i="4" s="1"/>
  <c r="BN198" i="4"/>
  <c r="BD198" i="4"/>
  <c r="AO198" i="4"/>
  <c r="T198" i="4"/>
  <c r="I198" i="4"/>
  <c r="BV284" i="4"/>
  <c r="BY284" i="4" s="1"/>
  <c r="CD1002" i="4"/>
  <c r="AB211" i="4"/>
  <c r="BE211" i="4" s="1"/>
  <c r="CE973" i="4"/>
  <c r="BU182" i="4"/>
  <c r="AC182" i="4"/>
  <c r="CH1042" i="4"/>
  <c r="AQ251" i="4"/>
  <c r="BI251" i="4" s="1"/>
  <c r="L251" i="4"/>
  <c r="CF972" i="4"/>
  <c r="AD181" i="4"/>
  <c r="CD961" i="4"/>
  <c r="AB170" i="4"/>
  <c r="BE170" i="4" s="1"/>
  <c r="CD1019" i="4"/>
  <c r="AB228" i="4"/>
  <c r="BE228" i="4" s="1"/>
  <c r="CD996" i="4"/>
  <c r="AB205" i="4"/>
  <c r="BE205" i="4" s="1"/>
  <c r="CF976" i="4"/>
  <c r="AD185" i="4"/>
  <c r="CE1030" i="4"/>
  <c r="BU239" i="4"/>
  <c r="BV239" i="4" s="1"/>
  <c r="BY239" i="4" s="1"/>
  <c r="AC239" i="4"/>
  <c r="CD951" i="4"/>
  <c r="AB160" i="4"/>
  <c r="BE160" i="4" s="1"/>
  <c r="CD991" i="4"/>
  <c r="AB200" i="4"/>
  <c r="BE200" i="4" s="1"/>
  <c r="CJ923" i="4"/>
  <c r="CQ923" i="4" s="1"/>
  <c r="CW923" i="4" s="1"/>
  <c r="DC923" i="4"/>
  <c r="DI923" i="4" s="1"/>
  <c r="CD947" i="4"/>
  <c r="AB156" i="4"/>
  <c r="BE156" i="4" s="1"/>
  <c r="CG921" i="4"/>
  <c r="CF966" i="4"/>
  <c r="AD175" i="4"/>
  <c r="CG870" i="4"/>
  <c r="AK142" i="4" a="1"/>
  <c r="AK142" i="4" s="1"/>
  <c r="AK198" i="4" a="1"/>
  <c r="AK198" i="4" s="1"/>
  <c r="AK289" i="4" a="1"/>
  <c r="AK289" i="4" s="1"/>
  <c r="AK303" i="4" a="1"/>
  <c r="AK303" i="4" s="1"/>
  <c r="AK317" i="4" a="1"/>
  <c r="AK317" i="4" s="1"/>
  <c r="DC935" i="4"/>
  <c r="DI935" i="4" s="1"/>
  <c r="CJ935" i="4"/>
  <c r="CQ935" i="4" s="1"/>
  <c r="CW935" i="4" s="1"/>
  <c r="CG913" i="4"/>
  <c r="DT782" i="4" a="1"/>
  <c r="DT782" i="4" s="1"/>
  <c r="DT766" i="4" a="1"/>
  <c r="DT766" i="4" s="1"/>
  <c r="DT750" i="4" a="1"/>
  <c r="DT750" i="4" s="1"/>
  <c r="DT787" i="4" a="1"/>
  <c r="DT787" i="4" s="1"/>
  <c r="DT771" i="4" a="1"/>
  <c r="DT771" i="4" s="1"/>
  <c r="DT755" i="4" a="1"/>
  <c r="DT755" i="4" s="1"/>
  <c r="DT792" i="4" a="1"/>
  <c r="DT792" i="4" s="1"/>
  <c r="DT776" i="4" a="1"/>
  <c r="DT776" i="4" s="1"/>
  <c r="DT760" i="4" a="1"/>
  <c r="DT760" i="4" s="1"/>
  <c r="DT744" i="4" a="1"/>
  <c r="DT744" i="4" s="1"/>
  <c r="DT781" i="4" a="1"/>
  <c r="DT781" i="4" s="1"/>
  <c r="DT786" i="4" a="1"/>
  <c r="DT786" i="4" s="1"/>
  <c r="DT770" i="4" a="1"/>
  <c r="DT770" i="4" s="1"/>
  <c r="DT754" i="4" a="1"/>
  <c r="DT754" i="4" s="1"/>
  <c r="DT738" i="4" a="1"/>
  <c r="DT738" i="4" s="1"/>
  <c r="DT791" i="4" a="1"/>
  <c r="DT791" i="4" s="1"/>
  <c r="DT775" i="4" a="1"/>
  <c r="DT775" i="4" s="1"/>
  <c r="DT759" i="4" a="1"/>
  <c r="DT759" i="4" s="1"/>
  <c r="DT743" i="4" a="1"/>
  <c r="DT743" i="4" s="1"/>
  <c r="DT780" i="4" a="1"/>
  <c r="DT780" i="4" s="1"/>
  <c r="DT764" i="4" a="1"/>
  <c r="DT764" i="4" s="1"/>
  <c r="DT748" i="4" a="1"/>
  <c r="DT748" i="4" s="1"/>
  <c r="DT785" i="4" a="1"/>
  <c r="DT785" i="4" s="1"/>
  <c r="DT769" i="4" a="1"/>
  <c r="DT769" i="4" s="1"/>
  <c r="DT753" i="4" a="1"/>
  <c r="DT753" i="4" s="1"/>
  <c r="DT790" i="4" a="1"/>
  <c r="DT790" i="4" s="1"/>
  <c r="DT733" i="4" a="1"/>
  <c r="DT733" i="4" s="1"/>
  <c r="DT708" i="4" a="1"/>
  <c r="DT708" i="4" s="1"/>
  <c r="DT701" i="4" a="1"/>
  <c r="DT701" i="4" s="1"/>
  <c r="DT694" i="4" a="1"/>
  <c r="DT694" i="4" s="1"/>
  <c r="DT683" i="4" a="1"/>
  <c r="DT683" i="4" s="1"/>
  <c r="DT667" i="4" a="1"/>
  <c r="DT667" i="4" s="1"/>
  <c r="DT752" i="4" a="1"/>
  <c r="DT752" i="4" s="1"/>
  <c r="DT751" i="4" a="1"/>
  <c r="DT751" i="4" s="1"/>
  <c r="DT724" i="4" a="1"/>
  <c r="DT724" i="4" s="1"/>
  <c r="DT772" i="4" a="1"/>
  <c r="DT772" i="4" s="1"/>
  <c r="DT749" i="4" a="1"/>
  <c r="DT749" i="4" s="1"/>
  <c r="DT747" i="4" a="1"/>
  <c r="DT747" i="4" s="1"/>
  <c r="DT746" i="4" a="1"/>
  <c r="DT746" i="4" s="1"/>
  <c r="DT716" i="4" a="1"/>
  <c r="DT716" i="4" s="1"/>
  <c r="DT688" i="4" a="1"/>
  <c r="DT688" i="4" s="1"/>
  <c r="DT672" i="4" a="1"/>
  <c r="DT672" i="4" s="1"/>
  <c r="DT656" i="4" a="1"/>
  <c r="DT656" i="4" s="1"/>
  <c r="DT640" i="4" a="1"/>
  <c r="DT640" i="4" s="1"/>
  <c r="DT624" i="4" a="1"/>
  <c r="DT624" i="4" s="1"/>
  <c r="DT608" i="4" a="1"/>
  <c r="DT608" i="4" s="1"/>
  <c r="DT783" i="4" a="1"/>
  <c r="DT783" i="4" s="1"/>
  <c r="DT732" i="4" a="1"/>
  <c r="DT732" i="4" s="1"/>
  <c r="DT773" i="4" a="1"/>
  <c r="DT773" i="4" s="1"/>
  <c r="DT677" i="4" a="1"/>
  <c r="DT677" i="4" s="1"/>
  <c r="DT661" i="4" a="1"/>
  <c r="DT661" i="4" s="1"/>
  <c r="DT645" i="4" a="1"/>
  <c r="DT645" i="4" s="1"/>
  <c r="DT629" i="4" a="1"/>
  <c r="DT629" i="4" s="1"/>
  <c r="DT613" i="4" a="1"/>
  <c r="DT613" i="4" s="1"/>
  <c r="DT597" i="4" a="1"/>
  <c r="DT597" i="4" s="1"/>
  <c r="DT784" i="4" a="1"/>
  <c r="DT784" i="4" s="1"/>
  <c r="DT756" i="4" a="1"/>
  <c r="DT756" i="4" s="1"/>
  <c r="DT745" i="4" a="1"/>
  <c r="DT745" i="4" s="1"/>
  <c r="DT700" i="4" a="1"/>
  <c r="DT700" i="4" s="1"/>
  <c r="DT693" i="4" a="1"/>
  <c r="DT693" i="4" s="1"/>
  <c r="DT774" i="4" a="1"/>
  <c r="DT774" i="4" s="1"/>
  <c r="DT757" i="4" a="1"/>
  <c r="DT757" i="4" s="1"/>
  <c r="DT715" i="4" a="1"/>
  <c r="DT715" i="4" s="1"/>
  <c r="DT707" i="4" a="1"/>
  <c r="DT707" i="4" s="1"/>
  <c r="DT682" i="4" a="1"/>
  <c r="DT682" i="4" s="1"/>
  <c r="DT666" i="4" a="1"/>
  <c r="DT666" i="4" s="1"/>
  <c r="DT650" i="4" a="1"/>
  <c r="DT650" i="4" s="1"/>
  <c r="DT634" i="4" a="1"/>
  <c r="DT634" i="4" s="1"/>
  <c r="DT618" i="4" a="1"/>
  <c r="DT618" i="4" s="1"/>
  <c r="DT742" i="4" a="1"/>
  <c r="DT742" i="4" s="1"/>
  <c r="DT731" i="4" a="1"/>
  <c r="DT731" i="4" s="1"/>
  <c r="DT723" i="4" a="1"/>
  <c r="DT723" i="4" s="1"/>
  <c r="DT758" i="4" a="1"/>
  <c r="DT758" i="4" s="1"/>
  <c r="DT741" i="4" a="1"/>
  <c r="DT741" i="4" s="1"/>
  <c r="DT687" i="4" a="1"/>
  <c r="DT687" i="4" s="1"/>
  <c r="DT671" i="4" a="1"/>
  <c r="DT671" i="4" s="1"/>
  <c r="DT655" i="4" a="1"/>
  <c r="DT655" i="4" s="1"/>
  <c r="DT639" i="4" a="1"/>
  <c r="DT639" i="4" s="1"/>
  <c r="DT623" i="4" a="1"/>
  <c r="DT623" i="4" s="1"/>
  <c r="DT607" i="4" a="1"/>
  <c r="DT607" i="4" s="1"/>
  <c r="DT591" i="4" a="1"/>
  <c r="DT591" i="4" s="1"/>
  <c r="DT714" i="4" a="1"/>
  <c r="DT714" i="4" s="1"/>
  <c r="DT706" i="4" a="1"/>
  <c r="DT706" i="4" s="1"/>
  <c r="DT699" i="4" a="1"/>
  <c r="DT699" i="4" s="1"/>
  <c r="DT730" i="4" a="1"/>
  <c r="DT730" i="4" s="1"/>
  <c r="DT722" i="4" a="1"/>
  <c r="DT722" i="4" s="1"/>
  <c r="DT676" i="4" a="1"/>
  <c r="DT676" i="4" s="1"/>
  <c r="DT660" i="4" a="1"/>
  <c r="DT660" i="4" s="1"/>
  <c r="DT644" i="4" a="1"/>
  <c r="DT644" i="4" s="1"/>
  <c r="DT628" i="4" a="1"/>
  <c r="DT628" i="4" s="1"/>
  <c r="DT612" i="4" a="1"/>
  <c r="DT612" i="4" s="1"/>
  <c r="DT740" i="4" a="1"/>
  <c r="DT740" i="4" s="1"/>
  <c r="DT692" i="4" a="1"/>
  <c r="DT692" i="4" s="1"/>
  <c r="DT681" i="4" a="1"/>
  <c r="DT681" i="4" s="1"/>
  <c r="DT665" i="4" a="1"/>
  <c r="DT665" i="4" s="1"/>
  <c r="DT649" i="4" a="1"/>
  <c r="DT649" i="4" s="1"/>
  <c r="DT633" i="4" a="1"/>
  <c r="DT633" i="4" s="1"/>
  <c r="DT705" i="4" a="1"/>
  <c r="DT705" i="4" s="1"/>
  <c r="DT698" i="4" a="1"/>
  <c r="DT698" i="4" s="1"/>
  <c r="DT721" i="4" a="1"/>
  <c r="DT721" i="4" s="1"/>
  <c r="DT713" i="4" a="1"/>
  <c r="DT713" i="4" s="1"/>
  <c r="DT686" i="4" a="1"/>
  <c r="DT686" i="4" s="1"/>
  <c r="DT670" i="4" a="1"/>
  <c r="DT670" i="4" s="1"/>
  <c r="DT654" i="4" a="1"/>
  <c r="DT654" i="4" s="1"/>
  <c r="DT638" i="4" a="1"/>
  <c r="DT638" i="4" s="1"/>
  <c r="DT788" i="4" a="1"/>
  <c r="DT788" i="4" s="1"/>
  <c r="DT762" i="4" a="1"/>
  <c r="DT762" i="4" s="1"/>
  <c r="DT761" i="4" a="1"/>
  <c r="DT761" i="4" s="1"/>
  <c r="DT729" i="4" a="1"/>
  <c r="DT729" i="4" s="1"/>
  <c r="DT763" i="4" a="1"/>
  <c r="DT763" i="4" s="1"/>
  <c r="DT739" i="4" a="1"/>
  <c r="DT739" i="4" s="1"/>
  <c r="DT675" i="4" a="1"/>
  <c r="DT675" i="4" s="1"/>
  <c r="DT659" i="4" a="1"/>
  <c r="DT659" i="4" s="1"/>
  <c r="DT643" i="4" a="1"/>
  <c r="DT643" i="4" s="1"/>
  <c r="DT627" i="4" a="1"/>
  <c r="DT627" i="4" s="1"/>
  <c r="DT611" i="4" a="1"/>
  <c r="DT611" i="4" s="1"/>
  <c r="DT595" i="4" a="1"/>
  <c r="DT595" i="4" s="1"/>
  <c r="DT579" i="4" a="1"/>
  <c r="DT579" i="4" s="1"/>
  <c r="DT720" i="4" a="1"/>
  <c r="DT720" i="4" s="1"/>
  <c r="DT712" i="4" a="1"/>
  <c r="DT712" i="4" s="1"/>
  <c r="DT704" i="4" a="1"/>
  <c r="DT704" i="4" s="1"/>
  <c r="DT789" i="4" a="1"/>
  <c r="DT789" i="4" s="1"/>
  <c r="DT777" i="4" a="1"/>
  <c r="DT777" i="4" s="1"/>
  <c r="DT728" i="4" a="1"/>
  <c r="DT728" i="4" s="1"/>
  <c r="DT680" i="4" a="1"/>
  <c r="DT680" i="4" s="1"/>
  <c r="DT664" i="4" a="1"/>
  <c r="DT664" i="4" s="1"/>
  <c r="DT679" i="4" a="1"/>
  <c r="DT679" i="4" s="1"/>
  <c r="DT663" i="4" a="1"/>
  <c r="DT663" i="4" s="1"/>
  <c r="DT767" i="4" a="1"/>
  <c r="DT767" i="4" s="1"/>
  <c r="DT636" i="4" a="1"/>
  <c r="DT636" i="4" s="1"/>
  <c r="DT622" i="4" a="1"/>
  <c r="DT622" i="4" s="1"/>
  <c r="DT599" i="4" a="1"/>
  <c r="DT599" i="4" s="1"/>
  <c r="DT598" i="4" a="1"/>
  <c r="DT598" i="4" s="1"/>
  <c r="DT535" i="4" a="1"/>
  <c r="DT535" i="4" s="1"/>
  <c r="DT505" i="4" a="1"/>
  <c r="DT505" i="4" s="1"/>
  <c r="DT458" i="4" a="1"/>
  <c r="DT458" i="4" s="1"/>
  <c r="DT442" i="4" a="1"/>
  <c r="DT442" i="4" s="1"/>
  <c r="DT426" i="4" a="1"/>
  <c r="DT426" i="4" s="1"/>
  <c r="DT410" i="4" a="1"/>
  <c r="DT410" i="4" s="1"/>
  <c r="DT572" i="4" a="1"/>
  <c r="DT572" i="4" s="1"/>
  <c r="DT560" i="4" a="1"/>
  <c r="DT560" i="4" s="1"/>
  <c r="DT547" i="4" a="1"/>
  <c r="DT547" i="4" s="1"/>
  <c r="DT513" i="4" a="1"/>
  <c r="DT513" i="4" s="1"/>
  <c r="DT464" i="4" a="1"/>
  <c r="DT464" i="4" s="1"/>
  <c r="DT684" i="4" a="1"/>
  <c r="DT684" i="4" s="1"/>
  <c r="DT668" i="4" a="1"/>
  <c r="DT668" i="4" s="1"/>
  <c r="DT648" i="4" a="1"/>
  <c r="DT648" i="4" s="1"/>
  <c r="DT614" i="4" a="1"/>
  <c r="DT614" i="4" s="1"/>
  <c r="DT523" i="4" a="1"/>
  <c r="DT523" i="4" s="1"/>
  <c r="DT480" i="4" a="1"/>
  <c r="DT480" i="4" s="1"/>
  <c r="DT726" i="4" a="1"/>
  <c r="DT726" i="4" s="1"/>
  <c r="DT630" i="4" a="1"/>
  <c r="DT630" i="4" s="1"/>
  <c r="DT615" i="4" a="1"/>
  <c r="DT615" i="4" s="1"/>
  <c r="DT600" i="4" a="1"/>
  <c r="DT600" i="4" s="1"/>
  <c r="DT559" i="4" a="1"/>
  <c r="DT559" i="4" s="1"/>
  <c r="DT546" i="4" a="1"/>
  <c r="DT546" i="4" s="1"/>
  <c r="DT496" i="4" a="1"/>
  <c r="DT496" i="4" s="1"/>
  <c r="DT534" i="4" a="1"/>
  <c r="DT534" i="4" s="1"/>
  <c r="DT522" i="4" a="1"/>
  <c r="DT522" i="4" s="1"/>
  <c r="DT504" i="4" a="1"/>
  <c r="DT504" i="4" s="1"/>
  <c r="DT778" i="4" a="1"/>
  <c r="DT778" i="4" s="1"/>
  <c r="DT719" i="4" a="1"/>
  <c r="DT719" i="4" s="1"/>
  <c r="DT637" i="4" a="1"/>
  <c r="DT637" i="4" s="1"/>
  <c r="DT571" i="4" a="1"/>
  <c r="DT571" i="4" s="1"/>
  <c r="DT765" i="4" a="1"/>
  <c r="DT765" i="4" s="1"/>
  <c r="DT736" i="4" a="1"/>
  <c r="DT736" i="4" s="1"/>
  <c r="DT697" i="4" a="1"/>
  <c r="DT697" i="4" s="1"/>
  <c r="DT631" i="4" a="1"/>
  <c r="DT631" i="4" s="1"/>
  <c r="DT601" i="4" a="1"/>
  <c r="DT601" i="4" s="1"/>
  <c r="DT545" i="4" a="1"/>
  <c r="DT545" i="4" s="1"/>
  <c r="DT533" i="4" a="1"/>
  <c r="DT533" i="4" s="1"/>
  <c r="DT570" i="4" a="1"/>
  <c r="DT570" i="4" s="1"/>
  <c r="DT558" i="4" a="1"/>
  <c r="DT558" i="4" s="1"/>
  <c r="DT685" i="4" a="1"/>
  <c r="DT685" i="4" s="1"/>
  <c r="DT673" i="4" a="1"/>
  <c r="DT673" i="4" s="1"/>
  <c r="DT616" i="4" a="1"/>
  <c r="DT616" i="4" s="1"/>
  <c r="DT602" i="4" a="1"/>
  <c r="DT602" i="4" s="1"/>
  <c r="DT557" i="4" a="1"/>
  <c r="DT557" i="4" s="1"/>
  <c r="DT532" i="4" a="1"/>
  <c r="DT532" i="4" s="1"/>
  <c r="DT521" i="4" a="1"/>
  <c r="DT521" i="4" s="1"/>
  <c r="DT503" i="4" a="1"/>
  <c r="DT503" i="4" s="1"/>
  <c r="DT495" i="4" a="1"/>
  <c r="DT495" i="4" s="1"/>
  <c r="DT446" i="4" a="1"/>
  <c r="DT446" i="4" s="1"/>
  <c r="DT430" i="4" a="1"/>
  <c r="DT430" i="4" s="1"/>
  <c r="DT414" i="4" a="1"/>
  <c r="DT414" i="4" s="1"/>
  <c r="DT768" i="4" a="1"/>
  <c r="DT768" i="4" s="1"/>
  <c r="DT669" i="4" a="1"/>
  <c r="DT669" i="4" s="1"/>
  <c r="DT603" i="4" a="1"/>
  <c r="DT603" i="4" s="1"/>
  <c r="DT511" i="4" a="1"/>
  <c r="DT511" i="4" s="1"/>
  <c r="DT727" i="4" a="1"/>
  <c r="DT727" i="4" s="1"/>
  <c r="DT689" i="4" a="1"/>
  <c r="DT689" i="4" s="1"/>
  <c r="DT625" i="4" a="1"/>
  <c r="DT625" i="4" s="1"/>
  <c r="DT604" i="4" a="1"/>
  <c r="DT604" i="4" s="1"/>
  <c r="DT569" i="4" a="1"/>
  <c r="DT569" i="4" s="1"/>
  <c r="DT556" i="4" a="1"/>
  <c r="DT556" i="4" s="1"/>
  <c r="DT544" i="4" a="1"/>
  <c r="DT544" i="4" s="1"/>
  <c r="DT531" i="4" a="1"/>
  <c r="DT531" i="4" s="1"/>
  <c r="DT470" i="4" a="1"/>
  <c r="DT470" i="4" s="1"/>
  <c r="DT451" i="4" a="1"/>
  <c r="DT451" i="4" s="1"/>
  <c r="DT435" i="4" a="1"/>
  <c r="DT435" i="4" s="1"/>
  <c r="DT520" i="4" a="1"/>
  <c r="DT520" i="4" s="1"/>
  <c r="DT486" i="4" a="1"/>
  <c r="DT486" i="4" s="1"/>
  <c r="DT632" i="4" a="1"/>
  <c r="DT632" i="4" s="1"/>
  <c r="DT617" i="4" a="1"/>
  <c r="DT617" i="4" s="1"/>
  <c r="DT605" i="4" a="1"/>
  <c r="DT605" i="4" s="1"/>
  <c r="DT568" i="4" a="1"/>
  <c r="DT568" i="4" s="1"/>
  <c r="DT543" i="4" a="1"/>
  <c r="DT543" i="4" s="1"/>
  <c r="DT530" i="4" a="1"/>
  <c r="DT530" i="4" s="1"/>
  <c r="DT502" i="4" a="1"/>
  <c r="DT502" i="4" s="1"/>
  <c r="DT478" i="4" a="1"/>
  <c r="DT478" i="4" s="1"/>
  <c r="DT456" i="4" a="1"/>
  <c r="DT456" i="4" s="1"/>
  <c r="DT737" i="4" a="1"/>
  <c r="DT737" i="4" s="1"/>
  <c r="DT626" i="4" a="1"/>
  <c r="DT626" i="4" s="1"/>
  <c r="DT494" i="4" a="1"/>
  <c r="DT494" i="4" s="1"/>
  <c r="DT779" i="4" a="1"/>
  <c r="DT779" i="4" s="1"/>
  <c r="DT709" i="4" a="1"/>
  <c r="DT709" i="4" s="1"/>
  <c r="DT674" i="4" a="1"/>
  <c r="DT674" i="4" s="1"/>
  <c r="DT606" i="4" a="1"/>
  <c r="DT606" i="4" s="1"/>
  <c r="DT583" i="4" a="1"/>
  <c r="DT583" i="4" s="1"/>
  <c r="DT567" i="4" a="1"/>
  <c r="DT567" i="4" s="1"/>
  <c r="DT555" i="4" a="1"/>
  <c r="DT555" i="4" s="1"/>
  <c r="DT519" i="4" a="1"/>
  <c r="DT519" i="4" s="1"/>
  <c r="DT510" i="4" a="1"/>
  <c r="DT510" i="4" s="1"/>
  <c r="DT445" i="4" a="1"/>
  <c r="DT445" i="4" s="1"/>
  <c r="DT429" i="4" a="1"/>
  <c r="DT429" i="4" s="1"/>
  <c r="DT690" i="4" a="1"/>
  <c r="DT690" i="4" s="1"/>
  <c r="DT584" i="4" a="1"/>
  <c r="DT584" i="4" s="1"/>
  <c r="DT529" i="4" a="1"/>
  <c r="DT529" i="4" s="1"/>
  <c r="DT477" i="4" a="1"/>
  <c r="DT477" i="4" s="1"/>
  <c r="DT469" i="4" a="1"/>
  <c r="DT469" i="4" s="1"/>
  <c r="DT461" i="4" a="1"/>
  <c r="DT461" i="4" s="1"/>
  <c r="DT582" i="4" a="1"/>
  <c r="DT582" i="4" s="1"/>
  <c r="DT581" i="4" a="1"/>
  <c r="DT581" i="4" s="1"/>
  <c r="DT554" i="4" a="1"/>
  <c r="DT554" i="4" s="1"/>
  <c r="DT542" i="4" a="1"/>
  <c r="DT542" i="4" s="1"/>
  <c r="DT493" i="4" a="1"/>
  <c r="DT493" i="4" s="1"/>
  <c r="DT485" i="4" a="1"/>
  <c r="DT485" i="4" s="1"/>
  <c r="DT450" i="4" a="1"/>
  <c r="DT450" i="4" s="1"/>
  <c r="DT678" i="4" a="1"/>
  <c r="DT678" i="4" s="1"/>
  <c r="DT585" i="4" a="1"/>
  <c r="DT585" i="4" s="1"/>
  <c r="DT541" i="4" a="1"/>
  <c r="DT541" i="4" s="1"/>
  <c r="DT509" i="4" a="1"/>
  <c r="DT509" i="4" s="1"/>
  <c r="DT501" i="4" a="1"/>
  <c r="DT501" i="4" s="1"/>
  <c r="DT657" i="4" a="1"/>
  <c r="DT657" i="4" s="1"/>
  <c r="DT580" i="4" a="1"/>
  <c r="DT580" i="4" s="1"/>
  <c r="DT578" i="4" a="1"/>
  <c r="DT578" i="4" s="1"/>
  <c r="DT566" i="4" a="1"/>
  <c r="DT566" i="4" s="1"/>
  <c r="DT518" i="4" a="1"/>
  <c r="DT518" i="4" s="1"/>
  <c r="DT476" i="4" a="1"/>
  <c r="DT476" i="4" s="1"/>
  <c r="DT468" i="4" a="1"/>
  <c r="DT468" i="4" s="1"/>
  <c r="DT455" i="4" a="1"/>
  <c r="DT455" i="4" s="1"/>
  <c r="DT439" i="4" a="1"/>
  <c r="DT439" i="4" s="1"/>
  <c r="DT423" i="4" a="1"/>
  <c r="DT423" i="4" s="1"/>
  <c r="DT407" i="4" a="1"/>
  <c r="DT407" i="4" s="1"/>
  <c r="DT662" i="4" a="1"/>
  <c r="DT662" i="4" s="1"/>
  <c r="DT695" i="4" a="1"/>
  <c r="DT695" i="4" s="1"/>
  <c r="DT658" i="4" a="1"/>
  <c r="DT658" i="4" s="1"/>
  <c r="DT593" i="4" a="1"/>
  <c r="DT593" i="4" s="1"/>
  <c r="DT551" i="4" a="1"/>
  <c r="DT551" i="4" s="1"/>
  <c r="DT539" i="4" a="1"/>
  <c r="DT539" i="4" s="1"/>
  <c r="DT499" i="4" a="1"/>
  <c r="DT499" i="4" s="1"/>
  <c r="DT475" i="4" a="1"/>
  <c r="DT475" i="4" s="1"/>
  <c r="DT646" i="4" a="1"/>
  <c r="DT646" i="4" s="1"/>
  <c r="DT620" i="4" a="1"/>
  <c r="DT620" i="4" s="1"/>
  <c r="DT594" i="4" a="1"/>
  <c r="DT594" i="4" s="1"/>
  <c r="DT592" i="4" a="1"/>
  <c r="DT592" i="4" s="1"/>
  <c r="DT576" i="4" a="1"/>
  <c r="DT576" i="4" s="1"/>
  <c r="DT563" i="4" a="1"/>
  <c r="DT563" i="4" s="1"/>
  <c r="DT516" i="4" a="1"/>
  <c r="DT516" i="4" s="1"/>
  <c r="DT491" i="4" a="1"/>
  <c r="DT491" i="4" s="1"/>
  <c r="DT652" i="4" a="1"/>
  <c r="DT652" i="4" s="1"/>
  <c r="DT641" i="4" a="1"/>
  <c r="DT641" i="4" s="1"/>
  <c r="DT725" i="4" a="1"/>
  <c r="DT725" i="4" s="1"/>
  <c r="DT711" i="4" a="1"/>
  <c r="DT711" i="4" s="1"/>
  <c r="DT703" i="4" a="1"/>
  <c r="DT703" i="4" s="1"/>
  <c r="DT573" i="4" a="1"/>
  <c r="DT573" i="4" s="1"/>
  <c r="DT548" i="4" a="1"/>
  <c r="DT548" i="4" s="1"/>
  <c r="DT497" i="4" a="1"/>
  <c r="DT497" i="4" s="1"/>
  <c r="DT489" i="4" a="1"/>
  <c r="DT489" i="4" s="1"/>
  <c r="DT562" i="4" a="1"/>
  <c r="DT562" i="4" s="1"/>
  <c r="DT500" i="4" a="1"/>
  <c r="DT500" i="4" s="1"/>
  <c r="DT488" i="4" a="1"/>
  <c r="DT488" i="4" s="1"/>
  <c r="DT482" i="4" a="1"/>
  <c r="DT482" i="4" s="1"/>
  <c r="DT408" i="4" a="1"/>
  <c r="DT408" i="4" s="1"/>
  <c r="DT322" i="4" a="1"/>
  <c r="DT322" i="4" s="1"/>
  <c r="DT621" i="4" a="1"/>
  <c r="DT621" i="4" s="1"/>
  <c r="DT587" i="4" a="1"/>
  <c r="DT587" i="4" s="1"/>
  <c r="DT553" i="4" a="1"/>
  <c r="DT553" i="4" s="1"/>
  <c r="DT549" i="4" a="1"/>
  <c r="DT549" i="4" s="1"/>
  <c r="DT515" i="4" a="1"/>
  <c r="DT515" i="4" s="1"/>
  <c r="DT507" i="4" a="1"/>
  <c r="DT507" i="4" s="1"/>
  <c r="DT406" i="4" a="1"/>
  <c r="DT406" i="4" s="1"/>
  <c r="DT358" i="4" a="1"/>
  <c r="DT358" i="4" s="1"/>
  <c r="DT344" i="4" a="1"/>
  <c r="DT344" i="4" s="1"/>
  <c r="DT337" i="4" a="1"/>
  <c r="DT337" i="4" s="1"/>
  <c r="DT718" i="4" a="1"/>
  <c r="DT718" i="4" s="1"/>
  <c r="DT647" i="4" a="1"/>
  <c r="DT647" i="4" s="1"/>
  <c r="DT575" i="4" a="1"/>
  <c r="DT575" i="4" s="1"/>
  <c r="DT526" i="4" a="1"/>
  <c r="DT526" i="4" s="1"/>
  <c r="DT319" i="4" a="1"/>
  <c r="DT319" i="4" s="1"/>
  <c r="DT315" i="4" a="1"/>
  <c r="DT315" i="4" s="1"/>
  <c r="DT483" i="4" a="1"/>
  <c r="DT483" i="4" s="1"/>
  <c r="DT452" i="4" a="1"/>
  <c r="DT452" i="4" s="1"/>
  <c r="DT405" i="4" a="1"/>
  <c r="DT405" i="4" s="1"/>
  <c r="DT386" i="4" a="1"/>
  <c r="DT386" i="4" s="1"/>
  <c r="DT540" i="4" a="1"/>
  <c r="DT540" i="4" s="1"/>
  <c r="DT512" i="4" a="1"/>
  <c r="DT512" i="4" s="1"/>
  <c r="DT508" i="4" a="1"/>
  <c r="DT508" i="4" s="1"/>
  <c r="DT463" i="4" a="1"/>
  <c r="DT463" i="4" s="1"/>
  <c r="DT453" i="4" a="1"/>
  <c r="DT453" i="4" s="1"/>
  <c r="DT394" i="4" a="1"/>
  <c r="DT394" i="4" s="1"/>
  <c r="DT371" i="4" a="1"/>
  <c r="DT371" i="4" s="1"/>
  <c r="DT364" i="4" a="1"/>
  <c r="DT364" i="4" s="1"/>
  <c r="DT324" i="4" a="1"/>
  <c r="DT324" i="4" s="1"/>
  <c r="DT734" i="4" a="1"/>
  <c r="DT734" i="4" s="1"/>
  <c r="DT484" i="4" a="1"/>
  <c r="DT484" i="4" s="1"/>
  <c r="DT378" i="4" a="1"/>
  <c r="DT378" i="4" s="1"/>
  <c r="DT357" i="4" a="1"/>
  <c r="DT357" i="4" s="1"/>
  <c r="DT330" i="4" a="1"/>
  <c r="DT330" i="4" s="1"/>
  <c r="DT404" i="4" a="1"/>
  <c r="DT404" i="4" s="1"/>
  <c r="DT350" i="4" a="1"/>
  <c r="DT350" i="4" s="1"/>
  <c r="DT343" i="4" a="1"/>
  <c r="DT343" i="4" s="1"/>
  <c r="DT336" i="4" a="1"/>
  <c r="DT336" i="4" s="1"/>
  <c r="DT428" i="4" a="1"/>
  <c r="DT428" i="4" s="1"/>
  <c r="DT385" i="4" a="1"/>
  <c r="DT385" i="4" s="1"/>
  <c r="DT619" i="4" a="1"/>
  <c r="DT619" i="4" s="1"/>
  <c r="DT588" i="4" a="1"/>
  <c r="DT588" i="4" s="1"/>
  <c r="DT550" i="4" a="1"/>
  <c r="DT550" i="4" s="1"/>
  <c r="DT454" i="4" a="1"/>
  <c r="DT454" i="4" s="1"/>
  <c r="DT431" i="4" a="1"/>
  <c r="DT431" i="4" s="1"/>
  <c r="DT642" i="4" a="1"/>
  <c r="DT642" i="4" s="1"/>
  <c r="DT537" i="4" a="1"/>
  <c r="DT537" i="4" s="1"/>
  <c r="DT471" i="4" a="1"/>
  <c r="DT471" i="4" s="1"/>
  <c r="DT434" i="4" a="1"/>
  <c r="DT434" i="4" s="1"/>
  <c r="DT403" i="4" a="1"/>
  <c r="DT403" i="4" s="1"/>
  <c r="DT377" i="4" a="1"/>
  <c r="DT377" i="4" s="1"/>
  <c r="DT370" i="4" a="1"/>
  <c r="DT370" i="4" s="1"/>
  <c r="DT527" i="4" a="1"/>
  <c r="DT527" i="4" s="1"/>
  <c r="DT472" i="4" a="1"/>
  <c r="DT472" i="4" s="1"/>
  <c r="DT432" i="4" a="1"/>
  <c r="DT432" i="4" s="1"/>
  <c r="DT402" i="4" a="1"/>
  <c r="DT402" i="4" s="1"/>
  <c r="DT356" i="4" a="1"/>
  <c r="DT356" i="4" s="1"/>
  <c r="DT349" i="4" a="1"/>
  <c r="DT349" i="4" s="1"/>
  <c r="DT335" i="4" a="1"/>
  <c r="DT335" i="4" s="1"/>
  <c r="DT329" i="4" a="1"/>
  <c r="DT329" i="4" s="1"/>
  <c r="DT323" i="4" a="1"/>
  <c r="DT323" i="4" s="1"/>
  <c r="DT320" i="4" a="1"/>
  <c r="DT320" i="4" s="1"/>
  <c r="DT653" i="4" a="1"/>
  <c r="DT653" i="4" s="1"/>
  <c r="DT465" i="4" a="1"/>
  <c r="DT465" i="4" s="1"/>
  <c r="DT392" i="4" a="1"/>
  <c r="DT392" i="4" s="1"/>
  <c r="DT609" i="4" a="1"/>
  <c r="DT609" i="4" s="1"/>
  <c r="DT498" i="4" a="1"/>
  <c r="DT498" i="4" s="1"/>
  <c r="DT437" i="4" a="1"/>
  <c r="DT437" i="4" s="1"/>
  <c r="DT424" i="4" a="1"/>
  <c r="DT424" i="4" s="1"/>
  <c r="DT401" i="4" a="1"/>
  <c r="DT401" i="4" s="1"/>
  <c r="DT376" i="4" a="1"/>
  <c r="DT376" i="4" s="1"/>
  <c r="DT369" i="4" a="1"/>
  <c r="DT369" i="4" s="1"/>
  <c r="DT635" i="4" a="1"/>
  <c r="DT635" i="4" s="1"/>
  <c r="DT524" i="4" a="1"/>
  <c r="DT524" i="4" s="1"/>
  <c r="DT436" i="4" a="1"/>
  <c r="DT436" i="4" s="1"/>
  <c r="DT383" i="4" a="1"/>
  <c r="DT383" i="4" s="1"/>
  <c r="DT355" i="4" a="1"/>
  <c r="DT355" i="4" s="1"/>
  <c r="DT348" i="4" a="1"/>
  <c r="DT348" i="4" s="1"/>
  <c r="DT490" i="4" a="1"/>
  <c r="DT490" i="4" s="1"/>
  <c r="DT438" i="4" a="1"/>
  <c r="DT438" i="4" s="1"/>
  <c r="DT422" i="4" a="1"/>
  <c r="DT422" i="4" s="1"/>
  <c r="DT421" i="4" a="1"/>
  <c r="DT421" i="4" s="1"/>
  <c r="DT735" i="4" a="1"/>
  <c r="DT735" i="4" s="1"/>
  <c r="DT651" i="4" a="1"/>
  <c r="DT651" i="4" s="1"/>
  <c r="DT528" i="4" a="1"/>
  <c r="DT528" i="4" s="1"/>
  <c r="DT517" i="4" a="1"/>
  <c r="DT517" i="4" s="1"/>
  <c r="DT479" i="4" a="1"/>
  <c r="DT479" i="4" s="1"/>
  <c r="DT440" i="4" a="1"/>
  <c r="DT440" i="4" s="1"/>
  <c r="DT702" i="4" a="1"/>
  <c r="DT702" i="4" s="1"/>
  <c r="DT589" i="4" a="1"/>
  <c r="DT589" i="4" s="1"/>
  <c r="DT564" i="4" a="1"/>
  <c r="DT564" i="4" s="1"/>
  <c r="DT473" i="4" a="1"/>
  <c r="DT473" i="4" s="1"/>
  <c r="DT443" i="4" a="1"/>
  <c r="DT443" i="4" s="1"/>
  <c r="DT441" i="4" a="1"/>
  <c r="DT441" i="4" s="1"/>
  <c r="DT420" i="4" a="1"/>
  <c r="DT420" i="4" s="1"/>
  <c r="DT399" i="4" a="1"/>
  <c r="DT399" i="4" s="1"/>
  <c r="DT610" i="4" a="1"/>
  <c r="DT610" i="4" s="1"/>
  <c r="DT586" i="4" a="1"/>
  <c r="DT586" i="4" s="1"/>
  <c r="DT514" i="4" a="1"/>
  <c r="DT514" i="4" s="1"/>
  <c r="DT467" i="4" a="1"/>
  <c r="DT467" i="4" s="1"/>
  <c r="DT459" i="4" a="1"/>
  <c r="DT459" i="4" s="1"/>
  <c r="DT417" i="4" a="1"/>
  <c r="DT417" i="4" s="1"/>
  <c r="DT415" i="4" a="1"/>
  <c r="DT415" i="4" s="1"/>
  <c r="DT552" i="4" a="1"/>
  <c r="DT552" i="4" s="1"/>
  <c r="DT506" i="4" a="1"/>
  <c r="DT506" i="4" s="1"/>
  <c r="DT710" i="4" a="1"/>
  <c r="DT710" i="4" s="1"/>
  <c r="DT596" i="4" a="1"/>
  <c r="DT596" i="4" s="1"/>
  <c r="DT536" i="4" a="1"/>
  <c r="DT536" i="4" s="1"/>
  <c r="DT457" i="4" a="1"/>
  <c r="DT457" i="4" s="1"/>
  <c r="DT409" i="4" a="1"/>
  <c r="DT409" i="4" s="1"/>
  <c r="DT327" i="4" a="1"/>
  <c r="DT327" i="4" s="1"/>
  <c r="DT303" i="4" a="1"/>
  <c r="DT303" i="4" s="1"/>
  <c r="DT286" i="4" a="1"/>
  <c r="DT286" i="4" s="1"/>
  <c r="DT365" i="4" a="1"/>
  <c r="DT365" i="4" s="1"/>
  <c r="DT341" i="4" a="1"/>
  <c r="DT341" i="4" s="1"/>
  <c r="DT696" i="4" a="1"/>
  <c r="DT696" i="4" s="1"/>
  <c r="DT466" i="4" a="1"/>
  <c r="DT466" i="4" s="1"/>
  <c r="DT395" i="4" a="1"/>
  <c r="DT395" i="4" s="1"/>
  <c r="DT328" i="4" a="1"/>
  <c r="DT328" i="4" s="1"/>
  <c r="DT574" i="4" a="1"/>
  <c r="DT574" i="4" s="1"/>
  <c r="DT389" i="4" a="1"/>
  <c r="DT389" i="4" s="1"/>
  <c r="DT372" i="4" a="1"/>
  <c r="DT372" i="4" s="1"/>
  <c r="DT351" i="4" a="1"/>
  <c r="DT351" i="4" s="1"/>
  <c r="DT419" i="4" a="1"/>
  <c r="DT419" i="4" s="1"/>
  <c r="DT384" i="4" a="1"/>
  <c r="DT384" i="4" s="1"/>
  <c r="DT306" i="4" a="1"/>
  <c r="DT306" i="4" s="1"/>
  <c r="DT308" i="4" a="1"/>
  <c r="DT308" i="4" s="1"/>
  <c r="DT481" i="4" a="1"/>
  <c r="DT481" i="4" s="1"/>
  <c r="DT366" i="4" a="1"/>
  <c r="DT366" i="4" s="1"/>
  <c r="DT359" i="4" a="1"/>
  <c r="DT359" i="4" s="1"/>
  <c r="DT342" i="4" a="1"/>
  <c r="DT342" i="4" s="1"/>
  <c r="DT295" i="4" a="1"/>
  <c r="DT295" i="4" s="1"/>
  <c r="DT278" i="4" a="1"/>
  <c r="DT278" i="4" s="1"/>
  <c r="DT433" i="4" a="1"/>
  <c r="DT433" i="4" s="1"/>
  <c r="DT396" i="4" a="1"/>
  <c r="DT396" i="4" s="1"/>
  <c r="DT360" i="4" a="1"/>
  <c r="DT360" i="4" s="1"/>
  <c r="DT352" i="4" a="1"/>
  <c r="DT352" i="4" s="1"/>
  <c r="DT331" i="4" a="1"/>
  <c r="DT331" i="4" s="1"/>
  <c r="DT298" i="4" a="1"/>
  <c r="DT298" i="4" s="1"/>
  <c r="DT492" i="4" a="1"/>
  <c r="DT492" i="4" s="1"/>
  <c r="DT449" i="4" a="1"/>
  <c r="DT449" i="4" s="1"/>
  <c r="DT379" i="4" a="1"/>
  <c r="DT379" i="4" s="1"/>
  <c r="DT373" i="4" a="1"/>
  <c r="DT373" i="4" s="1"/>
  <c r="DT367" i="4" a="1"/>
  <c r="DT367" i="4" s="1"/>
  <c r="DT353" i="4" a="1"/>
  <c r="DT353" i="4" s="1"/>
  <c r="DT316" i="4" a="1"/>
  <c r="DT316" i="4" s="1"/>
  <c r="DT577" i="4" a="1"/>
  <c r="DT577" i="4" s="1"/>
  <c r="DT565" i="4" a="1"/>
  <c r="DT565" i="4" s="1"/>
  <c r="DT487" i="4" a="1"/>
  <c r="DT487" i="4" s="1"/>
  <c r="DT332" i="4" a="1"/>
  <c r="DT332" i="4" s="1"/>
  <c r="DT317" i="4" a="1"/>
  <c r="DT317" i="4" s="1"/>
  <c r="DT301" i="4" a="1"/>
  <c r="DT301" i="4" s="1"/>
  <c r="DT397" i="4" a="1"/>
  <c r="DT397" i="4" s="1"/>
  <c r="DT390" i="4" a="1"/>
  <c r="DT390" i="4" s="1"/>
  <c r="DT310" i="4" a="1"/>
  <c r="DT310" i="4" s="1"/>
  <c r="DT304" i="4" a="1"/>
  <c r="DT304" i="4" s="1"/>
  <c r="DT361" i="4" a="1"/>
  <c r="DT361" i="4" s="1"/>
  <c r="DT354" i="4" a="1"/>
  <c r="DT354" i="4" s="1"/>
  <c r="DT333" i="4" a="1"/>
  <c r="DT333" i="4" s="1"/>
  <c r="DT717" i="4" a="1"/>
  <c r="DT717" i="4" s="1"/>
  <c r="DT374" i="4" a="1"/>
  <c r="DT374" i="4" s="1"/>
  <c r="DT287" i="4" a="1"/>
  <c r="DT287" i="4" s="1"/>
  <c r="DT270" i="4" a="1"/>
  <c r="DT270" i="4" s="1"/>
  <c r="DT380" i="4" a="1"/>
  <c r="DT380" i="4" s="1"/>
  <c r="DT368" i="4" a="1"/>
  <c r="DT368" i="4" s="1"/>
  <c r="DT425" i="4" a="1"/>
  <c r="DT425" i="4" s="1"/>
  <c r="DT411" i="4" a="1"/>
  <c r="DT411" i="4" s="1"/>
  <c r="DT334" i="4" a="1"/>
  <c r="DT334" i="4" s="1"/>
  <c r="DT416" i="4" a="1"/>
  <c r="DT416" i="4" s="1"/>
  <c r="DT362" i="4" a="1"/>
  <c r="DT362" i="4" s="1"/>
  <c r="DT318" i="4" a="1"/>
  <c r="DT318" i="4" s="1"/>
  <c r="DT313" i="4" a="1"/>
  <c r="DT313" i="4" s="1"/>
  <c r="DT312" i="4" a="1"/>
  <c r="DT312" i="4" s="1"/>
  <c r="DT293" i="4" a="1"/>
  <c r="DT293" i="4" s="1"/>
  <c r="DT276" i="4" a="1"/>
  <c r="DT276" i="4" s="1"/>
  <c r="DT525" i="4" a="1"/>
  <c r="DT525" i="4" s="1"/>
  <c r="DT391" i="4" a="1"/>
  <c r="DT391" i="4" s="1"/>
  <c r="DT381" i="4" a="1"/>
  <c r="DT381" i="4" s="1"/>
  <c r="DT314" i="4" a="1"/>
  <c r="DT314" i="4" s="1"/>
  <c r="DT462" i="4" a="1"/>
  <c r="DT462" i="4" s="1"/>
  <c r="DT561" i="4" a="1"/>
  <c r="DT561" i="4" s="1"/>
  <c r="DT412" i="4" a="1"/>
  <c r="DT412" i="4" s="1"/>
  <c r="DT346" i="4" a="1"/>
  <c r="DT346" i="4" s="1"/>
  <c r="DT299" i="4" a="1"/>
  <c r="DT299" i="4" s="1"/>
  <c r="DT282" i="4" a="1"/>
  <c r="DT282" i="4" s="1"/>
  <c r="DT347" i="4" a="1"/>
  <c r="DT347" i="4" s="1"/>
  <c r="DT302" i="4" a="1"/>
  <c r="DT302" i="4" s="1"/>
  <c r="DT363" i="4" a="1"/>
  <c r="DT363" i="4" s="1"/>
  <c r="DT307" i="4" a="1"/>
  <c r="DT307" i="4" s="1"/>
  <c r="DT285" i="4" a="1"/>
  <c r="DT285" i="4" s="1"/>
  <c r="DT447" i="4" a="1"/>
  <c r="DT447" i="4" s="1"/>
  <c r="DT538" i="4" a="1"/>
  <c r="DT538" i="4" s="1"/>
  <c r="DT448" i="4" a="1"/>
  <c r="DT448" i="4" s="1"/>
  <c r="DT388" i="4" a="1"/>
  <c r="DT388" i="4" s="1"/>
  <c r="DT326" i="4" a="1"/>
  <c r="DT326" i="4" s="1"/>
  <c r="DT275" i="4" a="1"/>
  <c r="DT275" i="4" s="1"/>
  <c r="DT268" i="4" a="1"/>
  <c r="DT268" i="4" s="1"/>
  <c r="DT460" i="4" a="1"/>
  <c r="DT460" i="4" s="1"/>
  <c r="DT311" i="4" a="1"/>
  <c r="DT311" i="4" s="1"/>
  <c r="DT309" i="4" a="1"/>
  <c r="DT309" i="4" s="1"/>
  <c r="DT427" i="4" a="1"/>
  <c r="DT427" i="4" s="1"/>
  <c r="DT256" i="4" a="1"/>
  <c r="DT256" i="4" s="1"/>
  <c r="DT254" i="4" a="1"/>
  <c r="DT254" i="4" s="1"/>
  <c r="DT305" i="4" a="1"/>
  <c r="DT305" i="4" s="1"/>
  <c r="DT265" i="4" a="1"/>
  <c r="DT265" i="4" s="1"/>
  <c r="DT398" i="4" a="1"/>
  <c r="DT398" i="4" s="1"/>
  <c r="DT393" i="4" a="1"/>
  <c r="DT393" i="4" s="1"/>
  <c r="DT289" i="4" a="1"/>
  <c r="DT289" i="4" s="1"/>
  <c r="DT474" i="4" a="1"/>
  <c r="DT474" i="4" s="1"/>
  <c r="DT252" i="4" a="1"/>
  <c r="DT252" i="4" s="1"/>
  <c r="DT274" i="4" a="1"/>
  <c r="DT274" i="4" s="1"/>
  <c r="DT294" i="4" a="1"/>
  <c r="DT294" i="4" s="1"/>
  <c r="DT258" i="4" a="1"/>
  <c r="DT258" i="4" s="1"/>
  <c r="DT338" i="4" a="1"/>
  <c r="DT338" i="4" s="1"/>
  <c r="DT296" i="4" a="1"/>
  <c r="DT296" i="4" s="1"/>
  <c r="DT292" i="4" a="1"/>
  <c r="DT292" i="4" s="1"/>
  <c r="DT267" i="4" a="1"/>
  <c r="DT267" i="4" s="1"/>
  <c r="DT590" i="4" a="1"/>
  <c r="DT590" i="4" s="1"/>
  <c r="DT375" i="4" a="1"/>
  <c r="DT375" i="4" s="1"/>
  <c r="DT290" i="4" a="1"/>
  <c r="DT290" i="4" s="1"/>
  <c r="DT339" i="4" a="1"/>
  <c r="DT339" i="4" s="1"/>
  <c r="DT691" i="4" a="1"/>
  <c r="DT691" i="4" s="1"/>
  <c r="DT413" i="4" a="1"/>
  <c r="DT413" i="4" s="1"/>
  <c r="DT340" i="4" a="1"/>
  <c r="DT340" i="4" s="1"/>
  <c r="DT241" i="4" a="1"/>
  <c r="DT241" i="4" s="1"/>
  <c r="DT239" i="4" a="1"/>
  <c r="DT239" i="4" s="1"/>
  <c r="DT212" i="4" a="1"/>
  <c r="DT212" i="4" s="1"/>
  <c r="DT207" i="4" a="1"/>
  <c r="DT207" i="4" s="1"/>
  <c r="DT325" i="4" a="1"/>
  <c r="DT325" i="4" s="1"/>
  <c r="DT300" i="4" a="1"/>
  <c r="DT300" i="4" s="1"/>
  <c r="DT215" i="4" a="1"/>
  <c r="DT215" i="4" s="1"/>
  <c r="DT242" i="4" a="1"/>
  <c r="DT242" i="4" s="1"/>
  <c r="DT280" i="4" a="1"/>
  <c r="DT280" i="4" s="1"/>
  <c r="DT277" i="4" a="1"/>
  <c r="DT277" i="4" s="1"/>
  <c r="DT255" i="4" a="1"/>
  <c r="DT255" i="4" s="1"/>
  <c r="DT253" i="4" a="1"/>
  <c r="DT253" i="4" s="1"/>
  <c r="DT244" i="4" a="1"/>
  <c r="DT244" i="4" s="1"/>
  <c r="DT220" i="4" a="1"/>
  <c r="DT220" i="4" s="1"/>
  <c r="DT209" i="4" a="1"/>
  <c r="DT209" i="4" s="1"/>
  <c r="DT257" i="4" a="1"/>
  <c r="DT257" i="4" s="1"/>
  <c r="DT245" i="4" a="1"/>
  <c r="DT245" i="4" s="1"/>
  <c r="DT243" i="4" a="1"/>
  <c r="DT243" i="4" s="1"/>
  <c r="DT297" i="4" a="1"/>
  <c r="DT297" i="4" s="1"/>
  <c r="DT444" i="4" a="1"/>
  <c r="DT444" i="4" s="1"/>
  <c r="DT321" i="4" a="1"/>
  <c r="DT321" i="4" s="1"/>
  <c r="DT269" i="4" a="1"/>
  <c r="DT269" i="4" s="1"/>
  <c r="DT263" i="4" a="1"/>
  <c r="DT263" i="4" s="1"/>
  <c r="DT246" i="4" a="1"/>
  <c r="DT246" i="4" s="1"/>
  <c r="DT225" i="4" a="1"/>
  <c r="DT225" i="4" s="1"/>
  <c r="DT248" i="4" a="1"/>
  <c r="DT248" i="4" s="1"/>
  <c r="DT284" i="4" a="1"/>
  <c r="DT284" i="4" s="1"/>
  <c r="DT271" i="4" a="1"/>
  <c r="DT271" i="4" s="1"/>
  <c r="DT418" i="4" a="1"/>
  <c r="DT418" i="4" s="1"/>
  <c r="DT249" i="4" a="1"/>
  <c r="DT249" i="4" s="1"/>
  <c r="DT247" i="4" a="1"/>
  <c r="DT247" i="4" s="1"/>
  <c r="DT228" i="4" a="1"/>
  <c r="DT228" i="4" s="1"/>
  <c r="DT291" i="4" a="1"/>
  <c r="DT291" i="4" s="1"/>
  <c r="DT266" i="4" a="1"/>
  <c r="DT266" i="4" s="1"/>
  <c r="DT262" i="4" a="1"/>
  <c r="DT262" i="4" s="1"/>
  <c r="DT259" i="4" a="1"/>
  <c r="DT259" i="4" s="1"/>
  <c r="DT202" i="4" a="1"/>
  <c r="DT202" i="4" s="1"/>
  <c r="DT273" i="4" a="1"/>
  <c r="DT273" i="4" s="1"/>
  <c r="DT281" i="4" a="1"/>
  <c r="DT281" i="4" s="1"/>
  <c r="DT211" i="4" a="1"/>
  <c r="DT211" i="4" s="1"/>
  <c r="DT208" i="4" a="1"/>
  <c r="DT208" i="4" s="1"/>
  <c r="DT272" i="4" a="1"/>
  <c r="DT272" i="4" s="1"/>
  <c r="DT230" i="4" a="1"/>
  <c r="DT230" i="4" s="1"/>
  <c r="DT345" i="4" a="1"/>
  <c r="DT345" i="4" s="1"/>
  <c r="DT250" i="4" a="1"/>
  <c r="DT250" i="4" s="1"/>
  <c r="DT232" i="4" a="1"/>
  <c r="DT232" i="4" s="1"/>
  <c r="DT216" i="4" a="1"/>
  <c r="DT216" i="4" s="1"/>
  <c r="DT223" i="4" a="1"/>
  <c r="DT223" i="4" s="1"/>
  <c r="DT219" i="4" a="1"/>
  <c r="DT219" i="4" s="1"/>
  <c r="DT197" i="4" a="1"/>
  <c r="DT197" i="4" s="1"/>
  <c r="DT193" i="4" a="1"/>
  <c r="DT193" i="4" s="1"/>
  <c r="DT189" i="4" a="1"/>
  <c r="DT189" i="4" s="1"/>
  <c r="DT233" i="4" a="1"/>
  <c r="DT233" i="4" s="1"/>
  <c r="DT231" i="4" a="1"/>
  <c r="DT231" i="4" s="1"/>
  <c r="DT283" i="4" a="1"/>
  <c r="DT283" i="4" s="1"/>
  <c r="DT260" i="4" a="1"/>
  <c r="DT260" i="4" s="1"/>
  <c r="DT203" i="4" a="1"/>
  <c r="DT203" i="4" s="1"/>
  <c r="DT238" i="4" a="1"/>
  <c r="DT238" i="4" s="1"/>
  <c r="DT221" i="4" a="1"/>
  <c r="DT221" i="4" s="1"/>
  <c r="DT179" i="4" a="1"/>
  <c r="DT179" i="4" s="1"/>
  <c r="DT196" i="4" a="1"/>
  <c r="DT196" i="4" s="1"/>
  <c r="DT183" i="4" a="1"/>
  <c r="DT183" i="4" s="1"/>
  <c r="DT176" i="4" a="1"/>
  <c r="DT176" i="4" s="1"/>
  <c r="DT173" i="4" a="1"/>
  <c r="DT173" i="4" s="1"/>
  <c r="DT124" i="4" a="1"/>
  <c r="DT124" i="4" s="1"/>
  <c r="DT236" i="4" a="1"/>
  <c r="DT236" i="4" s="1"/>
  <c r="DT240" i="4" a="1"/>
  <c r="DT240" i="4" s="1"/>
  <c r="DT160" i="4" a="1"/>
  <c r="DT160" i="4" s="1"/>
  <c r="DT156" i="4" a="1"/>
  <c r="DT156" i="4" s="1"/>
  <c r="DT152" i="4" a="1"/>
  <c r="DT152" i="4" s="1"/>
  <c r="DT148" i="4" a="1"/>
  <c r="DT148" i="4" s="1"/>
  <c r="DT144" i="4" a="1"/>
  <c r="DT144" i="4" s="1"/>
  <c r="DT261" i="4" a="1"/>
  <c r="DT261" i="4" s="1"/>
  <c r="DT251" i="4" a="1"/>
  <c r="DT251" i="4" s="1"/>
  <c r="DT170" i="4" a="1"/>
  <c r="DT170" i="4" s="1"/>
  <c r="DT167" i="4" a="1"/>
  <c r="DT167" i="4" s="1"/>
  <c r="DT165" i="4" a="1"/>
  <c r="DT165" i="4" s="1"/>
  <c r="DT229" i="4" a="1"/>
  <c r="DT229" i="4" s="1"/>
  <c r="DT182" i="4" a="1"/>
  <c r="DT182" i="4" s="1"/>
  <c r="DT206" i="4" a="1"/>
  <c r="DT206" i="4" s="1"/>
  <c r="DT163" i="4" a="1"/>
  <c r="DT163" i="4" s="1"/>
  <c r="DT226" i="4" a="1"/>
  <c r="DT226" i="4" s="1"/>
  <c r="DT210" i="4" a="1"/>
  <c r="DT210" i="4" s="1"/>
  <c r="DT198" i="4" a="1"/>
  <c r="DT198" i="4" s="1"/>
  <c r="DT181" i="4" a="1"/>
  <c r="DT181" i="4" s="1"/>
  <c r="DT178" i="4" a="1"/>
  <c r="DT178" i="4" s="1"/>
  <c r="DT175" i="4" a="1"/>
  <c r="DT175" i="4" s="1"/>
  <c r="DT157" i="4" a="1"/>
  <c r="DT157" i="4" s="1"/>
  <c r="DT153" i="4" a="1"/>
  <c r="DT153" i="4" s="1"/>
  <c r="DT149" i="4" a="1"/>
  <c r="DT149" i="4" s="1"/>
  <c r="DT145" i="4" a="1"/>
  <c r="DT145" i="4" s="1"/>
  <c r="DT141" i="4" a="1"/>
  <c r="DT141" i="4" s="1"/>
  <c r="DT137" i="4" a="1"/>
  <c r="DT137" i="4" s="1"/>
  <c r="DT133" i="4" a="1"/>
  <c r="DT133" i="4" s="1"/>
  <c r="DT129" i="4" a="1"/>
  <c r="DT129" i="4" s="1"/>
  <c r="DT279" i="4" a="1"/>
  <c r="DT279" i="4" s="1"/>
  <c r="DT192" i="4" a="1"/>
  <c r="DT192" i="4" s="1"/>
  <c r="DT288" i="4" a="1"/>
  <c r="DT288" i="4" s="1"/>
  <c r="DT224" i="4" a="1"/>
  <c r="DT224" i="4" s="1"/>
  <c r="DT237" i="4" a="1"/>
  <c r="DT237" i="4" s="1"/>
  <c r="DT214" i="4" a="1"/>
  <c r="DT214" i="4" s="1"/>
  <c r="DT204" i="4" a="1"/>
  <c r="DT204" i="4" s="1"/>
  <c r="DT199" i="4" a="1"/>
  <c r="DT199" i="4" s="1"/>
  <c r="DT264" i="4" a="1"/>
  <c r="DT264" i="4" s="1"/>
  <c r="DT187" i="4" a="1"/>
  <c r="DT187" i="4" s="1"/>
  <c r="DT382" i="4" a="1"/>
  <c r="DT382" i="4" s="1"/>
  <c r="DT200" i="4" a="1"/>
  <c r="DT200" i="4" s="1"/>
  <c r="DT201" i="4" a="1"/>
  <c r="DT201" i="4" s="1"/>
  <c r="DT188" i="4" a="1"/>
  <c r="DT188" i="4" s="1"/>
  <c r="DT146" i="4" a="1"/>
  <c r="DT146" i="4" s="1"/>
  <c r="DT123" i="4" a="1"/>
  <c r="DT123" i="4" s="1"/>
  <c r="DT172" i="4" a="1"/>
  <c r="DT172" i="4" s="1"/>
  <c r="DT171" i="4" a="1"/>
  <c r="DT171" i="4" s="1"/>
  <c r="DT132" i="4" a="1"/>
  <c r="DT132" i="4" s="1"/>
  <c r="DT213" i="4" a="1"/>
  <c r="DT213" i="4" s="1"/>
  <c r="DT174" i="4" a="1"/>
  <c r="DT174" i="4" s="1"/>
  <c r="DT162" i="4" a="1"/>
  <c r="DT162" i="4" s="1"/>
  <c r="DT139" i="4" a="1"/>
  <c r="DT139" i="4" s="1"/>
  <c r="DT110" i="4" a="1"/>
  <c r="DT110" i="4" s="1"/>
  <c r="DT94" i="4" a="1"/>
  <c r="DT94" i="4" s="1"/>
  <c r="DT161" i="4" a="1"/>
  <c r="DT161" i="4" s="1"/>
  <c r="DT143" i="4" a="1"/>
  <c r="DT143" i="4" s="1"/>
  <c r="DT130" i="4" a="1"/>
  <c r="DT130" i="4" s="1"/>
  <c r="DT217" i="4" a="1"/>
  <c r="DT217" i="4" s="1"/>
  <c r="DT195" i="4" a="1"/>
  <c r="DT195" i="4" s="1"/>
  <c r="DT169" i="4" a="1"/>
  <c r="DT169" i="4" s="1"/>
  <c r="DT122" i="4" a="1"/>
  <c r="DT122" i="4" s="1"/>
  <c r="DT119" i="4" a="1"/>
  <c r="DT119" i="4" s="1"/>
  <c r="DT235" i="4" a="1"/>
  <c r="DT235" i="4" s="1"/>
  <c r="DT227" i="4" a="1"/>
  <c r="DT227" i="4" s="1"/>
  <c r="DT205" i="4" a="1"/>
  <c r="DT205" i="4" s="1"/>
  <c r="DT126" i="4" a="1"/>
  <c r="DT126" i="4" s="1"/>
  <c r="DT117" i="4" a="1"/>
  <c r="DT117" i="4" s="1"/>
  <c r="DT114" i="4" a="1"/>
  <c r="DT114" i="4" s="1"/>
  <c r="DT98" i="4" a="1"/>
  <c r="DT98" i="4" s="1"/>
  <c r="DT82" i="4" a="1"/>
  <c r="DT82" i="4" s="1"/>
  <c r="DT135" i="4" a="1"/>
  <c r="DT135" i="4" s="1"/>
  <c r="DT168" i="4" a="1"/>
  <c r="DT168" i="4" s="1"/>
  <c r="DT142" i="4" a="1"/>
  <c r="DT142" i="4" s="1"/>
  <c r="DT127" i="4" a="1"/>
  <c r="DT127" i="4" s="1"/>
  <c r="DT125" i="4" a="1"/>
  <c r="DT125" i="4" s="1"/>
  <c r="DT111" i="4" a="1"/>
  <c r="DT111" i="4" s="1"/>
  <c r="DT95" i="4" a="1"/>
  <c r="DT95" i="4" s="1"/>
  <c r="DT79" i="4" a="1"/>
  <c r="DT79" i="4" s="1"/>
  <c r="DT75" i="4" a="1"/>
  <c r="DT75" i="4" s="1"/>
  <c r="DT184" i="4" a="1"/>
  <c r="DT184" i="4" s="1"/>
  <c r="DT180" i="4" a="1"/>
  <c r="DT180" i="4" s="1"/>
  <c r="DT185" i="4" a="1"/>
  <c r="DT185" i="4" s="1"/>
  <c r="DT108" i="4" a="1"/>
  <c r="DT108" i="4" s="1"/>
  <c r="DT92" i="4" a="1"/>
  <c r="DT92" i="4" s="1"/>
  <c r="DT72" i="4" a="1"/>
  <c r="DT72" i="4" s="1"/>
  <c r="DT140" i="4" a="1"/>
  <c r="DT140" i="4" s="1"/>
  <c r="DT128" i="4" a="1"/>
  <c r="DT128" i="4" s="1"/>
  <c r="DT166" i="4" a="1"/>
  <c r="DT166" i="4" s="1"/>
  <c r="DT121" i="4" a="1"/>
  <c r="DT121" i="4" s="1"/>
  <c r="DT105" i="4" a="1"/>
  <c r="DT105" i="4" s="1"/>
  <c r="DT89" i="4" a="1"/>
  <c r="DT89" i="4" s="1"/>
  <c r="DT69" i="4" a="1"/>
  <c r="DT69" i="4" s="1"/>
  <c r="DT194" i="4" a="1"/>
  <c r="DT194" i="4" s="1"/>
  <c r="DT191" i="4" a="1"/>
  <c r="DT191" i="4" s="1"/>
  <c r="DT138" i="4" a="1"/>
  <c r="DT138" i="4" s="1"/>
  <c r="DT400" i="4" a="1"/>
  <c r="DT400" i="4" s="1"/>
  <c r="DT102" i="4" a="1"/>
  <c r="DT102" i="4" s="1"/>
  <c r="DT86" i="4" a="1"/>
  <c r="DT86" i="4" s="1"/>
  <c r="DT190" i="4" a="1"/>
  <c r="DT190" i="4" s="1"/>
  <c r="DT186" i="4" a="1"/>
  <c r="DT186" i="4" s="1"/>
  <c r="DT387" i="4" a="1"/>
  <c r="DT387" i="4" s="1"/>
  <c r="DT177" i="4" a="1"/>
  <c r="DT177" i="4" s="1"/>
  <c r="DT131" i="4" a="1"/>
  <c r="DT131" i="4" s="1"/>
  <c r="DT115" i="4" a="1"/>
  <c r="DT115" i="4" s="1"/>
  <c r="DT99" i="4" a="1"/>
  <c r="DT99" i="4" s="1"/>
  <c r="DT83" i="4" a="1"/>
  <c r="DT83" i="4" s="1"/>
  <c r="DT155" i="4" a="1"/>
  <c r="DT155" i="4" s="1"/>
  <c r="DT109" i="4" a="1"/>
  <c r="DT109" i="4" s="1"/>
  <c r="DT104" i="4" a="1"/>
  <c r="DT104" i="4" s="1"/>
  <c r="DT154" i="4" a="1"/>
  <c r="DT154" i="4" s="1"/>
  <c r="DT100" i="4" a="1"/>
  <c r="DT100" i="4" s="1"/>
  <c r="DT77" i="4" a="1"/>
  <c r="DT77" i="4" s="1"/>
  <c r="DT91" i="4" a="1"/>
  <c r="DT91" i="4" s="1"/>
  <c r="DT88" i="4" a="1"/>
  <c r="DT88" i="4" s="1"/>
  <c r="DT134" i="4" a="1"/>
  <c r="DT134" i="4" s="1"/>
  <c r="DT96" i="4" a="1"/>
  <c r="DT96" i="4" s="1"/>
  <c r="DT107" i="4" a="1"/>
  <c r="DT107" i="4" s="1"/>
  <c r="DT234" i="4" a="1"/>
  <c r="DT234" i="4" s="1"/>
  <c r="DT112" i="4" a="1"/>
  <c r="DT112" i="4" s="1"/>
  <c r="DT164" i="4" a="1"/>
  <c r="DT164" i="4" s="1"/>
  <c r="DT80" i="4" a="1"/>
  <c r="DT80" i="4" s="1"/>
  <c r="DT136" i="4" a="1"/>
  <c r="DT136" i="4" s="1"/>
  <c r="DT103" i="4" a="1"/>
  <c r="DT103" i="4" s="1"/>
  <c r="DT116" i="4" a="1"/>
  <c r="DT116" i="4" s="1"/>
  <c r="DT147" i="4" a="1"/>
  <c r="DT147" i="4" s="1"/>
  <c r="DT87" i="4" a="1"/>
  <c r="DT87" i="4" s="1"/>
  <c r="DT101" i="4" a="1"/>
  <c r="DT101" i="4" s="1"/>
  <c r="DT97" i="4" a="1"/>
  <c r="DT97" i="4" s="1"/>
  <c r="DT90" i="4" a="1"/>
  <c r="DT90" i="4" s="1"/>
  <c r="DT73" i="4" a="1"/>
  <c r="DT73" i="4" s="1"/>
  <c r="DT120" i="4" a="1"/>
  <c r="DT120" i="4" s="1"/>
  <c r="DT218" i="4" a="1"/>
  <c r="DT218" i="4" s="1"/>
  <c r="DT118" i="4" a="1"/>
  <c r="DT118" i="4" s="1"/>
  <c r="DT71" i="4" a="1"/>
  <c r="DT71" i="4" s="1"/>
  <c r="DT70" i="4" a="1"/>
  <c r="DT70" i="4" s="1"/>
  <c r="DT78" i="4" a="1"/>
  <c r="DT78" i="4" s="1"/>
  <c r="DT93" i="4" a="1"/>
  <c r="DT93" i="4" s="1"/>
  <c r="DT158" i="4" a="1"/>
  <c r="DT158" i="4" s="1"/>
  <c r="DT68" i="4" a="1"/>
  <c r="DT68" i="4" s="1"/>
  <c r="DT222" i="4" a="1"/>
  <c r="DT222" i="4" s="1"/>
  <c r="DT84" i="4" a="1"/>
  <c r="DT84" i="4" s="1"/>
  <c r="DT106" i="4" a="1"/>
  <c r="DT106" i="4" s="1"/>
  <c r="DT113" i="4" a="1"/>
  <c r="DT113" i="4" s="1"/>
  <c r="DT81" i="4" a="1"/>
  <c r="DT81" i="4" s="1"/>
  <c r="DT74" i="4" a="1"/>
  <c r="DT74" i="4" s="1"/>
  <c r="DT76" i="4" a="1"/>
  <c r="DT76" i="4" s="1"/>
  <c r="DT150" i="4" a="1"/>
  <c r="DT150" i="4" s="1"/>
  <c r="DT151" i="4" a="1"/>
  <c r="DT151" i="4" s="1"/>
  <c r="DT85" i="4" a="1"/>
  <c r="DT85" i="4" s="1"/>
  <c r="DT159" i="4" a="1"/>
  <c r="DT159" i="4" s="1"/>
  <c r="DC876" i="4"/>
  <c r="DI876" i="4" s="1"/>
  <c r="CJ876" i="4"/>
  <c r="CQ876" i="4" s="1"/>
  <c r="CW876" i="4" s="1"/>
  <c r="CJ960" i="4"/>
  <c r="CQ960" i="4" s="1"/>
  <c r="CW960" i="4" s="1"/>
  <c r="DC960" i="4"/>
  <c r="DI960" i="4" s="1"/>
  <c r="CG826" i="4"/>
  <c r="CE950" i="4"/>
  <c r="BU159" i="4"/>
  <c r="AC159" i="4"/>
  <c r="CG876" i="4"/>
  <c r="CK812" i="4" a="1"/>
  <c r="CK812" i="4" s="1"/>
  <c r="CK1077" i="4" a="1"/>
  <c r="CK894" i="4" a="1"/>
  <c r="CK894" i="4" s="1"/>
  <c r="CK858" i="4" a="1"/>
  <c r="CK858" i="4" s="1"/>
  <c r="CK872" i="4" a="1"/>
  <c r="CK872" i="4" s="1"/>
  <c r="CK970" i="4" a="1"/>
  <c r="CK1005" i="4" a="1"/>
  <c r="CK1096" i="4" a="1"/>
  <c r="AL64" i="4" a="1"/>
  <c r="AL64" i="4" s="1"/>
  <c r="AL58" i="4" a="1"/>
  <c r="AL58" i="4" s="1"/>
  <c r="AL84" i="4" a="1"/>
  <c r="AL84" i="4" s="1"/>
  <c r="AL215" i="4" a="1"/>
  <c r="AL215" i="4" s="1"/>
  <c r="AL155" i="4" a="1"/>
  <c r="AL155" i="4" s="1"/>
  <c r="AL171" i="4" a="1"/>
  <c r="AL171" i="4" s="1"/>
  <c r="AL284" i="4" a="1"/>
  <c r="AL284" i="4" s="1"/>
  <c r="AL241" i="4" a="1"/>
  <c r="AL241" i="4" s="1"/>
  <c r="CH1079" i="4"/>
  <c r="DF1079" i="4" s="1"/>
  <c r="L288" i="4"/>
  <c r="AQ288" i="4"/>
  <c r="BI288" i="4" s="1"/>
  <c r="CF1042" i="4"/>
  <c r="AD251" i="4"/>
  <c r="CC1092" i="4"/>
  <c r="AA301" i="4"/>
  <c r="AH301" i="4" s="1"/>
  <c r="T301" i="4"/>
  <c r="BT301" i="4"/>
  <c r="AO301" i="4"/>
  <c r="I301" i="4"/>
  <c r="BN301" i="4"/>
  <c r="BD301" i="4"/>
  <c r="AK291" i="4" a="1"/>
  <c r="AK291" i="4" s="1"/>
  <c r="DC862" i="4"/>
  <c r="DI862" i="4" s="1"/>
  <c r="CJ862" i="4"/>
  <c r="CQ862" i="4" s="1"/>
  <c r="CW862" i="4" s="1"/>
  <c r="CK1055" i="4" a="1"/>
  <c r="DR770" i="4"/>
  <c r="DR574" i="4"/>
  <c r="CE1033" i="4"/>
  <c r="BU242" i="4"/>
  <c r="BV242" i="4" s="1"/>
  <c r="BY242" i="4" s="1"/>
  <c r="AC242" i="4"/>
  <c r="CF1024" i="4"/>
  <c r="AD233" i="4"/>
  <c r="DC1038" i="4"/>
  <c r="DI1038" i="4" s="1"/>
  <c r="CJ1038" i="4"/>
  <c r="CQ1038" i="4" s="1"/>
  <c r="CW1038" i="4" s="1"/>
  <c r="CE989" i="4"/>
  <c r="BU198" i="4"/>
  <c r="AC198" i="4"/>
  <c r="CE1002" i="4"/>
  <c r="BU211" i="4"/>
  <c r="BV211" i="4" s="1"/>
  <c r="BY211" i="4" s="1"/>
  <c r="AC211" i="4"/>
  <c r="CJ1031" i="4"/>
  <c r="CQ1031" i="4" s="1"/>
  <c r="CW1031" i="4" s="1"/>
  <c r="DC1031" i="4"/>
  <c r="DI1031" i="4" s="1"/>
  <c r="CH1033" i="4"/>
  <c r="DF1033" i="4" s="1"/>
  <c r="AQ242" i="4"/>
  <c r="BI242" i="4" s="1"/>
  <c r="L242" i="4"/>
  <c r="CJ954" i="4"/>
  <c r="CQ954" i="4" s="1"/>
  <c r="CW954" i="4" s="1"/>
  <c r="DC954" i="4"/>
  <c r="DI954" i="4" s="1"/>
  <c r="CE961" i="4"/>
  <c r="BU170" i="4"/>
  <c r="AC170" i="4"/>
  <c r="CE1019" i="4"/>
  <c r="BU228" i="4"/>
  <c r="BV228" i="4" s="1"/>
  <c r="BY228" i="4" s="1"/>
  <c r="AC228" i="4"/>
  <c r="CG888" i="4"/>
  <c r="CJ948" i="4"/>
  <c r="CQ948" i="4" s="1"/>
  <c r="CW948" i="4" s="1"/>
  <c r="DC948" i="4"/>
  <c r="DI948" i="4" s="1"/>
  <c r="CF986" i="4"/>
  <c r="AD195" i="4"/>
  <c r="CH1006" i="4"/>
  <c r="L215" i="4"/>
  <c r="AQ215" i="4"/>
  <c r="BI215" i="4" s="1"/>
  <c r="CE991" i="4"/>
  <c r="AC200" i="4"/>
  <c r="BU200" i="4"/>
  <c r="AK165" i="4" a="1"/>
  <c r="AK165" i="4" s="1"/>
  <c r="AK228" i="4" a="1"/>
  <c r="AK228" i="4" s="1"/>
  <c r="AK231" i="4" a="1"/>
  <c r="AK231" i="4" s="1"/>
  <c r="AK312" i="4" a="1"/>
  <c r="AK312" i="4" s="1"/>
  <c r="CJ901" i="4"/>
  <c r="CQ901" i="4" s="1"/>
  <c r="CW901" i="4" s="1"/>
  <c r="DC901" i="4"/>
  <c r="DI901" i="4" s="1"/>
  <c r="DC894" i="4"/>
  <c r="DI894" i="4" s="1"/>
  <c r="CJ894" i="4"/>
  <c r="CQ894" i="4" s="1"/>
  <c r="CW894" i="4" s="1"/>
  <c r="CF950" i="4"/>
  <c r="AD159" i="4"/>
  <c r="CJ819" i="4"/>
  <c r="CQ819" i="4" s="1"/>
  <c r="CW819" i="4" s="1"/>
  <c r="DC819" i="4"/>
  <c r="DI819" i="4" s="1"/>
  <c r="CK868" i="4" a="1"/>
  <c r="CK868" i="4" s="1"/>
  <c r="CK975" i="4" a="1"/>
  <c r="CK873" i="4" a="1"/>
  <c r="CK873" i="4" s="1"/>
  <c r="CK904" i="4" a="1"/>
  <c r="CK904" i="4" s="1"/>
  <c r="CK946" i="4" a="1"/>
  <c r="CK1037" i="4" a="1"/>
  <c r="CK1099" i="4" a="1"/>
  <c r="AJ42" i="4" a="1"/>
  <c r="AJ42" i="4" s="1"/>
  <c r="AJ128" i="4" a="1"/>
  <c r="AJ128" i="4" s="1"/>
  <c r="AL187" i="4" a="1"/>
  <c r="AL187" i="4" s="1"/>
  <c r="AL220" i="4" a="1"/>
  <c r="AL220" i="4" s="1"/>
  <c r="CF1105" i="4"/>
  <c r="AD314" i="4"/>
  <c r="CK1011" i="4" a="1"/>
  <c r="CF1108" i="4"/>
  <c r="AD317" i="4"/>
  <c r="CD1101" i="4"/>
  <c r="DD1101" i="4" s="1"/>
  <c r="AB310" i="4"/>
  <c r="BE310" i="4" s="1"/>
  <c r="CH1087" i="4"/>
  <c r="L296" i="4"/>
  <c r="AQ296" i="4"/>
  <c r="BI296" i="4" s="1"/>
  <c r="CE1010" i="4"/>
  <c r="AC219" i="4"/>
  <c r="BU219" i="4"/>
  <c r="BV219" i="4" s="1"/>
  <c r="BY219" i="4" s="1"/>
  <c r="CE1059" i="4"/>
  <c r="AC268" i="4"/>
  <c r="BU268" i="4"/>
  <c r="BV268" i="4" s="1"/>
  <c r="BY268" i="4" s="1"/>
  <c r="AK301" i="4" a="1"/>
  <c r="AK301" i="4" s="1"/>
  <c r="DR165" i="4"/>
  <c r="DR769" i="4"/>
  <c r="DR591" i="4"/>
  <c r="DR651" i="4"/>
  <c r="CH1102" i="4"/>
  <c r="L311" i="4"/>
  <c r="AQ311" i="4"/>
  <c r="BI311" i="4" s="1"/>
  <c r="CH1114" i="4"/>
  <c r="L323" i="4"/>
  <c r="AQ323" i="4"/>
  <c r="BI323" i="4" s="1"/>
  <c r="CG1108" i="4"/>
  <c r="CE1110" i="4"/>
  <c r="BU319" i="4"/>
  <c r="BV319" i="4" s="1"/>
  <c r="BY319" i="4" s="1"/>
  <c r="AC319" i="4"/>
  <c r="DR393" i="4"/>
  <c r="CE1029" i="4"/>
  <c r="BU238" i="4"/>
  <c r="BV238" i="4" s="1"/>
  <c r="BY238" i="4" s="1"/>
  <c r="AC238" i="4"/>
  <c r="CF1045" i="4"/>
  <c r="DF1045" i="4" s="1"/>
  <c r="AD254" i="4"/>
  <c r="CF1036" i="4"/>
  <c r="AD245" i="4"/>
  <c r="CD1055" i="4"/>
  <c r="AB264" i="4"/>
  <c r="BE264" i="4" s="1"/>
  <c r="CF1053" i="4"/>
  <c r="AD262" i="4"/>
  <c r="CE1067" i="4"/>
  <c r="AC276" i="4"/>
  <c r="BU276" i="4"/>
  <c r="BV276" i="4" s="1"/>
  <c r="BY276" i="4" s="1"/>
  <c r="CE965" i="4"/>
  <c r="BU174" i="4"/>
  <c r="AC174" i="4"/>
  <c r="CD936" i="4"/>
  <c r="AB145" i="4"/>
  <c r="BE145" i="4" s="1"/>
  <c r="CF974" i="4"/>
  <c r="AD183" i="4"/>
  <c r="CD1007" i="4"/>
  <c r="AB216" i="4"/>
  <c r="BE216" i="4" s="1"/>
  <c r="CF1002" i="4"/>
  <c r="AD211" i="4"/>
  <c r="CG970" i="4"/>
  <c r="CD964" i="4"/>
  <c r="AB173" i="4"/>
  <c r="BE173" i="4" s="1"/>
  <c r="DC997" i="4"/>
  <c r="DI997" i="4" s="1"/>
  <c r="CJ997" i="4"/>
  <c r="CQ997" i="4" s="1"/>
  <c r="CW997" i="4" s="1"/>
  <c r="CJ1033" i="4"/>
  <c r="CQ1033" i="4" s="1"/>
  <c r="CW1033" i="4" s="1"/>
  <c r="DC1033" i="4"/>
  <c r="DI1033" i="4" s="1"/>
  <c r="CF961" i="4"/>
  <c r="AD170" i="4"/>
  <c r="DR238" i="4"/>
  <c r="DR182" i="4"/>
  <c r="CG1000" i="4"/>
  <c r="CF991" i="4"/>
  <c r="AD200" i="4"/>
  <c r="AK145" i="4" a="1"/>
  <c r="AK145" i="4" s="1"/>
  <c r="AK183" i="4" a="1"/>
  <c r="AK183" i="4" s="1"/>
  <c r="AK229" i="4" a="1"/>
  <c r="AK229" i="4" s="1"/>
  <c r="AK268" i="4" a="1"/>
  <c r="AK268" i="4" s="1"/>
  <c r="DR184" i="4"/>
  <c r="DR170" i="4"/>
  <c r="CG915" i="4"/>
  <c r="DC928" i="4"/>
  <c r="DI928" i="4" s="1"/>
  <c r="CJ928" i="4"/>
  <c r="CQ928" i="4" s="1"/>
  <c r="CW928" i="4" s="1"/>
  <c r="DG999" i="4"/>
  <c r="DC891" i="4"/>
  <c r="DI891" i="4" s="1"/>
  <c r="CJ891" i="4"/>
  <c r="CQ891" i="4" s="1"/>
  <c r="CW891" i="4" s="1"/>
  <c r="CG896" i="4"/>
  <c r="CK871" i="4" a="1"/>
  <c r="CK871" i="4" s="1"/>
  <c r="CK866" i="4" a="1"/>
  <c r="CK866" i="4" s="1"/>
  <c r="CK819" i="4" a="1"/>
  <c r="CK819" i="4" s="1"/>
  <c r="CK861" i="4" a="1"/>
  <c r="CK861" i="4" s="1"/>
  <c r="CK933" i="4" a="1"/>
  <c r="CK1047" i="4" a="1"/>
  <c r="CK1063" i="4" a="1"/>
  <c r="CK1105" i="4" a="1"/>
  <c r="DR133" i="4"/>
  <c r="AJ28" i="4" a="1"/>
  <c r="AJ28" i="4" s="1"/>
  <c r="AJ58" i="4" a="1"/>
  <c r="AJ58" i="4" s="1"/>
  <c r="AL69" i="4" a="1"/>
  <c r="AL69" i="4" s="1"/>
  <c r="AL236" i="4" a="1"/>
  <c r="AL236" i="4" s="1"/>
  <c r="CG816" i="4"/>
  <c r="CJ857" i="4"/>
  <c r="CQ857" i="4" s="1"/>
  <c r="CW857" i="4" s="1"/>
  <c r="DC857" i="4"/>
  <c r="DI857" i="4" s="1"/>
  <c r="CJ815" i="4"/>
  <c r="CQ815" i="4" s="1"/>
  <c r="CW815" i="4" s="1"/>
  <c r="DC815" i="4"/>
  <c r="DI815" i="4" s="1"/>
  <c r="CG795" i="4"/>
  <c r="AJ20" i="4" a="1"/>
  <c r="AJ20" i="4" s="1"/>
  <c r="CJ867" i="4"/>
  <c r="CQ867" i="4" s="1"/>
  <c r="CW867" i="4" s="1"/>
  <c r="DC867" i="4"/>
  <c r="DI867" i="4" s="1"/>
  <c r="CG812" i="4"/>
  <c r="CG846" i="4"/>
  <c r="CG901" i="4"/>
  <c r="AJ17" i="4" a="1"/>
  <c r="AJ17" i="4" s="1"/>
  <c r="CG802" i="4"/>
  <c r="CJ811" i="4"/>
  <c r="CQ811" i="4" s="1"/>
  <c r="CW811" i="4" s="1"/>
  <c r="DC811" i="4"/>
  <c r="DI811" i="4" s="1"/>
  <c r="DR78" i="4"/>
  <c r="DR105" i="4"/>
  <c r="CG797" i="4"/>
  <c r="DR95" i="4"/>
  <c r="CJ865" i="4"/>
  <c r="CQ865" i="4" s="1"/>
  <c r="CW865" i="4" s="1"/>
  <c r="DC865" i="4"/>
  <c r="DI865" i="4" s="1"/>
  <c r="BA8" i="4"/>
  <c r="BK8" i="4"/>
  <c r="DC947" i="4"/>
  <c r="DI947" i="4" s="1"/>
  <c r="CJ947" i="4"/>
  <c r="CQ947" i="4" s="1"/>
  <c r="CW947" i="4" s="1"/>
  <c r="DR258" i="4"/>
  <c r="CG882" i="4"/>
  <c r="DR139" i="4"/>
  <c r="CJ810" i="4"/>
  <c r="CQ810" i="4" s="1"/>
  <c r="CW810" i="4" s="1"/>
  <c r="DC810" i="4"/>
  <c r="DI810" i="4" s="1"/>
  <c r="CG860" i="4"/>
  <c r="CJ851" i="4"/>
  <c r="CQ851" i="4" s="1"/>
  <c r="CW851" i="4" s="1"/>
  <c r="DC851" i="4"/>
  <c r="DI851" i="4" s="1"/>
  <c r="CE942" i="4"/>
  <c r="BU151" i="4"/>
  <c r="AC151" i="4"/>
  <c r="DC828" i="4"/>
  <c r="DI828" i="4" s="1"/>
  <c r="CJ828" i="4"/>
  <c r="CQ828" i="4" s="1"/>
  <c r="CW828" i="4" s="1"/>
  <c r="DC850" i="4"/>
  <c r="DI850" i="4" s="1"/>
  <c r="CJ850" i="4"/>
  <c r="CQ850" i="4" s="1"/>
  <c r="CW850" i="4" s="1"/>
  <c r="DR111" i="4"/>
  <c r="AJ8" i="4" a="1"/>
  <c r="AJ8" i="4" s="1"/>
  <c r="AJ84" i="4" a="1"/>
  <c r="AJ84" i="4" s="1"/>
  <c r="CJ890" i="4"/>
  <c r="CQ890" i="4" s="1"/>
  <c r="CW890" i="4" s="1"/>
  <c r="DC890" i="4"/>
  <c r="DI890" i="4" s="1"/>
  <c r="DR143" i="4"/>
  <c r="CJ866" i="4"/>
  <c r="CQ866" i="4" s="1"/>
  <c r="CW866" i="4" s="1"/>
  <c r="DC866" i="4"/>
  <c r="DI866" i="4" s="1"/>
  <c r="DR68" i="4"/>
  <c r="CJ795" i="4"/>
  <c r="CQ795" i="4" s="1"/>
  <c r="CW795" i="4" s="1"/>
  <c r="DC795" i="4"/>
  <c r="DI795" i="4" s="1"/>
  <c r="CJ814" i="4"/>
  <c r="CQ814" i="4" s="1"/>
  <c r="CW814" i="4" s="1"/>
  <c r="DC814" i="4"/>
  <c r="DI814" i="4" s="1"/>
  <c r="CJ864" i="4"/>
  <c r="CQ864" i="4" s="1"/>
  <c r="CW864" i="4" s="1"/>
  <c r="DC864" i="4"/>
  <c r="DI864" i="4" s="1"/>
  <c r="CG868" i="4"/>
  <c r="DR188" i="4"/>
  <c r="CJ909" i="4"/>
  <c r="CQ909" i="4" s="1"/>
  <c r="CW909" i="4" s="1"/>
  <c r="DC909" i="4"/>
  <c r="DI909" i="4" s="1"/>
  <c r="BA81" i="4"/>
  <c r="BB81" i="4" s="1"/>
  <c r="DR197" i="4"/>
  <c r="CE995" i="4"/>
  <c r="BU204" i="4"/>
  <c r="BV204" i="4" s="1"/>
  <c r="BY204" i="4" s="1"/>
  <c r="AC204" i="4"/>
  <c r="CG859" i="4"/>
  <c r="BV16" i="4"/>
  <c r="BY16" i="4" s="1"/>
  <c r="CG878" i="4"/>
  <c r="CG798" i="4"/>
  <c r="BV27" i="4"/>
  <c r="BY27" i="4" s="1"/>
  <c r="CG850" i="4"/>
  <c r="DR102" i="4"/>
  <c r="BV101" i="4"/>
  <c r="BY101" i="4" s="1"/>
  <c r="DC826" i="4"/>
  <c r="DI826" i="4" s="1"/>
  <c r="CJ826" i="4"/>
  <c r="CQ826" i="4" s="1"/>
  <c r="CW826" i="4" s="1"/>
  <c r="DC818" i="4"/>
  <c r="DI818" i="4" s="1"/>
  <c r="CJ818" i="4"/>
  <c r="CQ818" i="4" s="1"/>
  <c r="CW818" i="4" s="1"/>
  <c r="BV46" i="4"/>
  <c r="BY46" i="4" s="1"/>
  <c r="AJ52" i="4" a="1"/>
  <c r="AJ52" i="4" s="1"/>
  <c r="DR244" i="4"/>
  <c r="CG867" i="4"/>
  <c r="AJ68" i="4" a="1"/>
  <c r="AJ68" i="4" s="1"/>
  <c r="BA26" i="4"/>
  <c r="BK26" i="4"/>
  <c r="CG843" i="4"/>
  <c r="CH995" i="4"/>
  <c r="L204" i="4"/>
  <c r="AQ204" i="4"/>
  <c r="BI204" i="4" s="1"/>
  <c r="CG804" i="4"/>
  <c r="CG842" i="4"/>
  <c r="CH936" i="4"/>
  <c r="L145" i="4"/>
  <c r="AQ145" i="4"/>
  <c r="BI145" i="4" s="1"/>
  <c r="CJ847" i="4"/>
  <c r="CQ847" i="4" s="1"/>
  <c r="CW847" i="4" s="1"/>
  <c r="DC847" i="4"/>
  <c r="DI847" i="4" s="1"/>
  <c r="DR125" i="4"/>
  <c r="DA5" i="4"/>
  <c r="AJ4" i="4" a="1"/>
  <c r="AJ4" i="4" s="1"/>
  <c r="AJ7" i="4" a="1"/>
  <c r="AJ7" i="4" s="1"/>
  <c r="AJ60" i="4" a="1"/>
  <c r="AJ60" i="4" s="1"/>
  <c r="AJ98" i="4" a="1"/>
  <c r="AJ98" i="4" s="1"/>
  <c r="DC892" i="4"/>
  <c r="DI892" i="4" s="1"/>
  <c r="CJ892" i="4"/>
  <c r="CQ892" i="4" s="1"/>
  <c r="CW892" i="4" s="1"/>
  <c r="CG815" i="4"/>
  <c r="CZ6" i="4"/>
  <c r="DA6" i="4" s="1"/>
  <c r="CX7" i="4"/>
  <c r="DC995" i="4"/>
  <c r="DI995" i="4" s="1"/>
  <c r="CJ995" i="4"/>
  <c r="CQ995" i="4" s="1"/>
  <c r="CW995" i="4" s="1"/>
  <c r="CG803" i="4"/>
  <c r="CG828" i="4"/>
  <c r="CH956" i="4"/>
  <c r="AQ165" i="4"/>
  <c r="BI165" i="4" s="1"/>
  <c r="L165" i="4"/>
  <c r="CG840" i="4"/>
  <c r="CG836" i="4"/>
  <c r="CG869" i="4"/>
  <c r="CJ803" i="4"/>
  <c r="CQ803" i="4" s="1"/>
  <c r="CW803" i="4" s="1"/>
  <c r="DC803" i="4"/>
  <c r="DI803" i="4" s="1"/>
  <c r="DR121" i="4"/>
  <c r="CJ936" i="4"/>
  <c r="CQ936" i="4" s="1"/>
  <c r="CW936" i="4" s="1"/>
  <c r="DC936" i="4"/>
  <c r="DI936" i="4" s="1"/>
  <c r="DR98" i="4"/>
  <c r="BA5" i="4"/>
  <c r="BA91" i="4"/>
  <c r="BB91" i="4" s="1"/>
  <c r="BK91" i="4"/>
  <c r="BK33" i="4"/>
  <c r="BA33" i="4"/>
  <c r="AJ50" i="4" a="1"/>
  <c r="AJ50" i="4" s="1"/>
  <c r="AJ24" i="4" a="1"/>
  <c r="AJ24" i="4" s="1"/>
  <c r="DR72" i="4"/>
  <c r="AJ53" i="4" a="1"/>
  <c r="AJ53" i="4" s="1"/>
  <c r="DR83" i="4"/>
  <c r="CJ956" i="4"/>
  <c r="CQ956" i="4" s="1"/>
  <c r="CW956" i="4" s="1"/>
  <c r="DC956" i="4"/>
  <c r="DI956" i="4" s="1"/>
  <c r="AJ107" i="4" a="1"/>
  <c r="AJ107" i="4" s="1"/>
  <c r="CH943" i="4"/>
  <c r="L152" i="4"/>
  <c r="AQ152" i="4"/>
  <c r="BI152" i="4" s="1"/>
  <c r="AJ66" i="4" a="1"/>
  <c r="AJ66" i="4" s="1"/>
  <c r="DR89" i="4"/>
  <c r="EA76" i="4" a="1"/>
  <c r="EA76" i="4" s="1"/>
  <c r="BK88" i="4"/>
  <c r="BA88" i="4"/>
  <c r="BB88" i="4" s="1"/>
  <c r="DR75" i="4"/>
  <c r="DR82" i="4"/>
  <c r="BK44" i="4"/>
  <c r="BA44" i="4"/>
  <c r="CH951" i="4"/>
  <c r="L160" i="4"/>
  <c r="AQ160" i="4"/>
  <c r="BI160" i="4" s="1"/>
  <c r="DR69" i="4"/>
  <c r="DC831" i="4"/>
  <c r="DI831" i="4" s="1"/>
  <c r="CJ831" i="4"/>
  <c r="CQ831" i="4" s="1"/>
  <c r="CW831" i="4" s="1"/>
  <c r="BV24" i="4"/>
  <c r="BY24" i="4" s="1"/>
  <c r="CG796" i="4"/>
  <c r="DC820" i="4"/>
  <c r="DI820" i="4" s="1"/>
  <c r="CJ820" i="4"/>
  <c r="CQ820" i="4" s="1"/>
  <c r="CW820" i="4" s="1"/>
  <c r="DC842" i="4"/>
  <c r="DI842" i="4" s="1"/>
  <c r="CJ842" i="4"/>
  <c r="CQ842" i="4" s="1"/>
  <c r="CW842" i="4" s="1"/>
  <c r="BV78" i="4"/>
  <c r="BY78" i="4" s="1"/>
  <c r="CJ943" i="4"/>
  <c r="CQ943" i="4" s="1"/>
  <c r="CW943" i="4" s="1"/>
  <c r="DC943" i="4"/>
  <c r="DI943" i="4" s="1"/>
  <c r="CG818" i="4"/>
  <c r="DR132" i="4"/>
  <c r="CG823" i="4"/>
  <c r="CG819" i="4"/>
  <c r="CC950" i="4"/>
  <c r="T159" i="4"/>
  <c r="BT159" i="4"/>
  <c r="AO159" i="4"/>
  <c r="I159" i="4"/>
  <c r="AA159" i="4"/>
  <c r="AH159" i="4" s="1"/>
  <c r="BN159" i="4"/>
  <c r="BD159" i="4"/>
  <c r="DR136" i="4"/>
  <c r="BK16" i="4"/>
  <c r="BA16" i="4"/>
  <c r="CG866" i="4"/>
  <c r="CJ951" i="4"/>
  <c r="CQ951" i="4" s="1"/>
  <c r="CW951" i="4" s="1"/>
  <c r="DC951" i="4"/>
  <c r="DI951" i="4" s="1"/>
  <c r="CH1091" i="4"/>
  <c r="AQ300" i="4"/>
  <c r="BI300" i="4" s="1"/>
  <c r="L300" i="4"/>
  <c r="DR343" i="4"/>
  <c r="CE1037" i="4"/>
  <c r="BU246" i="4"/>
  <c r="BV246" i="4" s="1"/>
  <c r="BY246" i="4" s="1"/>
  <c r="AC246" i="4"/>
  <c r="CF1052" i="4"/>
  <c r="AD261" i="4"/>
  <c r="CF1072" i="4"/>
  <c r="AD281" i="4"/>
  <c r="CJ1045" i="4"/>
  <c r="CQ1045" i="4" s="1"/>
  <c r="CW1045" i="4" s="1"/>
  <c r="DC1045" i="4"/>
  <c r="DI1045" i="4" s="1"/>
  <c r="CC1036" i="4"/>
  <c r="AA245" i="4"/>
  <c r="AH245" i="4" s="1"/>
  <c r="T245" i="4"/>
  <c r="AO245" i="4"/>
  <c r="BT245" i="4"/>
  <c r="BN245" i="4"/>
  <c r="I245" i="4"/>
  <c r="BD245" i="4"/>
  <c r="DC1061" i="4"/>
  <c r="DI1061" i="4" s="1"/>
  <c r="CJ1061" i="4"/>
  <c r="CQ1061" i="4" s="1"/>
  <c r="CW1061" i="4" s="1"/>
  <c r="CJ1023" i="4"/>
  <c r="CQ1023" i="4" s="1"/>
  <c r="CW1023" i="4" s="1"/>
  <c r="DC1023" i="4"/>
  <c r="DI1023" i="4" s="1"/>
  <c r="CG1045" i="4"/>
  <c r="CH1038" i="4"/>
  <c r="AQ247" i="4"/>
  <c r="BI247" i="4" s="1"/>
  <c r="L247" i="4"/>
  <c r="CH1007" i="4"/>
  <c r="L216" i="4"/>
  <c r="AQ216" i="4"/>
  <c r="BI216" i="4" s="1"/>
  <c r="CJ919" i="4"/>
  <c r="CQ919" i="4" s="1"/>
  <c r="CW919" i="4" s="1"/>
  <c r="DC919" i="4"/>
  <c r="DI919" i="4" s="1"/>
  <c r="CE969" i="4"/>
  <c r="BU178" i="4"/>
  <c r="AC178" i="4"/>
  <c r="CE922" i="4"/>
  <c r="CL1046" i="4" s="1" a="1"/>
  <c r="BU131" i="4"/>
  <c r="AC131" i="4"/>
  <c r="DR128" i="4"/>
  <c r="CH939" i="4"/>
  <c r="DE939" i="4" s="1"/>
  <c r="DK960" i="4" s="1"/>
  <c r="AQ148" i="4"/>
  <c r="BI148" i="4" s="1"/>
  <c r="L148" i="4"/>
  <c r="DR103" i="4"/>
  <c r="CC946" i="4"/>
  <c r="T155" i="4"/>
  <c r="BT155" i="4"/>
  <c r="AO155" i="4"/>
  <c r="I155" i="4"/>
  <c r="AA155" i="4"/>
  <c r="AH155" i="4" s="1"/>
  <c r="BD155" i="4"/>
  <c r="BN155" i="4"/>
  <c r="CG903" i="4"/>
  <c r="DC832" i="4"/>
  <c r="DI832" i="4" s="1"/>
  <c r="CJ832" i="4"/>
  <c r="CQ832" i="4" s="1"/>
  <c r="CW832" i="4" s="1"/>
  <c r="CG884" i="4"/>
  <c r="CG864" i="4"/>
  <c r="BK67" i="4"/>
  <c r="BA67" i="4"/>
  <c r="CG892" i="4"/>
  <c r="CG855" i="4"/>
  <c r="AJ21" i="4" a="1"/>
  <c r="AJ21" i="4" s="1"/>
  <c r="CE1036" i="4"/>
  <c r="BU245" i="4"/>
  <c r="AC245" i="4"/>
  <c r="CJ1111" i="4"/>
  <c r="CQ1111" i="4" s="1"/>
  <c r="CW1111" i="4" s="1"/>
  <c r="DC1111" i="4"/>
  <c r="DI1111" i="4" s="1"/>
  <c r="CJ1058" i="4"/>
  <c r="CQ1058" i="4" s="1"/>
  <c r="CW1058" i="4" s="1"/>
  <c r="DC1058" i="4"/>
  <c r="DI1058" i="4" s="1"/>
  <c r="DR309" i="4"/>
  <c r="CJ1073" i="4"/>
  <c r="CQ1073" i="4" s="1"/>
  <c r="CW1073" i="4" s="1"/>
  <c r="DC1073" i="4"/>
  <c r="DI1073" i="4" s="1"/>
  <c r="DR270" i="4"/>
  <c r="CF968" i="4"/>
  <c r="AD177" i="4"/>
  <c r="CH994" i="4"/>
  <c r="L203" i="4"/>
  <c r="AQ203" i="4"/>
  <c r="BI203" i="4" s="1"/>
  <c r="DR221" i="4"/>
  <c r="DC990" i="4"/>
  <c r="DI990" i="4" s="1"/>
  <c r="CJ990" i="4"/>
  <c r="CQ990" i="4" s="1"/>
  <c r="CW990" i="4" s="1"/>
  <c r="DC1077" i="4"/>
  <c r="DI1077" i="4" s="1"/>
  <c r="CJ1077" i="4"/>
  <c r="CQ1077" i="4" s="1"/>
  <c r="CW1077" i="4" s="1"/>
  <c r="CG914" i="4"/>
  <c r="DR443" i="4"/>
  <c r="CJ1105" i="4"/>
  <c r="CQ1105" i="4" s="1"/>
  <c r="CW1105" i="4" s="1"/>
  <c r="DC1105" i="4"/>
  <c r="DI1105" i="4" s="1"/>
  <c r="CG800" i="4"/>
  <c r="O318" i="4" a="1"/>
  <c r="O314" i="4" a="1"/>
  <c r="O322" i="4" a="1"/>
  <c r="O319" i="4" a="1"/>
  <c r="O294" i="4" a="1"/>
  <c r="O277" i="4" a="1"/>
  <c r="O297" i="4" a="1"/>
  <c r="O313" i="4" a="1"/>
  <c r="O303" i="4" a="1"/>
  <c r="O320" i="4" a="1"/>
  <c r="O308" i="4" a="1"/>
  <c r="O286" i="4" a="1"/>
  <c r="O269" i="4" a="1"/>
  <c r="O306" i="4" a="1"/>
  <c r="O289" i="4" a="1"/>
  <c r="O310" i="4" a="1"/>
  <c r="O321" i="4" a="1"/>
  <c r="O295" i="4" a="1"/>
  <c r="O312" i="4" a="1"/>
  <c r="O278" i="4" a="1"/>
  <c r="O284" i="4" a="1"/>
  <c r="O304" i="4" a="1"/>
  <c r="O290" i="4" a="1"/>
  <c r="O293" i="4" a="1"/>
  <c r="O307" i="4" a="1"/>
  <c r="O323" i="4" a="1"/>
  <c r="O316" i="4" a="1"/>
  <c r="O263" i="4" a="1"/>
  <c r="O302" i="4" a="1"/>
  <c r="O274" i="4" a="1"/>
  <c r="O256" i="4" a="1"/>
  <c r="O288" i="4" a="1"/>
  <c r="O265" i="4" a="1"/>
  <c r="O315" i="4" a="1"/>
  <c r="O299" i="4" a="1"/>
  <c r="O291" i="4" a="1"/>
  <c r="O254" i="4" a="1"/>
  <c r="O305" i="4" a="1"/>
  <c r="O283" i="4" a="1"/>
  <c r="O270" i="4" a="1"/>
  <c r="O267" i="4" a="1"/>
  <c r="O285" i="4" a="1"/>
  <c r="O258" i="4" a="1"/>
  <c r="O282" i="4" a="1"/>
  <c r="O273" i="4" a="1"/>
  <c r="O281" i="4" a="1"/>
  <c r="O279" i="4" a="1"/>
  <c r="O301" i="4" a="1"/>
  <c r="O280" i="4" a="1"/>
  <c r="O296" i="4" a="1"/>
  <c r="O229" i="4" a="1"/>
  <c r="O201" i="4" a="1"/>
  <c r="O268" i="4" a="1"/>
  <c r="O260" i="4" a="1"/>
  <c r="O209" i="4" a="1"/>
  <c r="O271" i="4" a="1"/>
  <c r="O292" i="4" a="1"/>
  <c r="O250" i="4" a="1"/>
  <c r="O231" i="4" a="1"/>
  <c r="O230" i="4" a="1"/>
  <c r="O224" i="4" a="1"/>
  <c r="O232" i="4" a="1"/>
  <c r="O217" i="4" a="1"/>
  <c r="O255" i="4" a="1"/>
  <c r="O311" i="4" a="1"/>
  <c r="O276" i="4" a="1"/>
  <c r="O223" i="4" a="1"/>
  <c r="O262" i="4" a="1"/>
  <c r="O266" i="4" a="1"/>
  <c r="O252" i="4" a="1"/>
  <c r="O235" i="4" a="1"/>
  <c r="O234" i="4" a="1"/>
  <c r="O257" i="4" a="1"/>
  <c r="O300" i="4" a="1"/>
  <c r="O275" i="4" a="1"/>
  <c r="O237" i="4" a="1"/>
  <c r="O259" i="4" a="1"/>
  <c r="O317" i="4" a="1"/>
  <c r="O219" i="4" a="1"/>
  <c r="O206" i="4" a="1"/>
  <c r="O239" i="4" a="1"/>
  <c r="O238" i="4" a="1"/>
  <c r="O208" i="4" a="1"/>
  <c r="O202" i="4" a="1"/>
  <c r="O253" i="4" a="1"/>
  <c r="O240" i="4" a="1"/>
  <c r="O309" i="4" a="1"/>
  <c r="O241" i="4" a="1"/>
  <c r="O222" i="4" a="1"/>
  <c r="O213" i="4" a="1"/>
  <c r="O200" i="4" a="1"/>
  <c r="O196" i="4" a="1"/>
  <c r="O192" i="4" a="1"/>
  <c r="O188" i="4" a="1"/>
  <c r="O298" i="4" a="1"/>
  <c r="O179" i="4" a="1"/>
  <c r="O212" i="4" a="1"/>
  <c r="O203" i="4" a="1"/>
  <c r="O162" i="4" a="1"/>
  <c r="O233" i="4" a="1"/>
  <c r="O216" i="4" a="1"/>
  <c r="O182" i="4" a="1"/>
  <c r="O199" i="4" a="1"/>
  <c r="O193" i="4" a="1"/>
  <c r="O173" i="4" a="1"/>
  <c r="O123" i="4" a="1"/>
  <c r="O123" i="4" s="1"/>
  <c r="O207" i="4" a="1"/>
  <c r="O170" i="4" a="1"/>
  <c r="O120" i="4" a="1"/>
  <c r="O120" i="4" s="1"/>
  <c r="O191" i="4" a="1"/>
  <c r="O211" i="4" a="1"/>
  <c r="O190" i="4" a="1"/>
  <c r="O189" i="4" a="1"/>
  <c r="O159" i="4" a="1"/>
  <c r="O155" i="4" a="1"/>
  <c r="O151" i="4" a="1"/>
  <c r="O147" i="4" a="1"/>
  <c r="O215" i="4" a="1"/>
  <c r="O187" i="4" a="1"/>
  <c r="O227" i="4" a="1"/>
  <c r="O181" i="4" a="1"/>
  <c r="O178" i="4" a="1"/>
  <c r="O167" i="4" a="1"/>
  <c r="O251" i="4" a="1"/>
  <c r="O205" i="4" a="1"/>
  <c r="O244" i="4" a="1"/>
  <c r="O225" i="4" a="1"/>
  <c r="O210" i="4" a="1"/>
  <c r="O172" i="4" a="1"/>
  <c r="O165" i="4" a="1"/>
  <c r="O261" i="4" a="1"/>
  <c r="O248" i="4" a="1"/>
  <c r="O226" i="4" a="1"/>
  <c r="O175" i="4" a="1"/>
  <c r="O287" i="4" a="1"/>
  <c r="O195" i="4" a="1"/>
  <c r="O186" i="4" a="1"/>
  <c r="O160" i="4" a="1"/>
  <c r="O156" i="4" a="1"/>
  <c r="O152" i="4" a="1"/>
  <c r="O148" i="4" a="1"/>
  <c r="O144" i="4" a="1"/>
  <c r="O140" i="4" a="1"/>
  <c r="O136" i="4" a="1"/>
  <c r="O132" i="4" a="1"/>
  <c r="O242" i="4" a="1"/>
  <c r="O272" i="4" a="1"/>
  <c r="O228" i="4" a="1"/>
  <c r="O264" i="4" a="1"/>
  <c r="O214" i="4" a="1"/>
  <c r="O249" i="4" a="1"/>
  <c r="O245" i="4" a="1"/>
  <c r="O184" i="4" a="1"/>
  <c r="O169" i="4" a="1"/>
  <c r="O161" i="4" a="1"/>
  <c r="O194" i="4" a="1"/>
  <c r="O168" i="4" a="1"/>
  <c r="O150" i="4" a="1"/>
  <c r="O122" i="4" a="1"/>
  <c r="O122" i="4" s="1"/>
  <c r="O106" i="4" a="1"/>
  <c r="O106" i="4" s="1"/>
  <c r="O90" i="4" a="1"/>
  <c r="O90" i="4" s="1"/>
  <c r="O70" i="4" a="1"/>
  <c r="O70" i="4" s="1"/>
  <c r="O157" i="4" a="1"/>
  <c r="O126" i="4" a="1"/>
  <c r="O126" i="4" s="1"/>
  <c r="O236" i="4" a="1"/>
  <c r="O185" i="4" a="1"/>
  <c r="O180" i="4" a="1"/>
  <c r="O141" i="4" a="1"/>
  <c r="O129" i="4" a="1"/>
  <c r="O103" i="4" a="1"/>
  <c r="O103" i="4" s="1"/>
  <c r="O146" i="4" a="1"/>
  <c r="O143" i="4" a="1"/>
  <c r="O153" i="4" a="1"/>
  <c r="O183" i="4" a="1"/>
  <c r="O149" i="4" a="1"/>
  <c r="O139" i="4" a="1"/>
  <c r="O166" i="4" a="1"/>
  <c r="O110" i="4" a="1"/>
  <c r="O110" i="4" s="1"/>
  <c r="O94" i="4" a="1"/>
  <c r="O94" i="4" s="1"/>
  <c r="O220" i="4" a="1"/>
  <c r="O197" i="4" a="1"/>
  <c r="O145" i="4" a="1"/>
  <c r="O107" i="4" a="1"/>
  <c r="O107" i="4" s="1"/>
  <c r="O91" i="4" a="1"/>
  <c r="O91" i="4" s="1"/>
  <c r="O137" i="4" a="1"/>
  <c r="O104" i="4" a="1"/>
  <c r="O104" i="4" s="1"/>
  <c r="O88" i="4" a="1"/>
  <c r="O88" i="4" s="1"/>
  <c r="O68" i="4" a="1"/>
  <c r="O68" i="4" s="1"/>
  <c r="O130" i="4" a="1"/>
  <c r="O121" i="4" a="1"/>
  <c r="O121" i="4" s="1"/>
  <c r="O177" i="4" a="1"/>
  <c r="O204" i="4" a="1"/>
  <c r="O135" i="4" a="1"/>
  <c r="O247" i="4" a="1"/>
  <c r="O111" i="4" a="1"/>
  <c r="O111" i="4" s="1"/>
  <c r="O95" i="4" a="1"/>
  <c r="O95" i="4" s="1"/>
  <c r="O79" i="4" a="1"/>
  <c r="O79" i="4" s="1"/>
  <c r="O75" i="4" a="1"/>
  <c r="O75" i="4" s="1"/>
  <c r="O164" i="4" a="1"/>
  <c r="O142" i="4" a="1"/>
  <c r="O154" i="4" a="1"/>
  <c r="O128" i="4" a="1"/>
  <c r="O128" i="4" s="1"/>
  <c r="O18" i="4" a="1"/>
  <c r="O18" i="4" s="1"/>
  <c r="O138" i="4" a="1"/>
  <c r="O113" i="4" a="1"/>
  <c r="O113" i="4" s="1"/>
  <c r="O61" i="4" a="1"/>
  <c r="O61" i="4" s="1"/>
  <c r="O54" i="4" a="1"/>
  <c r="O54" i="4" s="1"/>
  <c r="O38" i="4" a="1"/>
  <c r="O38" i="4" s="1"/>
  <c r="O93" i="4" a="1"/>
  <c r="O93" i="4" s="1"/>
  <c r="O115" i="4" a="1"/>
  <c r="O115" i="4" s="1"/>
  <c r="O176" i="4" a="1"/>
  <c r="O117" i="4" a="1"/>
  <c r="O117" i="4" s="1"/>
  <c r="O102" i="4" a="1"/>
  <c r="O102" i="4" s="1"/>
  <c r="O100" i="4" a="1"/>
  <c r="O100" i="4" s="1"/>
  <c r="O174" i="4" a="1"/>
  <c r="O158" i="4" a="1"/>
  <c r="O109" i="4" a="1"/>
  <c r="O109" i="4" s="1"/>
  <c r="O98" i="4" a="1"/>
  <c r="O98" i="4" s="1"/>
  <c r="O74" i="4" a="1"/>
  <c r="O74" i="4" s="1"/>
  <c r="O64" i="4" a="1"/>
  <c r="O64" i="4" s="1"/>
  <c r="O58" i="4" a="1"/>
  <c r="O58" i="4" s="1"/>
  <c r="O42" i="4" a="1"/>
  <c r="O42" i="4" s="1"/>
  <c r="O26" i="4" a="1"/>
  <c r="O26" i="4" s="1"/>
  <c r="O17" i="4" a="1"/>
  <c r="O17" i="4" s="1"/>
  <c r="O85" i="4" a="1"/>
  <c r="O85" i="4" s="1"/>
  <c r="O73" i="4" a="1"/>
  <c r="O73" i="4" s="1"/>
  <c r="O51" i="4" a="1"/>
  <c r="O51" i="4" s="1"/>
  <c r="O127" i="4" a="1"/>
  <c r="O127" i="4" s="1"/>
  <c r="O72" i="4" a="1"/>
  <c r="O72" i="4" s="1"/>
  <c r="O134" i="4" a="1"/>
  <c r="O131" i="4" a="1"/>
  <c r="O82" i="4" a="1"/>
  <c r="O82" i="4" s="1"/>
  <c r="O60" i="4" a="1"/>
  <c r="O60" i="4" s="1"/>
  <c r="O44" i="4" a="1"/>
  <c r="O44" i="4" s="1"/>
  <c r="O28" i="4" a="1"/>
  <c r="O28" i="4" s="1"/>
  <c r="O96" i="4" a="1"/>
  <c r="O96" i="4" s="1"/>
  <c r="O20" i="4" a="1"/>
  <c r="O20" i="4" s="1"/>
  <c r="O114" i="4" a="1"/>
  <c r="O114" i="4" s="1"/>
  <c r="O77" i="4" a="1"/>
  <c r="O77" i="4" s="1"/>
  <c r="O53" i="4" a="1"/>
  <c r="O53" i="4" s="1"/>
  <c r="O37" i="4" a="1"/>
  <c r="O37" i="4" s="1"/>
  <c r="O119" i="4" a="1"/>
  <c r="O119" i="4" s="1"/>
  <c r="O76" i="4" a="1"/>
  <c r="O76" i="4" s="1"/>
  <c r="O63" i="4" a="1"/>
  <c r="O63" i="4" s="1"/>
  <c r="O246" i="4" a="1"/>
  <c r="O163" i="4" a="1"/>
  <c r="O105" i="4" a="1"/>
  <c r="O105" i="4" s="1"/>
  <c r="O171" i="4" a="1"/>
  <c r="O116" i="4" a="1"/>
  <c r="O116" i="4" s="1"/>
  <c r="O112" i="4" a="1"/>
  <c r="O112" i="4" s="1"/>
  <c r="O89" i="4" a="1"/>
  <c r="O89" i="4" s="1"/>
  <c r="O78" i="4" a="1"/>
  <c r="O78" i="4" s="1"/>
  <c r="O55" i="4" a="1"/>
  <c r="O55" i="4" s="1"/>
  <c r="O39" i="4" a="1"/>
  <c r="O39" i="4" s="1"/>
  <c r="O23" i="4" a="1"/>
  <c r="O23" i="4" s="1"/>
  <c r="O133" i="4" a="1"/>
  <c r="O69" i="4" a="1"/>
  <c r="O69" i="4" s="1"/>
  <c r="O218" i="4" a="1"/>
  <c r="O92" i="4" a="1"/>
  <c r="O92" i="4" s="1"/>
  <c r="O48" i="4" a="1"/>
  <c r="O48" i="4" s="1"/>
  <c r="O32" i="4" a="1"/>
  <c r="O32" i="4" s="1"/>
  <c r="O221" i="4" a="1"/>
  <c r="O62" i="4" a="1"/>
  <c r="O62" i="4" s="1"/>
  <c r="O243" i="4" a="1"/>
  <c r="O118" i="4" a="1"/>
  <c r="O118" i="4" s="1"/>
  <c r="O80" i="4" a="1"/>
  <c r="O80" i="4" s="1"/>
  <c r="O99" i="4" a="1"/>
  <c r="O99" i="4" s="1"/>
  <c r="O2" i="4" a="1"/>
  <c r="O2" i="4" s="1"/>
  <c r="O84" i="4" a="1"/>
  <c r="O84" i="4" s="1"/>
  <c r="O9" i="4" a="1"/>
  <c r="O9" i="4" s="1"/>
  <c r="O50" i="4" a="1"/>
  <c r="O50" i="4" s="1"/>
  <c r="O14" i="4" a="1"/>
  <c r="O14" i="4" s="1"/>
  <c r="O13" i="4" a="1"/>
  <c r="O13" i="4" s="1"/>
  <c r="O125" i="4" a="1"/>
  <c r="O125" i="4" s="1"/>
  <c r="O81" i="4" a="1"/>
  <c r="O81" i="4" s="1"/>
  <c r="O47" i="4" a="1"/>
  <c r="O47" i="4" s="1"/>
  <c r="O41" i="4" a="1"/>
  <c r="O41" i="4" s="1"/>
  <c r="O15" i="4" a="1"/>
  <c r="O15" i="4" s="1"/>
  <c r="O5" i="4" a="1"/>
  <c r="O5" i="4" s="1"/>
  <c r="O124" i="4" a="1"/>
  <c r="O124" i="4" s="1"/>
  <c r="O57" i="4" a="1"/>
  <c r="O57" i="4" s="1"/>
  <c r="O67" i="4" a="1"/>
  <c r="O67" i="4" s="1"/>
  <c r="O33" i="4" a="1"/>
  <c r="O33" i="4" s="1"/>
  <c r="O16" i="4" a="1"/>
  <c r="O16" i="4" s="1"/>
  <c r="O35" i="4" a="1"/>
  <c r="O35" i="4" s="1"/>
  <c r="O30" i="4" a="1"/>
  <c r="O30" i="4" s="1"/>
  <c r="O12" i="4" a="1"/>
  <c r="O12" i="4" s="1"/>
  <c r="O8" i="4" a="1"/>
  <c r="O8" i="4" s="1"/>
  <c r="O66" i="4" a="1"/>
  <c r="O66" i="4" s="1"/>
  <c r="O52" i="4" a="1"/>
  <c r="O52" i="4" s="1"/>
  <c r="O43" i="4" a="1"/>
  <c r="O43" i="4" s="1"/>
  <c r="O24" i="4" a="1"/>
  <c r="O24" i="4" s="1"/>
  <c r="O4" i="4" a="1"/>
  <c r="O4" i="4" s="1"/>
  <c r="O101" i="4" a="1"/>
  <c r="O101" i="4" s="1"/>
  <c r="O86" i="4" a="1"/>
  <c r="O86" i="4" s="1"/>
  <c r="O65" i="4" a="1"/>
  <c r="O65" i="4" s="1"/>
  <c r="O46" i="4" a="1"/>
  <c r="O46" i="4" s="1"/>
  <c r="O21" i="4" a="1"/>
  <c r="O21" i="4" s="1"/>
  <c r="O11" i="4" a="1"/>
  <c r="O11" i="4" s="1"/>
  <c r="O56" i="4" a="1"/>
  <c r="O56" i="4" s="1"/>
  <c r="O27" i="4" a="1"/>
  <c r="O27" i="4" s="1"/>
  <c r="O49" i="4" a="1"/>
  <c r="O49" i="4" s="1"/>
  <c r="O40" i="4" a="1"/>
  <c r="O40" i="4" s="1"/>
  <c r="O7" i="4" a="1"/>
  <c r="O7" i="4" s="1"/>
  <c r="O45" i="4" a="1"/>
  <c r="O45" i="4" s="1"/>
  <c r="O3" i="4" a="1"/>
  <c r="O3" i="4" s="1"/>
  <c r="O87" i="4" a="1"/>
  <c r="O87" i="4" s="1"/>
  <c r="O29" i="4" a="1"/>
  <c r="O29" i="4" s="1"/>
  <c r="O83" i="4" a="1"/>
  <c r="O83" i="4" s="1"/>
  <c r="O31" i="4" a="1"/>
  <c r="O31" i="4" s="1"/>
  <c r="O6" i="4" a="1"/>
  <c r="O6" i="4" s="1"/>
  <c r="O108" i="4" a="1"/>
  <c r="O108" i="4" s="1"/>
  <c r="O97" i="4" a="1"/>
  <c r="O97" i="4" s="1"/>
  <c r="O22" i="4" a="1"/>
  <c r="O22" i="4" s="1"/>
  <c r="O36" i="4" a="1"/>
  <c r="O36" i="4" s="1"/>
  <c r="O34" i="4" a="1"/>
  <c r="O34" i="4" s="1"/>
  <c r="O59" i="4" a="1"/>
  <c r="O59" i="4" s="1"/>
  <c r="O25" i="4" a="1"/>
  <c r="O25" i="4" s="1"/>
  <c r="O10" i="4" a="1"/>
  <c r="O10" i="4" s="1"/>
  <c r="Q2" i="4"/>
  <c r="Q3" i="4" s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O198" i="4" a="1"/>
  <c r="O71" i="4" a="1"/>
  <c r="O71" i="4" s="1"/>
  <c r="O19" i="4" a="1"/>
  <c r="O19" i="4" s="1"/>
  <c r="CG893" i="4"/>
  <c r="DC873" i="4"/>
  <c r="DI873" i="4" s="1"/>
  <c r="CJ873" i="4"/>
  <c r="CQ873" i="4" s="1"/>
  <c r="CW873" i="4" s="1"/>
  <c r="CG829" i="4"/>
  <c r="CJ821" i="4"/>
  <c r="CQ821" i="4" s="1"/>
  <c r="CW821" i="4" s="1"/>
  <c r="DC821" i="4"/>
  <c r="DI821" i="4" s="1"/>
  <c r="CG845" i="4"/>
  <c r="DA4" i="4"/>
  <c r="DC869" i="4"/>
  <c r="DI869" i="4" s="1"/>
  <c r="CJ869" i="4"/>
  <c r="CQ869" i="4" s="1"/>
  <c r="CW869" i="4" s="1"/>
  <c r="BA23" i="4"/>
  <c r="AJ129" i="4" l="1"/>
  <c r="BA54" i="4"/>
  <c r="BA283" i="4"/>
  <c r="BB283" i="4" s="1"/>
  <c r="BK117" i="4"/>
  <c r="BA122" i="4"/>
  <c r="BB122" i="4" s="1"/>
  <c r="BK138" i="4"/>
  <c r="DE1054" i="4"/>
  <c r="DK1075" i="4" s="1"/>
  <c r="AY269" i="4"/>
  <c r="DE1056" i="4"/>
  <c r="DK1077" i="4" s="1"/>
  <c r="BA232" i="4"/>
  <c r="BB232" i="4" s="1"/>
  <c r="DE935" i="4"/>
  <c r="DK956" i="4" s="1"/>
  <c r="DF990" i="4"/>
  <c r="BA12" i="4"/>
  <c r="BB12" i="4" s="1"/>
  <c r="BF12" i="4" s="1"/>
  <c r="BV272" i="4"/>
  <c r="BY272" i="4" s="1"/>
  <c r="BK75" i="4"/>
  <c r="AY275" i="4"/>
  <c r="BA275" i="4" s="1"/>
  <c r="BB275" i="4" s="1"/>
  <c r="AZ254" i="4"/>
  <c r="BA254" i="4" s="1"/>
  <c r="BB254" i="4" s="1"/>
  <c r="BA13" i="4"/>
  <c r="BA109" i="4"/>
  <c r="BB109" i="4" s="1"/>
  <c r="AZ245" i="4"/>
  <c r="AY245" i="4"/>
  <c r="AZ266" i="4"/>
  <c r="AY266" i="4"/>
  <c r="AZ294" i="4"/>
  <c r="AY294" i="4"/>
  <c r="AZ210" i="4"/>
  <c r="AY210" i="4"/>
  <c r="AZ274" i="4"/>
  <c r="AY274" i="4"/>
  <c r="AZ141" i="4"/>
  <c r="AY141" i="4"/>
  <c r="AZ145" i="4"/>
  <c r="AY145" i="4"/>
  <c r="AY317" i="4"/>
  <c r="AZ317" i="4"/>
  <c r="BA317" i="4" s="1"/>
  <c r="BB317" i="4" s="1"/>
  <c r="AZ175" i="4"/>
  <c r="AY175" i="4"/>
  <c r="AZ323" i="4"/>
  <c r="AY323" i="4"/>
  <c r="AZ287" i="4"/>
  <c r="BA287" i="4" s="1"/>
  <c r="BB287" i="4" s="1"/>
  <c r="AY287" i="4"/>
  <c r="AZ299" i="4"/>
  <c r="AY299" i="4"/>
  <c r="AY252" i="4"/>
  <c r="AZ252" i="4"/>
  <c r="AY296" i="4"/>
  <c r="AZ296" i="4"/>
  <c r="AZ162" i="4"/>
  <c r="AY162" i="4"/>
  <c r="AY161" i="4"/>
  <c r="AZ161" i="4"/>
  <c r="AZ250" i="4"/>
  <c r="AY250" i="4"/>
  <c r="AZ169" i="4"/>
  <c r="AY169" i="4"/>
  <c r="AZ193" i="4"/>
  <c r="BK193" i="4" s="1"/>
  <c r="AY193" i="4"/>
  <c r="AZ202" i="4"/>
  <c r="AY202" i="4"/>
  <c r="AR42" i="4"/>
  <c r="AY268" i="4"/>
  <c r="AZ268" i="4"/>
  <c r="AY217" i="4"/>
  <c r="AZ217" i="4"/>
  <c r="BK217" i="4" s="1"/>
  <c r="AZ221" i="4"/>
  <c r="AY221" i="4"/>
  <c r="AZ190" i="4"/>
  <c r="AY190" i="4"/>
  <c r="AY258" i="4"/>
  <c r="AZ258" i="4"/>
  <c r="BK258" i="4" s="1"/>
  <c r="AZ264" i="4"/>
  <c r="AY264" i="4"/>
  <c r="AY203" i="4"/>
  <c r="AZ203" i="4"/>
  <c r="H6" i="12"/>
  <c r="AZ231" i="4"/>
  <c r="BK231" i="4" s="1"/>
  <c r="AY231" i="4"/>
  <c r="BA58" i="4"/>
  <c r="AZ239" i="4"/>
  <c r="BK239" i="4" s="1"/>
  <c r="AY239" i="4"/>
  <c r="AZ198" i="4"/>
  <c r="AY198" i="4"/>
  <c r="AZ181" i="4"/>
  <c r="BK181" i="4" s="1"/>
  <c r="AY181" i="4"/>
  <c r="AY318" i="4"/>
  <c r="AZ318" i="4"/>
  <c r="AY306" i="4"/>
  <c r="AZ306" i="4"/>
  <c r="BA306" i="4" s="1"/>
  <c r="BB306" i="4" s="1"/>
  <c r="AZ135" i="4"/>
  <c r="AY135" i="4"/>
  <c r="AY180" i="4"/>
  <c r="BA180" i="4" s="1"/>
  <c r="BB180" i="4" s="1"/>
  <c r="AZ180" i="4"/>
  <c r="BK180" i="4" s="1"/>
  <c r="AY160" i="4"/>
  <c r="AZ160" i="4"/>
  <c r="AZ149" i="4"/>
  <c r="AY149" i="4"/>
  <c r="AZ249" i="4"/>
  <c r="AY249" i="4"/>
  <c r="AY304" i="4"/>
  <c r="AZ304" i="4"/>
  <c r="DE990" i="4"/>
  <c r="DK1011" i="4" s="1"/>
  <c r="AZ192" i="4"/>
  <c r="AY192" i="4"/>
  <c r="AZ241" i="4"/>
  <c r="AY241" i="4"/>
  <c r="AY314" i="4"/>
  <c r="AZ314" i="4"/>
  <c r="AY166" i="4"/>
  <c r="AZ166" i="4"/>
  <c r="BK166" i="4" s="1"/>
  <c r="AZ276" i="4"/>
  <c r="AY276" i="4"/>
  <c r="AZ152" i="4"/>
  <c r="AY152" i="4"/>
  <c r="AY219" i="4"/>
  <c r="AZ219" i="4"/>
  <c r="AZ153" i="4"/>
  <c r="AY153" i="4"/>
  <c r="AY140" i="4"/>
  <c r="AZ140" i="4"/>
  <c r="BK140" i="4" s="1"/>
  <c r="AZ261" i="4"/>
  <c r="AY261" i="4"/>
  <c r="AY277" i="4"/>
  <c r="BA277" i="4" s="1"/>
  <c r="BB277" i="4" s="1"/>
  <c r="AZ277" i="4"/>
  <c r="AY188" i="4"/>
  <c r="AZ188" i="4"/>
  <c r="AZ292" i="4"/>
  <c r="AY292" i="4"/>
  <c r="AY313" i="4"/>
  <c r="AZ313" i="4"/>
  <c r="BK313" i="4" s="1"/>
  <c r="AY240" i="4"/>
  <c r="AZ240" i="4"/>
  <c r="AY259" i="4"/>
  <c r="AZ259" i="4"/>
  <c r="AZ148" i="4"/>
  <c r="AY148" i="4"/>
  <c r="AZ183" i="4"/>
  <c r="BK183" i="4" s="1"/>
  <c r="AY183" i="4"/>
  <c r="AZ184" i="4"/>
  <c r="AY184" i="4"/>
  <c r="AZ172" i="4"/>
  <c r="BK172" i="4" s="1"/>
  <c r="AY172" i="4"/>
  <c r="AZ191" i="4"/>
  <c r="AY191" i="4"/>
  <c r="AZ137" i="4"/>
  <c r="AY137" i="4"/>
  <c r="AZ243" i="4"/>
  <c r="BK243" i="4" s="1"/>
  <c r="AY243" i="4"/>
  <c r="AZ173" i="4"/>
  <c r="AY173" i="4"/>
  <c r="AZ195" i="4"/>
  <c r="AY195" i="4"/>
  <c r="BV297" i="4"/>
  <c r="BY297" i="4" s="1"/>
  <c r="AY212" i="4"/>
  <c r="AZ212" i="4"/>
  <c r="AZ316" i="4"/>
  <c r="BK316" i="4" s="1"/>
  <c r="AY316" i="4"/>
  <c r="AZ215" i="4"/>
  <c r="AY215" i="4"/>
  <c r="AZ307" i="4"/>
  <c r="BK307" i="4" s="1"/>
  <c r="AY307" i="4"/>
  <c r="AZ270" i="4"/>
  <c r="AY270" i="4"/>
  <c r="AZ320" i="4"/>
  <c r="BA320" i="4" s="1"/>
  <c r="BB320" i="4" s="1"/>
  <c r="AY320" i="4"/>
  <c r="AZ237" i="4"/>
  <c r="AY237" i="4"/>
  <c r="AZ286" i="4"/>
  <c r="AY286" i="4"/>
  <c r="AZ151" i="4"/>
  <c r="AY151" i="4"/>
  <c r="AZ311" i="4"/>
  <c r="AY311" i="4"/>
  <c r="AY209" i="4"/>
  <c r="AZ209" i="4"/>
  <c r="AY156" i="4"/>
  <c r="AZ156" i="4"/>
  <c r="AZ230" i="4"/>
  <c r="AY230" i="4"/>
  <c r="AY256" i="4"/>
  <c r="AZ256" i="4"/>
  <c r="AZ290" i="4"/>
  <c r="BK290" i="4" s="1"/>
  <c r="AY290" i="4"/>
  <c r="AR95" i="4"/>
  <c r="AZ132" i="4"/>
  <c r="BK132" i="4" s="1"/>
  <c r="AY132" i="4"/>
  <c r="AZ305" i="4"/>
  <c r="AY305" i="4"/>
  <c r="AY236" i="4"/>
  <c r="AZ236" i="4"/>
  <c r="AZ242" i="4"/>
  <c r="AY242" i="4"/>
  <c r="AY159" i="4"/>
  <c r="AZ159" i="4"/>
  <c r="AZ291" i="4"/>
  <c r="AY291" i="4"/>
  <c r="AZ227" i="4"/>
  <c r="AY227" i="4"/>
  <c r="AZ298" i="4"/>
  <c r="AY298" i="4"/>
  <c r="AY129" i="4"/>
  <c r="AZ129" i="4"/>
  <c r="AZ165" i="4"/>
  <c r="AY165" i="4"/>
  <c r="AZ260" i="4"/>
  <c r="AY260" i="4"/>
  <c r="AZ171" i="4"/>
  <c r="BA171" i="4" s="1"/>
  <c r="BB171" i="4" s="1"/>
  <c r="AY171" i="4"/>
  <c r="AZ300" i="4"/>
  <c r="BK300" i="4" s="1"/>
  <c r="AY300" i="4"/>
  <c r="AZ185" i="4"/>
  <c r="BK185" i="4" s="1"/>
  <c r="AY185" i="4"/>
  <c r="AY211" i="4"/>
  <c r="AZ211" i="4"/>
  <c r="AR29" i="4"/>
  <c r="AY208" i="4"/>
  <c r="AZ208" i="4"/>
  <c r="BK208" i="4" s="1"/>
  <c r="AZ197" i="4"/>
  <c r="AY197" i="4"/>
  <c r="AZ251" i="4"/>
  <c r="AY251" i="4"/>
  <c r="AY255" i="4"/>
  <c r="AZ255" i="4"/>
  <c r="AZ144" i="4"/>
  <c r="AY144" i="4"/>
  <c r="AZ136" i="4"/>
  <c r="AY136" i="4"/>
  <c r="AY168" i="4"/>
  <c r="AZ168" i="4"/>
  <c r="AZ174" i="4"/>
  <c r="AY174" i="4"/>
  <c r="AZ229" i="4"/>
  <c r="BK229" i="4" s="1"/>
  <c r="AY229" i="4"/>
  <c r="AR117" i="4"/>
  <c r="AZ301" i="4"/>
  <c r="BK301" i="4" s="1"/>
  <c r="AY301" i="4"/>
  <c r="AY257" i="4"/>
  <c r="AZ257" i="4"/>
  <c r="AZ207" i="4"/>
  <c r="BK207" i="4" s="1"/>
  <c r="AY207" i="4"/>
  <c r="AZ247" i="4"/>
  <c r="AY247" i="4"/>
  <c r="AY228" i="4"/>
  <c r="AZ228" i="4"/>
  <c r="AZ133" i="4"/>
  <c r="AY133" i="4"/>
  <c r="AZ206" i="4"/>
  <c r="AY206" i="4"/>
  <c r="AZ321" i="4"/>
  <c r="AY321" i="4"/>
  <c r="AZ234" i="4"/>
  <c r="AY234" i="4"/>
  <c r="Q47" i="4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H7" i="12"/>
  <c r="AZ295" i="4"/>
  <c r="AY295" i="4"/>
  <c r="AY319" i="4"/>
  <c r="AZ319" i="4"/>
  <c r="AR113" i="4"/>
  <c r="AZ246" i="4"/>
  <c r="AY246" i="4"/>
  <c r="AY189" i="4"/>
  <c r="AZ189" i="4"/>
  <c r="AT129" i="4"/>
  <c r="AZ288" i="4"/>
  <c r="AY288" i="4"/>
  <c r="AZ302" i="4"/>
  <c r="AY302" i="4"/>
  <c r="AY177" i="4"/>
  <c r="AZ177" i="4"/>
  <c r="BK177" i="4" s="1"/>
  <c r="AY272" i="4"/>
  <c r="AZ272" i="4"/>
  <c r="AY204" i="4"/>
  <c r="AZ204" i="4"/>
  <c r="AZ279" i="4"/>
  <c r="AY279" i="4"/>
  <c r="AY214" i="4"/>
  <c r="AZ214" i="4"/>
  <c r="AZ194" i="4"/>
  <c r="AY194" i="4"/>
  <c r="AY157" i="4"/>
  <c r="AZ157" i="4"/>
  <c r="DD1112" i="4"/>
  <c r="BK31" i="4"/>
  <c r="AZ271" i="4"/>
  <c r="AY271" i="4"/>
  <c r="AZ216" i="4"/>
  <c r="AY216" i="4"/>
  <c r="AZ225" i="4"/>
  <c r="AY225" i="4"/>
  <c r="AZ233" i="4"/>
  <c r="AY233" i="4"/>
  <c r="AY205" i="4"/>
  <c r="AZ205" i="4"/>
  <c r="AY224" i="4"/>
  <c r="AZ224" i="4"/>
  <c r="BA224" i="4" s="1"/>
  <c r="BB224" i="4" s="1"/>
  <c r="AZ238" i="4"/>
  <c r="AY238" i="4"/>
  <c r="BV277" i="4"/>
  <c r="BY277" i="4" s="1"/>
  <c r="AZ178" i="4"/>
  <c r="AY178" i="4"/>
  <c r="AZ170" i="4"/>
  <c r="AY170" i="4"/>
  <c r="AZ280" i="4"/>
  <c r="AY280" i="4"/>
  <c r="AZ226" i="4"/>
  <c r="AY226" i="4"/>
  <c r="AZ282" i="4"/>
  <c r="AY282" i="4"/>
  <c r="AY262" i="4"/>
  <c r="AZ262" i="4"/>
  <c r="BK262" i="4" s="1"/>
  <c r="AZ297" i="4"/>
  <c r="AY297" i="4"/>
  <c r="AZ200" i="4"/>
  <c r="AY200" i="4"/>
  <c r="AZ235" i="4"/>
  <c r="AY235" i="4"/>
  <c r="AR102" i="4"/>
  <c r="AZ309" i="4"/>
  <c r="AY309" i="4"/>
  <c r="AR3" i="4"/>
  <c r="AR13" i="4"/>
  <c r="AY223" i="4"/>
  <c r="AZ223" i="4"/>
  <c r="BK223" i="4" s="1"/>
  <c r="AY131" i="4"/>
  <c r="AZ131" i="4"/>
  <c r="AY182" i="4"/>
  <c r="AZ182" i="4"/>
  <c r="AZ139" i="4"/>
  <c r="AY139" i="4"/>
  <c r="AY213" i="4"/>
  <c r="AZ213" i="4"/>
  <c r="BA213" i="4" s="1"/>
  <c r="BB213" i="4" s="1"/>
  <c r="AY315" i="4"/>
  <c r="AZ315" i="4"/>
  <c r="AZ164" i="4"/>
  <c r="AY164" i="4"/>
  <c r="AZ278" i="4"/>
  <c r="BK278" i="4" s="1"/>
  <c r="AY278" i="4"/>
  <c r="AZ285" i="4"/>
  <c r="BK285" i="4" s="1"/>
  <c r="AY285" i="4"/>
  <c r="AY289" i="4"/>
  <c r="AZ289" i="4"/>
  <c r="BA289" i="4" s="1"/>
  <c r="BB289" i="4" s="1"/>
  <c r="AZ220" i="4"/>
  <c r="BK220" i="4" s="1"/>
  <c r="AY220" i="4"/>
  <c r="AY179" i="4"/>
  <c r="AZ179" i="4"/>
  <c r="BA179" i="4" s="1"/>
  <c r="BB179" i="4" s="1"/>
  <c r="O288" i="4"/>
  <c r="O133" i="4"/>
  <c r="O179" i="4"/>
  <c r="O210" i="4"/>
  <c r="O204" i="4"/>
  <c r="O255" i="4"/>
  <c r="AT160" i="4"/>
  <c r="DE1013" i="4"/>
  <c r="DK1034" i="4" s="1"/>
  <c r="BA31" i="4"/>
  <c r="BB31" i="4" s="1"/>
  <c r="BF31" i="4" s="1"/>
  <c r="BK109" i="4"/>
  <c r="BA253" i="4"/>
  <c r="BA20" i="4"/>
  <c r="DD1023" i="4"/>
  <c r="DJ1044" i="4" s="1"/>
  <c r="BA89" i="4"/>
  <c r="BB89" i="4" s="1"/>
  <c r="BA126" i="4"/>
  <c r="BB126" i="4" s="1"/>
  <c r="BF126" i="4" s="1"/>
  <c r="AT310" i="4"/>
  <c r="BA263" i="4"/>
  <c r="BK12" i="4"/>
  <c r="DF949" i="4"/>
  <c r="BV147" i="4"/>
  <c r="BY147" i="4" s="1"/>
  <c r="BK122" i="4"/>
  <c r="BA73" i="4"/>
  <c r="BK134" i="4"/>
  <c r="BK64" i="4"/>
  <c r="BK110" i="4"/>
  <c r="DE955" i="4"/>
  <c r="DK976" i="4" s="1"/>
  <c r="BW254" i="4" a="1"/>
  <c r="BW254" i="4" s="1"/>
  <c r="BK253" i="4"/>
  <c r="DE982" i="4"/>
  <c r="DK1003" i="4" s="1"/>
  <c r="DE986" i="4"/>
  <c r="DK1007" i="4" s="1"/>
  <c r="DD948" i="4"/>
  <c r="DJ969" i="4" s="1"/>
  <c r="DD990" i="4"/>
  <c r="DJ1011" i="4" s="1"/>
  <c r="DD998" i="4"/>
  <c r="DJ1019" i="4" s="1"/>
  <c r="BV209" i="4"/>
  <c r="BY209" i="4" s="1"/>
  <c r="DF986" i="4"/>
  <c r="BA117" i="4"/>
  <c r="BA143" i="4"/>
  <c r="BA64" i="4"/>
  <c r="DD1074" i="4"/>
  <c r="DJ1095" i="4" s="1"/>
  <c r="CK985" i="4"/>
  <c r="BK265" i="4"/>
  <c r="DE978" i="4"/>
  <c r="DK999" i="4" s="1"/>
  <c r="DF928" i="4"/>
  <c r="DE962" i="4"/>
  <c r="DK983" i="4" s="1"/>
  <c r="BF94" i="4"/>
  <c r="BB61" i="4"/>
  <c r="BF61" i="4" s="1"/>
  <c r="BB67" i="4"/>
  <c r="BF67" i="4" s="1"/>
  <c r="BF88" i="4"/>
  <c r="BF81" i="4"/>
  <c r="BF93" i="4"/>
  <c r="BF110" i="4"/>
  <c r="BF89" i="4"/>
  <c r="CK968" i="4" a="1"/>
  <c r="CK968" i="4" s="1"/>
  <c r="BB26" i="4"/>
  <c r="BF26" i="4" s="1"/>
  <c r="BB13" i="4"/>
  <c r="BF13" i="4" s="1"/>
  <c r="BB47" i="4"/>
  <c r="BF47" i="4" s="1"/>
  <c r="BF134" i="4"/>
  <c r="BK282" i="4"/>
  <c r="BB58" i="4"/>
  <c r="BF58" i="4" s="1"/>
  <c r="BB16" i="4"/>
  <c r="BF16" i="4" s="1"/>
  <c r="BF74" i="4"/>
  <c r="BF265" i="4"/>
  <c r="BF283" i="4"/>
  <c r="BF109" i="4"/>
  <c r="CK938" i="4" a="1"/>
  <c r="DE1026" i="4"/>
  <c r="DK1047" i="4" s="1"/>
  <c r="CH987" i="4"/>
  <c r="DE987" i="4" s="1"/>
  <c r="DK1008" i="4" s="1"/>
  <c r="BK311" i="4"/>
  <c r="BB56" i="4"/>
  <c r="BF56" i="4" s="1"/>
  <c r="BB3" i="4"/>
  <c r="BF3" i="4" s="1"/>
  <c r="BK294" i="4"/>
  <c r="BF104" i="4"/>
  <c r="BF232" i="4"/>
  <c r="BF119" i="4"/>
  <c r="BB54" i="4"/>
  <c r="BF54" i="4" s="1"/>
  <c r="BB40" i="4"/>
  <c r="BF40" i="4" s="1"/>
  <c r="CK1094" i="4" a="1"/>
  <c r="CK1094" i="4" s="1"/>
  <c r="BB8" i="4"/>
  <c r="BF8" i="4" s="1"/>
  <c r="BF84" i="4"/>
  <c r="CK1059" i="4" a="1"/>
  <c r="BB24" i="4"/>
  <c r="BF24" i="4" s="1"/>
  <c r="BK299" i="4"/>
  <c r="BA299" i="4"/>
  <c r="BB299" i="4" s="1"/>
  <c r="BA165" i="4"/>
  <c r="BB165" i="4" s="1"/>
  <c r="AJ312" i="4" a="1"/>
  <c r="DD931" i="4"/>
  <c r="DJ952" i="4" s="1"/>
  <c r="BF91" i="4"/>
  <c r="CK932" i="4" a="1"/>
  <c r="CK972" i="4" a="1"/>
  <c r="BF97" i="4"/>
  <c r="CH972" i="4"/>
  <c r="DD972" i="4" s="1"/>
  <c r="DJ993" i="4" s="1"/>
  <c r="BB5" i="4"/>
  <c r="BF5" i="4" s="1"/>
  <c r="BB33" i="4"/>
  <c r="BF33" i="4" s="1"/>
  <c r="BF75" i="4"/>
  <c r="BF122" i="4"/>
  <c r="BK321" i="4"/>
  <c r="BB23" i="4"/>
  <c r="BF23" i="4" s="1"/>
  <c r="CK1098" i="4" a="1"/>
  <c r="BB65" i="4"/>
  <c r="BF65" i="4" s="1"/>
  <c r="BA231" i="4"/>
  <c r="BB231" i="4" s="1"/>
  <c r="BB64" i="4"/>
  <c r="BF64" i="4" s="1"/>
  <c r="BF113" i="4"/>
  <c r="BB20" i="4"/>
  <c r="BF20" i="4" s="1"/>
  <c r="BB44" i="4"/>
  <c r="BF44" i="4" s="1"/>
  <c r="CH1081" i="4"/>
  <c r="DD1081" i="4" s="1"/>
  <c r="DJ1102" i="4" s="1"/>
  <c r="BA35" i="4"/>
  <c r="AT217" i="4" a="1"/>
  <c r="AT217" i="4" s="1"/>
  <c r="AT281" i="4" a="1"/>
  <c r="AT281" i="4" s="1"/>
  <c r="BV290" i="4"/>
  <c r="BY290" i="4" s="1"/>
  <c r="CK1107" i="4" a="1"/>
  <c r="BA38" i="4"/>
  <c r="CK1031" i="4" a="1"/>
  <c r="CK1031" i="4" s="1"/>
  <c r="CK1028" i="4" a="1"/>
  <c r="CK1028" i="4" s="1"/>
  <c r="BV196" i="4"/>
  <c r="BY196" i="4" s="1"/>
  <c r="BA29" i="4"/>
  <c r="AT195" i="4" a="1"/>
  <c r="AT195" i="4" s="1"/>
  <c r="AT246" i="4" a="1"/>
  <c r="BK48" i="4"/>
  <c r="AT266" i="4" a="1"/>
  <c r="AT170" i="4" a="1"/>
  <c r="AT170" i="4" s="1"/>
  <c r="AT203" i="4" a="1"/>
  <c r="AT203" i="4" s="1"/>
  <c r="AT194" i="4" a="1"/>
  <c r="CK950" i="4" a="1"/>
  <c r="BP10" i="4" a="1"/>
  <c r="CK1103" i="4" a="1"/>
  <c r="CK1103" i="4" s="1"/>
  <c r="BW206" i="4" a="1"/>
  <c r="BW206" i="4" s="1"/>
  <c r="BX206" i="4" s="1" a="1"/>
  <c r="BX206" i="4" s="1"/>
  <c r="CK1006" i="4" a="1"/>
  <c r="AT143" i="4" a="1"/>
  <c r="AT143" i="4" s="1"/>
  <c r="AT148" i="4" a="1"/>
  <c r="AT198" i="4" a="1"/>
  <c r="CK1022" i="4" a="1"/>
  <c r="DF931" i="4"/>
  <c r="BW217" i="4" a="1"/>
  <c r="BW217" i="4" s="1"/>
  <c r="AT262" i="4" a="1"/>
  <c r="AT262" i="4" s="1"/>
  <c r="AT156" i="4" a="1"/>
  <c r="AT156" i="4" s="1"/>
  <c r="AT305" i="4" a="1"/>
  <c r="AT189" i="4" a="1"/>
  <c r="AT189" i="4" s="1"/>
  <c r="AT302" i="4" a="1"/>
  <c r="AT302" i="4" s="1"/>
  <c r="BK54" i="4"/>
  <c r="AT309" i="4" a="1"/>
  <c r="AT309" i="4" s="1"/>
  <c r="AT221" i="4" a="1"/>
  <c r="AT221" i="4" s="1"/>
  <c r="AT211" i="4" a="1"/>
  <c r="AT211" i="4" s="1"/>
  <c r="AT131" i="4" a="1"/>
  <c r="AT222" i="4" a="1"/>
  <c r="AT215" i="4" a="1"/>
  <c r="BK81" i="4"/>
  <c r="AT135" i="4" a="1"/>
  <c r="AT171" i="4" a="1"/>
  <c r="AT171" i="4" s="1"/>
  <c r="AT162" i="4" a="1"/>
  <c r="AT162" i="4" s="1"/>
  <c r="AT287" i="4" a="1"/>
  <c r="CK1076" i="4" a="1"/>
  <c r="CK1076" i="4" s="1"/>
  <c r="AT245" i="4" a="1"/>
  <c r="AT245" i="4" s="1"/>
  <c r="AT293" i="4" a="1"/>
  <c r="CK971" i="4" a="1"/>
  <c r="BV305" i="4"/>
  <c r="BY305" i="4" s="1"/>
  <c r="BK73" i="4"/>
  <c r="AT200" i="4" a="1"/>
  <c r="AT200" i="4" s="1"/>
  <c r="AT290" i="4" a="1"/>
  <c r="CK1058" i="4" a="1"/>
  <c r="CK1071" i="4" a="1"/>
  <c r="AT164" i="4" a="1"/>
  <c r="AT164" i="4" s="1"/>
  <c r="AT313" i="4" a="1"/>
  <c r="AT313" i="4" s="1"/>
  <c r="CK1070" i="4" a="1"/>
  <c r="CK1070" i="4" s="1"/>
  <c r="AT168" i="4" a="1"/>
  <c r="AT168" i="4" s="1"/>
  <c r="AT315" i="4" a="1"/>
  <c r="AT315" i="4" s="1"/>
  <c r="CK1079" i="4" a="1"/>
  <c r="CK1079" i="4" s="1"/>
  <c r="AT147" i="4" a="1"/>
  <c r="AT147" i="4" s="1"/>
  <c r="AT188" i="4" a="1"/>
  <c r="AT188" i="4" s="1"/>
  <c r="AT289" i="4" a="1"/>
  <c r="CK993" i="4" a="1"/>
  <c r="CK993" i="4" s="1"/>
  <c r="CK1092" i="4" a="1"/>
  <c r="BA308" i="4"/>
  <c r="BB308" i="4" s="1"/>
  <c r="AT175" i="4" a="1"/>
  <c r="AT175" i="4" s="1"/>
  <c r="AT192" i="4" a="1"/>
  <c r="AT306" i="4" a="1"/>
  <c r="CK963" i="4" a="1"/>
  <c r="CK1091" i="4" a="1"/>
  <c r="AT234" i="4" a="1"/>
  <c r="AT308" i="4" a="1"/>
  <c r="CK1018" i="4" a="1"/>
  <c r="AT158" i="4" a="1"/>
  <c r="AT158" i="4" s="1"/>
  <c r="AT268" i="4" a="1"/>
  <c r="AT317" i="4" a="1"/>
  <c r="CK1061" i="4" a="1"/>
  <c r="BV172" i="4"/>
  <c r="BY172" i="4" s="1"/>
  <c r="CH963" i="4"/>
  <c r="DG963" i="4" s="1"/>
  <c r="AQ172" i="4"/>
  <c r="BI172" i="4" s="1"/>
  <c r="L172" i="4"/>
  <c r="AT260" i="4" a="1"/>
  <c r="AT260" i="4" s="1"/>
  <c r="AT322" i="4" a="1"/>
  <c r="AT322" i="4" s="1"/>
  <c r="CK1008" i="4" a="1"/>
  <c r="CK1008" i="4" s="1"/>
  <c r="AT202" i="4" a="1"/>
  <c r="AT202" i="4" s="1"/>
  <c r="AT204" i="4" a="1"/>
  <c r="AT204" i="4" s="1"/>
  <c r="AT321" i="4" a="1"/>
  <c r="AT321" i="4" s="1"/>
  <c r="CK984" i="4" a="1"/>
  <c r="CK1064" i="4" a="1"/>
  <c r="AT139" i="4" a="1"/>
  <c r="AT139" i="4" s="1"/>
  <c r="CK990" i="4" a="1"/>
  <c r="BA154" i="4"/>
  <c r="BB154" i="4" s="1"/>
  <c r="AT153" i="4" a="1"/>
  <c r="AT153" i="4" s="1"/>
  <c r="AT159" i="4" a="1"/>
  <c r="AT209" i="4" a="1"/>
  <c r="AT177" i="4" a="1"/>
  <c r="AT225" i="4" a="1"/>
  <c r="AT225" i="4" s="1"/>
  <c r="AJ141" i="4" a="1"/>
  <c r="AJ141" i="4" s="1"/>
  <c r="BP141" i="4" s="1" a="1"/>
  <c r="BP7" i="4" a="1"/>
  <c r="BP7" i="4" s="1"/>
  <c r="AT163" i="4" a="1"/>
  <c r="AT163" i="4" s="1"/>
  <c r="AT220" i="4" a="1"/>
  <c r="AT220" i="4" s="1"/>
  <c r="AT172" i="4" a="1"/>
  <c r="AT172" i="4" s="1"/>
  <c r="AT178" i="4" a="1"/>
  <c r="AT223" i="4" a="1"/>
  <c r="AT318" i="4" a="1"/>
  <c r="AT318" i="4" s="1"/>
  <c r="BP4" i="4" a="1"/>
  <c r="AT151" i="4" a="1"/>
  <c r="AT151" i="4" s="1"/>
  <c r="AT229" i="4" a="1"/>
  <c r="AT229" i="4" s="1"/>
  <c r="AT176" i="4" a="1"/>
  <c r="AT176" i="4" s="1"/>
  <c r="AT182" i="4" a="1"/>
  <c r="AT182" i="4" s="1"/>
  <c r="AT227" i="4" a="1"/>
  <c r="AT227" i="4" s="1"/>
  <c r="AT269" i="4" a="1"/>
  <c r="AT269" i="4" s="1"/>
  <c r="AJ307" i="4" a="1"/>
  <c r="AT185" i="4" a="1"/>
  <c r="AT197" i="4" a="1"/>
  <c r="AT180" i="4" a="1"/>
  <c r="AT186" i="4" a="1"/>
  <c r="AT186" i="4" s="1"/>
  <c r="AT231" i="4" a="1"/>
  <c r="AT286" i="4" a="1"/>
  <c r="AT238" i="4" a="1"/>
  <c r="AT167" i="4" a="1"/>
  <c r="AT184" i="4" a="1"/>
  <c r="AT190" i="4" a="1"/>
  <c r="AT190" i="4" s="1"/>
  <c r="AT235" i="4" a="1"/>
  <c r="AT235" i="4" s="1"/>
  <c r="AT316" i="4" a="1"/>
  <c r="AT316" i="4" s="1"/>
  <c r="AT239" i="4" a="1"/>
  <c r="AT239" i="4" s="1"/>
  <c r="AT303" i="4" a="1"/>
  <c r="AT303" i="4" s="1"/>
  <c r="BK20" i="4"/>
  <c r="AT205" i="4" a="1"/>
  <c r="AT205" i="4" s="1"/>
  <c r="AT193" i="4" a="1"/>
  <c r="AT193" i="4" s="1"/>
  <c r="AT196" i="4" a="1"/>
  <c r="AT196" i="4" s="1"/>
  <c r="AT212" i="4" a="1"/>
  <c r="AT212" i="4" s="1"/>
  <c r="AT247" i="4" a="1"/>
  <c r="AT247" i="4" s="1"/>
  <c r="AT297" i="4" a="1"/>
  <c r="AT297" i="4" s="1"/>
  <c r="CK921" i="4" a="1"/>
  <c r="AJ222" i="4" a="1"/>
  <c r="AJ172" i="4" a="1"/>
  <c r="AJ187" i="4" a="1"/>
  <c r="AJ187" i="4" s="1"/>
  <c r="BP187" i="4" s="1" a="1"/>
  <c r="AT213" i="4" a="1"/>
  <c r="AT213" i="4" s="1"/>
  <c r="AT208" i="4" a="1"/>
  <c r="AT208" i="4" s="1"/>
  <c r="AT201" i="4" a="1"/>
  <c r="AT201" i="4" s="1"/>
  <c r="AT251" i="4" a="1"/>
  <c r="AT251" i="4" s="1"/>
  <c r="AT277" i="4" a="1"/>
  <c r="AT277" i="4" s="1"/>
  <c r="AJ258" i="4" a="1"/>
  <c r="AJ248" i="4" a="1"/>
  <c r="AJ248" i="4" s="1"/>
  <c r="BP248" i="4" s="1" a="1"/>
  <c r="AT210" i="4" a="1"/>
  <c r="AT210" i="4" s="1"/>
  <c r="AT155" i="4" a="1"/>
  <c r="AT155" i="4" s="1"/>
  <c r="AT253" i="4" a="1"/>
  <c r="AT253" i="4" s="1"/>
  <c r="AT236" i="4" a="1"/>
  <c r="AT236" i="4" s="1"/>
  <c r="AT218" i="4" a="1"/>
  <c r="AT218" i="4" s="1"/>
  <c r="AT298" i="4" a="1"/>
  <c r="AT298" i="4" s="1"/>
  <c r="AT294" i="4" a="1"/>
  <c r="AT294" i="4" s="1"/>
  <c r="BP9" i="4" a="1"/>
  <c r="AJ218" i="4" a="1"/>
  <c r="AT149" i="4" a="1"/>
  <c r="AT149" i="4" s="1"/>
  <c r="AT133" i="4" a="1"/>
  <c r="AT133" i="4" s="1"/>
  <c r="AT275" i="4" a="1"/>
  <c r="AT275" i="4" s="1"/>
  <c r="AT272" i="4" a="1"/>
  <c r="AT272" i="4" s="1"/>
  <c r="AT280" i="4" a="1"/>
  <c r="AT261" i="4" a="1"/>
  <c r="AT261" i="4" s="1"/>
  <c r="AT320" i="4" a="1"/>
  <c r="AT320" i="4" s="1"/>
  <c r="BK89" i="4"/>
  <c r="AJ251" i="4" a="1"/>
  <c r="AJ219" i="4" a="1"/>
  <c r="CL1019" i="4" a="1"/>
  <c r="AJ224" i="4" a="1"/>
  <c r="AJ224" i="4" s="1"/>
  <c r="BP224" i="4" s="1" a="1"/>
  <c r="BP224" i="4" s="1"/>
  <c r="AT134" i="4" a="1"/>
  <c r="AT134" i="4" s="1"/>
  <c r="AT230" i="4" a="1"/>
  <c r="AT230" i="4" s="1"/>
  <c r="AT173" i="4" a="1"/>
  <c r="AT173" i="4" s="1"/>
  <c r="AT233" i="4" a="1"/>
  <c r="AT233" i="4" s="1"/>
  <c r="AT288" i="4" a="1"/>
  <c r="AT288" i="4" s="1"/>
  <c r="AT304" i="4" a="1"/>
  <c r="AT304" i="4" s="1"/>
  <c r="AQ180" i="4"/>
  <c r="BI180" i="4" s="1"/>
  <c r="L180" i="4"/>
  <c r="CH971" i="4"/>
  <c r="AT166" i="4" a="1"/>
  <c r="AT166" i="4" s="1"/>
  <c r="AT138" i="4" a="1"/>
  <c r="AT138" i="4" s="1"/>
  <c r="AT141" i="4" a="1"/>
  <c r="AT141" i="4" s="1"/>
  <c r="AT241" i="4" a="1"/>
  <c r="AT241" i="4" s="1"/>
  <c r="AT242" i="4" a="1"/>
  <c r="AT232" i="4" a="1"/>
  <c r="AT232" i="4" s="1"/>
  <c r="AT273" i="4" a="1"/>
  <c r="AT273" i="4" s="1"/>
  <c r="AT284" i="4" a="1"/>
  <c r="AT284" i="4" s="1"/>
  <c r="AT161" i="4" a="1"/>
  <c r="AT161" i="4" s="1"/>
  <c r="AT282" i="4" a="1"/>
  <c r="AT282" i="4" s="1"/>
  <c r="AT244" i="4" a="1"/>
  <c r="AT244" i="4" s="1"/>
  <c r="AT250" i="4" a="1"/>
  <c r="AT250" i="4" s="1"/>
  <c r="AT283" i="4" a="1"/>
  <c r="AT283" i="4" s="1"/>
  <c r="AT312" i="4" a="1"/>
  <c r="AT312" i="4" s="1"/>
  <c r="AJ216" i="4" a="1"/>
  <c r="AT169" i="4" a="1"/>
  <c r="AT169" i="4" s="1"/>
  <c r="AT228" i="4" a="1"/>
  <c r="AT228" i="4" s="1"/>
  <c r="AT299" i="4" a="1"/>
  <c r="AT299" i="4" s="1"/>
  <c r="AT285" i="4" a="1"/>
  <c r="AT285" i="4" s="1"/>
  <c r="AT255" i="4" a="1"/>
  <c r="AT255" i="4" s="1"/>
  <c r="AJ202" i="4" a="1"/>
  <c r="AJ202" i="4" s="1"/>
  <c r="BP202" i="4" s="1" a="1"/>
  <c r="AT145" i="4" a="1"/>
  <c r="AT145" i="4" s="1"/>
  <c r="AT137" i="4" a="1"/>
  <c r="AT137" i="4" s="1"/>
  <c r="AT187" i="4" a="1"/>
  <c r="AT187" i="4" s="1"/>
  <c r="AT257" i="4" a="1"/>
  <c r="AT257" i="4" s="1"/>
  <c r="AT264" i="4" a="1"/>
  <c r="AT264" i="4" s="1"/>
  <c r="AT252" i="4" a="1"/>
  <c r="AT252" i="4" s="1"/>
  <c r="AT259" i="4" a="1"/>
  <c r="AT259" i="4" s="1"/>
  <c r="AJ300" i="4" a="1"/>
  <c r="AT224" i="4" a="1"/>
  <c r="AT224" i="4" s="1"/>
  <c r="AT267" i="4" a="1"/>
  <c r="AT267" i="4" s="1"/>
  <c r="AT263" i="4" a="1"/>
  <c r="AT263" i="4" s="1"/>
  <c r="BA32" i="4"/>
  <c r="AJ259" i="4" a="1"/>
  <c r="AJ259" i="4" s="1"/>
  <c r="BP259" i="4" s="1" a="1"/>
  <c r="AJ274" i="4" a="1"/>
  <c r="AT150" i="4" a="1"/>
  <c r="AT150" i="4" s="1"/>
  <c r="AT181" i="4" a="1"/>
  <c r="AT181" i="4" s="1"/>
  <c r="AT179" i="4" a="1"/>
  <c r="AT179" i="4" s="1"/>
  <c r="AT296" i="4" a="1"/>
  <c r="AT296" i="4" s="1"/>
  <c r="AT270" i="4" a="1"/>
  <c r="AT270" i="4" s="1"/>
  <c r="AT278" i="4" a="1"/>
  <c r="AT278" i="4" s="1"/>
  <c r="AJ228" i="4" a="1"/>
  <c r="AJ196" i="4" a="1"/>
  <c r="AT132" i="4" a="1"/>
  <c r="AT132" i="4" s="1"/>
  <c r="AT240" i="4" a="1"/>
  <c r="AT240" i="4" s="1"/>
  <c r="AT258" i="4" a="1"/>
  <c r="AT258" i="4" s="1"/>
  <c r="AT307" i="4" a="1"/>
  <c r="AT307" i="4" s="1"/>
  <c r="AT314" i="4" a="1"/>
  <c r="AT314" i="4" s="1"/>
  <c r="AJ159" i="4" a="1"/>
  <c r="AJ159" i="4" s="1"/>
  <c r="BP159" i="4" s="1" a="1"/>
  <c r="BP159" i="4" s="1"/>
  <c r="BA79" i="4"/>
  <c r="BB79" i="4" s="1"/>
  <c r="AT136" i="4" a="1"/>
  <c r="AT136" i="4" s="1"/>
  <c r="AT183" i="4" a="1"/>
  <c r="AT183" i="4" s="1"/>
  <c r="AT226" i="4" a="1"/>
  <c r="AT226" i="4" s="1"/>
  <c r="AT254" i="4" a="1"/>
  <c r="AT254" i="4" s="1"/>
  <c r="AT295" i="4" a="1"/>
  <c r="AT295" i="4" s="1"/>
  <c r="CK949" i="4" a="1"/>
  <c r="CK1106" i="4" a="1"/>
  <c r="CK1010" i="4" a="1"/>
  <c r="CK997" i="4" a="1"/>
  <c r="DC941" i="4"/>
  <c r="DI941" i="4" s="1"/>
  <c r="CJ941" i="4"/>
  <c r="CQ941" i="4" s="1"/>
  <c r="CW941" i="4" s="1"/>
  <c r="AT142" i="4" a="1"/>
  <c r="AT142" i="4" s="1"/>
  <c r="AT140" i="4" a="1"/>
  <c r="AT140" i="4" s="1"/>
  <c r="AT214" i="4" a="1"/>
  <c r="AT214" i="4" s="1"/>
  <c r="AT249" i="4" a="1"/>
  <c r="AT249" i="4" s="1"/>
  <c r="AT274" i="4" a="1"/>
  <c r="AT274" i="4" s="1"/>
  <c r="AT319" i="4" a="1"/>
  <c r="AT319" i="4" s="1"/>
  <c r="BW216" i="4" a="1"/>
  <c r="BW216" i="4" s="1"/>
  <c r="AT144" i="4" a="1"/>
  <c r="AT144" i="4" s="1"/>
  <c r="AT301" i="4" a="1"/>
  <c r="AT301" i="4" s="1"/>
  <c r="AT256" i="4" a="1"/>
  <c r="AT256" i="4" s="1"/>
  <c r="AT300" i="4" a="1"/>
  <c r="AT300" i="4" s="1"/>
  <c r="AT292" i="4" a="1"/>
  <c r="AT292" i="4" s="1"/>
  <c r="BP8" i="4" a="1"/>
  <c r="AT154" i="4" a="1"/>
  <c r="AT154" i="4" s="1"/>
  <c r="AT152" i="4" a="1"/>
  <c r="AT152" i="4" s="1"/>
  <c r="AT216" i="4" a="1"/>
  <c r="AT216" i="4" s="1"/>
  <c r="AT248" i="4" a="1"/>
  <c r="AT248" i="4" s="1"/>
  <c r="AT311" i="4" a="1"/>
  <c r="AT311" i="4" s="1"/>
  <c r="BK5" i="4"/>
  <c r="AJ278" i="4" a="1"/>
  <c r="BV151" i="4"/>
  <c r="BY151" i="4" s="1"/>
  <c r="BV133" i="4"/>
  <c r="BY133" i="4" s="1"/>
  <c r="DE1023" i="4"/>
  <c r="DK1044" i="4" s="1"/>
  <c r="DF1013" i="4"/>
  <c r="DD1013" i="4"/>
  <c r="DJ1034" i="4" s="1"/>
  <c r="DD1026" i="4"/>
  <c r="DJ1047" i="4" s="1"/>
  <c r="O188" i="4"/>
  <c r="O205" i="4"/>
  <c r="O302" i="4"/>
  <c r="O177" i="4"/>
  <c r="O225" i="4"/>
  <c r="O256" i="4"/>
  <c r="O244" i="4"/>
  <c r="O232" i="4"/>
  <c r="O130" i="4"/>
  <c r="O224" i="4"/>
  <c r="O298" i="4"/>
  <c r="O217" i="4"/>
  <c r="O150" i="4"/>
  <c r="O274" i="4"/>
  <c r="O168" i="4"/>
  <c r="O192" i="4"/>
  <c r="O139" i="4"/>
  <c r="O198" i="4"/>
  <c r="O135" i="4"/>
  <c r="O172" i="4"/>
  <c r="O212" i="4"/>
  <c r="O311" i="4"/>
  <c r="O265" i="4"/>
  <c r="O318" i="4"/>
  <c r="O251" i="4"/>
  <c r="O316" i="4"/>
  <c r="O250" i="4"/>
  <c r="O137" i="4"/>
  <c r="O222" i="4"/>
  <c r="O292" i="4"/>
  <c r="O171" i="4"/>
  <c r="O158" i="4"/>
  <c r="O245" i="4"/>
  <c r="O227" i="4"/>
  <c r="O241" i="4"/>
  <c r="O271" i="4"/>
  <c r="O293" i="4"/>
  <c r="O194" i="4"/>
  <c r="O196" i="4"/>
  <c r="O200" i="4"/>
  <c r="O169" i="4"/>
  <c r="O213" i="4"/>
  <c r="O184" i="4"/>
  <c r="O181" i="4"/>
  <c r="O307" i="4"/>
  <c r="O174" i="4"/>
  <c r="O249" i="4"/>
  <c r="O187" i="4"/>
  <c r="O309" i="4"/>
  <c r="O209" i="4"/>
  <c r="O290" i="4"/>
  <c r="O263" i="4"/>
  <c r="O161" i="4"/>
  <c r="O167" i="4"/>
  <c r="O178" i="4"/>
  <c r="O145" i="4"/>
  <c r="O240" i="4"/>
  <c r="O260" i="4"/>
  <c r="O246" i="4"/>
  <c r="O197" i="4"/>
  <c r="O264" i="4"/>
  <c r="O147" i="4"/>
  <c r="O253" i="4"/>
  <c r="O268" i="4"/>
  <c r="O284" i="4"/>
  <c r="O230" i="4"/>
  <c r="O231" i="4"/>
  <c r="O323" i="4"/>
  <c r="O163" i="4"/>
  <c r="O214" i="4"/>
  <c r="O215" i="4"/>
  <c r="O304" i="4"/>
  <c r="O220" i="4"/>
  <c r="O228" i="4"/>
  <c r="O151" i="4"/>
  <c r="O202" i="4"/>
  <c r="O201" i="4"/>
  <c r="O278" i="4"/>
  <c r="O286" i="4"/>
  <c r="O156" i="4"/>
  <c r="O170" i="4"/>
  <c r="O285" i="4"/>
  <c r="O320" i="4"/>
  <c r="O296" i="4"/>
  <c r="O166" i="4"/>
  <c r="O219" i="4"/>
  <c r="O143" i="4"/>
  <c r="O258" i="4"/>
  <c r="O160" i="4"/>
  <c r="O300" i="4"/>
  <c r="O154" i="4"/>
  <c r="O129" i="4"/>
  <c r="O186" i="4"/>
  <c r="O173" i="4"/>
  <c r="O257" i="4"/>
  <c r="O267" i="4"/>
  <c r="O303" i="4"/>
  <c r="O312" i="4"/>
  <c r="O310" i="4"/>
  <c r="O140" i="4"/>
  <c r="O317" i="4"/>
  <c r="O273" i="4"/>
  <c r="O282" i="4"/>
  <c r="O243" i="4"/>
  <c r="O142" i="4"/>
  <c r="O141" i="4"/>
  <c r="O195" i="4"/>
  <c r="O193" i="4"/>
  <c r="O234" i="4"/>
  <c r="O270" i="4"/>
  <c r="O313" i="4"/>
  <c r="O155" i="4"/>
  <c r="O189" i="4"/>
  <c r="O149" i="4"/>
  <c r="O306" i="4"/>
  <c r="O308" i="4"/>
  <c r="O131" i="4"/>
  <c r="O180" i="4"/>
  <c r="O287" i="4"/>
  <c r="O199" i="4"/>
  <c r="O235" i="4"/>
  <c r="O283" i="4"/>
  <c r="O297" i="4"/>
  <c r="O176" i="4"/>
  <c r="O159" i="4"/>
  <c r="O136" i="4"/>
  <c r="O289" i="4"/>
  <c r="O191" i="4"/>
  <c r="O153" i="4"/>
  <c r="O138" i="4"/>
  <c r="O152" i="4"/>
  <c r="O207" i="4"/>
  <c r="O164" i="4"/>
  <c r="O221" i="4"/>
  <c r="O134" i="4"/>
  <c r="O185" i="4"/>
  <c r="O175" i="4"/>
  <c r="O182" i="4"/>
  <c r="O252" i="4"/>
  <c r="O305" i="4"/>
  <c r="O277" i="4"/>
  <c r="O208" i="4"/>
  <c r="O295" i="4"/>
  <c r="O239" i="4"/>
  <c r="O190" i="4"/>
  <c r="O183" i="4"/>
  <c r="O259" i="4"/>
  <c r="O275" i="4"/>
  <c r="O236" i="4"/>
  <c r="O226" i="4"/>
  <c r="O216" i="4"/>
  <c r="O266" i="4"/>
  <c r="O254" i="4"/>
  <c r="O294" i="4"/>
  <c r="O242" i="4"/>
  <c r="O321" i="4"/>
  <c r="O206" i="4"/>
  <c r="O211" i="4"/>
  <c r="O144" i="4"/>
  <c r="O148" i="4"/>
  <c r="O237" i="4"/>
  <c r="O146" i="4"/>
  <c r="O248" i="4"/>
  <c r="O233" i="4"/>
  <c r="O262" i="4"/>
  <c r="O291" i="4"/>
  <c r="O319" i="4"/>
  <c r="O229" i="4"/>
  <c r="O280" i="4"/>
  <c r="O281" i="4"/>
  <c r="O157" i="4"/>
  <c r="O261" i="4"/>
  <c r="O162" i="4"/>
  <c r="O223" i="4"/>
  <c r="O299" i="4"/>
  <c r="O322" i="4"/>
  <c r="O272" i="4"/>
  <c r="O238" i="4"/>
  <c r="O132" i="4"/>
  <c r="O301" i="4"/>
  <c r="O279" i="4"/>
  <c r="O269" i="4"/>
  <c r="O218" i="4"/>
  <c r="O247" i="4"/>
  <c r="O165" i="4"/>
  <c r="O203" i="4"/>
  <c r="O276" i="4"/>
  <c r="O315" i="4"/>
  <c r="O314" i="4"/>
  <c r="BK84" i="4"/>
  <c r="BA146" i="4"/>
  <c r="BB146" i="4" s="1"/>
  <c r="BK154" i="4"/>
  <c r="AT199" i="4"/>
  <c r="BA48" i="4"/>
  <c r="BK23" i="4"/>
  <c r="AT130" i="4"/>
  <c r="AT280" i="4"/>
  <c r="BK35" i="4"/>
  <c r="BA125" i="4"/>
  <c r="BB125" i="4" s="1"/>
  <c r="BW129" i="4" a="1"/>
  <c r="BW129" i="4" s="1"/>
  <c r="BX129" i="4" s="1" a="1"/>
  <c r="BX129" i="4" s="1"/>
  <c r="BA10" i="4"/>
  <c r="BW281" i="4" a="1"/>
  <c r="BW281" i="4" s="1"/>
  <c r="BK32" i="4"/>
  <c r="BA158" i="4"/>
  <c r="BB158" i="4" s="1"/>
  <c r="BA130" i="4"/>
  <c r="BB130" i="4" s="1"/>
  <c r="DE970" i="4"/>
  <c r="DK991" i="4" s="1"/>
  <c r="BA138" i="4"/>
  <c r="BB138" i="4" s="1"/>
  <c r="BV201" i="4"/>
  <c r="BY201" i="4" s="1"/>
  <c r="BA105" i="4"/>
  <c r="BB105" i="4" s="1"/>
  <c r="BA57" i="4"/>
  <c r="BK105" i="4"/>
  <c r="CK970" i="4"/>
  <c r="CK1110" i="4"/>
  <c r="CK976" i="4"/>
  <c r="BA28" i="4"/>
  <c r="BA82" i="4"/>
  <c r="BB82" i="4" s="1"/>
  <c r="BK79" i="4"/>
  <c r="BK93" i="4"/>
  <c r="BK143" i="4"/>
  <c r="DF948" i="4"/>
  <c r="DD970" i="4"/>
  <c r="DJ991" i="4" s="1"/>
  <c r="DF1023" i="4"/>
  <c r="AQ226" i="4"/>
  <c r="BI226" i="4" s="1"/>
  <c r="BV141" i="4"/>
  <c r="BY141" i="4" s="1"/>
  <c r="DF1052" i="4"/>
  <c r="DE1050" i="4"/>
  <c r="DK1071" i="4" s="1"/>
  <c r="BV149" i="4"/>
  <c r="BY149" i="4" s="1"/>
  <c r="BV231" i="4"/>
  <c r="BY231" i="4" s="1"/>
  <c r="DD1050" i="4"/>
  <c r="DJ1071" i="4" s="1"/>
  <c r="BV175" i="4"/>
  <c r="BY175" i="4" s="1"/>
  <c r="BV298" i="4"/>
  <c r="BY298" i="4" s="1"/>
  <c r="BV223" i="4"/>
  <c r="BY223" i="4" s="1"/>
  <c r="DD964" i="4"/>
  <c r="DJ985" i="4" s="1"/>
  <c r="BV178" i="4"/>
  <c r="BY178" i="4" s="1"/>
  <c r="BV317" i="4"/>
  <c r="BY317" i="4" s="1"/>
  <c r="BW193" i="4" a="1"/>
  <c r="BW193" i="4" s="1"/>
  <c r="CK1108" i="4"/>
  <c r="BW247" i="4" a="1"/>
  <c r="BW247" i="4" s="1"/>
  <c r="BX247" i="4" s="1" a="1"/>
  <c r="BX247" i="4" s="1"/>
  <c r="BW273" i="4" a="1"/>
  <c r="BW273" i="4" s="1"/>
  <c r="BX273" i="4" s="1" a="1"/>
  <c r="BX273" i="4" s="1"/>
  <c r="BW262" i="4" a="1"/>
  <c r="BW262" i="4" s="1"/>
  <c r="CK930" i="4"/>
  <c r="BW272" i="4" a="1"/>
  <c r="BW272" i="4" s="1"/>
  <c r="BW297" i="4" a="1"/>
  <c r="BW297" i="4" s="1"/>
  <c r="BX297" i="4" s="1" a="1"/>
  <c r="BX297" i="4" s="1"/>
  <c r="BW259" i="4" a="1"/>
  <c r="BW259" i="4" s="1"/>
  <c r="BW306" i="4" a="1"/>
  <c r="BW306" i="4" s="1"/>
  <c r="BX306" i="4" s="1" a="1"/>
  <c r="BX306" i="4" s="1"/>
  <c r="BW186" i="4" a="1"/>
  <c r="BW186" i="4" s="1"/>
  <c r="CK1093" i="4"/>
  <c r="BW154" i="4" a="1"/>
  <c r="BW154" i="4" s="1"/>
  <c r="CK1037" i="4"/>
  <c r="CK1064" i="4"/>
  <c r="CK1105" i="4"/>
  <c r="CK975" i="4"/>
  <c r="BW294" i="4" a="1"/>
  <c r="BW294" i="4" s="1"/>
  <c r="BW145" i="4" a="1"/>
  <c r="BW145" i="4" s="1"/>
  <c r="CK1063" i="4"/>
  <c r="AJ172" i="4"/>
  <c r="BW161" i="4" a="1"/>
  <c r="BW161" i="4" s="1"/>
  <c r="AT191" i="4"/>
  <c r="AT194" i="4"/>
  <c r="AT192" i="4"/>
  <c r="AT198" i="4"/>
  <c r="AT243" i="4"/>
  <c r="AT317" i="4"/>
  <c r="BA187" i="4"/>
  <c r="BB187" i="4" s="1"/>
  <c r="BA100" i="4"/>
  <c r="BB100" i="4" s="1"/>
  <c r="BK29" i="4"/>
  <c r="AT207" i="4"/>
  <c r="BK57" i="4"/>
  <c r="AT237" i="4"/>
  <c r="AT246" i="4"/>
  <c r="AT289" i="4"/>
  <c r="AT165" i="4"/>
  <c r="AT215" i="4"/>
  <c r="AT306" i="4"/>
  <c r="AT174" i="4"/>
  <c r="AT219" i="4"/>
  <c r="AT308" i="4"/>
  <c r="BK85" i="4"/>
  <c r="AT178" i="4"/>
  <c r="AT223" i="4"/>
  <c r="BA41" i="4"/>
  <c r="BW168" i="4" a="1"/>
  <c r="BW168" i="4" s="1"/>
  <c r="BX168" i="4" s="1" a="1"/>
  <c r="BX168" i="4" s="1"/>
  <c r="AT242" i="4"/>
  <c r="BW241" i="4" a="1"/>
  <c r="BW241" i="4" s="1"/>
  <c r="BA142" i="4"/>
  <c r="BB142" i="4" s="1"/>
  <c r="BA60" i="4"/>
  <c r="BW244" i="4" a="1"/>
  <c r="BW244" i="4" s="1"/>
  <c r="BW258" i="4" a="1"/>
  <c r="BW258" i="4" s="1"/>
  <c r="AT148" i="4"/>
  <c r="AT209" i="4"/>
  <c r="AT265" i="4"/>
  <c r="CK1098" i="4"/>
  <c r="BW304" i="4" a="1"/>
  <c r="BW304" i="4" s="1"/>
  <c r="BX304" i="4" s="1" a="1"/>
  <c r="AT323" i="4"/>
  <c r="CK1062" i="4"/>
  <c r="CK950" i="4"/>
  <c r="BW321" i="4" a="1"/>
  <c r="BW321" i="4" s="1"/>
  <c r="BW316" i="4" a="1"/>
  <c r="BW316" i="4" s="1"/>
  <c r="BW149" i="4" a="1"/>
  <c r="BW149" i="4" s="1"/>
  <c r="BW303" i="4" a="1"/>
  <c r="BW303" i="4" s="1"/>
  <c r="BW319" i="4" a="1"/>
  <c r="BW319" i="4" s="1"/>
  <c r="AT185" i="4"/>
  <c r="AT197" i="4"/>
  <c r="AT180" i="4"/>
  <c r="AT231" i="4"/>
  <c r="AT286" i="4"/>
  <c r="BW314" i="4" a="1"/>
  <c r="BW314" i="4" s="1"/>
  <c r="AT238" i="4"/>
  <c r="AT167" i="4"/>
  <c r="AT184" i="4"/>
  <c r="BK308" i="4"/>
  <c r="BK40" i="4"/>
  <c r="BW177" i="4" a="1"/>
  <c r="BW177" i="4" s="1"/>
  <c r="BK182" i="4"/>
  <c r="AT157" i="4"/>
  <c r="AT159" i="4"/>
  <c r="AT234" i="4"/>
  <c r="AT305" i="4"/>
  <c r="AT271" i="4"/>
  <c r="BK58" i="4"/>
  <c r="BW144" i="4" a="1"/>
  <c r="BW144" i="4" s="1"/>
  <c r="BW152" i="4" a="1"/>
  <c r="BW152" i="4" s="1"/>
  <c r="AT135" i="4"/>
  <c r="CK1003" i="4"/>
  <c r="BW131" i="4" a="1"/>
  <c r="BW131" i="4" s="1"/>
  <c r="BW183" i="4" a="1"/>
  <c r="BW183" i="4" s="1"/>
  <c r="AT131" i="4"/>
  <c r="AT146" i="4"/>
  <c r="AT177" i="4"/>
  <c r="AT222" i="4"/>
  <c r="AT268" i="4"/>
  <c r="AT287" i="4"/>
  <c r="BA85" i="4"/>
  <c r="BB85" i="4" s="1"/>
  <c r="CK1077" i="4"/>
  <c r="BW187" i="4" a="1"/>
  <c r="BW187" i="4" s="1"/>
  <c r="CK962" i="4"/>
  <c r="AT276" i="4"/>
  <c r="AT291" i="4"/>
  <c r="AT293" i="4"/>
  <c r="BW132" i="4" a="1"/>
  <c r="BW132" i="4" s="1"/>
  <c r="BW219" i="4" a="1"/>
  <c r="BW219" i="4" s="1"/>
  <c r="BX219" i="4" s="1" a="1"/>
  <c r="AT206" i="4"/>
  <c r="AT266" i="4"/>
  <c r="AT279" i="4"/>
  <c r="AT290" i="4"/>
  <c r="BW164" i="4" a="1"/>
  <c r="BW164" i="4" s="1"/>
  <c r="AJ167" i="4" a="1"/>
  <c r="AJ167" i="4" s="1"/>
  <c r="BP167" i="4" s="1" a="1"/>
  <c r="AJ263" i="4" a="1"/>
  <c r="AJ263" i="4" s="1"/>
  <c r="BP263" i="4" s="1" a="1"/>
  <c r="AJ291" i="4" a="1"/>
  <c r="AJ291" i="4" s="1"/>
  <c r="BP291" i="4" s="1" a="1"/>
  <c r="BP291" i="4" s="1"/>
  <c r="BX4" i="4" a="1"/>
  <c r="BX4" i="4" s="1"/>
  <c r="BW185" i="4" a="1"/>
  <c r="BW185" i="4" s="1"/>
  <c r="BW235" i="4" a="1"/>
  <c r="BW235" i="4" s="1"/>
  <c r="BW260" i="4" a="1"/>
  <c r="BW260" i="4" s="1"/>
  <c r="BW249" i="4" a="1"/>
  <c r="BW249" i="4" s="1"/>
  <c r="BX249" i="4" s="1" a="1"/>
  <c r="BW239" i="4" a="1"/>
  <c r="BW239" i="4" s="1"/>
  <c r="BX239" i="4" s="1" a="1"/>
  <c r="BW298" i="4" a="1"/>
  <c r="BW298" i="4" s="1"/>
  <c r="BX298" i="4" s="1" a="1"/>
  <c r="CL1020" i="4" a="1"/>
  <c r="CL1020" i="4" s="1"/>
  <c r="CL1092" i="4" a="1"/>
  <c r="AJ174" i="4" a="1"/>
  <c r="AJ174" i="4" s="1"/>
  <c r="AJ290" i="4" a="1"/>
  <c r="AJ290" i="4" s="1"/>
  <c r="BW199" i="4" a="1"/>
  <c r="BW199" i="4" s="1"/>
  <c r="BW191" i="4" a="1"/>
  <c r="BW191" i="4" s="1"/>
  <c r="BW308" i="4" a="1"/>
  <c r="BW308" i="4" s="1"/>
  <c r="BX308" i="4" s="1" a="1"/>
  <c r="BX308" i="4" s="1"/>
  <c r="BW267" i="4" a="1"/>
  <c r="BW267" i="4" s="1"/>
  <c r="BW310" i="4" a="1"/>
  <c r="BW310" i="4" s="1"/>
  <c r="CL926" i="4" a="1"/>
  <c r="CL926" i="4" s="1"/>
  <c r="CL974" i="4" a="1"/>
  <c r="CL974" i="4" s="1"/>
  <c r="CL1102" i="4" a="1"/>
  <c r="CL1102" i="4" s="1"/>
  <c r="CH924" i="4"/>
  <c r="DF924" i="4" s="1"/>
  <c r="AQ133" i="4"/>
  <c r="BI133" i="4" s="1"/>
  <c r="L133" i="4"/>
  <c r="AJ223" i="4" a="1"/>
  <c r="AJ223" i="4" s="1"/>
  <c r="BP223" i="4" s="1" a="1"/>
  <c r="CK952" i="4" a="1"/>
  <c r="CL946" i="4" a="1"/>
  <c r="CL946" i="4" s="1"/>
  <c r="CL942" i="4" a="1"/>
  <c r="CL942" i="4" s="1"/>
  <c r="CL994" i="4" a="1"/>
  <c r="CL1088" i="4" a="1"/>
  <c r="CL1088" i="4" s="1"/>
  <c r="AJ205" i="4" a="1"/>
  <c r="AJ205" i="4" s="1"/>
  <c r="BP205" i="4" s="1" a="1"/>
  <c r="BP205" i="4" s="1"/>
  <c r="AJ168" i="4" a="1"/>
  <c r="AJ168" i="4" s="1"/>
  <c r="BP168" i="4" s="1" a="1"/>
  <c r="AJ241" i="4" a="1"/>
  <c r="AJ241" i="4" s="1"/>
  <c r="AJ296" i="4" a="1"/>
  <c r="AJ296" i="4" s="1"/>
  <c r="AJ271" i="4" a="1"/>
  <c r="AJ242" i="4" a="1"/>
  <c r="BW176" i="4" a="1"/>
  <c r="BW176" i="4" s="1"/>
  <c r="BW227" i="4" a="1"/>
  <c r="BW227" i="4" s="1"/>
  <c r="BX227" i="4" s="1" a="1"/>
  <c r="BX227" i="4" s="1"/>
  <c r="BW171" i="4" a="1"/>
  <c r="BW171" i="4" s="1"/>
  <c r="BW248" i="4" a="1"/>
  <c r="BW248" i="4" s="1"/>
  <c r="BW307" i="4" a="1"/>
  <c r="BW307" i="4" s="1"/>
  <c r="BW295" i="4" a="1"/>
  <c r="BW295" i="4" s="1"/>
  <c r="AJ308" i="4" a="1"/>
  <c r="AJ308" i="4" s="1"/>
  <c r="BP308" i="4" s="1" a="1"/>
  <c r="BP308" i="4" s="1"/>
  <c r="AJ311" i="4" a="1"/>
  <c r="AJ311" i="4" s="1"/>
  <c r="BP311" i="4" s="1" a="1"/>
  <c r="CK1039" i="4" a="1"/>
  <c r="CL1032" i="4" a="1"/>
  <c r="CL1032" i="4" s="1"/>
  <c r="BR242" i="4" a="1"/>
  <c r="BR242" i="4" s="1"/>
  <c r="AJ193" i="4" a="1"/>
  <c r="AJ193" i="4" s="1"/>
  <c r="BP193" i="4" s="1" a="1"/>
  <c r="AJ132" i="4" a="1"/>
  <c r="AJ132" i="4" s="1"/>
  <c r="BP132" i="4" s="1" a="1"/>
  <c r="AJ272" i="4" a="1"/>
  <c r="AJ272" i="4" s="1"/>
  <c r="BP272" i="4" s="1" a="1"/>
  <c r="AJ316" i="4" a="1"/>
  <c r="AJ316" i="4" s="1"/>
  <c r="BP316" i="4" s="1" a="1"/>
  <c r="BP316" i="4" s="1"/>
  <c r="BW222" i="4" a="1"/>
  <c r="BW222" i="4" s="1"/>
  <c r="BW237" i="4" a="1"/>
  <c r="BW237" i="4" s="1"/>
  <c r="BW236" i="4" a="1"/>
  <c r="BW236" i="4" s="1"/>
  <c r="BX236" i="4" s="1" a="1"/>
  <c r="BW246" i="4" a="1"/>
  <c r="BW246" i="4" s="1"/>
  <c r="BW293" i="4" a="1"/>
  <c r="BW293" i="4" s="1"/>
  <c r="BW317" i="4" a="1"/>
  <c r="BW317" i="4" s="1"/>
  <c r="AJ153" i="4" a="1"/>
  <c r="AJ153" i="4" s="1"/>
  <c r="BP153" i="4" s="1" a="1"/>
  <c r="CK920" i="4" a="1"/>
  <c r="CK920" i="4" s="1"/>
  <c r="AJ227" i="4" a="1"/>
  <c r="CK953" i="4" a="1"/>
  <c r="CK953" i="4" s="1"/>
  <c r="AJ269" i="4" a="1"/>
  <c r="AJ143" i="4" a="1"/>
  <c r="AJ143" i="4" s="1"/>
  <c r="BP143" i="4" s="1" a="1"/>
  <c r="CK996" i="4" a="1"/>
  <c r="CK996" i="4" s="1"/>
  <c r="AJ133" i="4" a="1"/>
  <c r="AJ133" i="4" s="1"/>
  <c r="BP133" i="4" s="1" a="1"/>
  <c r="AJ273" i="4" a="1"/>
  <c r="AJ267" i="4" a="1"/>
  <c r="AJ267" i="4" s="1"/>
  <c r="BP267" i="4" s="1" a="1"/>
  <c r="CK995" i="4" a="1"/>
  <c r="CK995" i="4" s="1"/>
  <c r="AJ152" i="4" a="1"/>
  <c r="AJ152" i="4" s="1"/>
  <c r="BP152" i="4" s="1" a="1"/>
  <c r="BP152" i="4" s="1"/>
  <c r="AJ301" i="4" a="1"/>
  <c r="AJ301" i="4" s="1"/>
  <c r="BP301" i="4" s="1" a="1"/>
  <c r="AJ142" i="4" a="1"/>
  <c r="AJ142" i="4" s="1"/>
  <c r="BP142" i="4" s="1" a="1"/>
  <c r="AJ270" i="4" a="1"/>
  <c r="AJ270" i="4" s="1"/>
  <c r="BP270" i="4" s="1" a="1"/>
  <c r="BP270" i="4" s="1"/>
  <c r="AJ182" i="4" a="1"/>
  <c r="AJ181" i="4" a="1"/>
  <c r="AJ181" i="4" s="1"/>
  <c r="BP181" i="4" s="1" a="1"/>
  <c r="AJ211" i="4" a="1"/>
  <c r="BW136" i="4" a="1"/>
  <c r="BW136" i="4" s="1"/>
  <c r="BX136" i="4" s="1" a="1"/>
  <c r="BW184" i="4" a="1"/>
  <c r="BW184" i="4" s="1"/>
  <c r="BW266" i="4" a="1"/>
  <c r="BW266" i="4" s="1"/>
  <c r="BW252" i="4" a="1"/>
  <c r="BW252" i="4" s="1"/>
  <c r="BW311" i="4" a="1"/>
  <c r="BW311" i="4" s="1"/>
  <c r="BX311" i="4" s="1" a="1"/>
  <c r="BX311" i="4" s="1"/>
  <c r="CK1013" i="4" a="1"/>
  <c r="AJ155" i="4" a="1"/>
  <c r="CL956" i="4" a="1"/>
  <c r="CH968" i="4"/>
  <c r="DF968" i="4" s="1"/>
  <c r="AQ177" i="4"/>
  <c r="BI177" i="4" s="1"/>
  <c r="L177" i="4"/>
  <c r="L262" i="4"/>
  <c r="AQ262" i="4"/>
  <c r="BI262" i="4" s="1"/>
  <c r="CH1053" i="4"/>
  <c r="DF1053" i="4" s="1"/>
  <c r="AJ136" i="4" a="1"/>
  <c r="AJ136" i="4" s="1"/>
  <c r="BP136" i="4" s="1" a="1"/>
  <c r="BP136" i="4" s="1"/>
  <c r="AJ147" i="4" a="1"/>
  <c r="AJ147" i="4" s="1"/>
  <c r="BP147" i="4" s="1" a="1"/>
  <c r="BP147" i="4" s="1"/>
  <c r="AJ230" i="4" a="1"/>
  <c r="AJ252" i="4" a="1"/>
  <c r="AJ252" i="4" s="1"/>
  <c r="BP252" i="4" s="1" a="1"/>
  <c r="AJ161" i="4" a="1"/>
  <c r="AJ161" i="4" s="1"/>
  <c r="BW135" i="4" a="1"/>
  <c r="BW135" i="4" s="1"/>
  <c r="BW140" i="4" a="1"/>
  <c r="BW140" i="4" s="1"/>
  <c r="BX140" i="4" s="1" a="1"/>
  <c r="BX140" i="4" s="1"/>
  <c r="BW195" i="4" a="1"/>
  <c r="BW195" i="4" s="1"/>
  <c r="BX195" i="4" s="1" a="1"/>
  <c r="BW285" i="4" a="1"/>
  <c r="BW285" i="4" s="1"/>
  <c r="BW274" i="4" a="1"/>
  <c r="BW274" i="4" s="1"/>
  <c r="BW323" i="4" a="1"/>
  <c r="BW323" i="4" s="1"/>
  <c r="AJ279" i="4" a="1"/>
  <c r="CL929" i="4" a="1"/>
  <c r="CL929" i="4" s="1"/>
  <c r="CJ968" i="4"/>
  <c r="CQ968" i="4" s="1"/>
  <c r="CW968" i="4" s="1"/>
  <c r="DC968" i="4"/>
  <c r="DI968" i="4" s="1"/>
  <c r="AJ190" i="4" a="1"/>
  <c r="AJ190" i="4" s="1"/>
  <c r="AJ201" i="4" a="1"/>
  <c r="AJ201" i="4" s="1"/>
  <c r="AJ318" i="4" a="1"/>
  <c r="AJ318" i="4" s="1"/>
  <c r="BP318" i="4" s="1" a="1"/>
  <c r="AJ231" i="4" a="1"/>
  <c r="AJ150" i="4" a="1"/>
  <c r="AJ150" i="4" s="1"/>
  <c r="BP150" i="4" s="1" a="1"/>
  <c r="AJ195" i="4" a="1"/>
  <c r="CL949" i="4" a="1"/>
  <c r="CL949" i="4" s="1"/>
  <c r="CL959" i="4" a="1"/>
  <c r="CL959" i="4" s="1"/>
  <c r="CH1108" i="4"/>
  <c r="DD1108" i="4" s="1"/>
  <c r="L317" i="4"/>
  <c r="AQ317" i="4"/>
  <c r="BI317" i="4" s="1"/>
  <c r="AJ323" i="4" a="1"/>
  <c r="AJ323" i="4" s="1"/>
  <c r="BP323" i="4" s="1" a="1"/>
  <c r="AJ254" i="4" a="1"/>
  <c r="AJ254" i="4" s="1"/>
  <c r="BW163" i="4" a="1"/>
  <c r="BW163" i="4" s="1"/>
  <c r="BW138" i="4" a="1"/>
  <c r="BW138" i="4" s="1"/>
  <c r="BW180" i="4" a="1"/>
  <c r="BW180" i="4" s="1"/>
  <c r="BW148" i="4" a="1"/>
  <c r="BW148" i="4" s="1"/>
  <c r="BW276" i="4" a="1"/>
  <c r="BW276" i="4" s="1"/>
  <c r="BW245" i="4" a="1"/>
  <c r="BW245" i="4" s="1"/>
  <c r="BX245" i="4" s="1" a="1"/>
  <c r="BW287" i="4" a="1"/>
  <c r="BW287" i="4" s="1"/>
  <c r="BW322" i="4" a="1"/>
  <c r="BW322" i="4" s="1"/>
  <c r="AJ275" i="4" a="1"/>
  <c r="AJ275" i="4" s="1"/>
  <c r="BP275" i="4" s="1" a="1"/>
  <c r="AJ137" i="4" a="1"/>
  <c r="AJ137" i="4" s="1"/>
  <c r="BP137" i="4" s="1" a="1"/>
  <c r="BP137" i="4" s="1"/>
  <c r="AJ165" i="4" a="1"/>
  <c r="CL930" i="4" a="1"/>
  <c r="CL972" i="4" a="1"/>
  <c r="CL972" i="4" s="1"/>
  <c r="AQ149" i="4"/>
  <c r="BI149" i="4" s="1"/>
  <c r="CH940" i="4"/>
  <c r="DF940" i="4" s="1"/>
  <c r="L149" i="4"/>
  <c r="CL962" i="4" a="1"/>
  <c r="CL962" i="4" s="1"/>
  <c r="AJ298" i="4" a="1"/>
  <c r="AJ298" i="4" s="1"/>
  <c r="BP298" i="4" s="1" a="1"/>
  <c r="AJ146" i="4" a="1"/>
  <c r="AJ146" i="4" s="1"/>
  <c r="BP146" i="4" s="1" a="1"/>
  <c r="AJ245" i="4" a="1"/>
  <c r="AJ245" i="4" s="1"/>
  <c r="BP245" i="4" s="1" a="1"/>
  <c r="BW283" i="4" a="1"/>
  <c r="BW283" i="4" s="1"/>
  <c r="BX283" i="4" s="1" a="1"/>
  <c r="BX283" i="4" s="1"/>
  <c r="BW209" i="4" a="1"/>
  <c r="BW209" i="4" s="1"/>
  <c r="BX209" i="4" s="1" a="1"/>
  <c r="BX209" i="4" s="1"/>
  <c r="BW167" i="4" a="1"/>
  <c r="BW167" i="4" s="1"/>
  <c r="BW156" i="4" a="1"/>
  <c r="BW156" i="4" s="1"/>
  <c r="BW232" i="4" a="1"/>
  <c r="BW232" i="4" s="1"/>
  <c r="BX232" i="4" s="1" a="1"/>
  <c r="BW257" i="4" a="1"/>
  <c r="BW257" i="4" s="1"/>
  <c r="BX257" i="4" s="1" a="1"/>
  <c r="BW296" i="4" a="1"/>
  <c r="BW296" i="4" s="1"/>
  <c r="BX296" i="4" s="1" a="1"/>
  <c r="BW318" i="4" a="1"/>
  <c r="BW318" i="4" s="1"/>
  <c r="AJ186" i="4" a="1"/>
  <c r="CK1075" i="4" a="1"/>
  <c r="CK1075" i="4" s="1"/>
  <c r="CL922" i="4" a="1"/>
  <c r="CL922" i="4" s="1"/>
  <c r="CL988" i="4" a="1"/>
  <c r="AJ295" i="4" a="1"/>
  <c r="AJ200" i="4" a="1"/>
  <c r="AJ200" i="4" s="1"/>
  <c r="BP200" i="4" s="1" a="1"/>
  <c r="AJ198" i="4" a="1"/>
  <c r="AJ198" i="4" s="1"/>
  <c r="BP198" i="4" s="1" a="1"/>
  <c r="BW160" i="4" a="1"/>
  <c r="BW160" i="4" s="1"/>
  <c r="BW250" i="4" a="1"/>
  <c r="BW250" i="4" s="1"/>
  <c r="BW278" i="4" a="1"/>
  <c r="BW278" i="4" s="1"/>
  <c r="BW292" i="4" a="1"/>
  <c r="BW292" i="4" s="1"/>
  <c r="CK1041" i="4" a="1"/>
  <c r="CK1041" i="4" s="1"/>
  <c r="CK925" i="4" a="1"/>
  <c r="CK925" i="4" s="1"/>
  <c r="CK1046" i="4" a="1"/>
  <c r="CK1046" i="4" s="1"/>
  <c r="CK960" i="4" a="1"/>
  <c r="CL943" i="4" a="1"/>
  <c r="CL943" i="4" s="1"/>
  <c r="CL1065" i="4" a="1"/>
  <c r="CL1065" i="4" s="1"/>
  <c r="CH1098" i="4"/>
  <c r="DG1098" i="4" s="1"/>
  <c r="DP1098" i="4" s="1"/>
  <c r="L307" i="4"/>
  <c r="AQ307" i="4"/>
  <c r="BI307" i="4" s="1"/>
  <c r="BV307" i="4"/>
  <c r="BY307" i="4" s="1"/>
  <c r="AQ141" i="4"/>
  <c r="BI141" i="4" s="1"/>
  <c r="CH932" i="4"/>
  <c r="DF932" i="4" s="1"/>
  <c r="L141" i="4"/>
  <c r="AJ199" i="4" a="1"/>
  <c r="AJ199" i="4" s="1"/>
  <c r="BP199" i="4" s="1" a="1"/>
  <c r="BP199" i="4" s="1"/>
  <c r="AJ243" i="4" a="1"/>
  <c r="AJ243" i="4" s="1"/>
  <c r="BP243" i="4" s="1" a="1"/>
  <c r="BP243" i="4" s="1"/>
  <c r="BW141" i="4" a="1"/>
  <c r="BW141" i="4" s="1"/>
  <c r="BX141" i="4" s="1" a="1"/>
  <c r="BX141" i="4" s="1"/>
  <c r="BW137" i="4" a="1"/>
  <c r="BW137" i="4" s="1"/>
  <c r="BX137" i="4" s="1" a="1"/>
  <c r="BX137" i="4" s="1"/>
  <c r="BW198" i="4" a="1"/>
  <c r="BW198" i="4" s="1"/>
  <c r="BW282" i="4" a="1"/>
  <c r="BW282" i="4" s="1"/>
  <c r="BW243" i="4" a="1"/>
  <c r="BW243" i="4" s="1"/>
  <c r="BX243" i="4" s="1" a="1"/>
  <c r="BX243" i="4" s="1"/>
  <c r="BW263" i="4" a="1"/>
  <c r="BW263" i="4" s="1"/>
  <c r="AJ317" i="4" a="1"/>
  <c r="AJ317" i="4" s="1"/>
  <c r="BP317" i="4" s="1" a="1"/>
  <c r="BP317" i="4" s="1"/>
  <c r="AQ167" i="4"/>
  <c r="BI167" i="4" s="1"/>
  <c r="L167" i="4"/>
  <c r="CH958" i="4"/>
  <c r="DD958" i="4" s="1"/>
  <c r="DJ979" i="4" s="1"/>
  <c r="AJ253" i="4" a="1"/>
  <c r="AJ253" i="4" s="1"/>
  <c r="AJ169" i="4" a="1"/>
  <c r="AJ214" i="4" a="1"/>
  <c r="AJ214" i="4" s="1"/>
  <c r="BP214" i="4" s="1" a="1"/>
  <c r="AJ229" i="4" a="1"/>
  <c r="BW150" i="4" a="1"/>
  <c r="BW150" i="4" s="1"/>
  <c r="BW169" i="4" a="1"/>
  <c r="BW169" i="4" s="1"/>
  <c r="BW225" i="4" a="1"/>
  <c r="BW225" i="4" s="1"/>
  <c r="BX225" i="4" s="1" a="1"/>
  <c r="BX225" i="4" s="1"/>
  <c r="BW202" i="4" a="1"/>
  <c r="BW202" i="4" s="1"/>
  <c r="BW253" i="4" a="1"/>
  <c r="BW253" i="4" s="1"/>
  <c r="BW268" i="4" a="1"/>
  <c r="BW268" i="4" s="1"/>
  <c r="BX268" i="4" s="1" a="1"/>
  <c r="BX268" i="4" s="1"/>
  <c r="AJ250" i="4" a="1"/>
  <c r="AJ250" i="4" s="1"/>
  <c r="BP250" i="4" s="1" a="1"/>
  <c r="CK1060" i="4" a="1"/>
  <c r="CK967" i="4" a="1"/>
  <c r="CK967" i="4" s="1"/>
  <c r="CK1017" i="4" a="1"/>
  <c r="CK1000" i="4" a="1"/>
  <c r="AQ316" i="4"/>
  <c r="BI316" i="4" s="1"/>
  <c r="BV316" i="4"/>
  <c r="BY316" i="4" s="1"/>
  <c r="CH1107" i="4"/>
  <c r="DG1107" i="4" s="1"/>
  <c r="DP1107" i="4" s="1"/>
  <c r="L316" i="4"/>
  <c r="AJ185" i="4" a="1"/>
  <c r="BW158" i="4" a="1"/>
  <c r="BW158" i="4" s="1"/>
  <c r="BX158" i="4" s="1" a="1"/>
  <c r="BX158" i="4" s="1"/>
  <c r="BW174" i="4" a="1"/>
  <c r="BW174" i="4" s="1"/>
  <c r="BX174" i="4" s="1" a="1"/>
  <c r="BX174" i="4" s="1"/>
  <c r="BW178" i="4" a="1"/>
  <c r="BW178" i="4" s="1"/>
  <c r="BX178" i="4" s="1" a="1"/>
  <c r="BX178" i="4" s="1"/>
  <c r="BW208" i="4" a="1"/>
  <c r="BW208" i="4" s="1"/>
  <c r="BW182" i="4" a="1"/>
  <c r="BW182" i="4" s="1"/>
  <c r="BW223" i="4" a="1"/>
  <c r="BW223" i="4" s="1"/>
  <c r="BW207" i="4" a="1"/>
  <c r="BW207" i="4" s="1"/>
  <c r="BW271" i="4" a="1"/>
  <c r="BW271" i="4" s="1"/>
  <c r="AJ135" i="4" a="1"/>
  <c r="AJ135" i="4" s="1"/>
  <c r="AJ299" i="4" a="1"/>
  <c r="CK955" i="4" a="1"/>
  <c r="CK955" i="4" s="1"/>
  <c r="CL960" i="4" a="1"/>
  <c r="AJ236" i="4" a="1"/>
  <c r="AJ236" i="4" s="1"/>
  <c r="AJ131" i="4" a="1"/>
  <c r="AJ131" i="4" s="1"/>
  <c r="BP131" i="4" s="1" a="1"/>
  <c r="BP131" i="4" s="1"/>
  <c r="AJ234" i="4" a="1"/>
  <c r="AJ234" i="4" s="1"/>
  <c r="BP234" i="4" s="1" a="1"/>
  <c r="BW153" i="4" a="1"/>
  <c r="BW153" i="4" s="1"/>
  <c r="BX153" i="4" s="1" a="1"/>
  <c r="BW170" i="4" a="1"/>
  <c r="BW170" i="4" s="1"/>
  <c r="BX170" i="4" s="1" a="1"/>
  <c r="BW230" i="4" a="1"/>
  <c r="BW230" i="4" s="1"/>
  <c r="BX230" i="4" s="1" a="1"/>
  <c r="BW215" i="4" a="1"/>
  <c r="BW215" i="4" s="1"/>
  <c r="BW261" i="4" a="1"/>
  <c r="BW261" i="4" s="1"/>
  <c r="BX261" i="4" s="1" a="1"/>
  <c r="BX261" i="4" s="1"/>
  <c r="AJ315" i="4" a="1"/>
  <c r="AJ315" i="4" s="1"/>
  <c r="BP315" i="4" s="1" a="1"/>
  <c r="CH1022" i="4"/>
  <c r="DG1022" i="4" s="1"/>
  <c r="AQ231" i="4"/>
  <c r="BI231" i="4" s="1"/>
  <c r="L231" i="4"/>
  <c r="BR185" i="4" a="1"/>
  <c r="BR185" i="4" s="1"/>
  <c r="AJ191" i="4" a="1"/>
  <c r="AJ191" i="4" s="1"/>
  <c r="BP191" i="4" s="1" a="1"/>
  <c r="AJ306" i="4" a="1"/>
  <c r="AJ306" i="4" s="1"/>
  <c r="BP306" i="4" s="1" a="1"/>
  <c r="BW212" i="4" a="1"/>
  <c r="BW212" i="4" s="1"/>
  <c r="BW226" i="4" a="1"/>
  <c r="BW226" i="4" s="1"/>
  <c r="BW231" i="4" a="1"/>
  <c r="BW231" i="4" s="1"/>
  <c r="BX231" i="4" s="1" a="1"/>
  <c r="BW218" i="4" a="1"/>
  <c r="BW218" i="4" s="1"/>
  <c r="BW275" i="4" a="1"/>
  <c r="BW275" i="4" s="1"/>
  <c r="AJ313" i="4" a="1"/>
  <c r="AJ313" i="4" s="1"/>
  <c r="BP313" i="4" s="1" a="1"/>
  <c r="BP313" i="4" s="1"/>
  <c r="AJ322" i="4" a="1"/>
  <c r="AJ322" i="4" s="1"/>
  <c r="BP322" i="4" s="1" a="1"/>
  <c r="BP322" i="4" s="1"/>
  <c r="CK999" i="4" a="1"/>
  <c r="CK999" i="4" s="1"/>
  <c r="CK1083" i="4" a="1"/>
  <c r="CK1083" i="4" s="1"/>
  <c r="CL931" i="4" a="1"/>
  <c r="CL931" i="4" s="1"/>
  <c r="BP42" i="4" a="1"/>
  <c r="AJ285" i="4" a="1"/>
  <c r="AJ139" i="4" a="1"/>
  <c r="AJ139" i="4" s="1"/>
  <c r="BP139" i="4" s="1" a="1"/>
  <c r="BW213" i="4" a="1"/>
  <c r="BW213" i="4" s="1"/>
  <c r="BW134" i="4" a="1"/>
  <c r="BW134" i="4" s="1"/>
  <c r="BX134" i="4" s="1" a="1"/>
  <c r="BW175" i="4" a="1"/>
  <c r="BW175" i="4" s="1"/>
  <c r="BX175" i="4" s="1" a="1"/>
  <c r="BW173" i="4" a="1"/>
  <c r="BW173" i="4" s="1"/>
  <c r="BW188" i="4" a="1"/>
  <c r="BW188" i="4" s="1"/>
  <c r="BW291" i="4" a="1"/>
  <c r="BW291" i="4" s="1"/>
  <c r="BW289" i="4" a="1"/>
  <c r="BW289" i="4" s="1"/>
  <c r="BX289" i="4" s="1" a="1"/>
  <c r="AJ246" i="4" a="1"/>
  <c r="AJ246" i="4" s="1"/>
  <c r="BP246" i="4" s="1" a="1"/>
  <c r="BP246" i="4" s="1"/>
  <c r="AJ247" i="4" a="1"/>
  <c r="AJ247" i="4" s="1"/>
  <c r="CK947" i="4" a="1"/>
  <c r="CK947" i="4" s="1"/>
  <c r="CK1025" i="4" a="1"/>
  <c r="CK1025" i="4" s="1"/>
  <c r="CK1082" i="4" a="1"/>
  <c r="CK1082" i="4" s="1"/>
  <c r="AJ294" i="4" a="1"/>
  <c r="AJ294" i="4" s="1"/>
  <c r="BP294" i="4" s="1" a="1"/>
  <c r="CL934" i="4" a="1"/>
  <c r="CL934" i="4" s="1"/>
  <c r="BP60" i="4" a="1"/>
  <c r="BP60" i="4" s="1"/>
  <c r="AJ304" i="4" a="1"/>
  <c r="AJ304" i="4" s="1"/>
  <c r="BP304" i="4" s="1" a="1"/>
  <c r="AJ244" i="4" a="1"/>
  <c r="AJ244" i="4" s="1"/>
  <c r="BP244" i="4" s="1" a="1"/>
  <c r="AJ173" i="4" a="1"/>
  <c r="AJ173" i="4" s="1"/>
  <c r="BP173" i="4" s="1" a="1"/>
  <c r="BW165" i="4" a="1"/>
  <c r="BW165" i="4" s="1"/>
  <c r="BW233" i="4" a="1"/>
  <c r="BW233" i="4" s="1"/>
  <c r="BW192" i="4" a="1"/>
  <c r="BW192" i="4" s="1"/>
  <c r="BX192" i="4" s="1" a="1"/>
  <c r="BW201" i="4" a="1"/>
  <c r="BW201" i="4" s="1"/>
  <c r="BW299" i="4" a="1"/>
  <c r="BW299" i="4" s="1"/>
  <c r="AJ180" i="4" a="1"/>
  <c r="AJ180" i="4" s="1"/>
  <c r="BP180" i="4" s="1" a="1"/>
  <c r="AJ149" i="4" a="1"/>
  <c r="AJ149" i="4" s="1"/>
  <c r="BP149" i="4" s="1" a="1"/>
  <c r="BP149" i="4" s="1"/>
  <c r="CK1048" i="4" a="1"/>
  <c r="CK1048" i="4" s="1"/>
  <c r="CK1101" i="4" a="1"/>
  <c r="CK1101" i="4" s="1"/>
  <c r="AJ309" i="4" a="1"/>
  <c r="AJ309" i="4" s="1"/>
  <c r="BP309" i="4" s="1" a="1"/>
  <c r="CL978" i="4" a="1"/>
  <c r="CL978" i="4" s="1"/>
  <c r="AJ284" i="4" a="1"/>
  <c r="AJ284" i="4" s="1"/>
  <c r="BP284" i="4" s="1" a="1"/>
  <c r="AJ287" i="4" a="1"/>
  <c r="AJ287" i="4" s="1"/>
  <c r="BP287" i="4" s="1" a="1"/>
  <c r="BP287" i="4" s="1"/>
  <c r="AJ156" i="4" a="1"/>
  <c r="AJ156" i="4" s="1"/>
  <c r="BP156" i="4" s="1" a="1"/>
  <c r="BP156" i="4" s="1"/>
  <c r="BW242" i="4" a="1"/>
  <c r="BW242" i="4" s="1"/>
  <c r="BX242" i="4" s="1" a="1"/>
  <c r="BX242" i="4" s="1"/>
  <c r="BW139" i="4" a="1"/>
  <c r="BW139" i="4" s="1"/>
  <c r="BX139" i="4" s="1" a="1"/>
  <c r="BW264" i="4" a="1"/>
  <c r="BW264" i="4" s="1"/>
  <c r="BX264" i="4" s="1" a="1"/>
  <c r="BX264" i="4" s="1"/>
  <c r="BW196" i="4" a="1"/>
  <c r="BW196" i="4" s="1"/>
  <c r="BX196" i="4" s="1" a="1"/>
  <c r="BW284" i="4" a="1"/>
  <c r="BW284" i="4" s="1"/>
  <c r="BX284" i="4" s="1" a="1"/>
  <c r="BX284" i="4" s="1"/>
  <c r="BW305" i="4" a="1"/>
  <c r="BW305" i="4" s="1"/>
  <c r="BX305" i="4" s="1" a="1"/>
  <c r="AJ192" i="4" a="1"/>
  <c r="AJ192" i="4" s="1"/>
  <c r="BP192" i="4" s="1" a="1"/>
  <c r="AJ261" i="4" a="1"/>
  <c r="AJ261" i="4" s="1"/>
  <c r="BP261" i="4" s="1" a="1"/>
  <c r="CK1032" i="4" a="1"/>
  <c r="CK1032" i="4" s="1"/>
  <c r="CK1065" i="4" a="1"/>
  <c r="CK1065" i="4" s="1"/>
  <c r="AJ171" i="4" a="1"/>
  <c r="AJ171" i="4" s="1"/>
  <c r="AJ319" i="4" a="1"/>
  <c r="AJ319" i="4" s="1"/>
  <c r="BP319" i="4" s="1" a="1"/>
  <c r="BP319" i="4" s="1"/>
  <c r="CL1011" i="4" a="1"/>
  <c r="CL1011" i="4" s="1"/>
  <c r="AJ255" i="4" a="1"/>
  <c r="AJ255" i="4" s="1"/>
  <c r="BP255" i="4" s="1" a="1"/>
  <c r="AJ310" i="4" a="1"/>
  <c r="AJ310" i="4" s="1"/>
  <c r="BP310" i="4" s="1" a="1"/>
  <c r="BP310" i="4" s="1"/>
  <c r="AJ140" i="4" a="1"/>
  <c r="AJ140" i="4" s="1"/>
  <c r="BP140" i="4" s="1" a="1"/>
  <c r="AJ154" i="4" a="1"/>
  <c r="AJ154" i="4" s="1"/>
  <c r="BP154" i="4" s="1" a="1"/>
  <c r="BW133" i="4" a="1"/>
  <c r="BW133" i="4" s="1"/>
  <c r="BW157" i="4" a="1"/>
  <c r="BW157" i="4" s="1"/>
  <c r="BX157" i="4" s="1" a="1"/>
  <c r="BW280" i="4" a="1"/>
  <c r="BW280" i="4" s="1"/>
  <c r="BX280" i="4" s="1" a="1"/>
  <c r="BX280" i="4" s="1"/>
  <c r="BW211" i="4" a="1"/>
  <c r="BW211" i="4" s="1"/>
  <c r="BX211" i="4" s="1" a="1"/>
  <c r="BX211" i="4" s="1"/>
  <c r="BW203" i="4" a="1"/>
  <c r="BW203" i="4" s="1"/>
  <c r="BW286" i="4" a="1"/>
  <c r="BW286" i="4" s="1"/>
  <c r="AJ207" i="4" a="1"/>
  <c r="AJ207" i="4" s="1"/>
  <c r="BP207" i="4" s="1" a="1"/>
  <c r="CK958" i="4" a="1"/>
  <c r="CK958" i="4" s="1"/>
  <c r="AJ160" i="4" a="1"/>
  <c r="AJ160" i="4" s="1"/>
  <c r="BP160" i="4" s="1" a="1"/>
  <c r="CK1074" i="4" a="1"/>
  <c r="CK1074" i="4" s="1"/>
  <c r="CK1113" i="4" a="1"/>
  <c r="CK1113" i="4" s="1"/>
  <c r="AJ305" i="4" a="1"/>
  <c r="AJ305" i="4" s="1"/>
  <c r="BP305" i="4" s="1" a="1"/>
  <c r="CK1068" i="4" a="1"/>
  <c r="CK1068" i="4" s="1"/>
  <c r="AI226" i="4" a="1"/>
  <c r="AI226" i="4" s="1"/>
  <c r="AQ272" i="4"/>
  <c r="BI272" i="4" s="1"/>
  <c r="CH1063" i="4"/>
  <c r="DD1063" i="4" s="1"/>
  <c r="DJ1084" i="4" s="1"/>
  <c r="L272" i="4"/>
  <c r="BP53" i="4" a="1"/>
  <c r="BP53" i="4" s="1"/>
  <c r="AJ208" i="4" a="1"/>
  <c r="AJ208" i="4" s="1"/>
  <c r="BP208" i="4" s="1" a="1"/>
  <c r="AJ277" i="4" a="1"/>
  <c r="AJ277" i="4" s="1"/>
  <c r="BP277" i="4" s="1" a="1"/>
  <c r="BW300" i="4" a="1"/>
  <c r="BW300" i="4" s="1"/>
  <c r="BW179" i="4" a="1"/>
  <c r="BW179" i="4" s="1"/>
  <c r="BW214" i="4" a="1"/>
  <c r="BW214" i="4" s="1"/>
  <c r="BW221" i="4" a="1"/>
  <c r="BW221" i="4" s="1"/>
  <c r="BW302" i="4" a="1"/>
  <c r="BW302" i="4" s="1"/>
  <c r="AJ235" i="4" a="1"/>
  <c r="AJ235" i="4" s="1"/>
  <c r="BP235" i="4" s="1" a="1"/>
  <c r="CK1066" i="4" a="1"/>
  <c r="CK1066" i="4" s="1"/>
  <c r="AJ189" i="4" a="1"/>
  <c r="AJ189" i="4" s="1"/>
  <c r="AJ237" i="4" a="1"/>
  <c r="AJ237" i="4" s="1"/>
  <c r="BW277" i="4" a="1"/>
  <c r="BW277" i="4" s="1"/>
  <c r="BW197" i="4" a="1"/>
  <c r="BW197" i="4" s="1"/>
  <c r="BX197" i="4" s="1" a="1"/>
  <c r="BW256" i="4" a="1"/>
  <c r="BW256" i="4" s="1"/>
  <c r="BW269" i="4" a="1"/>
  <c r="BW269" i="4" s="1"/>
  <c r="BW309" i="4" a="1"/>
  <c r="BW309" i="4" s="1"/>
  <c r="CK1109" i="4" a="1"/>
  <c r="CK1109" i="4" s="1"/>
  <c r="AJ178" i="4" a="1"/>
  <c r="AJ178" i="4" s="1"/>
  <c r="BP178" i="4" s="1" a="1"/>
  <c r="CL1030" i="4" a="1"/>
  <c r="CL1030" i="4" s="1"/>
  <c r="BP17" i="4" a="1"/>
  <c r="AJ238" i="4" a="1"/>
  <c r="AJ238" i="4" s="1"/>
  <c r="BP238" i="4" s="1" a="1"/>
  <c r="BP238" i="4" s="1"/>
  <c r="BW320" i="4" a="1"/>
  <c r="BW320" i="4" s="1"/>
  <c r="BX320" i="4" s="1" a="1"/>
  <c r="BX320" i="4" s="1"/>
  <c r="BW288" i="4" a="1"/>
  <c r="BW288" i="4" s="1"/>
  <c r="BX288" i="4" s="1" a="1"/>
  <c r="BX288" i="4" s="1"/>
  <c r="BW204" i="4" a="1"/>
  <c r="BW204" i="4" s="1"/>
  <c r="BX204" i="4" s="1" a="1"/>
  <c r="BW270" i="4" a="1"/>
  <c r="BW270" i="4" s="1"/>
  <c r="BW290" i="4" a="1"/>
  <c r="BW290" i="4" s="1"/>
  <c r="CK936" i="4" a="1"/>
  <c r="CK936" i="4" s="1"/>
  <c r="AJ239" i="4" a="1"/>
  <c r="AJ239" i="4" s="1"/>
  <c r="BP239" i="4" s="1" a="1"/>
  <c r="CK1089" i="4" a="1"/>
  <c r="CK1089" i="4" s="1"/>
  <c r="CL1004" i="4" a="1"/>
  <c r="CL1004" i="4" s="1"/>
  <c r="CH967" i="4"/>
  <c r="L176" i="4"/>
  <c r="AQ176" i="4"/>
  <c r="BI176" i="4" s="1"/>
  <c r="DC1005" i="4"/>
  <c r="DI1005" i="4" s="1"/>
  <c r="CJ1005" i="4"/>
  <c r="CQ1005" i="4" s="1"/>
  <c r="CW1005" i="4" s="1"/>
  <c r="AJ220" i="4" a="1"/>
  <c r="AJ314" i="4" a="1"/>
  <c r="AJ314" i="4" s="1"/>
  <c r="BP314" i="4" s="1" a="1"/>
  <c r="BW162" i="4" a="1"/>
  <c r="BW162" i="4" s="1"/>
  <c r="BW172" i="4" a="1"/>
  <c r="BW172" i="4" s="1"/>
  <c r="BW143" i="4" a="1"/>
  <c r="BW143" i="4" s="1"/>
  <c r="BX143" i="4" s="1" a="1"/>
  <c r="BX143" i="4" s="1"/>
  <c r="BW224" i="4" a="1"/>
  <c r="BW224" i="4" s="1"/>
  <c r="BX224" i="4" s="1" a="1"/>
  <c r="BX224" i="4" s="1"/>
  <c r="BW205" i="4" a="1"/>
  <c r="BW205" i="4" s="1"/>
  <c r="BX205" i="4" s="1" a="1"/>
  <c r="BX205" i="4" s="1"/>
  <c r="BW312" i="4" a="1"/>
  <c r="BW312" i="4" s="1"/>
  <c r="BX312" i="4" s="1" a="1"/>
  <c r="CK931" i="4" a="1"/>
  <c r="CK931" i="4" s="1"/>
  <c r="AJ215" i="4" a="1"/>
  <c r="AJ215" i="4" s="1"/>
  <c r="BP215" i="4" s="1" a="1"/>
  <c r="CL964" i="4" a="1"/>
  <c r="CL964" i="4" s="1"/>
  <c r="CL975" i="4" a="1"/>
  <c r="CL975" i="4" s="1"/>
  <c r="CH966" i="4"/>
  <c r="DF966" i="4" s="1"/>
  <c r="AQ175" i="4"/>
  <c r="BI175" i="4" s="1"/>
  <c r="L175" i="4"/>
  <c r="AJ177" i="4" a="1"/>
  <c r="AJ177" i="4" s="1"/>
  <c r="BP177" i="4" s="1" a="1"/>
  <c r="BP177" i="4" s="1"/>
  <c r="BW251" i="4" a="1"/>
  <c r="BW251" i="4" s="1"/>
  <c r="BX251" i="4" s="1" a="1"/>
  <c r="BW220" i="4" a="1"/>
  <c r="BW220" i="4" s="1"/>
  <c r="BW181" i="4" a="1"/>
  <c r="BW181" i="4" s="1"/>
  <c r="BX181" i="4" s="1" a="1"/>
  <c r="BX181" i="4" s="1"/>
  <c r="BW147" i="4" a="1"/>
  <c r="BW147" i="4" s="1"/>
  <c r="BW229" i="4" a="1"/>
  <c r="BW229" i="4" s="1"/>
  <c r="BX229" i="4" s="1" a="1"/>
  <c r="BX229" i="4" s="1"/>
  <c r="BW210" i="4" a="1"/>
  <c r="BW210" i="4" s="1"/>
  <c r="BW313" i="4" a="1"/>
  <c r="BW313" i="4" s="1"/>
  <c r="CK959" i="4" a="1"/>
  <c r="CK959" i="4" s="1"/>
  <c r="CK1035" i="4" a="1"/>
  <c r="CK1035" i="4" s="1"/>
  <c r="CK944" i="4" a="1"/>
  <c r="CK944" i="4" s="1"/>
  <c r="CK1078" i="4" a="1"/>
  <c r="CK1078" i="4" s="1"/>
  <c r="CL1007" i="4" a="1"/>
  <c r="CL1007" i="4" s="1"/>
  <c r="DC967" i="4"/>
  <c r="DI967" i="4" s="1"/>
  <c r="CJ967" i="4"/>
  <c r="CQ967" i="4" s="1"/>
  <c r="CW967" i="4" s="1"/>
  <c r="AJ184" i="4" a="1"/>
  <c r="AJ286" i="4" a="1"/>
  <c r="AJ286" i="4" s="1"/>
  <c r="BP286" i="4" s="1" a="1"/>
  <c r="AJ203" i="4" a="1"/>
  <c r="AJ203" i="4" s="1"/>
  <c r="BP203" i="4" s="1" a="1"/>
  <c r="BW146" i="4" a="1"/>
  <c r="BW146" i="4" s="1"/>
  <c r="BX146" i="4" s="1" a="1"/>
  <c r="BW142" i="4" a="1"/>
  <c r="BW142" i="4" s="1"/>
  <c r="BX142" i="4" s="1" a="1"/>
  <c r="BX142" i="4" s="1"/>
  <c r="BW189" i="4" a="1"/>
  <c r="BW189" i="4" s="1"/>
  <c r="BW151" i="4" a="1"/>
  <c r="BW151" i="4" s="1"/>
  <c r="BW265" i="4" a="1"/>
  <c r="BW265" i="4" s="1"/>
  <c r="BW240" i="4" a="1"/>
  <c r="BW240" i="4" s="1"/>
  <c r="BW301" i="4" a="1"/>
  <c r="BW301" i="4" s="1"/>
  <c r="CK1024" i="4" a="1"/>
  <c r="CK1024" i="4" s="1"/>
  <c r="CK989" i="4" a="1"/>
  <c r="CK989" i="4" s="1"/>
  <c r="CK1081" i="4" a="1"/>
  <c r="CK1081" i="4" s="1"/>
  <c r="CK1016" i="4" a="1"/>
  <c r="CK1016" i="4" s="1"/>
  <c r="AJ163" i="4" a="1"/>
  <c r="AJ163" i="4" s="1"/>
  <c r="AQ223" i="4"/>
  <c r="BI223" i="4" s="1"/>
  <c r="L223" i="4"/>
  <c r="CH1014" i="4"/>
  <c r="DE1014" i="4" s="1"/>
  <c r="DK1035" i="4" s="1"/>
  <c r="AJ226" i="4" a="1"/>
  <c r="AJ226" i="4" s="1"/>
  <c r="BP226" i="4" s="1" a="1"/>
  <c r="AJ206" i="4" a="1"/>
  <c r="AJ206" i="4" s="1"/>
  <c r="BP206" i="4" s="1" a="1"/>
  <c r="BW200" i="4" a="1"/>
  <c r="BW200" i="4" s="1"/>
  <c r="BX200" i="4" s="1" a="1"/>
  <c r="BX200" i="4" s="1"/>
  <c r="BW194" i="4" a="1"/>
  <c r="BW194" i="4" s="1"/>
  <c r="BX194" i="4" s="1" a="1"/>
  <c r="BX194" i="4" s="1"/>
  <c r="BW190" i="4" a="1"/>
  <c r="BW190" i="4" s="1"/>
  <c r="BW155" i="4" a="1"/>
  <c r="BW155" i="4" s="1"/>
  <c r="BW279" i="4" a="1"/>
  <c r="BW279" i="4" s="1"/>
  <c r="BW255" i="4" a="1"/>
  <c r="BW255" i="4" s="1"/>
  <c r="BW315" i="4" a="1"/>
  <c r="BW315" i="4" s="1"/>
  <c r="CK1049" i="4" a="1"/>
  <c r="CK1049" i="4" s="1"/>
  <c r="CK948" i="4" a="1"/>
  <c r="CK937" i="4" a="1"/>
  <c r="CK937" i="4" s="1"/>
  <c r="CK1021" i="4" a="1"/>
  <c r="CK1021" i="4" s="1"/>
  <c r="CL1072" i="4" a="1"/>
  <c r="CL1072" i="4" s="1"/>
  <c r="CL980" i="4" a="1"/>
  <c r="CL980" i="4" s="1"/>
  <c r="CL985" i="4" a="1"/>
  <c r="CL985" i="4" s="1"/>
  <c r="BV167" i="4"/>
  <c r="BY167" i="4" s="1"/>
  <c r="CH1001" i="4"/>
  <c r="DF1001" i="4" s="1"/>
  <c r="AQ210" i="4"/>
  <c r="BI210" i="4" s="1"/>
  <c r="L210" i="4"/>
  <c r="BV177" i="4"/>
  <c r="BY177" i="4" s="1"/>
  <c r="AJ144" i="4" a="1"/>
  <c r="AJ144" i="4" s="1"/>
  <c r="BP144" i="4" s="1" a="1"/>
  <c r="AJ292" i="4" a="1"/>
  <c r="AJ292" i="4" s="1"/>
  <c r="BP292" i="4" s="1" a="1"/>
  <c r="AJ151" i="4" a="1"/>
  <c r="AJ151" i="4" s="1"/>
  <c r="BP151" i="4" s="1" a="1"/>
  <c r="BP151" i="4" s="1"/>
  <c r="AJ158" i="4" a="1"/>
  <c r="AJ158" i="4" s="1"/>
  <c r="BP158" i="4" s="1" a="1"/>
  <c r="BW166" i="4" a="1"/>
  <c r="BW166" i="4" s="1"/>
  <c r="BX166" i="4" s="1" a="1"/>
  <c r="BX166" i="4" s="1"/>
  <c r="BW234" i="4" a="1"/>
  <c r="BW234" i="4" s="1"/>
  <c r="BX234" i="4" s="1" a="1"/>
  <c r="BX234" i="4" s="1"/>
  <c r="BW159" i="4" a="1"/>
  <c r="BW159" i="4" s="1"/>
  <c r="BX159" i="4" s="1" a="1"/>
  <c r="BW228" i="4" a="1"/>
  <c r="BW228" i="4" s="1"/>
  <c r="BX228" i="4" s="1" a="1"/>
  <c r="BX228" i="4" s="1"/>
  <c r="BW238" i="4" a="1"/>
  <c r="BW238" i="4" s="1"/>
  <c r="CK981" i="4" a="1"/>
  <c r="CK981" i="4" s="1"/>
  <c r="CK927" i="4" a="1"/>
  <c r="CK927" i="4" s="1"/>
  <c r="CL979" i="4" a="1"/>
  <c r="CL979" i="4" s="1"/>
  <c r="CL1100" i="4" a="1"/>
  <c r="CL1100" i="4" s="1"/>
  <c r="BV176" i="4"/>
  <c r="BY176" i="4" s="1"/>
  <c r="BK130" i="4"/>
  <c r="DD1082" i="4"/>
  <c r="DJ1103" i="4" s="1"/>
  <c r="DD1056" i="4"/>
  <c r="DJ1077" i="4" s="1"/>
  <c r="DE1082" i="4"/>
  <c r="DK1103" i="4" s="1"/>
  <c r="DF1082" i="4"/>
  <c r="DF1050" i="4"/>
  <c r="DE1059" i="4"/>
  <c r="DK1080" i="4" s="1"/>
  <c r="DE1029" i="4"/>
  <c r="DK1050" i="4" s="1"/>
  <c r="BV306" i="4"/>
  <c r="BY306" i="4" s="1"/>
  <c r="DD1083" i="4"/>
  <c r="DJ1104" i="4" s="1"/>
  <c r="DE1083" i="4"/>
  <c r="DK1104" i="4" s="1"/>
  <c r="CK1000" i="4"/>
  <c r="BK82" i="4"/>
  <c r="CK964" i="4"/>
  <c r="CK921" i="4"/>
  <c r="DF1077" i="4"/>
  <c r="DE1002" i="4"/>
  <c r="DK1023" i="4" s="1"/>
  <c r="DF1002" i="4"/>
  <c r="DD944" i="4"/>
  <c r="DJ965" i="4" s="1"/>
  <c r="DD978" i="4"/>
  <c r="DJ999" i="4" s="1"/>
  <c r="BV237" i="4"/>
  <c r="BY237" i="4" s="1"/>
  <c r="DF1056" i="4"/>
  <c r="BV205" i="4"/>
  <c r="BY205" i="4" s="1"/>
  <c r="DE1010" i="4"/>
  <c r="DK1031" i="4" s="1"/>
  <c r="BV182" i="4"/>
  <c r="BY182" i="4" s="1"/>
  <c r="DD1054" i="4"/>
  <c r="DJ1075" i="4" s="1"/>
  <c r="BP3" i="4"/>
  <c r="DE1019" i="4"/>
  <c r="DK1040" i="4" s="1"/>
  <c r="BX3" i="4"/>
  <c r="BV299" i="4"/>
  <c r="BY299" i="4" s="1"/>
  <c r="BV170" i="4"/>
  <c r="BY170" i="4" s="1"/>
  <c r="DD1019" i="4"/>
  <c r="DJ1040" i="4" s="1"/>
  <c r="BX2" i="4"/>
  <c r="DE1086" i="4"/>
  <c r="DK1107" i="4" s="1"/>
  <c r="DD1055" i="4"/>
  <c r="DJ1076" i="4" s="1"/>
  <c r="DF964" i="4"/>
  <c r="BP2" i="4"/>
  <c r="DE1041" i="4"/>
  <c r="DK1062" i="4" s="1"/>
  <c r="DF935" i="4"/>
  <c r="DD1002" i="4"/>
  <c r="DJ1023" i="4" s="1"/>
  <c r="DD1039" i="4"/>
  <c r="DJ1060" i="4" s="1"/>
  <c r="DD1059" i="4"/>
  <c r="DJ1080" i="4" s="1"/>
  <c r="DD1047" i="4"/>
  <c r="DJ1068" i="4" s="1"/>
  <c r="DF974" i="4"/>
  <c r="DF998" i="4"/>
  <c r="DD921" i="4"/>
  <c r="DF983" i="4"/>
  <c r="CK1055" i="4"/>
  <c r="CK1107" i="4"/>
  <c r="CK1034" i="4"/>
  <c r="CK938" i="4"/>
  <c r="CK1054" i="4"/>
  <c r="CK1106" i="4"/>
  <c r="CK1039" i="4"/>
  <c r="CK1099" i="4"/>
  <c r="AJ230" i="4"/>
  <c r="BP230" i="4" s="1" a="1"/>
  <c r="BP230" i="4" s="1"/>
  <c r="AJ185" i="4"/>
  <c r="BP185" i="4" s="1" a="1"/>
  <c r="AJ278" i="4"/>
  <c r="BP278" i="4" s="1" a="1"/>
  <c r="AJ251" i="4"/>
  <c r="CK940" i="4"/>
  <c r="CK1087" i="4"/>
  <c r="CK934" i="4"/>
  <c r="CK1084" i="4"/>
  <c r="CK1058" i="4"/>
  <c r="CK1018" i="4"/>
  <c r="CK960" i="4"/>
  <c r="CK1011" i="4"/>
  <c r="CK980" i="4"/>
  <c r="CK963" i="4"/>
  <c r="CK1071" i="4"/>
  <c r="CK946" i="4"/>
  <c r="CK1047" i="4"/>
  <c r="CK1096" i="4"/>
  <c r="CK1090" i="4"/>
  <c r="CK972" i="4"/>
  <c r="CK965" i="4"/>
  <c r="CK1060" i="4"/>
  <c r="CK1092" i="4"/>
  <c r="CK933" i="4"/>
  <c r="CK1005" i="4"/>
  <c r="CK1006" i="4"/>
  <c r="CK1080" i="4"/>
  <c r="CK932" i="4"/>
  <c r="CK984" i="4"/>
  <c r="CK949" i="4"/>
  <c r="CK1059" i="4"/>
  <c r="CK1091" i="4"/>
  <c r="CK990" i="4"/>
  <c r="CK1022" i="4"/>
  <c r="CK1026" i="4"/>
  <c r="CK1023" i="4"/>
  <c r="CK1010" i="4"/>
  <c r="AJ258" i="4"/>
  <c r="BP258" i="4" s="1" a="1"/>
  <c r="AJ271" i="4"/>
  <c r="BP271" i="4" s="1" a="1"/>
  <c r="AJ218" i="4"/>
  <c r="BP218" i="4" s="1" a="1"/>
  <c r="AJ285" i="4"/>
  <c r="BP285" i="4" s="1" a="1"/>
  <c r="AJ220" i="4"/>
  <c r="BP220" i="4" s="1" a="1"/>
  <c r="BP220" i="4" s="1"/>
  <c r="AJ242" i="4"/>
  <c r="BP242" i="4" s="1" a="1"/>
  <c r="AJ300" i="4"/>
  <c r="AJ186" i="4"/>
  <c r="BP186" i="4" s="1" a="1"/>
  <c r="BP186" i="4" s="1"/>
  <c r="CK948" i="4"/>
  <c r="CK1061" i="4"/>
  <c r="CK997" i="4"/>
  <c r="CL930" i="4"/>
  <c r="CL994" i="4"/>
  <c r="BA25" i="4"/>
  <c r="BK25" i="4"/>
  <c r="AJ222" i="4"/>
  <c r="BP222" i="4" s="1" a="1"/>
  <c r="CK1102" i="4"/>
  <c r="CK1013" i="4"/>
  <c r="CK1017" i="4"/>
  <c r="BK60" i="4"/>
  <c r="AJ184" i="4"/>
  <c r="BP184" i="4" s="1" a="1"/>
  <c r="AJ295" i="4"/>
  <c r="BP295" i="4" s="1" a="1"/>
  <c r="AJ274" i="4"/>
  <c r="BP274" i="4" s="1" a="1"/>
  <c r="AJ216" i="4"/>
  <c r="BP216" i="4" s="1" a="1"/>
  <c r="AJ279" i="4"/>
  <c r="BP279" i="4" s="1" a="1"/>
  <c r="AJ269" i="4"/>
  <c r="BP269" i="4" s="1" a="1"/>
  <c r="AJ195" i="4"/>
  <c r="BP195" i="4" s="1" a="1"/>
  <c r="BP195" i="4" s="1"/>
  <c r="CL988" i="4"/>
  <c r="AJ196" i="4"/>
  <c r="BP196" i="4" s="1" a="1"/>
  <c r="AJ307" i="4"/>
  <c r="BP307" i="4" s="1" a="1"/>
  <c r="AJ312" i="4"/>
  <c r="BP312" i="4" s="1" a="1"/>
  <c r="AJ273" i="4"/>
  <c r="CL1019" i="4"/>
  <c r="AJ228" i="4"/>
  <c r="BP228" i="4" s="1" a="1"/>
  <c r="AJ182" i="4"/>
  <c r="BP182" i="4" s="1" a="1"/>
  <c r="AJ169" i="4"/>
  <c r="BP169" i="4" s="1" a="1"/>
  <c r="AJ229" i="4"/>
  <c r="BP229" i="4" s="1" a="1"/>
  <c r="AJ211" i="4"/>
  <c r="BP211" i="4" s="1" a="1"/>
  <c r="AJ299" i="4"/>
  <c r="BP299" i="4" s="1" a="1"/>
  <c r="CK971" i="4"/>
  <c r="CK952" i="4"/>
  <c r="AJ165" i="4"/>
  <c r="BP165" i="4" s="1" a="1"/>
  <c r="BP165" i="4" s="1"/>
  <c r="AJ219" i="4"/>
  <c r="BP219" i="4" s="1" a="1"/>
  <c r="BA42" i="4"/>
  <c r="AJ231" i="4"/>
  <c r="AJ227" i="4"/>
  <c r="BP227" i="4" s="1" a="1"/>
  <c r="AJ155" i="4"/>
  <c r="BP155" i="4" s="1" a="1"/>
  <c r="CL956" i="4"/>
  <c r="BA45" i="4"/>
  <c r="BK45" i="4"/>
  <c r="CL960" i="4"/>
  <c r="CL1046" i="4"/>
  <c r="CL1092" i="4"/>
  <c r="DF979" i="4"/>
  <c r="DD1069" i="4"/>
  <c r="DJ1090" i="4" s="1"/>
  <c r="DF1086" i="4"/>
  <c r="DE1003" i="4"/>
  <c r="DK1024" i="4" s="1"/>
  <c r="DD1086" i="4"/>
  <c r="DJ1107" i="4" s="1"/>
  <c r="BO3" i="4"/>
  <c r="DE949" i="4"/>
  <c r="DK970" i="4" s="1"/>
  <c r="DD1095" i="4"/>
  <c r="DE979" i="4"/>
  <c r="DK1000" i="4" s="1"/>
  <c r="BV194" i="4"/>
  <c r="BY194" i="4" s="1"/>
  <c r="DF1105" i="4"/>
  <c r="BV131" i="4"/>
  <c r="BY131" i="4" s="1"/>
  <c r="DD1003" i="4"/>
  <c r="DJ1024" i="4" s="1"/>
  <c r="DE1095" i="4"/>
  <c r="DF1010" i="4"/>
  <c r="BP4" i="4"/>
  <c r="BV4" i="4"/>
  <c r="BY4" i="4" s="1"/>
  <c r="DF1027" i="4"/>
  <c r="DE1015" i="4"/>
  <c r="DK1036" i="4" s="1"/>
  <c r="DE1067" i="4"/>
  <c r="DK1088" i="4" s="1"/>
  <c r="DD1058" i="4"/>
  <c r="DJ1079" i="4" s="1"/>
  <c r="DF1018" i="4"/>
  <c r="BV189" i="4"/>
  <c r="BY189" i="4" s="1"/>
  <c r="DF1065" i="4"/>
  <c r="BV217" i="4"/>
  <c r="BY217" i="4" s="1"/>
  <c r="BV225" i="4"/>
  <c r="BY225" i="4" s="1"/>
  <c r="BV168" i="4"/>
  <c r="BY168" i="4" s="1"/>
  <c r="DE998" i="4"/>
  <c r="DK1019" i="4" s="1"/>
  <c r="DD1052" i="4"/>
  <c r="DJ1073" i="4" s="1"/>
  <c r="DD986" i="4"/>
  <c r="DJ1007" i="4" s="1"/>
  <c r="DD1005" i="4"/>
  <c r="DJ1026" i="4" s="1"/>
  <c r="DD983" i="4"/>
  <c r="DJ1004" i="4" s="1"/>
  <c r="DE1109" i="4"/>
  <c r="DD1109" i="4"/>
  <c r="DD1018" i="4"/>
  <c r="DJ1039" i="4" s="1"/>
  <c r="BV245" i="4"/>
  <c r="BY245" i="4" s="1"/>
  <c r="BV198" i="4"/>
  <c r="BY198" i="4" s="1"/>
  <c r="DE1018" i="4"/>
  <c r="DK1039" i="4" s="1"/>
  <c r="BO2" i="4"/>
  <c r="DD947" i="4"/>
  <c r="DJ968" i="4" s="1"/>
  <c r="DF1109" i="4"/>
  <c r="DD936" i="4"/>
  <c r="DJ957" i="4" s="1"/>
  <c r="BV294" i="4"/>
  <c r="BY294" i="4" s="1"/>
  <c r="DD1007" i="4"/>
  <c r="DJ1028" i="4" s="1"/>
  <c r="DE1037" i="4"/>
  <c r="DK1058" i="4" s="1"/>
  <c r="BP17" i="4"/>
  <c r="BV193" i="4"/>
  <c r="BY193" i="4" s="1"/>
  <c r="DD1025" i="4"/>
  <c r="DJ1046" i="4" s="1"/>
  <c r="BV213" i="4"/>
  <c r="BY213" i="4" s="1"/>
  <c r="BV174" i="4"/>
  <c r="BY174" i="4" s="1"/>
  <c r="BV309" i="4"/>
  <c r="BY309" i="4" s="1"/>
  <c r="DF1039" i="4"/>
  <c r="DE1005" i="4"/>
  <c r="DK1026" i="4" s="1"/>
  <c r="DF1070" i="4"/>
  <c r="DF1003" i="4"/>
  <c r="DF1042" i="4"/>
  <c r="DE1030" i="4"/>
  <c r="DK1051" i="4" s="1"/>
  <c r="DD1065" i="4"/>
  <c r="DJ1086" i="4" s="1"/>
  <c r="BP9" i="4"/>
  <c r="DG1066" i="4"/>
  <c r="DM1087" i="4" s="1"/>
  <c r="DD1009" i="4"/>
  <c r="DJ1030" i="4" s="1"/>
  <c r="BP8" i="4"/>
  <c r="BV200" i="4"/>
  <c r="BY200" i="4" s="1"/>
  <c r="DD1027" i="4"/>
  <c r="DJ1048" i="4" s="1"/>
  <c r="DD1070" i="4"/>
  <c r="DJ1091" i="4" s="1"/>
  <c r="BV249" i="4"/>
  <c r="BY249" i="4" s="1"/>
  <c r="BP42" i="4"/>
  <c r="BV166" i="4"/>
  <c r="BY166" i="4" s="1"/>
  <c r="DE1110" i="4"/>
  <c r="BV129" i="4"/>
  <c r="BY129" i="4" s="1"/>
  <c r="DE1070" i="4"/>
  <c r="DK1091" i="4" s="1"/>
  <c r="DD955" i="4"/>
  <c r="DJ976" i="4" s="1"/>
  <c r="DF1067" i="4"/>
  <c r="DE1065" i="4"/>
  <c r="DK1086" i="4" s="1"/>
  <c r="BV229" i="4"/>
  <c r="BY229" i="4" s="1"/>
  <c r="BP10" i="4"/>
  <c r="AV128" i="4"/>
  <c r="AV129" i="4" s="1"/>
  <c r="AV130" i="4" s="1"/>
  <c r="AV131" i="4" s="1"/>
  <c r="AV132" i="4" s="1"/>
  <c r="AV133" i="4" s="1"/>
  <c r="AV134" i="4" s="1"/>
  <c r="AV135" i="4" s="1"/>
  <c r="AV136" i="4" s="1"/>
  <c r="AV137" i="4" s="1"/>
  <c r="AV138" i="4" s="1"/>
  <c r="AV139" i="4" s="1"/>
  <c r="AV140" i="4" s="1"/>
  <c r="AV141" i="4" s="1"/>
  <c r="AV142" i="4" s="1"/>
  <c r="AV143" i="4" s="1"/>
  <c r="AV144" i="4" s="1"/>
  <c r="AV145" i="4" s="1"/>
  <c r="AV146" i="4" s="1"/>
  <c r="AV147" i="4" s="1"/>
  <c r="AV148" i="4" s="1"/>
  <c r="AV149" i="4" s="1"/>
  <c r="AV150" i="4" s="1"/>
  <c r="AV151" i="4" s="1"/>
  <c r="AV152" i="4" s="1"/>
  <c r="AV153" i="4" s="1"/>
  <c r="AV154" i="4" s="1"/>
  <c r="AV155" i="4" s="1"/>
  <c r="AV156" i="4" s="1"/>
  <c r="AV157" i="4" s="1"/>
  <c r="AV158" i="4" s="1"/>
  <c r="AV159" i="4" s="1"/>
  <c r="AV160" i="4" s="1"/>
  <c r="AV161" i="4" s="1"/>
  <c r="AV162" i="4" s="1"/>
  <c r="AV163" i="4" s="1"/>
  <c r="AV164" i="4" s="1"/>
  <c r="AV165" i="4" s="1"/>
  <c r="AV166" i="4" s="1"/>
  <c r="AV167" i="4" s="1"/>
  <c r="AV168" i="4" s="1"/>
  <c r="AV169" i="4" s="1"/>
  <c r="AV170" i="4" s="1"/>
  <c r="AV171" i="4" s="1"/>
  <c r="AV172" i="4" s="1"/>
  <c r="AV173" i="4" s="1"/>
  <c r="AV174" i="4" s="1"/>
  <c r="AV175" i="4" s="1"/>
  <c r="AV176" i="4" s="1"/>
  <c r="AV177" i="4" s="1"/>
  <c r="AV178" i="4" s="1"/>
  <c r="AV179" i="4" s="1"/>
  <c r="AV180" i="4" s="1"/>
  <c r="AV181" i="4" s="1"/>
  <c r="AV182" i="4" s="1"/>
  <c r="AV183" i="4" s="1"/>
  <c r="AV184" i="4" s="1"/>
  <c r="AV185" i="4" s="1"/>
  <c r="AV186" i="4" s="1"/>
  <c r="AV187" i="4" s="1"/>
  <c r="AV188" i="4" s="1"/>
  <c r="AV189" i="4" s="1"/>
  <c r="AV190" i="4" s="1"/>
  <c r="AV191" i="4" s="1"/>
  <c r="AV192" i="4" s="1"/>
  <c r="AV193" i="4" s="1"/>
  <c r="AV194" i="4" s="1"/>
  <c r="AV195" i="4" s="1"/>
  <c r="AV196" i="4" s="1"/>
  <c r="AV197" i="4" s="1"/>
  <c r="AV198" i="4" s="1"/>
  <c r="AV199" i="4" s="1"/>
  <c r="AV200" i="4" s="1"/>
  <c r="AV201" i="4" s="1"/>
  <c r="AV202" i="4" s="1"/>
  <c r="AV203" i="4" s="1"/>
  <c r="AV204" i="4" s="1"/>
  <c r="AV205" i="4" s="1"/>
  <c r="AV206" i="4" s="1"/>
  <c r="AV207" i="4" s="1"/>
  <c r="AV208" i="4" s="1"/>
  <c r="AV209" i="4" s="1"/>
  <c r="AV210" i="4" s="1"/>
  <c r="AV211" i="4" s="1"/>
  <c r="AV212" i="4" s="1"/>
  <c r="AV213" i="4" s="1"/>
  <c r="AV214" i="4" s="1"/>
  <c r="AV215" i="4" s="1"/>
  <c r="AV216" i="4" s="1"/>
  <c r="AV217" i="4" s="1"/>
  <c r="AV218" i="4" s="1"/>
  <c r="AV219" i="4" s="1"/>
  <c r="AV220" i="4" s="1"/>
  <c r="AV221" i="4" s="1"/>
  <c r="AV222" i="4" s="1"/>
  <c r="AV223" i="4" s="1"/>
  <c r="AV224" i="4" s="1"/>
  <c r="AV225" i="4" s="1"/>
  <c r="AV226" i="4" s="1"/>
  <c r="AV227" i="4" s="1"/>
  <c r="AV228" i="4" s="1"/>
  <c r="AV229" i="4" s="1"/>
  <c r="AV230" i="4" s="1"/>
  <c r="AV231" i="4" s="1"/>
  <c r="AV232" i="4" s="1"/>
  <c r="AV233" i="4" s="1"/>
  <c r="AV234" i="4" s="1"/>
  <c r="AV235" i="4" s="1"/>
  <c r="AV236" i="4" s="1"/>
  <c r="AV237" i="4" s="1"/>
  <c r="AV238" i="4" s="1"/>
  <c r="AV239" i="4" s="1"/>
  <c r="AV240" i="4" s="1"/>
  <c r="AV241" i="4" s="1"/>
  <c r="AV242" i="4" s="1"/>
  <c r="AV243" i="4" s="1"/>
  <c r="AV244" i="4" s="1"/>
  <c r="AV245" i="4" s="1"/>
  <c r="AV246" i="4" s="1"/>
  <c r="AV247" i="4" s="1"/>
  <c r="AV248" i="4" s="1"/>
  <c r="AV249" i="4" s="1"/>
  <c r="AV250" i="4" s="1"/>
  <c r="AV251" i="4" s="1"/>
  <c r="AV252" i="4" s="1"/>
  <c r="AV253" i="4" s="1"/>
  <c r="AV254" i="4" s="1"/>
  <c r="AV255" i="4" s="1"/>
  <c r="AV256" i="4" s="1"/>
  <c r="AV257" i="4" s="1"/>
  <c r="AV258" i="4" s="1"/>
  <c r="AV259" i="4" s="1"/>
  <c r="AV260" i="4" s="1"/>
  <c r="AV261" i="4" s="1"/>
  <c r="AV262" i="4" s="1"/>
  <c r="AV263" i="4" s="1"/>
  <c r="AV264" i="4" s="1"/>
  <c r="AV265" i="4" s="1"/>
  <c r="AV266" i="4" s="1"/>
  <c r="AV267" i="4" s="1"/>
  <c r="AV268" i="4" s="1"/>
  <c r="AV269" i="4" s="1"/>
  <c r="AV270" i="4" s="1"/>
  <c r="AV271" i="4" s="1"/>
  <c r="AV272" i="4" s="1"/>
  <c r="AV273" i="4" s="1"/>
  <c r="AV274" i="4" s="1"/>
  <c r="AV275" i="4" s="1"/>
  <c r="AV276" i="4" s="1"/>
  <c r="AV277" i="4" s="1"/>
  <c r="AV278" i="4" s="1"/>
  <c r="AV279" i="4" s="1"/>
  <c r="AV280" i="4" s="1"/>
  <c r="AV281" i="4" s="1"/>
  <c r="AV282" i="4" s="1"/>
  <c r="AV283" i="4" s="1"/>
  <c r="AV284" i="4" s="1"/>
  <c r="AV285" i="4" s="1"/>
  <c r="AV286" i="4" s="1"/>
  <c r="AV287" i="4" s="1"/>
  <c r="AV288" i="4" s="1"/>
  <c r="AV289" i="4" s="1"/>
  <c r="AV290" i="4" s="1"/>
  <c r="AV291" i="4" s="1"/>
  <c r="AV292" i="4" s="1"/>
  <c r="AV293" i="4" s="1"/>
  <c r="AV294" i="4" s="1"/>
  <c r="AV295" i="4" s="1"/>
  <c r="AV296" i="4" s="1"/>
  <c r="AV297" i="4" s="1"/>
  <c r="AV298" i="4" s="1"/>
  <c r="AV299" i="4" s="1"/>
  <c r="AV300" i="4" s="1"/>
  <c r="AV301" i="4" s="1"/>
  <c r="AV302" i="4" s="1"/>
  <c r="AV303" i="4" s="1"/>
  <c r="AV304" i="4" s="1"/>
  <c r="AV305" i="4" s="1"/>
  <c r="AV306" i="4" s="1"/>
  <c r="AV307" i="4" s="1"/>
  <c r="AV308" i="4" s="1"/>
  <c r="AV309" i="4" s="1"/>
  <c r="AV310" i="4" s="1"/>
  <c r="AV311" i="4" s="1"/>
  <c r="AV312" i="4" s="1"/>
  <c r="AV313" i="4" s="1"/>
  <c r="AV314" i="4" s="1"/>
  <c r="AV315" i="4" s="1"/>
  <c r="AV316" i="4" s="1"/>
  <c r="AV317" i="4" s="1"/>
  <c r="AV318" i="4" s="1"/>
  <c r="AV319" i="4" s="1"/>
  <c r="AV320" i="4" s="1"/>
  <c r="AV321" i="4" s="1"/>
  <c r="AV322" i="4" s="1"/>
  <c r="AV323" i="4" s="1"/>
  <c r="DE1091" i="4"/>
  <c r="DK1112" i="4" s="1"/>
  <c r="DD1091" i="4"/>
  <c r="DJ1112" i="4" s="1"/>
  <c r="BK96" i="4"/>
  <c r="BA96" i="4"/>
  <c r="BB96" i="4" s="1"/>
  <c r="DD1038" i="4"/>
  <c r="DJ1059" i="4" s="1"/>
  <c r="BV76" i="4"/>
  <c r="BY76" i="4" s="1"/>
  <c r="DE995" i="4"/>
  <c r="DK1016" i="4" s="1"/>
  <c r="CH909" i="4"/>
  <c r="L118" i="4"/>
  <c r="AQ118" i="4"/>
  <c r="BI118" i="4" s="1"/>
  <c r="BV118" i="4"/>
  <c r="BY118" i="4" s="1"/>
  <c r="BA36" i="4"/>
  <c r="BK36" i="4"/>
  <c r="BP236" i="4" a="1"/>
  <c r="BP128" i="4" a="1"/>
  <c r="BP128" i="4" s="1"/>
  <c r="BA124" i="4"/>
  <c r="BB124" i="4" s="1"/>
  <c r="BK124" i="4"/>
  <c r="BP190" i="4" a="1"/>
  <c r="BP45" i="4" a="1"/>
  <c r="BP45" i="4" s="1"/>
  <c r="BP201" i="4" a="1"/>
  <c r="BX49" i="4" a="1"/>
  <c r="BX49" i="4" s="1"/>
  <c r="BX55" i="4" a="1"/>
  <c r="BX55" i="4" s="1"/>
  <c r="BX89" i="4" a="1"/>
  <c r="BX89" i="4" s="1"/>
  <c r="BX114" i="4" a="1"/>
  <c r="BX114" i="4" s="1"/>
  <c r="BX135" i="4" a="1"/>
  <c r="CH855" i="4"/>
  <c r="DG855" i="4" s="1"/>
  <c r="L64" i="4"/>
  <c r="AQ64" i="4"/>
  <c r="BI64" i="4" s="1"/>
  <c r="BR314" i="4" a="1"/>
  <c r="BR314" i="4" s="1"/>
  <c r="BR230" i="4" a="1"/>
  <c r="BR230" i="4" s="1"/>
  <c r="BK22" i="4"/>
  <c r="BA22" i="4"/>
  <c r="BA51" i="4"/>
  <c r="BK51" i="4"/>
  <c r="BK50" i="4"/>
  <c r="BA50" i="4"/>
  <c r="BR245" i="4" a="1"/>
  <c r="BR245" i="4" s="1"/>
  <c r="CG996" i="4"/>
  <c r="BX70" i="4" a="1"/>
  <c r="BX70" i="4" s="1"/>
  <c r="BX19" i="4" a="1"/>
  <c r="BX19" i="4" s="1"/>
  <c r="BX85" i="4" a="1"/>
  <c r="BX85" i="4" s="1"/>
  <c r="BX167" i="4" a="1"/>
  <c r="BX156" i="4" a="1"/>
  <c r="BX318" i="4" a="1"/>
  <c r="BP66" i="4" a="1"/>
  <c r="BP66" i="4" s="1"/>
  <c r="BK52" i="4"/>
  <c r="BA52" i="4"/>
  <c r="CG1101" i="4"/>
  <c r="DE994" i="4"/>
  <c r="DK1015" i="4" s="1"/>
  <c r="BR280" i="4" a="1"/>
  <c r="BR280" i="4" s="1"/>
  <c r="DG941" i="4"/>
  <c r="DG937" i="4"/>
  <c r="BK70" i="4"/>
  <c r="BA70" i="4"/>
  <c r="BB70" i="4" s="1"/>
  <c r="DG1045" i="4"/>
  <c r="CH1036" i="4"/>
  <c r="DE1036" i="4" s="1"/>
  <c r="DK1057" i="4" s="1"/>
  <c r="AQ245" i="4"/>
  <c r="BI245" i="4" s="1"/>
  <c r="L245" i="4"/>
  <c r="CH803" i="4"/>
  <c r="L12" i="4"/>
  <c r="AQ12" i="4"/>
  <c r="BI12" i="4" s="1"/>
  <c r="BV12" i="4"/>
  <c r="BY12" i="4" s="1"/>
  <c r="CH847" i="4"/>
  <c r="AQ56" i="4"/>
  <c r="BI56" i="4" s="1"/>
  <c r="L56" i="4"/>
  <c r="BV56" i="4"/>
  <c r="BY56" i="4" s="1"/>
  <c r="BR193" i="4" a="1"/>
  <c r="BR193" i="4" s="1"/>
  <c r="BR42" i="4" a="1"/>
  <c r="BR42" i="4" s="1"/>
  <c r="BX102" i="4" a="1"/>
  <c r="BX102" i="4" s="1"/>
  <c r="BX43" i="4" a="1"/>
  <c r="BX43" i="4" s="1"/>
  <c r="BR57" i="4" a="1"/>
  <c r="BR57" i="4" s="1"/>
  <c r="BP81" i="4" a="1"/>
  <c r="BP81" i="4" s="1"/>
  <c r="BX71" i="4" a="1"/>
  <c r="BX71" i="4" s="1"/>
  <c r="BX37" i="4" a="1"/>
  <c r="BX37" i="4" s="1"/>
  <c r="BX18" i="4" a="1"/>
  <c r="BX18" i="4" s="1"/>
  <c r="BX68" i="4" a="1"/>
  <c r="BX68" i="4" s="1"/>
  <c r="BR173" i="4" a="1"/>
  <c r="BR173" i="4" s="1"/>
  <c r="CG947" i="4"/>
  <c r="CG1002" i="4"/>
  <c r="BP30" i="4" a="1"/>
  <c r="BP30" i="4" s="1"/>
  <c r="BX213" i="4" a="1"/>
  <c r="DD1006" i="4"/>
  <c r="DJ1027" i="4" s="1"/>
  <c r="DE1006" i="4"/>
  <c r="DK1027" i="4" s="1"/>
  <c r="DD956" i="4"/>
  <c r="DJ977" i="4" s="1"/>
  <c r="CH822" i="4"/>
  <c r="DG822" i="4" s="1"/>
  <c r="L31" i="4"/>
  <c r="AQ31" i="4"/>
  <c r="BI31" i="4" s="1"/>
  <c r="BV31" i="4"/>
  <c r="BY31" i="4" s="1"/>
  <c r="CG936" i="4"/>
  <c r="DG1114" i="4"/>
  <c r="DP1114" i="4" s="1"/>
  <c r="CG971" i="4"/>
  <c r="BK118" i="4"/>
  <c r="BA118" i="4"/>
  <c r="BB118" i="4" s="1"/>
  <c r="BK19" i="4"/>
  <c r="BA19" i="4"/>
  <c r="BP98" i="4" a="1"/>
  <c r="BP98" i="4" s="1"/>
  <c r="BR100" i="4" a="1"/>
  <c r="BR100" i="4" s="1"/>
  <c r="BP253" i="4" a="1"/>
  <c r="CH890" i="4"/>
  <c r="AQ99" i="4"/>
  <c r="BI99" i="4" s="1"/>
  <c r="L99" i="4"/>
  <c r="BV99" i="4"/>
  <c r="BY99" i="4" s="1"/>
  <c r="CH888" i="4"/>
  <c r="DG888" i="4" s="1"/>
  <c r="AQ97" i="4"/>
  <c r="BI97" i="4" s="1"/>
  <c r="L97" i="4"/>
  <c r="BV97" i="4"/>
  <c r="BY97" i="4" s="1"/>
  <c r="BK209" i="4"/>
  <c r="BA209" i="4"/>
  <c r="BB209" i="4" s="1"/>
  <c r="BP115" i="4" a="1"/>
  <c r="BP115" i="4" s="1"/>
  <c r="BP59" i="4" a="1"/>
  <c r="BP59" i="4" s="1"/>
  <c r="BX41" i="4" a="1"/>
  <c r="BX41" i="4" s="1"/>
  <c r="BX9" i="4" a="1"/>
  <c r="BX9" i="4" s="1"/>
  <c r="BX13" i="4" a="1"/>
  <c r="BX13" i="4" s="1"/>
  <c r="BX45" i="4" a="1"/>
  <c r="BX45" i="4" s="1"/>
  <c r="BX133" i="4" a="1"/>
  <c r="CJ1036" i="4"/>
  <c r="CQ1036" i="4" s="1"/>
  <c r="CW1036" i="4" s="1"/>
  <c r="DC1036" i="4"/>
  <c r="DI1036" i="4" s="1"/>
  <c r="CH851" i="4"/>
  <c r="AQ60" i="4"/>
  <c r="BI60" i="4" s="1"/>
  <c r="L60" i="4"/>
  <c r="BV60" i="4"/>
  <c r="BY60" i="4" s="1"/>
  <c r="Y46" i="12"/>
  <c r="X46" i="12"/>
  <c r="Z46" i="12"/>
  <c r="W46" i="12"/>
  <c r="V46" i="12"/>
  <c r="U46" i="12"/>
  <c r="T46" i="12"/>
  <c r="U47" i="12"/>
  <c r="Z47" i="12"/>
  <c r="Y47" i="12"/>
  <c r="X47" i="12"/>
  <c r="V47" i="12"/>
  <c r="T47" i="12"/>
  <c r="W47" i="12"/>
  <c r="DG1006" i="4"/>
  <c r="CH868" i="4"/>
  <c r="DG868" i="4" s="1"/>
  <c r="AQ77" i="4"/>
  <c r="BI77" i="4" s="1"/>
  <c r="L77" i="4"/>
  <c r="BV77" i="4"/>
  <c r="BY77" i="4" s="1"/>
  <c r="BP33" i="4" a="1"/>
  <c r="BP33" i="4" s="1"/>
  <c r="BP113" i="4" a="1"/>
  <c r="BP113" i="4" s="1"/>
  <c r="BR86" i="4" a="1"/>
  <c r="BR86" i="4" s="1"/>
  <c r="BV64" i="4"/>
  <c r="BY64" i="4" s="1"/>
  <c r="BK49" i="4"/>
  <c r="BA49" i="4"/>
  <c r="CH831" i="4"/>
  <c r="AQ40" i="4"/>
  <c r="BI40" i="4" s="1"/>
  <c r="L40" i="4"/>
  <c r="BV40" i="4"/>
  <c r="BY40" i="4" s="1"/>
  <c r="BK59" i="4"/>
  <c r="BA59" i="4"/>
  <c r="BP172" i="4" a="1"/>
  <c r="BA34" i="4"/>
  <c r="BK34" i="4"/>
  <c r="DG1069" i="4"/>
  <c r="BP58" i="4" a="1"/>
  <c r="BP58" i="4" s="1"/>
  <c r="CH907" i="4"/>
  <c r="DG907" i="4" s="1"/>
  <c r="AQ116" i="4"/>
  <c r="BI116" i="4" s="1"/>
  <c r="L116" i="4"/>
  <c r="BV116" i="4"/>
  <c r="BY116" i="4" s="1"/>
  <c r="BP93" i="4" a="1"/>
  <c r="BP93" i="4" s="1"/>
  <c r="BP21" i="4" a="1"/>
  <c r="BP21" i="4" s="1"/>
  <c r="BP52" i="4" a="1"/>
  <c r="BP52" i="4" s="1"/>
  <c r="CH837" i="4"/>
  <c r="DG837" i="4" s="1"/>
  <c r="AQ46" i="4"/>
  <c r="BI46" i="4" s="1"/>
  <c r="L46" i="4"/>
  <c r="BK77" i="4"/>
  <c r="BA77" i="4"/>
  <c r="BB77" i="4" s="1"/>
  <c r="BP28" i="4" a="1"/>
  <c r="BP28" i="4" s="1"/>
  <c r="DG945" i="4"/>
  <c r="BK55" i="4"/>
  <c r="BA55" i="4"/>
  <c r="BP24" i="4" a="1"/>
  <c r="BP24" i="4" s="1"/>
  <c r="DO1065" i="4"/>
  <c r="DM1020" i="4"/>
  <c r="DP999" i="4"/>
  <c r="BK121" i="4"/>
  <c r="BA121" i="4"/>
  <c r="BB121" i="4" s="1"/>
  <c r="BR102" i="4" a="1"/>
  <c r="BR102" i="4" s="1"/>
  <c r="BK78" i="4"/>
  <c r="BA78" i="4"/>
  <c r="BB78" i="4" s="1"/>
  <c r="DG1023" i="4"/>
  <c r="CH797" i="4"/>
  <c r="DG797" i="4" s="1"/>
  <c r="L6" i="4"/>
  <c r="BV6" i="4"/>
  <c r="BY6" i="4" s="1"/>
  <c r="AQ6" i="4"/>
  <c r="BI6" i="4" s="1"/>
  <c r="BR223" i="4" a="1"/>
  <c r="BR223" i="4" s="1"/>
  <c r="CH869" i="4"/>
  <c r="AQ78" i="4"/>
  <c r="BI78" i="4" s="1"/>
  <c r="L78" i="4"/>
  <c r="DS777" i="4" a="1"/>
  <c r="DS777" i="4" s="1"/>
  <c r="DS761" i="4" a="1"/>
  <c r="DS761" i="4" s="1"/>
  <c r="DS782" i="4" a="1"/>
  <c r="DS782" i="4" s="1"/>
  <c r="DS766" i="4" a="1"/>
  <c r="DS766" i="4" s="1"/>
  <c r="DS787" i="4" a="1"/>
  <c r="DS787" i="4" s="1"/>
  <c r="DS771" i="4" a="1"/>
  <c r="DS771" i="4" s="1"/>
  <c r="DS755" i="4" a="1"/>
  <c r="DS755" i="4" s="1"/>
  <c r="DS739" i="4" a="1"/>
  <c r="DS739" i="4" s="1"/>
  <c r="DS792" i="4" a="1"/>
  <c r="DS792" i="4" s="1"/>
  <c r="DS776" i="4" a="1"/>
  <c r="DS776" i="4" s="1"/>
  <c r="DS781" i="4" a="1"/>
  <c r="DS781" i="4" s="1"/>
  <c r="DS765" i="4" a="1"/>
  <c r="DS765" i="4" s="1"/>
  <c r="DS749" i="4" a="1"/>
  <c r="DS749" i="4" s="1"/>
  <c r="DS786" i="4" a="1"/>
  <c r="DS786" i="4" s="1"/>
  <c r="DS770" i="4" a="1"/>
  <c r="DS770" i="4" s="1"/>
  <c r="DS754" i="4" a="1"/>
  <c r="DS754" i="4" s="1"/>
  <c r="DS791" i="4" a="1"/>
  <c r="DS791" i="4" s="1"/>
  <c r="DS775" i="4" a="1"/>
  <c r="DS775" i="4" s="1"/>
  <c r="DS759" i="4" a="1"/>
  <c r="DS759" i="4" s="1"/>
  <c r="DS780" i="4" a="1"/>
  <c r="DS780" i="4" s="1"/>
  <c r="DS764" i="4" a="1"/>
  <c r="DS764" i="4" s="1"/>
  <c r="DS734" i="4" a="1"/>
  <c r="DS734" i="4" s="1"/>
  <c r="DS678" i="4" a="1"/>
  <c r="DS678" i="4" s="1"/>
  <c r="DS662" i="4" a="1"/>
  <c r="DS662" i="4" s="1"/>
  <c r="DS733" i="4" a="1"/>
  <c r="DS733" i="4" s="1"/>
  <c r="DS701" i="4" a="1"/>
  <c r="DS701" i="4" s="1"/>
  <c r="DS748" i="4" a="1"/>
  <c r="DS748" i="4" s="1"/>
  <c r="DS708" i="4" a="1"/>
  <c r="DS708" i="4" s="1"/>
  <c r="DS694" i="4" a="1"/>
  <c r="DS694" i="4" s="1"/>
  <c r="DS683" i="4" a="1"/>
  <c r="DS683" i="4" s="1"/>
  <c r="DS667" i="4" a="1"/>
  <c r="DS667" i="4" s="1"/>
  <c r="DS651" i="4" a="1"/>
  <c r="DS651" i="4" s="1"/>
  <c r="DS635" i="4" a="1"/>
  <c r="DS635" i="4" s="1"/>
  <c r="DS619" i="4" a="1"/>
  <c r="DS619" i="4" s="1"/>
  <c r="DS753" i="4" a="1"/>
  <c r="DS753" i="4" s="1"/>
  <c r="DS752" i="4" a="1"/>
  <c r="DS752" i="4" s="1"/>
  <c r="DS751" i="4" a="1"/>
  <c r="DS751" i="4" s="1"/>
  <c r="DS724" i="4" a="1"/>
  <c r="DS724" i="4" s="1"/>
  <c r="DS772" i="4" a="1"/>
  <c r="DS772" i="4" s="1"/>
  <c r="DS750" i="4" a="1"/>
  <c r="DS750" i="4" s="1"/>
  <c r="DS747" i="4" a="1"/>
  <c r="DS747" i="4" s="1"/>
  <c r="DS746" i="4" a="1"/>
  <c r="DS746" i="4" s="1"/>
  <c r="DS716" i="4" a="1"/>
  <c r="DS716" i="4" s="1"/>
  <c r="DS688" i="4" a="1"/>
  <c r="DS688" i="4" s="1"/>
  <c r="DS672" i="4" a="1"/>
  <c r="DS672" i="4" s="1"/>
  <c r="DS656" i="4" a="1"/>
  <c r="DS656" i="4" s="1"/>
  <c r="DS640" i="4" a="1"/>
  <c r="DS640" i="4" s="1"/>
  <c r="DS624" i="4" a="1"/>
  <c r="DS624" i="4" s="1"/>
  <c r="DS608" i="4" a="1"/>
  <c r="DS608" i="4" s="1"/>
  <c r="DS783" i="4" a="1"/>
  <c r="DS783" i="4" s="1"/>
  <c r="DS743" i="4" a="1"/>
  <c r="DS743" i="4" s="1"/>
  <c r="DS732" i="4" a="1"/>
  <c r="DS732" i="4" s="1"/>
  <c r="DS773" i="4" a="1"/>
  <c r="DS773" i="4" s="1"/>
  <c r="DS677" i="4" a="1"/>
  <c r="DS677" i="4" s="1"/>
  <c r="DS661" i="4" a="1"/>
  <c r="DS661" i="4" s="1"/>
  <c r="DS645" i="4" a="1"/>
  <c r="DS645" i="4" s="1"/>
  <c r="DS629" i="4" a="1"/>
  <c r="DS629" i="4" s="1"/>
  <c r="DS784" i="4" a="1"/>
  <c r="DS784" i="4" s="1"/>
  <c r="DS756" i="4" a="1"/>
  <c r="DS756" i="4" s="1"/>
  <c r="DS745" i="4" a="1"/>
  <c r="DS745" i="4" s="1"/>
  <c r="DS744" i="4" a="1"/>
  <c r="DS744" i="4" s="1"/>
  <c r="DS707" i="4" a="1"/>
  <c r="DS707" i="4" s="1"/>
  <c r="DS700" i="4" a="1"/>
  <c r="DS700" i="4" s="1"/>
  <c r="DS693" i="4" a="1"/>
  <c r="DS693" i="4" s="1"/>
  <c r="DS785" i="4" a="1"/>
  <c r="DS785" i="4" s="1"/>
  <c r="DS774" i="4" a="1"/>
  <c r="DS774" i="4" s="1"/>
  <c r="DS757" i="4" a="1"/>
  <c r="DS757" i="4" s="1"/>
  <c r="DS723" i="4" a="1"/>
  <c r="DS723" i="4" s="1"/>
  <c r="DS715" i="4" a="1"/>
  <c r="DS715" i="4" s="1"/>
  <c r="DS682" i="4" a="1"/>
  <c r="DS682" i="4" s="1"/>
  <c r="DS666" i="4" a="1"/>
  <c r="DS666" i="4" s="1"/>
  <c r="DS650" i="4" a="1"/>
  <c r="DS650" i="4" s="1"/>
  <c r="DS634" i="4" a="1"/>
  <c r="DS634" i="4" s="1"/>
  <c r="DS618" i="4" a="1"/>
  <c r="DS618" i="4" s="1"/>
  <c r="DS602" i="4" a="1"/>
  <c r="DS602" i="4" s="1"/>
  <c r="DS586" i="4" a="1"/>
  <c r="DS586" i="4" s="1"/>
  <c r="DS742" i="4" a="1"/>
  <c r="DS742" i="4" s="1"/>
  <c r="DS731" i="4" a="1"/>
  <c r="DS731" i="4" s="1"/>
  <c r="DS758" i="4" a="1"/>
  <c r="DS758" i="4" s="1"/>
  <c r="DS741" i="4" a="1"/>
  <c r="DS741" i="4" s="1"/>
  <c r="DS706" i="4" a="1"/>
  <c r="DS706" i="4" s="1"/>
  <c r="DS687" i="4" a="1"/>
  <c r="DS687" i="4" s="1"/>
  <c r="DS671" i="4" a="1"/>
  <c r="DS671" i="4" s="1"/>
  <c r="DS655" i="4" a="1"/>
  <c r="DS655" i="4" s="1"/>
  <c r="DS639" i="4" a="1"/>
  <c r="DS639" i="4" s="1"/>
  <c r="DS623" i="4" a="1"/>
  <c r="DS623" i="4" s="1"/>
  <c r="DS722" i="4" a="1"/>
  <c r="DS722" i="4" s="1"/>
  <c r="DS714" i="4" a="1"/>
  <c r="DS714" i="4" s="1"/>
  <c r="DS699" i="4" a="1"/>
  <c r="DS699" i="4" s="1"/>
  <c r="DS730" i="4" a="1"/>
  <c r="DS730" i="4" s="1"/>
  <c r="DS676" i="4" a="1"/>
  <c r="DS676" i="4" s="1"/>
  <c r="DS660" i="4" a="1"/>
  <c r="DS660" i="4" s="1"/>
  <c r="DS644" i="4" a="1"/>
  <c r="DS644" i="4" s="1"/>
  <c r="DS628" i="4" a="1"/>
  <c r="DS628" i="4" s="1"/>
  <c r="DS740" i="4" a="1"/>
  <c r="DS740" i="4" s="1"/>
  <c r="DS692" i="4" a="1"/>
  <c r="DS692" i="4" s="1"/>
  <c r="DS760" i="4" a="1"/>
  <c r="DS760" i="4" s="1"/>
  <c r="DS681" i="4" a="1"/>
  <c r="DS681" i="4" s="1"/>
  <c r="DS665" i="4" a="1"/>
  <c r="DS665" i="4" s="1"/>
  <c r="DS649" i="4" a="1"/>
  <c r="DS649" i="4" s="1"/>
  <c r="DS705" i="4" a="1"/>
  <c r="DS705" i="4" s="1"/>
  <c r="DS698" i="4" a="1"/>
  <c r="DS698" i="4" s="1"/>
  <c r="DS721" i="4" a="1"/>
  <c r="DS721" i="4" s="1"/>
  <c r="DS713" i="4" a="1"/>
  <c r="DS713" i="4" s="1"/>
  <c r="DS686" i="4" a="1"/>
  <c r="DS686" i="4" s="1"/>
  <c r="DS670" i="4" a="1"/>
  <c r="DS670" i="4" s="1"/>
  <c r="DS654" i="4" a="1"/>
  <c r="DS654" i="4" s="1"/>
  <c r="DS638" i="4" a="1"/>
  <c r="DS638" i="4" s="1"/>
  <c r="DS622" i="4" a="1"/>
  <c r="DS622" i="4" s="1"/>
  <c r="DS606" i="4" a="1"/>
  <c r="DS606" i="4" s="1"/>
  <c r="DS590" i="4" a="1"/>
  <c r="DS590" i="4" s="1"/>
  <c r="DS788" i="4" a="1"/>
  <c r="DS788" i="4" s="1"/>
  <c r="DS762" i="4" a="1"/>
  <c r="DS762" i="4" s="1"/>
  <c r="DS738" i="4" a="1"/>
  <c r="DS738" i="4" s="1"/>
  <c r="DS729" i="4" a="1"/>
  <c r="DS729" i="4" s="1"/>
  <c r="DS763" i="4" a="1"/>
  <c r="DS763" i="4" s="1"/>
  <c r="DS691" i="4" a="1"/>
  <c r="DS691" i="4" s="1"/>
  <c r="DS675" i="4" a="1"/>
  <c r="DS675" i="4" s="1"/>
  <c r="DS779" i="4" a="1"/>
  <c r="DS779" i="4" s="1"/>
  <c r="DS727" i="4" a="1"/>
  <c r="DS727" i="4" s="1"/>
  <c r="DS736" i="4" a="1"/>
  <c r="DS736" i="4" s="1"/>
  <c r="DS703" i="4" a="1"/>
  <c r="DS703" i="4" s="1"/>
  <c r="DS696" i="4" a="1"/>
  <c r="DS696" i="4" s="1"/>
  <c r="DS690" i="4" a="1"/>
  <c r="DS690" i="4" s="1"/>
  <c r="DS674" i="4" a="1"/>
  <c r="DS674" i="4" s="1"/>
  <c r="DS725" i="4" a="1"/>
  <c r="DS725" i="4" s="1"/>
  <c r="DS717" i="4" a="1"/>
  <c r="DS717" i="4" s="1"/>
  <c r="DS653" i="4" a="1"/>
  <c r="DS653" i="4" s="1"/>
  <c r="DS642" i="4" a="1"/>
  <c r="DS642" i="4" s="1"/>
  <c r="DS536" i="4" a="1"/>
  <c r="DS536" i="4" s="1"/>
  <c r="DS524" i="4" a="1"/>
  <c r="DS524" i="4" s="1"/>
  <c r="DS481" i="4" a="1"/>
  <c r="DS481" i="4" s="1"/>
  <c r="DS473" i="4" a="1"/>
  <c r="DS473" i="4" s="1"/>
  <c r="DS453" i="4" a="1"/>
  <c r="DS453" i="4" s="1"/>
  <c r="DS437" i="4" a="1"/>
  <c r="DS437" i="4" s="1"/>
  <c r="DS421" i="4" a="1"/>
  <c r="DS421" i="4" s="1"/>
  <c r="DS704" i="4" a="1"/>
  <c r="DS704" i="4" s="1"/>
  <c r="DS598" i="4" a="1"/>
  <c r="DS598" i="4" s="1"/>
  <c r="DS573" i="4" a="1"/>
  <c r="DS573" i="4" s="1"/>
  <c r="DS548" i="4" a="1"/>
  <c r="DS548" i="4" s="1"/>
  <c r="DS497" i="4" a="1"/>
  <c r="DS497" i="4" s="1"/>
  <c r="DS489" i="4" a="1"/>
  <c r="DS489" i="4" s="1"/>
  <c r="DS767" i="4" a="1"/>
  <c r="DS767" i="4" s="1"/>
  <c r="DS680" i="4" a="1"/>
  <c r="DS680" i="4" s="1"/>
  <c r="DS664" i="4" a="1"/>
  <c r="DS664" i="4" s="1"/>
  <c r="DS636" i="4" a="1"/>
  <c r="DS636" i="4" s="1"/>
  <c r="DS599" i="4" a="1"/>
  <c r="DS599" i="4" s="1"/>
  <c r="DS560" i="4" a="1"/>
  <c r="DS560" i="4" s="1"/>
  <c r="DS535" i="4" a="1"/>
  <c r="DS535" i="4" s="1"/>
  <c r="DS505" i="4" a="1"/>
  <c r="DS505" i="4" s="1"/>
  <c r="DS789" i="4" a="1"/>
  <c r="DS789" i="4" s="1"/>
  <c r="DS614" i="4" a="1"/>
  <c r="DS614" i="4" s="1"/>
  <c r="DS572" i="4" a="1"/>
  <c r="DS572" i="4" s="1"/>
  <c r="DS547" i="4" a="1"/>
  <c r="DS547" i="4" s="1"/>
  <c r="DS513" i="4" a="1"/>
  <c r="DS513" i="4" s="1"/>
  <c r="DS684" i="4" a="1"/>
  <c r="DS684" i="4" s="1"/>
  <c r="DS668" i="4" a="1"/>
  <c r="DS668" i="4" s="1"/>
  <c r="DS648" i="4" a="1"/>
  <c r="DS648" i="4" s="1"/>
  <c r="DS630" i="4" a="1"/>
  <c r="DS630" i="4" s="1"/>
  <c r="DS559" i="4" a="1"/>
  <c r="DS559" i="4" s="1"/>
  <c r="DS523" i="4" a="1"/>
  <c r="DS523" i="4" s="1"/>
  <c r="DS726" i="4" a="1"/>
  <c r="DS726" i="4" s="1"/>
  <c r="DS712" i="4" a="1"/>
  <c r="DS712" i="4" s="1"/>
  <c r="DS643" i="4" a="1"/>
  <c r="DS643" i="4" s="1"/>
  <c r="DS615" i="4" a="1"/>
  <c r="DS615" i="4" s="1"/>
  <c r="DS600" i="4" a="1"/>
  <c r="DS600" i="4" s="1"/>
  <c r="DS546" i="4" a="1"/>
  <c r="DS546" i="4" s="1"/>
  <c r="DS534" i="4" a="1"/>
  <c r="DS534" i="4" s="1"/>
  <c r="DS522" i="4" a="1"/>
  <c r="DS522" i="4" s="1"/>
  <c r="DS778" i="4" a="1"/>
  <c r="DS778" i="4" s="1"/>
  <c r="DS719" i="4" a="1"/>
  <c r="DS719" i="4" s="1"/>
  <c r="DS637" i="4" a="1"/>
  <c r="DS637" i="4" s="1"/>
  <c r="DS601" i="4" a="1"/>
  <c r="DS601" i="4" s="1"/>
  <c r="DS571" i="4" a="1"/>
  <c r="DS571" i="4" s="1"/>
  <c r="DS533" i="4" a="1"/>
  <c r="DS533" i="4" s="1"/>
  <c r="DS697" i="4" a="1"/>
  <c r="DS697" i="4" s="1"/>
  <c r="DS631" i="4" a="1"/>
  <c r="DS631" i="4" s="1"/>
  <c r="DS570" i="4" a="1"/>
  <c r="DS570" i="4" s="1"/>
  <c r="DS558" i="4" a="1"/>
  <c r="DS558" i="4" s="1"/>
  <c r="DS545" i="4" a="1"/>
  <c r="DS545" i="4" s="1"/>
  <c r="DS479" i="4" a="1"/>
  <c r="DS479" i="4" s="1"/>
  <c r="DS471" i="4" a="1"/>
  <c r="DS471" i="4" s="1"/>
  <c r="DS457" i="4" a="1"/>
  <c r="DS457" i="4" s="1"/>
  <c r="DS441" i="4" a="1"/>
  <c r="DS441" i="4" s="1"/>
  <c r="DS425" i="4" a="1"/>
  <c r="DS425" i="4" s="1"/>
  <c r="DS409" i="4" a="1"/>
  <c r="DS409" i="4" s="1"/>
  <c r="DS495" i="4" a="1"/>
  <c r="DS495" i="4" s="1"/>
  <c r="DS487" i="4" a="1"/>
  <c r="DS487" i="4" s="1"/>
  <c r="DS720" i="4" a="1"/>
  <c r="DS720" i="4" s="1"/>
  <c r="DS685" i="4" a="1"/>
  <c r="DS685" i="4" s="1"/>
  <c r="DS673" i="4" a="1"/>
  <c r="DS673" i="4" s="1"/>
  <c r="DS616" i="4" a="1"/>
  <c r="DS616" i="4" s="1"/>
  <c r="DS557" i="4" a="1"/>
  <c r="DS557" i="4" s="1"/>
  <c r="DS532" i="4" a="1"/>
  <c r="DS532" i="4" s="1"/>
  <c r="DS521" i="4" a="1"/>
  <c r="DS521" i="4" s="1"/>
  <c r="DS511" i="4" a="1"/>
  <c r="DS511" i="4" s="1"/>
  <c r="DS503" i="4" a="1"/>
  <c r="DS503" i="4" s="1"/>
  <c r="DS446" i="4" a="1"/>
  <c r="DS446" i="4" s="1"/>
  <c r="DS430" i="4" a="1"/>
  <c r="DS430" i="4" s="1"/>
  <c r="DS768" i="4" a="1"/>
  <c r="DS768" i="4" s="1"/>
  <c r="DS669" i="4" a="1"/>
  <c r="DS669" i="4" s="1"/>
  <c r="DS603" i="4" a="1"/>
  <c r="DS603" i="4" s="1"/>
  <c r="DS544" i="4" a="1"/>
  <c r="DS544" i="4" s="1"/>
  <c r="DS790" i="4" a="1"/>
  <c r="DS790" i="4" s="1"/>
  <c r="DS689" i="4" a="1"/>
  <c r="DS689" i="4" s="1"/>
  <c r="DS625" i="4" a="1"/>
  <c r="DS625" i="4" s="1"/>
  <c r="DS604" i="4" a="1"/>
  <c r="DS604" i="4" s="1"/>
  <c r="DS569" i="4" a="1"/>
  <c r="DS569" i="4" s="1"/>
  <c r="DS556" i="4" a="1"/>
  <c r="DS556" i="4" s="1"/>
  <c r="DS531" i="4" a="1"/>
  <c r="DS531" i="4" s="1"/>
  <c r="DS470" i="4" a="1"/>
  <c r="DS470" i="4" s="1"/>
  <c r="DS462" i="4" a="1"/>
  <c r="DS462" i="4" s="1"/>
  <c r="DS451" i="4" a="1"/>
  <c r="DS451" i="4" s="1"/>
  <c r="DS617" i="4" a="1"/>
  <c r="DS617" i="4" s="1"/>
  <c r="DS543" i="4" a="1"/>
  <c r="DS543" i="4" s="1"/>
  <c r="DS520" i="4" a="1"/>
  <c r="DS520" i="4" s="1"/>
  <c r="DS486" i="4" a="1"/>
  <c r="DS486" i="4" s="1"/>
  <c r="DS478" i="4" a="1"/>
  <c r="DS478" i="4" s="1"/>
  <c r="DS632" i="4" a="1"/>
  <c r="DS632" i="4" s="1"/>
  <c r="DS605" i="4" a="1"/>
  <c r="DS605" i="4" s="1"/>
  <c r="DS568" i="4" a="1"/>
  <c r="DS568" i="4" s="1"/>
  <c r="DS530" i="4" a="1"/>
  <c r="DS530" i="4" s="1"/>
  <c r="DS502" i="4" a="1"/>
  <c r="DS502" i="4" s="1"/>
  <c r="DS494" i="4" a="1"/>
  <c r="DS494" i="4" s="1"/>
  <c r="DS456" i="4" a="1"/>
  <c r="DS456" i="4" s="1"/>
  <c r="DS440" i="4" a="1"/>
  <c r="DS440" i="4" s="1"/>
  <c r="DS737" i="4" a="1"/>
  <c r="DS737" i="4" s="1"/>
  <c r="DS626" i="4" a="1"/>
  <c r="DS626" i="4" s="1"/>
  <c r="DS510" i="4" a="1"/>
  <c r="DS510" i="4" s="1"/>
  <c r="DS709" i="4" a="1"/>
  <c r="DS709" i="4" s="1"/>
  <c r="DS607" i="4" a="1"/>
  <c r="DS607" i="4" s="1"/>
  <c r="DS583" i="4" a="1"/>
  <c r="DS583" i="4" s="1"/>
  <c r="DS567" i="4" a="1"/>
  <c r="DS567" i="4" s="1"/>
  <c r="DS555" i="4" a="1"/>
  <c r="DS555" i="4" s="1"/>
  <c r="DS519" i="4" a="1"/>
  <c r="DS519" i="4" s="1"/>
  <c r="DS469" i="4" a="1"/>
  <c r="DS469" i="4" s="1"/>
  <c r="DS584" i="4" a="1"/>
  <c r="DS584" i="4" s="1"/>
  <c r="DS582" i="4" a="1"/>
  <c r="DS582" i="4" s="1"/>
  <c r="DS581" i="4" a="1"/>
  <c r="DS581" i="4" s="1"/>
  <c r="DS554" i="4" a="1"/>
  <c r="DS554" i="4" s="1"/>
  <c r="DS542" i="4" a="1"/>
  <c r="DS542" i="4" s="1"/>
  <c r="DS529" i="4" a="1"/>
  <c r="DS529" i="4" s="1"/>
  <c r="DS485" i="4" a="1"/>
  <c r="DS485" i="4" s="1"/>
  <c r="DS633" i="4" a="1"/>
  <c r="DS633" i="4" s="1"/>
  <c r="DS585" i="4" a="1"/>
  <c r="DS585" i="4" s="1"/>
  <c r="DS501" i="4" a="1"/>
  <c r="DS501" i="4" s="1"/>
  <c r="DS493" i="4" a="1"/>
  <c r="DS493" i="4" s="1"/>
  <c r="DS450" i="4" a="1"/>
  <c r="DS450" i="4" s="1"/>
  <c r="DS434" i="4" a="1"/>
  <c r="DS434" i="4" s="1"/>
  <c r="DS418" i="4" a="1"/>
  <c r="DS418" i="4" s="1"/>
  <c r="DS402" i="4" a="1"/>
  <c r="DS402" i="4" s="1"/>
  <c r="DS710" i="4" a="1"/>
  <c r="DS710" i="4" s="1"/>
  <c r="DS589" i="4" a="1"/>
  <c r="DS589" i="4" s="1"/>
  <c r="DS577" i="4" a="1"/>
  <c r="DS577" i="4" s="1"/>
  <c r="DS552" i="4" a="1"/>
  <c r="DS552" i="4" s="1"/>
  <c r="DS467" i="4" a="1"/>
  <c r="DS467" i="4" s="1"/>
  <c r="DS591" i="4" a="1"/>
  <c r="DS591" i="4" s="1"/>
  <c r="DS564" i="4" a="1"/>
  <c r="DS564" i="4" s="1"/>
  <c r="DS695" i="4" a="1"/>
  <c r="DS695" i="4" s="1"/>
  <c r="DS658" i="4" a="1"/>
  <c r="DS658" i="4" s="1"/>
  <c r="DS646" i="4" a="1"/>
  <c r="DS646" i="4" s="1"/>
  <c r="DS611" i="4" a="1"/>
  <c r="DS611" i="4" s="1"/>
  <c r="DS593" i="4" a="1"/>
  <c r="DS593" i="4" s="1"/>
  <c r="DS592" i="4" a="1"/>
  <c r="DS592" i="4" s="1"/>
  <c r="DS576" i="4" a="1"/>
  <c r="DS576" i="4" s="1"/>
  <c r="DS769" i="4" a="1"/>
  <c r="DS769" i="4" s="1"/>
  <c r="DS679" i="4" a="1"/>
  <c r="DS679" i="4" s="1"/>
  <c r="DS735" i="4" a="1"/>
  <c r="DS735" i="4" s="1"/>
  <c r="DS718" i="4" a="1"/>
  <c r="DS718" i="4" s="1"/>
  <c r="DS613" i="4" a="1"/>
  <c r="DS613" i="4" s="1"/>
  <c r="DS574" i="4" a="1"/>
  <c r="DS574" i="4" s="1"/>
  <c r="DS561" i="4" a="1"/>
  <c r="DS561" i="4" s="1"/>
  <c r="DS514" i="4" a="1"/>
  <c r="DS514" i="4" s="1"/>
  <c r="DS465" i="4" a="1"/>
  <c r="DS465" i="4" s="1"/>
  <c r="DS596" i="4" a="1"/>
  <c r="DS596" i="4" s="1"/>
  <c r="DS539" i="4" a="1"/>
  <c r="DS539" i="4" s="1"/>
  <c r="DS388" i="4" a="1"/>
  <c r="DS388" i="4" s="1"/>
  <c r="DS359" i="4" a="1"/>
  <c r="DS359" i="4" s="1"/>
  <c r="DS352" i="4" a="1"/>
  <c r="DS352" i="4" s="1"/>
  <c r="DS663" i="4" a="1"/>
  <c r="DS663" i="4" s="1"/>
  <c r="DS562" i="4" a="1"/>
  <c r="DS562" i="4" s="1"/>
  <c r="DS549" i="4" a="1"/>
  <c r="DS549" i="4" s="1"/>
  <c r="DS621" i="4" a="1"/>
  <c r="DS621" i="4" s="1"/>
  <c r="DS587" i="4" a="1"/>
  <c r="DS587" i="4" s="1"/>
  <c r="DS578" i="4" a="1"/>
  <c r="DS578" i="4" s="1"/>
  <c r="DS553" i="4" a="1"/>
  <c r="DS553" i="4" s="1"/>
  <c r="DS515" i="4" a="1"/>
  <c r="DS515" i="4" s="1"/>
  <c r="DS395" i="4" a="1"/>
  <c r="DS395" i="4" s="1"/>
  <c r="DS387" i="4" a="1"/>
  <c r="DS387" i="4" s="1"/>
  <c r="DS379" i="4" a="1"/>
  <c r="DS379" i="4" s="1"/>
  <c r="DS627" i="4" a="1"/>
  <c r="DS627" i="4" s="1"/>
  <c r="DS507" i="4" a="1"/>
  <c r="DS507" i="4" s="1"/>
  <c r="DS477" i="4" a="1"/>
  <c r="DS477" i="4" s="1"/>
  <c r="DS372" i="4" a="1"/>
  <c r="DS372" i="4" s="1"/>
  <c r="DS365" i="4" a="1"/>
  <c r="DS365" i="4" s="1"/>
  <c r="DS351" i="4" a="1"/>
  <c r="DS351" i="4" s="1"/>
  <c r="DS575" i="4" a="1"/>
  <c r="DS575" i="4" s="1"/>
  <c r="DS526" i="4" a="1"/>
  <c r="DS526" i="4" s="1"/>
  <c r="DS406" i="4" a="1"/>
  <c r="DS406" i="4" s="1"/>
  <c r="DS358" i="4" a="1"/>
  <c r="DS358" i="4" s="1"/>
  <c r="DS344" i="4" a="1"/>
  <c r="DS344" i="4" s="1"/>
  <c r="DS337" i="4" a="1"/>
  <c r="DS337" i="4" s="1"/>
  <c r="DS647" i="4" a="1"/>
  <c r="DS647" i="4" s="1"/>
  <c r="DS504" i="4" a="1"/>
  <c r="DS504" i="4" s="1"/>
  <c r="DS483" i="4" a="1"/>
  <c r="DS483" i="4" s="1"/>
  <c r="DS319" i="4" a="1"/>
  <c r="DS319" i="4" s="1"/>
  <c r="DS315" i="4" a="1"/>
  <c r="DS315" i="4" s="1"/>
  <c r="DS594" i="4" a="1"/>
  <c r="DS594" i="4" s="1"/>
  <c r="DS512" i="4" a="1"/>
  <c r="DS512" i="4" s="1"/>
  <c r="DS463" i="4" a="1"/>
  <c r="DS463" i="4" s="1"/>
  <c r="DS452" i="4" a="1"/>
  <c r="DS452" i="4" s="1"/>
  <c r="DS405" i="4" a="1"/>
  <c r="DS405" i="4" s="1"/>
  <c r="DS394" i="4" a="1"/>
  <c r="DS394" i="4" s="1"/>
  <c r="DS386" i="4" a="1"/>
  <c r="DS386" i="4" s="1"/>
  <c r="DS566" i="4" a="1"/>
  <c r="DS566" i="4" s="1"/>
  <c r="DS540" i="4" a="1"/>
  <c r="DS540" i="4" s="1"/>
  <c r="DS508" i="4" a="1"/>
  <c r="DS508" i="4" s="1"/>
  <c r="DS464" i="4" a="1"/>
  <c r="DS464" i="4" s="1"/>
  <c r="DS378" i="4" a="1"/>
  <c r="DS378" i="4" s="1"/>
  <c r="DS371" i="4" a="1"/>
  <c r="DS371" i="4" s="1"/>
  <c r="DS364" i="4" a="1"/>
  <c r="DS364" i="4" s="1"/>
  <c r="DS330" i="4" a="1"/>
  <c r="DS330" i="4" s="1"/>
  <c r="DS324" i="4" a="1"/>
  <c r="DS324" i="4" s="1"/>
  <c r="DS484" i="4" a="1"/>
  <c r="DS484" i="4" s="1"/>
  <c r="DS357" i="4" a="1"/>
  <c r="DS357" i="4" s="1"/>
  <c r="DS350" i="4" a="1"/>
  <c r="DS350" i="4" s="1"/>
  <c r="DS711" i="4" a="1"/>
  <c r="DS711" i="4" s="1"/>
  <c r="DS563" i="4" a="1"/>
  <c r="DS563" i="4" s="1"/>
  <c r="DS509" i="4" a="1"/>
  <c r="DS509" i="4" s="1"/>
  <c r="DS428" i="4" a="1"/>
  <c r="DS428" i="4" s="1"/>
  <c r="DS385" i="4" a="1"/>
  <c r="DS385" i="4" s="1"/>
  <c r="DS588" i="4" a="1"/>
  <c r="DS588" i="4" s="1"/>
  <c r="DS579" i="4" a="1"/>
  <c r="DS579" i="4" s="1"/>
  <c r="DS550" i="4" a="1"/>
  <c r="DS550" i="4" s="1"/>
  <c r="DS454" i="4" a="1"/>
  <c r="DS454" i="4" s="1"/>
  <c r="DS431" i="4" a="1"/>
  <c r="DS431" i="4" s="1"/>
  <c r="DS427" i="4" a="1"/>
  <c r="DS427" i="4" s="1"/>
  <c r="DS426" i="4" a="1"/>
  <c r="DS426" i="4" s="1"/>
  <c r="DS393" i="4" a="1"/>
  <c r="DS393" i="4" s="1"/>
  <c r="DS597" i="4" a="1"/>
  <c r="DS597" i="4" s="1"/>
  <c r="DS537" i="4" a="1"/>
  <c r="DS537" i="4" s="1"/>
  <c r="DS527" i="4" a="1"/>
  <c r="DS527" i="4" s="1"/>
  <c r="DS516" i="4" a="1"/>
  <c r="DS516" i="4" s="1"/>
  <c r="DS455" i="4" a="1"/>
  <c r="DS455" i="4" s="1"/>
  <c r="DS472" i="4" a="1"/>
  <c r="DS472" i="4" s="1"/>
  <c r="DS432" i="4" a="1"/>
  <c r="DS432" i="4" s="1"/>
  <c r="DS356" i="4" a="1"/>
  <c r="DS356" i="4" s="1"/>
  <c r="DS349" i="4" a="1"/>
  <c r="DS349" i="4" s="1"/>
  <c r="DS335" i="4" a="1"/>
  <c r="DS335" i="4" s="1"/>
  <c r="DS329" i="4" a="1"/>
  <c r="DS329" i="4" s="1"/>
  <c r="DS323" i="4" a="1"/>
  <c r="DS323" i="4" s="1"/>
  <c r="DS320" i="4" a="1"/>
  <c r="DS320" i="4" s="1"/>
  <c r="DS541" i="4" a="1"/>
  <c r="DS541" i="4" s="1"/>
  <c r="DS433" i="4" a="1"/>
  <c r="DS433" i="4" s="1"/>
  <c r="DS392" i="4" a="1"/>
  <c r="DS392" i="4" s="1"/>
  <c r="DS384" i="4" a="1"/>
  <c r="DS384" i="4" s="1"/>
  <c r="DS342" i="4" a="1"/>
  <c r="DS342" i="4" s="1"/>
  <c r="DS612" i="4" a="1"/>
  <c r="DS612" i="4" s="1"/>
  <c r="DS551" i="4" a="1"/>
  <c r="DS551" i="4" s="1"/>
  <c r="DS435" i="4" a="1"/>
  <c r="DS435" i="4" s="1"/>
  <c r="DS424" i="4" a="1"/>
  <c r="DS424" i="4" s="1"/>
  <c r="DS609" i="4" a="1"/>
  <c r="DS609" i="4" s="1"/>
  <c r="DS498" i="4" a="1"/>
  <c r="DS498" i="4" s="1"/>
  <c r="DS423" i="4" a="1"/>
  <c r="DS423" i="4" s="1"/>
  <c r="DS401" i="4" a="1"/>
  <c r="DS401" i="4" s="1"/>
  <c r="DS728" i="4" a="1"/>
  <c r="DS728" i="4" s="1"/>
  <c r="DS442" i="4" a="1"/>
  <c r="DS442" i="4" s="1"/>
  <c r="DS659" i="4" a="1"/>
  <c r="DS659" i="4" s="1"/>
  <c r="DS595" i="4" a="1"/>
  <c r="DS595" i="4" s="1"/>
  <c r="DS528" i="4" a="1"/>
  <c r="DS528" i="4" s="1"/>
  <c r="DS517" i="4" a="1"/>
  <c r="DS517" i="4" s="1"/>
  <c r="DS490" i="4" a="1"/>
  <c r="DS490" i="4" s="1"/>
  <c r="DS438" i="4" a="1"/>
  <c r="DS438" i="4" s="1"/>
  <c r="DS422" i="4" a="1"/>
  <c r="DS422" i="4" s="1"/>
  <c r="DS341" i="4" a="1"/>
  <c r="DS341" i="4" s="1"/>
  <c r="DS334" i="4" a="1"/>
  <c r="DS334" i="4" s="1"/>
  <c r="DS328" i="4" a="1"/>
  <c r="DS328" i="4" s="1"/>
  <c r="DS518" i="4" a="1"/>
  <c r="DS518" i="4" s="1"/>
  <c r="DS419" i="4" a="1"/>
  <c r="DS419" i="4" s="1"/>
  <c r="DS382" i="4" a="1"/>
  <c r="DS382" i="4" s="1"/>
  <c r="DS476" i="4" a="1"/>
  <c r="DS476" i="4" s="1"/>
  <c r="DS538" i="4" a="1"/>
  <c r="DS538" i="4" s="1"/>
  <c r="DS321" i="4" a="1"/>
  <c r="DS321" i="4" s="1"/>
  <c r="DS448" i="4" a="1"/>
  <c r="DS448" i="4" s="1"/>
  <c r="DS414" i="4" a="1"/>
  <c r="DS414" i="4" s="1"/>
  <c r="DS326" i="4" a="1"/>
  <c r="DS326" i="4" s="1"/>
  <c r="DS283" i="4" a="1"/>
  <c r="DS283" i="4" s="1"/>
  <c r="DS461" i="4" a="1"/>
  <c r="DS461" i="4" s="1"/>
  <c r="DS327" i="4" a="1"/>
  <c r="DS327" i="4" s="1"/>
  <c r="DS445" i="4" a="1"/>
  <c r="DS445" i="4" s="1"/>
  <c r="DS499" i="4" a="1"/>
  <c r="DS499" i="4" s="1"/>
  <c r="DS475" i="4" a="1"/>
  <c r="DS475" i="4" s="1"/>
  <c r="DS466" i="4" a="1"/>
  <c r="DS466" i="4" s="1"/>
  <c r="DS289" i="4" a="1"/>
  <c r="DS289" i="4" s="1"/>
  <c r="DS610" i="4" a="1"/>
  <c r="DS610" i="4" s="1"/>
  <c r="DS389" i="4" a="1"/>
  <c r="DS389" i="4" s="1"/>
  <c r="DS415" i="4" a="1"/>
  <c r="DS415" i="4" s="1"/>
  <c r="DS306" i="4" a="1"/>
  <c r="DS306" i="4" s="1"/>
  <c r="DS366" i="4" a="1"/>
  <c r="DS366" i="4" s="1"/>
  <c r="DS343" i="4" a="1"/>
  <c r="DS343" i="4" s="1"/>
  <c r="DS308" i="4" a="1"/>
  <c r="DS308" i="4" s="1"/>
  <c r="DS410" i="4" a="1"/>
  <c r="DS410" i="4" s="1"/>
  <c r="DS429" i="4" a="1"/>
  <c r="DS429" i="4" s="1"/>
  <c r="DS396" i="4" a="1"/>
  <c r="DS396" i="4" s="1"/>
  <c r="DS360" i="4" a="1"/>
  <c r="DS360" i="4" s="1"/>
  <c r="DS331" i="4" a="1"/>
  <c r="DS331" i="4" s="1"/>
  <c r="DS298" i="4" a="1"/>
  <c r="DS298" i="4" s="1"/>
  <c r="DS565" i="4" a="1"/>
  <c r="DS565" i="4" s="1"/>
  <c r="DS492" i="4" a="1"/>
  <c r="DS492" i="4" s="1"/>
  <c r="DS458" i="4" a="1"/>
  <c r="DS458" i="4" s="1"/>
  <c r="DS449" i="4" a="1"/>
  <c r="DS449" i="4" s="1"/>
  <c r="DS373" i="4" a="1"/>
  <c r="DS373" i="4" s="1"/>
  <c r="DS367" i="4" a="1"/>
  <c r="DS367" i="4" s="1"/>
  <c r="DS353" i="4" a="1"/>
  <c r="DS353" i="4" s="1"/>
  <c r="DS316" i="4" a="1"/>
  <c r="DS316" i="4" s="1"/>
  <c r="DS397" i="4" a="1"/>
  <c r="DS397" i="4" s="1"/>
  <c r="DS390" i="4" a="1"/>
  <c r="DS390" i="4" s="1"/>
  <c r="DS332" i="4" a="1"/>
  <c r="DS332" i="4" s="1"/>
  <c r="DS317" i="4" a="1"/>
  <c r="DS317" i="4" s="1"/>
  <c r="DS310" i="4" a="1"/>
  <c r="DS310" i="4" s="1"/>
  <c r="DS304" i="4" a="1"/>
  <c r="DS304" i="4" s="1"/>
  <c r="DS420" i="4" a="1"/>
  <c r="DS420" i="4" s="1"/>
  <c r="DS361" i="4" a="1"/>
  <c r="DS361" i="4" s="1"/>
  <c r="DS354" i="4" a="1"/>
  <c r="DS354" i="4" s="1"/>
  <c r="DS333" i="4" a="1"/>
  <c r="DS333" i="4" s="1"/>
  <c r="DS374" i="4" a="1"/>
  <c r="DS374" i="4" s="1"/>
  <c r="DS380" i="4" a="1"/>
  <c r="DS380" i="4" s="1"/>
  <c r="DS368" i="4" a="1"/>
  <c r="DS368" i="4" s="1"/>
  <c r="DS336" i="4" a="1"/>
  <c r="DS336" i="4" s="1"/>
  <c r="DS290" i="4" a="1"/>
  <c r="DS290" i="4" s="1"/>
  <c r="DS580" i="4" a="1"/>
  <c r="DS580" i="4" s="1"/>
  <c r="DS411" i="4" a="1"/>
  <c r="DS411" i="4" s="1"/>
  <c r="DS407" i="4" a="1"/>
  <c r="DS407" i="4" s="1"/>
  <c r="DS362" i="4" a="1"/>
  <c r="DS362" i="4" s="1"/>
  <c r="DS416" i="4" a="1"/>
  <c r="DS416" i="4" s="1"/>
  <c r="DS403" i="4" a="1"/>
  <c r="DS403" i="4" s="1"/>
  <c r="DS391" i="4" a="1"/>
  <c r="DS391" i="4" s="1"/>
  <c r="DS355" i="4" a="1"/>
  <c r="DS355" i="4" s="1"/>
  <c r="DS318" i="4" a="1"/>
  <c r="DS318" i="4" s="1"/>
  <c r="DS313" i="4" a="1"/>
  <c r="DS313" i="4" s="1"/>
  <c r="DS312" i="4" a="1"/>
  <c r="DS312" i="4" s="1"/>
  <c r="DS525" i="4" a="1"/>
  <c r="DS525" i="4" s="1"/>
  <c r="DS482" i="4" a="1"/>
  <c r="DS482" i="4" s="1"/>
  <c r="DS652" i="4" a="1"/>
  <c r="DS652" i="4" s="1"/>
  <c r="DS500" i="4" a="1"/>
  <c r="DS500" i="4" s="1"/>
  <c r="DS459" i="4" a="1"/>
  <c r="DS459" i="4" s="1"/>
  <c r="DS439" i="4" a="1"/>
  <c r="DS439" i="4" s="1"/>
  <c r="DS398" i="4" a="1"/>
  <c r="DS398" i="4" s="1"/>
  <c r="DS381" i="4" a="1"/>
  <c r="DS381" i="4" s="1"/>
  <c r="DS345" i="4" a="1"/>
  <c r="DS345" i="4" s="1"/>
  <c r="DS314" i="4" a="1"/>
  <c r="DS314" i="4" s="1"/>
  <c r="DS657" i="4" a="1"/>
  <c r="DS657" i="4" s="1"/>
  <c r="DS620" i="4" a="1"/>
  <c r="DS620" i="4" s="1"/>
  <c r="DS443" i="4" a="1"/>
  <c r="DS443" i="4" s="1"/>
  <c r="DS375" i="4" a="1"/>
  <c r="DS375" i="4" s="1"/>
  <c r="DS346" i="4" a="1"/>
  <c r="DS346" i="4" s="1"/>
  <c r="DS488" i="4" a="1"/>
  <c r="DS488" i="4" s="1"/>
  <c r="DS412" i="4" a="1"/>
  <c r="DS412" i="4" s="1"/>
  <c r="DS299" i="4" a="1"/>
  <c r="DS299" i="4" s="1"/>
  <c r="DS417" i="4" a="1"/>
  <c r="DS417" i="4" s="1"/>
  <c r="DS496" i="4" a="1"/>
  <c r="DS496" i="4" s="1"/>
  <c r="DS468" i="4" a="1"/>
  <c r="DS468" i="4" s="1"/>
  <c r="DS408" i="4" a="1"/>
  <c r="DS408" i="4" s="1"/>
  <c r="DS383" i="4" a="1"/>
  <c r="DS383" i="4" s="1"/>
  <c r="DS340" i="4" a="1"/>
  <c r="DS340" i="4" s="1"/>
  <c r="DS325" i="4" a="1"/>
  <c r="DS325" i="4" s="1"/>
  <c r="DS413" i="4" a="1"/>
  <c r="DS413" i="4" s="1"/>
  <c r="DS251" i="4" a="1"/>
  <c r="DS251" i="4" s="1"/>
  <c r="DS247" i="4" a="1"/>
  <c r="DS247" i="4" s="1"/>
  <c r="DS243" i="4" a="1"/>
  <c r="DS243" i="4" s="1"/>
  <c r="DS239" i="4" a="1"/>
  <c r="DS239" i="4" s="1"/>
  <c r="DS235" i="4" a="1"/>
  <c r="DS235" i="4" s="1"/>
  <c r="DS231" i="4" a="1"/>
  <c r="DS231" i="4" s="1"/>
  <c r="DS227" i="4" a="1"/>
  <c r="DS227" i="4" s="1"/>
  <c r="DS223" i="4" a="1"/>
  <c r="DS223" i="4" s="1"/>
  <c r="DS219" i="4" a="1"/>
  <c r="DS219" i="4" s="1"/>
  <c r="DS215" i="4" a="1"/>
  <c r="DS215" i="4" s="1"/>
  <c r="DS211" i="4" a="1"/>
  <c r="DS211" i="4" s="1"/>
  <c r="DS261" i="4" a="1"/>
  <c r="DS261" i="4" s="1"/>
  <c r="DS702" i="4" a="1"/>
  <c r="DS702" i="4" s="1"/>
  <c r="DS307" i="4" a="1"/>
  <c r="DS307" i="4" s="1"/>
  <c r="DS302" i="4" a="1"/>
  <c r="DS302" i="4" s="1"/>
  <c r="DS268" i="4" a="1"/>
  <c r="DS268" i="4" s="1"/>
  <c r="DS263" i="4" a="1"/>
  <c r="DS263" i="4" s="1"/>
  <c r="DS460" i="4" a="1"/>
  <c r="DS460" i="4" s="1"/>
  <c r="DS311" i="4" a="1"/>
  <c r="DS311" i="4" s="1"/>
  <c r="DS297" i="4" a="1"/>
  <c r="DS297" i="4" s="1"/>
  <c r="DS286" i="4" a="1"/>
  <c r="DS286" i="4" s="1"/>
  <c r="DS271" i="4" a="1"/>
  <c r="DS271" i="4" s="1"/>
  <c r="DS447" i="4" a="1"/>
  <c r="DS447" i="4" s="1"/>
  <c r="DS377" i="4" a="1"/>
  <c r="DS377" i="4" s="1"/>
  <c r="DS404" i="4" a="1"/>
  <c r="DS404" i="4" s="1"/>
  <c r="DS309" i="4" a="1"/>
  <c r="DS309" i="4" s="1"/>
  <c r="DS305" i="4" a="1"/>
  <c r="DS305" i="4" s="1"/>
  <c r="DS265" i="4" a="1"/>
  <c r="DS265" i="4" s="1"/>
  <c r="DS248" i="4" a="1"/>
  <c r="DS248" i="4" s="1"/>
  <c r="DS244" i="4" a="1"/>
  <c r="DS244" i="4" s="1"/>
  <c r="DS240" i="4" a="1"/>
  <c r="DS240" i="4" s="1"/>
  <c r="DS236" i="4" a="1"/>
  <c r="DS236" i="4" s="1"/>
  <c r="DS232" i="4" a="1"/>
  <c r="DS232" i="4" s="1"/>
  <c r="DS228" i="4" a="1"/>
  <c r="DS228" i="4" s="1"/>
  <c r="DS506" i="4" a="1"/>
  <c r="DS506" i="4" s="1"/>
  <c r="DS474" i="4" a="1"/>
  <c r="DS474" i="4" s="1"/>
  <c r="DS252" i="4" a="1"/>
  <c r="DS252" i="4" s="1"/>
  <c r="DS322" i="4" a="1"/>
  <c r="DS322" i="4" s="1"/>
  <c r="DS274" i="4" a="1"/>
  <c r="DS274" i="4" s="1"/>
  <c r="DS347" i="4" a="1"/>
  <c r="DS347" i="4" s="1"/>
  <c r="DS338" i="4" a="1"/>
  <c r="DS338" i="4" s="1"/>
  <c r="DS301" i="4" a="1"/>
  <c r="DS301" i="4" s="1"/>
  <c r="DS294" i="4" a="1"/>
  <c r="DS294" i="4" s="1"/>
  <c r="DS292" i="4" a="1"/>
  <c r="DS292" i="4" s="1"/>
  <c r="DS399" i="4" a="1"/>
  <c r="DS399" i="4" s="1"/>
  <c r="DS296" i="4" a="1"/>
  <c r="DS296" i="4" s="1"/>
  <c r="DS270" i="4" a="1"/>
  <c r="DS270" i="4" s="1"/>
  <c r="DS370" i="4" a="1"/>
  <c r="DS370" i="4" s="1"/>
  <c r="DS267" i="4" a="1"/>
  <c r="DS267" i="4" s="1"/>
  <c r="DS363" i="4" a="1"/>
  <c r="DS363" i="4" s="1"/>
  <c r="DS249" i="4" a="1"/>
  <c r="DS249" i="4" s="1"/>
  <c r="DS245" i="4" a="1"/>
  <c r="DS245" i="4" s="1"/>
  <c r="DS241" i="4" a="1"/>
  <c r="DS241" i="4" s="1"/>
  <c r="DS237" i="4" a="1"/>
  <c r="DS237" i="4" s="1"/>
  <c r="DS233" i="4" a="1"/>
  <c r="DS233" i="4" s="1"/>
  <c r="DS229" i="4" a="1"/>
  <c r="DS229" i="4" s="1"/>
  <c r="DS225" i="4" a="1"/>
  <c r="DS225" i="4" s="1"/>
  <c r="DS221" i="4" a="1"/>
  <c r="DS221" i="4" s="1"/>
  <c r="DS641" i="4" a="1"/>
  <c r="DS641" i="4" s="1"/>
  <c r="DS436" i="4" a="1"/>
  <c r="DS436" i="4" s="1"/>
  <c r="DS491" i="4" a="1"/>
  <c r="DS491" i="4" s="1"/>
  <c r="DS287" i="4" a="1"/>
  <c r="DS287" i="4" s="1"/>
  <c r="DS303" i="4" a="1"/>
  <c r="DS303" i="4" s="1"/>
  <c r="DS291" i="4" a="1"/>
  <c r="DS291" i="4" s="1"/>
  <c r="DS288" i="4" a="1"/>
  <c r="DS288" i="4" s="1"/>
  <c r="DS276" i="4" a="1"/>
  <c r="DS276" i="4" s="1"/>
  <c r="DS260" i="4" a="1"/>
  <c r="DS260" i="4" s="1"/>
  <c r="DS218" i="4" a="1"/>
  <c r="DS218" i="4" s="1"/>
  <c r="DS201" i="4" a="1"/>
  <c r="DS201" i="4" s="1"/>
  <c r="DS339" i="4" a="1"/>
  <c r="DS339" i="4" s="1"/>
  <c r="DS212" i="4" a="1"/>
  <c r="DS212" i="4" s="1"/>
  <c r="DS207" i="4" a="1"/>
  <c r="DS207" i="4" s="1"/>
  <c r="DS300" i="4" a="1"/>
  <c r="DS300" i="4" s="1"/>
  <c r="DS242" i="4" a="1"/>
  <c r="DS242" i="4" s="1"/>
  <c r="DS255" i="4" a="1"/>
  <c r="DS255" i="4" s="1"/>
  <c r="DS199" i="4" a="1"/>
  <c r="DS199" i="4" s="1"/>
  <c r="DS195" i="4" a="1"/>
  <c r="DS195" i="4" s="1"/>
  <c r="DS191" i="4" a="1"/>
  <c r="DS191" i="4" s="1"/>
  <c r="DS187" i="4" a="1"/>
  <c r="DS187" i="4" s="1"/>
  <c r="DS183" i="4" a="1"/>
  <c r="DS183" i="4" s="1"/>
  <c r="DS369" i="4" a="1"/>
  <c r="DS369" i="4" s="1"/>
  <c r="DS280" i="4" a="1"/>
  <c r="DS280" i="4" s="1"/>
  <c r="DS277" i="4" a="1"/>
  <c r="DS277" i="4" s="1"/>
  <c r="DS253" i="4" a="1"/>
  <c r="DS253" i="4" s="1"/>
  <c r="DS257" i="4" a="1"/>
  <c r="DS257" i="4" s="1"/>
  <c r="DS444" i="4" a="1"/>
  <c r="DS444" i="4" s="1"/>
  <c r="DS376" i="4" a="1"/>
  <c r="DS376" i="4" s="1"/>
  <c r="DS269" i="4" a="1"/>
  <c r="DS269" i="4" s="1"/>
  <c r="DS246" i="4" a="1"/>
  <c r="DS246" i="4" s="1"/>
  <c r="DS293" i="4" a="1"/>
  <c r="DS293" i="4" s="1"/>
  <c r="DS284" i="4" a="1"/>
  <c r="DS284" i="4" s="1"/>
  <c r="DS196" i="4" a="1"/>
  <c r="DS196" i="4" s="1"/>
  <c r="DS192" i="4" a="1"/>
  <c r="DS192" i="4" s="1"/>
  <c r="DS266" i="4" a="1"/>
  <c r="DS266" i="4" s="1"/>
  <c r="DS259" i="4" a="1"/>
  <c r="DS259" i="4" s="1"/>
  <c r="DS285" i="4" a="1"/>
  <c r="DS285" i="4" s="1"/>
  <c r="DS278" i="4" a="1"/>
  <c r="DS278" i="4" s="1"/>
  <c r="DS273" i="4" a="1"/>
  <c r="DS273" i="4" s="1"/>
  <c r="DS262" i="4" a="1"/>
  <c r="DS262" i="4" s="1"/>
  <c r="DS202" i="4" a="1"/>
  <c r="DS202" i="4" s="1"/>
  <c r="DS206" i="4" a="1"/>
  <c r="DS206" i="4" s="1"/>
  <c r="DS281" i="4" a="1"/>
  <c r="DS281" i="4" s="1"/>
  <c r="DS272" i="4" a="1"/>
  <c r="DS272" i="4" s="1"/>
  <c r="DS230" i="4" a="1"/>
  <c r="DS230" i="4" s="1"/>
  <c r="DS254" i="4" a="1"/>
  <c r="DS254" i="4" s="1"/>
  <c r="DS250" i="4" a="1"/>
  <c r="DS250" i="4" s="1"/>
  <c r="DS216" i="4" a="1"/>
  <c r="DS216" i="4" s="1"/>
  <c r="DS275" i="4" a="1"/>
  <c r="DS275" i="4" s="1"/>
  <c r="DS256" i="4" a="1"/>
  <c r="DS256" i="4" s="1"/>
  <c r="DS264" i="4" a="1"/>
  <c r="DS264" i="4" s="1"/>
  <c r="DS200" i="4" a="1"/>
  <c r="DS200" i="4" s="1"/>
  <c r="DS184" i="4" a="1"/>
  <c r="DS184" i="4" s="1"/>
  <c r="DS168" i="4" a="1"/>
  <c r="DS168" i="4" s="1"/>
  <c r="DS159" i="4" a="1"/>
  <c r="DS159" i="4" s="1"/>
  <c r="DS155" i="4" a="1"/>
  <c r="DS155" i="4" s="1"/>
  <c r="DS151" i="4" a="1"/>
  <c r="DS151" i="4" s="1"/>
  <c r="DS147" i="4" a="1"/>
  <c r="DS147" i="4" s="1"/>
  <c r="DS143" i="4" a="1"/>
  <c r="DS143" i="4" s="1"/>
  <c r="DS139" i="4" a="1"/>
  <c r="DS139" i="4" s="1"/>
  <c r="DS135" i="4" a="1"/>
  <c r="DS135" i="4" s="1"/>
  <c r="DS131" i="4" a="1"/>
  <c r="DS131" i="4" s="1"/>
  <c r="DS127" i="4" a="1"/>
  <c r="DS127" i="4" s="1"/>
  <c r="DS162" i="4" a="1"/>
  <c r="DS162" i="4" s="1"/>
  <c r="DS258" i="4" a="1"/>
  <c r="DS258" i="4" s="1"/>
  <c r="DS203" i="4" a="1"/>
  <c r="DS203" i="4" s="1"/>
  <c r="DS179" i="4" a="1"/>
  <c r="DS179" i="4" s="1"/>
  <c r="DS238" i="4" a="1"/>
  <c r="DS238" i="4" s="1"/>
  <c r="DS197" i="4" a="1"/>
  <c r="DS197" i="4" s="1"/>
  <c r="DS176" i="4" a="1"/>
  <c r="DS176" i="4" s="1"/>
  <c r="DS173" i="4" a="1"/>
  <c r="DS173" i="4" s="1"/>
  <c r="DS160" i="4" a="1"/>
  <c r="DS160" i="4" s="1"/>
  <c r="DS156" i="4" a="1"/>
  <c r="DS156" i="4" s="1"/>
  <c r="DS152" i="4" a="1"/>
  <c r="DS152" i="4" s="1"/>
  <c r="DS148" i="4" a="1"/>
  <c r="DS148" i="4" s="1"/>
  <c r="DS144" i="4" a="1"/>
  <c r="DS144" i="4" s="1"/>
  <c r="DS140" i="4" a="1"/>
  <c r="DS140" i="4" s="1"/>
  <c r="DS136" i="4" a="1"/>
  <c r="DS136" i="4" s="1"/>
  <c r="DS132" i="4" a="1"/>
  <c r="DS132" i="4" s="1"/>
  <c r="DS167" i="4" a="1"/>
  <c r="DS167" i="4" s="1"/>
  <c r="DS170" i="4" a="1"/>
  <c r="DS170" i="4" s="1"/>
  <c r="DS165" i="4" a="1"/>
  <c r="DS165" i="4" s="1"/>
  <c r="DS121" i="4" a="1"/>
  <c r="DS121" i="4" s="1"/>
  <c r="DS182" i="4" a="1"/>
  <c r="DS182" i="4" s="1"/>
  <c r="DS279" i="4" a="1"/>
  <c r="DS279" i="4" s="1"/>
  <c r="DS226" i="4" a="1"/>
  <c r="DS226" i="4" s="1"/>
  <c r="DS193" i="4" a="1"/>
  <c r="DS193" i="4" s="1"/>
  <c r="DS480" i="4" a="1"/>
  <c r="DS480" i="4" s="1"/>
  <c r="DS224" i="4" a="1"/>
  <c r="DS224" i="4" s="1"/>
  <c r="DS172" i="4" a="1"/>
  <c r="DS172" i="4" s="1"/>
  <c r="DS169" i="4" a="1"/>
  <c r="DS169" i="4" s="1"/>
  <c r="DS295" i="4" a="1"/>
  <c r="DS295" i="4" s="1"/>
  <c r="DS214" i="4" a="1"/>
  <c r="DS214" i="4" s="1"/>
  <c r="DS190" i="4" a="1"/>
  <c r="DS190" i="4" s="1"/>
  <c r="DS188" i="4" a="1"/>
  <c r="DS188" i="4" s="1"/>
  <c r="DS348" i="4" a="1"/>
  <c r="DS348" i="4" s="1"/>
  <c r="DS220" i="4" a="1"/>
  <c r="DS220" i="4" s="1"/>
  <c r="DS150" i="4" a="1"/>
  <c r="DS150" i="4" s="1"/>
  <c r="DS209" i="4" a="1"/>
  <c r="DS209" i="4" s="1"/>
  <c r="DS171" i="4" a="1"/>
  <c r="DS171" i="4" s="1"/>
  <c r="DS146" i="4" a="1"/>
  <c r="DS146" i="4" s="1"/>
  <c r="DS123" i="4" a="1"/>
  <c r="DS123" i="4" s="1"/>
  <c r="DS113" i="4" a="1"/>
  <c r="DS113" i="4" s="1"/>
  <c r="DS97" i="4" a="1"/>
  <c r="DS97" i="4" s="1"/>
  <c r="DS213" i="4" a="1"/>
  <c r="DS213" i="4" s="1"/>
  <c r="DS174" i="4" a="1"/>
  <c r="DS174" i="4" s="1"/>
  <c r="DS161" i="4" a="1"/>
  <c r="DS161" i="4" s="1"/>
  <c r="DS217" i="4" a="1"/>
  <c r="DS217" i="4" s="1"/>
  <c r="DS157" i="4" a="1"/>
  <c r="DS157" i="4" s="1"/>
  <c r="DS137" i="4" a="1"/>
  <c r="DS137" i="4" s="1"/>
  <c r="DS153" i="4" a="1"/>
  <c r="DS153" i="4" s="1"/>
  <c r="DS205" i="4" a="1"/>
  <c r="DS205" i="4" s="1"/>
  <c r="DS198" i="4" a="1"/>
  <c r="DS198" i="4" s="1"/>
  <c r="DS189" i="4" a="1"/>
  <c r="DS189" i="4" s="1"/>
  <c r="DS204" i="4" a="1"/>
  <c r="DS204" i="4" s="1"/>
  <c r="DS101" i="4" a="1"/>
  <c r="DS101" i="4" s="1"/>
  <c r="DS85" i="4" a="1"/>
  <c r="DS85" i="4" s="1"/>
  <c r="DS282" i="4" a="1"/>
  <c r="DS282" i="4" s="1"/>
  <c r="DS149" i="4" a="1"/>
  <c r="DS149" i="4" s="1"/>
  <c r="DS181" i="4" a="1"/>
  <c r="DS181" i="4" s="1"/>
  <c r="DS126" i="4" a="1"/>
  <c r="DS126" i="4" s="1"/>
  <c r="DS117" i="4" a="1"/>
  <c r="DS117" i="4" s="1"/>
  <c r="DS114" i="4" a="1"/>
  <c r="DS114" i="4" s="1"/>
  <c r="DS98" i="4" a="1"/>
  <c r="DS98" i="4" s="1"/>
  <c r="DS82" i="4" a="1"/>
  <c r="DS82" i="4" s="1"/>
  <c r="DS145" i="4" a="1"/>
  <c r="DS145" i="4" s="1"/>
  <c r="DS142" i="4" a="1"/>
  <c r="DS142" i="4" s="1"/>
  <c r="DS125" i="4" a="1"/>
  <c r="DS125" i="4" s="1"/>
  <c r="DS111" i="4" a="1"/>
  <c r="DS111" i="4" s="1"/>
  <c r="DS95" i="4" a="1"/>
  <c r="DS95" i="4" s="1"/>
  <c r="DS79" i="4" a="1"/>
  <c r="DS79" i="4" s="1"/>
  <c r="DS75" i="4" a="1"/>
  <c r="DS75" i="4" s="1"/>
  <c r="DS180" i="4" a="1"/>
  <c r="DS180" i="4" s="1"/>
  <c r="DS133" i="4" a="1"/>
  <c r="DS133" i="4" s="1"/>
  <c r="DS185" i="4" a="1"/>
  <c r="DS185" i="4" s="1"/>
  <c r="DS108" i="4" a="1"/>
  <c r="DS108" i="4" s="1"/>
  <c r="DS92" i="4" a="1"/>
  <c r="DS92" i="4" s="1"/>
  <c r="DS72" i="4" a="1"/>
  <c r="DS72" i="4" s="1"/>
  <c r="DS128" i="4" a="1"/>
  <c r="DS128" i="4" s="1"/>
  <c r="DS208" i="4" a="1"/>
  <c r="DS208" i="4" s="1"/>
  <c r="DS166" i="4" a="1"/>
  <c r="DS166" i="4" s="1"/>
  <c r="DS105" i="4" a="1"/>
  <c r="DS105" i="4" s="1"/>
  <c r="DS89" i="4" a="1"/>
  <c r="DS89" i="4" s="1"/>
  <c r="DS69" i="4" a="1"/>
  <c r="DS69" i="4" s="1"/>
  <c r="DS400" i="4" a="1"/>
  <c r="DS400" i="4" s="1"/>
  <c r="DS194" i="4" a="1"/>
  <c r="DS194" i="4" s="1"/>
  <c r="DS138" i="4" a="1"/>
  <c r="DS138" i="4" s="1"/>
  <c r="DS102" i="4" a="1"/>
  <c r="DS102" i="4" s="1"/>
  <c r="DS86" i="4" a="1"/>
  <c r="DS86" i="4" s="1"/>
  <c r="DS175" i="4" a="1"/>
  <c r="DS175" i="4" s="1"/>
  <c r="DS141" i="4" a="1"/>
  <c r="DS141" i="4" s="1"/>
  <c r="DS122" i="4" a="1"/>
  <c r="DS122" i="4" s="1"/>
  <c r="DS109" i="4" a="1"/>
  <c r="DS109" i="4" s="1"/>
  <c r="DS104" i="4" a="1"/>
  <c r="DS104" i="4" s="1"/>
  <c r="DS154" i="4" a="1"/>
  <c r="DS154" i="4" s="1"/>
  <c r="DS129" i="4" a="1"/>
  <c r="DS129" i="4" s="1"/>
  <c r="DS100" i="4" a="1"/>
  <c r="DS100" i="4" s="1"/>
  <c r="DS91" i="4" a="1"/>
  <c r="DS91" i="4" s="1"/>
  <c r="DS88" i="4" a="1"/>
  <c r="DS88" i="4" s="1"/>
  <c r="DS124" i="4" a="1"/>
  <c r="DS124" i="4" s="1"/>
  <c r="DS134" i="4" a="1"/>
  <c r="DS134" i="4" s="1"/>
  <c r="DS96" i="4" a="1"/>
  <c r="DS96" i="4" s="1"/>
  <c r="DS107" i="4" a="1"/>
  <c r="DS107" i="4" s="1"/>
  <c r="DS94" i="4" a="1"/>
  <c r="DS94" i="4" s="1"/>
  <c r="DS234" i="4" a="1"/>
  <c r="DS234" i="4" s="1"/>
  <c r="DS112" i="4" a="1"/>
  <c r="DS112" i="4" s="1"/>
  <c r="DS164" i="4" a="1"/>
  <c r="DS164" i="4" s="1"/>
  <c r="DS83" i="4" a="1"/>
  <c r="DS83" i="4" s="1"/>
  <c r="DS110" i="4" a="1"/>
  <c r="DS110" i="4" s="1"/>
  <c r="DS178" i="4" a="1"/>
  <c r="DS178" i="4" s="1"/>
  <c r="DS177" i="4" a="1"/>
  <c r="DS177" i="4" s="1"/>
  <c r="DS130" i="4" a="1"/>
  <c r="DS130" i="4" s="1"/>
  <c r="DS116" i="4" a="1"/>
  <c r="DS116" i="4" s="1"/>
  <c r="DS103" i="4" a="1"/>
  <c r="DS103" i="4" s="1"/>
  <c r="DS99" i="4" a="1"/>
  <c r="DS99" i="4" s="1"/>
  <c r="DS163" i="4" a="1"/>
  <c r="DS163" i="4" s="1"/>
  <c r="DS210" i="4" a="1"/>
  <c r="DS210" i="4" s="1"/>
  <c r="DS119" i="4" a="1"/>
  <c r="DS119" i="4" s="1"/>
  <c r="DS87" i="4" a="1"/>
  <c r="DS87" i="4" s="1"/>
  <c r="DS186" i="4" a="1"/>
  <c r="DS186" i="4" s="1"/>
  <c r="DS84" i="4" a="1"/>
  <c r="DS84" i="4" s="1"/>
  <c r="DS74" i="4" a="1"/>
  <c r="DS74" i="4" s="1"/>
  <c r="DS222" i="4" a="1"/>
  <c r="DS222" i="4" s="1"/>
  <c r="DS76" i="4" a="1"/>
  <c r="DS76" i="4" s="1"/>
  <c r="DS90" i="4" a="1"/>
  <c r="DS90" i="4" s="1"/>
  <c r="DS77" i="4" a="1"/>
  <c r="DS77" i="4" s="1"/>
  <c r="DS71" i="4" a="1"/>
  <c r="DS71" i="4" s="1"/>
  <c r="DS70" i="4" a="1"/>
  <c r="DS70" i="4" s="1"/>
  <c r="DS78" i="4" a="1"/>
  <c r="DS78" i="4" s="1"/>
  <c r="DS120" i="4" a="1"/>
  <c r="DS120" i="4" s="1"/>
  <c r="DS93" i="4" a="1"/>
  <c r="DS93" i="4" s="1"/>
  <c r="DS158" i="4" a="1"/>
  <c r="DS158" i="4" s="1"/>
  <c r="DS80" i="4" a="1"/>
  <c r="DS80" i="4" s="1"/>
  <c r="DS68" i="4" a="1"/>
  <c r="DS68" i="4" s="1"/>
  <c r="DS106" i="4" a="1"/>
  <c r="DS106" i="4" s="1"/>
  <c r="DS81" i="4" a="1"/>
  <c r="DS81" i="4" s="1"/>
  <c r="DS115" i="4" a="1"/>
  <c r="DS115" i="4" s="1"/>
  <c r="DS73" i="4" a="1"/>
  <c r="DS73" i="4" s="1"/>
  <c r="DS118" i="4" a="1"/>
  <c r="DS118" i="4" s="1"/>
  <c r="BK68" i="4"/>
  <c r="BA68" i="4"/>
  <c r="BB68" i="4" s="1"/>
  <c r="CG1064" i="4"/>
  <c r="CH820" i="4"/>
  <c r="DG820" i="4" s="1"/>
  <c r="AQ29" i="4"/>
  <c r="BI29" i="4" s="1"/>
  <c r="L29" i="4"/>
  <c r="BV29" i="4"/>
  <c r="BY29" i="4" s="1"/>
  <c r="BP114" i="4" a="1"/>
  <c r="BP114" i="4" s="1"/>
  <c r="BP70" i="4" a="1"/>
  <c r="BP70" i="4" s="1"/>
  <c r="CH991" i="4"/>
  <c r="DF991" i="4" s="1"/>
  <c r="AQ200" i="4"/>
  <c r="BI200" i="4" s="1"/>
  <c r="L200" i="4"/>
  <c r="BX115" i="4" a="1"/>
  <c r="BX115" i="4" s="1"/>
  <c r="BX24" i="4" a="1"/>
  <c r="BX24" i="4" s="1"/>
  <c r="BX35" i="4" a="1"/>
  <c r="BX35" i="4" s="1"/>
  <c r="CH892" i="4"/>
  <c r="DG892" i="4" s="1"/>
  <c r="L101" i="4"/>
  <c r="AQ101" i="4"/>
  <c r="BI101" i="4" s="1"/>
  <c r="CH864" i="4"/>
  <c r="DG864" i="4" s="1"/>
  <c r="AQ73" i="4"/>
  <c r="BI73" i="4" s="1"/>
  <c r="L73" i="4"/>
  <c r="BV73" i="4"/>
  <c r="BY73" i="4" s="1"/>
  <c r="BP20" i="4" a="1"/>
  <c r="BP20" i="4" s="1"/>
  <c r="CH889" i="4"/>
  <c r="DG889" i="4" s="1"/>
  <c r="AQ98" i="4"/>
  <c r="BI98" i="4" s="1"/>
  <c r="L98" i="4"/>
  <c r="BV98" i="4"/>
  <c r="BY98" i="4" s="1"/>
  <c r="CH865" i="4"/>
  <c r="L74" i="4"/>
  <c r="AQ74" i="4"/>
  <c r="BI74" i="4" s="1"/>
  <c r="BV74" i="4"/>
  <c r="BY74" i="4" s="1"/>
  <c r="CG1055" i="4"/>
  <c r="BR318" i="4" a="1"/>
  <c r="BR318" i="4" s="1"/>
  <c r="DG954" i="4"/>
  <c r="BA201" i="4"/>
  <c r="BB201" i="4" s="1"/>
  <c r="BK201" i="4"/>
  <c r="BP16" i="4" a="1"/>
  <c r="BP16" i="4" s="1"/>
  <c r="BX61" i="4" a="1"/>
  <c r="BX61" i="4" s="1"/>
  <c r="BX103" i="4" a="1"/>
  <c r="BX103" i="4" s="1"/>
  <c r="BX75" i="4" a="1"/>
  <c r="BX75" i="4" s="1"/>
  <c r="DG1074" i="4"/>
  <c r="CH917" i="4"/>
  <c r="DG917" i="4" s="1"/>
  <c r="AQ126" i="4"/>
  <c r="BI126" i="4" s="1"/>
  <c r="L126" i="4"/>
  <c r="BV126" i="4"/>
  <c r="BY126" i="4" s="1"/>
  <c r="DG1056" i="4"/>
  <c r="CZ7" i="4"/>
  <c r="DA7" i="4" s="1"/>
  <c r="CX8" i="4"/>
  <c r="CH818" i="4"/>
  <c r="DG818" i="4" s="1"/>
  <c r="AQ27" i="4"/>
  <c r="BI27" i="4" s="1"/>
  <c r="L27" i="4"/>
  <c r="DD1114" i="4"/>
  <c r="DE1114" i="4"/>
  <c r="BR264" i="4" a="1"/>
  <c r="BR264" i="4" s="1"/>
  <c r="CG1007" i="4"/>
  <c r="CH946" i="4"/>
  <c r="AQ155" i="4"/>
  <c r="BI155" i="4" s="1"/>
  <c r="L155" i="4"/>
  <c r="BV155" i="4"/>
  <c r="BY155" i="4" s="1"/>
  <c r="BK7" i="4"/>
  <c r="BA7" i="4"/>
  <c r="CG1050" i="4"/>
  <c r="CH950" i="4"/>
  <c r="DG950" i="4" s="1"/>
  <c r="AQ159" i="4"/>
  <c r="BI159" i="4" s="1"/>
  <c r="L159" i="4"/>
  <c r="BK27" i="4"/>
  <c r="BA27" i="4"/>
  <c r="BR177" i="4" a="1"/>
  <c r="BR177" i="4" s="1"/>
  <c r="DE1007" i="4"/>
  <c r="DK1028" i="4" s="1"/>
  <c r="DF1007" i="4"/>
  <c r="DD943" i="4"/>
  <c r="DJ964" i="4" s="1"/>
  <c r="BK21" i="4"/>
  <c r="BA21" i="4"/>
  <c r="BK39" i="4"/>
  <c r="BA39" i="4"/>
  <c r="BK112" i="4"/>
  <c r="BA112" i="4"/>
  <c r="BB112" i="4" s="1"/>
  <c r="BR84" i="4" a="1"/>
  <c r="BR84" i="4" s="1"/>
  <c r="CH867" i="4"/>
  <c r="L76" i="4"/>
  <c r="AQ76" i="4"/>
  <c r="BI76" i="4" s="1"/>
  <c r="CH882" i="4"/>
  <c r="DG882" i="4" s="1"/>
  <c r="AQ91" i="4"/>
  <c r="BI91" i="4" s="1"/>
  <c r="L91" i="4"/>
  <c r="BV91" i="4"/>
  <c r="BY91" i="4" s="1"/>
  <c r="CH895" i="4"/>
  <c r="DG895" i="4" s="1"/>
  <c r="L104" i="4"/>
  <c r="AQ104" i="4"/>
  <c r="BI104" i="4" s="1"/>
  <c r="BV104" i="4"/>
  <c r="BY104" i="4" s="1"/>
  <c r="BA4" i="4"/>
  <c r="BK4" i="4"/>
  <c r="DC946" i="4"/>
  <c r="DI946" i="4" s="1"/>
  <c r="CJ946" i="4"/>
  <c r="CQ946" i="4" s="1"/>
  <c r="CW946" i="4" s="1"/>
  <c r="BP84" i="4" a="1"/>
  <c r="BP84" i="4" s="1"/>
  <c r="BK18" i="4"/>
  <c r="BA18" i="4"/>
  <c r="DE1102" i="4"/>
  <c r="DF1102" i="4"/>
  <c r="DD1102" i="4"/>
  <c r="BR58" i="4" a="1"/>
  <c r="BR58" i="4" s="1"/>
  <c r="BP124" i="4" a="1"/>
  <c r="BP124" i="4" s="1"/>
  <c r="BA101" i="4"/>
  <c r="BB101" i="4" s="1"/>
  <c r="BK101" i="4"/>
  <c r="BP12" i="4" a="1"/>
  <c r="BP12" i="4" s="1"/>
  <c r="CH857" i="4"/>
  <c r="DG857" i="4" s="1"/>
  <c r="AQ66" i="4"/>
  <c r="BI66" i="4" s="1"/>
  <c r="L66" i="4"/>
  <c r="BV66" i="4"/>
  <c r="BY66" i="4" s="1"/>
  <c r="CJ950" i="4"/>
  <c r="CQ950" i="4" s="1"/>
  <c r="CW950" i="4" s="1"/>
  <c r="DC950" i="4"/>
  <c r="DI950" i="4" s="1"/>
  <c r="BP107" i="4" a="1"/>
  <c r="BP107" i="4" s="1"/>
  <c r="BP50" i="4" a="1"/>
  <c r="BP50" i="4" s="1"/>
  <c r="BP68" i="4" a="1"/>
  <c r="BP68" i="4" s="1"/>
  <c r="BX238" i="4" a="1"/>
  <c r="BX281" i="4" a="1"/>
  <c r="BX281" i="4" s="1"/>
  <c r="BR96" i="4" a="1"/>
  <c r="BR96" i="4" s="1"/>
  <c r="BR197" i="4" a="1"/>
  <c r="BR197" i="4" s="1"/>
  <c r="BA248" i="4"/>
  <c r="BB248" i="4" s="1"/>
  <c r="BK248" i="4"/>
  <c r="DD937" i="4"/>
  <c r="DJ958" i="4" s="1"/>
  <c r="DE937" i="4"/>
  <c r="DK958" i="4" s="1"/>
  <c r="DF937" i="4"/>
  <c r="CG1095" i="4"/>
  <c r="DE928" i="4"/>
  <c r="DK949" i="4" s="1"/>
  <c r="BR271" i="4" a="1"/>
  <c r="BR271" i="4" s="1"/>
  <c r="DF997" i="4"/>
  <c r="BR190" i="4" a="1"/>
  <c r="BR190" i="4" s="1"/>
  <c r="BO77" i="4" a="1"/>
  <c r="BO77" i="4" s="1"/>
  <c r="BO93" i="4" a="1"/>
  <c r="BO93" i="4" s="1"/>
  <c r="AI170" i="4" a="1"/>
  <c r="AI170" i="4" s="1"/>
  <c r="AI224" i="4" a="1"/>
  <c r="AI224" i="4" s="1"/>
  <c r="CH893" i="4"/>
  <c r="L102" i="4"/>
  <c r="AQ102" i="4"/>
  <c r="BI102" i="4" s="1"/>
  <c r="BV102" i="4"/>
  <c r="BY102" i="4" s="1"/>
  <c r="BP174" i="4" a="1"/>
  <c r="BP86" i="4" a="1"/>
  <c r="BP86" i="4" s="1"/>
  <c r="BP129" i="4" a="1"/>
  <c r="BP129" i="4" s="1"/>
  <c r="BP290" i="4" a="1"/>
  <c r="BX12" i="4" a="1"/>
  <c r="BX12" i="4" s="1"/>
  <c r="BX109" i="4" a="1"/>
  <c r="BX109" i="4" s="1"/>
  <c r="BX112" i="4" a="1"/>
  <c r="BX112" i="4" s="1"/>
  <c r="BX79" i="4" a="1"/>
  <c r="BX79" i="4" s="1"/>
  <c r="BX185" i="4" a="1"/>
  <c r="BX235" i="4" a="1"/>
  <c r="BX260" i="4" a="1"/>
  <c r="BR306" i="4" a="1"/>
  <c r="BR306" i="4" s="1"/>
  <c r="CG1052" i="4"/>
  <c r="BR183" i="4" a="1"/>
  <c r="BR183" i="4" s="1"/>
  <c r="BK53" i="4"/>
  <c r="BA53" i="4"/>
  <c r="DG1091" i="4"/>
  <c r="CH838" i="4"/>
  <c r="BV47" i="4"/>
  <c r="BY47" i="4" s="1"/>
  <c r="L47" i="4"/>
  <c r="AQ47" i="4"/>
  <c r="BI47" i="4" s="1"/>
  <c r="CG1005" i="4"/>
  <c r="BR133" i="4" a="1"/>
  <c r="BR133" i="4" s="1"/>
  <c r="DD941" i="4"/>
  <c r="DJ962" i="4" s="1"/>
  <c r="DF941" i="4"/>
  <c r="DC992" i="4"/>
  <c r="DI992" i="4" s="1"/>
  <c r="CJ992" i="4"/>
  <c r="CQ992" i="4" s="1"/>
  <c r="CW992" i="4" s="1"/>
  <c r="CJ977" i="4"/>
  <c r="CQ977" i="4" s="1"/>
  <c r="CW977" i="4" s="1"/>
  <c r="DC977" i="4"/>
  <c r="DI977" i="4" s="1"/>
  <c r="BR249" i="4" a="1"/>
  <c r="BR249" i="4" s="1"/>
  <c r="DD960" i="4"/>
  <c r="DJ981" i="4" s="1"/>
  <c r="DD1094" i="4"/>
  <c r="BO9" i="4" a="1"/>
  <c r="BO9" i="4" s="1"/>
  <c r="BO109" i="4" a="1"/>
  <c r="BO109" i="4" s="1"/>
  <c r="AI199" i="4" a="1"/>
  <c r="AI199" i="4" s="1"/>
  <c r="BO227" i="4" a="1"/>
  <c r="BO227" i="4" s="1"/>
  <c r="BP15" i="4" a="1"/>
  <c r="BP15" i="4" s="1"/>
  <c r="DE1033" i="4"/>
  <c r="DK1054" i="4" s="1"/>
  <c r="DC1092" i="4"/>
  <c r="DI1092" i="4" s="1"/>
  <c r="CJ1092" i="4"/>
  <c r="CQ1092" i="4" s="1"/>
  <c r="CW1092" i="4" s="1"/>
  <c r="BP241" i="4" a="1"/>
  <c r="BX34" i="4" a="1"/>
  <c r="BX34" i="4" s="1"/>
  <c r="BX57" i="4" a="1"/>
  <c r="BX57" i="4" s="1"/>
  <c r="BX17" i="4" a="1"/>
  <c r="BX17" i="4" s="1"/>
  <c r="BX95" i="4" a="1"/>
  <c r="BX95" i="4" s="1"/>
  <c r="BX199" i="4" a="1"/>
  <c r="BX191" i="4" a="1"/>
  <c r="BX123" i="4" a="1"/>
  <c r="BX123" i="4" s="1"/>
  <c r="BX267" i="4" a="1"/>
  <c r="BX310" i="4" a="1"/>
  <c r="BR222" i="4" a="1"/>
  <c r="BR222" i="4" s="1"/>
  <c r="BR154" i="4" a="1"/>
  <c r="BR154" i="4" s="1"/>
  <c r="CG1083" i="4"/>
  <c r="BR107" i="4" a="1"/>
  <c r="BR107" i="4" s="1"/>
  <c r="BR81" i="4" a="1"/>
  <c r="BR81" i="4" s="1"/>
  <c r="BR94" i="4" a="1"/>
  <c r="BR94" i="4" s="1"/>
  <c r="DF1059" i="4"/>
  <c r="BR144" i="4" a="1"/>
  <c r="BR144" i="4" s="1"/>
  <c r="BO4" i="4" a="1"/>
  <c r="BO4" i="4" s="1"/>
  <c r="BO52" i="4" a="1"/>
  <c r="BO52" i="4" s="1"/>
  <c r="BO32" i="4" a="1"/>
  <c r="BO32" i="4" s="1"/>
  <c r="BO123" i="4" a="1"/>
  <c r="BO123" i="4" s="1"/>
  <c r="BO237" i="4" a="1"/>
  <c r="BO237" i="4" s="1"/>
  <c r="AI217" i="4" a="1"/>
  <c r="AI217" i="4" s="1"/>
  <c r="BP41" i="4" a="1"/>
  <c r="BP41" i="4" s="1"/>
  <c r="BP38" i="4" a="1"/>
  <c r="BP38" i="4" s="1"/>
  <c r="BX59" i="4" a="1"/>
  <c r="BX59" i="4" s="1"/>
  <c r="BX72" i="4" a="1"/>
  <c r="BX72" i="4" s="1"/>
  <c r="BX26" i="4" a="1"/>
  <c r="BX26" i="4" s="1"/>
  <c r="BX111" i="4" a="1"/>
  <c r="BX111" i="4" s="1"/>
  <c r="BX244" i="4" a="1"/>
  <c r="BX193" i="4" a="1"/>
  <c r="BX217" i="4" a="1"/>
  <c r="BX316" i="4" a="1"/>
  <c r="BR260" i="4" a="1"/>
  <c r="BR260" i="4" s="1"/>
  <c r="BK244" i="4"/>
  <c r="BA244" i="4"/>
  <c r="BB244" i="4" s="1"/>
  <c r="DF1062" i="4"/>
  <c r="BP105" i="4" a="1"/>
  <c r="BP105" i="4" s="1"/>
  <c r="BR209" i="4" a="1"/>
  <c r="BR209" i="4" s="1"/>
  <c r="BR64" i="4" a="1"/>
  <c r="BR64" i="4" s="1"/>
  <c r="BR297" i="4" a="1"/>
  <c r="BR297" i="4" s="1"/>
  <c r="CH1057" i="4"/>
  <c r="DD1057" i="4" s="1"/>
  <c r="DJ1078" i="4" s="1"/>
  <c r="L266" i="4"/>
  <c r="AQ266" i="4"/>
  <c r="BI266" i="4" s="1"/>
  <c r="DF960" i="4"/>
  <c r="X48" i="12"/>
  <c r="W48" i="12"/>
  <c r="V48" i="12"/>
  <c r="U48" i="12"/>
  <c r="T48" i="12"/>
  <c r="Z48" i="12"/>
  <c r="Y48" i="12"/>
  <c r="CH1085" i="4"/>
  <c r="DF1085" i="4" s="1"/>
  <c r="L294" i="4"/>
  <c r="AQ294" i="4"/>
  <c r="BI294" i="4" s="1"/>
  <c r="BR261" i="4" a="1"/>
  <c r="BR261" i="4" s="1"/>
  <c r="BP83" i="4" a="1"/>
  <c r="BP83" i="4" s="1"/>
  <c r="BR123" i="4" a="1"/>
  <c r="BR123" i="4" s="1"/>
  <c r="DF1091" i="4"/>
  <c r="BO48" i="4" a="1"/>
  <c r="BO48" i="4" s="1"/>
  <c r="AI140" i="4" a="1"/>
  <c r="AI140" i="4" s="1"/>
  <c r="AI270" i="4" a="1"/>
  <c r="AI270" i="4" s="1"/>
  <c r="AI231" i="4" a="1"/>
  <c r="AI231" i="4" s="1"/>
  <c r="CG991" i="4"/>
  <c r="BP109" i="4" a="1"/>
  <c r="BP109" i="4" s="1"/>
  <c r="BP72" i="4" a="1"/>
  <c r="BP72" i="4" s="1"/>
  <c r="BX40" i="4" a="1"/>
  <c r="BX40" i="4" s="1"/>
  <c r="BX73" i="4" a="1"/>
  <c r="BX73" i="4" s="1"/>
  <c r="BX42" i="4" a="1"/>
  <c r="BX42" i="4" s="1"/>
  <c r="BX176" i="4" a="1"/>
  <c r="BX66" i="4" a="1"/>
  <c r="BX66" i="4" s="1"/>
  <c r="BX171" i="4" a="1"/>
  <c r="BX248" i="4" a="1"/>
  <c r="BX307" i="4" a="1"/>
  <c r="BX295" i="4" a="1"/>
  <c r="BP125" i="4" a="1"/>
  <c r="BP125" i="4" s="1"/>
  <c r="CH922" i="4"/>
  <c r="AQ131" i="4"/>
  <c r="BI131" i="4" s="1"/>
  <c r="L131" i="4"/>
  <c r="BR305" i="4" a="1"/>
  <c r="BR305" i="4" s="1"/>
  <c r="CG1100" i="4"/>
  <c r="BP27" i="4" a="1"/>
  <c r="BP27" i="4" s="1"/>
  <c r="BO165" i="4" a="1"/>
  <c r="BO165" i="4" s="1"/>
  <c r="BO131" i="4" a="1"/>
  <c r="BO131" i="4" s="1"/>
  <c r="BO182" i="4" a="1"/>
  <c r="BO182" i="4" s="1"/>
  <c r="BO282" i="4" a="1"/>
  <c r="BO282" i="4" s="1"/>
  <c r="BO274" i="4" a="1"/>
  <c r="BO274" i="4" s="1"/>
  <c r="CH989" i="4"/>
  <c r="DE989" i="4" s="1"/>
  <c r="DK1010" i="4" s="1"/>
  <c r="AQ198" i="4"/>
  <c r="BI198" i="4" s="1"/>
  <c r="L198" i="4"/>
  <c r="BP34" i="4" a="1"/>
  <c r="BP34" i="4" s="1"/>
  <c r="BP85" i="4" a="1"/>
  <c r="BP85" i="4" s="1"/>
  <c r="BP161" i="4" a="1"/>
  <c r="BX56" i="4" a="1"/>
  <c r="BX56" i="4" s="1"/>
  <c r="BX84" i="4" a="1"/>
  <c r="BX84" i="4" s="1"/>
  <c r="BX58" i="4" a="1"/>
  <c r="BX58" i="4" s="1"/>
  <c r="BX222" i="4" a="1"/>
  <c r="BX74" i="4" a="1"/>
  <c r="BX74" i="4" s="1"/>
  <c r="BX237" i="4" a="1"/>
  <c r="BX246" i="4" a="1"/>
  <c r="BX293" i="4" a="1"/>
  <c r="BX317" i="4" a="1"/>
  <c r="BR166" i="4" a="1"/>
  <c r="BR166" i="4" s="1"/>
  <c r="BP74" i="4" a="1"/>
  <c r="BP74" i="4" s="1"/>
  <c r="DG1062" i="4"/>
  <c r="BR113" i="4" a="1"/>
  <c r="BR113" i="4" s="1"/>
  <c r="DF1087" i="4"/>
  <c r="DF1111" i="4"/>
  <c r="DE1111" i="4"/>
  <c r="BR276" i="4" a="1"/>
  <c r="BR276" i="4" s="1"/>
  <c r="BV266" i="4"/>
  <c r="BY266" i="4" s="1"/>
  <c r="BK186" i="4"/>
  <c r="BA186" i="4"/>
  <c r="BB186" i="4" s="1"/>
  <c r="BR184" i="4" a="1"/>
  <c r="BR184" i="4" s="1"/>
  <c r="BK62" i="4"/>
  <c r="BA62" i="4"/>
  <c r="DF1029" i="4"/>
  <c r="BR114" i="4" a="1"/>
  <c r="BR114" i="4" s="1"/>
  <c r="CH985" i="4"/>
  <c r="DE985" i="4" s="1"/>
  <c r="DK1006" i="4" s="1"/>
  <c r="AQ194" i="4"/>
  <c r="BI194" i="4" s="1"/>
  <c r="L194" i="4"/>
  <c r="CK1033" i="4" a="1"/>
  <c r="CK1033" i="4" s="1"/>
  <c r="BO60" i="4" a="1"/>
  <c r="BO60" i="4" s="1"/>
  <c r="BO74" i="4" a="1"/>
  <c r="BO74" i="4" s="1"/>
  <c r="BO248" i="4" a="1"/>
  <c r="BO248" i="4" s="1"/>
  <c r="BO223" i="4" a="1"/>
  <c r="BO223" i="4" s="1"/>
  <c r="AI284" i="4" a="1"/>
  <c r="AI284" i="4" s="1"/>
  <c r="BX81" i="4" a="1"/>
  <c r="BX81" i="4" s="1"/>
  <c r="BX118" i="4" a="1"/>
  <c r="BX118" i="4" s="1"/>
  <c r="BX86" i="4" a="1"/>
  <c r="BX86" i="4" s="1"/>
  <c r="BX177" i="4" a="1"/>
  <c r="BX94" i="4" a="1"/>
  <c r="BX94" i="4" s="1"/>
  <c r="BX128" i="4" a="1"/>
  <c r="BX128" i="4" s="1"/>
  <c r="BX164" i="4" a="1"/>
  <c r="BX258" i="4" a="1"/>
  <c r="BP51" i="4" a="1"/>
  <c r="BP51" i="4" s="1"/>
  <c r="BP296" i="4" a="1"/>
  <c r="DE925" i="4"/>
  <c r="DK946" i="4" s="1"/>
  <c r="DF925" i="4"/>
  <c r="DD925" i="4"/>
  <c r="DJ946" i="4" s="1"/>
  <c r="CG931" i="4"/>
  <c r="BR168" i="4" a="1"/>
  <c r="BR168" i="4" s="1"/>
  <c r="BK123" i="4"/>
  <c r="BA123" i="4"/>
  <c r="BB123" i="4" s="1"/>
  <c r="BO28" i="4" a="1"/>
  <c r="BO28" i="4" s="1"/>
  <c r="AI204" i="4" a="1"/>
  <c r="AI204" i="4" s="1"/>
  <c r="AI220" i="4" a="1"/>
  <c r="AI220" i="4" s="1"/>
  <c r="CK941" i="4" a="1"/>
  <c r="CK941" i="4" s="1"/>
  <c r="BP63" i="4" a="1"/>
  <c r="BP63" i="4" s="1"/>
  <c r="CH891" i="4"/>
  <c r="L100" i="4"/>
  <c r="AQ100" i="4"/>
  <c r="BI100" i="4" s="1"/>
  <c r="BV100" i="4"/>
  <c r="BY100" i="4" s="1"/>
  <c r="BX14" i="4" a="1"/>
  <c r="BX14" i="4" s="1"/>
  <c r="BX154" i="4" a="1"/>
  <c r="BX92" i="4" a="1"/>
  <c r="BX92" i="4" s="1"/>
  <c r="BX82" i="4" a="1"/>
  <c r="BX82" i="4" s="1"/>
  <c r="BX110" i="4" a="1"/>
  <c r="BX110" i="4" s="1"/>
  <c r="BX132" i="4" a="1"/>
  <c r="BX303" i="4" a="1"/>
  <c r="CG944" i="4"/>
  <c r="CH959" i="4"/>
  <c r="DF959" i="4" s="1"/>
  <c r="L168" i="4"/>
  <c r="AQ168" i="4"/>
  <c r="BI168" i="4" s="1"/>
  <c r="CG994" i="4"/>
  <c r="CH980" i="4"/>
  <c r="DF980" i="4" s="1"/>
  <c r="L189" i="4"/>
  <c r="AQ189" i="4"/>
  <c r="BI189" i="4" s="1"/>
  <c r="CH844" i="4"/>
  <c r="L53" i="4"/>
  <c r="AQ53" i="4"/>
  <c r="BI53" i="4" s="1"/>
  <c r="CH926" i="4"/>
  <c r="DE926" i="4" s="1"/>
  <c r="DK947" i="4" s="1"/>
  <c r="AQ135" i="4"/>
  <c r="BI135" i="4" s="1"/>
  <c r="L135" i="4"/>
  <c r="BP247" i="4" a="1"/>
  <c r="DC922" i="4"/>
  <c r="DI922" i="4" s="1"/>
  <c r="CJ922" i="4"/>
  <c r="CQ922" i="4" s="1"/>
  <c r="CW922" i="4" s="1"/>
  <c r="BR248" i="4" a="1"/>
  <c r="BR248" i="4" s="1"/>
  <c r="CG939" i="4"/>
  <c r="DG949" i="4"/>
  <c r="CH981" i="4"/>
  <c r="DF981" i="4" s="1"/>
  <c r="AQ190" i="4"/>
  <c r="BI190" i="4" s="1"/>
  <c r="L190" i="4"/>
  <c r="CH1088" i="4"/>
  <c r="DG1088" i="4" s="1"/>
  <c r="AQ297" i="4"/>
  <c r="BI297" i="4" s="1"/>
  <c r="L297" i="4"/>
  <c r="BR241" i="4" a="1"/>
  <c r="BR241" i="4" s="1"/>
  <c r="BR233" i="4" a="1"/>
  <c r="BR233" i="4" s="1"/>
  <c r="DE936" i="4"/>
  <c r="DK957" i="4" s="1"/>
  <c r="BO63" i="4" a="1"/>
  <c r="BO63" i="4" s="1"/>
  <c r="BO101" i="4" a="1"/>
  <c r="BO101" i="4" s="1"/>
  <c r="BO288" i="4" a="1"/>
  <c r="BO288" i="4" s="1"/>
  <c r="BO259" i="4" a="1"/>
  <c r="BO259" i="4" s="1"/>
  <c r="CG951" i="4"/>
  <c r="BR310" i="4" a="1"/>
  <c r="BR310" i="4" s="1"/>
  <c r="BP104" i="4" a="1"/>
  <c r="BP104" i="4" s="1"/>
  <c r="BX8" i="4" a="1"/>
  <c r="BX8" i="4" s="1"/>
  <c r="BX39" i="4" a="1"/>
  <c r="BX39" i="4" s="1"/>
  <c r="BX65" i="4" a="1"/>
  <c r="BX65" i="4" s="1"/>
  <c r="BX98" i="4" a="1"/>
  <c r="BX98" i="4" s="1"/>
  <c r="BX122" i="4" a="1"/>
  <c r="BX122" i="4" s="1"/>
  <c r="BX184" i="4" a="1"/>
  <c r="BX266" i="4" a="1"/>
  <c r="BX252" i="4" a="1"/>
  <c r="DD994" i="4"/>
  <c r="DJ1015" i="4" s="1"/>
  <c r="CH1071" i="4"/>
  <c r="DF1071" i="4" s="1"/>
  <c r="L280" i="4"/>
  <c r="AQ280" i="4"/>
  <c r="BI280" i="4" s="1"/>
  <c r="BR134" i="4" a="1"/>
  <c r="BR134" i="4" s="1"/>
  <c r="CG1072" i="4"/>
  <c r="CJ1057" i="4"/>
  <c r="CQ1057" i="4" s="1"/>
  <c r="CW1057" i="4" s="1"/>
  <c r="DC1057" i="4"/>
  <c r="DI1057" i="4" s="1"/>
  <c r="BR157" i="4" a="1"/>
  <c r="BR157" i="4" s="1"/>
  <c r="BP273" i="4" a="1"/>
  <c r="BO29" i="4" a="1"/>
  <c r="BO29" i="4" s="1"/>
  <c r="AI207" i="4" a="1"/>
  <c r="AI207" i="4" s="1"/>
  <c r="BX285" i="4" a="1"/>
  <c r="BX274" i="4" a="1"/>
  <c r="BX323" i="4" a="1"/>
  <c r="BR117" i="4" a="1"/>
  <c r="BR117" i="4" s="1"/>
  <c r="CN902" i="4" a="1"/>
  <c r="CN902" i="4" s="1"/>
  <c r="CN870" i="4" a="1"/>
  <c r="CN870" i="4" s="1"/>
  <c r="CN919" i="4" a="1"/>
  <c r="CN919" i="4" s="1"/>
  <c r="CN893" i="4" a="1"/>
  <c r="CN893" i="4" s="1"/>
  <c r="CN916" i="4" a="1"/>
  <c r="CN916" i="4" s="1"/>
  <c r="CN890" i="4" a="1"/>
  <c r="CN890" i="4" s="1"/>
  <c r="CN915" i="4" a="1"/>
  <c r="CN915" i="4" s="1"/>
  <c r="CN889" i="4" a="1"/>
  <c r="CN889" i="4" s="1"/>
  <c r="CN912" i="4" a="1"/>
  <c r="CN912" i="4" s="1"/>
  <c r="CN906" i="4" a="1"/>
  <c r="CN906" i="4" s="1"/>
  <c r="CN903" i="4" a="1"/>
  <c r="CN903" i="4" s="1"/>
  <c r="CN897" i="4" a="1"/>
  <c r="CN897" i="4" s="1"/>
  <c r="CN849" i="4" a="1"/>
  <c r="CN849" i="4" s="1"/>
  <c r="CN846" i="4" a="1"/>
  <c r="CN846" i="4" s="1"/>
  <c r="CN904" i="4" a="1"/>
  <c r="CN904" i="4" s="1"/>
  <c r="CN880" i="4" a="1"/>
  <c r="CN880" i="4" s="1"/>
  <c r="CN843" i="4" a="1"/>
  <c r="CN843" i="4" s="1"/>
  <c r="CN811" i="4" a="1"/>
  <c r="CN811" i="4" s="1"/>
  <c r="CN907" i="4" a="1"/>
  <c r="CN907" i="4" s="1"/>
  <c r="CN905" i="4" a="1"/>
  <c r="CN905" i="4" s="1"/>
  <c r="CN918" i="4" a="1"/>
  <c r="CN918" i="4" s="1"/>
  <c r="CN869" i="4" a="1"/>
  <c r="CN869" i="4" s="1"/>
  <c r="CN837" i="4" a="1"/>
  <c r="CN837" i="4" s="1"/>
  <c r="CN908" i="4" a="1"/>
  <c r="CN908" i="4" s="1"/>
  <c r="CN896" i="4" a="1"/>
  <c r="CN896" i="4" s="1"/>
  <c r="CN884" i="4" a="1"/>
  <c r="CN884" i="4" s="1"/>
  <c r="CN866" i="4" a="1"/>
  <c r="CN866" i="4" s="1"/>
  <c r="CN909" i="4" a="1"/>
  <c r="CN909" i="4" s="1"/>
  <c r="CN872" i="4" a="1"/>
  <c r="CN872" i="4" s="1"/>
  <c r="CN863" i="4" a="1"/>
  <c r="CN863" i="4" s="1"/>
  <c r="CN910" i="4" a="1"/>
  <c r="CN910" i="4" s="1"/>
  <c r="CN860" i="4" a="1"/>
  <c r="CN860" i="4" s="1"/>
  <c r="CN895" i="4" a="1"/>
  <c r="CN895" i="4" s="1"/>
  <c r="CN879" i="4" a="1"/>
  <c r="CN879" i="4" s="1"/>
  <c r="CN911" i="4" a="1"/>
  <c r="CN911" i="4" s="1"/>
  <c r="CN894" i="4" a="1"/>
  <c r="CN894" i="4" s="1"/>
  <c r="CN875" i="4" a="1"/>
  <c r="CN875" i="4" s="1"/>
  <c r="CN848" i="4" a="1"/>
  <c r="CN848" i="4" s="1"/>
  <c r="CN845" i="4" a="1"/>
  <c r="CN845" i="4" s="1"/>
  <c r="CN839" i="4" a="1"/>
  <c r="CN839" i="4" s="1"/>
  <c r="CN913" i="4" a="1"/>
  <c r="CN913" i="4" s="1"/>
  <c r="CN887" i="4" a="1"/>
  <c r="CN887" i="4" s="1"/>
  <c r="CN868" i="4" a="1"/>
  <c r="CN868" i="4" s="1"/>
  <c r="CN836" i="4" a="1"/>
  <c r="CN836" i="4" s="1"/>
  <c r="CN871" i="4" a="1"/>
  <c r="CN871" i="4" s="1"/>
  <c r="CN865" i="4" a="1"/>
  <c r="CN865" i="4" s="1"/>
  <c r="CN833" i="4" a="1"/>
  <c r="CN833" i="4" s="1"/>
  <c r="CN862" i="4" a="1"/>
  <c r="CN862" i="4" s="1"/>
  <c r="CN830" i="4" a="1"/>
  <c r="CN830" i="4" s="1"/>
  <c r="CN878" i="4" a="1"/>
  <c r="CN878" i="4" s="1"/>
  <c r="CN859" i="4" a="1"/>
  <c r="CN859" i="4" s="1"/>
  <c r="CN827" i="4" a="1"/>
  <c r="CN827" i="4" s="1"/>
  <c r="CN914" i="4" a="1"/>
  <c r="CN914" i="4" s="1"/>
  <c r="CN892" i="4" a="1"/>
  <c r="CN892" i="4" s="1"/>
  <c r="CN874" i="4" a="1"/>
  <c r="CN874" i="4" s="1"/>
  <c r="CN886" i="4" a="1"/>
  <c r="CN886" i="4" s="1"/>
  <c r="CN844" i="4" a="1"/>
  <c r="CN844" i="4" s="1"/>
  <c r="CN891" i="4" a="1"/>
  <c r="CN891" i="4" s="1"/>
  <c r="CN898" i="4" a="1"/>
  <c r="CN898" i="4" s="1"/>
  <c r="CN882" i="4" a="1"/>
  <c r="CN882" i="4" s="1"/>
  <c r="CN847" i="4" a="1"/>
  <c r="CN847" i="4" s="1"/>
  <c r="CN857" i="4" a="1"/>
  <c r="CN857" i="4" s="1"/>
  <c r="CN852" i="4" a="1"/>
  <c r="CN852" i="4" s="1"/>
  <c r="CN823" i="4" a="1"/>
  <c r="CN823" i="4" s="1"/>
  <c r="CN810" i="4" a="1"/>
  <c r="CN810" i="4" s="1"/>
  <c r="CN853" i="4" a="1"/>
  <c r="CN853" i="4" s="1"/>
  <c r="CN814" i="4" a="1"/>
  <c r="CN814" i="4" s="1"/>
  <c r="CN822" i="4" a="1"/>
  <c r="CN822" i="4" s="1"/>
  <c r="CN821" i="4" a="1"/>
  <c r="CN821" i="4" s="1"/>
  <c r="CN806" i="4" a="1"/>
  <c r="CN806" i="4" s="1"/>
  <c r="CN803" i="4" a="1"/>
  <c r="CN803" i="4" s="1"/>
  <c r="CN800" i="4" a="1"/>
  <c r="CN800" i="4" s="1"/>
  <c r="CN858" i="4" a="1"/>
  <c r="CN858" i="4" s="1"/>
  <c r="CN797" i="4" a="1"/>
  <c r="CN797" i="4" s="1"/>
  <c r="CN835" i="4" a="1"/>
  <c r="CN835" i="4" s="1"/>
  <c r="CN809" i="4" a="1"/>
  <c r="CN809" i="4" s="1"/>
  <c r="CN794" i="4" a="1"/>
  <c r="CN794" i="4" s="1"/>
  <c r="CN917" i="4" a="1"/>
  <c r="CN917" i="4" s="1"/>
  <c r="CN885" i="4" a="1"/>
  <c r="CN885" i="4" s="1"/>
  <c r="CN873" i="4" a="1"/>
  <c r="CN873" i="4" s="1"/>
  <c r="CN834" i="4" a="1"/>
  <c r="CN834" i="4" s="1"/>
  <c r="CN832" i="4" a="1"/>
  <c r="CN832" i="4" s="1"/>
  <c r="CN867" i="4" a="1"/>
  <c r="CN867" i="4" s="1"/>
  <c r="CN813" i="4" a="1"/>
  <c r="CN813" i="4" s="1"/>
  <c r="CN899" i="4" a="1"/>
  <c r="CN899" i="4" s="1"/>
  <c r="CN854" i="4" a="1"/>
  <c r="CN854" i="4" s="1"/>
  <c r="CN831" i="4" a="1"/>
  <c r="CN831" i="4" s="1"/>
  <c r="CN820" i="4" a="1"/>
  <c r="CN820" i="4" s="1"/>
  <c r="CN888" i="4" a="1"/>
  <c r="CN888" i="4" s="1"/>
  <c r="CN883" i="4" a="1"/>
  <c r="CN883" i="4" s="1"/>
  <c r="CN838" i="4" a="1"/>
  <c r="CN838" i="4" s="1"/>
  <c r="CN829" i="4" a="1"/>
  <c r="CN829" i="4" s="1"/>
  <c r="CN876" i="4" a="1"/>
  <c r="CN876" i="4" s="1"/>
  <c r="CN841" i="4" a="1"/>
  <c r="CN841" i="4" s="1"/>
  <c r="CN840" i="4" a="1"/>
  <c r="CN840" i="4" s="1"/>
  <c r="CN881" i="4" a="1"/>
  <c r="CN881" i="4" s="1"/>
  <c r="CN819" i="4" a="1"/>
  <c r="CN819" i="4" s="1"/>
  <c r="CN812" i="4" a="1"/>
  <c r="CN812" i="4" s="1"/>
  <c r="CN901" i="4" a="1"/>
  <c r="CN901" i="4" s="1"/>
  <c r="CN864" i="4" a="1"/>
  <c r="CN864" i="4" s="1"/>
  <c r="CN855" i="4" a="1"/>
  <c r="CN855" i="4" s="1"/>
  <c r="CN842" i="4" a="1"/>
  <c r="CN842" i="4" s="1"/>
  <c r="CN796" i="4" a="1"/>
  <c r="CN796" i="4" s="1"/>
  <c r="CN900" i="4" a="1"/>
  <c r="CN900" i="4" s="1"/>
  <c r="CN861" i="4" a="1"/>
  <c r="CN861" i="4" s="1"/>
  <c r="CN825" i="4" a="1"/>
  <c r="CN825" i="4" s="1"/>
  <c r="CN818" i="4" a="1"/>
  <c r="CN818" i="4" s="1"/>
  <c r="CN795" i="4" a="1"/>
  <c r="CN795" i="4" s="1"/>
  <c r="CN816" i="4" a="1"/>
  <c r="CN816" i="4" s="1"/>
  <c r="CN851" i="4" a="1"/>
  <c r="CN851" i="4" s="1"/>
  <c r="CN804" i="4" a="1"/>
  <c r="CN804" i="4" s="1"/>
  <c r="CN856" i="4" a="1"/>
  <c r="CN856" i="4" s="1"/>
  <c r="CN807" i="4" a="1"/>
  <c r="CN807" i="4" s="1"/>
  <c r="CN801" i="4" a="1"/>
  <c r="CN801" i="4" s="1"/>
  <c r="CN826" i="4" a="1"/>
  <c r="CN826" i="4" s="1"/>
  <c r="CN850" i="4" a="1"/>
  <c r="CN850" i="4" s="1"/>
  <c r="CN828" i="4" a="1"/>
  <c r="CN828" i="4" s="1"/>
  <c r="CN824" i="4" a="1"/>
  <c r="CN824" i="4" s="1"/>
  <c r="CN802" i="4" a="1"/>
  <c r="CN802" i="4" s="1"/>
  <c r="CN805" i="4" a="1"/>
  <c r="CN805" i="4" s="1"/>
  <c r="CN808" i="4" a="1"/>
  <c r="CN808" i="4" s="1"/>
  <c r="CN798" i="4" a="1"/>
  <c r="CN798" i="4" s="1"/>
  <c r="CN815" i="4" a="1"/>
  <c r="CN815" i="4" s="1"/>
  <c r="CN799" i="4" a="1"/>
  <c r="CN799" i="4" s="1"/>
  <c r="CN877" i="4" a="1"/>
  <c r="CN877" i="4" s="1"/>
  <c r="CN793" i="4" a="1"/>
  <c r="CN793" i="4" s="1"/>
  <c r="CN817" i="4" a="1"/>
  <c r="CN817" i="4" s="1"/>
  <c r="DF1006" i="4"/>
  <c r="BP89" i="4" a="1"/>
  <c r="BP89" i="4" s="1"/>
  <c r="BP69" i="4" a="1"/>
  <c r="BP69" i="4" s="1"/>
  <c r="DD939" i="4"/>
  <c r="DJ960" i="4" s="1"/>
  <c r="DD933" i="4"/>
  <c r="DJ954" i="4" s="1"/>
  <c r="DE933" i="4"/>
  <c r="DK954" i="4" s="1"/>
  <c r="BP43" i="4" a="1"/>
  <c r="BP43" i="4" s="1"/>
  <c r="DD1030" i="4"/>
  <c r="DJ1051" i="4" s="1"/>
  <c r="BA98" i="4"/>
  <c r="BB98" i="4" s="1"/>
  <c r="BK98" i="4"/>
  <c r="BR88" i="4" a="1"/>
  <c r="BR88" i="4" s="1"/>
  <c r="DG1017" i="4"/>
  <c r="BV221" i="4"/>
  <c r="BY221" i="4" s="1"/>
  <c r="DD1010" i="4"/>
  <c r="DJ1031" i="4" s="1"/>
  <c r="CJ1085" i="4"/>
  <c r="CQ1085" i="4" s="1"/>
  <c r="CW1085" i="4" s="1"/>
  <c r="DC1085" i="4"/>
  <c r="DI1085" i="4" s="1"/>
  <c r="BR251" i="4" a="1"/>
  <c r="BR251" i="4" s="1"/>
  <c r="CH942" i="4"/>
  <c r="DE942" i="4" s="1"/>
  <c r="DK963" i="4" s="1"/>
  <c r="AQ151" i="4"/>
  <c r="BI151" i="4" s="1"/>
  <c r="L151" i="4"/>
  <c r="BA106" i="4"/>
  <c r="BB106" i="4" s="1"/>
  <c r="BK106" i="4"/>
  <c r="CH834" i="4"/>
  <c r="L43" i="4"/>
  <c r="AQ43" i="4"/>
  <c r="BI43" i="4" s="1"/>
  <c r="BO71" i="4" a="1"/>
  <c r="BO71" i="4" s="1"/>
  <c r="BO78" i="4" a="1"/>
  <c r="BO78" i="4" s="1"/>
  <c r="BO130" i="4" a="1"/>
  <c r="BO130" i="4" s="1"/>
  <c r="AI130" i="4" a="1"/>
  <c r="AI130" i="4" s="1"/>
  <c r="BO270" i="4" a="1"/>
  <c r="BO270" i="4" s="1"/>
  <c r="BA14" i="4"/>
  <c r="BK14" i="4"/>
  <c r="CH815" i="4"/>
  <c r="DG815" i="4" s="1"/>
  <c r="L24" i="4"/>
  <c r="AQ24" i="4"/>
  <c r="BI24" i="4" s="1"/>
  <c r="DF936" i="4"/>
  <c r="CG964" i="4"/>
  <c r="CH819" i="4"/>
  <c r="DG819" i="4" s="1"/>
  <c r="AQ28" i="4"/>
  <c r="BI28" i="4" s="1"/>
  <c r="L28" i="4"/>
  <c r="BV28" i="4"/>
  <c r="BY28" i="4" s="1"/>
  <c r="BP119" i="4" a="1"/>
  <c r="BP119" i="4" s="1"/>
  <c r="BP73" i="4" a="1"/>
  <c r="BP73" i="4" s="1"/>
  <c r="BP103" i="4" a="1"/>
  <c r="BP103" i="4" s="1"/>
  <c r="BP254" i="4" a="1"/>
  <c r="BX32" i="4" a="1"/>
  <c r="BX32" i="4" s="1"/>
  <c r="BX63" i="4" a="1"/>
  <c r="BX63" i="4" s="1"/>
  <c r="BX105" i="4" a="1"/>
  <c r="BX105" i="4" s="1"/>
  <c r="BX131" i="4" a="1"/>
  <c r="BX145" i="4" a="1"/>
  <c r="BX144" i="4" a="1"/>
  <c r="BX216" i="4" a="1"/>
  <c r="BX262" i="4" a="1"/>
  <c r="BX321" i="4" a="1"/>
  <c r="BX319" i="4" a="1"/>
  <c r="DF994" i="4"/>
  <c r="DC980" i="4"/>
  <c r="DI980" i="4" s="1"/>
  <c r="CJ980" i="4"/>
  <c r="CQ980" i="4" s="1"/>
  <c r="CW980" i="4" s="1"/>
  <c r="CH969" i="4"/>
  <c r="DD969" i="4" s="1"/>
  <c r="DJ990" i="4" s="1"/>
  <c r="L178" i="4"/>
  <c r="AQ178" i="4"/>
  <c r="BI178" i="4" s="1"/>
  <c r="DC926" i="4"/>
  <c r="DI926" i="4" s="1"/>
  <c r="CJ926" i="4"/>
  <c r="CQ926" i="4" s="1"/>
  <c r="CW926" i="4" s="1"/>
  <c r="DG1038" i="4"/>
  <c r="BR161" i="4" a="1"/>
  <c r="BR161" i="4" s="1"/>
  <c r="CJ981" i="4"/>
  <c r="CQ981" i="4" s="1"/>
  <c r="CW981" i="4" s="1"/>
  <c r="DC981" i="4"/>
  <c r="DI981" i="4" s="1"/>
  <c r="CJ1088" i="4"/>
  <c r="CQ1088" i="4" s="1"/>
  <c r="CW1088" i="4" s="1"/>
  <c r="DC1088" i="4"/>
  <c r="DI1088" i="4" s="1"/>
  <c r="BR53" i="4" a="1"/>
  <c r="BR53" i="4" s="1"/>
  <c r="BK92" i="4"/>
  <c r="BA92" i="4"/>
  <c r="BB92" i="4" s="1"/>
  <c r="BK312" i="4"/>
  <c r="BA312" i="4"/>
  <c r="BB312" i="4" s="1"/>
  <c r="BO117" i="4" a="1"/>
  <c r="BO117" i="4" s="1"/>
  <c r="AI189" i="4" a="1"/>
  <c r="AI189" i="4" s="1"/>
  <c r="AI134" i="4" a="1"/>
  <c r="AI134" i="4" s="1"/>
  <c r="BO257" i="4" a="1"/>
  <c r="BO257" i="4" s="1"/>
  <c r="DD951" i="4"/>
  <c r="DJ972" i="4" s="1"/>
  <c r="CG1019" i="4"/>
  <c r="BR247" i="4" a="1"/>
  <c r="BR247" i="4" s="1"/>
  <c r="BP40" i="4" a="1"/>
  <c r="BP40" i="4" s="1"/>
  <c r="BP300" i="4" a="1"/>
  <c r="BX62" i="4" a="1"/>
  <c r="BX62" i="4" s="1"/>
  <c r="BX46" i="4" a="1"/>
  <c r="BX46" i="4" s="1"/>
  <c r="BX97" i="4" a="1"/>
  <c r="BX97" i="4" s="1"/>
  <c r="BX163" i="4" a="1"/>
  <c r="BX138" i="4" a="1"/>
  <c r="BX180" i="4" a="1"/>
  <c r="BX148" i="4" a="1"/>
  <c r="BX276" i="4" a="1"/>
  <c r="BX287" i="4" a="1"/>
  <c r="BX322" i="4" a="1"/>
  <c r="BP88" i="4" a="1"/>
  <c r="BP88" i="4" s="1"/>
  <c r="DD923" i="4"/>
  <c r="DJ944" i="4" s="1"/>
  <c r="BP96" i="4" a="1"/>
  <c r="BP96" i="4" s="1"/>
  <c r="DE929" i="4"/>
  <c r="DK950" i="4" s="1"/>
  <c r="DD929" i="4"/>
  <c r="DJ950" i="4" s="1"/>
  <c r="BP39" i="4" a="1"/>
  <c r="BP39" i="4" s="1"/>
  <c r="CH1024" i="4"/>
  <c r="DE1024" i="4" s="1"/>
  <c r="DK1045" i="4" s="1"/>
  <c r="L233" i="4"/>
  <c r="AQ233" i="4"/>
  <c r="BI233" i="4" s="1"/>
  <c r="DF1075" i="4"/>
  <c r="CH1068" i="4"/>
  <c r="DG1068" i="4" s="1"/>
  <c r="L277" i="4"/>
  <c r="AQ277" i="4"/>
  <c r="BI277" i="4" s="1"/>
  <c r="DE1043" i="4"/>
  <c r="DK1064" i="4" s="1"/>
  <c r="BO254" i="4" a="1"/>
  <c r="BO254" i="4" s="1"/>
  <c r="AI138" i="4" a="1"/>
  <c r="AI138" i="4" s="1"/>
  <c r="BO267" i="4" a="1"/>
  <c r="BO267" i="4" s="1"/>
  <c r="CH795" i="4"/>
  <c r="DG795" i="4" s="1"/>
  <c r="AQ4" i="4"/>
  <c r="BI4" i="4" s="1"/>
  <c r="L4" i="4"/>
  <c r="BR238" i="4" a="1"/>
  <c r="BR238" i="4" s="1"/>
  <c r="BR85" i="4" a="1"/>
  <c r="BR85" i="4" s="1"/>
  <c r="BR275" i="4" a="1"/>
  <c r="BR275" i="4" s="1"/>
  <c r="BR111" i="4" a="1"/>
  <c r="BR111" i="4" s="1"/>
  <c r="BR239" i="4" a="1"/>
  <c r="BR239" i="4" s="1"/>
  <c r="BR315" i="4" a="1"/>
  <c r="BR315" i="4" s="1"/>
  <c r="BR56" i="4" a="1"/>
  <c r="BR56" i="4" s="1"/>
  <c r="BR87" i="4" a="1"/>
  <c r="BR87" i="4" s="1"/>
  <c r="BR92" i="4" a="1"/>
  <c r="BR92" i="4" s="1"/>
  <c r="BR293" i="4" a="1"/>
  <c r="BR293" i="4" s="1"/>
  <c r="BR141" i="4" a="1"/>
  <c r="BR141" i="4" s="1"/>
  <c r="BR165" i="4" a="1"/>
  <c r="BR165" i="4" s="1"/>
  <c r="BR38" i="4" a="1"/>
  <c r="BR38" i="4" s="1"/>
  <c r="BR109" i="4" a="1"/>
  <c r="BR109" i="4" s="1"/>
  <c r="BR182" i="4" a="1"/>
  <c r="BR182" i="4" s="1"/>
  <c r="BR227" i="4" a="1"/>
  <c r="BR227" i="4" s="1"/>
  <c r="BR304" i="4" a="1"/>
  <c r="BR304" i="4" s="1"/>
  <c r="BR50" i="4" a="1"/>
  <c r="BR50" i="4" s="1"/>
  <c r="BR33" i="4" a="1"/>
  <c r="BR33" i="4" s="1"/>
  <c r="BR91" i="4" a="1"/>
  <c r="BR91" i="4" s="1"/>
  <c r="BR167" i="4" a="1"/>
  <c r="BR167" i="4" s="1"/>
  <c r="BR174" i="4" a="1"/>
  <c r="BR174" i="4" s="1"/>
  <c r="BR224" i="4" a="1"/>
  <c r="BR224" i="4" s="1"/>
  <c r="BR40" i="4" a="1"/>
  <c r="BR40" i="4" s="1"/>
  <c r="BO116" i="4" a="1"/>
  <c r="BO116" i="4" s="1"/>
  <c r="BO82" i="4" a="1"/>
  <c r="BO82" i="4" s="1"/>
  <c r="BO47" i="4" a="1"/>
  <c r="BO47" i="4" s="1"/>
  <c r="BR46" i="4" a="1"/>
  <c r="BR46" i="4" s="1"/>
  <c r="BR27" i="4" a="1"/>
  <c r="BR27" i="4" s="1"/>
  <c r="BR199" i="4" a="1"/>
  <c r="BR199" i="4" s="1"/>
  <c r="BR309" i="4" a="1"/>
  <c r="BR309" i="4" s="1"/>
  <c r="BR192" i="4" a="1"/>
  <c r="BR192" i="4" s="1"/>
  <c r="BR127" i="4" a="1"/>
  <c r="BR127" i="4" s="1"/>
  <c r="BR211" i="4" a="1"/>
  <c r="BR211" i="4" s="1"/>
  <c r="BR151" i="4" a="1"/>
  <c r="BR151" i="4" s="1"/>
  <c r="BR301" i="4" a="1"/>
  <c r="BR301" i="4" s="1"/>
  <c r="BR323" i="4" a="1"/>
  <c r="BR323" i="4" s="1"/>
  <c r="BR176" i="4" a="1"/>
  <c r="BR176" i="4" s="1"/>
  <c r="BR26" i="4" a="1"/>
  <c r="BR26" i="4" s="1"/>
  <c r="BR106" i="4" a="1"/>
  <c r="BR106" i="4" s="1"/>
  <c r="BP31" i="4" a="1"/>
  <c r="BP31" i="4" s="1"/>
  <c r="BR262" i="4" a="1"/>
  <c r="BR262" i="4" s="1"/>
  <c r="BR132" i="4" a="1"/>
  <c r="BR132" i="4" s="1"/>
  <c r="BR34" i="4" a="1"/>
  <c r="BR34" i="4" s="1"/>
  <c r="BR115" i="4" a="1"/>
  <c r="BR115" i="4" s="1"/>
  <c r="BR143" i="4" a="1"/>
  <c r="BR143" i="4" s="1"/>
  <c r="BR312" i="4" a="1"/>
  <c r="BR312" i="4" s="1"/>
  <c r="BR45" i="4" a="1"/>
  <c r="BR45" i="4" s="1"/>
  <c r="BR170" i="4" a="1"/>
  <c r="BR170" i="4" s="1"/>
  <c r="BR277" i="4" a="1"/>
  <c r="BR277" i="4" s="1"/>
  <c r="BR52" i="4" a="1"/>
  <c r="BR52" i="4" s="1"/>
  <c r="BR203" i="4" a="1"/>
  <c r="BR203" i="4" s="1"/>
  <c r="BR243" i="4" a="1"/>
  <c r="BR243" i="4" s="1"/>
  <c r="BR188" i="4" a="1"/>
  <c r="BR188" i="4" s="1"/>
  <c r="BR316" i="4" a="1"/>
  <c r="BR316" i="4" s="1"/>
  <c r="BR319" i="4" a="1"/>
  <c r="BR319" i="4" s="1"/>
  <c r="BR246" i="4" a="1"/>
  <c r="BR246" i="4" s="1"/>
  <c r="BR250" i="4" a="1"/>
  <c r="BR250" i="4" s="1"/>
  <c r="BR122" i="4" a="1"/>
  <c r="BR122" i="4" s="1"/>
  <c r="BR99" i="4" a="1"/>
  <c r="BR99" i="4" s="1"/>
  <c r="BR191" i="4" a="1"/>
  <c r="BR191" i="4" s="1"/>
  <c r="BO57" i="4" a="1"/>
  <c r="BO57" i="4" s="1"/>
  <c r="BO33" i="4" a="1"/>
  <c r="BO33" i="4" s="1"/>
  <c r="BO49" i="4" a="1"/>
  <c r="BO49" i="4" s="1"/>
  <c r="BO12" i="4" a="1"/>
  <c r="BO12" i="4" s="1"/>
  <c r="BR219" i="4" a="1"/>
  <c r="BR219" i="4" s="1"/>
  <c r="BR68" i="4" a="1"/>
  <c r="BR68" i="4" s="1"/>
  <c r="BR104" i="4" a="1"/>
  <c r="BR104" i="4" s="1"/>
  <c r="BR299" i="4" a="1"/>
  <c r="BR299" i="4" s="1"/>
  <c r="BR278" i="4" a="1"/>
  <c r="BR278" i="4" s="1"/>
  <c r="BR137" i="4" a="1"/>
  <c r="BR137" i="4" s="1"/>
  <c r="BR317" i="4" a="1"/>
  <c r="BR317" i="4" s="1"/>
  <c r="BR82" i="4" a="1"/>
  <c r="BR82" i="4" s="1"/>
  <c r="BR119" i="4" a="1"/>
  <c r="BR119" i="4" s="1"/>
  <c r="BR258" i="4" a="1"/>
  <c r="BR258" i="4" s="1"/>
  <c r="BO125" i="4" a="1"/>
  <c r="BO125" i="4" s="1"/>
  <c r="BO124" i="4" a="1"/>
  <c r="BO124" i="4" s="1"/>
  <c r="BO25" i="4" a="1"/>
  <c r="BO25" i="4" s="1"/>
  <c r="BO107" i="4" a="1"/>
  <c r="BO107" i="4" s="1"/>
  <c r="BO56" i="4" a="1"/>
  <c r="BO56" i="4" s="1"/>
  <c r="BO118" i="4" a="1"/>
  <c r="BO118" i="4" s="1"/>
  <c r="BO7" i="4" a="1"/>
  <c r="BO7" i="4" s="1"/>
  <c r="BO75" i="4" a="1"/>
  <c r="BO75" i="4" s="1"/>
  <c r="BR198" i="4" a="1"/>
  <c r="BR198" i="4" s="1"/>
  <c r="BR37" i="4" a="1"/>
  <c r="BR37" i="4" s="1"/>
  <c r="BR291" i="4" a="1"/>
  <c r="BR291" i="4" s="1"/>
  <c r="BR257" i="4" a="1"/>
  <c r="BR257" i="4" s="1"/>
  <c r="BR80" i="4" a="1"/>
  <c r="BR80" i="4" s="1"/>
  <c r="BR90" i="4" a="1"/>
  <c r="BR90" i="4" s="1"/>
  <c r="BR135" i="4" a="1"/>
  <c r="BR135" i="4" s="1"/>
  <c r="BR44" i="4" a="1"/>
  <c r="BR44" i="4" s="1"/>
  <c r="BR273" i="4" a="1"/>
  <c r="BR273" i="4" s="1"/>
  <c r="BR256" i="4" a="1"/>
  <c r="BR256" i="4" s="1"/>
  <c r="BR48" i="4" a="1"/>
  <c r="BR48" i="4" s="1"/>
  <c r="BR156" i="4" a="1"/>
  <c r="BR156" i="4" s="1"/>
  <c r="BO90" i="4" a="1"/>
  <c r="BO90" i="4" s="1"/>
  <c r="BO104" i="4" a="1"/>
  <c r="BO104" i="4" s="1"/>
  <c r="BO45" i="4" a="1"/>
  <c r="BO45" i="4" s="1"/>
  <c r="BO80" i="4" a="1"/>
  <c r="BO80" i="4" s="1"/>
  <c r="BO37" i="4" a="1"/>
  <c r="BO37" i="4" s="1"/>
  <c r="BR322" i="4" a="1"/>
  <c r="BR322" i="4" s="1"/>
  <c r="BR289" i="4" a="1"/>
  <c r="BR289" i="4" s="1"/>
  <c r="BR212" i="4" a="1"/>
  <c r="BR212" i="4" s="1"/>
  <c r="BR54" i="4" a="1"/>
  <c r="BR54" i="4" s="1"/>
  <c r="BR255" i="4" a="1"/>
  <c r="BR255" i="4" s="1"/>
  <c r="BR270" i="4" a="1"/>
  <c r="BR270" i="4" s="1"/>
  <c r="BR221" i="4" a="1"/>
  <c r="BR221" i="4" s="1"/>
  <c r="BR83" i="4" a="1"/>
  <c r="BR83" i="4" s="1"/>
  <c r="BO119" i="4" a="1"/>
  <c r="BO119" i="4" s="1"/>
  <c r="BR213" i="4" a="1"/>
  <c r="BR213" i="4" s="1"/>
  <c r="BR196" i="4" a="1"/>
  <c r="BR196" i="4" s="1"/>
  <c r="BO122" i="4" a="1"/>
  <c r="BO122" i="4" s="1"/>
  <c r="BO115" i="4" a="1"/>
  <c r="BO115" i="4" s="1"/>
  <c r="BO19" i="4" a="1"/>
  <c r="BO19" i="4" s="1"/>
  <c r="BO14" i="4" a="1"/>
  <c r="BO14" i="4" s="1"/>
  <c r="BR148" i="4" a="1"/>
  <c r="BR148" i="4" s="1"/>
  <c r="BR186" i="4" a="1"/>
  <c r="BR186" i="4" s="1"/>
  <c r="BR311" i="4" a="1"/>
  <c r="BR311" i="4" s="1"/>
  <c r="BR178" i="4" a="1"/>
  <c r="BR178" i="4" s="1"/>
  <c r="BO113" i="4" a="1"/>
  <c r="BO113" i="4" s="1"/>
  <c r="BO112" i="4" a="1"/>
  <c r="BO112" i="4" s="1"/>
  <c r="BO83" i="4" a="1"/>
  <c r="BO83" i="4" s="1"/>
  <c r="BO5" i="4" a="1"/>
  <c r="BO5" i="4" s="1"/>
  <c r="BO16" i="4" a="1"/>
  <c r="BO16" i="4" s="1"/>
  <c r="BR164" i="4" a="1"/>
  <c r="BR164" i="4" s="1"/>
  <c r="BR217" i="4" a="1"/>
  <c r="BR217" i="4" s="1"/>
  <c r="BR171" i="4" a="1"/>
  <c r="BR171" i="4" s="1"/>
  <c r="BR320" i="4" a="1"/>
  <c r="BR320" i="4" s="1"/>
  <c r="BR126" i="4" a="1"/>
  <c r="BR126" i="4" s="1"/>
  <c r="BR73" i="4" a="1"/>
  <c r="BR73" i="4" s="1"/>
  <c r="BR62" i="4" a="1"/>
  <c r="BR62" i="4" s="1"/>
  <c r="BP79" i="4" a="1"/>
  <c r="BP79" i="4" s="1"/>
  <c r="BO97" i="4" a="1"/>
  <c r="BO97" i="4" s="1"/>
  <c r="BO66" i="4" a="1"/>
  <c r="BO66" i="4" s="1"/>
  <c r="BO44" i="4" a="1"/>
  <c r="BO44" i="4" s="1"/>
  <c r="BO24" i="4" a="1"/>
  <c r="BO24" i="4" s="1"/>
  <c r="BR200" i="4" a="1"/>
  <c r="BR200" i="4" s="1"/>
  <c r="BR155" i="4" a="1"/>
  <c r="BR155" i="4" s="1"/>
  <c r="BR284" i="4" a="1"/>
  <c r="BR284" i="4" s="1"/>
  <c r="BR121" i="4" a="1"/>
  <c r="BR121" i="4" s="1"/>
  <c r="BO81" i="4" a="1"/>
  <c r="BO81" i="4" s="1"/>
  <c r="BO91" i="4" a="1"/>
  <c r="BO91" i="4" s="1"/>
  <c r="BO17" i="4" a="1"/>
  <c r="BO17" i="4" s="1"/>
  <c r="BO18" i="4" a="1"/>
  <c r="BO18" i="4" s="1"/>
  <c r="BO11" i="4" a="1"/>
  <c r="BO11" i="4" s="1"/>
  <c r="BP14" i="4" a="1"/>
  <c r="BP14" i="4" s="1"/>
  <c r="BR216" i="4" a="1"/>
  <c r="BR216" i="4" s="1"/>
  <c r="BR149" i="4" a="1"/>
  <c r="BR149" i="4" s="1"/>
  <c r="BR220" i="4" a="1"/>
  <c r="BR220" i="4" s="1"/>
  <c r="BR313" i="4" a="1"/>
  <c r="BR313" i="4" s="1"/>
  <c r="BR101" i="4" a="1"/>
  <c r="BR101" i="4" s="1"/>
  <c r="BP87" i="4" a="1"/>
  <c r="BP87" i="4" s="1"/>
  <c r="BR49" i="4" a="1"/>
  <c r="BR49" i="4" s="1"/>
  <c r="BO21" i="4" a="1"/>
  <c r="BO21" i="4" s="1"/>
  <c r="BO6" i="4" a="1"/>
  <c r="BO6" i="4" s="1"/>
  <c r="BO99" i="4" a="1"/>
  <c r="BO99" i="4" s="1"/>
  <c r="BR25" i="4" a="1"/>
  <c r="BR25" i="4" s="1"/>
  <c r="BR253" i="4" a="1"/>
  <c r="BR253" i="4" s="1"/>
  <c r="BR36" i="4" a="1"/>
  <c r="BR36" i="4" s="1"/>
  <c r="BP48" i="4" a="1"/>
  <c r="BP48" i="4" s="1"/>
  <c r="BO86" i="4" a="1"/>
  <c r="BO86" i="4" s="1"/>
  <c r="BO108" i="4" a="1"/>
  <c r="BO108" i="4" s="1"/>
  <c r="BO51" i="4" a="1"/>
  <c r="BO51" i="4" s="1"/>
  <c r="BR136" i="4" a="1"/>
  <c r="BR136" i="4" s="1"/>
  <c r="BR163" i="4" a="1"/>
  <c r="BR163" i="4" s="1"/>
  <c r="BR39" i="4" a="1"/>
  <c r="BR39" i="4" s="1"/>
  <c r="BR208" i="4" a="1"/>
  <c r="BR208" i="4" s="1"/>
  <c r="BR285" i="4" a="1"/>
  <c r="BR285" i="4" s="1"/>
  <c r="BR153" i="4" a="1"/>
  <c r="BR153" i="4" s="1"/>
  <c r="BO121" i="4" a="1"/>
  <c r="BO121" i="4" s="1"/>
  <c r="BO65" i="4" a="1"/>
  <c r="BO65" i="4" s="1"/>
  <c r="BO79" i="4" a="1"/>
  <c r="BO79" i="4" s="1"/>
  <c r="BO46" i="4" a="1"/>
  <c r="BO46" i="4" s="1"/>
  <c r="BO8" i="4" a="1"/>
  <c r="BO8" i="4" s="1"/>
  <c r="BR240" i="4" a="1"/>
  <c r="BR240" i="4" s="1"/>
  <c r="BR31" i="4" a="1"/>
  <c r="BR31" i="4" s="1"/>
  <c r="BR118" i="4" a="1"/>
  <c r="BR118" i="4" s="1"/>
  <c r="BR79" i="4" a="1"/>
  <c r="BR79" i="4" s="1"/>
  <c r="BR55" i="4" a="1"/>
  <c r="BR55" i="4" s="1"/>
  <c r="BR145" i="4" a="1"/>
  <c r="BR145" i="4" s="1"/>
  <c r="BR147" i="4" a="1"/>
  <c r="BR147" i="4" s="1"/>
  <c r="BO127" i="4" a="1"/>
  <c r="BO127" i="4" s="1"/>
  <c r="BO102" i="4" a="1"/>
  <c r="BO102" i="4" s="1"/>
  <c r="BO22" i="4" a="1"/>
  <c r="BO22" i="4" s="1"/>
  <c r="BR71" i="4" a="1"/>
  <c r="BR71" i="4" s="1"/>
  <c r="BR77" i="4" a="1"/>
  <c r="BR77" i="4" s="1"/>
  <c r="BR282" i="4" a="1"/>
  <c r="BR282" i="4" s="1"/>
  <c r="BR195" i="4" a="1"/>
  <c r="BR195" i="4" s="1"/>
  <c r="BR259" i="4" a="1"/>
  <c r="BR259" i="4" s="1"/>
  <c r="BR66" i="4" a="1"/>
  <c r="BR66" i="4" s="1"/>
  <c r="BR215" i="4" a="1"/>
  <c r="BR215" i="4" s="1"/>
  <c r="BO68" i="4" a="1"/>
  <c r="BO68" i="4" s="1"/>
  <c r="BO55" i="4" a="1"/>
  <c r="BO55" i="4" s="1"/>
  <c r="BR41" i="4" a="1"/>
  <c r="BR41" i="4" s="1"/>
  <c r="BR308" i="4" a="1"/>
  <c r="BR308" i="4" s="1"/>
  <c r="BR279" i="4" a="1"/>
  <c r="BR279" i="4" s="1"/>
  <c r="BR303" i="4" a="1"/>
  <c r="BR303" i="4" s="1"/>
  <c r="BP5" i="4" a="1"/>
  <c r="BP5" i="4" s="1"/>
  <c r="BR35" i="4" a="1"/>
  <c r="BR35" i="4" s="1"/>
  <c r="BO128" i="4" a="1"/>
  <c r="BO128" i="4" s="1"/>
  <c r="BO54" i="4" a="1"/>
  <c r="BO54" i="4" s="1"/>
  <c r="BO88" i="4" a="1"/>
  <c r="BO88" i="4" s="1"/>
  <c r="BR128" i="4" a="1"/>
  <c r="BR128" i="4" s="1"/>
  <c r="BR70" i="4" a="1"/>
  <c r="BR70" i="4" s="1"/>
  <c r="BR169" i="4" a="1"/>
  <c r="BR169" i="4" s="1"/>
  <c r="BP95" i="4" a="1"/>
  <c r="BP95" i="4" s="1"/>
  <c r="BO38" i="4" a="1"/>
  <c r="BO38" i="4" s="1"/>
  <c r="BO30" i="4" a="1"/>
  <c r="BO30" i="4" s="1"/>
  <c r="BO23" i="4" a="1"/>
  <c r="BO23" i="4" s="1"/>
  <c r="BR235" i="4" a="1"/>
  <c r="BR235" i="4" s="1"/>
  <c r="BR120" i="4" a="1"/>
  <c r="BR120" i="4" s="1"/>
  <c r="BR265" i="4" a="1"/>
  <c r="BR265" i="4" s="1"/>
  <c r="BR95" i="4" a="1"/>
  <c r="BR95" i="4" s="1"/>
  <c r="BR139" i="4" a="1"/>
  <c r="BR139" i="4" s="1"/>
  <c r="BR187" i="4" a="1"/>
  <c r="BR187" i="4" s="1"/>
  <c r="BP77" i="4" a="1"/>
  <c r="BP77" i="4" s="1"/>
  <c r="BR268" i="4" a="1"/>
  <c r="BR268" i="4" s="1"/>
  <c r="BO92" i="4" a="1"/>
  <c r="BO92" i="4" s="1"/>
  <c r="BO70" i="4" a="1"/>
  <c r="BO70" i="4" s="1"/>
  <c r="BR89" i="4" a="1"/>
  <c r="BR89" i="4" s="1"/>
  <c r="BR228" i="4" a="1"/>
  <c r="BR228" i="4" s="1"/>
  <c r="BR181" i="4" a="1"/>
  <c r="BR181" i="4" s="1"/>
  <c r="BR63" i="4" a="1"/>
  <c r="BR63" i="4" s="1"/>
  <c r="BR269" i="4" a="1"/>
  <c r="BR269" i="4" s="1"/>
  <c r="BR160" i="4" a="1"/>
  <c r="BR160" i="4" s="1"/>
  <c r="BR229" i="4" a="1"/>
  <c r="BR229" i="4" s="1"/>
  <c r="BO110" i="4" a="1"/>
  <c r="BO110" i="4" s="1"/>
  <c r="BO58" i="4" a="1"/>
  <c r="BO58" i="4" s="1"/>
  <c r="BR72" i="4" a="1"/>
  <c r="BR72" i="4" s="1"/>
  <c r="BO103" i="4" a="1"/>
  <c r="BO103" i="4" s="1"/>
  <c r="BO94" i="4" a="1"/>
  <c r="BO94" i="4" s="1"/>
  <c r="BO96" i="4" a="1"/>
  <c r="BO96" i="4" s="1"/>
  <c r="BO42" i="4" a="1"/>
  <c r="BO42" i="4" s="1"/>
  <c r="BO50" i="4" a="1"/>
  <c r="BO50" i="4" s="1"/>
  <c r="BR75" i="4" a="1"/>
  <c r="BR75" i="4" s="1"/>
  <c r="BR76" i="4" a="1"/>
  <c r="BR76" i="4" s="1"/>
  <c r="BR300" i="4" a="1"/>
  <c r="BR300" i="4" s="1"/>
  <c r="BR254" i="4" a="1"/>
  <c r="BR254" i="4" s="1"/>
  <c r="BR274" i="4" a="1"/>
  <c r="BR274" i="4" s="1"/>
  <c r="BR103" i="4" a="1"/>
  <c r="BR103" i="4" s="1"/>
  <c r="BR131" i="4" a="1"/>
  <c r="BR131" i="4" s="1"/>
  <c r="BR105" i="4" a="1"/>
  <c r="BR105" i="4" s="1"/>
  <c r="BR226" i="4" a="1"/>
  <c r="BR226" i="4" s="1"/>
  <c r="BR130" i="4" a="1"/>
  <c r="BR130" i="4" s="1"/>
  <c r="BR152" i="4" a="1"/>
  <c r="BR152" i="4" s="1"/>
  <c r="BR204" i="4" a="1"/>
  <c r="BR204" i="4" s="1"/>
  <c r="BO35" i="4" a="1"/>
  <c r="BO35" i="4" s="1"/>
  <c r="BP18" i="4" a="1"/>
  <c r="BP18" i="4" s="1"/>
  <c r="BR61" i="4" a="1"/>
  <c r="BR61" i="4" s="1"/>
  <c r="BR292" i="4" a="1"/>
  <c r="BR292" i="4" s="1"/>
  <c r="BR159" i="4" a="1"/>
  <c r="BR159" i="4" s="1"/>
  <c r="BR266" i="4" a="1"/>
  <c r="BR266" i="4" s="1"/>
  <c r="BO10" i="4" a="1"/>
  <c r="BO10" i="4" s="1"/>
  <c r="BO20" i="4" a="1"/>
  <c r="BO20" i="4" s="1"/>
  <c r="BV159" i="4"/>
  <c r="BY159" i="4" s="1"/>
  <c r="DC989" i="4"/>
  <c r="DI989" i="4" s="1"/>
  <c r="CJ989" i="4"/>
  <c r="CQ989" i="4" s="1"/>
  <c r="CW989" i="4" s="1"/>
  <c r="BP57" i="4" a="1"/>
  <c r="BP57" i="4" s="1"/>
  <c r="CJ991" i="4"/>
  <c r="CQ991" i="4" s="1"/>
  <c r="CW991" i="4" s="1"/>
  <c r="DC991" i="4"/>
  <c r="DI991" i="4" s="1"/>
  <c r="BX7" i="4" a="1"/>
  <c r="BX7" i="4" s="1"/>
  <c r="BX22" i="4" a="1"/>
  <c r="BX22" i="4" s="1"/>
  <c r="BX121" i="4" a="1"/>
  <c r="BX121" i="4" s="1"/>
  <c r="BX96" i="4" a="1"/>
  <c r="BX96" i="4" s="1"/>
  <c r="BX187" i="4" a="1"/>
  <c r="BX149" i="4" a="1"/>
  <c r="BX152" i="4" a="1"/>
  <c r="BX272" i="4" a="1"/>
  <c r="BX294" i="4" a="1"/>
  <c r="BX314" i="4" a="1"/>
  <c r="CJ959" i="4"/>
  <c r="CQ959" i="4" s="1"/>
  <c r="CW959" i="4" s="1"/>
  <c r="DC959" i="4"/>
  <c r="DI959" i="4" s="1"/>
  <c r="DG1078" i="4"/>
  <c r="CG1075" i="4"/>
  <c r="BP120" i="4" a="1"/>
  <c r="BP120" i="4" s="1"/>
  <c r="AI178" i="4" a="1"/>
  <c r="AI178" i="4" s="1"/>
  <c r="AI142" i="4" a="1"/>
  <c r="AI142" i="4" s="1"/>
  <c r="BO284" i="4" a="1"/>
  <c r="BO284" i="4" s="1"/>
  <c r="CH904" i="4"/>
  <c r="AQ113" i="4"/>
  <c r="BI113" i="4" s="1"/>
  <c r="L113" i="4"/>
  <c r="BR108" i="4" a="1"/>
  <c r="BR108" i="4" s="1"/>
  <c r="DE1094" i="4"/>
  <c r="DE1052" i="4"/>
  <c r="DK1073" i="4" s="1"/>
  <c r="BR267" i="4" a="1"/>
  <c r="BR267" i="4" s="1"/>
  <c r="DE993" i="4"/>
  <c r="DK1014" i="4" s="1"/>
  <c r="BP11" i="4" a="1"/>
  <c r="BP11" i="4" s="1"/>
  <c r="DE1049" i="4"/>
  <c r="DK1070" i="4" s="1"/>
  <c r="DF1049" i="4"/>
  <c r="CJ942" i="4"/>
  <c r="CQ942" i="4" s="1"/>
  <c r="CW942" i="4" s="1"/>
  <c r="DC942" i="4"/>
  <c r="DI942" i="4" s="1"/>
  <c r="BO34" i="4" a="1"/>
  <c r="BO34" i="4" s="1"/>
  <c r="BO67" i="4" a="1"/>
  <c r="BO67" i="4" s="1"/>
  <c r="AI172" i="4" a="1"/>
  <c r="AI172" i="4" s="1"/>
  <c r="AI146" i="4" a="1"/>
  <c r="AI146" i="4" s="1"/>
  <c r="BO287" i="4" a="1"/>
  <c r="BO287" i="4" s="1"/>
  <c r="BR234" i="4" a="1"/>
  <c r="BR234" i="4" s="1"/>
  <c r="BP22" i="4" a="1"/>
  <c r="BP22" i="4" s="1"/>
  <c r="CG978" i="4"/>
  <c r="BX10" i="4" a="1"/>
  <c r="BX10" i="4" s="1"/>
  <c r="BX27" i="4" a="1"/>
  <c r="BX27" i="4" s="1"/>
  <c r="BX99" i="4" a="1"/>
  <c r="BX99" i="4" s="1"/>
  <c r="BX117" i="4" a="1"/>
  <c r="BX117" i="4" s="1"/>
  <c r="BX101" i="4" a="1"/>
  <c r="BX101" i="4" s="1"/>
  <c r="BX130" i="4" a="1"/>
  <c r="BX130" i="4" s="1"/>
  <c r="BX160" i="4" a="1"/>
  <c r="BX250" i="4" a="1"/>
  <c r="BX278" i="4" a="1"/>
  <c r="BX292" i="4" a="1"/>
  <c r="CH901" i="4"/>
  <c r="BV110" i="4"/>
  <c r="BY110" i="4" s="1"/>
  <c r="AQ110" i="4"/>
  <c r="BI110" i="4" s="1"/>
  <c r="L110" i="4"/>
  <c r="BP135" i="4" a="1"/>
  <c r="CG1047" i="4"/>
  <c r="BP35" i="4" a="1"/>
  <c r="BP35" i="4" s="1"/>
  <c r="CG976" i="4"/>
  <c r="DD1073" i="4"/>
  <c r="DJ1094" i="4" s="1"/>
  <c r="DG1049" i="4"/>
  <c r="CH1034" i="4"/>
  <c r="DE1034" i="4" s="1"/>
  <c r="DK1055" i="4" s="1"/>
  <c r="AQ243" i="4"/>
  <c r="BI243" i="4" s="1"/>
  <c r="L243" i="4"/>
  <c r="DD1075" i="4"/>
  <c r="DJ1096" i="4" s="1"/>
  <c r="BR201" i="4" a="1"/>
  <c r="BR201" i="4" s="1"/>
  <c r="BP171" i="4" a="1"/>
  <c r="CH1020" i="4"/>
  <c r="DG1020" i="4" s="1"/>
  <c r="L229" i="4"/>
  <c r="AQ229" i="4"/>
  <c r="BI229" i="4" s="1"/>
  <c r="BP37" i="4" a="1"/>
  <c r="BP37" i="4" s="1"/>
  <c r="BR194" i="4" a="1"/>
  <c r="BR194" i="4" s="1"/>
  <c r="BO39" i="4" a="1"/>
  <c r="BO39" i="4" s="1"/>
  <c r="BO69" i="4" a="1"/>
  <c r="BO69" i="4" s="1"/>
  <c r="BO199" i="4" a="1"/>
  <c r="BO199" i="4" s="1"/>
  <c r="AI135" i="4" a="1"/>
  <c r="AI135" i="4" s="1"/>
  <c r="AI154" i="4" a="1"/>
  <c r="AI154" i="4" s="1"/>
  <c r="BO303" i="4" a="1"/>
  <c r="BO303" i="4" s="1"/>
  <c r="CG961" i="4"/>
  <c r="BR180" i="4" a="1"/>
  <c r="BR180" i="4" s="1"/>
  <c r="BX50" i="4" a="1"/>
  <c r="BX50" i="4" s="1"/>
  <c r="BX113" i="4" a="1"/>
  <c r="BX113" i="4" s="1"/>
  <c r="BX38" i="4" a="1"/>
  <c r="BX38" i="4" s="1"/>
  <c r="BX125" i="4" a="1"/>
  <c r="BX125" i="4" s="1"/>
  <c r="BX198" i="4" a="1"/>
  <c r="BX282" i="4" a="1"/>
  <c r="BX263" i="4" a="1"/>
  <c r="BP94" i="4" a="1"/>
  <c r="BP94" i="4" s="1"/>
  <c r="DG1054" i="4"/>
  <c r="BP100" i="4" a="1"/>
  <c r="BP100" i="4" s="1"/>
  <c r="CJ969" i="4"/>
  <c r="CQ969" i="4" s="1"/>
  <c r="CW969" i="4" s="1"/>
  <c r="DC969" i="4"/>
  <c r="DI969" i="4" s="1"/>
  <c r="BV280" i="4"/>
  <c r="BY280" i="4" s="1"/>
  <c r="DC1071" i="4"/>
  <c r="DI1071" i="4" s="1"/>
  <c r="CJ1071" i="4"/>
  <c r="CQ1071" i="4" s="1"/>
  <c r="CW1071" i="4" s="1"/>
  <c r="CH953" i="4"/>
  <c r="DD953" i="4" s="1"/>
  <c r="DJ974" i="4" s="1"/>
  <c r="L162" i="4"/>
  <c r="AQ162" i="4"/>
  <c r="BI162" i="4" s="1"/>
  <c r="BR47" i="4" a="1"/>
  <c r="BR47" i="4" s="1"/>
  <c r="CG922" i="4"/>
  <c r="BR236" i="4" a="1"/>
  <c r="BR236" i="4" s="1"/>
  <c r="CG1018" i="4"/>
  <c r="BO13" i="4" a="1"/>
  <c r="BO13" i="4" s="1"/>
  <c r="BO26" i="4" a="1"/>
  <c r="BO26" i="4" s="1"/>
  <c r="BO76" i="4" a="1"/>
  <c r="BO76" i="4" s="1"/>
  <c r="BO64" i="4" a="1"/>
  <c r="BO64" i="4" s="1"/>
  <c r="BO172" i="4" a="1"/>
  <c r="BO172" i="4" s="1"/>
  <c r="AI158" i="4" a="1"/>
  <c r="AI158" i="4" s="1"/>
  <c r="BO208" i="4" a="1"/>
  <c r="BO208" i="4" s="1"/>
  <c r="BK175" i="4"/>
  <c r="BA175" i="4"/>
  <c r="BB175" i="4" s="1"/>
  <c r="CH850" i="4"/>
  <c r="AQ59" i="4"/>
  <c r="BI59" i="4" s="1"/>
  <c r="L59" i="4"/>
  <c r="BV59" i="4"/>
  <c r="BY59" i="4" s="1"/>
  <c r="CH894" i="4"/>
  <c r="AQ103" i="4"/>
  <c r="BI103" i="4" s="1"/>
  <c r="L103" i="4"/>
  <c r="BV103" i="4"/>
  <c r="BY103" i="4" s="1"/>
  <c r="CG1046" i="4"/>
  <c r="BR124" i="4" a="1"/>
  <c r="BR124" i="4" s="1"/>
  <c r="BP19" i="4" a="1"/>
  <c r="BP19" i="4" s="1"/>
  <c r="BA127" i="4"/>
  <c r="BB127" i="4" s="1"/>
  <c r="BK127" i="4"/>
  <c r="BX87" i="4" a="1"/>
  <c r="BX87" i="4" s="1"/>
  <c r="BX25" i="4" a="1"/>
  <c r="BX25" i="4" s="1"/>
  <c r="BX150" i="4" a="1"/>
  <c r="BX54" i="4" a="1"/>
  <c r="BX54" i="4" s="1"/>
  <c r="BX126" i="4" a="1"/>
  <c r="BX126" i="4" s="1"/>
  <c r="BX169" i="4" a="1"/>
  <c r="BX202" i="4" a="1"/>
  <c r="BX253" i="4" a="1"/>
  <c r="BP64" i="4" a="1"/>
  <c r="BP64" i="4" s="1"/>
  <c r="BK99" i="4"/>
  <c r="BA99" i="4"/>
  <c r="BB99" i="4" s="1"/>
  <c r="CH973" i="4"/>
  <c r="AQ182" i="4"/>
  <c r="BI182" i="4" s="1"/>
  <c r="L182" i="4"/>
  <c r="DF1037" i="4"/>
  <c r="CG1009" i="4"/>
  <c r="DG1044" i="4"/>
  <c r="BP116" i="4" a="1"/>
  <c r="BP116" i="4" s="1"/>
  <c r="DC1024" i="4"/>
  <c r="DI1024" i="4" s="1"/>
  <c r="CJ1024" i="4"/>
  <c r="CQ1024" i="4" s="1"/>
  <c r="CW1024" i="4" s="1"/>
  <c r="BP29" i="4" a="1"/>
  <c r="BP29" i="4" s="1"/>
  <c r="DF1005" i="4"/>
  <c r="DG1031" i="4"/>
  <c r="BR140" i="4" a="1"/>
  <c r="BR140" i="4" s="1"/>
  <c r="DE956" i="4"/>
  <c r="DK977" i="4" s="1"/>
  <c r="DG1026" i="4"/>
  <c r="BO59" i="4" a="1"/>
  <c r="BO59" i="4" s="1"/>
  <c r="BO53" i="4" a="1"/>
  <c r="BO53" i="4" s="1"/>
  <c r="BO175" i="4" a="1"/>
  <c r="BO175" i="4" s="1"/>
  <c r="BO142" i="4" a="1"/>
  <c r="BO142" i="4" s="1"/>
  <c r="AI307" i="4" a="1"/>
  <c r="AI307" i="4" s="1"/>
  <c r="BX208" i="4" a="1"/>
  <c r="BX182" i="4" a="1"/>
  <c r="BX223" i="4" a="1"/>
  <c r="BX207" i="4" a="1"/>
  <c r="BX271" i="4" a="1"/>
  <c r="BP117" i="4" a="1"/>
  <c r="BP117" i="4" s="1"/>
  <c r="BK63" i="4"/>
  <c r="BA63" i="4"/>
  <c r="CJ973" i="4"/>
  <c r="CQ973" i="4" s="1"/>
  <c r="CW973" i="4" s="1"/>
  <c r="DC973" i="4"/>
  <c r="DI973" i="4" s="1"/>
  <c r="CG1071" i="4"/>
  <c r="BP82" i="4" a="1"/>
  <c r="BP82" i="4" s="1"/>
  <c r="CG1082" i="4"/>
  <c r="BP49" i="4" a="1"/>
  <c r="BP49" i="4" s="1"/>
  <c r="BP46" i="4" a="1"/>
  <c r="BP46" i="4" s="1"/>
  <c r="DC920" i="4"/>
  <c r="DI920" i="4" s="1"/>
  <c r="CJ920" i="4"/>
  <c r="CQ920" i="4" s="1"/>
  <c r="CW920" i="4" s="1"/>
  <c r="BO15" i="4" a="1"/>
  <c r="BO15" i="4" s="1"/>
  <c r="BO95" i="4" a="1"/>
  <c r="BO95" i="4" s="1"/>
  <c r="BO84" i="4" a="1"/>
  <c r="BO84" i="4" s="1"/>
  <c r="AI187" i="4" a="1"/>
  <c r="AI187" i="4" s="1"/>
  <c r="BO154" i="4" a="1"/>
  <c r="BO154" i="4" s="1"/>
  <c r="BO233" i="4" a="1"/>
  <c r="BO233" i="4" s="1"/>
  <c r="BX215" i="4" a="1"/>
  <c r="DF921" i="4"/>
  <c r="CH812" i="4"/>
  <c r="BV21" i="4"/>
  <c r="BY21" i="4" s="1"/>
  <c r="L21" i="4"/>
  <c r="AQ21" i="4"/>
  <c r="BI21" i="4" s="1"/>
  <c r="DF1058" i="4"/>
  <c r="BK159" i="4"/>
  <c r="BA159" i="4"/>
  <c r="BB159" i="4" s="1"/>
  <c r="BK108" i="4"/>
  <c r="BA108" i="4"/>
  <c r="BB108" i="4" s="1"/>
  <c r="DF982" i="4"/>
  <c r="DD982" i="4"/>
  <c r="DJ1003" i="4" s="1"/>
  <c r="DC953" i="4"/>
  <c r="DI953" i="4" s="1"/>
  <c r="CJ953" i="4"/>
  <c r="CQ953" i="4" s="1"/>
  <c r="CW953" i="4" s="1"/>
  <c r="BP231" i="4" a="1"/>
  <c r="CJ1016" i="4"/>
  <c r="CQ1016" i="4" s="1"/>
  <c r="CW1016" i="4" s="1"/>
  <c r="DC1016" i="4"/>
  <c r="DI1016" i="4" s="1"/>
  <c r="CH873" i="4"/>
  <c r="AQ82" i="4"/>
  <c r="BI82" i="4" s="1"/>
  <c r="L82" i="4"/>
  <c r="BV82" i="4"/>
  <c r="BY82" i="4" s="1"/>
  <c r="BR125" i="4" a="1"/>
  <c r="BR125" i="4" s="1"/>
  <c r="BK37" i="4"/>
  <c r="BA37" i="4"/>
  <c r="CH1093" i="4"/>
  <c r="DD1093" i="4" s="1"/>
  <c r="DJ1114" i="4" s="1"/>
  <c r="L302" i="4"/>
  <c r="AQ302" i="4"/>
  <c r="BI302" i="4" s="1"/>
  <c r="BO205" i="4" a="1"/>
  <c r="BO205" i="4" s="1"/>
  <c r="BO98" i="4" a="1"/>
  <c r="BO98" i="4" s="1"/>
  <c r="BO100" i="4" a="1"/>
  <c r="BO100" i="4" s="1"/>
  <c r="BO89" i="4" a="1"/>
  <c r="BO89" i="4" s="1"/>
  <c r="AI196" i="4" a="1"/>
  <c r="AI196" i="4" s="1"/>
  <c r="BO295" i="4" a="1"/>
  <c r="BO295" i="4" s="1"/>
  <c r="BX53" i="4" a="1"/>
  <c r="BX53" i="4" s="1"/>
  <c r="BX77" i="4" a="1"/>
  <c r="BX77" i="4" s="1"/>
  <c r="BX88" i="4" a="1"/>
  <c r="BX88" i="4" s="1"/>
  <c r="BX212" i="4" a="1"/>
  <c r="BX226" i="4" a="1"/>
  <c r="BX218" i="4" a="1"/>
  <c r="BX275" i="4" a="1"/>
  <c r="BA71" i="4"/>
  <c r="BB71" i="4" s="1"/>
  <c r="BK71" i="4"/>
  <c r="DE997" i="4"/>
  <c r="DK1018" i="4" s="1"/>
  <c r="BV301" i="4"/>
  <c r="BY301" i="4" s="1"/>
  <c r="CG1070" i="4"/>
  <c r="BP23" i="4" a="1"/>
  <c r="BP23" i="4" s="1"/>
  <c r="BO114" i="4" a="1"/>
  <c r="BO114" i="4" s="1"/>
  <c r="BO85" i="4" a="1"/>
  <c r="BO85" i="4" s="1"/>
  <c r="BO156" i="4" a="1"/>
  <c r="BO156" i="4" s="1"/>
  <c r="BO105" i="4" a="1"/>
  <c r="BO105" i="4" s="1"/>
  <c r="AI214" i="4" a="1"/>
  <c r="AI214" i="4" s="1"/>
  <c r="AI274" i="4" a="1"/>
  <c r="AI274" i="4" s="1"/>
  <c r="BP75" i="4" a="1"/>
  <c r="BP75" i="4" s="1"/>
  <c r="BV185" i="4"/>
  <c r="BY185" i="4" s="1"/>
  <c r="BX6" i="4" a="1"/>
  <c r="BX6" i="4" s="1"/>
  <c r="BX52" i="4" a="1"/>
  <c r="BX52" i="4" s="1"/>
  <c r="BX64" i="4" a="1"/>
  <c r="BX64" i="4" s="1"/>
  <c r="BX104" i="4" a="1"/>
  <c r="BX104" i="4" s="1"/>
  <c r="BX90" i="4" a="1"/>
  <c r="BX90" i="4" s="1"/>
  <c r="BX173" i="4" a="1"/>
  <c r="BX188" i="4" a="1"/>
  <c r="BX291" i="4" a="1"/>
  <c r="CG966" i="4"/>
  <c r="CG1065" i="4"/>
  <c r="DD1062" i="4"/>
  <c r="DJ1083" i="4" s="1"/>
  <c r="DF1061" i="4"/>
  <c r="DE1061" i="4"/>
  <c r="DK1082" i="4" s="1"/>
  <c r="DD1061" i="4"/>
  <c r="DJ1082" i="4" s="1"/>
  <c r="CJ1034" i="4"/>
  <c r="CQ1034" i="4" s="1"/>
  <c r="CW1034" i="4" s="1"/>
  <c r="DC1034" i="4"/>
  <c r="DI1034" i="4" s="1"/>
  <c r="CH965" i="4"/>
  <c r="DD965" i="4" s="1"/>
  <c r="DJ986" i="4" s="1"/>
  <c r="AQ174" i="4"/>
  <c r="BI174" i="4" s="1"/>
  <c r="L174" i="4"/>
  <c r="DE951" i="4"/>
  <c r="DK972" i="4" s="1"/>
  <c r="AI162" i="4" a="1"/>
  <c r="AI162" i="4" s="1"/>
  <c r="BO193" i="4" a="1"/>
  <c r="BO193" i="4" s="1"/>
  <c r="AI278" i="4" a="1"/>
  <c r="AI278" i="4" s="1"/>
  <c r="AI298" i="4" a="1"/>
  <c r="AI298" i="4" s="1"/>
  <c r="BP56" i="4" a="1"/>
  <c r="BP56" i="4" s="1"/>
  <c r="BX20" i="4" a="1"/>
  <c r="BX20" i="4" s="1"/>
  <c r="BX30" i="4" a="1"/>
  <c r="BX30" i="4" s="1"/>
  <c r="BX108" i="4" a="1"/>
  <c r="BX108" i="4" s="1"/>
  <c r="BX11" i="4" a="1"/>
  <c r="BX11" i="4" s="1"/>
  <c r="BX165" i="4" a="1"/>
  <c r="BX106" i="4" a="1"/>
  <c r="BX106" i="4" s="1"/>
  <c r="BX233" i="4" a="1"/>
  <c r="BX201" i="4" a="1"/>
  <c r="BX299" i="4" a="1"/>
  <c r="CG988" i="4"/>
  <c r="CG1042" i="4"/>
  <c r="DE960" i="4"/>
  <c r="DK981" i="4" s="1"/>
  <c r="BP121" i="4" a="1"/>
  <c r="BP121" i="4" s="1"/>
  <c r="DE1047" i="4"/>
  <c r="DK1068" i="4" s="1"/>
  <c r="CG969" i="4"/>
  <c r="DC1020" i="4"/>
  <c r="DI1020" i="4" s="1"/>
  <c r="CJ1020" i="4"/>
  <c r="CQ1020" i="4" s="1"/>
  <c r="CW1020" i="4" s="1"/>
  <c r="BA90" i="4"/>
  <c r="BB90" i="4" s="1"/>
  <c r="BK90" i="4"/>
  <c r="DF1009" i="4"/>
  <c r="DG1102" i="4"/>
  <c r="DP1102" i="4" s="1"/>
  <c r="BO36" i="4" a="1"/>
  <c r="BO36" i="4" s="1"/>
  <c r="BO40" i="4" a="1"/>
  <c r="BO40" i="4" s="1"/>
  <c r="AI219" i="4" a="1"/>
  <c r="AI219" i="4" s="1"/>
  <c r="BO198" i="4" a="1"/>
  <c r="BO198" i="4" s="1"/>
  <c r="AI129" i="4" a="1"/>
  <c r="AI129" i="4" s="1"/>
  <c r="DF1114" i="4"/>
  <c r="BP110" i="4" a="1"/>
  <c r="BP110" i="4" s="1"/>
  <c r="CG955" i="4"/>
  <c r="BX116" i="4" a="1"/>
  <c r="BX116" i="4" s="1"/>
  <c r="BX29" i="4" a="1"/>
  <c r="BX29" i="4" s="1"/>
  <c r="BK6" i="4"/>
  <c r="BA6" i="4"/>
  <c r="CH1080" i="4"/>
  <c r="DG1080" i="4" s="1"/>
  <c r="AQ289" i="4"/>
  <c r="BI289" i="4" s="1"/>
  <c r="L289" i="4"/>
  <c r="BV289" i="4"/>
  <c r="BY289" i="4" s="1"/>
  <c r="DD1042" i="4"/>
  <c r="DJ1063" i="4" s="1"/>
  <c r="BP6" i="4" a="1"/>
  <c r="BP6" i="4" s="1"/>
  <c r="BK240" i="4"/>
  <c r="BA240" i="4"/>
  <c r="BB240" i="4" s="1"/>
  <c r="CG1048" i="4"/>
  <c r="BO320" i="4" a="1"/>
  <c r="BO320" i="4" s="1"/>
  <c r="AI292" i="4" a="1"/>
  <c r="AI292" i="4" s="1"/>
  <c r="BO202" i="4" a="1"/>
  <c r="BO202" i="4" s="1"/>
  <c r="BO299" i="4" a="1"/>
  <c r="BO299" i="4" s="1"/>
  <c r="BO281" i="4" a="1"/>
  <c r="BO281" i="4" s="1"/>
  <c r="AI314" i="4" a="1"/>
  <c r="AI314" i="4" s="1"/>
  <c r="AI239" i="4" a="1"/>
  <c r="AI239" i="4" s="1"/>
  <c r="AI299" i="4" a="1"/>
  <c r="AI299" i="4" s="1"/>
  <c r="AI276" i="4" a="1"/>
  <c r="AI276" i="4" s="1"/>
  <c r="AI304" i="4" a="1"/>
  <c r="AI304" i="4" s="1"/>
  <c r="AI309" i="4" a="1"/>
  <c r="AI309" i="4" s="1"/>
  <c r="AI255" i="4" a="1"/>
  <c r="AI255" i="4" s="1"/>
  <c r="AI275" i="4" a="1"/>
  <c r="AI275" i="4" s="1"/>
  <c r="AI222" i="4" a="1"/>
  <c r="AI222" i="4" s="1"/>
  <c r="AI256" i="4" a="1"/>
  <c r="AI256" i="4" s="1"/>
  <c r="BO225" i="4" a="1"/>
  <c r="BO225" i="4" s="1"/>
  <c r="AI145" i="4" a="1"/>
  <c r="AI145" i="4" s="1"/>
  <c r="AI150" i="4" a="1"/>
  <c r="AI150" i="4" s="1"/>
  <c r="AI208" i="4" a="1"/>
  <c r="AI208" i="4" s="1"/>
  <c r="AI156" i="4" a="1"/>
  <c r="AI156" i="4" s="1"/>
  <c r="AI151" i="4" a="1"/>
  <c r="AI151" i="4" s="1"/>
  <c r="BO307" i="4" a="1"/>
  <c r="BO307" i="4" s="1"/>
  <c r="BO291" i="4" a="1"/>
  <c r="BO291" i="4" s="1"/>
  <c r="AI250" i="4" a="1"/>
  <c r="AI250" i="4" s="1"/>
  <c r="AI200" i="4" a="1"/>
  <c r="AI200" i="4" s="1"/>
  <c r="AI245" i="4" a="1"/>
  <c r="AI245" i="4" s="1"/>
  <c r="AI302" i="4" a="1"/>
  <c r="AI302" i="4" s="1"/>
  <c r="BO255" i="4" a="1"/>
  <c r="BO255" i="4" s="1"/>
  <c r="AI242" i="4" a="1"/>
  <c r="AI242" i="4" s="1"/>
  <c r="AI253" i="4" a="1"/>
  <c r="AI253" i="4" s="1"/>
  <c r="AI247" i="4" a="1"/>
  <c r="AI247" i="4" s="1"/>
  <c r="BO309" i="4" a="1"/>
  <c r="BO309" i="4" s="1"/>
  <c r="BO317" i="4" a="1"/>
  <c r="BO317" i="4" s="1"/>
  <c r="AI238" i="4" a="1"/>
  <c r="AI238" i="4" s="1"/>
  <c r="BO235" i="4" a="1"/>
  <c r="BO235" i="4" s="1"/>
  <c r="BO241" i="4" a="1"/>
  <c r="BO241" i="4" s="1"/>
  <c r="AI297" i="4" a="1"/>
  <c r="AI297" i="4" s="1"/>
  <c r="BO285" i="4" a="1"/>
  <c r="BO285" i="4" s="1"/>
  <c r="BO278" i="4" a="1"/>
  <c r="BO278" i="4" s="1"/>
  <c r="AI234" i="4" a="1"/>
  <c r="AI234" i="4" s="1"/>
  <c r="BO219" i="4" a="1"/>
  <c r="BO219" i="4" s="1"/>
  <c r="AI254" i="4" a="1"/>
  <c r="AI254" i="4" s="1"/>
  <c r="BO251" i="4" a="1"/>
  <c r="BO251" i="4" s="1"/>
  <c r="AI285" i="4" a="1"/>
  <c r="AI285" i="4" s="1"/>
  <c r="BO269" i="4" a="1"/>
  <c r="BO269" i="4" s="1"/>
  <c r="AI230" i="4" a="1"/>
  <c r="AI230" i="4" s="1"/>
  <c r="AI216" i="4" a="1"/>
  <c r="AI216" i="4" s="1"/>
  <c r="BO243" i="4" a="1"/>
  <c r="BO243" i="4" s="1"/>
  <c r="BO300" i="4" a="1"/>
  <c r="BO300" i="4" s="1"/>
  <c r="AI251" i="4" a="1"/>
  <c r="AI251" i="4" s="1"/>
  <c r="AI192" i="4" a="1"/>
  <c r="AI192" i="4" s="1"/>
  <c r="BO143" i="4" a="1"/>
  <c r="BO143" i="4" s="1"/>
  <c r="AI175" i="4" a="1"/>
  <c r="AI175" i="4" s="1"/>
  <c r="BO265" i="4" a="1"/>
  <c r="BO265" i="4" s="1"/>
  <c r="AI320" i="4" a="1"/>
  <c r="AI320" i="4" s="1"/>
  <c r="BO305" i="4" a="1"/>
  <c r="BO305" i="4" s="1"/>
  <c r="AI266" i="4" a="1"/>
  <c r="AI266" i="4" s="1"/>
  <c r="AI316" i="4" a="1"/>
  <c r="AI316" i="4" s="1"/>
  <c r="AI305" i="4" a="1"/>
  <c r="AI305" i="4" s="1"/>
  <c r="AI257" i="4" a="1"/>
  <c r="AI257" i="4" s="1"/>
  <c r="AI287" i="4" a="1"/>
  <c r="AI287" i="4" s="1"/>
  <c r="AI213" i="4" a="1"/>
  <c r="AI213" i="4" s="1"/>
  <c r="AI291" i="4" a="1"/>
  <c r="AI291" i="4" s="1"/>
  <c r="BO283" i="4" a="1"/>
  <c r="BO283" i="4" s="1"/>
  <c r="BO211" i="4" a="1"/>
  <c r="BO211" i="4" s="1"/>
  <c r="BO315" i="4" a="1"/>
  <c r="BO315" i="4" s="1"/>
  <c r="AI131" i="4" a="1"/>
  <c r="AI131" i="4" s="1"/>
  <c r="BO197" i="4" a="1"/>
  <c r="BO197" i="4" s="1"/>
  <c r="AI312" i="4" a="1"/>
  <c r="AI312" i="4" s="1"/>
  <c r="AI311" i="4" a="1"/>
  <c r="AI311" i="4" s="1"/>
  <c r="AI308" i="4" a="1"/>
  <c r="AI308" i="4" s="1"/>
  <c r="BO311" i="4" a="1"/>
  <c r="BO311" i="4" s="1"/>
  <c r="BO277" i="4" a="1"/>
  <c r="BO277" i="4" s="1"/>
  <c r="AI271" i="4" a="1"/>
  <c r="AI271" i="4" s="1"/>
  <c r="AI279" i="4" a="1"/>
  <c r="AI279" i="4" s="1"/>
  <c r="AI225" i="4" a="1"/>
  <c r="AI225" i="4" s="1"/>
  <c r="BO220" i="4" a="1"/>
  <c r="BO220" i="4" s="1"/>
  <c r="AI177" i="4" a="1"/>
  <c r="AI177" i="4" s="1"/>
  <c r="BO171" i="4" a="1"/>
  <c r="BO171" i="4" s="1"/>
  <c r="BO240" i="4" a="1"/>
  <c r="BO240" i="4" s="1"/>
  <c r="AI215" i="4" a="1"/>
  <c r="AI215" i="4" s="1"/>
  <c r="BO190" i="4" a="1"/>
  <c r="BO190" i="4" s="1"/>
  <c r="BO140" i="4" a="1"/>
  <c r="BO140" i="4" s="1"/>
  <c r="BO321" i="4" a="1"/>
  <c r="BO321" i="4" s="1"/>
  <c r="BO294" i="4" a="1"/>
  <c r="BO294" i="4" s="1"/>
  <c r="BO272" i="4" a="1"/>
  <c r="BO272" i="4" s="1"/>
  <c r="AI268" i="4" a="1"/>
  <c r="AI268" i="4" s="1"/>
  <c r="AI262" i="4" a="1"/>
  <c r="AI262" i="4" s="1"/>
  <c r="BO215" i="4" a="1"/>
  <c r="BO215" i="4" s="1"/>
  <c r="AI205" i="4" a="1"/>
  <c r="AI205" i="4" s="1"/>
  <c r="AI164" i="4" a="1"/>
  <c r="AI164" i="4" s="1"/>
  <c r="AI237" i="4" a="1"/>
  <c r="AI237" i="4" s="1"/>
  <c r="AI321" i="4" a="1"/>
  <c r="AI321" i="4" s="1"/>
  <c r="AI294" i="4" a="1"/>
  <c r="AI294" i="4" s="1"/>
  <c r="BO266" i="4" a="1"/>
  <c r="BO266" i="4" s="1"/>
  <c r="AI303" i="4" a="1"/>
  <c r="AI303" i="4" s="1"/>
  <c r="AI288" i="4" a="1"/>
  <c r="AI288" i="4" s="1"/>
  <c r="AI212" i="4" a="1"/>
  <c r="AI212" i="4" s="1"/>
  <c r="BO203" i="4" a="1"/>
  <c r="BO203" i="4" s="1"/>
  <c r="BO232" i="4" a="1"/>
  <c r="BO232" i="4" s="1"/>
  <c r="BO239" i="4" a="1"/>
  <c r="BO239" i="4" s="1"/>
  <c r="AI223" i="4" a="1"/>
  <c r="AI223" i="4" s="1"/>
  <c r="AI159" i="4" a="1"/>
  <c r="AI159" i="4" s="1"/>
  <c r="BO180" i="4" a="1"/>
  <c r="BO180" i="4" s="1"/>
  <c r="AI139" i="4" a="1"/>
  <c r="AI139" i="4" s="1"/>
  <c r="AI167" i="4" a="1"/>
  <c r="AI167" i="4" s="1"/>
  <c r="AI317" i="4" a="1"/>
  <c r="AI317" i="4" s="1"/>
  <c r="AI318" i="4" a="1"/>
  <c r="AI318" i="4" s="1"/>
  <c r="BO253" i="4" a="1"/>
  <c r="BO253" i="4" s="1"/>
  <c r="AI300" i="4" a="1"/>
  <c r="AI300" i="4" s="1"/>
  <c r="AI240" i="4" a="1"/>
  <c r="AI240" i="4" s="1"/>
  <c r="BO207" i="4" a="1"/>
  <c r="BO207" i="4" s="1"/>
  <c r="AI185" i="4" a="1"/>
  <c r="AI185" i="4" s="1"/>
  <c r="BO229" i="4" a="1"/>
  <c r="BO229" i="4" s="1"/>
  <c r="BO196" i="4" a="1"/>
  <c r="BO196" i="4" s="1"/>
  <c r="AI218" i="4" a="1"/>
  <c r="AI218" i="4" s="1"/>
  <c r="AI152" i="4" a="1"/>
  <c r="AI152" i="4" s="1"/>
  <c r="BO179" i="4" a="1"/>
  <c r="BO179" i="4" s="1"/>
  <c r="AI313" i="4" a="1"/>
  <c r="AI313" i="4" s="1"/>
  <c r="BO280" i="4" a="1"/>
  <c r="BO280" i="4" s="1"/>
  <c r="BO286" i="4" a="1"/>
  <c r="BO286" i="4" s="1"/>
  <c r="BO292" i="4" a="1"/>
  <c r="BO292" i="4" s="1"/>
  <c r="BO216" i="4" a="1"/>
  <c r="BO216" i="4" s="1"/>
  <c r="BO201" i="4" a="1"/>
  <c r="BO201" i="4" s="1"/>
  <c r="BO169" i="4" a="1"/>
  <c r="BO169" i="4" s="1"/>
  <c r="BO200" i="4" a="1"/>
  <c r="BO200" i="4" s="1"/>
  <c r="BO184" i="4" a="1"/>
  <c r="BO184" i="4" s="1"/>
  <c r="AI202" i="4" a="1"/>
  <c r="AI202" i="4" s="1"/>
  <c r="BO204" i="4" a="1"/>
  <c r="BO204" i="4" s="1"/>
  <c r="BO167" i="4" a="1"/>
  <c r="BO167" i="4" s="1"/>
  <c r="AI194" i="4" a="1"/>
  <c r="AI194" i="4" s="1"/>
  <c r="BO290" i="4" a="1"/>
  <c r="BO290" i="4" s="1"/>
  <c r="BO318" i="4" a="1"/>
  <c r="BO318" i="4" s="1"/>
  <c r="AI280" i="4" a="1"/>
  <c r="AI280" i="4" s="1"/>
  <c r="BO276" i="4" a="1"/>
  <c r="BO276" i="4" s="1"/>
  <c r="BO275" i="4" a="1"/>
  <c r="BO275" i="4" s="1"/>
  <c r="AI283" i="4" a="1"/>
  <c r="AI283" i="4" s="1"/>
  <c r="AI258" i="4" a="1"/>
  <c r="AI258" i="4" s="1"/>
  <c r="BO157" i="4" a="1"/>
  <c r="BO157" i="4" s="1"/>
  <c r="BO195" i="4" a="1"/>
  <c r="BO195" i="4" s="1"/>
  <c r="AI183" i="4" a="1"/>
  <c r="AI183" i="4" s="1"/>
  <c r="AI191" i="4" a="1"/>
  <c r="AI191" i="4" s="1"/>
  <c r="AI147" i="4" a="1"/>
  <c r="AI147" i="4" s="1"/>
  <c r="BO176" i="4" a="1"/>
  <c r="BO176" i="4" s="1"/>
  <c r="BO144" i="4" a="1"/>
  <c r="BO144" i="4" s="1"/>
  <c r="BO314" i="4" a="1"/>
  <c r="BO314" i="4" s="1"/>
  <c r="AI306" i="4" a="1"/>
  <c r="AI306" i="4" s="1"/>
  <c r="AI259" i="4" a="1"/>
  <c r="AI259" i="4" s="1"/>
  <c r="BO313" i="4" a="1"/>
  <c r="BO313" i="4" s="1"/>
  <c r="AI241" i="4" a="1"/>
  <c r="AI241" i="4" s="1"/>
  <c r="AI248" i="4" a="1"/>
  <c r="AI248" i="4" s="1"/>
  <c r="BO153" i="4" a="1"/>
  <c r="BO153" i="4" s="1"/>
  <c r="BO185" i="4" a="1"/>
  <c r="BO185" i="4" s="1"/>
  <c r="BO168" i="4" a="1"/>
  <c r="BO168" i="4" s="1"/>
  <c r="BO163" i="4" a="1"/>
  <c r="BO163" i="4" s="1"/>
  <c r="AI144" i="4" a="1"/>
  <c r="AI144" i="4" s="1"/>
  <c r="BO159" i="4" a="1"/>
  <c r="BO159" i="4" s="1"/>
  <c r="BO178" i="4" a="1"/>
  <c r="BO178" i="4" s="1"/>
  <c r="BO258" i="4" a="1"/>
  <c r="BO258" i="4" s="1"/>
  <c r="BO155" i="4" a="1"/>
  <c r="BO155" i="4" s="1"/>
  <c r="BO310" i="4" a="1"/>
  <c r="BO310" i="4" s="1"/>
  <c r="AI319" i="4" a="1"/>
  <c r="AI319" i="4" s="1"/>
  <c r="BO250" i="4" a="1"/>
  <c r="BO250" i="4" s="1"/>
  <c r="AI310" i="4" a="1"/>
  <c r="AI310" i="4" s="1"/>
  <c r="BO236" i="4" a="1"/>
  <c r="BO236" i="4" s="1"/>
  <c r="AI209" i="4" a="1"/>
  <c r="AI209" i="4" s="1"/>
  <c r="BO149" i="4" a="1"/>
  <c r="BO149" i="4" s="1"/>
  <c r="AI174" i="4" a="1"/>
  <c r="AI174" i="4" s="1"/>
  <c r="BO164" i="4" a="1"/>
  <c r="BO164" i="4" s="1"/>
  <c r="AI176" i="4" a="1"/>
  <c r="AI176" i="4" s="1"/>
  <c r="BO152" i="4" a="1"/>
  <c r="BO152" i="4" s="1"/>
  <c r="BO139" i="4" a="1"/>
  <c r="BO139" i="4" s="1"/>
  <c r="BO224" i="4" a="1"/>
  <c r="BO224" i="4" s="1"/>
  <c r="BO306" i="4" a="1"/>
  <c r="BO306" i="4" s="1"/>
  <c r="AI315" i="4" a="1"/>
  <c r="AI315" i="4" s="1"/>
  <c r="BO246" i="4" a="1"/>
  <c r="BO246" i="4" s="1"/>
  <c r="BO271" i="4" a="1"/>
  <c r="BO271" i="4" s="1"/>
  <c r="BO213" i="4" a="1"/>
  <c r="BO213" i="4" s="1"/>
  <c r="AI249" i="4" a="1"/>
  <c r="AI249" i="4" s="1"/>
  <c r="BO145" i="4" a="1"/>
  <c r="BO145" i="4" s="1"/>
  <c r="AI201" i="4" a="1"/>
  <c r="AI201" i="4" s="1"/>
  <c r="AI260" i="4" a="1"/>
  <c r="AI260" i="4" s="1"/>
  <c r="BO170" i="4" a="1"/>
  <c r="BO170" i="4" s="1"/>
  <c r="AI136" i="4" a="1"/>
  <c r="AI136" i="4" s="1"/>
  <c r="BO138" i="4" a="1"/>
  <c r="BO138" i="4" s="1"/>
  <c r="BO322" i="4" a="1"/>
  <c r="BO322" i="4" s="1"/>
  <c r="BO289" i="4" a="1"/>
  <c r="BO289" i="4" s="1"/>
  <c r="BO242" i="4" a="1"/>
  <c r="BO242" i="4" s="1"/>
  <c r="BO301" i="4" a="1"/>
  <c r="BO301" i="4" s="1"/>
  <c r="AI210" i="4" a="1"/>
  <c r="AI210" i="4" s="1"/>
  <c r="BO244" i="4" a="1"/>
  <c r="BO244" i="4" s="1"/>
  <c r="BO141" i="4" a="1"/>
  <c r="BO141" i="4" s="1"/>
  <c r="AI197" i="4" a="1"/>
  <c r="AI197" i="4" s="1"/>
  <c r="AI232" i="4" a="1"/>
  <c r="AI232" i="4" s="1"/>
  <c r="AI267" i="4" a="1"/>
  <c r="AI267" i="4" s="1"/>
  <c r="AI165" i="4" a="1"/>
  <c r="AI165" i="4" s="1"/>
  <c r="BO191" i="4" a="1"/>
  <c r="BO191" i="4" s="1"/>
  <c r="AI322" i="4" a="1"/>
  <c r="AI322" i="4" s="1"/>
  <c r="AI289" i="4" a="1"/>
  <c r="AI289" i="4" s="1"/>
  <c r="BO238" i="4" a="1"/>
  <c r="BO238" i="4" s="1"/>
  <c r="AI290" i="4" a="1"/>
  <c r="AI290" i="4" s="1"/>
  <c r="AI282" i="4" a="1"/>
  <c r="AI282" i="4" s="1"/>
  <c r="BO245" i="4" a="1"/>
  <c r="BO245" i="4" s="1"/>
  <c r="BO137" i="4" a="1"/>
  <c r="BO137" i="4" s="1"/>
  <c r="AI171" i="4" a="1"/>
  <c r="AI171" i="4" s="1"/>
  <c r="AI198" i="4" a="1"/>
  <c r="AI198" i="4" s="1"/>
  <c r="BO188" i="4" a="1"/>
  <c r="BO188" i="4" s="1"/>
  <c r="AI155" i="4" a="1"/>
  <c r="AI155" i="4" s="1"/>
  <c r="AI211" i="4" a="1"/>
  <c r="AI211" i="4" s="1"/>
  <c r="AI233" i="4" a="1"/>
  <c r="AI233" i="4" s="1"/>
  <c r="BO273" i="4" a="1"/>
  <c r="BO273" i="4" s="1"/>
  <c r="AI323" i="4" a="1"/>
  <c r="AI323" i="4" s="1"/>
  <c r="BO234" i="4" a="1"/>
  <c r="BO234" i="4" s="1"/>
  <c r="BO268" i="4" a="1"/>
  <c r="BO268" i="4" s="1"/>
  <c r="AI261" i="4" a="1"/>
  <c r="AI261" i="4" s="1"/>
  <c r="AI228" i="4" a="1"/>
  <c r="AI228" i="4" s="1"/>
  <c r="BO133" i="4" a="1"/>
  <c r="BO133" i="4" s="1"/>
  <c r="AI166" i="4" a="1"/>
  <c r="AI166" i="4" s="1"/>
  <c r="AI179" i="4" a="1"/>
  <c r="AI179" i="4" s="1"/>
  <c r="BO162" i="4" a="1"/>
  <c r="BO162" i="4" s="1"/>
  <c r="BO132" i="4" a="1"/>
  <c r="BO132" i="4" s="1"/>
  <c r="BO181" i="4" a="1"/>
  <c r="BO181" i="4" s="1"/>
  <c r="AI184" i="4" a="1"/>
  <c r="AI184" i="4" s="1"/>
  <c r="AI273" i="4" a="1"/>
  <c r="AI273" i="4" s="1"/>
  <c r="BO323" i="4" a="1"/>
  <c r="BO323" i="4" s="1"/>
  <c r="BO230" i="4" a="1"/>
  <c r="BO230" i="4" s="1"/>
  <c r="AI263" i="4" a="1"/>
  <c r="AI263" i="4" s="1"/>
  <c r="AI243" i="4" a="1"/>
  <c r="AI243" i="4" s="1"/>
  <c r="BO212" i="4" a="1"/>
  <c r="BO212" i="4" s="1"/>
  <c r="BO129" i="4" a="1"/>
  <c r="BO129" i="4" s="1"/>
  <c r="BO174" i="4" a="1"/>
  <c r="BO174" i="4" s="1"/>
  <c r="AI272" i="4" a="1"/>
  <c r="AI272" i="4" s="1"/>
  <c r="AI160" i="4" a="1"/>
  <c r="AI160" i="4" s="1"/>
  <c r="AI195" i="4" a="1"/>
  <c r="AI195" i="4" s="1"/>
  <c r="BO160" i="4" a="1"/>
  <c r="BO160" i="4" s="1"/>
  <c r="AI169" i="4" a="1"/>
  <c r="AI169" i="4" s="1"/>
  <c r="BO264" i="4" a="1"/>
  <c r="BO264" i="4" s="1"/>
  <c r="BO312" i="4" a="1"/>
  <c r="BO312" i="4" s="1"/>
  <c r="BO226" i="4" a="1"/>
  <c r="BO226" i="4" s="1"/>
  <c r="BO319" i="4" a="1"/>
  <c r="BO319" i="4" s="1"/>
  <c r="AI265" i="4" a="1"/>
  <c r="AI265" i="4" s="1"/>
  <c r="BO261" i="4" a="1"/>
  <c r="BO261" i="4" s="1"/>
  <c r="AI168" i="4" a="1"/>
  <c r="AI168" i="4" s="1"/>
  <c r="BO249" i="4" a="1"/>
  <c r="BO249" i="4" s="1"/>
  <c r="BO134" i="4" a="1"/>
  <c r="BO134" i="4" s="1"/>
  <c r="AI148" i="4" a="1"/>
  <c r="AI148" i="4" s="1"/>
  <c r="BO135" i="4" a="1"/>
  <c r="BO135" i="4" s="1"/>
  <c r="BO231" i="4" a="1"/>
  <c r="BO231" i="4" s="1"/>
  <c r="BO260" i="4" a="1"/>
  <c r="BO260" i="4" s="1"/>
  <c r="AI277" i="4" a="1"/>
  <c r="AI277" i="4" s="1"/>
  <c r="BO222" i="4" a="1"/>
  <c r="BO222" i="4" s="1"/>
  <c r="BO296" i="4" a="1"/>
  <c r="BO296" i="4" s="1"/>
  <c r="BO263" i="4" a="1"/>
  <c r="BO263" i="4" s="1"/>
  <c r="BO247" i="4" a="1"/>
  <c r="BO247" i="4" s="1"/>
  <c r="AI235" i="4" a="1"/>
  <c r="AI235" i="4" s="1"/>
  <c r="BO166" i="4" a="1"/>
  <c r="BO166" i="4" s="1"/>
  <c r="AI281" i="4" a="1"/>
  <c r="AI281" i="4" s="1"/>
  <c r="AI206" i="4" a="1"/>
  <c r="AI206" i="4" s="1"/>
  <c r="BO189" i="4" a="1"/>
  <c r="BO189" i="4" s="1"/>
  <c r="AI190" i="4" a="1"/>
  <c r="AI190" i="4" s="1"/>
  <c r="BO256" i="4" a="1"/>
  <c r="BO256" i="4" s="1"/>
  <c r="BO262" i="4" a="1"/>
  <c r="BO262" i="4" s="1"/>
  <c r="BO218" i="4" a="1"/>
  <c r="BO218" i="4" s="1"/>
  <c r="AI295" i="4" a="1"/>
  <c r="AI295" i="4" s="1"/>
  <c r="AI221" i="4" a="1"/>
  <c r="AI221" i="4" s="1"/>
  <c r="AI229" i="4" a="1"/>
  <c r="AI229" i="4" s="1"/>
  <c r="BO186" i="4" a="1"/>
  <c r="BO186" i="4" s="1"/>
  <c r="BO158" i="4" a="1"/>
  <c r="BO158" i="4" s="1"/>
  <c r="AI269" i="4" a="1"/>
  <c r="AI269" i="4" s="1"/>
  <c r="AI186" i="4" a="1"/>
  <c r="AI186" i="4" s="1"/>
  <c r="AI188" i="4" a="1"/>
  <c r="AI188" i="4" s="1"/>
  <c r="BO187" i="4" a="1"/>
  <c r="BO187" i="4" s="1"/>
  <c r="AI132" i="4" a="1"/>
  <c r="AI132" i="4" s="1"/>
  <c r="BO293" i="4" a="1"/>
  <c r="BO293" i="4" s="1"/>
  <c r="AI301" i="4" a="1"/>
  <c r="AI301" i="4" s="1"/>
  <c r="BO210" i="4" a="1"/>
  <c r="BO210" i="4" s="1"/>
  <c r="BO316" i="4" a="1"/>
  <c r="BO316" i="4" s="1"/>
  <c r="AI286" i="4" a="1"/>
  <c r="AI286" i="4" s="1"/>
  <c r="BO209" i="4" a="1"/>
  <c r="BO209" i="4" s="1"/>
  <c r="BO161" i="4" a="1"/>
  <c r="BO161" i="4" s="1"/>
  <c r="BO150" i="4" a="1"/>
  <c r="BO150" i="4" s="1"/>
  <c r="AI236" i="4" a="1"/>
  <c r="AI236" i="4" s="1"/>
  <c r="AI173" i="4" a="1"/>
  <c r="AI173" i="4" s="1"/>
  <c r="BO217" i="4" a="1"/>
  <c r="BO217" i="4" s="1"/>
  <c r="BO177" i="4" a="1"/>
  <c r="BO177" i="4" s="1"/>
  <c r="BO221" i="4" a="1"/>
  <c r="BO221" i="4" s="1"/>
  <c r="AI293" i="4" a="1"/>
  <c r="AI293" i="4" s="1"/>
  <c r="BO297" i="4" a="1"/>
  <c r="BO297" i="4" s="1"/>
  <c r="BO206" i="4" a="1"/>
  <c r="BO206" i="4" s="1"/>
  <c r="BO308" i="4" a="1"/>
  <c r="BO308" i="4" s="1"/>
  <c r="AI244" i="4" a="1"/>
  <c r="AI244" i="4" s="1"/>
  <c r="BO298" i="4" a="1"/>
  <c r="BO298" i="4" s="1"/>
  <c r="AI161" i="4" a="1"/>
  <c r="AI161" i="4" s="1"/>
  <c r="BO146" i="4" a="1"/>
  <c r="BO146" i="4" s="1"/>
  <c r="BO304" i="4" a="1"/>
  <c r="BO304" i="4" s="1"/>
  <c r="AI163" i="4" a="1"/>
  <c r="AI163" i="4" s="1"/>
  <c r="BO136" i="4" a="1"/>
  <c r="BO136" i="4" s="1"/>
  <c r="BO147" i="4" a="1"/>
  <c r="BO147" i="4" s="1"/>
  <c r="BO192" i="4" a="1"/>
  <c r="BO192" i="4" s="1"/>
  <c r="BO87" i="4" a="1"/>
  <c r="BO87" i="4" s="1"/>
  <c r="BO228" i="4" a="1"/>
  <c r="BO228" i="4" s="1"/>
  <c r="AI133" i="4" a="1"/>
  <c r="AI133" i="4" s="1"/>
  <c r="AI246" i="4" a="1"/>
  <c r="AI246" i="4" s="1"/>
  <c r="BX203" i="4" a="1"/>
  <c r="BX286" i="4" a="1"/>
  <c r="CH976" i="4"/>
  <c r="DF976" i="4" s="1"/>
  <c r="L185" i="4"/>
  <c r="AQ185" i="4"/>
  <c r="BI185" i="4" s="1"/>
  <c r="BR302" i="4" a="1"/>
  <c r="BR302" i="4" s="1"/>
  <c r="CH830" i="4"/>
  <c r="AQ39" i="4"/>
  <c r="BI39" i="4" s="1"/>
  <c r="L39" i="4"/>
  <c r="BV39" i="4"/>
  <c r="BY39" i="4" s="1"/>
  <c r="DF1021" i="4"/>
  <c r="DF923" i="4"/>
  <c r="DG923" i="4"/>
  <c r="DE1079" i="4"/>
  <c r="DK1100" i="4" s="1"/>
  <c r="CH828" i="4"/>
  <c r="L37" i="4"/>
  <c r="AQ37" i="4"/>
  <c r="BI37" i="4" s="1"/>
  <c r="DE1074" i="4"/>
  <c r="DK1095" i="4" s="1"/>
  <c r="CJ1100" i="4"/>
  <c r="CQ1100" i="4" s="1"/>
  <c r="CW1100" i="4" s="1"/>
  <c r="DC1100" i="4"/>
  <c r="DI1100" i="4" s="1"/>
  <c r="CG942" i="4"/>
  <c r="CH1012" i="4"/>
  <c r="DD1012" i="4" s="1"/>
  <c r="DJ1033" i="4" s="1"/>
  <c r="AQ221" i="4"/>
  <c r="BI221" i="4" s="1"/>
  <c r="L221" i="4"/>
  <c r="CG920" i="4"/>
  <c r="CJ1093" i="4"/>
  <c r="CQ1093" i="4" s="1"/>
  <c r="CW1093" i="4" s="1"/>
  <c r="DC1093" i="4"/>
  <c r="DI1093" i="4" s="1"/>
  <c r="BP55" i="4" a="1"/>
  <c r="BP55" i="4" s="1"/>
  <c r="BO62" i="4" a="1"/>
  <c r="BO62" i="4" s="1"/>
  <c r="BO27" i="4" a="1"/>
  <c r="BO27" i="4" s="1"/>
  <c r="AI137" i="4" a="1"/>
  <c r="AI137" i="4" s="1"/>
  <c r="BO214" i="4" a="1"/>
  <c r="BO214" i="4" s="1"/>
  <c r="BP251" i="4" a="1"/>
  <c r="BX23" i="4" a="1"/>
  <c r="BX23" i="4" s="1"/>
  <c r="BX5" i="4" a="1"/>
  <c r="BX5" i="4" s="1"/>
  <c r="BX28" i="4" a="1"/>
  <c r="BX28" i="4" s="1"/>
  <c r="BX67" i="4" a="1"/>
  <c r="BX67" i="4" s="1"/>
  <c r="BX186" i="4" a="1"/>
  <c r="BX300" i="4" a="1"/>
  <c r="BX179" i="4" a="1"/>
  <c r="BX214" i="4" a="1"/>
  <c r="BX221" i="4" a="1"/>
  <c r="BX302" i="4" a="1"/>
  <c r="CG1059" i="4"/>
  <c r="BR218" i="4" a="1"/>
  <c r="BR218" i="4" s="1"/>
  <c r="CG959" i="4"/>
  <c r="CG926" i="4"/>
  <c r="DE943" i="4"/>
  <c r="DK964" i="4" s="1"/>
  <c r="BA128" i="4"/>
  <c r="BB128" i="4" s="1"/>
  <c r="BK128" i="4"/>
  <c r="CJ1008" i="4"/>
  <c r="CQ1008" i="4" s="1"/>
  <c r="CW1008" i="4" s="1"/>
  <c r="DC1008" i="4"/>
  <c r="DI1008" i="4" s="1"/>
  <c r="BP101" i="4" a="1"/>
  <c r="BP101" i="4" s="1"/>
  <c r="DD949" i="4"/>
  <c r="DJ970" i="4" s="1"/>
  <c r="CH930" i="4"/>
  <c r="AQ139" i="4"/>
  <c r="BI139" i="4" s="1"/>
  <c r="L139" i="4"/>
  <c r="CK926" i="4" a="1"/>
  <c r="CK926" i="4" s="1"/>
  <c r="CK939" i="4" a="1"/>
  <c r="CK939" i="4" s="1"/>
  <c r="CK1038" i="4" a="1"/>
  <c r="CK1038" i="4" s="1"/>
  <c r="CK1051" i="4" a="1"/>
  <c r="CK1051" i="4" s="1"/>
  <c r="CK1020" i="4" a="1"/>
  <c r="CK1020" i="4" s="1"/>
  <c r="CK991" i="4" a="1"/>
  <c r="CK991" i="4" s="1"/>
  <c r="CK945" i="4" a="1"/>
  <c r="CK945" i="4" s="1"/>
  <c r="CK1053" i="4" a="1"/>
  <c r="CK1053" i="4" s="1"/>
  <c r="CK1014" i="4" a="1"/>
  <c r="CK1014" i="4" s="1"/>
  <c r="CK1111" i="4" a="1"/>
  <c r="CK1111" i="4" s="1"/>
  <c r="CK1015" i="4" a="1"/>
  <c r="CK1015" i="4" s="1"/>
  <c r="CK1114" i="4" a="1"/>
  <c r="CK1114" i="4" s="1"/>
  <c r="CK1057" i="4" a="1"/>
  <c r="CK1057" i="4" s="1"/>
  <c r="CK929" i="4" a="1"/>
  <c r="CK929" i="4" s="1"/>
  <c r="CK1088" i="4" a="1"/>
  <c r="CK1088" i="4" s="1"/>
  <c r="CK982" i="4" a="1"/>
  <c r="CK982" i="4" s="1"/>
  <c r="CK1029" i="4" a="1"/>
  <c r="CK1029" i="4" s="1"/>
  <c r="CK1012" i="4" a="1"/>
  <c r="CK1012" i="4" s="1"/>
  <c r="CK1067" i="4" a="1"/>
  <c r="CK1067" i="4" s="1"/>
  <c r="CK1085" i="4" a="1"/>
  <c r="CK1085" i="4" s="1"/>
  <c r="CK987" i="4" a="1"/>
  <c r="CK987" i="4" s="1"/>
  <c r="CK1069" i="4" a="1"/>
  <c r="CK1069" i="4" s="1"/>
  <c r="CK1072" i="4" a="1"/>
  <c r="CK1072" i="4" s="1"/>
  <c r="CK1045" i="4" a="1"/>
  <c r="CK1045" i="4" s="1"/>
  <c r="CK943" i="4" a="1"/>
  <c r="CK943" i="4" s="1"/>
  <c r="CK1112" i="4" a="1"/>
  <c r="CK1112" i="4" s="1"/>
  <c r="CK1052" i="4" a="1"/>
  <c r="CK1052" i="4" s="1"/>
  <c r="CK1050" i="4" a="1"/>
  <c r="CK1050" i="4" s="1"/>
  <c r="CK1040" i="4" a="1"/>
  <c r="CK1040" i="4" s="1"/>
  <c r="CK923" i="4" a="1"/>
  <c r="CK923" i="4" s="1"/>
  <c r="CK1044" i="4" a="1"/>
  <c r="CK1044" i="4" s="1"/>
  <c r="CK1001" i="4" a="1"/>
  <c r="CK1001" i="4" s="1"/>
  <c r="CK928" i="4" a="1"/>
  <c r="CK928" i="4" s="1"/>
  <c r="CK998" i="4" a="1"/>
  <c r="CK998" i="4" s="1"/>
  <c r="CK983" i="4" a="1"/>
  <c r="CK983" i="4" s="1"/>
  <c r="CK988" i="4" a="1"/>
  <c r="CK988" i="4" s="1"/>
  <c r="CK957" i="4" a="1"/>
  <c r="CK957" i="4" s="1"/>
  <c r="CK1073" i="4" a="1"/>
  <c r="CK1073" i="4" s="1"/>
  <c r="CK1036" i="4" a="1"/>
  <c r="CK1036" i="4" s="1"/>
  <c r="CK1095" i="4" a="1"/>
  <c r="CK1095" i="4" s="1"/>
  <c r="CK986" i="4" a="1"/>
  <c r="CK986" i="4" s="1"/>
  <c r="CK942" i="4" a="1"/>
  <c r="CK942" i="4" s="1"/>
  <c r="CK1004" i="4" a="1"/>
  <c r="CK1004" i="4" s="1"/>
  <c r="CK974" i="4" a="1"/>
  <c r="CK974" i="4" s="1"/>
  <c r="CK956" i="4" a="1"/>
  <c r="CK956" i="4" s="1"/>
  <c r="CK1019" i="4" a="1"/>
  <c r="CK1019" i="4" s="1"/>
  <c r="CK1086" i="4" a="1"/>
  <c r="CK1086" i="4" s="1"/>
  <c r="CK961" i="4" a="1"/>
  <c r="CK961" i="4" s="1"/>
  <c r="CK1056" i="4" a="1"/>
  <c r="CK1056" i="4" s="1"/>
  <c r="CK1009" i="4" a="1"/>
  <c r="CK1009" i="4" s="1"/>
  <c r="CK992" i="4" a="1"/>
  <c r="CK992" i="4" s="1"/>
  <c r="CK1097" i="4" a="1"/>
  <c r="CK1097" i="4" s="1"/>
  <c r="CK954" i="4" a="1"/>
  <c r="CK954" i="4" s="1"/>
  <c r="CK1104" i="4" a="1"/>
  <c r="CK1104" i="4" s="1"/>
  <c r="CK1043" i="4" a="1"/>
  <c r="CK1043" i="4" s="1"/>
  <c r="CK1002" i="4" a="1"/>
  <c r="CK1002" i="4" s="1"/>
  <c r="CK935" i="4" a="1"/>
  <c r="CK935" i="4" s="1"/>
  <c r="CK1100" i="4" a="1"/>
  <c r="CK1100" i="4" s="1"/>
  <c r="CK978" i="4" a="1"/>
  <c r="CK978" i="4" s="1"/>
  <c r="CK979" i="4" a="1"/>
  <c r="CK979" i="4" s="1"/>
  <c r="CK969" i="4" a="1"/>
  <c r="CK969" i="4" s="1"/>
  <c r="CK922" i="4" a="1"/>
  <c r="CK922" i="4" s="1"/>
  <c r="CK951" i="4" a="1"/>
  <c r="CK951" i="4" s="1"/>
  <c r="CK973" i="4" a="1"/>
  <c r="CK973" i="4" s="1"/>
  <c r="CK924" i="4" a="1"/>
  <c r="CK924" i="4" s="1"/>
  <c r="CK994" i="4" a="1"/>
  <c r="CK994" i="4" s="1"/>
  <c r="CK977" i="4" a="1"/>
  <c r="CK977" i="4" s="1"/>
  <c r="CK1030" i="4" a="1"/>
  <c r="CK1030" i="4" s="1"/>
  <c r="CK1042" i="4" a="1"/>
  <c r="CK1042" i="4" s="1"/>
  <c r="AI141" i="4" a="1"/>
  <c r="AI141" i="4" s="1"/>
  <c r="AI296" i="4" a="1"/>
  <c r="AI296" i="4" s="1"/>
  <c r="CG1058" i="4"/>
  <c r="BP25" i="4" a="1"/>
  <c r="BP25" i="4" s="1"/>
  <c r="BP189" i="4" a="1"/>
  <c r="BP189" i="4" s="1"/>
  <c r="BP237" i="4" a="1"/>
  <c r="BX21" i="4" a="1"/>
  <c r="BX21" i="4" s="1"/>
  <c r="BX44" i="4" a="1"/>
  <c r="BX44" i="4" s="1"/>
  <c r="BX69" i="4" a="1"/>
  <c r="BX69" i="4" s="1"/>
  <c r="BX78" i="4" a="1"/>
  <c r="BX78" i="4" s="1"/>
  <c r="BX161" i="4" a="1"/>
  <c r="BX183" i="4" a="1"/>
  <c r="BX254" i="4" a="1"/>
  <c r="BX241" i="4" a="1"/>
  <c r="BX259" i="4" a="1"/>
  <c r="BR252" i="4" a="1"/>
  <c r="BR252" i="4" s="1"/>
  <c r="BK95" i="4"/>
  <c r="BA95" i="4"/>
  <c r="BB95" i="4" s="1"/>
  <c r="CG1079" i="4"/>
  <c r="CH984" i="4"/>
  <c r="DG984" i="4" s="1"/>
  <c r="L193" i="4"/>
  <c r="AQ193" i="4"/>
  <c r="BI193" i="4" s="1"/>
  <c r="BO43" i="4" a="1"/>
  <c r="BO43" i="4" s="1"/>
  <c r="BO61" i="4" a="1"/>
  <c r="BO61" i="4" s="1"/>
  <c r="AI182" i="4" a="1"/>
  <c r="AI182" i="4" s="1"/>
  <c r="AI149" i="4" a="1"/>
  <c r="AI149" i="4" s="1"/>
  <c r="BO279" i="4" a="1"/>
  <c r="BO279" i="4" s="1"/>
  <c r="BP71" i="4" a="1"/>
  <c r="BP71" i="4" s="1"/>
  <c r="DF1011" i="4"/>
  <c r="BX31" i="4" a="1"/>
  <c r="BX31" i="4" s="1"/>
  <c r="BX33" i="4" a="1"/>
  <c r="BX33" i="4" s="1"/>
  <c r="BX60" i="4" a="1"/>
  <c r="BX60" i="4" s="1"/>
  <c r="BX76" i="4" a="1"/>
  <c r="BX76" i="4" s="1"/>
  <c r="BX91" i="4" a="1"/>
  <c r="BX91" i="4" s="1"/>
  <c r="BX277" i="4" a="1"/>
  <c r="BX256" i="4" a="1"/>
  <c r="BX269" i="4" a="1"/>
  <c r="BX309" i="4" a="1"/>
  <c r="BR225" i="4" a="1"/>
  <c r="BR225" i="4" s="1"/>
  <c r="CG935" i="4"/>
  <c r="CH1076" i="4"/>
  <c r="DG1076" i="4" s="1"/>
  <c r="L285" i="4"/>
  <c r="AQ285" i="4"/>
  <c r="BI285" i="4" s="1"/>
  <c r="BV285" i="4"/>
  <c r="BY285" i="4" s="1"/>
  <c r="BR286" i="4" a="1"/>
  <c r="BR286" i="4" s="1"/>
  <c r="BK191" i="4"/>
  <c r="BA191" i="4"/>
  <c r="BB191" i="4" s="1"/>
  <c r="DE1062" i="4"/>
  <c r="DK1083" i="4" s="1"/>
  <c r="DD1079" i="4"/>
  <c r="DJ1100" i="4" s="1"/>
  <c r="BR321" i="4" a="1"/>
  <c r="BR321" i="4" s="1"/>
  <c r="CK1007" i="4" a="1"/>
  <c r="CK1007" i="4" s="1"/>
  <c r="N11" i="12"/>
  <c r="S11" i="12" s="1"/>
  <c r="N30" i="12"/>
  <c r="BO120" i="4" a="1"/>
  <c r="BO120" i="4" s="1"/>
  <c r="BO148" i="4" a="1"/>
  <c r="BO148" i="4" s="1"/>
  <c r="AI153" i="4" a="1"/>
  <c r="AI153" i="4" s="1"/>
  <c r="AI264" i="4" a="1"/>
  <c r="AI264" i="4" s="1"/>
  <c r="BP111" i="4" a="1"/>
  <c r="BP111" i="4" s="1"/>
  <c r="BX36" i="4" a="1"/>
  <c r="BX36" i="4" s="1"/>
  <c r="BX80" i="4" a="1"/>
  <c r="BX80" i="4" s="1"/>
  <c r="BX83" i="4" a="1"/>
  <c r="BX83" i="4" s="1"/>
  <c r="BX100" i="4" a="1"/>
  <c r="BX100" i="4" s="1"/>
  <c r="BX107" i="4" a="1"/>
  <c r="BX107" i="4" s="1"/>
  <c r="BX270" i="4" a="1"/>
  <c r="BX290" i="4" a="1"/>
  <c r="CG1063" i="4"/>
  <c r="DF995" i="4"/>
  <c r="CJ976" i="4"/>
  <c r="CQ976" i="4" s="1"/>
  <c r="CW976" i="4" s="1"/>
  <c r="DC976" i="4"/>
  <c r="DI976" i="4" s="1"/>
  <c r="BR158" i="4" a="1"/>
  <c r="BR158" i="4" s="1"/>
  <c r="DC1076" i="4"/>
  <c r="DI1076" i="4" s="1"/>
  <c r="CJ1076" i="4"/>
  <c r="CQ1076" i="4" s="1"/>
  <c r="CW1076" i="4" s="1"/>
  <c r="BR202" i="4" a="1"/>
  <c r="BR202" i="4" s="1"/>
  <c r="CH992" i="4"/>
  <c r="AQ201" i="4"/>
  <c r="BI201" i="4" s="1"/>
  <c r="L201" i="4"/>
  <c r="CJ930" i="4"/>
  <c r="CQ930" i="4" s="1"/>
  <c r="CW930" i="4" s="1"/>
  <c r="DC930" i="4"/>
  <c r="DI930" i="4" s="1"/>
  <c r="CK966" i="4" a="1"/>
  <c r="CK966" i="4" s="1"/>
  <c r="CG965" i="4"/>
  <c r="BO151" i="4" a="1"/>
  <c r="BO151" i="4" s="1"/>
  <c r="BO41" i="4" a="1"/>
  <c r="BO41" i="4" s="1"/>
  <c r="BO183" i="4" a="1"/>
  <c r="BO183" i="4" s="1"/>
  <c r="AI252" i="4" a="1"/>
  <c r="AI252" i="4" s="1"/>
  <c r="AI157" i="4" a="1"/>
  <c r="AI157" i="4" s="1"/>
  <c r="BO302" i="4" a="1"/>
  <c r="BO302" i="4" s="1"/>
  <c r="DG970" i="4"/>
  <c r="BR98" i="4" a="1"/>
  <c r="BR98" i="4" s="1"/>
  <c r="CH906" i="4"/>
  <c r="L115" i="4"/>
  <c r="AQ115" i="4"/>
  <c r="BI115" i="4" s="1"/>
  <c r="BV115" i="4"/>
  <c r="BY115" i="4" s="1"/>
  <c r="BP26" i="4" a="1"/>
  <c r="BP26" i="4" s="1"/>
  <c r="BP76" i="4" a="1"/>
  <c r="BP76" i="4" s="1"/>
  <c r="BP32" i="4" a="1"/>
  <c r="BP32" i="4" s="1"/>
  <c r="BP92" i="4" a="1"/>
  <c r="BP92" i="4" s="1"/>
  <c r="BX48" i="4" a="1"/>
  <c r="BX48" i="4" s="1"/>
  <c r="BX93" i="4" a="1"/>
  <c r="BX93" i="4" s="1"/>
  <c r="BX162" i="4" a="1"/>
  <c r="BX124" i="4" a="1"/>
  <c r="BX124" i="4" s="1"/>
  <c r="BX119" i="4" a="1"/>
  <c r="BX119" i="4" s="1"/>
  <c r="BX172" i="4" a="1"/>
  <c r="DC1080" i="4"/>
  <c r="DI1080" i="4" s="1"/>
  <c r="CJ1080" i="4"/>
  <c r="CQ1080" i="4" s="1"/>
  <c r="CW1080" i="4" s="1"/>
  <c r="BR263" i="4" a="1"/>
  <c r="BR263" i="4" s="1"/>
  <c r="CH977" i="4"/>
  <c r="AQ186" i="4"/>
  <c r="BI186" i="4" s="1"/>
  <c r="L186" i="4"/>
  <c r="BR189" i="4" a="1"/>
  <c r="BR189" i="4" s="1"/>
  <c r="CJ984" i="4"/>
  <c r="CQ984" i="4" s="1"/>
  <c r="CW984" i="4" s="1"/>
  <c r="DC984" i="4"/>
  <c r="DI984" i="4" s="1"/>
  <c r="AI143" i="4" a="1"/>
  <c r="AI143" i="4" s="1"/>
  <c r="BO31" i="4" a="1"/>
  <c r="BO31" i="4" s="1"/>
  <c r="BO72" i="4" a="1"/>
  <c r="BO72" i="4" s="1"/>
  <c r="BO106" i="4" a="1"/>
  <c r="BO106" i="4" s="1"/>
  <c r="BO173" i="4" a="1"/>
  <c r="BO173" i="4" s="1"/>
  <c r="AI180" i="4" a="1"/>
  <c r="AI180" i="4" s="1"/>
  <c r="BO252" i="4" a="1"/>
  <c r="BO252" i="4" s="1"/>
  <c r="CH1092" i="4"/>
  <c r="L301" i="4"/>
  <c r="AQ301" i="4"/>
  <c r="BI301" i="4" s="1"/>
  <c r="BP13" i="4" a="1"/>
  <c r="BP13" i="4" s="1"/>
  <c r="DG921" i="4"/>
  <c r="DG933" i="4"/>
  <c r="BP65" i="4" a="1"/>
  <c r="BP65" i="4" s="1"/>
  <c r="BX16" i="4" a="1"/>
  <c r="BX16" i="4" s="1"/>
  <c r="BX220" i="4" a="1"/>
  <c r="BX120" i="4" a="1"/>
  <c r="BX120" i="4" s="1"/>
  <c r="BX127" i="4" a="1"/>
  <c r="BX127" i="4" s="1"/>
  <c r="BX147" i="4" a="1"/>
  <c r="BX210" i="4" a="1"/>
  <c r="BX313" i="4" a="1"/>
  <c r="DG1011" i="4"/>
  <c r="CG940" i="4"/>
  <c r="BR67" i="4" a="1"/>
  <c r="BR67" i="4" s="1"/>
  <c r="DG1111" i="4"/>
  <c r="DP1111" i="4" s="1"/>
  <c r="BP163" i="4" a="1"/>
  <c r="BO111" i="4" a="1"/>
  <c r="BO111" i="4" s="1"/>
  <c r="AI193" i="4" a="1"/>
  <c r="AI193" i="4" s="1"/>
  <c r="BX189" i="4" a="1"/>
  <c r="BX151" i="4" a="1"/>
  <c r="BX265" i="4" a="1"/>
  <c r="BX240" i="4" a="1"/>
  <c r="BX301" i="4" a="1"/>
  <c r="CG986" i="4"/>
  <c r="BR298" i="4" a="1"/>
  <c r="BR298" i="4" s="1"/>
  <c r="CG995" i="4"/>
  <c r="BR142" i="4" a="1"/>
  <c r="BR142" i="4" s="1"/>
  <c r="CG1003" i="4"/>
  <c r="CH862" i="4"/>
  <c r="DG862" i="4" s="1"/>
  <c r="AQ71" i="4"/>
  <c r="BI71" i="4" s="1"/>
  <c r="L71" i="4"/>
  <c r="DF962" i="4"/>
  <c r="DD962" i="4"/>
  <c r="DJ983" i="4" s="1"/>
  <c r="CG983" i="4"/>
  <c r="DF947" i="4"/>
  <c r="DD1011" i="4"/>
  <c r="DJ1032" i="4" s="1"/>
  <c r="BO126" i="4" a="1"/>
  <c r="BO126" i="4" s="1"/>
  <c r="AI203" i="4" a="1"/>
  <c r="AI203" i="4" s="1"/>
  <c r="AI227" i="4" a="1"/>
  <c r="AI227" i="4" s="1"/>
  <c r="BX15" i="4" a="1"/>
  <c r="BX15" i="4" s="1"/>
  <c r="BX47" i="4" a="1"/>
  <c r="BX47" i="4" s="1"/>
  <c r="BX51" i="4" a="1"/>
  <c r="BX51" i="4" s="1"/>
  <c r="BX190" i="4" a="1"/>
  <c r="BX155" i="4" a="1"/>
  <c r="BX279" i="4" a="1"/>
  <c r="BX255" i="4" a="1"/>
  <c r="BX315" i="4" a="1"/>
  <c r="CG1109" i="4"/>
  <c r="BR214" i="4" a="1"/>
  <c r="BR214" i="4" s="1"/>
  <c r="DG948" i="4"/>
  <c r="DD995" i="4"/>
  <c r="DJ1016" i="4" s="1"/>
  <c r="CH866" i="4"/>
  <c r="DG866" i="4" s="1"/>
  <c r="L75" i="4"/>
  <c r="AQ75" i="4"/>
  <c r="BI75" i="4" s="1"/>
  <c r="BV75" i="4"/>
  <c r="BY75" i="4" s="1"/>
  <c r="BR138" i="4" a="1"/>
  <c r="BR138" i="4" s="1"/>
  <c r="CG1027" i="4"/>
  <c r="CH858" i="4"/>
  <c r="L67" i="4"/>
  <c r="AQ67" i="4"/>
  <c r="BI67" i="4" s="1"/>
  <c r="BV67" i="4"/>
  <c r="BY67" i="4" s="1"/>
  <c r="CK1027" i="4" a="1"/>
  <c r="CK1027" i="4" s="1"/>
  <c r="BR129" i="4" a="1"/>
  <c r="BR129" i="4" s="1"/>
  <c r="DF939" i="4"/>
  <c r="AI181" i="4" a="1"/>
  <c r="AI181" i="4" s="1"/>
  <c r="BO73" i="4" a="1"/>
  <c r="BO73" i="4" s="1"/>
  <c r="BO194" i="4" a="1"/>
  <c r="BO194" i="4" s="1"/>
  <c r="CL1028" i="4" a="1"/>
  <c r="CL1028" i="4" s="1"/>
  <c r="CL971" i="4" a="1"/>
  <c r="CL971" i="4" s="1"/>
  <c r="CL1055" i="4" a="1"/>
  <c r="CL1055" i="4" s="1"/>
  <c r="CL996" i="4" a="1"/>
  <c r="CL996" i="4" s="1"/>
  <c r="CL940" i="4" a="1"/>
  <c r="CL940" i="4" s="1"/>
  <c r="CL984" i="4" a="1"/>
  <c r="CL984" i="4" s="1"/>
  <c r="CL1054" i="4" a="1"/>
  <c r="CL1054" i="4" s="1"/>
  <c r="CL1085" i="4" a="1"/>
  <c r="CL1085" i="4" s="1"/>
  <c r="CG932" i="4"/>
  <c r="DE1051" i="4"/>
  <c r="DK1072" i="4" s="1"/>
  <c r="CH903" i="4"/>
  <c r="AQ112" i="4"/>
  <c r="BI112" i="4" s="1"/>
  <c r="L112" i="4"/>
  <c r="CH842" i="4"/>
  <c r="DG842" i="4" s="1"/>
  <c r="BV51" i="4"/>
  <c r="BY51" i="4" s="1"/>
  <c r="AQ51" i="4"/>
  <c r="BI51" i="4" s="1"/>
  <c r="L51" i="4"/>
  <c r="BP112" i="4" a="1"/>
  <c r="BP112" i="4" s="1"/>
  <c r="CJ965" i="4"/>
  <c r="CQ965" i="4" s="1"/>
  <c r="CW965" i="4" s="1"/>
  <c r="DC965" i="4"/>
  <c r="DI965" i="4" s="1"/>
  <c r="CG1086" i="4"/>
  <c r="CG1033" i="4"/>
  <c r="CH1008" i="4"/>
  <c r="L217" i="4"/>
  <c r="AQ217" i="4"/>
  <c r="BI217" i="4" s="1"/>
  <c r="CH1100" i="4"/>
  <c r="DD1100" i="4" s="1"/>
  <c r="AQ309" i="4"/>
  <c r="BI309" i="4" s="1"/>
  <c r="L309" i="4"/>
  <c r="DF1025" i="4"/>
  <c r="CG980" i="4"/>
  <c r="DG956" i="4"/>
  <c r="BV135" i="4"/>
  <c r="BY135" i="4" s="1"/>
  <c r="CL1026" i="4" a="1"/>
  <c r="CL1026" i="4" s="1"/>
  <c r="CL1029" i="4" a="1"/>
  <c r="CL1029" i="4" s="1"/>
  <c r="CL970" i="4" a="1"/>
  <c r="CL970" i="4" s="1"/>
  <c r="CL1016" i="4" a="1"/>
  <c r="CL1016" i="4" s="1"/>
  <c r="CL1086" i="4" a="1"/>
  <c r="CL1086" i="4" s="1"/>
  <c r="CL1056" i="4" a="1"/>
  <c r="CL1056" i="4" s="1"/>
  <c r="DF944" i="4"/>
  <c r="AJ225" i="4" a="1"/>
  <c r="AJ225" i="4" s="1"/>
  <c r="BP225" i="4" s="1" a="1"/>
  <c r="BP225" i="4" s="1"/>
  <c r="DC1089" i="4"/>
  <c r="DI1089" i="4" s="1"/>
  <c r="CJ1089" i="4"/>
  <c r="CQ1089" i="4" s="1"/>
  <c r="CW1089" i="4" s="1"/>
  <c r="DC1048" i="4"/>
  <c r="DI1048" i="4" s="1"/>
  <c r="CJ1048" i="4"/>
  <c r="CQ1048" i="4" s="1"/>
  <c r="CW1048" i="4" s="1"/>
  <c r="AJ257" i="4" a="1"/>
  <c r="AJ257" i="4" s="1"/>
  <c r="BP257" i="4" s="1" a="1"/>
  <c r="BP257" i="4" s="1"/>
  <c r="DD1077" i="4"/>
  <c r="DJ1098" i="4" s="1"/>
  <c r="CH860" i="4"/>
  <c r="L69" i="4"/>
  <c r="AQ69" i="4"/>
  <c r="BI69" i="4" s="1"/>
  <c r="BV69" i="4"/>
  <c r="BY69" i="4" s="1"/>
  <c r="CH800" i="4"/>
  <c r="AQ9" i="4"/>
  <c r="BI9" i="4" s="1"/>
  <c r="L9" i="4"/>
  <c r="CG1051" i="4"/>
  <c r="AJ282" i="4" a="1"/>
  <c r="AJ282" i="4" s="1"/>
  <c r="BP282" i="4" s="1" a="1"/>
  <c r="BP282" i="4" s="1"/>
  <c r="DG1073" i="4"/>
  <c r="AJ221" i="4" a="1"/>
  <c r="AJ221" i="4" s="1"/>
  <c r="BP221" i="4" s="1" a="1"/>
  <c r="BP221" i="4" s="1"/>
  <c r="AJ266" i="4" a="1"/>
  <c r="AJ266" i="4" s="1"/>
  <c r="BP266" i="4" s="1" a="1"/>
  <c r="BP266" i="4" s="1"/>
  <c r="AJ194" i="4" a="1"/>
  <c r="AJ194" i="4" s="1"/>
  <c r="BP194" i="4" s="1" a="1"/>
  <c r="BP194" i="4" s="1"/>
  <c r="CH871" i="4"/>
  <c r="L80" i="4"/>
  <c r="AQ80" i="4"/>
  <c r="BI80" i="4" s="1"/>
  <c r="CH905" i="4"/>
  <c r="DG905" i="4" s="1"/>
  <c r="AQ114" i="4"/>
  <c r="BI114" i="4" s="1"/>
  <c r="L114" i="4"/>
  <c r="AJ145" i="4" a="1"/>
  <c r="AJ145" i="4" s="1"/>
  <c r="BP145" i="4" s="1" a="1"/>
  <c r="BP145" i="4" s="1"/>
  <c r="CG952" i="4"/>
  <c r="DD1033" i="4"/>
  <c r="DJ1054" i="4" s="1"/>
  <c r="BK111" i="4"/>
  <c r="BA111" i="4"/>
  <c r="BB111" i="4" s="1"/>
  <c r="AJ297" i="4" a="1"/>
  <c r="AJ297" i="4" s="1"/>
  <c r="BP297" i="4" s="1" a="1"/>
  <c r="BP297" i="4" s="1"/>
  <c r="BK83" i="4"/>
  <c r="BA83" i="4"/>
  <c r="BB83" i="4" s="1"/>
  <c r="CH1090" i="4"/>
  <c r="DG1090" i="4" s="1"/>
  <c r="L299" i="4"/>
  <c r="AQ299" i="4"/>
  <c r="BI299" i="4" s="1"/>
  <c r="N49" i="12"/>
  <c r="DF956" i="4"/>
  <c r="CG977" i="4"/>
  <c r="BK322" i="4"/>
  <c r="BA322" i="4"/>
  <c r="BB322" i="4" s="1"/>
  <c r="DF1074" i="4"/>
  <c r="CL935" i="4" a="1"/>
  <c r="CL935" i="4" s="1"/>
  <c r="CL1009" i="4" a="1"/>
  <c r="CL1009" i="4" s="1"/>
  <c r="CL1035" i="4" a="1"/>
  <c r="CL1035" i="4" s="1"/>
  <c r="CL1043" i="4" a="1"/>
  <c r="CL1043" i="4" s="1"/>
  <c r="CL1063" i="4" a="1"/>
  <c r="CL1063" i="4" s="1"/>
  <c r="CL1059" i="4" a="1"/>
  <c r="CL1059" i="4" s="1"/>
  <c r="DG962" i="4"/>
  <c r="AJ204" i="4" a="1"/>
  <c r="AJ204" i="4" s="1"/>
  <c r="BP204" i="4" s="1" a="1"/>
  <c r="BP204" i="4" s="1"/>
  <c r="AJ210" i="4" a="1"/>
  <c r="AJ210" i="4" s="1"/>
  <c r="BP210" i="4" s="1" a="1"/>
  <c r="BP210" i="4" s="1"/>
  <c r="DG1030" i="4"/>
  <c r="CJ934" i="4"/>
  <c r="CQ934" i="4" s="1"/>
  <c r="CW934" i="4" s="1"/>
  <c r="DC934" i="4"/>
  <c r="DI934" i="4" s="1"/>
  <c r="DF1055" i="4"/>
  <c r="CG985" i="4"/>
  <c r="CH1097" i="4"/>
  <c r="DE1097" i="4" s="1"/>
  <c r="AQ306" i="4"/>
  <c r="BI306" i="4" s="1"/>
  <c r="L306" i="4"/>
  <c r="AJ212" i="4" a="1"/>
  <c r="AJ212" i="4" s="1"/>
  <c r="BP212" i="4" s="1" a="1"/>
  <c r="BP212" i="4" s="1"/>
  <c r="AJ281" i="4" a="1"/>
  <c r="AJ281" i="4" s="1"/>
  <c r="BP281" i="4" s="1" a="1"/>
  <c r="BP281" i="4" s="1"/>
  <c r="CH821" i="4"/>
  <c r="DG821" i="4" s="1"/>
  <c r="AQ30" i="4"/>
  <c r="BI30" i="4" s="1"/>
  <c r="L30" i="4"/>
  <c r="CH802" i="4"/>
  <c r="AQ11" i="4"/>
  <c r="BI11" i="4" s="1"/>
  <c r="L11" i="4"/>
  <c r="BV11" i="4"/>
  <c r="BY11" i="4" s="1"/>
  <c r="BK2" i="4"/>
  <c r="BA2" i="4"/>
  <c r="BB2" i="4" s="1"/>
  <c r="BF2" i="4" s="1"/>
  <c r="CL952" i="4" a="1"/>
  <c r="CL952" i="4" s="1"/>
  <c r="CL1012" i="4" a="1"/>
  <c r="CL1012" i="4" s="1"/>
  <c r="CL1048" i="4" a="1"/>
  <c r="CL1048" i="4" s="1"/>
  <c r="CL1058" i="4" a="1"/>
  <c r="CL1058" i="4" s="1"/>
  <c r="CL1095" i="4" a="1"/>
  <c r="CL1095" i="4" s="1"/>
  <c r="CL1091" i="4" a="1"/>
  <c r="CL1091" i="4" s="1"/>
  <c r="CH835" i="4"/>
  <c r="AQ44" i="4"/>
  <c r="BI44" i="4" s="1"/>
  <c r="L44" i="4"/>
  <c r="BK269" i="4"/>
  <c r="BA269" i="4"/>
  <c r="BB269" i="4" s="1"/>
  <c r="BP127" i="4" a="1"/>
  <c r="BP127" i="4" s="1"/>
  <c r="AJ164" i="4" a="1"/>
  <c r="AJ164" i="4" s="1"/>
  <c r="BP164" i="4" s="1" a="1"/>
  <c r="BP164" i="4" s="1"/>
  <c r="DF1038" i="4"/>
  <c r="DG1112" i="4"/>
  <c r="DP1112" i="4" s="1"/>
  <c r="CH799" i="4"/>
  <c r="DG799" i="4" s="1"/>
  <c r="AQ8" i="4"/>
  <c r="BI8" i="4" s="1"/>
  <c r="L8" i="4"/>
  <c r="DC988" i="4"/>
  <c r="DI988" i="4" s="1"/>
  <c r="CJ988" i="4"/>
  <c r="CQ988" i="4" s="1"/>
  <c r="CW988" i="4" s="1"/>
  <c r="AJ162" i="4" a="1"/>
  <c r="AJ162" i="4" s="1"/>
  <c r="BP162" i="4" s="1" a="1"/>
  <c r="BP162" i="4" s="1"/>
  <c r="AJ175" i="4" a="1"/>
  <c r="AJ175" i="4" s="1"/>
  <c r="BP175" i="4" s="1" a="1"/>
  <c r="BP175" i="4" s="1"/>
  <c r="CG975" i="4"/>
  <c r="CH884" i="4"/>
  <c r="AQ93" i="4"/>
  <c r="BI93" i="4" s="1"/>
  <c r="L93" i="4"/>
  <c r="BV93" i="4"/>
  <c r="BY93" i="4" s="1"/>
  <c r="CH823" i="4"/>
  <c r="L32" i="4"/>
  <c r="AQ32" i="4"/>
  <c r="BI32" i="4" s="1"/>
  <c r="CG1057" i="4"/>
  <c r="AJ166" i="4" a="1"/>
  <c r="AJ166" i="4" s="1"/>
  <c r="BP166" i="4" s="1" a="1"/>
  <c r="BP166" i="4" s="1"/>
  <c r="BA46" i="4"/>
  <c r="BK46" i="4"/>
  <c r="BK120" i="4"/>
  <c r="BA120" i="4"/>
  <c r="BB120" i="4" s="1"/>
  <c r="DF1110" i="4"/>
  <c r="CL932" i="4" a="1"/>
  <c r="CL932" i="4" s="1"/>
  <c r="CL961" i="4" a="1"/>
  <c r="CL961" i="4" s="1"/>
  <c r="CL941" i="4" a="1"/>
  <c r="CL941" i="4" s="1"/>
  <c r="CL987" i="4" a="1"/>
  <c r="CL987" i="4" s="1"/>
  <c r="CL1066" i="4" a="1"/>
  <c r="CL1066" i="4" s="1"/>
  <c r="CL1071" i="4" a="1"/>
  <c r="CL1071" i="4" s="1"/>
  <c r="CL1098" i="4" a="1"/>
  <c r="CL1098" i="4" s="1"/>
  <c r="CL1114" i="4" a="1"/>
  <c r="CL1114" i="4" s="1"/>
  <c r="DD1017" i="4"/>
  <c r="DJ1038" i="4" s="1"/>
  <c r="DD1051" i="4"/>
  <c r="DJ1072" i="4" s="1"/>
  <c r="BP97" i="4" a="1"/>
  <c r="BP97" i="4" s="1"/>
  <c r="DE1077" i="4"/>
  <c r="DK1098" i="4" s="1"/>
  <c r="BP106" i="4" a="1"/>
  <c r="BP106" i="4" s="1"/>
  <c r="BA87" i="4"/>
  <c r="BB87" i="4" s="1"/>
  <c r="BK87" i="4"/>
  <c r="BP80" i="4" a="1"/>
  <c r="BP80" i="4" s="1"/>
  <c r="CH913" i="4"/>
  <c r="L122" i="4"/>
  <c r="BV122" i="4"/>
  <c r="BY122" i="4" s="1"/>
  <c r="AQ122" i="4"/>
  <c r="BI122" i="4" s="1"/>
  <c r="CH825" i="4"/>
  <c r="AQ34" i="4"/>
  <c r="BI34" i="4" s="1"/>
  <c r="L34" i="4"/>
  <c r="BV34" i="4"/>
  <c r="BY34" i="4" s="1"/>
  <c r="DF927" i="4"/>
  <c r="CL933" i="4" a="1"/>
  <c r="CL933" i="4" s="1"/>
  <c r="CL921" i="4" a="1"/>
  <c r="CL921" i="4" s="1"/>
  <c r="CL981" i="4" a="1"/>
  <c r="CL981" i="4" s="1"/>
  <c r="CL1034" i="4" a="1"/>
  <c r="CL1034" i="4" s="1"/>
  <c r="CL1006" i="4" a="1"/>
  <c r="CL1006" i="4" s="1"/>
  <c r="CL1074" i="4" a="1"/>
  <c r="CL1074" i="4" s="1"/>
  <c r="CL1108" i="4" a="1"/>
  <c r="CL1108" i="4" s="1"/>
  <c r="CL1112" i="4" a="1"/>
  <c r="CL1112" i="4" s="1"/>
  <c r="BP61" i="4" a="1"/>
  <c r="BP61" i="4" s="1"/>
  <c r="BK116" i="4"/>
  <c r="BA116" i="4"/>
  <c r="BB116" i="4" s="1"/>
  <c r="CJ1097" i="4"/>
  <c r="CQ1097" i="4" s="1"/>
  <c r="CW1097" i="4" s="1"/>
  <c r="DC1097" i="4"/>
  <c r="DI1097" i="4" s="1"/>
  <c r="AJ289" i="4" a="1"/>
  <c r="AJ289" i="4" s="1"/>
  <c r="BP289" i="4" s="1" a="1"/>
  <c r="BP289" i="4" s="1"/>
  <c r="BP44" i="4" a="1"/>
  <c r="BP44" i="4" s="1"/>
  <c r="CG992" i="4"/>
  <c r="AJ157" i="4" a="1"/>
  <c r="AJ157" i="4" s="1"/>
  <c r="BP157" i="4" s="1" a="1"/>
  <c r="BP157" i="4" s="1"/>
  <c r="CH887" i="4"/>
  <c r="L96" i="4"/>
  <c r="AQ96" i="4"/>
  <c r="BI96" i="4" s="1"/>
  <c r="CH794" i="4"/>
  <c r="BV3" i="4"/>
  <c r="BY3" i="4" s="1"/>
  <c r="L3" i="4"/>
  <c r="AQ3" i="4"/>
  <c r="BI3" i="4" s="1"/>
  <c r="AJ249" i="4" a="1"/>
  <c r="AJ249" i="4" s="1"/>
  <c r="BP249" i="4" s="1" a="1"/>
  <c r="BP249" i="4" s="1"/>
  <c r="CL993" i="4" a="1"/>
  <c r="CL993" i="4" s="1"/>
  <c r="CL944" i="4" a="1"/>
  <c r="CL944" i="4" s="1"/>
  <c r="CL969" i="4" a="1"/>
  <c r="CL969" i="4" s="1"/>
  <c r="CL1038" i="4" a="1"/>
  <c r="CL1038" i="4" s="1"/>
  <c r="CL1022" i="4" a="1"/>
  <c r="CL1022" i="4" s="1"/>
  <c r="CL1069" i="4" a="1"/>
  <c r="CL1069" i="4" s="1"/>
  <c r="CH810" i="4"/>
  <c r="AQ19" i="4"/>
  <c r="BI19" i="4" s="1"/>
  <c r="L19" i="4"/>
  <c r="BV19" i="4"/>
  <c r="BY19" i="4" s="1"/>
  <c r="DE1105" i="4"/>
  <c r="BP62" i="4" a="1"/>
  <c r="BP62" i="4" s="1"/>
  <c r="DE1017" i="4"/>
  <c r="DK1038" i="4" s="1"/>
  <c r="DE1055" i="4"/>
  <c r="DK1076" i="4" s="1"/>
  <c r="AJ280" i="4" a="1"/>
  <c r="AJ280" i="4" s="1"/>
  <c r="BP280" i="4" s="1" a="1"/>
  <c r="BP280" i="4" s="1"/>
  <c r="CH874" i="4"/>
  <c r="DG874" i="4" s="1"/>
  <c r="AQ83" i="4"/>
  <c r="BI83" i="4" s="1"/>
  <c r="L83" i="4"/>
  <c r="CH877" i="4"/>
  <c r="AQ86" i="4"/>
  <c r="BI86" i="4" s="1"/>
  <c r="BV86" i="4"/>
  <c r="BY86" i="4" s="1"/>
  <c r="L86" i="4"/>
  <c r="CH899" i="4"/>
  <c r="AQ108" i="4"/>
  <c r="BI108" i="4" s="1"/>
  <c r="L108" i="4"/>
  <c r="BV108" i="4"/>
  <c r="BY108" i="4" s="1"/>
  <c r="AJ240" i="4" a="1"/>
  <c r="AJ240" i="4" s="1"/>
  <c r="BP240" i="4" s="1" a="1"/>
  <c r="BP240" i="4" s="1"/>
  <c r="CL936" i="4" a="1"/>
  <c r="CL936" i="4" s="1"/>
  <c r="CL1003" i="4" a="1"/>
  <c r="CL1003" i="4" s="1"/>
  <c r="CL991" i="4" a="1"/>
  <c r="CL991" i="4" s="1"/>
  <c r="CL977" i="4" a="1"/>
  <c r="CL977" i="4" s="1"/>
  <c r="CL1041" i="4" a="1"/>
  <c r="CL1041" i="4" s="1"/>
  <c r="CL1025" i="4" a="1"/>
  <c r="CL1025" i="4" s="1"/>
  <c r="CL1101" i="4" a="1"/>
  <c r="CL1101" i="4" s="1"/>
  <c r="CH1028" i="4"/>
  <c r="DF1028" i="4" s="1"/>
  <c r="L237" i="4"/>
  <c r="AQ237" i="4"/>
  <c r="BI237" i="4" s="1"/>
  <c r="DD935" i="4"/>
  <c r="DJ956" i="4" s="1"/>
  <c r="CH1000" i="4"/>
  <c r="L209" i="4"/>
  <c r="AQ209" i="4"/>
  <c r="BI209" i="4" s="1"/>
  <c r="BV313" i="4"/>
  <c r="BY313" i="4" s="1"/>
  <c r="AJ176" i="4" a="1"/>
  <c r="AJ176" i="4" s="1"/>
  <c r="BP176" i="4" s="1" a="1"/>
  <c r="BP176" i="4" s="1"/>
  <c r="CH885" i="4"/>
  <c r="BV94" i="4"/>
  <c r="BY94" i="4" s="1"/>
  <c r="AQ94" i="4"/>
  <c r="BI94" i="4" s="1"/>
  <c r="L94" i="4"/>
  <c r="CH853" i="4"/>
  <c r="AQ62" i="4"/>
  <c r="BI62" i="4" s="1"/>
  <c r="L62" i="4"/>
  <c r="BV62" i="4"/>
  <c r="BY62" i="4" s="1"/>
  <c r="DF978" i="4"/>
  <c r="BK188" i="4"/>
  <c r="BA188" i="4"/>
  <c r="BB188" i="4" s="1"/>
  <c r="CJ1090" i="4"/>
  <c r="CQ1090" i="4" s="1"/>
  <c r="CW1090" i="4" s="1"/>
  <c r="DC1090" i="4"/>
  <c r="DI1090" i="4" s="1"/>
  <c r="DG998" i="4"/>
  <c r="AJ134" i="4" a="1"/>
  <c r="AJ134" i="4" s="1"/>
  <c r="BP134" i="4" s="1" a="1"/>
  <c r="BP134" i="4" s="1"/>
  <c r="CL948" i="4" a="1"/>
  <c r="CL948" i="4" s="1"/>
  <c r="CL947" i="4" a="1"/>
  <c r="CL947" i="4" s="1"/>
  <c r="CL973" i="4" a="1"/>
  <c r="CL973" i="4" s="1"/>
  <c r="CL1061" i="4" a="1"/>
  <c r="CL1061" i="4" s="1"/>
  <c r="CL1103" i="4" a="1"/>
  <c r="CL1103" i="4" s="1"/>
  <c r="AJ217" i="4" a="1"/>
  <c r="AJ217" i="4" s="1"/>
  <c r="BP217" i="4" s="1" a="1"/>
  <c r="BP217" i="4" s="1"/>
  <c r="DE1106" i="4"/>
  <c r="AJ209" i="4" a="1"/>
  <c r="AJ209" i="4" s="1"/>
  <c r="BP209" i="4" s="1" a="1"/>
  <c r="BP209" i="4" s="1"/>
  <c r="BP126" i="4" a="1"/>
  <c r="BP126" i="4" s="1"/>
  <c r="CG1013" i="4"/>
  <c r="DG1035" i="4"/>
  <c r="CH900" i="4"/>
  <c r="DG900" i="4" s="1"/>
  <c r="AQ109" i="4"/>
  <c r="BI109" i="4" s="1"/>
  <c r="L109" i="4"/>
  <c r="BV109" i="4"/>
  <c r="BY109" i="4" s="1"/>
  <c r="CH836" i="4"/>
  <c r="AQ45" i="4"/>
  <c r="BI45" i="4" s="1"/>
  <c r="L45" i="4"/>
  <c r="BV45" i="4"/>
  <c r="BY45" i="4" s="1"/>
  <c r="BV233" i="4"/>
  <c r="BY233" i="4" s="1"/>
  <c r="CH856" i="4"/>
  <c r="AQ65" i="4"/>
  <c r="BI65" i="4" s="1"/>
  <c r="L65" i="4"/>
  <c r="BV65" i="4"/>
  <c r="BY65" i="4" s="1"/>
  <c r="DC1012" i="4"/>
  <c r="DI1012" i="4" s="1"/>
  <c r="CJ1012" i="4"/>
  <c r="CQ1012" i="4" s="1"/>
  <c r="CW1012" i="4" s="1"/>
  <c r="BA107" i="4"/>
  <c r="BB107" i="4" s="1"/>
  <c r="BK107" i="4"/>
  <c r="DF1019" i="4"/>
  <c r="BK115" i="4"/>
  <c r="BA115" i="4"/>
  <c r="BB115" i="4" s="1"/>
  <c r="DE974" i="4"/>
  <c r="DK995" i="4" s="1"/>
  <c r="CG1040" i="4"/>
  <c r="AJ148" i="4" a="1"/>
  <c r="AJ148" i="4" s="1"/>
  <c r="BP148" i="4" s="1" a="1"/>
  <c r="BP148" i="4" s="1"/>
  <c r="CL1047" i="4" a="1"/>
  <c r="CL1047" i="4" s="1"/>
  <c r="CL1023" i="4" a="1"/>
  <c r="CL1023" i="4" s="1"/>
  <c r="CL1097" i="4" a="1"/>
  <c r="CL1097" i="4" s="1"/>
  <c r="CL1031" i="4" a="1"/>
  <c r="CL1031" i="4" s="1"/>
  <c r="CL1104" i="4" a="1"/>
  <c r="CL1104" i="4" s="1"/>
  <c r="DF1051" i="4"/>
  <c r="CG1021" i="4"/>
  <c r="AJ265" i="4" a="1"/>
  <c r="AJ265" i="4" s="1"/>
  <c r="BP265" i="4" s="1" a="1"/>
  <c r="BP265" i="4" s="1"/>
  <c r="CH996" i="4"/>
  <c r="AQ205" i="4"/>
  <c r="BI205" i="4" s="1"/>
  <c r="L205" i="4"/>
  <c r="AJ293" i="4" a="1"/>
  <c r="AJ293" i="4" s="1"/>
  <c r="BP293" i="4" s="1" a="1"/>
  <c r="BP293" i="4" s="1"/>
  <c r="BP118" i="4" a="1"/>
  <c r="BP118" i="4" s="1"/>
  <c r="BA66" i="4"/>
  <c r="BK66" i="4"/>
  <c r="CH1064" i="4"/>
  <c r="DD1064" i="4" s="1"/>
  <c r="DJ1085" i="4" s="1"/>
  <c r="L273" i="4"/>
  <c r="AQ273" i="4"/>
  <c r="BI273" i="4" s="1"/>
  <c r="CH919" i="4"/>
  <c r="L128" i="4"/>
  <c r="AQ128" i="4"/>
  <c r="BI128" i="4" s="1"/>
  <c r="BV128" i="4"/>
  <c r="BY128" i="4" s="1"/>
  <c r="CH845" i="4"/>
  <c r="DG845" i="4" s="1"/>
  <c r="AQ54" i="4"/>
  <c r="BI54" i="4" s="1"/>
  <c r="L54" i="4"/>
  <c r="BV54" i="4"/>
  <c r="BY54" i="4" s="1"/>
  <c r="CG1085" i="4"/>
  <c r="BK102" i="4"/>
  <c r="BA102" i="4"/>
  <c r="BB102" i="4" s="1"/>
  <c r="CG967" i="4"/>
  <c r="CG1093" i="4"/>
  <c r="CJ985" i="4"/>
  <c r="CQ985" i="4" s="1"/>
  <c r="CW985" i="4" s="1"/>
  <c r="DC985" i="4"/>
  <c r="DI985" i="4" s="1"/>
  <c r="BP54" i="4" a="1"/>
  <c r="BP54" i="4" s="1"/>
  <c r="CL999" i="4" a="1"/>
  <c r="CL999" i="4" s="1"/>
  <c r="CL1051" i="4" a="1"/>
  <c r="CL1051" i="4" s="1"/>
  <c r="CL954" i="4" a="1"/>
  <c r="CL954" i="4" s="1"/>
  <c r="CL1050" i="4" a="1"/>
  <c r="CL1050" i="4" s="1"/>
  <c r="CL1044" i="4" a="1"/>
  <c r="CL1044" i="4" s="1"/>
  <c r="CL1075" i="4" a="1"/>
  <c r="CL1075" i="4" s="1"/>
  <c r="DE1087" i="4"/>
  <c r="DK1108" i="4" s="1"/>
  <c r="CJ1028" i="4"/>
  <c r="CQ1028" i="4" s="1"/>
  <c r="CW1028" i="4" s="1"/>
  <c r="DC1028" i="4"/>
  <c r="DI1028" i="4" s="1"/>
  <c r="CH1072" i="4"/>
  <c r="L281" i="4"/>
  <c r="AQ281" i="4"/>
  <c r="BI281" i="4" s="1"/>
  <c r="BK147" i="4"/>
  <c r="BA147" i="4"/>
  <c r="BB147" i="4" s="1"/>
  <c r="BK76" i="4"/>
  <c r="BA76" i="4"/>
  <c r="BB76" i="4" s="1"/>
  <c r="AJ183" i="4" a="1"/>
  <c r="AJ183" i="4" s="1"/>
  <c r="BP183" i="4" s="1" a="1"/>
  <c r="BP183" i="4" s="1"/>
  <c r="CJ996" i="4"/>
  <c r="CQ996" i="4" s="1"/>
  <c r="CW996" i="4" s="1"/>
  <c r="DC996" i="4"/>
  <c r="DI996" i="4" s="1"/>
  <c r="DF1069" i="4"/>
  <c r="AJ260" i="4" a="1"/>
  <c r="AJ260" i="4" s="1"/>
  <c r="BP260" i="4" s="1" a="1"/>
  <c r="BP260" i="4" s="1"/>
  <c r="CH918" i="4"/>
  <c r="DG918" i="4" s="1"/>
  <c r="L127" i="4"/>
  <c r="AQ127" i="4"/>
  <c r="BI127" i="4" s="1"/>
  <c r="CH809" i="4"/>
  <c r="BV18" i="4"/>
  <c r="BY18" i="4" s="1"/>
  <c r="L18" i="4"/>
  <c r="AQ18" i="4"/>
  <c r="BI18" i="4" s="1"/>
  <c r="BA17" i="4"/>
  <c r="BK17" i="4"/>
  <c r="CG1089" i="4"/>
  <c r="CL951" i="4" a="1"/>
  <c r="CL951" i="4" s="1"/>
  <c r="CL958" i="4" a="1"/>
  <c r="CL958" i="4" s="1"/>
  <c r="CL986" i="4" a="1"/>
  <c r="CL986" i="4" s="1"/>
  <c r="CL1052" i="4" a="1"/>
  <c r="CL1052" i="4" s="1"/>
  <c r="CL1076" i="4" a="1"/>
  <c r="CL1076" i="4" s="1"/>
  <c r="CL1078" i="4" a="1"/>
  <c r="CL1078" i="4" s="1"/>
  <c r="DD1067" i="4"/>
  <c r="DJ1088" i="4" s="1"/>
  <c r="DD1021" i="4"/>
  <c r="DJ1042" i="4" s="1"/>
  <c r="BP90" i="4" a="1"/>
  <c r="BP90" i="4" s="1"/>
  <c r="CH826" i="4"/>
  <c r="BV35" i="4"/>
  <c r="BY35" i="4" s="1"/>
  <c r="AQ35" i="4"/>
  <c r="BI35" i="4" s="1"/>
  <c r="L35" i="4"/>
  <c r="CH816" i="4"/>
  <c r="BV25" i="4"/>
  <c r="BY25" i="4" s="1"/>
  <c r="L25" i="4"/>
  <c r="AQ25" i="4"/>
  <c r="BI25" i="4" s="1"/>
  <c r="AJ288" i="4" a="1"/>
  <c r="AJ288" i="4" s="1"/>
  <c r="BP288" i="4" s="1" a="1"/>
  <c r="BP288" i="4" s="1"/>
  <c r="BK43" i="4"/>
  <c r="BA43" i="4"/>
  <c r="CL955" i="4" a="1"/>
  <c r="CL955" i="4" s="1"/>
  <c r="CL950" i="4" a="1"/>
  <c r="CL950" i="4" s="1"/>
  <c r="CL1077" i="4" a="1"/>
  <c r="CL1077" i="4" s="1"/>
  <c r="CL1005" i="4" a="1"/>
  <c r="CL1005" i="4" s="1"/>
  <c r="CL1049" i="4" a="1"/>
  <c r="CL1049" i="4" s="1"/>
  <c r="DC1072" i="4"/>
  <c r="DI1072" i="4" s="1"/>
  <c r="CJ1072" i="4"/>
  <c r="CQ1072" i="4" s="1"/>
  <c r="CW1072" i="4" s="1"/>
  <c r="CG1036" i="4"/>
  <c r="BP47" i="4" a="1"/>
  <c r="BP47" i="4" s="1"/>
  <c r="DE1112" i="4"/>
  <c r="AJ170" i="4" a="1"/>
  <c r="AJ170" i="4" s="1"/>
  <c r="BP170" i="4" s="1" a="1"/>
  <c r="BP170" i="4" s="1"/>
  <c r="DG1010" i="4"/>
  <c r="CH796" i="4"/>
  <c r="BV5" i="4"/>
  <c r="BY5" i="4" s="1"/>
  <c r="AQ5" i="4"/>
  <c r="BI5" i="4" s="1"/>
  <c r="L5" i="4"/>
  <c r="CH914" i="4"/>
  <c r="AQ123" i="4"/>
  <c r="BI123" i="4" s="1"/>
  <c r="L123" i="4"/>
  <c r="BV123" i="4"/>
  <c r="BY123" i="4" s="1"/>
  <c r="AJ264" i="4" a="1"/>
  <c r="AJ264" i="4" s="1"/>
  <c r="BP264" i="4" s="1" a="1"/>
  <c r="BP264" i="4" s="1"/>
  <c r="DE1042" i="4"/>
  <c r="DK1063" i="4" s="1"/>
  <c r="CL923" i="4" a="1"/>
  <c r="CL923" i="4" s="1"/>
  <c r="CL968" i="4" a="1"/>
  <c r="CL968" i="4" s="1"/>
  <c r="CL925" i="4" a="1"/>
  <c r="CL925" i="4" s="1"/>
  <c r="CL992" i="4" a="1"/>
  <c r="CL992" i="4" s="1"/>
  <c r="CL1037" i="4" a="1"/>
  <c r="CL1037" i="4" s="1"/>
  <c r="CL1081" i="4" a="1"/>
  <c r="CL1081" i="4" s="1"/>
  <c r="AJ233" i="4" a="1"/>
  <c r="AJ233" i="4" s="1"/>
  <c r="BP233" i="4" s="1" a="1"/>
  <c r="BP233" i="4" s="1"/>
  <c r="CH898" i="4"/>
  <c r="AQ107" i="4"/>
  <c r="BI107" i="4" s="1"/>
  <c r="L107" i="4"/>
  <c r="CG1110" i="4"/>
  <c r="CG1024" i="4"/>
  <c r="CG1105" i="4"/>
  <c r="BP36" i="4" a="1"/>
  <c r="BP36" i="4" s="1"/>
  <c r="CH872" i="4"/>
  <c r="DG872" i="4" s="1"/>
  <c r="AQ81" i="4"/>
  <c r="BI81" i="4" s="1"/>
  <c r="L81" i="4"/>
  <c r="DC1000" i="4"/>
  <c r="DI1000" i="4" s="1"/>
  <c r="CJ1000" i="4"/>
  <c r="CQ1000" i="4" s="1"/>
  <c r="CW1000" i="4" s="1"/>
  <c r="DE1027" i="4"/>
  <c r="DK1048" i="4" s="1"/>
  <c r="CH938" i="4"/>
  <c r="DG938" i="4" s="1"/>
  <c r="AQ147" i="4"/>
  <c r="BI147" i="4" s="1"/>
  <c r="L147" i="4"/>
  <c r="DD1041" i="4"/>
  <c r="DJ1062" i="4" s="1"/>
  <c r="AJ321" i="4" a="1"/>
  <c r="AJ321" i="4" s="1"/>
  <c r="BP321" i="4" s="1" a="1"/>
  <c r="BP321" i="4" s="1"/>
  <c r="CH883" i="4"/>
  <c r="DG883" i="4" s="1"/>
  <c r="L92" i="4"/>
  <c r="AQ92" i="4"/>
  <c r="BI92" i="4" s="1"/>
  <c r="CH807" i="4"/>
  <c r="DG807" i="4" s="1"/>
  <c r="L16" i="4"/>
  <c r="AQ16" i="4"/>
  <c r="BI16" i="4" s="1"/>
  <c r="DF1017" i="4"/>
  <c r="BP122" i="4" a="1"/>
  <c r="BP122" i="4" s="1"/>
  <c r="DF955" i="4"/>
  <c r="DE1038" i="4"/>
  <c r="DK1059" i="4" s="1"/>
  <c r="DF951" i="4"/>
  <c r="BV139" i="4"/>
  <c r="BY139" i="4" s="1"/>
  <c r="AJ262" i="4" a="1"/>
  <c r="AJ262" i="4" s="1"/>
  <c r="BP262" i="4" s="1" a="1"/>
  <c r="BP262" i="4" s="1"/>
  <c r="BK155" i="4"/>
  <c r="BA155" i="4"/>
  <c r="BB155" i="4" s="1"/>
  <c r="CG1025" i="4"/>
  <c r="CL953" i="4" a="1"/>
  <c r="CL953" i="4" s="1"/>
  <c r="CL957" i="4" a="1"/>
  <c r="CL957" i="4" s="1"/>
  <c r="CL1024" i="4" a="1"/>
  <c r="CL1024" i="4" s="1"/>
  <c r="CL976" i="4" a="1"/>
  <c r="CL976" i="4" s="1"/>
  <c r="CL1109" i="4" a="1"/>
  <c r="CL1109" i="4" s="1"/>
  <c r="BK80" i="4"/>
  <c r="BA80" i="4"/>
  <c r="BB80" i="4" s="1"/>
  <c r="AJ283" i="4" a="1"/>
  <c r="AJ283" i="4" s="1"/>
  <c r="BP283" i="4" s="1" a="1"/>
  <c r="BP283" i="4" s="1"/>
  <c r="DD1110" i="4"/>
  <c r="CG1001" i="4"/>
  <c r="DC1064" i="4"/>
  <c r="DI1064" i="4" s="1"/>
  <c r="CJ1064" i="4"/>
  <c r="CQ1064" i="4" s="1"/>
  <c r="CW1064" i="4" s="1"/>
  <c r="AJ320" i="4" a="1"/>
  <c r="AJ320" i="4" s="1"/>
  <c r="BP320" i="4" s="1" a="1"/>
  <c r="BP320" i="4" s="1"/>
  <c r="CH848" i="4"/>
  <c r="BV57" i="4"/>
  <c r="BY57" i="4" s="1"/>
  <c r="L57" i="4"/>
  <c r="AQ57" i="4"/>
  <c r="BI57" i="4" s="1"/>
  <c r="CH804" i="4"/>
  <c r="L13" i="4"/>
  <c r="AQ13" i="4"/>
  <c r="BI13" i="4" s="1"/>
  <c r="BV13" i="4"/>
  <c r="BY13" i="4" s="1"/>
  <c r="BP102" i="4" a="1"/>
  <c r="BP102" i="4" s="1"/>
  <c r="DG1041" i="4"/>
  <c r="CH920" i="4"/>
  <c r="DE920" i="4" s="1"/>
  <c r="L129" i="4"/>
  <c r="AQ129" i="4"/>
  <c r="BI129" i="4" s="1"/>
  <c r="CG981" i="4"/>
  <c r="CH957" i="4"/>
  <c r="L166" i="4"/>
  <c r="AQ166" i="4"/>
  <c r="BI166" i="4" s="1"/>
  <c r="AJ138" i="4" a="1"/>
  <c r="AJ138" i="4" s="1"/>
  <c r="BP138" i="4" s="1" a="1"/>
  <c r="BP138" i="4" s="1"/>
  <c r="CL967" i="4" a="1"/>
  <c r="CL967" i="4" s="1"/>
  <c r="CL997" i="4" a="1"/>
  <c r="CL997" i="4" s="1"/>
  <c r="CL966" i="4" a="1"/>
  <c r="CL966" i="4" s="1"/>
  <c r="CL1027" i="4" a="1"/>
  <c r="CL1027" i="4" s="1"/>
  <c r="CL1008" i="4" a="1"/>
  <c r="CL1008" i="4" s="1"/>
  <c r="CL1084" i="4" a="1"/>
  <c r="CL1084" i="4" s="1"/>
  <c r="AJ130" i="4" a="1"/>
  <c r="AJ130" i="4" s="1"/>
  <c r="BP130" i="4" s="1" a="1"/>
  <c r="BP130" i="4" s="1"/>
  <c r="CG1106" i="4"/>
  <c r="DD1105" i="4"/>
  <c r="DE944" i="4"/>
  <c r="DK965" i="4" s="1"/>
  <c r="CG972" i="4"/>
  <c r="AJ302" i="4" a="1"/>
  <c r="AJ302" i="4" s="1"/>
  <c r="BP302" i="4" s="1" a="1"/>
  <c r="BP302" i="4" s="1"/>
  <c r="CG1096" i="4"/>
  <c r="CH876" i="4"/>
  <c r="L85" i="4"/>
  <c r="AQ85" i="4"/>
  <c r="BI85" i="4" s="1"/>
  <c r="CH824" i="4"/>
  <c r="DG824" i="4" s="1"/>
  <c r="AQ33" i="4"/>
  <c r="BI33" i="4" s="1"/>
  <c r="L33" i="4"/>
  <c r="CL920" i="4" a="1"/>
  <c r="CL920" i="4" s="1"/>
  <c r="CL1002" i="4" a="1"/>
  <c r="CL1002" i="4" s="1"/>
  <c r="CL1060" i="4" a="1"/>
  <c r="CL1060" i="4" s="1"/>
  <c r="CL1040" i="4" a="1"/>
  <c r="CL1040" i="4" s="1"/>
  <c r="CL1087" i="4" a="1"/>
  <c r="CL1087" i="4" s="1"/>
  <c r="AJ188" i="4" a="1"/>
  <c r="AJ188" i="4" s="1"/>
  <c r="BP188" i="4" s="1" a="1"/>
  <c r="BP188" i="4" s="1"/>
  <c r="CG924" i="4"/>
  <c r="DD1106" i="4"/>
  <c r="BA72" i="4"/>
  <c r="BB72" i="4" s="1"/>
  <c r="BK72" i="4"/>
  <c r="CH912" i="4"/>
  <c r="DG912" i="4" s="1"/>
  <c r="AQ121" i="4"/>
  <c r="BI121" i="4" s="1"/>
  <c r="L121" i="4"/>
  <c r="BV121" i="4"/>
  <c r="BY121" i="4" s="1"/>
  <c r="DE1073" i="4"/>
  <c r="DK1094" i="4" s="1"/>
  <c r="DE1025" i="4"/>
  <c r="DK1046" i="4" s="1"/>
  <c r="AJ276" i="4" a="1"/>
  <c r="AJ276" i="4" s="1"/>
  <c r="BP276" i="4" s="1" a="1"/>
  <c r="BP276" i="4" s="1"/>
  <c r="CH814" i="4"/>
  <c r="DG814" i="4" s="1"/>
  <c r="AQ23" i="4"/>
  <c r="BI23" i="4" s="1"/>
  <c r="L23" i="4"/>
  <c r="BV23" i="4"/>
  <c r="BY23" i="4" s="1"/>
  <c r="CH811" i="4"/>
  <c r="L20" i="4"/>
  <c r="AQ20" i="4"/>
  <c r="BI20" i="4" s="1"/>
  <c r="BV20" i="4"/>
  <c r="BY20" i="4" s="1"/>
  <c r="DD945" i="4"/>
  <c r="DJ966" i="4" s="1"/>
  <c r="BK86" i="4"/>
  <c r="BA86" i="4"/>
  <c r="BB86" i="4" s="1"/>
  <c r="CJ957" i="4"/>
  <c r="CQ957" i="4" s="1"/>
  <c r="CW957" i="4" s="1"/>
  <c r="DC957" i="4"/>
  <c r="DI957" i="4" s="1"/>
  <c r="CG960" i="4"/>
  <c r="BP99" i="4" a="1"/>
  <c r="BP99" i="4" s="1"/>
  <c r="CH878" i="4"/>
  <c r="L87" i="4"/>
  <c r="AQ87" i="4"/>
  <c r="BI87" i="4" s="1"/>
  <c r="BV87" i="4"/>
  <c r="BY87" i="4" s="1"/>
  <c r="CL924" i="4" a="1"/>
  <c r="CL924" i="4" s="1"/>
  <c r="CL928" i="4" a="1"/>
  <c r="CL928" i="4" s="1"/>
  <c r="CL998" i="4" a="1"/>
  <c r="CL998" i="4" s="1"/>
  <c r="CL1057" i="4" a="1"/>
  <c r="CL1057" i="4" s="1"/>
  <c r="CL1090" i="4" a="1"/>
  <c r="CL1090" i="4" s="1"/>
  <c r="BP108" i="4" a="1"/>
  <c r="BP108" i="4" s="1"/>
  <c r="BV243" i="4"/>
  <c r="BY243" i="4" s="1"/>
  <c r="BK196" i="4"/>
  <c r="BA196" i="4"/>
  <c r="BB196" i="4" s="1"/>
  <c r="CG990" i="4"/>
  <c r="CG1037" i="4"/>
  <c r="DF1106" i="4"/>
  <c r="DC938" i="4"/>
  <c r="DI938" i="4" s="1"/>
  <c r="CJ938" i="4"/>
  <c r="CQ938" i="4" s="1"/>
  <c r="CW938" i="4" s="1"/>
  <c r="DF1043" i="4"/>
  <c r="CH861" i="4"/>
  <c r="L70" i="4"/>
  <c r="AQ70" i="4"/>
  <c r="BI70" i="4" s="1"/>
  <c r="CH805" i="4"/>
  <c r="L14" i="4"/>
  <c r="AQ14" i="4"/>
  <c r="BI14" i="4" s="1"/>
  <c r="BV14" i="4"/>
  <c r="BY14" i="4" s="1"/>
  <c r="CL1067" i="4" a="1"/>
  <c r="CL1067" i="4" s="1"/>
  <c r="CL1093" i="4" a="1"/>
  <c r="CL1093" i="4" s="1"/>
  <c r="BP78" i="4" a="1"/>
  <c r="BP78" i="4" s="1"/>
  <c r="DF1073" i="4"/>
  <c r="DG974" i="4"/>
  <c r="CH875" i="4"/>
  <c r="AQ84" i="4"/>
  <c r="BI84" i="4" s="1"/>
  <c r="L84" i="4"/>
  <c r="BV84" i="4"/>
  <c r="BY84" i="4" s="1"/>
  <c r="CH1113" i="4"/>
  <c r="AQ322" i="4"/>
  <c r="BI322" i="4" s="1"/>
  <c r="L322" i="4"/>
  <c r="DG943" i="4"/>
  <c r="CH859" i="4"/>
  <c r="L68" i="4"/>
  <c r="AQ68" i="4"/>
  <c r="BI68" i="4" s="1"/>
  <c r="CH829" i="4"/>
  <c r="L38" i="4"/>
  <c r="AQ38" i="4"/>
  <c r="BI38" i="4" s="1"/>
  <c r="BV38" i="4"/>
  <c r="BY38" i="4" s="1"/>
  <c r="CH879" i="4"/>
  <c r="L88" i="4"/>
  <c r="AQ88" i="4"/>
  <c r="BI88" i="4" s="1"/>
  <c r="CJ1068" i="4"/>
  <c r="CQ1068" i="4" s="1"/>
  <c r="CW1068" i="4" s="1"/>
  <c r="DC1068" i="4"/>
  <c r="DI1068" i="4" s="1"/>
  <c r="CL937" i="4" a="1"/>
  <c r="CL937" i="4" s="1"/>
  <c r="CL1018" i="4" a="1"/>
  <c r="CL1018" i="4" s="1"/>
  <c r="CL990" i="4" a="1"/>
  <c r="CL990" i="4" s="1"/>
  <c r="CL1000" i="4" a="1"/>
  <c r="CL1000" i="4" s="1"/>
  <c r="CL1042" i="4" a="1"/>
  <c r="CL1042" i="4" s="1"/>
  <c r="CL982" i="4" a="1"/>
  <c r="CL982" i="4" s="1"/>
  <c r="CL1110" i="4" a="1"/>
  <c r="CL1110" i="4" s="1"/>
  <c r="DD1037" i="4"/>
  <c r="DJ1058" i="4" s="1"/>
  <c r="BK114" i="4"/>
  <c r="BA114" i="4"/>
  <c r="BB114" i="4" s="1"/>
  <c r="CH961" i="4"/>
  <c r="L170" i="4"/>
  <c r="AQ170" i="4"/>
  <c r="BI170" i="4" s="1"/>
  <c r="CH886" i="4"/>
  <c r="DG886" i="4" s="1"/>
  <c r="AQ95" i="4"/>
  <c r="BI95" i="4" s="1"/>
  <c r="L95" i="4"/>
  <c r="BV95" i="4"/>
  <c r="BY95" i="4" s="1"/>
  <c r="CH1084" i="4"/>
  <c r="L293" i="4"/>
  <c r="AQ293" i="4"/>
  <c r="BI293" i="4" s="1"/>
  <c r="BV293" i="4"/>
  <c r="BY293" i="4" s="1"/>
  <c r="BK15" i="4"/>
  <c r="BA15" i="4"/>
  <c r="CG927" i="4"/>
  <c r="DG979" i="4"/>
  <c r="CH897" i="4"/>
  <c r="AQ106" i="4"/>
  <c r="BI106" i="4" s="1"/>
  <c r="L106" i="4"/>
  <c r="BV106" i="4"/>
  <c r="BY106" i="4" s="1"/>
  <c r="CH841" i="4"/>
  <c r="L50" i="4"/>
  <c r="AQ50" i="4"/>
  <c r="BI50" i="4" s="1"/>
  <c r="BV50" i="4"/>
  <c r="BY50" i="4" s="1"/>
  <c r="CL1021" i="4" a="1"/>
  <c r="CL1021" i="4" s="1"/>
  <c r="CL1001" i="4" a="1"/>
  <c r="CL1001" i="4" s="1"/>
  <c r="CL1014" i="4" a="1"/>
  <c r="CL1014" i="4" s="1"/>
  <c r="CL1096" i="4" a="1"/>
  <c r="CL1096" i="4" s="1"/>
  <c r="DG1015" i="4"/>
  <c r="CH1104" i="4"/>
  <c r="L313" i="4"/>
  <c r="AQ313" i="4"/>
  <c r="BI313" i="4" s="1"/>
  <c r="BA166" i="4"/>
  <c r="BB166" i="4" s="1"/>
  <c r="BV241" i="4"/>
  <c r="BY241" i="4" s="1"/>
  <c r="DG1103" i="4"/>
  <c r="DP1103" i="4" s="1"/>
  <c r="CG1043" i="4"/>
  <c r="DC961" i="4"/>
  <c r="DI961" i="4" s="1"/>
  <c r="CJ961" i="4"/>
  <c r="CQ961" i="4" s="1"/>
  <c r="CW961" i="4" s="1"/>
  <c r="BA30" i="4"/>
  <c r="BK30" i="4"/>
  <c r="CJ1113" i="4"/>
  <c r="CQ1113" i="4" s="1"/>
  <c r="CW1113" i="4" s="1"/>
  <c r="DC1113" i="4"/>
  <c r="DI1113" i="4" s="1"/>
  <c r="CH854" i="4"/>
  <c r="AQ63" i="4"/>
  <c r="BI63" i="4" s="1"/>
  <c r="L63" i="4"/>
  <c r="BV63" i="4"/>
  <c r="BY63" i="4" s="1"/>
  <c r="CH915" i="4"/>
  <c r="L124" i="4"/>
  <c r="AQ124" i="4"/>
  <c r="BI124" i="4" s="1"/>
  <c r="BV124" i="4"/>
  <c r="BY124" i="4" s="1"/>
  <c r="AJ268" i="4" a="1"/>
  <c r="AJ268" i="4" s="1"/>
  <c r="BP268" i="4" s="1" a="1"/>
  <c r="BP268" i="4" s="1"/>
  <c r="CH1016" i="4"/>
  <c r="DD1016" i="4" s="1"/>
  <c r="DJ1037" i="4" s="1"/>
  <c r="L225" i="4"/>
  <c r="AQ225" i="4"/>
  <c r="BI225" i="4" s="1"/>
  <c r="BP123" i="4" a="1"/>
  <c r="BP123" i="4" s="1"/>
  <c r="DD979" i="4"/>
  <c r="DJ1000" i="4" s="1"/>
  <c r="AJ303" i="4" a="1"/>
  <c r="AJ303" i="4" s="1"/>
  <c r="BP303" i="4" s="1" a="1"/>
  <c r="BP303" i="4" s="1"/>
  <c r="CG1012" i="4"/>
  <c r="CG1094" i="4"/>
  <c r="CL945" i="4" a="1"/>
  <c r="CL945" i="4" s="1"/>
  <c r="CL938" i="4" a="1"/>
  <c r="CL938" i="4" s="1"/>
  <c r="CL927" i="4" a="1"/>
  <c r="CL927" i="4" s="1"/>
  <c r="CL1033" i="4" a="1"/>
  <c r="CL1033" i="4" s="1"/>
  <c r="CL1062" i="4" a="1"/>
  <c r="CL1062" i="4" s="1"/>
  <c r="CL1099" i="4" a="1"/>
  <c r="CL1099" i="4" s="1"/>
  <c r="AJ197" i="4" a="1"/>
  <c r="AJ197" i="4" s="1"/>
  <c r="BP197" i="4" s="1" a="1"/>
  <c r="BP197" i="4" s="1"/>
  <c r="CG1067" i="4"/>
  <c r="CJ1084" i="4"/>
  <c r="CQ1084" i="4" s="1"/>
  <c r="CW1084" i="4" s="1"/>
  <c r="DC1084" i="4"/>
  <c r="DI1084" i="4" s="1"/>
  <c r="CG1061" i="4"/>
  <c r="DD1066" i="4"/>
  <c r="DJ1087" i="4" s="1"/>
  <c r="DE1066" i="4"/>
  <c r="DK1087" i="4" s="1"/>
  <c r="DD927" i="4"/>
  <c r="DJ948" i="4" s="1"/>
  <c r="AJ213" i="4" a="1"/>
  <c r="AJ213" i="4" s="1"/>
  <c r="BP213" i="4" s="1" a="1"/>
  <c r="BP213" i="4" s="1"/>
  <c r="CH813" i="4"/>
  <c r="DG813" i="4" s="1"/>
  <c r="AQ22" i="4"/>
  <c r="BI22" i="4" s="1"/>
  <c r="L22" i="4"/>
  <c r="BV22" i="4"/>
  <c r="BY22" i="4" s="1"/>
  <c r="CH839" i="4"/>
  <c r="L48" i="4"/>
  <c r="AQ48" i="4"/>
  <c r="BI48" i="4" s="1"/>
  <c r="BV48" i="4"/>
  <c r="BY48" i="4" s="1"/>
  <c r="CL1105" i="4" a="1"/>
  <c r="CL1105" i="4" s="1"/>
  <c r="AJ179" i="4" a="1"/>
  <c r="AJ179" i="4" s="1"/>
  <c r="BP179" i="4" s="1" a="1"/>
  <c r="BP179" i="4" s="1"/>
  <c r="DF1054" i="4"/>
  <c r="DD1043" i="4"/>
  <c r="DJ1064" i="4" s="1"/>
  <c r="CH1004" i="4"/>
  <c r="AQ213" i="4"/>
  <c r="BI213" i="4" s="1"/>
  <c r="L213" i="4"/>
  <c r="AJ232" i="4" a="1"/>
  <c r="AJ232" i="4" s="1"/>
  <c r="BP232" i="4" s="1" a="1"/>
  <c r="BP232" i="4" s="1"/>
  <c r="CH863" i="4"/>
  <c r="L72" i="4"/>
  <c r="AQ72" i="4"/>
  <c r="BI72" i="4" s="1"/>
  <c r="CH881" i="4"/>
  <c r="AQ90" i="4"/>
  <c r="BI90" i="4" s="1"/>
  <c r="BV90" i="4"/>
  <c r="BY90" i="4" s="1"/>
  <c r="L90" i="4"/>
  <c r="CL965" i="4" a="1"/>
  <c r="CL965" i="4" s="1"/>
  <c r="CL963" i="4" a="1"/>
  <c r="CL963" i="4" s="1"/>
  <c r="CL1036" i="4" a="1"/>
  <c r="CL1036" i="4" s="1"/>
  <c r="CL1017" i="4" a="1"/>
  <c r="CL1017" i="4" s="1"/>
  <c r="CL1111" i="4" a="1"/>
  <c r="CL1111" i="4" s="1"/>
  <c r="AJ256" i="4" a="1"/>
  <c r="AJ256" i="4" s="1"/>
  <c r="BP256" i="4" s="1" a="1"/>
  <c r="BP256" i="4" s="1"/>
  <c r="CG953" i="4"/>
  <c r="DG925" i="4"/>
  <c r="BV197" i="4"/>
  <c r="BY197" i="4" s="1"/>
  <c r="CH852" i="4"/>
  <c r="L61" i="4"/>
  <c r="AQ61" i="4"/>
  <c r="BI61" i="4" s="1"/>
  <c r="CH817" i="4"/>
  <c r="DG817" i="4" s="1"/>
  <c r="L26" i="4"/>
  <c r="AQ26" i="4"/>
  <c r="BI26" i="4" s="1"/>
  <c r="CL1045" i="4" a="1"/>
  <c r="CL1045" i="4" s="1"/>
  <c r="CL1070" i="4" a="1"/>
  <c r="CL1070" i="4" s="1"/>
  <c r="CG993" i="4"/>
  <c r="DF993" i="4"/>
  <c r="DC1104" i="4"/>
  <c r="DI1104" i="4" s="1"/>
  <c r="CJ1104" i="4"/>
  <c r="CQ1104" i="4" s="1"/>
  <c r="CW1104" i="4" s="1"/>
  <c r="DG982" i="4"/>
  <c r="CH1032" i="4"/>
  <c r="DF1032" i="4" s="1"/>
  <c r="L241" i="4"/>
  <c r="AQ241" i="4"/>
  <c r="BI241" i="4" s="1"/>
  <c r="DE1011" i="4"/>
  <c r="DK1032" i="4" s="1"/>
  <c r="DF943" i="4"/>
  <c r="CH801" i="4"/>
  <c r="AQ10" i="4"/>
  <c r="BI10" i="4" s="1"/>
  <c r="L10" i="4"/>
  <c r="BV10" i="4"/>
  <c r="BY10" i="4" s="1"/>
  <c r="CH833" i="4"/>
  <c r="DG833" i="4" s="1"/>
  <c r="AQ42" i="4"/>
  <c r="BI42" i="4" s="1"/>
  <c r="L42" i="4"/>
  <c r="DF1112" i="4"/>
  <c r="CG997" i="4"/>
  <c r="CG928" i="4"/>
  <c r="CH1040" i="4"/>
  <c r="L249" i="4"/>
  <c r="AQ249" i="4"/>
  <c r="BI249" i="4" s="1"/>
  <c r="BP91" i="4" a="1"/>
  <c r="BP91" i="4" s="1"/>
  <c r="CG1029" i="4"/>
  <c r="DE1021" i="4"/>
  <c r="DK1042" i="4" s="1"/>
  <c r="CH908" i="4"/>
  <c r="L117" i="4"/>
  <c r="AQ117" i="4"/>
  <c r="BI117" i="4" s="1"/>
  <c r="CH846" i="4"/>
  <c r="AQ55" i="4"/>
  <c r="BI55" i="4" s="1"/>
  <c r="L55" i="4"/>
  <c r="CH849" i="4"/>
  <c r="BV58" i="4"/>
  <c r="BY58" i="4" s="1"/>
  <c r="AQ58" i="4"/>
  <c r="BI58" i="4" s="1"/>
  <c r="L58" i="4"/>
  <c r="CL1015" i="4" a="1"/>
  <c r="CL1015" i="4" s="1"/>
  <c r="CL995" i="4" a="1"/>
  <c r="CL995" i="4" s="1"/>
  <c r="CL1039" i="4" a="1"/>
  <c r="CL1039" i="4" s="1"/>
  <c r="CL1094" i="4" a="1"/>
  <c r="CL1094" i="4" s="1"/>
  <c r="CL1073" i="4" a="1"/>
  <c r="CL1073" i="4" s="1"/>
  <c r="BV257" i="4"/>
  <c r="BY257" i="4" s="1"/>
  <c r="BK277" i="4"/>
  <c r="CH1096" i="4"/>
  <c r="DD1096" i="4" s="1"/>
  <c r="L305" i="4"/>
  <c r="AQ305" i="4"/>
  <c r="BI305" i="4" s="1"/>
  <c r="BK213" i="4"/>
  <c r="CH827" i="4"/>
  <c r="L36" i="4"/>
  <c r="AQ36" i="4"/>
  <c r="BI36" i="4" s="1"/>
  <c r="CH870" i="4"/>
  <c r="DG870" i="4" s="1"/>
  <c r="AQ79" i="4"/>
  <c r="BI79" i="4" s="1"/>
  <c r="L79" i="4"/>
  <c r="BV79" i="4"/>
  <c r="BY79" i="4" s="1"/>
  <c r="CH840" i="4"/>
  <c r="AQ49" i="4"/>
  <c r="BI49" i="4" s="1"/>
  <c r="L49" i="4"/>
  <c r="CG1016" i="4"/>
  <c r="BK9" i="4"/>
  <c r="BA9" i="4"/>
  <c r="CL983" i="4" a="1"/>
  <c r="CL983" i="4" s="1"/>
  <c r="CL1089" i="4" a="1"/>
  <c r="CL1089" i="4" s="1"/>
  <c r="CL1068" i="4" a="1"/>
  <c r="CL1068" i="4" s="1"/>
  <c r="CL1106" i="4" a="1"/>
  <c r="CL1106" i="4" s="1"/>
  <c r="CL1113" i="4" a="1"/>
  <c r="CL1113" i="4" s="1"/>
  <c r="DD993" i="4"/>
  <c r="DJ1014" i="4" s="1"/>
  <c r="BK69" i="4"/>
  <c r="BA69" i="4"/>
  <c r="BB69" i="4" s="1"/>
  <c r="BV190" i="4"/>
  <c r="BY190" i="4" s="1"/>
  <c r="BV162" i="4"/>
  <c r="BY162" i="4" s="1"/>
  <c r="CG930" i="4"/>
  <c r="DF1015" i="4"/>
  <c r="CH1089" i="4"/>
  <c r="DF1089" i="4" s="1"/>
  <c r="AQ298" i="4"/>
  <c r="BI298" i="4" s="1"/>
  <c r="L298" i="4"/>
  <c r="BA11" i="4"/>
  <c r="BK11" i="4"/>
  <c r="BK103" i="4"/>
  <c r="BA103" i="4"/>
  <c r="BB103" i="4" s="1"/>
  <c r="DE945" i="4"/>
  <c r="DK966" i="4" s="1"/>
  <c r="CG1087" i="4"/>
  <c r="CH1060" i="4"/>
  <c r="AQ269" i="4"/>
  <c r="BI269" i="4" s="1"/>
  <c r="L269" i="4"/>
  <c r="BV269" i="4"/>
  <c r="BY269" i="4" s="1"/>
  <c r="CH808" i="4"/>
  <c r="L17" i="4"/>
  <c r="AQ17" i="4"/>
  <c r="BI17" i="4" s="1"/>
  <c r="BV17" i="4"/>
  <c r="BY17" i="4" s="1"/>
  <c r="CH806" i="4"/>
  <c r="L15" i="4"/>
  <c r="AQ15" i="4"/>
  <c r="BI15" i="4" s="1"/>
  <c r="BV15" i="4"/>
  <c r="BY15" i="4" s="1"/>
  <c r="CH911" i="4"/>
  <c r="L120" i="4"/>
  <c r="AQ120" i="4"/>
  <c r="BI120" i="4" s="1"/>
  <c r="BV120" i="4"/>
  <c r="BY120" i="4" s="1"/>
  <c r="CL1010" i="4" a="1"/>
  <c r="CL1010" i="4" s="1"/>
  <c r="CL1080" i="4" a="1"/>
  <c r="CL1080" i="4" s="1"/>
  <c r="CL1079" i="4" a="1"/>
  <c r="CL1079" i="4" s="1"/>
  <c r="DD997" i="4"/>
  <c r="DJ1018" i="4" s="1"/>
  <c r="CJ1004" i="4"/>
  <c r="CQ1004" i="4" s="1"/>
  <c r="CW1004" i="4" s="1"/>
  <c r="DC1004" i="4"/>
  <c r="DI1004" i="4" s="1"/>
  <c r="DD928" i="4"/>
  <c r="DJ949" i="4" s="1"/>
  <c r="CJ1040" i="4"/>
  <c r="CQ1040" i="4" s="1"/>
  <c r="CW1040" i="4" s="1"/>
  <c r="DC1040" i="4"/>
  <c r="DI1040" i="4" s="1"/>
  <c r="CH988" i="4"/>
  <c r="AQ197" i="4"/>
  <c r="BI197" i="4" s="1"/>
  <c r="L197" i="4"/>
  <c r="DD1029" i="4"/>
  <c r="DJ1050" i="4" s="1"/>
  <c r="DG929" i="4"/>
  <c r="BV302" i="4"/>
  <c r="BY302" i="4" s="1"/>
  <c r="CH896" i="4"/>
  <c r="L105" i="4"/>
  <c r="AQ105" i="4"/>
  <c r="BI105" i="4" s="1"/>
  <c r="BV105" i="4"/>
  <c r="BY105" i="4" s="1"/>
  <c r="CH880" i="4"/>
  <c r="AQ89" i="4"/>
  <c r="BI89" i="4" s="1"/>
  <c r="L89" i="4"/>
  <c r="BV89" i="4"/>
  <c r="BY89" i="4" s="1"/>
  <c r="CH902" i="4"/>
  <c r="L111" i="4"/>
  <c r="AQ111" i="4"/>
  <c r="BI111" i="4" s="1"/>
  <c r="BV111" i="4"/>
  <c r="BY111" i="4" s="1"/>
  <c r="CL939" i="4" a="1"/>
  <c r="CL939" i="4" s="1"/>
  <c r="CL1013" i="4" a="1"/>
  <c r="CL1013" i="4" s="1"/>
  <c r="CL1083" i="4" a="1"/>
  <c r="CL1083" i="4" s="1"/>
  <c r="CL1082" i="4" a="1"/>
  <c r="CL1082" i="4" s="1"/>
  <c r="BP67" i="4" a="1"/>
  <c r="BP67" i="4" s="1"/>
  <c r="CJ1096" i="4"/>
  <c r="CQ1096" i="4" s="1"/>
  <c r="CW1096" i="4" s="1"/>
  <c r="DC1096" i="4"/>
  <c r="DI1096" i="4" s="1"/>
  <c r="DG1039" i="4"/>
  <c r="DD1087" i="4"/>
  <c r="DJ1108" i="4" s="1"/>
  <c r="DC1060" i="4"/>
  <c r="DI1060" i="4" s="1"/>
  <c r="CJ1060" i="4"/>
  <c r="CQ1060" i="4" s="1"/>
  <c r="CW1060" i="4" s="1"/>
  <c r="CG1077" i="4"/>
  <c r="CH843" i="4"/>
  <c r="L52" i="4"/>
  <c r="AQ52" i="4"/>
  <c r="BI52" i="4" s="1"/>
  <c r="CH798" i="4"/>
  <c r="AQ7" i="4"/>
  <c r="BI7" i="4" s="1"/>
  <c r="L7" i="4"/>
  <c r="BV7" i="4"/>
  <c r="BY7" i="4" s="1"/>
  <c r="CH910" i="4"/>
  <c r="L119" i="4"/>
  <c r="AQ119" i="4"/>
  <c r="BI119" i="4" s="1"/>
  <c r="BV119" i="4"/>
  <c r="BY119" i="4" s="1"/>
  <c r="CL989" i="4" a="1"/>
  <c r="CL989" i="4" s="1"/>
  <c r="CL1064" i="4" a="1"/>
  <c r="CL1064" i="4" s="1"/>
  <c r="CL1107" i="4" a="1"/>
  <c r="CL1107" i="4" s="1"/>
  <c r="CL1053" i="4" a="1"/>
  <c r="CL1053" i="4" s="1"/>
  <c r="DE964" i="4"/>
  <c r="DK985" i="4" s="1"/>
  <c r="DC1032" i="4"/>
  <c r="DI1032" i="4" s="1"/>
  <c r="CJ1032" i="4"/>
  <c r="CQ1032" i="4" s="1"/>
  <c r="CW1032" i="4" s="1"/>
  <c r="CH934" i="4"/>
  <c r="AQ143" i="4"/>
  <c r="BI143" i="4" s="1"/>
  <c r="L143" i="4"/>
  <c r="CG1032" i="4"/>
  <c r="CH832" i="4"/>
  <c r="L41" i="4"/>
  <c r="AQ41" i="4"/>
  <c r="BI41" i="4" s="1"/>
  <c r="BV41" i="4"/>
  <c r="BY41" i="4" s="1"/>
  <c r="CH793" i="4"/>
  <c r="P322" i="4" a="1"/>
  <c r="P322" i="4" s="1"/>
  <c r="P323" i="4" a="1"/>
  <c r="P323" i="4" s="1"/>
  <c r="AU323" i="4" s="1"/>
  <c r="P319" i="4" a="1"/>
  <c r="P319" i="4" s="1"/>
  <c r="P315" i="4" a="1"/>
  <c r="P315" i="4" s="1"/>
  <c r="P280" i="4" a="1"/>
  <c r="P280" i="4" s="1"/>
  <c r="AU280" i="4" s="1"/>
  <c r="P313" i="4" a="1"/>
  <c r="P313" i="4" s="1"/>
  <c r="AU313" i="4" s="1"/>
  <c r="P300" i="4" a="1"/>
  <c r="P300" i="4" s="1"/>
  <c r="AU300" i="4" s="1"/>
  <c r="P320" i="4" a="1"/>
  <c r="P320" i="4" s="1"/>
  <c r="AU320" i="4" s="1"/>
  <c r="P314" i="4" a="1"/>
  <c r="P314" i="4" s="1"/>
  <c r="P286" i="4" a="1"/>
  <c r="P286" i="4" s="1"/>
  <c r="P306" i="4" a="1"/>
  <c r="P306" i="4" s="1"/>
  <c r="P272" i="4" a="1"/>
  <c r="P272" i="4" s="1"/>
  <c r="P310" i="4" a="1"/>
  <c r="P310" i="4" s="1"/>
  <c r="P292" i="4" a="1"/>
  <c r="P292" i="4" s="1"/>
  <c r="P321" i="4" a="1"/>
  <c r="P321" i="4" s="1"/>
  <c r="P312" i="4" a="1"/>
  <c r="P312" i="4" s="1"/>
  <c r="P301" i="4" a="1"/>
  <c r="P301" i="4" s="1"/>
  <c r="AU301" i="4" s="1"/>
  <c r="P307" i="4" a="1"/>
  <c r="P307" i="4" s="1"/>
  <c r="P276" i="4" a="1"/>
  <c r="P276" i="4" s="1"/>
  <c r="P296" i="4" a="1"/>
  <c r="P296" i="4" s="1"/>
  <c r="AU296" i="4" s="1"/>
  <c r="P309" i="4" a="1"/>
  <c r="P309" i="4" s="1"/>
  <c r="AU309" i="4" s="1"/>
  <c r="P299" i="4" a="1"/>
  <c r="P299" i="4" s="1"/>
  <c r="P263" i="4" a="1"/>
  <c r="P263" i="4" s="1"/>
  <c r="P302" i="4" a="1"/>
  <c r="P302" i="4" s="1"/>
  <c r="P297" i="4" a="1"/>
  <c r="P297" i="4" s="1"/>
  <c r="AU297" i="4" s="1"/>
  <c r="P274" i="4" a="1"/>
  <c r="P274" i="4" s="1"/>
  <c r="AU274" i="4" s="1"/>
  <c r="P256" i="4" a="1"/>
  <c r="P256" i="4" s="1"/>
  <c r="P288" i="4" a="1"/>
  <c r="P288" i="4" s="1"/>
  <c r="AU288" i="4" s="1"/>
  <c r="P265" i="4" a="1"/>
  <c r="P265" i="4" s="1"/>
  <c r="P251" i="4" a="1"/>
  <c r="P251" i="4" s="1"/>
  <c r="AU251" i="4" s="1"/>
  <c r="P247" i="4" a="1"/>
  <c r="P247" i="4" s="1"/>
  <c r="AU247" i="4" s="1"/>
  <c r="P243" i="4" a="1"/>
  <c r="P243" i="4" s="1"/>
  <c r="AU243" i="4" s="1"/>
  <c r="P239" i="4" a="1"/>
  <c r="P239" i="4" s="1"/>
  <c r="P235" i="4" a="1"/>
  <c r="P235" i="4" s="1"/>
  <c r="AU235" i="4" s="1"/>
  <c r="P231" i="4" a="1"/>
  <c r="P231" i="4" s="1"/>
  <c r="P227" i="4" a="1"/>
  <c r="P227" i="4" s="1"/>
  <c r="P223" i="4" a="1"/>
  <c r="P223" i="4" s="1"/>
  <c r="AU223" i="4" s="1"/>
  <c r="P291" i="4" a="1"/>
  <c r="P291" i="4" s="1"/>
  <c r="AU291" i="4" s="1"/>
  <c r="P254" i="4" a="1"/>
  <c r="P254" i="4" s="1"/>
  <c r="AU254" i="4" s="1"/>
  <c r="P305" i="4" a="1"/>
  <c r="P305" i="4" s="1"/>
  <c r="AU305" i="4" s="1"/>
  <c r="P284" i="4" a="1"/>
  <c r="P284" i="4" s="1"/>
  <c r="P283" i="4" a="1"/>
  <c r="P283" i="4" s="1"/>
  <c r="P270" i="4" a="1"/>
  <c r="P270" i="4" s="1"/>
  <c r="P267" i="4" a="1"/>
  <c r="P267" i="4" s="1"/>
  <c r="P285" i="4" a="1"/>
  <c r="P285" i="4" s="1"/>
  <c r="P258" i="4" a="1"/>
  <c r="P258" i="4" s="1"/>
  <c r="P282" i="4" a="1"/>
  <c r="P282" i="4" s="1"/>
  <c r="P273" i="4" a="1"/>
  <c r="P273" i="4" s="1"/>
  <c r="P318" i="4" a="1"/>
  <c r="P318" i="4" s="1"/>
  <c r="AU318" i="4" s="1"/>
  <c r="P279" i="4" a="1"/>
  <c r="P279" i="4" s="1"/>
  <c r="P260" i="4" a="1"/>
  <c r="P260" i="4" s="1"/>
  <c r="P281" i="4" a="1"/>
  <c r="P281" i="4" s="1"/>
  <c r="AU281" i="4" s="1"/>
  <c r="P289" i="4" a="1"/>
  <c r="P289" i="4" s="1"/>
  <c r="AU289" i="4" s="1"/>
  <c r="P278" i="4" a="1"/>
  <c r="P278" i="4" s="1"/>
  <c r="P277" i="4" a="1"/>
  <c r="P277" i="4" s="1"/>
  <c r="P262" i="4" a="1"/>
  <c r="P262" i="4" s="1"/>
  <c r="P294" i="4" a="1"/>
  <c r="P294" i="4" s="1"/>
  <c r="AU294" i="4" s="1"/>
  <c r="P316" i="4" a="1"/>
  <c r="P316" i="4" s="1"/>
  <c r="AU316" i="4" s="1"/>
  <c r="P304" i="4" a="1"/>
  <c r="P304" i="4" s="1"/>
  <c r="P295" i="4" a="1"/>
  <c r="P295" i="4" s="1"/>
  <c r="AU295" i="4" s="1"/>
  <c r="P271" i="4" a="1"/>
  <c r="P271" i="4" s="1"/>
  <c r="P250" i="4" a="1"/>
  <c r="P250" i="4" s="1"/>
  <c r="AU250" i="4" s="1"/>
  <c r="P220" i="4" a="1"/>
  <c r="P220" i="4" s="1"/>
  <c r="AU220" i="4" s="1"/>
  <c r="P230" i="4" a="1"/>
  <c r="P230" i="4" s="1"/>
  <c r="AU230" i="4" s="1"/>
  <c r="P224" i="4" a="1"/>
  <c r="P224" i="4" s="1"/>
  <c r="P232" i="4" a="1"/>
  <c r="P232" i="4" s="1"/>
  <c r="AU232" i="4" s="1"/>
  <c r="P233" i="4" a="1"/>
  <c r="P233" i="4" s="1"/>
  <c r="P311" i="4" a="1"/>
  <c r="P311" i="4" s="1"/>
  <c r="P290" i="4" a="1"/>
  <c r="P290" i="4" s="1"/>
  <c r="AU290" i="4" s="1"/>
  <c r="P255" i="4" a="1"/>
  <c r="P255" i="4" s="1"/>
  <c r="AU255" i="4" s="1"/>
  <c r="P266" i="4" a="1"/>
  <c r="P266" i="4" s="1"/>
  <c r="AU266" i="4" s="1"/>
  <c r="P234" i="4" a="1"/>
  <c r="P234" i="4" s="1"/>
  <c r="AU234" i="4" s="1"/>
  <c r="P257" i="4" a="1"/>
  <c r="P257" i="4" s="1"/>
  <c r="P252" i="4" a="1"/>
  <c r="P252" i="4" s="1"/>
  <c r="P236" i="4" a="1"/>
  <c r="P236" i="4" s="1"/>
  <c r="P275" i="4" a="1"/>
  <c r="P275" i="4" s="1"/>
  <c r="P237" i="4" a="1"/>
  <c r="P237" i="4" s="1"/>
  <c r="P317" i="4" a="1"/>
  <c r="P317" i="4" s="1"/>
  <c r="P259" i="4" a="1"/>
  <c r="P259" i="4" s="1"/>
  <c r="P206" i="4" a="1"/>
  <c r="P206" i="4" s="1"/>
  <c r="P303" i="4" a="1"/>
  <c r="P303" i="4" s="1"/>
  <c r="AU303" i="4" s="1"/>
  <c r="P238" i="4" a="1"/>
  <c r="P238" i="4" s="1"/>
  <c r="P253" i="4" a="1"/>
  <c r="P253" i="4" s="1"/>
  <c r="P240" i="4" a="1"/>
  <c r="P240" i="4" s="1"/>
  <c r="AU240" i="4" s="1"/>
  <c r="P216" i="4" a="1"/>
  <c r="P216" i="4" s="1"/>
  <c r="AU216" i="4" s="1"/>
  <c r="P241" i="4" a="1"/>
  <c r="P241" i="4" s="1"/>
  <c r="P242" i="4" a="1"/>
  <c r="P242" i="4" s="1"/>
  <c r="P261" i="4" a="1"/>
  <c r="P261" i="4" s="1"/>
  <c r="P244" i="4" a="1"/>
  <c r="P244" i="4" s="1"/>
  <c r="AU244" i="4" s="1"/>
  <c r="P308" i="4" a="1"/>
  <c r="P308" i="4" s="1"/>
  <c r="AU308" i="4" s="1"/>
  <c r="P268" i="4" a="1"/>
  <c r="P268" i="4" s="1"/>
  <c r="P199" i="4" a="1"/>
  <c r="P199" i="4" s="1"/>
  <c r="AU199" i="4" s="1"/>
  <c r="P193" i="4" a="1"/>
  <c r="P193" i="4" s="1"/>
  <c r="P192" i="4" a="1"/>
  <c r="P192" i="4" s="1"/>
  <c r="AU192" i="4" s="1"/>
  <c r="P182" i="4" a="1"/>
  <c r="P182" i="4" s="1"/>
  <c r="AU182" i="4" s="1"/>
  <c r="P173" i="4" a="1"/>
  <c r="P173" i="4" s="1"/>
  <c r="AU173" i="4" s="1"/>
  <c r="P123" i="4" a="1"/>
  <c r="P123" i="4" s="1"/>
  <c r="AR123" i="4" s="1"/>
  <c r="P298" i="4" a="1"/>
  <c r="P298" i="4" s="1"/>
  <c r="AU298" i="4" s="1"/>
  <c r="P207" i="4" a="1"/>
  <c r="P207" i="4" s="1"/>
  <c r="P191" i="4" a="1"/>
  <c r="P191" i="4" s="1"/>
  <c r="P170" i="4" a="1"/>
  <c r="P170" i="4" s="1"/>
  <c r="AU170" i="4" s="1"/>
  <c r="P189" i="4" a="1"/>
  <c r="P189" i="4" s="1"/>
  <c r="AU189" i="4" s="1"/>
  <c r="P159" i="4" a="1"/>
  <c r="P159" i="4" s="1"/>
  <c r="AU159" i="4" s="1"/>
  <c r="P155" i="4" a="1"/>
  <c r="P155" i="4" s="1"/>
  <c r="AU155" i="4" s="1"/>
  <c r="P151" i="4" a="1"/>
  <c r="P151" i="4" s="1"/>
  <c r="P147" i="4" a="1"/>
  <c r="P147" i="4" s="1"/>
  <c r="P143" i="4" a="1"/>
  <c r="P143" i="4" s="1"/>
  <c r="P139" i="4" a="1"/>
  <c r="P139" i="4" s="1"/>
  <c r="P135" i="4" a="1"/>
  <c r="P135" i="4" s="1"/>
  <c r="P131" i="4" a="1"/>
  <c r="P131" i="4" s="1"/>
  <c r="P211" i="4" a="1"/>
  <c r="P211" i="4" s="1"/>
  <c r="P200" i="4" a="1"/>
  <c r="P200" i="4" s="1"/>
  <c r="P190" i="4" a="1"/>
  <c r="P190" i="4" s="1"/>
  <c r="AU190" i="4" s="1"/>
  <c r="P188" i="4" a="1"/>
  <c r="P188" i="4" s="1"/>
  <c r="P219" i="4" a="1"/>
  <c r="P219" i="4" s="1"/>
  <c r="P194" i="4" a="1"/>
  <c r="P194" i="4" s="1"/>
  <c r="AU194" i="4" s="1"/>
  <c r="P293" i="4" a="1"/>
  <c r="P293" i="4" s="1"/>
  <c r="AU293" i="4" s="1"/>
  <c r="P215" i="4" a="1"/>
  <c r="P215" i="4" s="1"/>
  <c r="P181" i="4" a="1"/>
  <c r="P181" i="4" s="1"/>
  <c r="P167" i="4" a="1"/>
  <c r="P167" i="4" s="1"/>
  <c r="P205" i="4" a="1"/>
  <c r="P205" i="4" s="1"/>
  <c r="AU205" i="4" s="1"/>
  <c r="P178" i="4" a="1"/>
  <c r="P178" i="4" s="1"/>
  <c r="AU178" i="4" s="1"/>
  <c r="P225" i="4" a="1"/>
  <c r="P225" i="4" s="1"/>
  <c r="P210" i="4" a="1"/>
  <c r="P210" i="4" s="1"/>
  <c r="AU210" i="4" s="1"/>
  <c r="P202" i="4" a="1"/>
  <c r="P202" i="4" s="1"/>
  <c r="P165" i="4" a="1"/>
  <c r="P165" i="4" s="1"/>
  <c r="AU165" i="4" s="1"/>
  <c r="P124" i="4" a="1"/>
  <c r="P124" i="4" s="1"/>
  <c r="AU124" i="4" s="1"/>
  <c r="AS124" i="4" s="1"/>
  <c r="P248" i="4" a="1"/>
  <c r="P248" i="4" s="1"/>
  <c r="AU248" i="4" s="1"/>
  <c r="P226" i="4" a="1"/>
  <c r="P226" i="4" s="1"/>
  <c r="P175" i="4" a="1"/>
  <c r="P175" i="4" s="1"/>
  <c r="AU175" i="4" s="1"/>
  <c r="P172" i="4" a="1"/>
  <c r="P172" i="4" s="1"/>
  <c r="P195" i="4" a="1"/>
  <c r="P195" i="4" s="1"/>
  <c r="P160" i="4" a="1"/>
  <c r="P160" i="4" s="1"/>
  <c r="AU160" i="4" s="1"/>
  <c r="P156" i="4" a="1"/>
  <c r="P156" i="4" s="1"/>
  <c r="AU156" i="4" s="1"/>
  <c r="P152" i="4" a="1"/>
  <c r="P152" i="4" s="1"/>
  <c r="AU152" i="4" s="1"/>
  <c r="P148" i="4" a="1"/>
  <c r="P148" i="4" s="1"/>
  <c r="AU148" i="4" s="1"/>
  <c r="P144" i="4" a="1"/>
  <c r="P144" i="4" s="1"/>
  <c r="P140" i="4" a="1"/>
  <c r="P140" i="4" s="1"/>
  <c r="P136" i="4" a="1"/>
  <c r="P136" i="4" s="1"/>
  <c r="P132" i="4" a="1"/>
  <c r="P132" i="4" s="1"/>
  <c r="P287" i="4" a="1"/>
  <c r="P287" i="4" s="1"/>
  <c r="P186" i="4" a="1"/>
  <c r="P186" i="4" s="1"/>
  <c r="P128" i="4" a="1"/>
  <c r="P128" i="4" s="1"/>
  <c r="AR128" i="4" s="1"/>
  <c r="P218" i="4" a="1"/>
  <c r="P218" i="4" s="1"/>
  <c r="P169" i="4" a="1"/>
  <c r="P169" i="4" s="1"/>
  <c r="P228" i="4" a="1"/>
  <c r="P228" i="4" s="1"/>
  <c r="P264" i="4" a="1"/>
  <c r="P264" i="4" s="1"/>
  <c r="P269" i="4" a="1"/>
  <c r="P269" i="4" s="1"/>
  <c r="P246" i="4" a="1"/>
  <c r="P246" i="4" s="1"/>
  <c r="AU246" i="4" s="1"/>
  <c r="P221" i="4" a="1"/>
  <c r="P221" i="4" s="1"/>
  <c r="P209" i="4" a="1"/>
  <c r="P209" i="4" s="1"/>
  <c r="P201" i="4" a="1"/>
  <c r="P201" i="4" s="1"/>
  <c r="P197" i="4" a="1"/>
  <c r="P197" i="4" s="1"/>
  <c r="AU197" i="4" s="1"/>
  <c r="P184" i="4" a="1"/>
  <c r="P184" i="4" s="1"/>
  <c r="AU184" i="4" s="1"/>
  <c r="P177" i="4" a="1"/>
  <c r="P177" i="4" s="1"/>
  <c r="P161" i="4" a="1"/>
  <c r="P161" i="4" s="1"/>
  <c r="AU161" i="4" s="1"/>
  <c r="P157" i="4" a="1"/>
  <c r="P157" i="4" s="1"/>
  <c r="P153" i="4" a="1"/>
  <c r="P153" i="4" s="1"/>
  <c r="AU153" i="4" s="1"/>
  <c r="P149" i="4" a="1"/>
  <c r="P149" i="4" s="1"/>
  <c r="AU149" i="4" s="1"/>
  <c r="P145" i="4" a="1"/>
  <c r="P145" i="4" s="1"/>
  <c r="AU145" i="4" s="1"/>
  <c r="P212" i="4" a="1"/>
  <c r="P212" i="4" s="1"/>
  <c r="P203" i="4" a="1"/>
  <c r="P203" i="4" s="1"/>
  <c r="AU203" i="4" s="1"/>
  <c r="P150" i="4" a="1"/>
  <c r="P150" i="4" s="1"/>
  <c r="P122" i="4" a="1"/>
  <c r="P122" i="4" s="1"/>
  <c r="AR122" i="4" s="1"/>
  <c r="P168" i="4" a="1"/>
  <c r="P168" i="4" s="1"/>
  <c r="P126" i="4" a="1"/>
  <c r="P126" i="4" s="1"/>
  <c r="AU126" i="4" s="1"/>
  <c r="AS126" i="4" s="1"/>
  <c r="P185" i="4" a="1"/>
  <c r="P185" i="4" s="1"/>
  <c r="AU185" i="4" s="1"/>
  <c r="P141" i="4" a="1"/>
  <c r="P141" i="4" s="1"/>
  <c r="AU141" i="4" s="1"/>
  <c r="P129" i="4" a="1"/>
  <c r="P129" i="4" s="1"/>
  <c r="P103" i="4" a="1"/>
  <c r="P103" i="4" s="1"/>
  <c r="AR103" i="4" s="1"/>
  <c r="P87" i="4" a="1"/>
  <c r="P87" i="4" s="1"/>
  <c r="AR87" i="4" s="1"/>
  <c r="P229" i="4" a="1"/>
  <c r="P229" i="4" s="1"/>
  <c r="P180" i="4" a="1"/>
  <c r="P180" i="4" s="1"/>
  <c r="P146" i="4" a="1"/>
  <c r="P146" i="4" s="1"/>
  <c r="P134" i="4" a="1"/>
  <c r="P134" i="4" s="1"/>
  <c r="P116" i="4" a="1"/>
  <c r="P116" i="4" s="1"/>
  <c r="AR116" i="4" s="1"/>
  <c r="P100" i="4" a="1"/>
  <c r="P100" i="4" s="1"/>
  <c r="AR100" i="4" s="1"/>
  <c r="P183" i="4" a="1"/>
  <c r="P183" i="4" s="1"/>
  <c r="P213" i="4" a="1"/>
  <c r="P213" i="4" s="1"/>
  <c r="P166" i="4" a="1"/>
  <c r="P166" i="4" s="1"/>
  <c r="P107" i="4" a="1"/>
  <c r="P107" i="4" s="1"/>
  <c r="AU107" i="4" s="1"/>
  <c r="AS107" i="4" s="1"/>
  <c r="P91" i="4" a="1"/>
  <c r="P91" i="4" s="1"/>
  <c r="AR91" i="4" s="1"/>
  <c r="P78" i="4" a="1"/>
  <c r="P78" i="4" s="1"/>
  <c r="AR78" i="4" s="1"/>
  <c r="P187" i="4" a="1"/>
  <c r="P187" i="4" s="1"/>
  <c r="P137" i="4" a="1"/>
  <c r="P137" i="4" s="1"/>
  <c r="AU137" i="4" s="1"/>
  <c r="P104" i="4" a="1"/>
  <c r="P104" i="4" s="1"/>
  <c r="AU104" i="4" s="1"/>
  <c r="AS104" i="4" s="1"/>
  <c r="P88" i="4" a="1"/>
  <c r="P88" i="4" s="1"/>
  <c r="AR88" i="4" s="1"/>
  <c r="P179" i="4" a="1"/>
  <c r="P179" i="4" s="1"/>
  <c r="AU179" i="4" s="1"/>
  <c r="P130" i="4" a="1"/>
  <c r="P130" i="4" s="1"/>
  <c r="P121" i="4" a="1"/>
  <c r="P121" i="4" s="1"/>
  <c r="AU121" i="4" s="1"/>
  <c r="AS121" i="4" s="1"/>
  <c r="P217" i="4" a="1"/>
  <c r="P217" i="4" s="1"/>
  <c r="AU217" i="4" s="1"/>
  <c r="P117" i="4" a="1"/>
  <c r="P117" i="4" s="1"/>
  <c r="AU117" i="4" s="1"/>
  <c r="AS117" i="4" s="1"/>
  <c r="P101" i="4" a="1"/>
  <c r="P101" i="4" s="1"/>
  <c r="AR101" i="4" s="1"/>
  <c r="P85" i="4" a="1"/>
  <c r="P85" i="4" s="1"/>
  <c r="AU85" i="4" s="1"/>
  <c r="AS85" i="4" s="1"/>
  <c r="P204" i="4" a="1"/>
  <c r="P204" i="4" s="1"/>
  <c r="P249" i="4" a="1"/>
  <c r="P249" i="4" s="1"/>
  <c r="P142" i="4" a="1"/>
  <c r="P142" i="4" s="1"/>
  <c r="P164" i="4" a="1"/>
  <c r="P164" i="4" s="1"/>
  <c r="AU164" i="4" s="1"/>
  <c r="P133" i="4" a="1"/>
  <c r="P133" i="4" s="1"/>
  <c r="AU133" i="4" s="1"/>
  <c r="P108" i="4" a="1"/>
  <c r="P108" i="4" s="1"/>
  <c r="AU108" i="4" s="1"/>
  <c r="AS108" i="4" s="1"/>
  <c r="P92" i="4" a="1"/>
  <c r="P92" i="4" s="1"/>
  <c r="AR92" i="4" s="1"/>
  <c r="P208" i="4" a="1"/>
  <c r="P208" i="4" s="1"/>
  <c r="P163" i="4" a="1"/>
  <c r="P163" i="4" s="1"/>
  <c r="P162" i="4" a="1"/>
  <c r="P162" i="4" s="1"/>
  <c r="P84" i="4" a="1"/>
  <c r="P84" i="4" s="1"/>
  <c r="AR84" i="4" s="1"/>
  <c r="P65" i="4" a="1"/>
  <c r="P65" i="4" s="1"/>
  <c r="AR65" i="4" s="1"/>
  <c r="P47" i="4" a="1"/>
  <c r="P47" i="4" s="1"/>
  <c r="AR47" i="4" s="1"/>
  <c r="P31" i="4" a="1"/>
  <c r="P31" i="4" s="1"/>
  <c r="AR31" i="4" s="1"/>
  <c r="P111" i="4" a="1"/>
  <c r="P111" i="4" s="1"/>
  <c r="AR111" i="4" s="1"/>
  <c r="P93" i="4" a="1"/>
  <c r="P93" i="4" s="1"/>
  <c r="AR93" i="4" s="1"/>
  <c r="P115" i="4" a="1"/>
  <c r="P115" i="4" s="1"/>
  <c r="AR115" i="4" s="1"/>
  <c r="P102" i="4" a="1"/>
  <c r="P102" i="4" s="1"/>
  <c r="P81" i="4" a="1"/>
  <c r="P81" i="4" s="1"/>
  <c r="AU81" i="4" s="1"/>
  <c r="AS81" i="4" s="1"/>
  <c r="P176" i="4" a="1"/>
  <c r="P176" i="4" s="1"/>
  <c r="P174" i="4" a="1"/>
  <c r="P174" i="4" s="1"/>
  <c r="P158" i="4" a="1"/>
  <c r="P158" i="4" s="1"/>
  <c r="P120" i="4" a="1"/>
  <c r="P120" i="4" s="1"/>
  <c r="AU120" i="4" s="1"/>
  <c r="AS120" i="4" s="1"/>
  <c r="P109" i="4" a="1"/>
  <c r="P109" i="4" s="1"/>
  <c r="AU109" i="4" s="1"/>
  <c r="AS109" i="4" s="1"/>
  <c r="P98" i="4" a="1"/>
  <c r="P98" i="4" s="1"/>
  <c r="AR98" i="4" s="1"/>
  <c r="P75" i="4" a="1"/>
  <c r="P75" i="4" s="1"/>
  <c r="AU75" i="4" s="1"/>
  <c r="AS75" i="4" s="1"/>
  <c r="P73" i="4" a="1"/>
  <c r="P73" i="4" s="1"/>
  <c r="AR73" i="4" s="1"/>
  <c r="P51" i="4" a="1"/>
  <c r="P51" i="4" s="1"/>
  <c r="AU51" i="4" s="1"/>
  <c r="AS51" i="4" s="1"/>
  <c r="P35" i="4" a="1"/>
  <c r="P35" i="4" s="1"/>
  <c r="AU35" i="4" s="1"/>
  <c r="AS35" i="4" s="1"/>
  <c r="P245" i="4" a="1"/>
  <c r="P245" i="4" s="1"/>
  <c r="AU245" i="4" s="1"/>
  <c r="P127" i="4" a="1"/>
  <c r="P127" i="4" s="1"/>
  <c r="AR127" i="4" s="1"/>
  <c r="P154" i="4" a="1"/>
  <c r="P154" i="4" s="1"/>
  <c r="AU154" i="4" s="1"/>
  <c r="P72" i="4" a="1"/>
  <c r="P72" i="4" s="1"/>
  <c r="AR72" i="4" s="1"/>
  <c r="P60" i="4" a="1"/>
  <c r="P60" i="4" s="1"/>
  <c r="AR60" i="4" s="1"/>
  <c r="P44" i="4" a="1"/>
  <c r="P44" i="4" s="1"/>
  <c r="AR44" i="4" s="1"/>
  <c r="P96" i="4" a="1"/>
  <c r="P96" i="4" s="1"/>
  <c r="AU96" i="4" s="1"/>
  <c r="AS96" i="4" s="1"/>
  <c r="P82" i="4" a="1"/>
  <c r="P82" i="4" s="1"/>
  <c r="AU82" i="4" s="1"/>
  <c r="AS82" i="4" s="1"/>
  <c r="P20" i="4" a="1"/>
  <c r="P20" i="4" s="1"/>
  <c r="AU20" i="4" s="1"/>
  <c r="AS20" i="4" s="1"/>
  <c r="P77" i="4" a="1"/>
  <c r="P77" i="4" s="1"/>
  <c r="AR77" i="4" s="1"/>
  <c r="P53" i="4" a="1"/>
  <c r="P53" i="4" s="1"/>
  <c r="AR53" i="4" s="1"/>
  <c r="P37" i="4" a="1"/>
  <c r="P37" i="4" s="1"/>
  <c r="AR37" i="4" s="1"/>
  <c r="P119" i="4" a="1"/>
  <c r="P119" i="4" s="1"/>
  <c r="AR119" i="4" s="1"/>
  <c r="P114" i="4" a="1"/>
  <c r="P114" i="4" s="1"/>
  <c r="AR114" i="4" s="1"/>
  <c r="P76" i="4" a="1"/>
  <c r="P76" i="4" s="1"/>
  <c r="AR76" i="4" s="1"/>
  <c r="P105" i="4" a="1"/>
  <c r="P105" i="4" s="1"/>
  <c r="AR105" i="4" s="1"/>
  <c r="P63" i="4" a="1"/>
  <c r="P63" i="4" s="1"/>
  <c r="AR63" i="4" s="1"/>
  <c r="P46" i="4" a="1"/>
  <c r="P46" i="4" s="1"/>
  <c r="AR46" i="4" s="1"/>
  <c r="P30" i="4" a="1"/>
  <c r="P30" i="4" s="1"/>
  <c r="AR30" i="4" s="1"/>
  <c r="P171" i="4" a="1"/>
  <c r="P171" i="4" s="1"/>
  <c r="P94" i="4" a="1"/>
  <c r="P94" i="4" s="1"/>
  <c r="AR94" i="4" s="1"/>
  <c r="P71" i="4" a="1"/>
  <c r="P71" i="4" s="1"/>
  <c r="AU71" i="4" s="1"/>
  <c r="AS71" i="4" s="1"/>
  <c r="P70" i="4" a="1"/>
  <c r="P70" i="4" s="1"/>
  <c r="AR70" i="4" s="1"/>
  <c r="P112" i="4" a="1"/>
  <c r="P112" i="4" s="1"/>
  <c r="AR112" i="4" s="1"/>
  <c r="P89" i="4" a="1"/>
  <c r="P89" i="4" s="1"/>
  <c r="AR89" i="4" s="1"/>
  <c r="P48" i="4" a="1"/>
  <c r="P48" i="4" s="1"/>
  <c r="AU48" i="4" s="1"/>
  <c r="AS48" i="4" s="1"/>
  <c r="P32" i="4" a="1"/>
  <c r="P32" i="4" s="1"/>
  <c r="AU32" i="4" s="1"/>
  <c r="AS32" i="4" s="1"/>
  <c r="P86" i="4" a="1"/>
  <c r="P86" i="4" s="1"/>
  <c r="AR86" i="4" s="1"/>
  <c r="P110" i="4" a="1"/>
  <c r="P110" i="4" s="1"/>
  <c r="AU110" i="4" s="1"/>
  <c r="AS110" i="4" s="1"/>
  <c r="P67" i="4" a="1"/>
  <c r="P67" i="4" s="1"/>
  <c r="AR67" i="4" s="1"/>
  <c r="P57" i="4" a="1"/>
  <c r="P57" i="4" s="1"/>
  <c r="AU57" i="4" s="1"/>
  <c r="AS57" i="4" s="1"/>
  <c r="P41" i="4" a="1"/>
  <c r="P41" i="4" s="1"/>
  <c r="AU41" i="4" s="1"/>
  <c r="AS41" i="4" s="1"/>
  <c r="P25" i="4" a="1"/>
  <c r="P25" i="4" s="1"/>
  <c r="AU25" i="4" s="1"/>
  <c r="AS25" i="4" s="1"/>
  <c r="P19" i="4" a="1"/>
  <c r="P19" i="4" s="1"/>
  <c r="AR19" i="4" s="1"/>
  <c r="P196" i="4" a="1"/>
  <c r="P196" i="4" s="1"/>
  <c r="AU196" i="4" s="1"/>
  <c r="P83" i="4" a="1"/>
  <c r="P83" i="4" s="1"/>
  <c r="AR83" i="4" s="1"/>
  <c r="P214" i="4" a="1"/>
  <c r="P214" i="4" s="1"/>
  <c r="P138" i="4" a="1"/>
  <c r="P138" i="4" s="1"/>
  <c r="P113" i="4" a="1"/>
  <c r="P113" i="4" s="1"/>
  <c r="AU113" i="4" s="1"/>
  <c r="AS113" i="4" s="1"/>
  <c r="P222" i="4" a="1"/>
  <c r="P222" i="4" s="1"/>
  <c r="AU222" i="4" s="1"/>
  <c r="P69" i="4" a="1"/>
  <c r="P69" i="4" s="1"/>
  <c r="AU69" i="4" s="1"/>
  <c r="AS69" i="4" s="1"/>
  <c r="P118" i="4" a="1"/>
  <c r="P118" i="4" s="1"/>
  <c r="AR118" i="4" s="1"/>
  <c r="P61" i="4" a="1"/>
  <c r="P61" i="4" s="1"/>
  <c r="AR61" i="4" s="1"/>
  <c r="P50" i="4" a="1"/>
  <c r="P50" i="4" s="1"/>
  <c r="AR50" i="4" s="1"/>
  <c r="P28" i="4" a="1"/>
  <c r="P28" i="4" s="1"/>
  <c r="AR28" i="4" s="1"/>
  <c r="P26" i="4" a="1"/>
  <c r="P26" i="4" s="1"/>
  <c r="AR26" i="4" s="1"/>
  <c r="P14" i="4" a="1"/>
  <c r="P14" i="4" s="1"/>
  <c r="AR14" i="4" s="1"/>
  <c r="P16" i="4" a="1"/>
  <c r="P16" i="4" s="1"/>
  <c r="AR16" i="4" s="1"/>
  <c r="AQ2" i="4"/>
  <c r="BI2" i="4" s="1"/>
  <c r="P15" i="4" a="1"/>
  <c r="P15" i="4" s="1"/>
  <c r="AR15" i="4" s="1"/>
  <c r="P5" i="4" a="1"/>
  <c r="P5" i="4" s="1"/>
  <c r="AR5" i="4" s="1"/>
  <c r="L2" i="4"/>
  <c r="P33" i="4" a="1"/>
  <c r="P33" i="4" s="1"/>
  <c r="AR33" i="4" s="1"/>
  <c r="P125" i="4" a="1"/>
  <c r="P125" i="4" s="1"/>
  <c r="AU125" i="4" s="1"/>
  <c r="AS125" i="4" s="1"/>
  <c r="P38" i="4" a="1"/>
  <c r="P38" i="4" s="1"/>
  <c r="AR38" i="4" s="1"/>
  <c r="P13" i="4" a="1"/>
  <c r="P13" i="4" s="1"/>
  <c r="P68" i="4" a="1"/>
  <c r="P68" i="4" s="1"/>
  <c r="AR68" i="4" s="1"/>
  <c r="P23" i="4" a="1"/>
  <c r="P23" i="4" s="1"/>
  <c r="AR23" i="4" s="1"/>
  <c r="P12" i="4" a="1"/>
  <c r="P12" i="4" s="1"/>
  <c r="AU12" i="4" s="1"/>
  <c r="AS12" i="4" s="1"/>
  <c r="P8" i="4" a="1"/>
  <c r="P8" i="4" s="1"/>
  <c r="AR8" i="4" s="1"/>
  <c r="P66" i="4" a="1"/>
  <c r="P66" i="4" s="1"/>
  <c r="AU66" i="4" s="1"/>
  <c r="AS66" i="4" s="1"/>
  <c r="P52" i="4" a="1"/>
  <c r="P52" i="4" s="1"/>
  <c r="AR52" i="4" s="1"/>
  <c r="P43" i="4" a="1"/>
  <c r="P43" i="4" s="1"/>
  <c r="AU43" i="4" s="1"/>
  <c r="AS43" i="4" s="1"/>
  <c r="P24" i="4" a="1"/>
  <c r="P24" i="4" s="1"/>
  <c r="AU24" i="4" s="1"/>
  <c r="AS24" i="4" s="1"/>
  <c r="P17" i="4" a="1"/>
  <c r="P17" i="4" s="1"/>
  <c r="AU17" i="4" s="1"/>
  <c r="AS17" i="4" s="1"/>
  <c r="P4" i="4" a="1"/>
  <c r="P4" i="4" s="1"/>
  <c r="AR4" i="4" s="1"/>
  <c r="P21" i="4" a="1"/>
  <c r="P21" i="4" s="1"/>
  <c r="AU21" i="4" s="1"/>
  <c r="AS21" i="4" s="1"/>
  <c r="P11" i="4" a="1"/>
  <c r="P11" i="4" s="1"/>
  <c r="AR11" i="4" s="1"/>
  <c r="P95" i="4" a="1"/>
  <c r="P95" i="4" s="1"/>
  <c r="P56" i="4" a="1"/>
  <c r="P56" i="4" s="1"/>
  <c r="AR56" i="4" s="1"/>
  <c r="P27" i="4" a="1"/>
  <c r="P27" i="4" s="1"/>
  <c r="AU27" i="4" s="1"/>
  <c r="AS27" i="4" s="1"/>
  <c r="P49" i="4" a="1"/>
  <c r="P49" i="4" s="1"/>
  <c r="AU49" i="4" s="1"/>
  <c r="AS49" i="4" s="1"/>
  <c r="P40" i="4" a="1"/>
  <c r="P40" i="4" s="1"/>
  <c r="AU40" i="4" s="1"/>
  <c r="AS40" i="4" s="1"/>
  <c r="P74" i="4" a="1"/>
  <c r="P74" i="4" s="1"/>
  <c r="AR74" i="4" s="1"/>
  <c r="P18" i="4" a="1"/>
  <c r="P18" i="4" s="1"/>
  <c r="AU18" i="4" s="1"/>
  <c r="AS18" i="4" s="1"/>
  <c r="P7" i="4" a="1"/>
  <c r="P7" i="4" s="1"/>
  <c r="AR7" i="4" s="1"/>
  <c r="P59" i="4" a="1"/>
  <c r="P59" i="4" s="1"/>
  <c r="AR59" i="4" s="1"/>
  <c r="P90" i="4" a="1"/>
  <c r="P90" i="4" s="1"/>
  <c r="AR90" i="4" s="1"/>
  <c r="P29" i="4" a="1"/>
  <c r="P29" i="4" s="1"/>
  <c r="P55" i="4" a="1"/>
  <c r="P55" i="4" s="1"/>
  <c r="AR55" i="4" s="1"/>
  <c r="P34" i="4" a="1"/>
  <c r="P34" i="4" s="1"/>
  <c r="AR34" i="4" s="1"/>
  <c r="P9" i="4" a="1"/>
  <c r="P9" i="4" s="1"/>
  <c r="AR9" i="4" s="1"/>
  <c r="P106" i="4" a="1"/>
  <c r="P106" i="4" s="1"/>
  <c r="AR106" i="4" s="1"/>
  <c r="P99" i="4" a="1"/>
  <c r="P99" i="4" s="1"/>
  <c r="AR99" i="4" s="1"/>
  <c r="P198" i="4" a="1"/>
  <c r="P198" i="4" s="1"/>
  <c r="P79" i="4" a="1"/>
  <c r="P79" i="4" s="1"/>
  <c r="AU79" i="4" s="1"/>
  <c r="AS79" i="4" s="1"/>
  <c r="P2" i="4" a="1"/>
  <c r="P2" i="4" s="1"/>
  <c r="AR2" i="4" s="1"/>
  <c r="R2" i="4"/>
  <c r="AW2" i="4" s="1"/>
  <c r="P6" i="4" a="1"/>
  <c r="P6" i="4" s="1"/>
  <c r="AR6" i="4" s="1"/>
  <c r="P62" i="4" a="1"/>
  <c r="P62" i="4" s="1"/>
  <c r="AU62" i="4" s="1"/>
  <c r="AS62" i="4" s="1"/>
  <c r="P22" i="4" a="1"/>
  <c r="P22" i="4" s="1"/>
  <c r="AU22" i="4" s="1"/>
  <c r="AS22" i="4" s="1"/>
  <c r="P3" i="4" a="1"/>
  <c r="P3" i="4" s="1"/>
  <c r="P54" i="4" a="1"/>
  <c r="P54" i="4" s="1"/>
  <c r="AU54" i="4" s="1"/>
  <c r="AS54" i="4" s="1"/>
  <c r="P97" i="4" a="1"/>
  <c r="P97" i="4" s="1"/>
  <c r="AR97" i="4" s="1"/>
  <c r="P45" i="4" a="1"/>
  <c r="P45" i="4" s="1"/>
  <c r="AU45" i="4" s="1"/>
  <c r="AS45" i="4" s="1"/>
  <c r="P36" i="4" a="1"/>
  <c r="P36" i="4" s="1"/>
  <c r="AU36" i="4" s="1"/>
  <c r="AS36" i="4" s="1"/>
  <c r="P39" i="4" a="1"/>
  <c r="P39" i="4" s="1"/>
  <c r="AU39" i="4" s="1"/>
  <c r="AS39" i="4" s="1"/>
  <c r="P10" i="4" a="1"/>
  <c r="P10" i="4" s="1"/>
  <c r="AR10" i="4" s="1"/>
  <c r="P42" i="4" a="1"/>
  <c r="P42" i="4" s="1"/>
  <c r="AU42" i="4" s="1"/>
  <c r="AS42" i="4" s="1"/>
  <c r="P58" i="4" a="1"/>
  <c r="P58" i="4" s="1"/>
  <c r="AR58" i="4" s="1"/>
  <c r="BR4" i="4" a="1"/>
  <c r="BR4" i="4" s="1"/>
  <c r="P80" i="4" a="1"/>
  <c r="P80" i="4" s="1"/>
  <c r="AR80" i="4" s="1"/>
  <c r="P64" i="4" a="1"/>
  <c r="P64" i="4" s="1"/>
  <c r="AU64" i="4" s="1"/>
  <c r="AS64" i="4" s="1"/>
  <c r="BR11" i="4" a="1"/>
  <c r="BR11" i="4" s="1"/>
  <c r="BR5" i="4" a="1"/>
  <c r="BR5" i="4" s="1"/>
  <c r="BR3" i="4" a="1"/>
  <c r="BR3" i="4" s="1"/>
  <c r="BR23" i="4" a="1"/>
  <c r="BR23" i="4" s="1"/>
  <c r="BR12" i="4" a="1"/>
  <c r="BR12" i="4" s="1"/>
  <c r="BR17" i="4" a="1"/>
  <c r="BR17" i="4" s="1"/>
  <c r="BR20" i="4" a="1"/>
  <c r="BR20" i="4" s="1"/>
  <c r="BR24" i="4" a="1"/>
  <c r="BR24" i="4" s="1"/>
  <c r="BR9" i="4" a="1"/>
  <c r="BR9" i="4" s="1"/>
  <c r="BR14" i="4" a="1"/>
  <c r="BR14" i="4" s="1"/>
  <c r="BR15" i="4" a="1"/>
  <c r="BR15" i="4" s="1"/>
  <c r="BR13" i="4" a="1"/>
  <c r="BR13" i="4" s="1"/>
  <c r="BR8" i="4" a="1"/>
  <c r="BR8" i="4" s="1"/>
  <c r="BR7" i="4" a="1"/>
  <c r="BR7" i="4" s="1"/>
  <c r="BR10" i="4" a="1"/>
  <c r="BR10" i="4" s="1"/>
  <c r="BR2" i="4" a="1"/>
  <c r="BR2" i="4" s="1"/>
  <c r="BR16" i="4" a="1"/>
  <c r="BR16" i="4" s="1"/>
  <c r="BR6" i="4" a="1"/>
  <c r="BR6" i="4" s="1"/>
  <c r="BR150" i="4" a="1"/>
  <c r="BR150" i="4" s="1"/>
  <c r="BR179" i="4" a="1"/>
  <c r="BR179" i="4" s="1"/>
  <c r="BR60" i="4" a="1"/>
  <c r="BR60" i="4" s="1"/>
  <c r="BR18" i="4" a="1"/>
  <c r="BR18" i="4" s="1"/>
  <c r="BR294" i="4" a="1"/>
  <c r="BR294" i="4" s="1"/>
  <c r="BR210" i="4" a="1"/>
  <c r="BR210" i="4" s="1"/>
  <c r="BR237" i="4" a="1"/>
  <c r="BR237" i="4" s="1"/>
  <c r="BR290" i="4" a="1"/>
  <c r="BR290" i="4" s="1"/>
  <c r="BR206" i="4" a="1"/>
  <c r="BR206" i="4" s="1"/>
  <c r="BR175" i="4" a="1"/>
  <c r="BR175" i="4" s="1"/>
  <c r="BR146" i="4" a="1"/>
  <c r="BR146" i="4" s="1"/>
  <c r="BR112" i="4" a="1"/>
  <c r="BR112" i="4" s="1"/>
  <c r="BR97" i="4" a="1"/>
  <c r="BR97" i="4" s="1"/>
  <c r="BR172" i="4" a="1"/>
  <c r="BR172" i="4" s="1"/>
  <c r="BR28" i="4" a="1"/>
  <c r="BR28" i="4" s="1"/>
  <c r="BR93" i="4" a="1"/>
  <c r="BR93" i="4" s="1"/>
  <c r="BR78" i="4" a="1"/>
  <c r="BR78" i="4" s="1"/>
  <c r="BR30" i="4" a="1"/>
  <c r="BR30" i="4" s="1"/>
  <c r="BR74" i="4" a="1"/>
  <c r="BR74" i="4" s="1"/>
  <c r="BR22" i="4" a="1"/>
  <c r="BR22" i="4" s="1"/>
  <c r="BR43" i="4" a="1"/>
  <c r="BR43" i="4" s="1"/>
  <c r="BR69" i="4" a="1"/>
  <c r="BR69" i="4" s="1"/>
  <c r="BR272" i="4" a="1"/>
  <c r="BR272" i="4" s="1"/>
  <c r="BR244" i="4" a="1"/>
  <c r="BR244" i="4" s="1"/>
  <c r="BR59" i="4" a="1"/>
  <c r="BR59" i="4" s="1"/>
  <c r="BR19" i="4" a="1"/>
  <c r="BR19" i="4" s="1"/>
  <c r="BR296" i="4" a="1"/>
  <c r="BR296" i="4" s="1"/>
  <c r="BR281" i="4" a="1"/>
  <c r="BR281" i="4" s="1"/>
  <c r="BR283" i="4" a="1"/>
  <c r="BR283" i="4" s="1"/>
  <c r="BR288" i="4" a="1"/>
  <c r="BR288" i="4" s="1"/>
  <c r="BR110" i="4" a="1"/>
  <c r="BR110" i="4" s="1"/>
  <c r="BR29" i="4" a="1"/>
  <c r="BR29" i="4" s="1"/>
  <c r="BR162" i="4" a="1"/>
  <c r="BR162" i="4" s="1"/>
  <c r="BR231" i="4" a="1"/>
  <c r="BR231" i="4" s="1"/>
  <c r="BR307" i="4" a="1"/>
  <c r="BR307" i="4" s="1"/>
  <c r="BR287" i="4" a="1"/>
  <c r="BR287" i="4" s="1"/>
  <c r="BR207" i="4" a="1"/>
  <c r="BR207" i="4" s="1"/>
  <c r="BR205" i="4" a="1"/>
  <c r="BR205" i="4" s="1"/>
  <c r="BR232" i="4" a="1"/>
  <c r="BR232" i="4" s="1"/>
  <c r="BR65" i="4" a="1"/>
  <c r="BR65" i="4" s="1"/>
  <c r="BR51" i="4" a="1"/>
  <c r="BR51" i="4" s="1"/>
  <c r="BR295" i="4" a="1"/>
  <c r="BR295" i="4" s="1"/>
  <c r="BR116" i="4" a="1"/>
  <c r="BR116" i="4" s="1"/>
  <c r="BR32" i="4" a="1"/>
  <c r="BR32" i="4" s="1"/>
  <c r="BR21" i="4" a="1"/>
  <c r="BR21" i="4" s="1"/>
  <c r="CH916" i="4"/>
  <c r="L125" i="4"/>
  <c r="AQ125" i="4"/>
  <c r="BI125" i="4" s="1"/>
  <c r="BV125" i="4"/>
  <c r="BY125" i="4" s="1"/>
  <c r="BX250" i="4" l="1"/>
  <c r="AR108" i="4"/>
  <c r="BA290" i="4"/>
  <c r="BB290" i="4" s="1"/>
  <c r="BA177" i="4"/>
  <c r="BB177" i="4" s="1"/>
  <c r="BA198" i="4"/>
  <c r="BB198" i="4" s="1"/>
  <c r="BA152" i="4"/>
  <c r="BB152" i="4" s="1"/>
  <c r="DG987" i="4"/>
  <c r="AR120" i="4"/>
  <c r="BX216" i="4"/>
  <c r="BA193" i="4"/>
  <c r="BB193" i="4" s="1"/>
  <c r="BA300" i="4"/>
  <c r="BB300" i="4" s="1"/>
  <c r="BA239" i="4"/>
  <c r="BB239" i="4" s="1"/>
  <c r="BK224" i="4"/>
  <c r="BK171" i="4"/>
  <c r="BK254" i="4"/>
  <c r="BA140" i="4"/>
  <c r="BB140" i="4" s="1"/>
  <c r="BF140" i="4" s="1"/>
  <c r="BA243" i="4"/>
  <c r="BB243" i="4" s="1"/>
  <c r="BF243" i="4" s="1"/>
  <c r="BA223" i="4"/>
  <c r="BB223" i="4" s="1"/>
  <c r="BF223" i="4" s="1"/>
  <c r="AR18" i="4"/>
  <c r="BA172" i="4"/>
  <c r="BB172" i="4" s="1"/>
  <c r="BA321" i="4"/>
  <c r="BB321" i="4" s="1"/>
  <c r="BK289" i="4"/>
  <c r="BA316" i="4"/>
  <c r="BB316" i="4" s="1"/>
  <c r="BA207" i="4"/>
  <c r="BB207" i="4" s="1"/>
  <c r="BF207" i="4" s="1"/>
  <c r="BA183" i="4"/>
  <c r="BB183" i="4" s="1"/>
  <c r="BF183" i="4" s="1"/>
  <c r="BB73" i="4"/>
  <c r="BF73" i="4" s="1"/>
  <c r="AR41" i="4"/>
  <c r="AR125" i="4"/>
  <c r="AR107" i="4"/>
  <c r="AR17" i="4"/>
  <c r="AR35" i="4"/>
  <c r="AR110" i="4"/>
  <c r="BK152" i="4"/>
  <c r="AR109" i="4"/>
  <c r="AR69" i="4"/>
  <c r="AR24" i="4"/>
  <c r="AR85" i="4"/>
  <c r="AR121" i="4"/>
  <c r="AR32" i="4"/>
  <c r="AR75" i="4"/>
  <c r="AR39" i="4"/>
  <c r="BK179" i="4"/>
  <c r="AR104" i="4"/>
  <c r="BA185" i="4"/>
  <c r="BB185" i="4" s="1"/>
  <c r="BF185" i="4" s="1"/>
  <c r="AR36" i="4"/>
  <c r="AR25" i="4"/>
  <c r="BB253" i="4"/>
  <c r="BF253" i="4" s="1"/>
  <c r="AR62" i="4"/>
  <c r="BX262" i="4"/>
  <c r="AR71" i="4"/>
  <c r="AR48" i="4"/>
  <c r="AR64" i="4"/>
  <c r="BX254" i="4"/>
  <c r="AR124" i="4"/>
  <c r="BK317" i="4"/>
  <c r="AR66" i="4"/>
  <c r="AR126" i="4"/>
  <c r="AR51" i="4"/>
  <c r="BA313" i="4"/>
  <c r="BB313" i="4" s="1"/>
  <c r="BF313" i="4" s="1"/>
  <c r="BA258" i="4"/>
  <c r="BB258" i="4" s="1"/>
  <c r="BF258" i="4" s="1"/>
  <c r="BB143" i="4"/>
  <c r="BF143" i="4" s="1"/>
  <c r="AR54" i="4"/>
  <c r="AR12" i="4"/>
  <c r="AR43" i="4"/>
  <c r="BB263" i="4"/>
  <c r="BF263" i="4" s="1"/>
  <c r="AR22" i="4"/>
  <c r="BB117" i="4"/>
  <c r="BF117" i="4" s="1"/>
  <c r="AR79" i="4"/>
  <c r="BG3" i="4" a="1"/>
  <c r="BG3" i="4" s="1"/>
  <c r="BG4" i="4" a="1"/>
  <c r="BG4" i="4" s="1"/>
  <c r="BG2" i="4" a="1"/>
  <c r="BG2" i="4" s="1"/>
  <c r="BK320" i="4"/>
  <c r="AR96" i="4"/>
  <c r="AR20" i="4"/>
  <c r="BK306" i="4"/>
  <c r="BX154" i="4"/>
  <c r="AR81" i="4"/>
  <c r="BA181" i="4"/>
  <c r="BB181" i="4" s="1"/>
  <c r="BF181" i="4" s="1"/>
  <c r="AR49" i="4"/>
  <c r="AR27" i="4"/>
  <c r="AR40" i="4"/>
  <c r="AR57" i="4"/>
  <c r="AU23" i="4"/>
  <c r="AS23" i="4" s="1"/>
  <c r="O6" i="12"/>
  <c r="Q68" i="4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H8" i="12"/>
  <c r="BA208" i="4"/>
  <c r="BB208" i="4" s="1"/>
  <c r="BF208" i="4" s="1"/>
  <c r="AR82" i="4"/>
  <c r="AR45" i="4"/>
  <c r="AR21" i="4"/>
  <c r="AR262" i="4"/>
  <c r="BX314" i="4"/>
  <c r="BX149" i="4"/>
  <c r="BX210" i="4"/>
  <c r="AR182" i="4"/>
  <c r="AS182" i="4" s="1"/>
  <c r="AR141" i="4"/>
  <c r="AS141" i="4" s="1"/>
  <c r="AR228" i="4"/>
  <c r="AR280" i="4"/>
  <c r="AS280" i="4" s="1"/>
  <c r="AR175" i="4"/>
  <c r="AR142" i="4"/>
  <c r="AR220" i="4"/>
  <c r="AS220" i="4" s="1"/>
  <c r="AR169" i="4"/>
  <c r="AR130" i="4"/>
  <c r="AR281" i="4"/>
  <c r="AS281" i="4" s="1"/>
  <c r="AR213" i="4"/>
  <c r="AR224" i="4"/>
  <c r="AR229" i="4"/>
  <c r="AR185" i="4"/>
  <c r="AS185" i="4" s="1"/>
  <c r="AR243" i="4"/>
  <c r="AS243" i="4" s="1"/>
  <c r="AR304" i="4"/>
  <c r="AR200" i="4"/>
  <c r="AR232" i="4"/>
  <c r="AS232" i="4" s="1"/>
  <c r="AR319" i="4"/>
  <c r="AR134" i="4"/>
  <c r="AR282" i="4"/>
  <c r="AR215" i="4"/>
  <c r="AR196" i="4"/>
  <c r="AS196" i="4" s="1"/>
  <c r="AR244" i="4"/>
  <c r="AS244" i="4" s="1"/>
  <c r="AR291" i="4"/>
  <c r="AS291" i="4" s="1"/>
  <c r="AR221" i="4"/>
  <c r="AR273" i="4"/>
  <c r="AR214" i="4"/>
  <c r="AR194" i="4"/>
  <c r="AS194" i="4" s="1"/>
  <c r="AR256" i="4"/>
  <c r="AR164" i="4"/>
  <c r="AS164" i="4" s="1"/>
  <c r="AR317" i="4"/>
  <c r="AR163" i="4"/>
  <c r="AR293" i="4"/>
  <c r="AS293" i="4" s="1"/>
  <c r="AR225" i="4"/>
  <c r="AR255" i="4"/>
  <c r="AS255" i="4" s="1"/>
  <c r="AR233" i="4"/>
  <c r="AR207" i="4"/>
  <c r="AR140" i="4"/>
  <c r="AR323" i="4"/>
  <c r="AS323" i="4" s="1"/>
  <c r="AR271" i="4"/>
  <c r="AR177" i="4"/>
  <c r="AR248" i="4"/>
  <c r="AS248" i="4" s="1"/>
  <c r="AR152" i="4"/>
  <c r="AS152" i="4" s="1"/>
  <c r="AR310" i="4"/>
  <c r="AR231" i="4"/>
  <c r="AR241" i="4"/>
  <c r="AR302" i="4"/>
  <c r="AR204" i="4"/>
  <c r="AR146" i="4"/>
  <c r="AR138" i="4"/>
  <c r="AR312" i="4"/>
  <c r="AR230" i="4"/>
  <c r="AS230" i="4" s="1"/>
  <c r="AR227" i="4"/>
  <c r="AR205" i="4"/>
  <c r="AS205" i="4" s="1"/>
  <c r="AR237" i="4"/>
  <c r="AR153" i="4"/>
  <c r="AS153" i="4" s="1"/>
  <c r="AR303" i="4"/>
  <c r="AS303" i="4" s="1"/>
  <c r="AR284" i="4"/>
  <c r="AR245" i="4"/>
  <c r="AS245" i="4" s="1"/>
  <c r="AR188" i="4"/>
  <c r="AR210" i="4"/>
  <c r="AS210" i="4" s="1"/>
  <c r="AR148" i="4"/>
  <c r="AS148" i="4" s="1"/>
  <c r="AR191" i="4"/>
  <c r="AR267" i="4"/>
  <c r="AR268" i="4"/>
  <c r="AR158" i="4"/>
  <c r="AR144" i="4"/>
  <c r="AR289" i="4"/>
  <c r="AS289" i="4" s="1"/>
  <c r="AR257" i="4"/>
  <c r="AR253" i="4"/>
  <c r="AR171" i="4"/>
  <c r="AR211" i="4"/>
  <c r="AR136" i="4"/>
  <c r="AR173" i="4"/>
  <c r="AS173" i="4" s="1"/>
  <c r="AR147" i="4"/>
  <c r="AR292" i="4"/>
  <c r="AR314" i="4"/>
  <c r="AR206" i="4"/>
  <c r="AR159" i="4"/>
  <c r="AS159" i="4" s="1"/>
  <c r="AR186" i="4"/>
  <c r="AR264" i="4"/>
  <c r="AR222" i="4"/>
  <c r="AS222" i="4" s="1"/>
  <c r="AR179" i="4"/>
  <c r="AS179" i="4" s="1"/>
  <c r="AR315" i="4"/>
  <c r="AR321" i="4"/>
  <c r="AR176" i="4"/>
  <c r="AR129" i="4"/>
  <c r="AR197" i="4"/>
  <c r="AS197" i="4" s="1"/>
  <c r="AR137" i="4"/>
  <c r="AS137" i="4" s="1"/>
  <c r="AR133" i="4"/>
  <c r="AS133" i="4" s="1"/>
  <c r="AR276" i="4"/>
  <c r="AR242" i="4"/>
  <c r="AR297" i="4"/>
  <c r="AS297" i="4" s="1"/>
  <c r="AR154" i="4"/>
  <c r="AS154" i="4" s="1"/>
  <c r="AR246" i="4"/>
  <c r="AR250" i="4"/>
  <c r="AS250" i="4" s="1"/>
  <c r="BP161" i="4"/>
  <c r="AR203" i="4"/>
  <c r="AS203" i="4" s="1"/>
  <c r="AR294" i="4"/>
  <c r="AS294" i="4" s="1"/>
  <c r="AR283" i="4"/>
  <c r="AR300" i="4"/>
  <c r="AS300" i="4" s="1"/>
  <c r="AR260" i="4"/>
  <c r="AR316" i="4"/>
  <c r="AS316" i="4" s="1"/>
  <c r="AR165" i="4"/>
  <c r="AS165" i="4" s="1"/>
  <c r="AR254" i="4"/>
  <c r="AS254" i="4" s="1"/>
  <c r="AR235" i="4"/>
  <c r="AS235" i="4" s="1"/>
  <c r="AR160" i="4"/>
  <c r="AS160" i="4" s="1"/>
  <c r="AR240" i="4"/>
  <c r="AS240" i="4" s="1"/>
  <c r="AR251" i="4"/>
  <c r="AS251" i="4" s="1"/>
  <c r="AR247" i="4"/>
  <c r="AS247" i="4" s="1"/>
  <c r="AR266" i="4"/>
  <c r="AS266" i="4" s="1"/>
  <c r="AR199" i="4"/>
  <c r="AS199" i="4" s="1"/>
  <c r="AR258" i="4"/>
  <c r="AR145" i="4"/>
  <c r="AS145" i="4" s="1"/>
  <c r="AR318" i="4"/>
  <c r="AS318" i="4" s="1"/>
  <c r="AR218" i="4"/>
  <c r="AR216" i="4"/>
  <c r="AS216" i="4" s="1"/>
  <c r="AR287" i="4"/>
  <c r="AR143" i="4"/>
  <c r="AR178" i="4"/>
  <c r="AS178" i="4" s="1"/>
  <c r="AR265" i="4"/>
  <c r="AR288" i="4"/>
  <c r="AS288" i="4" s="1"/>
  <c r="AR269" i="4"/>
  <c r="AR226" i="4"/>
  <c r="AR180" i="4"/>
  <c r="AR219" i="4"/>
  <c r="AR167" i="4"/>
  <c r="AR311" i="4"/>
  <c r="AR279" i="4"/>
  <c r="AR236" i="4"/>
  <c r="AR131" i="4"/>
  <c r="AR166" i="4"/>
  <c r="AR161" i="4"/>
  <c r="AS161" i="4" s="1"/>
  <c r="AR212" i="4"/>
  <c r="AR301" i="4"/>
  <c r="AS301" i="4" s="1"/>
  <c r="AR275" i="4"/>
  <c r="AR308" i="4"/>
  <c r="AS308" i="4" s="1"/>
  <c r="AR296" i="4"/>
  <c r="AS296" i="4" s="1"/>
  <c r="AR263" i="4"/>
  <c r="AR172" i="4"/>
  <c r="AR132" i="4"/>
  <c r="AR259" i="4"/>
  <c r="AR306" i="4"/>
  <c r="AR320" i="4"/>
  <c r="AS320" i="4" s="1"/>
  <c r="AR290" i="4"/>
  <c r="AS290" i="4" s="1"/>
  <c r="AR135" i="4"/>
  <c r="AR238" i="4"/>
  <c r="AR183" i="4"/>
  <c r="AR149" i="4"/>
  <c r="AS149" i="4" s="1"/>
  <c r="AR285" i="4"/>
  <c r="AR209" i="4"/>
  <c r="AR198" i="4"/>
  <c r="BX310" i="4"/>
  <c r="AR272" i="4"/>
  <c r="AR190" i="4"/>
  <c r="AS190" i="4" s="1"/>
  <c r="AR189" i="4"/>
  <c r="AS189" i="4" s="1"/>
  <c r="AR170" i="4"/>
  <c r="AS170" i="4" s="1"/>
  <c r="AR309" i="4"/>
  <c r="AS309" i="4" s="1"/>
  <c r="AR139" i="4"/>
  <c r="AR322" i="4"/>
  <c r="AR239" i="4"/>
  <c r="AR155" i="4"/>
  <c r="AS155" i="4" s="1"/>
  <c r="AR156" i="4"/>
  <c r="AR187" i="4"/>
  <c r="AR192" i="4"/>
  <c r="AS192" i="4" s="1"/>
  <c r="AR299" i="4"/>
  <c r="AR295" i="4"/>
  <c r="AS295" i="4" s="1"/>
  <c r="AR313" i="4"/>
  <c r="AS313" i="4" s="1"/>
  <c r="AR286" i="4"/>
  <c r="AR249" i="4"/>
  <c r="AR168" i="4"/>
  <c r="AR223" i="4"/>
  <c r="AS223" i="4" s="1"/>
  <c r="AR208" i="4"/>
  <c r="AR270" i="4"/>
  <c r="AR278" i="4"/>
  <c r="AR174" i="4"/>
  <c r="AR274" i="4"/>
  <c r="AS274" i="4" s="1"/>
  <c r="AR162" i="4"/>
  <c r="AR277" i="4"/>
  <c r="AR234" i="4"/>
  <c r="AS234" i="4" s="1"/>
  <c r="AR201" i="4"/>
  <c r="AR307" i="4"/>
  <c r="AR150" i="4"/>
  <c r="AR261" i="4"/>
  <c r="AR305" i="4"/>
  <c r="AS305" i="4" s="1"/>
  <c r="AR193" i="4"/>
  <c r="AR202" i="4"/>
  <c r="AR181" i="4"/>
  <c r="AR217" i="4"/>
  <c r="AS217" i="4" s="1"/>
  <c r="AR157" i="4"/>
  <c r="AR252" i="4"/>
  <c r="AR195" i="4"/>
  <c r="AR151" i="4"/>
  <c r="AR184" i="4"/>
  <c r="AS184" i="4" s="1"/>
  <c r="AR298" i="4"/>
  <c r="AS298" i="4" s="1"/>
  <c r="BX237" i="4"/>
  <c r="BX222" i="4"/>
  <c r="BX183" i="4"/>
  <c r="BX161" i="4"/>
  <c r="BX313" i="4"/>
  <c r="BX160" i="4"/>
  <c r="BX226" i="4"/>
  <c r="BX131" i="4"/>
  <c r="BX277" i="4"/>
  <c r="BX217" i="4"/>
  <c r="BX258" i="4"/>
  <c r="BP163" i="4"/>
  <c r="BX162" i="4"/>
  <c r="BX253" i="4"/>
  <c r="BX292" i="4"/>
  <c r="BX269" i="4"/>
  <c r="BX256" i="4"/>
  <c r="BX286" i="4"/>
  <c r="BX220" i="4"/>
  <c r="BX203" i="4"/>
  <c r="BP201" i="4"/>
  <c r="BA215" i="4"/>
  <c r="BX169" i="4"/>
  <c r="BA237" i="4"/>
  <c r="BB237" i="4" s="1"/>
  <c r="BF237" i="4" s="1"/>
  <c r="BX147" i="4"/>
  <c r="BX150" i="4"/>
  <c r="BX248" i="4"/>
  <c r="BX322" i="4"/>
  <c r="BA282" i="4"/>
  <c r="BX246" i="4"/>
  <c r="BK237" i="4"/>
  <c r="BA217" i="4"/>
  <c r="BP241" i="4"/>
  <c r="BK165" i="4"/>
  <c r="BA278" i="4"/>
  <c r="BX282" i="4"/>
  <c r="BK215" i="4"/>
  <c r="BA307" i="4"/>
  <c r="BK198" i="4"/>
  <c r="BX316" i="4"/>
  <c r="BK287" i="4"/>
  <c r="BP296" i="4"/>
  <c r="BP171" i="4"/>
  <c r="BX176" i="4"/>
  <c r="BX287" i="4"/>
  <c r="BA294" i="4"/>
  <c r="BX191" i="4"/>
  <c r="DG1081" i="4"/>
  <c r="DM1102" i="4" s="1"/>
  <c r="BX165" i="4"/>
  <c r="BX199" i="4"/>
  <c r="BX294" i="4"/>
  <c r="BA132" i="4"/>
  <c r="BA229" i="4"/>
  <c r="DG1108" i="4"/>
  <c r="DP1108" i="4" s="1"/>
  <c r="BF87" i="4"/>
  <c r="BF101" i="4"/>
  <c r="BF158" i="4"/>
  <c r="BF69" i="4"/>
  <c r="BB63" i="4"/>
  <c r="BF63" i="4" s="1"/>
  <c r="BB41" i="4"/>
  <c r="BF41" i="4" s="1"/>
  <c r="BF115" i="4"/>
  <c r="BB55" i="4"/>
  <c r="BF55" i="4" s="1"/>
  <c r="BF254" i="4"/>
  <c r="BB39" i="4"/>
  <c r="BF39" i="4" s="1"/>
  <c r="BF111" i="4"/>
  <c r="BA301" i="4"/>
  <c r="BB301" i="4" s="1"/>
  <c r="BF209" i="4"/>
  <c r="BF275" i="4"/>
  <c r="BF317" i="4"/>
  <c r="BF72" i="4"/>
  <c r="BB30" i="4"/>
  <c r="BF30" i="4" s="1"/>
  <c r="BF76" i="4"/>
  <c r="BF107" i="4"/>
  <c r="BF21" i="4"/>
  <c r="BB21" i="4"/>
  <c r="BB42" i="4"/>
  <c r="BF42" i="4" s="1"/>
  <c r="BB10" i="4"/>
  <c r="BF10" i="4" s="1"/>
  <c r="BB11" i="4"/>
  <c r="BF11" i="4" s="1"/>
  <c r="BB9" i="4"/>
  <c r="BF9" i="4" s="1"/>
  <c r="BG36" i="4" s="1" a="1"/>
  <c r="BG36" i="4" s="1"/>
  <c r="BF277" i="4"/>
  <c r="BF316" i="4"/>
  <c r="BF201" i="4"/>
  <c r="BB43" i="4"/>
  <c r="BF43" i="4" s="1"/>
  <c r="BF147" i="4"/>
  <c r="BF90" i="4"/>
  <c r="BB18" i="4"/>
  <c r="BF18" i="4" s="1"/>
  <c r="BF125" i="4"/>
  <c r="BF99" i="4"/>
  <c r="BB49" i="4"/>
  <c r="BF49" i="4" s="1"/>
  <c r="BF154" i="4"/>
  <c r="BF80" i="4"/>
  <c r="BF128" i="4"/>
  <c r="BF166" i="4"/>
  <c r="BF103" i="4"/>
  <c r="BB66" i="4"/>
  <c r="BF66" i="4" s="1"/>
  <c r="BF171" i="4"/>
  <c r="BF240" i="4"/>
  <c r="BF175" i="4"/>
  <c r="BB19" i="4"/>
  <c r="BF19" i="4" s="1"/>
  <c r="BF85" i="4"/>
  <c r="BF321" i="4"/>
  <c r="BB32" i="4"/>
  <c r="BF32" i="4" s="1"/>
  <c r="BF123" i="4"/>
  <c r="BF308" i="4"/>
  <c r="BA247" i="4"/>
  <c r="BB247" i="4" s="1"/>
  <c r="BK247" i="4"/>
  <c r="BF322" i="4"/>
  <c r="BF95" i="4"/>
  <c r="BF71" i="4"/>
  <c r="BF68" i="4"/>
  <c r="BF118" i="4"/>
  <c r="BB50" i="4"/>
  <c r="BF50" i="4" s="1"/>
  <c r="BF289" i="4"/>
  <c r="BB25" i="4"/>
  <c r="BF25" i="4" s="1"/>
  <c r="BF82" i="4"/>
  <c r="BF114" i="4"/>
  <c r="BF102" i="4"/>
  <c r="BF320" i="4"/>
  <c r="BF165" i="4"/>
  <c r="BB28" i="4"/>
  <c r="BF28" i="4" s="1"/>
  <c r="BB48" i="4"/>
  <c r="BF48" i="4" s="1"/>
  <c r="BK219" i="4"/>
  <c r="BA219" i="4"/>
  <c r="BB219" i="4" s="1"/>
  <c r="BF77" i="4"/>
  <c r="BF96" i="4"/>
  <c r="BF179" i="4"/>
  <c r="BA270" i="4"/>
  <c r="BB270" i="4" s="1"/>
  <c r="BK270" i="4"/>
  <c r="BF108" i="4"/>
  <c r="BB34" i="4"/>
  <c r="BF34" i="4" s="1"/>
  <c r="BB29" i="4"/>
  <c r="BF29" i="4" s="1"/>
  <c r="BF172" i="4"/>
  <c r="BB14" i="4"/>
  <c r="BF14" i="4" s="1"/>
  <c r="BF146" i="4"/>
  <c r="BF312" i="4"/>
  <c r="BB53" i="4"/>
  <c r="BF53" i="4" s="1"/>
  <c r="BB51" i="4"/>
  <c r="BF51" i="4" s="1"/>
  <c r="BF159" i="4"/>
  <c r="BB22" i="4"/>
  <c r="BF22" i="4" s="1"/>
  <c r="BB57" i="4"/>
  <c r="BF57" i="4" s="1"/>
  <c r="BA311" i="4"/>
  <c r="BB311" i="4" s="1"/>
  <c r="BA220" i="4"/>
  <c r="BB220" i="4" s="1"/>
  <c r="BF269" i="4"/>
  <c r="BF224" i="4"/>
  <c r="BF86" i="4"/>
  <c r="BB17" i="4"/>
  <c r="BF17" i="4" s="1"/>
  <c r="BF152" i="4"/>
  <c r="BF92" i="4"/>
  <c r="BB7" i="4"/>
  <c r="BF7" i="4" s="1"/>
  <c r="BF180" i="4"/>
  <c r="BB38" i="4"/>
  <c r="BF38" i="4" s="1"/>
  <c r="BB6" i="4"/>
  <c r="BF6" i="4" s="1"/>
  <c r="BG10" i="4" s="1" a="1"/>
  <c r="BG10" i="4" s="1"/>
  <c r="BB4" i="4"/>
  <c r="BF4" i="4" s="1"/>
  <c r="BG5" i="4" s="1" a="1"/>
  <c r="BG5" i="4" s="1"/>
  <c r="BF78" i="4"/>
  <c r="BF100" i="4"/>
  <c r="DE972" i="4"/>
  <c r="DK993" i="4" s="1"/>
  <c r="BF187" i="4"/>
  <c r="DF972" i="4"/>
  <c r="BB27" i="4"/>
  <c r="BF27" i="4" s="1"/>
  <c r="BB60" i="4"/>
  <c r="BF60" i="4" s="1"/>
  <c r="BF105" i="4"/>
  <c r="BK235" i="4"/>
  <c r="BA235" i="4"/>
  <c r="BB235" i="4" s="1"/>
  <c r="BF98" i="4"/>
  <c r="BF121" i="4"/>
  <c r="BB59" i="4"/>
  <c r="BF59" i="4" s="1"/>
  <c r="BF142" i="4"/>
  <c r="BF79" i="4"/>
  <c r="BF198" i="4"/>
  <c r="BB62" i="4"/>
  <c r="BF62" i="4" s="1"/>
  <c r="BF299" i="4"/>
  <c r="BF193" i="4"/>
  <c r="BK271" i="4"/>
  <c r="BA271" i="4"/>
  <c r="BB271" i="4" s="1"/>
  <c r="BB46" i="4"/>
  <c r="BF46" i="4" s="1"/>
  <c r="BF300" i="4"/>
  <c r="BF112" i="4"/>
  <c r="BF70" i="4"/>
  <c r="BF124" i="4"/>
  <c r="BF138" i="4"/>
  <c r="BF83" i="4"/>
  <c r="BF127" i="4"/>
  <c r="BB52" i="4"/>
  <c r="BF52" i="4" s="1"/>
  <c r="BB35" i="4"/>
  <c r="BF35" i="4" s="1"/>
  <c r="BF290" i="4"/>
  <c r="BF231" i="4"/>
  <c r="BA285" i="4"/>
  <c r="BB285" i="4" s="1"/>
  <c r="BF155" i="4"/>
  <c r="BF248" i="4"/>
  <c r="BF116" i="4"/>
  <c r="BF196" i="4"/>
  <c r="BF306" i="4"/>
  <c r="BF106" i="4"/>
  <c r="BF186" i="4"/>
  <c r="BF244" i="4"/>
  <c r="BB36" i="4"/>
  <c r="BF36" i="4" s="1"/>
  <c r="DF987" i="4"/>
  <c r="DD987" i="4"/>
  <c r="DJ1008" i="4" s="1"/>
  <c r="BF120" i="4"/>
  <c r="BF191" i="4"/>
  <c r="BF287" i="4"/>
  <c r="BF239" i="4"/>
  <c r="BF213" i="4"/>
  <c r="BB15" i="4"/>
  <c r="BF15" i="4" s="1"/>
  <c r="BF188" i="4"/>
  <c r="BB37" i="4"/>
  <c r="BF37" i="4" s="1"/>
  <c r="BF177" i="4"/>
  <c r="BB45" i="4"/>
  <c r="BF45" i="4" s="1"/>
  <c r="BF130" i="4"/>
  <c r="BA262" i="4"/>
  <c r="BB262" i="4" s="1"/>
  <c r="DE1081" i="4"/>
  <c r="DK1102" i="4" s="1"/>
  <c r="DF1081" i="4"/>
  <c r="DF963" i="4"/>
  <c r="DE963" i="4"/>
  <c r="DK984" i="4" s="1"/>
  <c r="DD963" i="4"/>
  <c r="DJ984" i="4" s="1"/>
  <c r="BK163" i="4"/>
  <c r="DE1057" i="4"/>
  <c r="DK1078" i="4" s="1"/>
  <c r="DD971" i="4"/>
  <c r="DJ992" i="4" s="1"/>
  <c r="DF971" i="4"/>
  <c r="DE971" i="4"/>
  <c r="DK992" i="4" s="1"/>
  <c r="BA293" i="4"/>
  <c r="BB293" i="4" s="1"/>
  <c r="BK293" i="4"/>
  <c r="CN953" i="4" a="1"/>
  <c r="CN953" i="4" s="1"/>
  <c r="DG968" i="4"/>
  <c r="DM989" i="4" s="1"/>
  <c r="DE981" i="4"/>
  <c r="DK1002" i="4" s="1"/>
  <c r="DD1088" i="4"/>
  <c r="DJ1109" i="4" s="1"/>
  <c r="BA163" i="4"/>
  <c r="BB163" i="4" s="1"/>
  <c r="BX241" i="4"/>
  <c r="BX139" i="4"/>
  <c r="BP234" i="4"/>
  <c r="BP143" i="4"/>
  <c r="BP133" i="4"/>
  <c r="BX145" i="4"/>
  <c r="BX302" i="4"/>
  <c r="BP275" i="4"/>
  <c r="BX318" i="4"/>
  <c r="BP323" i="4"/>
  <c r="BX157" i="4"/>
  <c r="BX257" i="4"/>
  <c r="BX300" i="4"/>
  <c r="BX276" i="4"/>
  <c r="BP269" i="4"/>
  <c r="BP168" i="4"/>
  <c r="BX186" i="4"/>
  <c r="BX309" i="4"/>
  <c r="BP228" i="4"/>
  <c r="BX252" i="4"/>
  <c r="BX146" i="4"/>
  <c r="BX266" i="4"/>
  <c r="BP253" i="4"/>
  <c r="BP198" i="4"/>
  <c r="BA150" i="4"/>
  <c r="BB150" i="4" s="1"/>
  <c r="BX138" i="4"/>
  <c r="BX323" i="4"/>
  <c r="BX285" i="4"/>
  <c r="BX303" i="4"/>
  <c r="BX304" i="4"/>
  <c r="BX198" i="4"/>
  <c r="BX271" i="4"/>
  <c r="BX155" i="4"/>
  <c r="BX251" i="4"/>
  <c r="BX312" i="4"/>
  <c r="BP244" i="4"/>
  <c r="BX193" i="4"/>
  <c r="BK150" i="4"/>
  <c r="BX290" i="4"/>
  <c r="BX270" i="4"/>
  <c r="BP215" i="4"/>
  <c r="BX204" i="4"/>
  <c r="BP173" i="4"/>
  <c r="BP306" i="4"/>
  <c r="BX190" i="4"/>
  <c r="BX236" i="4"/>
  <c r="BX182" i="4"/>
  <c r="BX172" i="4"/>
  <c r="BX298" i="4"/>
  <c r="BX195" i="4"/>
  <c r="BX278" i="4"/>
  <c r="BP146" i="4"/>
  <c r="BP272" i="4"/>
  <c r="BX135" i="4"/>
  <c r="BP290" i="4"/>
  <c r="BP237" i="4"/>
  <c r="BP254" i="4"/>
  <c r="BX164" i="4"/>
  <c r="BX296" i="4"/>
  <c r="BX289" i="4"/>
  <c r="BX245" i="4"/>
  <c r="BP174" i="4"/>
  <c r="BX232" i="4"/>
  <c r="BP271" i="4"/>
  <c r="BX180" i="4"/>
  <c r="BX163" i="4"/>
  <c r="BX197" i="4"/>
  <c r="BX184" i="4"/>
  <c r="BX307" i="4"/>
  <c r="DF926" i="4"/>
  <c r="DE932" i="4"/>
  <c r="DK953" i="4" s="1"/>
  <c r="DD932" i="4"/>
  <c r="DJ953" i="4" s="1"/>
  <c r="DD980" i="4"/>
  <c r="DJ1001" i="4" s="1"/>
  <c r="DG958" i="4"/>
  <c r="DM979" i="4" s="1"/>
  <c r="CT1102" i="4" a="1"/>
  <c r="CT1102" i="4" s="1"/>
  <c r="DD959" i="4"/>
  <c r="DJ980" i="4" s="1"/>
  <c r="DE924" i="4"/>
  <c r="DK945" i="4" s="1"/>
  <c r="DD940" i="4"/>
  <c r="DJ961" i="4" s="1"/>
  <c r="DD981" i="4"/>
  <c r="DJ1002" i="4" s="1"/>
  <c r="DF942" i="4"/>
  <c r="CT920" i="4" a="1"/>
  <c r="CT920" i="4" s="1"/>
  <c r="CT1108" i="4" a="1"/>
  <c r="CT1108" i="4" s="1"/>
  <c r="CT1052" i="4" a="1"/>
  <c r="CT1052" i="4" s="1"/>
  <c r="CT1026" i="4" a="1"/>
  <c r="CT1026" i="4" s="1"/>
  <c r="DD1001" i="4"/>
  <c r="DJ1022" i="4" s="1"/>
  <c r="CT919" i="4" a="1"/>
  <c r="CT919" i="4" s="1"/>
  <c r="DG913" i="4"/>
  <c r="DP913" i="4" s="1"/>
  <c r="CT914" i="4" a="1"/>
  <c r="CT914" i="4" s="1"/>
  <c r="CT913" i="4" a="1"/>
  <c r="CT913" i="4" s="1"/>
  <c r="DD924" i="4"/>
  <c r="DJ945" i="4" s="1"/>
  <c r="CT917" i="4" a="1"/>
  <c r="CT917" i="4" s="1"/>
  <c r="CT952" i="4" a="1"/>
  <c r="CT952" i="4" s="1"/>
  <c r="CT916" i="4" a="1"/>
  <c r="CT916" i="4" s="1"/>
  <c r="DG1014" i="4"/>
  <c r="DM1035" i="4" s="1"/>
  <c r="CT918" i="4" a="1"/>
  <c r="CT918" i="4" s="1"/>
  <c r="CT921" i="4" a="1"/>
  <c r="CT921" i="4" s="1"/>
  <c r="CT954" i="4" a="1"/>
  <c r="CT954" i="4" s="1"/>
  <c r="CT915" i="4" a="1"/>
  <c r="CT915" i="4" s="1"/>
  <c r="BX267" i="4"/>
  <c r="BX249" i="4"/>
  <c r="CT1110" i="4" a="1"/>
  <c r="CT1110" i="4" s="1"/>
  <c r="CT1079" i="4" a="1"/>
  <c r="CT1079" i="4" s="1"/>
  <c r="CT1094" i="4" a="1"/>
  <c r="CT1094" i="4" s="1"/>
  <c r="CT956" i="4" a="1"/>
  <c r="CT956" i="4" s="1"/>
  <c r="CT1038" i="4" a="1"/>
  <c r="CT1038" i="4" s="1"/>
  <c r="CT1070" i="4" a="1"/>
  <c r="CT1070" i="4" s="1"/>
  <c r="CT944" i="4" a="1"/>
  <c r="CT944" i="4" s="1"/>
  <c r="CT992" i="4" a="1"/>
  <c r="CT992" i="4" s="1"/>
  <c r="CT924" i="4" a="1"/>
  <c r="CT924" i="4" s="1"/>
  <c r="CT1044" i="4" a="1"/>
  <c r="CT1044" i="4" s="1"/>
  <c r="CT1096" i="4" a="1"/>
  <c r="CT1096" i="4" s="1"/>
  <c r="CT1056" i="4" a="1"/>
  <c r="CT1056" i="4" s="1"/>
  <c r="CT1032" i="4" a="1"/>
  <c r="CT1032" i="4" s="1"/>
  <c r="CT1043" i="4" a="1"/>
  <c r="CT1043" i="4" s="1"/>
  <c r="CT981" i="4" a="1"/>
  <c r="CT981" i="4" s="1"/>
  <c r="BP193" i="4"/>
  <c r="CT972" i="4" a="1"/>
  <c r="CT972" i="4" s="1"/>
  <c r="CT929" i="4" a="1"/>
  <c r="CT929" i="4" s="1"/>
  <c r="CT1087" i="4" a="1"/>
  <c r="CT1087" i="4" s="1"/>
  <c r="CT1048" i="4" a="1"/>
  <c r="CT1048" i="4" s="1"/>
  <c r="CT1058" i="4" a="1"/>
  <c r="CT1058" i="4" s="1"/>
  <c r="CT973" i="4" a="1"/>
  <c r="CT973" i="4" s="1"/>
  <c r="CT931" i="4" a="1"/>
  <c r="CT931" i="4" s="1"/>
  <c r="CT1042" i="4" a="1"/>
  <c r="CT1042" i="4" s="1"/>
  <c r="BX265" i="4"/>
  <c r="BX272" i="4"/>
  <c r="BX148" i="4"/>
  <c r="BX213" i="4"/>
  <c r="CT932" i="4" a="1"/>
  <c r="CT932" i="4" s="1"/>
  <c r="CT1085" i="4" a="1"/>
  <c r="CT1085" i="4" s="1"/>
  <c r="CT976" i="4" a="1"/>
  <c r="CT976" i="4" s="1"/>
  <c r="CT1059" i="4" a="1"/>
  <c r="CT1059" i="4" s="1"/>
  <c r="BX175" i="4"/>
  <c r="BX133" i="4"/>
  <c r="CT936" i="4" a="1"/>
  <c r="CT936" i="4" s="1"/>
  <c r="CT1023" i="4" a="1"/>
  <c r="CT1023" i="4" s="1"/>
  <c r="CT967" i="4" a="1"/>
  <c r="CT967" i="4" s="1"/>
  <c r="CT1107" i="4" a="1"/>
  <c r="CT1107" i="4" s="1"/>
  <c r="CT1105" i="4" a="1"/>
  <c r="CT1105" i="4" s="1"/>
  <c r="BX315" i="4"/>
  <c r="BX230" i="4"/>
  <c r="BX152" i="4"/>
  <c r="BX156" i="4"/>
  <c r="CT1062" i="4" a="1"/>
  <c r="CT1062" i="4" s="1"/>
  <c r="CT996" i="4" a="1"/>
  <c r="CT996" i="4" s="1"/>
  <c r="CT1031" i="4" a="1"/>
  <c r="CT1031" i="4" s="1"/>
  <c r="CT1049" i="4" a="1"/>
  <c r="CT1049" i="4" s="1"/>
  <c r="CT1053" i="4" a="1"/>
  <c r="CT1053" i="4" s="1"/>
  <c r="CT1078" i="4" a="1"/>
  <c r="CT1078" i="4" s="1"/>
  <c r="BP153" i="4"/>
  <c r="BX167" i="4"/>
  <c r="CT989" i="4" a="1"/>
  <c r="CT989" i="4" s="1"/>
  <c r="CT930" i="4" a="1"/>
  <c r="CT930" i="4" s="1"/>
  <c r="CT1011" i="4" a="1"/>
  <c r="CT1011" i="4" s="1"/>
  <c r="CT987" i="4" a="1"/>
  <c r="CT987" i="4" s="1"/>
  <c r="CT977" i="4" a="1"/>
  <c r="CT977" i="4" s="1"/>
  <c r="CT1034" i="4" a="1"/>
  <c r="CT1034" i="4" s="1"/>
  <c r="CT1088" i="4" a="1"/>
  <c r="CT1088" i="4" s="1"/>
  <c r="CT1074" i="4" a="1"/>
  <c r="CT1074" i="4" s="1"/>
  <c r="CT938" i="4" a="1"/>
  <c r="CT938" i="4" s="1"/>
  <c r="BX188" i="4"/>
  <c r="BX301" i="4"/>
  <c r="BX151" i="4"/>
  <c r="BX187" i="4"/>
  <c r="CT1069" i="4" a="1"/>
  <c r="CT1069" i="4" s="1"/>
  <c r="CT1018" i="4" a="1"/>
  <c r="CT1018" i="4" s="1"/>
  <c r="CT1030" i="4" a="1"/>
  <c r="CT1030" i="4" s="1"/>
  <c r="CT1008" i="4" a="1"/>
  <c r="CT1008" i="4" s="1"/>
  <c r="CT1004" i="4" a="1"/>
  <c r="CT1004" i="4" s="1"/>
  <c r="BX238" i="4"/>
  <c r="CT979" i="4" a="1"/>
  <c r="CT979" i="4" s="1"/>
  <c r="CT947" i="4" a="1"/>
  <c r="CT947" i="4" s="1"/>
  <c r="CT1041" i="4" a="1"/>
  <c r="CT1041" i="4" s="1"/>
  <c r="CT1027" i="4" a="1"/>
  <c r="CT1027" i="4" s="1"/>
  <c r="CT1106" i="4" a="1"/>
  <c r="CT1106" i="4" s="1"/>
  <c r="CT968" i="4" a="1"/>
  <c r="CT968" i="4" s="1"/>
  <c r="CT982" i="4" a="1"/>
  <c r="CT982" i="4" s="1"/>
  <c r="BX279" i="4"/>
  <c r="BP142" i="4"/>
  <c r="BX295" i="4"/>
  <c r="CT1009" i="4" a="1"/>
  <c r="CT1009" i="4" s="1"/>
  <c r="CT958" i="4" a="1"/>
  <c r="CT958" i="4" s="1"/>
  <c r="CT983" i="4" a="1"/>
  <c r="CT983" i="4" s="1"/>
  <c r="CT937" i="4" a="1"/>
  <c r="CT937" i="4" s="1"/>
  <c r="CT1063" i="4" a="1"/>
  <c r="CT1063" i="4" s="1"/>
  <c r="CT1060" i="4" a="1"/>
  <c r="CT1060" i="4" s="1"/>
  <c r="CT1091" i="4" a="1"/>
  <c r="CT1091" i="4" s="1"/>
  <c r="CT928" i="4" a="1"/>
  <c r="CT928" i="4" s="1"/>
  <c r="CT1071" i="4" a="1"/>
  <c r="CT1071" i="4" s="1"/>
  <c r="CT1068" i="4" a="1"/>
  <c r="CT1068" i="4" s="1"/>
  <c r="CT1093" i="4" a="1"/>
  <c r="CT1093" i="4" s="1"/>
  <c r="CT959" i="4" a="1"/>
  <c r="CT959" i="4" s="1"/>
  <c r="CT949" i="4" a="1"/>
  <c r="CT949" i="4" s="1"/>
  <c r="CT986" i="4" a="1"/>
  <c r="CT986" i="4" s="1"/>
  <c r="CT966" i="4" a="1"/>
  <c r="CT966" i="4" s="1"/>
  <c r="CT988" i="4" a="1"/>
  <c r="CT988" i="4" s="1"/>
  <c r="CT933" i="4" a="1"/>
  <c r="CT933" i="4" s="1"/>
  <c r="CT939" i="4" a="1"/>
  <c r="CT939" i="4" s="1"/>
  <c r="BP187" i="4"/>
  <c r="CT1089" i="4" a="1"/>
  <c r="CT1089" i="4" s="1"/>
  <c r="CT1047" i="4" a="1"/>
  <c r="CT1047" i="4" s="1"/>
  <c r="CT934" i="4" a="1"/>
  <c r="CT934" i="4" s="1"/>
  <c r="CT1081" i="4" a="1"/>
  <c r="CT1081" i="4" s="1"/>
  <c r="CT969" i="4" a="1"/>
  <c r="CT969" i="4" s="1"/>
  <c r="CT1073" i="4" a="1"/>
  <c r="CT1073" i="4" s="1"/>
  <c r="CT1001" i="4" a="1"/>
  <c r="CT1001" i="4" s="1"/>
  <c r="CT1098" i="4" a="1"/>
  <c r="CT1098" i="4" s="1"/>
  <c r="CT1061" i="4" a="1"/>
  <c r="CT1061" i="4" s="1"/>
  <c r="CT960" i="4" a="1"/>
  <c r="CT960" i="4" s="1"/>
  <c r="CT1045" i="4" a="1"/>
  <c r="CT1045" i="4" s="1"/>
  <c r="CT1036" i="4" a="1"/>
  <c r="CT1036" i="4" s="1"/>
  <c r="CT1015" i="4" a="1"/>
  <c r="CT1015" i="4" s="1"/>
  <c r="CT1090" i="4" a="1"/>
  <c r="CT1090" i="4" s="1"/>
  <c r="CT1112" i="4" a="1"/>
  <c r="CT1112" i="4" s="1"/>
  <c r="CT1003" i="4" a="1"/>
  <c r="CT1003" i="4" s="1"/>
  <c r="CT1020" i="4" a="1"/>
  <c r="CT1020" i="4" s="1"/>
  <c r="CT1037" i="4" a="1"/>
  <c r="CT1037" i="4" s="1"/>
  <c r="CT1104" i="4" a="1"/>
  <c r="CT1104" i="4" s="1"/>
  <c r="CT1005" i="4" a="1"/>
  <c r="CT1005" i="4" s="1"/>
  <c r="CT962" i="4" a="1"/>
  <c r="CT962" i="4" s="1"/>
  <c r="CT1095" i="4" a="1"/>
  <c r="CT1095" i="4" s="1"/>
  <c r="CT1013" i="4" a="1"/>
  <c r="CT1013" i="4" s="1"/>
  <c r="BX171" i="4"/>
  <c r="CT1021" i="4" a="1"/>
  <c r="CT1021" i="4" s="1"/>
  <c r="CT1029" i="4" a="1"/>
  <c r="CT1029" i="4" s="1"/>
  <c r="CT1002" i="4" a="1"/>
  <c r="CT1002" i="4" s="1"/>
  <c r="CT1097" i="4" a="1"/>
  <c r="CT1097" i="4" s="1"/>
  <c r="CT1065" i="4" a="1"/>
  <c r="CT1065" i="4" s="1"/>
  <c r="CT991" i="4" a="1"/>
  <c r="CT991" i="4" s="1"/>
  <c r="CT984" i="4" a="1"/>
  <c r="CT984" i="4" s="1"/>
  <c r="CT948" i="4" a="1"/>
  <c r="CT948" i="4" s="1"/>
  <c r="CT990" i="4" a="1"/>
  <c r="CT990" i="4" s="1"/>
  <c r="BX240" i="4"/>
  <c r="CT1012" i="4" a="1"/>
  <c r="CT1012" i="4" s="1"/>
  <c r="CT1054" i="4" a="1"/>
  <c r="CT1054" i="4" s="1"/>
  <c r="CT942" i="4" a="1"/>
  <c r="CT942" i="4" s="1"/>
  <c r="CT997" i="4" a="1"/>
  <c r="CT997" i="4" s="1"/>
  <c r="CT994" i="4" a="1"/>
  <c r="CT994" i="4" s="1"/>
  <c r="CT999" i="4" a="1"/>
  <c r="CT999" i="4" s="1"/>
  <c r="CT927" i="4" a="1"/>
  <c r="CT927" i="4" s="1"/>
  <c r="CT1080" i="4" a="1"/>
  <c r="CT1080" i="4" s="1"/>
  <c r="CT1103" i="4" a="1"/>
  <c r="CT1103" i="4" s="1"/>
  <c r="CT1082" i="4" a="1"/>
  <c r="CT1082" i="4" s="1"/>
  <c r="BP135" i="4"/>
  <c r="BP158" i="4"/>
  <c r="BX218" i="4"/>
  <c r="BX207" i="4"/>
  <c r="BX317" i="4"/>
  <c r="BP219" i="4"/>
  <c r="CT975" i="4" a="1"/>
  <c r="CT975" i="4" s="1"/>
  <c r="CT978" i="4" a="1"/>
  <c r="CT978" i="4" s="1"/>
  <c r="CT980" i="4" a="1"/>
  <c r="CT980" i="4" s="1"/>
  <c r="CT1010" i="4" a="1"/>
  <c r="CT1010" i="4" s="1"/>
  <c r="CT1006" i="4" a="1"/>
  <c r="CT1006" i="4" s="1"/>
  <c r="CT1114" i="4" a="1"/>
  <c r="CT1114" i="4" s="1"/>
  <c r="CT1083" i="4" a="1"/>
  <c r="CT1083" i="4" s="1"/>
  <c r="CT1086" i="4" a="1"/>
  <c r="CT1086" i="4" s="1"/>
  <c r="CT1092" i="4" a="1"/>
  <c r="CT1092" i="4" s="1"/>
  <c r="CT993" i="4" a="1"/>
  <c r="CT993" i="4" s="1"/>
  <c r="CT1084" i="4" a="1"/>
  <c r="CT1084" i="4" s="1"/>
  <c r="CT922" i="4" a="1"/>
  <c r="CT922" i="4" s="1"/>
  <c r="BX231" i="4"/>
  <c r="BX223" i="4"/>
  <c r="BX132" i="4"/>
  <c r="BP141" i="4"/>
  <c r="BX293" i="4"/>
  <c r="CT941" i="4" a="1"/>
  <c r="CT941" i="4" s="1"/>
  <c r="CT961" i="4" a="1"/>
  <c r="CT961" i="4" s="1"/>
  <c r="CT1039" i="4" a="1"/>
  <c r="CT1039" i="4" s="1"/>
  <c r="CT1000" i="4" a="1"/>
  <c r="CT1000" i="4" s="1"/>
  <c r="CT955" i="4" a="1"/>
  <c r="CT955" i="4" s="1"/>
  <c r="CT1075" i="4" a="1"/>
  <c r="CT1075" i="4" s="1"/>
  <c r="CT946" i="4" a="1"/>
  <c r="CT946" i="4" s="1"/>
  <c r="CT1055" i="4" a="1"/>
  <c r="CT1055" i="4" s="1"/>
  <c r="CT1109" i="4" a="1"/>
  <c r="CT1109" i="4" s="1"/>
  <c r="CT957" i="4" a="1"/>
  <c r="CT957" i="4" s="1"/>
  <c r="CT1040" i="4" a="1"/>
  <c r="CT1040" i="4" s="1"/>
  <c r="CT985" i="4" a="1"/>
  <c r="CT985" i="4" s="1"/>
  <c r="CT1050" i="4" a="1"/>
  <c r="CT1050" i="4" s="1"/>
  <c r="CT1111" i="4" a="1"/>
  <c r="CT1111" i="4" s="1"/>
  <c r="CT940" i="4" a="1"/>
  <c r="CT940" i="4" s="1"/>
  <c r="CT1072" i="4" a="1"/>
  <c r="CT1072" i="4" s="1"/>
  <c r="CT971" i="4" a="1"/>
  <c r="CT971" i="4" s="1"/>
  <c r="CT964" i="4" a="1"/>
  <c r="CT964" i="4" s="1"/>
  <c r="CT950" i="4" a="1"/>
  <c r="CT950" i="4" s="1"/>
  <c r="CT1014" i="4" a="1"/>
  <c r="CT1014" i="4" s="1"/>
  <c r="CT1033" i="4" a="1"/>
  <c r="CT1033" i="4" s="1"/>
  <c r="CT1035" i="4" a="1"/>
  <c r="CT1035" i="4" s="1"/>
  <c r="BX299" i="4"/>
  <c r="BP184" i="4"/>
  <c r="BX212" i="4"/>
  <c r="BX208" i="4"/>
  <c r="BX219" i="4"/>
  <c r="BX259" i="4"/>
  <c r="BP167" i="4"/>
  <c r="BP258" i="4"/>
  <c r="BP191" i="4"/>
  <c r="CT1025" i="4" a="1"/>
  <c r="CT1025" i="4" s="1"/>
  <c r="CT1076" i="4" a="1"/>
  <c r="CT1076" i="4" s="1"/>
  <c r="CT1024" i="4" a="1"/>
  <c r="CT1024" i="4" s="1"/>
  <c r="CT1101" i="4" a="1"/>
  <c r="CT1101" i="4" s="1"/>
  <c r="DD922" i="4"/>
  <c r="DJ943" i="4" s="1"/>
  <c r="CT1017" i="4" a="1"/>
  <c r="CT1017" i="4" s="1"/>
  <c r="CT1016" i="4" a="1"/>
  <c r="CT1016" i="4" s="1"/>
  <c r="BX215" i="4"/>
  <c r="CT1100" i="4" a="1"/>
  <c r="CT1100" i="4" s="1"/>
  <c r="CT965" i="4" a="1"/>
  <c r="CT965" i="4" s="1"/>
  <c r="CT926" i="4" a="1"/>
  <c r="CT926" i="4" s="1"/>
  <c r="CT1099" i="4" a="1"/>
  <c r="CT1099" i="4" s="1"/>
  <c r="CT935" i="4" a="1"/>
  <c r="CT935" i="4" s="1"/>
  <c r="CT1046" i="4" a="1"/>
  <c r="CT1046" i="4" s="1"/>
  <c r="CT1077" i="4" a="1"/>
  <c r="CT1077" i="4" s="1"/>
  <c r="CT1019" i="4" a="1"/>
  <c r="CT1019" i="4" s="1"/>
  <c r="BP200" i="4"/>
  <c r="BX305" i="4"/>
  <c r="CT943" i="4" a="1"/>
  <c r="CT943" i="4" s="1"/>
  <c r="CT1007" i="4" a="1"/>
  <c r="CT1007" i="4" s="1"/>
  <c r="CT1067" i="4" a="1"/>
  <c r="CT1067" i="4" s="1"/>
  <c r="CT995" i="4" a="1"/>
  <c r="CT995" i="4" s="1"/>
  <c r="CT998" i="4" a="1"/>
  <c r="CT998" i="4" s="1"/>
  <c r="CT1051" i="4" a="1"/>
  <c r="CT1051" i="4" s="1"/>
  <c r="BX291" i="4"/>
  <c r="BX319" i="4"/>
  <c r="BP172" i="4"/>
  <c r="CT1113" i="4" a="1"/>
  <c r="CT1113" i="4" s="1"/>
  <c r="CT1057" i="4" a="1"/>
  <c r="CT1057" i="4" s="1"/>
  <c r="CT1028" i="4" a="1"/>
  <c r="CT1028" i="4" s="1"/>
  <c r="CT951" i="4" a="1"/>
  <c r="CT951" i="4" s="1"/>
  <c r="CT1064" i="4" a="1"/>
  <c r="CT1064" i="4" s="1"/>
  <c r="BX196" i="4"/>
  <c r="BX321" i="4"/>
  <c r="BP252" i="4"/>
  <c r="CT1022" i="4" a="1"/>
  <c r="CT1022" i="4" s="1"/>
  <c r="CT974" i="4" a="1"/>
  <c r="CT974" i="4" s="1"/>
  <c r="CT1066" i="4" a="1"/>
  <c r="CT1066" i="4" s="1"/>
  <c r="CT953" i="4" a="1"/>
  <c r="CT953" i="4" s="1"/>
  <c r="CT970" i="4" a="1"/>
  <c r="CT970" i="4" s="1"/>
  <c r="BX134" i="4"/>
  <c r="BX239" i="4"/>
  <c r="CT945" i="4" a="1"/>
  <c r="CT945" i="4" s="1"/>
  <c r="CT923" i="4" a="1"/>
  <c r="CT923" i="4" s="1"/>
  <c r="CT963" i="4" a="1"/>
  <c r="CT963" i="4" s="1"/>
  <c r="CT925" i="4" a="1"/>
  <c r="CT925" i="4" s="1"/>
  <c r="BA182" i="4"/>
  <c r="BB182" i="4" s="1"/>
  <c r="AS246" i="4"/>
  <c r="BX202" i="4"/>
  <c r="BX173" i="4"/>
  <c r="BP251" i="4"/>
  <c r="BX177" i="4"/>
  <c r="BP190" i="4"/>
  <c r="BX189" i="4"/>
  <c r="BP304" i="4"/>
  <c r="BP203" i="4"/>
  <c r="BP286" i="4"/>
  <c r="BX263" i="4"/>
  <c r="BX274" i="4"/>
  <c r="BX136" i="4"/>
  <c r="BX170" i="4"/>
  <c r="BX201" i="4"/>
  <c r="BX153" i="4"/>
  <c r="BP236" i="4"/>
  <c r="BX192" i="4"/>
  <c r="BX275" i="4"/>
  <c r="BX255" i="4"/>
  <c r="BX233" i="4"/>
  <c r="BP273" i="4"/>
  <c r="BP248" i="4"/>
  <c r="BX159" i="4"/>
  <c r="BP231" i="4"/>
  <c r="BK323" i="4"/>
  <c r="BA323" i="4"/>
  <c r="BB323" i="4" s="1"/>
  <c r="BP312" i="4"/>
  <c r="BP263" i="4"/>
  <c r="BP214" i="4"/>
  <c r="BP247" i="4"/>
  <c r="BX244" i="4"/>
  <c r="BP150" i="4"/>
  <c r="BP250" i="4"/>
  <c r="BX221" i="4"/>
  <c r="BX144" i="4"/>
  <c r="BX260" i="4"/>
  <c r="BX214" i="4"/>
  <c r="BP211" i="4"/>
  <c r="BX235" i="4"/>
  <c r="BX179" i="4"/>
  <c r="BP192" i="4"/>
  <c r="BX185" i="4"/>
  <c r="DF1022" i="4"/>
  <c r="DD1022" i="4"/>
  <c r="DJ1043" i="4" s="1"/>
  <c r="DE1107" i="4"/>
  <c r="DF1107" i="4"/>
  <c r="DD1107" i="4"/>
  <c r="DU393" i="4"/>
  <c r="DU81" i="4"/>
  <c r="DU75" i="4"/>
  <c r="DF967" i="4"/>
  <c r="DE967" i="4"/>
  <c r="DK988" i="4" s="1"/>
  <c r="CN927" i="4" a="1"/>
  <c r="CN927" i="4" s="1"/>
  <c r="DF1108" i="4"/>
  <c r="DE1108" i="4"/>
  <c r="DE966" i="4"/>
  <c r="DK987" i="4" s="1"/>
  <c r="DD966" i="4"/>
  <c r="DJ987" i="4" s="1"/>
  <c r="DU434" i="4"/>
  <c r="DE1053" i="4"/>
  <c r="DK1074" i="4" s="1"/>
  <c r="DG1053" i="4"/>
  <c r="DD1053" i="4"/>
  <c r="DJ1074" i="4" s="1"/>
  <c r="CN955" i="4" a="1"/>
  <c r="CN955" i="4" s="1"/>
  <c r="DE940" i="4"/>
  <c r="DK961" i="4" s="1"/>
  <c r="DF1063" i="4"/>
  <c r="DE1063" i="4"/>
  <c r="DK1084" i="4" s="1"/>
  <c r="DE968" i="4"/>
  <c r="DK989" i="4" s="1"/>
  <c r="DD968" i="4"/>
  <c r="DJ989" i="4" s="1"/>
  <c r="DE958" i="4"/>
  <c r="DK979" i="4" s="1"/>
  <c r="DF958" i="4"/>
  <c r="DD967" i="4"/>
  <c r="DJ988" i="4" s="1"/>
  <c r="DE1022" i="4"/>
  <c r="DK1043" i="4" s="1"/>
  <c r="DE1001" i="4"/>
  <c r="DK1022" i="4" s="1"/>
  <c r="DD1098" i="4"/>
  <c r="DF1098" i="4"/>
  <c r="DE1098" i="4"/>
  <c r="DU478" i="4"/>
  <c r="DF1014" i="4"/>
  <c r="DD1014" i="4"/>
  <c r="DJ1035" i="4" s="1"/>
  <c r="BP196" i="4"/>
  <c r="BP206" i="4"/>
  <c r="BP284" i="4"/>
  <c r="BP277" i="4"/>
  <c r="BP208" i="4"/>
  <c r="BP255" i="4"/>
  <c r="BP132" i="4"/>
  <c r="BP309" i="4"/>
  <c r="BP315" i="4"/>
  <c r="BP154" i="4"/>
  <c r="BP311" i="4"/>
  <c r="BP140" i="4"/>
  <c r="BP180" i="4"/>
  <c r="DE1085" i="4"/>
  <c r="DK1106" i="4" s="1"/>
  <c r="DF985" i="4"/>
  <c r="DD1036" i="4"/>
  <c r="DJ1057" i="4" s="1"/>
  <c r="DF1036" i="4"/>
  <c r="BP278" i="4"/>
  <c r="BP301" i="4"/>
  <c r="BP185" i="4"/>
  <c r="BP295" i="4"/>
  <c r="BP300" i="4"/>
  <c r="BP160" i="4"/>
  <c r="BP182" i="4"/>
  <c r="BP305" i="4"/>
  <c r="BP223" i="4"/>
  <c r="BP216" i="4"/>
  <c r="BP279" i="4"/>
  <c r="BP239" i="4"/>
  <c r="BP169" i="4"/>
  <c r="BP292" i="4"/>
  <c r="BP318" i="4"/>
  <c r="BP245" i="4"/>
  <c r="BP155" i="4"/>
  <c r="BP139" i="4"/>
  <c r="BP314" i="4"/>
  <c r="BP227" i="4"/>
  <c r="BP261" i="4"/>
  <c r="BP202" i="4"/>
  <c r="BP285" i="4"/>
  <c r="BP259" i="4"/>
  <c r="DD926" i="4"/>
  <c r="DJ947" i="4" s="1"/>
  <c r="DF1088" i="4"/>
  <c r="DD985" i="4"/>
  <c r="DJ1006" i="4" s="1"/>
  <c r="DE959" i="4"/>
  <c r="DK980" i="4" s="1"/>
  <c r="BP299" i="4"/>
  <c r="BP178" i="4"/>
  <c r="BP181" i="4"/>
  <c r="BP235" i="4"/>
  <c r="BP226" i="4"/>
  <c r="BP298" i="4"/>
  <c r="BP218" i="4"/>
  <c r="BP207" i="4"/>
  <c r="BP144" i="4"/>
  <c r="BP267" i="4"/>
  <c r="BP274" i="4"/>
  <c r="BP307" i="4"/>
  <c r="BP222" i="4"/>
  <c r="BP229" i="4"/>
  <c r="BP242" i="4"/>
  <c r="BP294" i="4"/>
  <c r="DD1071" i="4"/>
  <c r="DJ1092" i="4" s="1"/>
  <c r="DD920" i="4"/>
  <c r="DE1071" i="4"/>
  <c r="DK1092" i="4" s="1"/>
  <c r="DF950" i="4"/>
  <c r="DF984" i="4"/>
  <c r="DD942" i="4"/>
  <c r="DJ963" i="4" s="1"/>
  <c r="DP1066" i="4"/>
  <c r="DE953" i="4"/>
  <c r="DK974" i="4" s="1"/>
  <c r="DF953" i="4"/>
  <c r="DE1012" i="4"/>
  <c r="DK1033" i="4" s="1"/>
  <c r="BQ185" i="4" a="1"/>
  <c r="BQ185" i="4" s="1"/>
  <c r="DF1097" i="4"/>
  <c r="DG1097" i="4"/>
  <c r="DP1097" i="4" s="1"/>
  <c r="DE1028" i="4"/>
  <c r="DK1049" i="4" s="1"/>
  <c r="M305" i="4"/>
  <c r="M281" i="4"/>
  <c r="N281" i="4" s="1"/>
  <c r="BQ224" i="4" a="1"/>
  <c r="BQ224" i="4" s="1"/>
  <c r="DE980" i="4"/>
  <c r="DK1001" i="4" s="1"/>
  <c r="DD1024" i="4"/>
  <c r="DJ1045" i="4" s="1"/>
  <c r="DD991" i="4"/>
  <c r="DJ1012" i="4" s="1"/>
  <c r="M137" i="4"/>
  <c r="BQ221" i="4" a="1"/>
  <c r="BQ221" i="4" s="1"/>
  <c r="DE1090" i="4"/>
  <c r="DK1111" i="4" s="1"/>
  <c r="DP883" i="4"/>
  <c r="DP886" i="4"/>
  <c r="DP799" i="4"/>
  <c r="DP824" i="4"/>
  <c r="AU74" i="4"/>
  <c r="AS74" i="4" s="1"/>
  <c r="M74" i="4"/>
  <c r="N74" i="4" s="1"/>
  <c r="AU118" i="4"/>
  <c r="AS118" i="4" s="1"/>
  <c r="M118" i="4"/>
  <c r="N118" i="4" s="1"/>
  <c r="AU77" i="4"/>
  <c r="AS77" i="4" s="1"/>
  <c r="M77" i="4"/>
  <c r="N77" i="4" s="1"/>
  <c r="AU92" i="4"/>
  <c r="AS92" i="4" s="1"/>
  <c r="M92" i="4"/>
  <c r="N92" i="4" s="1"/>
  <c r="AU129" i="4"/>
  <c r="M129" i="4"/>
  <c r="AU144" i="4"/>
  <c r="M144" i="4"/>
  <c r="AU151" i="4"/>
  <c r="M151" i="4"/>
  <c r="AU257" i="4"/>
  <c r="M257" i="4"/>
  <c r="AU284" i="4"/>
  <c r="M284" i="4"/>
  <c r="AU314" i="4"/>
  <c r="M314" i="4"/>
  <c r="BA238" i="4"/>
  <c r="BB238" i="4" s="1"/>
  <c r="BK238" i="4"/>
  <c r="DE879" i="4"/>
  <c r="DD879" i="4"/>
  <c r="DP912" i="4"/>
  <c r="BK133" i="4"/>
  <c r="BA133" i="4"/>
  <c r="BB133" i="4" s="1"/>
  <c r="DD887" i="4"/>
  <c r="DE887" i="4"/>
  <c r="DG887" i="4"/>
  <c r="DD835" i="4"/>
  <c r="DE835" i="4"/>
  <c r="DG835" i="4"/>
  <c r="DG932" i="4"/>
  <c r="DG1063" i="4"/>
  <c r="DD973" i="4"/>
  <c r="DJ994" i="4" s="1"/>
  <c r="DG973" i="4"/>
  <c r="DF973" i="4"/>
  <c r="DE973" i="4"/>
  <c r="DK994" i="4" s="1"/>
  <c r="DM1041" i="4"/>
  <c r="DP1020" i="4"/>
  <c r="DO1086" i="4"/>
  <c r="DU487" i="4"/>
  <c r="DD875" i="4"/>
  <c r="DE875" i="4"/>
  <c r="DD1060" i="4"/>
  <c r="DJ1081" i="4" s="1"/>
  <c r="DE1060" i="4"/>
  <c r="DK1081" i="4" s="1"/>
  <c r="DF1060" i="4"/>
  <c r="DG1060" i="4"/>
  <c r="DP815" i="4"/>
  <c r="BQ126" i="4" a="1"/>
  <c r="BQ126" i="4" s="1"/>
  <c r="AU315" i="4"/>
  <c r="M315" i="4"/>
  <c r="DG930" i="4"/>
  <c r="BQ219" i="4" a="1"/>
  <c r="BQ219" i="4" s="1"/>
  <c r="DO1004" i="4"/>
  <c r="DM959" i="4"/>
  <c r="DP938" i="4"/>
  <c r="DE898" i="4"/>
  <c r="DD898" i="4"/>
  <c r="BA250" i="4"/>
  <c r="BB250" i="4" s="1"/>
  <c r="BK250" i="4"/>
  <c r="BA222" i="4"/>
  <c r="BB222" i="4" s="1"/>
  <c r="BK222" i="4"/>
  <c r="BQ177" i="4" a="1"/>
  <c r="BQ177" i="4" s="1"/>
  <c r="BQ139" i="4" a="1"/>
  <c r="BQ139" i="4" s="1"/>
  <c r="DE841" i="4"/>
  <c r="DG841" i="4"/>
  <c r="DD841" i="4"/>
  <c r="BK257" i="4"/>
  <c r="BA257" i="4"/>
  <c r="BB257" i="4" s="1"/>
  <c r="DG1070" i="4"/>
  <c r="DP917" i="4"/>
  <c r="BQ211" i="4" a="1"/>
  <c r="BQ211" i="4" s="1"/>
  <c r="AU80" i="4"/>
  <c r="AS80" i="4" s="1"/>
  <c r="M80" i="4"/>
  <c r="N80" i="4" s="1"/>
  <c r="BK280" i="4"/>
  <c r="BA280" i="4"/>
  <c r="BB280" i="4" s="1"/>
  <c r="DO1022" i="4"/>
  <c r="DM977" i="4"/>
  <c r="DP956" i="4"/>
  <c r="DG1109" i="4"/>
  <c r="DP1109" i="4" s="1"/>
  <c r="DD992" i="4"/>
  <c r="DJ1013" i="4" s="1"/>
  <c r="DE992" i="4"/>
  <c r="DK1013" i="4" s="1"/>
  <c r="DF992" i="4"/>
  <c r="BA256" i="4"/>
  <c r="BB256" i="4" s="1"/>
  <c r="BK256" i="4"/>
  <c r="M18" i="4"/>
  <c r="DU388" i="4"/>
  <c r="DD856" i="4"/>
  <c r="DE856" i="4"/>
  <c r="DG856" i="4"/>
  <c r="BK233" i="4"/>
  <c r="BA233" i="4"/>
  <c r="BB233" i="4" s="1"/>
  <c r="BK184" i="4"/>
  <c r="BA184" i="4"/>
  <c r="BB184" i="4" s="1"/>
  <c r="AU172" i="4"/>
  <c r="M172" i="4"/>
  <c r="DG1016" i="4"/>
  <c r="DG993" i="4"/>
  <c r="DP862" i="4"/>
  <c r="AU10" i="4"/>
  <c r="AS10" i="4" s="1"/>
  <c r="M10" i="4"/>
  <c r="AU4" i="4"/>
  <c r="AS4" i="4" s="1"/>
  <c r="M4" i="4"/>
  <c r="AU19" i="4"/>
  <c r="AS19" i="4" s="1"/>
  <c r="M19" i="4"/>
  <c r="AU127" i="4"/>
  <c r="AS127" i="4" s="1"/>
  <c r="M127" i="4"/>
  <c r="N127" i="4" s="1"/>
  <c r="AU101" i="4"/>
  <c r="AS101" i="4" s="1"/>
  <c r="M101" i="4"/>
  <c r="N101" i="4" s="1"/>
  <c r="AU212" i="4"/>
  <c r="M212" i="4"/>
  <c r="AU226" i="4"/>
  <c r="M226" i="4"/>
  <c r="AU123" i="4"/>
  <c r="AS123" i="4" s="1"/>
  <c r="M123" i="4"/>
  <c r="N123" i="4" s="1"/>
  <c r="AU224" i="4"/>
  <c r="M224" i="4"/>
  <c r="AU239" i="4"/>
  <c r="M239" i="4"/>
  <c r="AU322" i="4"/>
  <c r="M322" i="4"/>
  <c r="BK296" i="4"/>
  <c r="BA296" i="4"/>
  <c r="BB296" i="4" s="1"/>
  <c r="BK162" i="4"/>
  <c r="BA162" i="4"/>
  <c r="BB162" i="4" s="1"/>
  <c r="DP907" i="4"/>
  <c r="DG1001" i="4"/>
  <c r="DP857" i="4"/>
  <c r="BQ168" i="4" a="1"/>
  <c r="BQ168" i="4" s="1"/>
  <c r="DG940" i="4"/>
  <c r="DP864" i="4"/>
  <c r="DU517" i="4"/>
  <c r="DP868" i="4"/>
  <c r="DF934" i="4"/>
  <c r="DD934" i="4"/>
  <c r="DJ955" i="4" s="1"/>
  <c r="DE934" i="4"/>
  <c r="DK955" i="4" s="1"/>
  <c r="DG934" i="4"/>
  <c r="AU319" i="4"/>
  <c r="M319" i="4"/>
  <c r="DG1087" i="4"/>
  <c r="DD846" i="4"/>
  <c r="DE846" i="4"/>
  <c r="DG846" i="4"/>
  <c r="DD829" i="4"/>
  <c r="DE829" i="4"/>
  <c r="DG829" i="4"/>
  <c r="BQ188" i="4" a="1"/>
  <c r="BQ188" i="4" s="1"/>
  <c r="DD824" i="4"/>
  <c r="DE824" i="4"/>
  <c r="DU94" i="4"/>
  <c r="DU171" i="4"/>
  <c r="DU238" i="4"/>
  <c r="DU259" i="4"/>
  <c r="DU303" i="4"/>
  <c r="DU240" i="4"/>
  <c r="DU325" i="4"/>
  <c r="DU362" i="4"/>
  <c r="DU410" i="4"/>
  <c r="DD910" i="4"/>
  <c r="DE910" i="4"/>
  <c r="DG910" i="4"/>
  <c r="AU168" i="4"/>
  <c r="M168" i="4"/>
  <c r="BA189" i="4"/>
  <c r="BB189" i="4" s="1"/>
  <c r="BK189" i="4"/>
  <c r="DD1092" i="4"/>
  <c r="DJ1113" i="4" s="1"/>
  <c r="DG1092" i="4"/>
  <c r="DE1092" i="4"/>
  <c r="DK1113" i="4" s="1"/>
  <c r="DF1092" i="4"/>
  <c r="DO1077" i="4"/>
  <c r="DM1032" i="4"/>
  <c r="DP1011" i="4"/>
  <c r="DG879" i="4"/>
  <c r="DO1096" i="4"/>
  <c r="DM1051" i="4"/>
  <c r="DP1030" i="4"/>
  <c r="DG1051" i="4"/>
  <c r="DP866" i="4"/>
  <c r="DM1097" i="4"/>
  <c r="DP1076" i="4"/>
  <c r="DG1079" i="4"/>
  <c r="BQ138" i="4" a="1"/>
  <c r="BQ138" i="4" s="1"/>
  <c r="BA164" i="4"/>
  <c r="BB164" i="4" s="1"/>
  <c r="BK164" i="4"/>
  <c r="DG1036" i="4"/>
  <c r="AU44" i="4"/>
  <c r="AS44" i="4" s="1"/>
  <c r="M44" i="4"/>
  <c r="BQ134" i="4" a="1"/>
  <c r="BQ134" i="4" s="1"/>
  <c r="BQ227" i="4" a="1"/>
  <c r="BQ227" i="4" s="1"/>
  <c r="DD899" i="4"/>
  <c r="DE899" i="4"/>
  <c r="DG899" i="4"/>
  <c r="DP1088" i="4"/>
  <c r="DM1109" i="4"/>
  <c r="DD1004" i="4"/>
  <c r="DJ1025" i="4" s="1"/>
  <c r="DG1004" i="4"/>
  <c r="DF1004" i="4"/>
  <c r="BK252" i="4"/>
  <c r="BA252" i="4"/>
  <c r="BB252" i="4" s="1"/>
  <c r="DE843" i="4"/>
  <c r="DD843" i="4"/>
  <c r="DG843" i="4"/>
  <c r="DD908" i="4"/>
  <c r="DE908" i="4"/>
  <c r="DG908" i="4"/>
  <c r="BK276" i="4"/>
  <c r="BA276" i="4"/>
  <c r="BB276" i="4" s="1"/>
  <c r="DG898" i="4"/>
  <c r="DP818" i="4"/>
  <c r="DP954" i="4"/>
  <c r="DO1020" i="4"/>
  <c r="DM975" i="4"/>
  <c r="DD849" i="4"/>
  <c r="DE849" i="4"/>
  <c r="DG849" i="4"/>
  <c r="AU97" i="4"/>
  <c r="AS97" i="4" s="1"/>
  <c r="M97" i="4"/>
  <c r="N97" i="4" s="1"/>
  <c r="AU130" i="4"/>
  <c r="M130" i="4"/>
  <c r="BL126" i="4"/>
  <c r="BL127" i="4"/>
  <c r="BL121" i="4"/>
  <c r="BL108" i="4"/>
  <c r="BL92" i="4"/>
  <c r="BL118" i="4"/>
  <c r="BL120" i="4"/>
  <c r="BL112" i="4"/>
  <c r="BL96" i="4"/>
  <c r="BL80" i="4"/>
  <c r="BL76" i="4"/>
  <c r="BL123" i="4"/>
  <c r="BL109" i="4"/>
  <c r="BL93" i="4"/>
  <c r="BL106" i="4"/>
  <c r="BL90" i="4"/>
  <c r="BL70" i="4"/>
  <c r="BL103" i="4"/>
  <c r="BL87" i="4"/>
  <c r="BL116" i="4"/>
  <c r="BL100" i="4"/>
  <c r="BL84" i="4"/>
  <c r="BL64" i="4"/>
  <c r="BL122" i="4"/>
  <c r="BL113" i="4"/>
  <c r="BL97" i="4"/>
  <c r="BL81" i="4"/>
  <c r="BL63" i="4"/>
  <c r="BL55" i="4"/>
  <c r="BL39" i="4"/>
  <c r="BL23" i="4"/>
  <c r="BL73" i="4"/>
  <c r="BL48" i="4"/>
  <c r="BL32" i="4"/>
  <c r="BL111" i="4"/>
  <c r="BL125" i="4"/>
  <c r="BL104" i="4"/>
  <c r="BL124" i="4"/>
  <c r="BL115" i="4"/>
  <c r="BL91" i="4"/>
  <c r="BL102" i="4"/>
  <c r="BL128" i="4"/>
  <c r="BL22" i="4"/>
  <c r="BL85" i="4"/>
  <c r="BL52" i="4"/>
  <c r="BL36" i="4"/>
  <c r="BL98" i="4"/>
  <c r="BL82" i="4"/>
  <c r="BL69" i="4"/>
  <c r="BL67" i="4"/>
  <c r="BL117" i="4"/>
  <c r="BL107" i="4"/>
  <c r="BL78" i="4"/>
  <c r="BL45" i="4"/>
  <c r="BL29" i="4"/>
  <c r="BL94" i="4"/>
  <c r="BL66" i="4"/>
  <c r="BL68" i="4"/>
  <c r="BL54" i="4"/>
  <c r="BL38" i="4"/>
  <c r="BL47" i="4"/>
  <c r="BL31" i="4"/>
  <c r="BL119" i="4"/>
  <c r="BL105" i="4"/>
  <c r="BL110" i="4"/>
  <c r="BL114" i="4"/>
  <c r="BL79" i="4"/>
  <c r="BL49" i="4"/>
  <c r="BL33" i="4"/>
  <c r="BL86" i="4"/>
  <c r="BL65" i="4"/>
  <c r="BL83" i="4"/>
  <c r="BL95" i="4"/>
  <c r="BL62" i="4"/>
  <c r="BL7" i="4"/>
  <c r="BL71" i="4"/>
  <c r="BL28" i="4"/>
  <c r="BL17" i="4"/>
  <c r="BL44" i="4"/>
  <c r="BL101" i="4"/>
  <c r="BL61" i="4"/>
  <c r="BL3" i="4"/>
  <c r="BL50" i="4"/>
  <c r="BL35" i="4"/>
  <c r="BL10" i="4"/>
  <c r="BL41" i="4"/>
  <c r="BL53" i="4"/>
  <c r="BL57" i="4"/>
  <c r="BL21" i="4"/>
  <c r="BL18" i="4"/>
  <c r="BL24" i="4"/>
  <c r="BL6" i="4"/>
  <c r="BL60" i="4"/>
  <c r="BL88" i="4"/>
  <c r="BL30" i="4"/>
  <c r="BL2" i="4"/>
  <c r="BL9" i="4"/>
  <c r="BL25" i="4"/>
  <c r="BL43" i="4"/>
  <c r="BL56" i="4"/>
  <c r="BL40" i="4"/>
  <c r="BL37" i="4"/>
  <c r="BL27" i="4"/>
  <c r="BL19" i="4"/>
  <c r="BL5" i="4"/>
  <c r="BL99" i="4"/>
  <c r="BL51" i="4"/>
  <c r="BL46" i="4"/>
  <c r="BL13" i="4"/>
  <c r="BL8" i="4"/>
  <c r="BL77" i="4"/>
  <c r="BL20" i="4"/>
  <c r="BL16" i="4"/>
  <c r="BL4" i="4"/>
  <c r="BL42" i="4"/>
  <c r="BL74" i="4"/>
  <c r="BL58" i="4"/>
  <c r="BL89" i="4"/>
  <c r="BL14" i="4"/>
  <c r="BL72" i="4"/>
  <c r="BL11" i="4"/>
  <c r="BL59" i="4"/>
  <c r="BL12" i="4"/>
  <c r="BL15" i="4"/>
  <c r="BL34" i="4"/>
  <c r="BL26" i="4"/>
  <c r="BL75" i="4"/>
  <c r="BQ127" i="4" a="1"/>
  <c r="BQ127" i="4" s="1"/>
  <c r="DD906" i="4"/>
  <c r="DE906" i="4"/>
  <c r="DG906" i="4"/>
  <c r="DD828" i="4"/>
  <c r="DE828" i="4"/>
  <c r="DG828" i="4"/>
  <c r="BQ208" i="4" a="1"/>
  <c r="BQ208" i="4" s="1"/>
  <c r="DP892" i="4"/>
  <c r="DG1094" i="4"/>
  <c r="DP1094" i="4" s="1"/>
  <c r="AU233" i="4"/>
  <c r="M233" i="4"/>
  <c r="AU67" i="4"/>
  <c r="AS67" i="4" s="1"/>
  <c r="M67" i="4"/>
  <c r="BQ158" i="4" a="1"/>
  <c r="BQ158" i="4" s="1"/>
  <c r="DO1045" i="4"/>
  <c r="DP979" i="4"/>
  <c r="DM1000" i="4"/>
  <c r="BK167" i="4"/>
  <c r="BA167" i="4"/>
  <c r="BB167" i="4" s="1"/>
  <c r="DM1031" i="4"/>
  <c r="DP1010" i="4"/>
  <c r="DO1076" i="4"/>
  <c r="BQ175" i="4" a="1"/>
  <c r="BQ175" i="4" s="1"/>
  <c r="BQ136" i="4" a="1"/>
  <c r="BQ136" i="4" s="1"/>
  <c r="DF930" i="4"/>
  <c r="DD930" i="4"/>
  <c r="DJ951" i="4" s="1"/>
  <c r="DE930" i="4"/>
  <c r="DK951" i="4" s="1"/>
  <c r="BQ159" i="4" a="1"/>
  <c r="BQ159" i="4" s="1"/>
  <c r="BK202" i="4"/>
  <c r="BA202" i="4"/>
  <c r="BB202" i="4" s="1"/>
  <c r="DD796" i="4"/>
  <c r="DE796" i="4"/>
  <c r="DG796" i="4"/>
  <c r="DP874" i="4"/>
  <c r="BA161" i="4"/>
  <c r="BB161" i="4" s="1"/>
  <c r="BK161" i="4"/>
  <c r="AU227" i="4"/>
  <c r="M227" i="4"/>
  <c r="AU72" i="4"/>
  <c r="AS72" i="4" s="1"/>
  <c r="M72" i="4"/>
  <c r="N72" i="4" s="1"/>
  <c r="AU265" i="4"/>
  <c r="M265" i="4"/>
  <c r="DO1029" i="4"/>
  <c r="DP963" i="4"/>
  <c r="DM984" i="4"/>
  <c r="BQ153" i="4" a="1"/>
  <c r="BQ153" i="4" s="1"/>
  <c r="AU86" i="4"/>
  <c r="AS86" i="4" s="1"/>
  <c r="M86" i="4"/>
  <c r="N86" i="4" s="1"/>
  <c r="DD810" i="4"/>
  <c r="DE810" i="4"/>
  <c r="DP842" i="4"/>
  <c r="DG875" i="4"/>
  <c r="AU195" i="4"/>
  <c r="M195" i="4"/>
  <c r="AU11" i="4"/>
  <c r="AS11" i="4" s="1"/>
  <c r="M11" i="4"/>
  <c r="AU225" i="4"/>
  <c r="M225" i="4"/>
  <c r="DM991" i="4"/>
  <c r="DP970" i="4"/>
  <c r="DO1036" i="4"/>
  <c r="DG1071" i="4"/>
  <c r="DG1075" i="4"/>
  <c r="AU271" i="4"/>
  <c r="M271" i="4"/>
  <c r="AU177" i="4"/>
  <c r="M177" i="4"/>
  <c r="DP870" i="4"/>
  <c r="DG1096" i="4"/>
  <c r="DP1096" i="4" s="1"/>
  <c r="DD836" i="4"/>
  <c r="DE836" i="4"/>
  <c r="DG836" i="4"/>
  <c r="BK205" i="4"/>
  <c r="BA205" i="4"/>
  <c r="BB205" i="4" s="1"/>
  <c r="BQ202" i="4" a="1"/>
  <c r="BQ202" i="4" s="1"/>
  <c r="DP797" i="4"/>
  <c r="AU88" i="4"/>
  <c r="AS88" i="4" s="1"/>
  <c r="M88" i="4"/>
  <c r="N88" i="4" s="1"/>
  <c r="BK226" i="4"/>
  <c r="BA226" i="4"/>
  <c r="BB226" i="4" s="1"/>
  <c r="BQ147" i="4" a="1"/>
  <c r="BQ147" i="4" s="1"/>
  <c r="DP845" i="4"/>
  <c r="DE996" i="4"/>
  <c r="DK1017" i="4" s="1"/>
  <c r="DF996" i="4"/>
  <c r="DD996" i="4"/>
  <c r="DJ1017" i="4" s="1"/>
  <c r="BQ184" i="4" a="1"/>
  <c r="BQ184" i="4" s="1"/>
  <c r="DE799" i="4"/>
  <c r="DD799" i="4"/>
  <c r="BQ213" i="4" a="1"/>
  <c r="BQ213" i="4" s="1"/>
  <c r="BQ218" i="4" a="1"/>
  <c r="BQ218" i="4" s="1"/>
  <c r="DF1034" i="4"/>
  <c r="DD1034" i="4"/>
  <c r="DJ1055" i="4" s="1"/>
  <c r="DG1034" i="4"/>
  <c r="AU56" i="4"/>
  <c r="AS56" i="4" s="1"/>
  <c r="M56" i="4"/>
  <c r="AU157" i="4"/>
  <c r="M157" i="4"/>
  <c r="AU304" i="4"/>
  <c r="M304" i="4"/>
  <c r="DE877" i="4"/>
  <c r="DD877" i="4"/>
  <c r="DG877" i="4"/>
  <c r="AU201" i="4"/>
  <c r="M201" i="4"/>
  <c r="AU167" i="4"/>
  <c r="M167" i="4"/>
  <c r="AU302" i="4"/>
  <c r="M302" i="4"/>
  <c r="DG1077" i="4"/>
  <c r="AU174" i="4"/>
  <c r="M174" i="4"/>
  <c r="AU78" i="4"/>
  <c r="AS78" i="4" s="1"/>
  <c r="M78" i="4"/>
  <c r="N78" i="4" s="1"/>
  <c r="AU209" i="4"/>
  <c r="M209" i="4"/>
  <c r="AU181" i="4"/>
  <c r="M181" i="4"/>
  <c r="AU242" i="4"/>
  <c r="M242" i="4"/>
  <c r="AU277" i="4"/>
  <c r="M277" i="4"/>
  <c r="AU263" i="4"/>
  <c r="M263" i="4"/>
  <c r="BK241" i="4"/>
  <c r="BA241" i="4"/>
  <c r="BB241" i="4" s="1"/>
  <c r="DD911" i="4"/>
  <c r="DE911" i="4"/>
  <c r="DG911" i="4"/>
  <c r="BK206" i="4"/>
  <c r="BA206" i="4"/>
  <c r="BB206" i="4" s="1"/>
  <c r="DG1037" i="4"/>
  <c r="DD811" i="4"/>
  <c r="DE811" i="4"/>
  <c r="DG811" i="4"/>
  <c r="BQ155" i="4" a="1"/>
  <c r="BQ155" i="4" s="1"/>
  <c r="DD872" i="4"/>
  <c r="DE872" i="4"/>
  <c r="BQ230" i="4" a="1"/>
  <c r="BQ230" i="4" s="1"/>
  <c r="DP948" i="4"/>
  <c r="DM969" i="4"/>
  <c r="DO1014" i="4"/>
  <c r="DG986" i="4"/>
  <c r="DF1093" i="4"/>
  <c r="DE1093" i="4"/>
  <c r="DK1114" i="4" s="1"/>
  <c r="BK291" i="4"/>
  <c r="BA291" i="4"/>
  <c r="BB291" i="4" s="1"/>
  <c r="DU716" i="4"/>
  <c r="AU142" i="4"/>
  <c r="M142" i="4"/>
  <c r="DP817" i="4"/>
  <c r="AU311" i="4"/>
  <c r="M311" i="4"/>
  <c r="AU83" i="4"/>
  <c r="AS83" i="4" s="1"/>
  <c r="M83" i="4"/>
  <c r="N83" i="4" s="1"/>
  <c r="AU52" i="4"/>
  <c r="AS52" i="4" s="1"/>
  <c r="M52" i="4"/>
  <c r="AU73" i="4"/>
  <c r="AS73" i="4" s="1"/>
  <c r="M73" i="4"/>
  <c r="N73" i="4" s="1"/>
  <c r="BQ215" i="4" a="1"/>
  <c r="BQ215" i="4" s="1"/>
  <c r="AU6" i="4"/>
  <c r="AS6" i="4" s="1"/>
  <c r="M6" i="4"/>
  <c r="AU89" i="4"/>
  <c r="AS89" i="4" s="1"/>
  <c r="M89" i="4"/>
  <c r="N89" i="4" s="1"/>
  <c r="AU158" i="4"/>
  <c r="M158" i="4"/>
  <c r="AU261" i="4"/>
  <c r="M261" i="4"/>
  <c r="DG927" i="4"/>
  <c r="BK136" i="4"/>
  <c r="BA136" i="4"/>
  <c r="BB136" i="4" s="1"/>
  <c r="DD878" i="4"/>
  <c r="DE878" i="4"/>
  <c r="DG878" i="4"/>
  <c r="AU13" i="4"/>
  <c r="AS13" i="4" s="1"/>
  <c r="M13" i="4"/>
  <c r="AU112" i="4"/>
  <c r="AS112" i="4" s="1"/>
  <c r="M112" i="4"/>
  <c r="N112" i="4" s="1"/>
  <c r="AU221" i="4"/>
  <c r="M221" i="4"/>
  <c r="AU241" i="4"/>
  <c r="M241" i="4"/>
  <c r="AU299" i="4"/>
  <c r="M299" i="4"/>
  <c r="BK286" i="4"/>
  <c r="BA286" i="4"/>
  <c r="BB286" i="4" s="1"/>
  <c r="BQ192" i="4" a="1"/>
  <c r="BQ192" i="4" s="1"/>
  <c r="DE852" i="4"/>
  <c r="DD852" i="4"/>
  <c r="DG852" i="4"/>
  <c r="BQ243" i="4" a="1"/>
  <c r="BQ243" i="4" s="1"/>
  <c r="BK249" i="4"/>
  <c r="BA249" i="4"/>
  <c r="BB249" i="4" s="1"/>
  <c r="BQ181" i="4" a="1"/>
  <c r="BQ181" i="4" s="1"/>
  <c r="BQ145" i="4" a="1"/>
  <c r="BQ145" i="4" s="1"/>
  <c r="DG920" i="4"/>
  <c r="CN1075" i="4" a="1"/>
  <c r="CN1075" i="4" s="1"/>
  <c r="CN1025" i="4" a="1"/>
  <c r="CN1025" i="4" s="1"/>
  <c r="CN1012" i="4" a="1"/>
  <c r="CN1012" i="4" s="1"/>
  <c r="CN969" i="4" a="1"/>
  <c r="CN969" i="4" s="1"/>
  <c r="CN938" i="4" a="1"/>
  <c r="CN938" i="4" s="1"/>
  <c r="CN999" i="4" a="1"/>
  <c r="CN999" i="4" s="1"/>
  <c r="CN1104" i="4" a="1"/>
  <c r="CN1104" i="4" s="1"/>
  <c r="CN993" i="4" a="1"/>
  <c r="CN993" i="4" s="1"/>
  <c r="CN1053" i="4" a="1"/>
  <c r="CN1053" i="4" s="1"/>
  <c r="CN945" i="4" a="1"/>
  <c r="CN945" i="4" s="1"/>
  <c r="CN1101" i="4" a="1"/>
  <c r="CN1101" i="4" s="1"/>
  <c r="CN1080" i="4" a="1"/>
  <c r="CN1080" i="4" s="1"/>
  <c r="CN1049" i="4" a="1"/>
  <c r="CN1049" i="4" s="1"/>
  <c r="CN1086" i="4" a="1"/>
  <c r="CN1086" i="4" s="1"/>
  <c r="CN975" i="4" a="1"/>
  <c r="CN975" i="4" s="1"/>
  <c r="CN1061" i="4" a="1"/>
  <c r="CN1061" i="4" s="1"/>
  <c r="CN956" i="4" a="1"/>
  <c r="CN956" i="4" s="1"/>
  <c r="CN1069" i="4" a="1"/>
  <c r="CN1069" i="4" s="1"/>
  <c r="CN1019" i="4" a="1"/>
  <c r="CN1019" i="4" s="1"/>
  <c r="CN1048" i="4" a="1"/>
  <c r="CN1048" i="4" s="1"/>
  <c r="CN1009" i="4" a="1"/>
  <c r="CN1009" i="4" s="1"/>
  <c r="CN935" i="4" a="1"/>
  <c r="CN935" i="4" s="1"/>
  <c r="CN934" i="4" a="1"/>
  <c r="CN934" i="4" s="1"/>
  <c r="CN931" i="4" a="1"/>
  <c r="CN931" i="4" s="1"/>
  <c r="CN1098" i="4" a="1"/>
  <c r="CN1098" i="4" s="1"/>
  <c r="CN1043" i="4" a="1"/>
  <c r="CN1043" i="4" s="1"/>
  <c r="CN1032" i="4" a="1"/>
  <c r="CN1032" i="4" s="1"/>
  <c r="CN985" i="4" a="1"/>
  <c r="CN985" i="4" s="1"/>
  <c r="CN1020" i="4" a="1"/>
  <c r="CN1020" i="4" s="1"/>
  <c r="CN940" i="4" a="1"/>
  <c r="CN940" i="4" s="1"/>
  <c r="CN943" i="4" a="1"/>
  <c r="CN943" i="4" s="1"/>
  <c r="CN1066" i="4" a="1"/>
  <c r="CN1066" i="4" s="1"/>
  <c r="CN1091" i="4" a="1"/>
  <c r="CN1091" i="4" s="1"/>
  <c r="CN1029" i="4" a="1"/>
  <c r="CN1029" i="4" s="1"/>
  <c r="CN942" i="4" a="1"/>
  <c r="CN942" i="4" s="1"/>
  <c r="CN971" i="4" a="1"/>
  <c r="CN971" i="4" s="1"/>
  <c r="CN1108" i="4" a="1"/>
  <c r="CN1108" i="4" s="1"/>
  <c r="CN1064" i="4" a="1"/>
  <c r="CN1064" i="4" s="1"/>
  <c r="CN1055" i="4" a="1"/>
  <c r="CN1055" i="4" s="1"/>
  <c r="CN984" i="4" a="1"/>
  <c r="CN984" i="4" s="1"/>
  <c r="CN964" i="4" a="1"/>
  <c r="CN964" i="4" s="1"/>
  <c r="CN1056" i="4" a="1"/>
  <c r="CN1056" i="4" s="1"/>
  <c r="CN966" i="4" a="1"/>
  <c r="CN966" i="4" s="1"/>
  <c r="CN949" i="4" a="1"/>
  <c r="CN949" i="4" s="1"/>
  <c r="CN1095" i="4" a="1"/>
  <c r="CN1095" i="4" s="1"/>
  <c r="CN1088" i="4" a="1"/>
  <c r="CN1088" i="4" s="1"/>
  <c r="CN1026" i="4" a="1"/>
  <c r="CN1026" i="4" s="1"/>
  <c r="CN988" i="4" a="1"/>
  <c r="CN988" i="4" s="1"/>
  <c r="CN932" i="4" a="1"/>
  <c r="CN932" i="4" s="1"/>
  <c r="CN952" i="4" a="1"/>
  <c r="CN952" i="4" s="1"/>
  <c r="CN1063" i="4" a="1"/>
  <c r="CN1063" i="4" s="1"/>
  <c r="CN1068" i="4" a="1"/>
  <c r="CN1068" i="4" s="1"/>
  <c r="CN994" i="4" a="1"/>
  <c r="CN994" i="4" s="1"/>
  <c r="CN1017" i="4" a="1"/>
  <c r="CN1017" i="4" s="1"/>
  <c r="CN1092" i="4" a="1"/>
  <c r="CN1092" i="4" s="1"/>
  <c r="CN1039" i="4" a="1"/>
  <c r="CN1039" i="4" s="1"/>
  <c r="CN1023" i="4" a="1"/>
  <c r="CN1023" i="4" s="1"/>
  <c r="CN1001" i="4" a="1"/>
  <c r="CN1001" i="4" s="1"/>
  <c r="CN1022" i="4" a="1"/>
  <c r="CN1022" i="4" s="1"/>
  <c r="CN937" i="4" a="1"/>
  <c r="CN937" i="4" s="1"/>
  <c r="CN1113" i="4" a="1"/>
  <c r="CN1113" i="4" s="1"/>
  <c r="CN1060" i="4" a="1"/>
  <c r="CN1060" i="4" s="1"/>
  <c r="CN1007" i="4" a="1"/>
  <c r="CN1007" i="4" s="1"/>
  <c r="CN1040" i="4" a="1"/>
  <c r="CN1040" i="4" s="1"/>
  <c r="CN989" i="4" a="1"/>
  <c r="CN989" i="4" s="1"/>
  <c r="CN1010" i="4" a="1"/>
  <c r="CN1010" i="4" s="1"/>
  <c r="CN1110" i="4" a="1"/>
  <c r="CN1110" i="4" s="1"/>
  <c r="CN1089" i="4" a="1"/>
  <c r="CN1089" i="4" s="1"/>
  <c r="CN1085" i="4" a="1"/>
  <c r="CN1085" i="4" s="1"/>
  <c r="CN1041" i="4" a="1"/>
  <c r="CN1041" i="4" s="1"/>
  <c r="CN983" i="4" a="1"/>
  <c r="CN983" i="4" s="1"/>
  <c r="CN1003" i="4" a="1"/>
  <c r="CN1003" i="4" s="1"/>
  <c r="CN1035" i="4" a="1"/>
  <c r="CN1035" i="4" s="1"/>
  <c r="CN1046" i="4" a="1"/>
  <c r="CN1046" i="4" s="1"/>
  <c r="CN933" i="4" a="1"/>
  <c r="CN933" i="4" s="1"/>
  <c r="CN1079" i="4" a="1"/>
  <c r="CN1079" i="4" s="1"/>
  <c r="CN1057" i="4" a="1"/>
  <c r="CN1057" i="4" s="1"/>
  <c r="CN1036" i="4" a="1"/>
  <c r="CN1036" i="4" s="1"/>
  <c r="CN960" i="4" a="1"/>
  <c r="CN960" i="4" s="1"/>
  <c r="CN962" i="4" a="1"/>
  <c r="CN962" i="4" s="1"/>
  <c r="CN980" i="4" a="1"/>
  <c r="CN980" i="4" s="1"/>
  <c r="CN930" i="4" a="1"/>
  <c r="CN930" i="4" s="1"/>
  <c r="CN1047" i="4" a="1"/>
  <c r="CN1047" i="4" s="1"/>
  <c r="CN1107" i="4" a="1"/>
  <c r="CN1107" i="4" s="1"/>
  <c r="CN1004" i="4" a="1"/>
  <c r="CN1004" i="4" s="1"/>
  <c r="CN928" i="4" a="1"/>
  <c r="CN928" i="4" s="1"/>
  <c r="CN965" i="4" a="1"/>
  <c r="CN965" i="4" s="1"/>
  <c r="CN961" i="4" a="1"/>
  <c r="CN961" i="4" s="1"/>
  <c r="CN1076" i="4" a="1"/>
  <c r="CN1076" i="4" s="1"/>
  <c r="CN1083" i="4" a="1"/>
  <c r="CN1083" i="4" s="1"/>
  <c r="CN1059" i="4" a="1"/>
  <c r="CN1059" i="4" s="1"/>
  <c r="CN959" i="4" a="1"/>
  <c r="CN959" i="4" s="1"/>
  <c r="CN929" i="4" a="1"/>
  <c r="CN929" i="4" s="1"/>
  <c r="CN1073" i="4" a="1"/>
  <c r="CN1073" i="4" s="1"/>
  <c r="CN1051" i="4" a="1"/>
  <c r="CN1051" i="4" s="1"/>
  <c r="CN1033" i="4" a="1"/>
  <c r="CN1033" i="4" s="1"/>
  <c r="CN1006" i="4" a="1"/>
  <c r="CN1006" i="4" s="1"/>
  <c r="CN936" i="4" a="1"/>
  <c r="CN936" i="4" s="1"/>
  <c r="CN1112" i="4" a="1"/>
  <c r="CN1112" i="4" s="1"/>
  <c r="CN1074" i="4" a="1"/>
  <c r="CN1074" i="4" s="1"/>
  <c r="CN1030" i="4" a="1"/>
  <c r="CN1030" i="4" s="1"/>
  <c r="CN1054" i="4" a="1"/>
  <c r="CN1054" i="4" s="1"/>
  <c r="CN990" i="4" a="1"/>
  <c r="CN990" i="4" s="1"/>
  <c r="CN1013" i="4" a="1"/>
  <c r="CN1013" i="4" s="1"/>
  <c r="CN1102" i="4" a="1"/>
  <c r="CN1102" i="4" s="1"/>
  <c r="CN1042" i="4" a="1"/>
  <c r="CN1042" i="4" s="1"/>
  <c r="CN998" i="4" a="1"/>
  <c r="CN998" i="4" s="1"/>
  <c r="CN1045" i="4" a="1"/>
  <c r="CN1045" i="4" s="1"/>
  <c r="CN976" i="4" a="1"/>
  <c r="CN976" i="4" s="1"/>
  <c r="CN958" i="4" a="1"/>
  <c r="CN958" i="4" s="1"/>
  <c r="CN1070" i="4" a="1"/>
  <c r="CN1070" i="4" s="1"/>
  <c r="CN1103" i="4" a="1"/>
  <c r="CN1103" i="4" s="1"/>
  <c r="CN1094" i="4" a="1"/>
  <c r="CN1094" i="4" s="1"/>
  <c r="CN1014" i="4" a="1"/>
  <c r="CN1014" i="4" s="1"/>
  <c r="CN972" i="4" a="1"/>
  <c r="CN972" i="4" s="1"/>
  <c r="CN967" i="4" a="1"/>
  <c r="CN967" i="4" s="1"/>
  <c r="CN963" i="4" a="1"/>
  <c r="CN963" i="4" s="1"/>
  <c r="CN946" i="4" a="1"/>
  <c r="CN946" i="4" s="1"/>
  <c r="CN1099" i="4" a="1"/>
  <c r="CN1099" i="4" s="1"/>
  <c r="CN1100" i="4" a="1"/>
  <c r="CN1100" i="4" s="1"/>
  <c r="CN995" i="4" a="1"/>
  <c r="CN995" i="4" s="1"/>
  <c r="CN1000" i="4" a="1"/>
  <c r="CN1000" i="4" s="1"/>
  <c r="CN997" i="4" a="1"/>
  <c r="CN997" i="4" s="1"/>
  <c r="CN923" i="4" a="1"/>
  <c r="CN923" i="4" s="1"/>
  <c r="CN925" i="4" a="1"/>
  <c r="CN925" i="4" s="1"/>
  <c r="CN1067" i="4" a="1"/>
  <c r="CN1067" i="4" s="1"/>
  <c r="CN1082" i="4" a="1"/>
  <c r="CN1082" i="4" s="1"/>
  <c r="CN1106" i="4" a="1"/>
  <c r="CN1106" i="4" s="1"/>
  <c r="CN954" i="4" a="1"/>
  <c r="CN954" i="4" s="1"/>
  <c r="CN982" i="4" a="1"/>
  <c r="CN982" i="4" s="1"/>
  <c r="CN974" i="4" a="1"/>
  <c r="CN974" i="4" s="1"/>
  <c r="CN1111" i="4" a="1"/>
  <c r="CN1111" i="4" s="1"/>
  <c r="CN1037" i="4" a="1"/>
  <c r="CN1037" i="4" s="1"/>
  <c r="CN1024" i="4" a="1"/>
  <c r="CN1024" i="4" s="1"/>
  <c r="CN922" i="4" a="1"/>
  <c r="CN922" i="4" s="1"/>
  <c r="CN968" i="4" a="1"/>
  <c r="CN968" i="4" s="1"/>
  <c r="CN1011" i="4" a="1"/>
  <c r="CN1011" i="4" s="1"/>
  <c r="CN1096" i="4" a="1"/>
  <c r="CN1096" i="4" s="1"/>
  <c r="CN1005" i="4" a="1"/>
  <c r="CN1005" i="4" s="1"/>
  <c r="CN992" i="4" a="1"/>
  <c r="CN992" i="4" s="1"/>
  <c r="CN951" i="4" a="1"/>
  <c r="CN951" i="4" s="1"/>
  <c r="CN950" i="4" a="1"/>
  <c r="CN950" i="4" s="1"/>
  <c r="CN978" i="4" a="1"/>
  <c r="CN978" i="4" s="1"/>
  <c r="CN921" i="4" a="1"/>
  <c r="CN921" i="4" s="1"/>
  <c r="CN1093" i="4" a="1"/>
  <c r="CN1093" i="4" s="1"/>
  <c r="CN1044" i="4" a="1"/>
  <c r="CN1044" i="4" s="1"/>
  <c r="CN1021" i="4" a="1"/>
  <c r="CN1021" i="4" s="1"/>
  <c r="CN947" i="4" a="1"/>
  <c r="CN947" i="4" s="1"/>
  <c r="CN1062" i="4" a="1"/>
  <c r="CN1062" i="4" s="1"/>
  <c r="CN939" i="4" a="1"/>
  <c r="CN939" i="4" s="1"/>
  <c r="CN1090" i="4" a="1"/>
  <c r="CN1090" i="4" s="1"/>
  <c r="CN1034" i="4" a="1"/>
  <c r="CN1034" i="4" s="1"/>
  <c r="CN1065" i="4" a="1"/>
  <c r="CN1065" i="4" s="1"/>
  <c r="CN1016" i="4" a="1"/>
  <c r="CN1016" i="4" s="1"/>
  <c r="CN926" i="4" a="1"/>
  <c r="CN926" i="4" s="1"/>
  <c r="CN1058" i="4" a="1"/>
  <c r="CN1058" i="4" s="1"/>
  <c r="CN1002" i="4" a="1"/>
  <c r="CN1002" i="4" s="1"/>
  <c r="CN1018" i="4" a="1"/>
  <c r="CN1018" i="4" s="1"/>
  <c r="CN977" i="4" a="1"/>
  <c r="CN977" i="4" s="1"/>
  <c r="CN1087" i="4" a="1"/>
  <c r="CN1087" i="4" s="1"/>
  <c r="CN970" i="4" a="1"/>
  <c r="CN970" i="4" s="1"/>
  <c r="CN986" i="4" a="1"/>
  <c r="CN986" i="4" s="1"/>
  <c r="CN973" i="4" a="1"/>
  <c r="CN973" i="4" s="1"/>
  <c r="CN991" i="4" a="1"/>
  <c r="CN991" i="4" s="1"/>
  <c r="CN957" i="4" a="1"/>
  <c r="CN957" i="4" s="1"/>
  <c r="CN1050" i="4" a="1"/>
  <c r="CN1050" i="4" s="1"/>
  <c r="CN1114" i="4" a="1"/>
  <c r="CN1114" i="4" s="1"/>
  <c r="CN1031" i="4" a="1"/>
  <c r="CN1031" i="4" s="1"/>
  <c r="CN1015" i="4" a="1"/>
  <c r="CN1015" i="4" s="1"/>
  <c r="CN948" i="4" a="1"/>
  <c r="CN948" i="4" s="1"/>
  <c r="CN944" i="4" a="1"/>
  <c r="CN944" i="4" s="1"/>
  <c r="CN979" i="4" a="1"/>
  <c r="CN979" i="4" s="1"/>
  <c r="CN1084" i="4" a="1"/>
  <c r="CN1084" i="4" s="1"/>
  <c r="CN1028" i="4" a="1"/>
  <c r="CN1028" i="4" s="1"/>
  <c r="CN1077" i="4" a="1"/>
  <c r="CN1077" i="4" s="1"/>
  <c r="CN1097" i="4" a="1"/>
  <c r="CN1097" i="4" s="1"/>
  <c r="CN924" i="4" a="1"/>
  <c r="CN924" i="4" s="1"/>
  <c r="CN920" i="4" a="1"/>
  <c r="CN920" i="4" s="1"/>
  <c r="CN1081" i="4" a="1"/>
  <c r="CN1081" i="4" s="1"/>
  <c r="CN996" i="4" a="1"/>
  <c r="CN996" i="4" s="1"/>
  <c r="CN1072" i="4" a="1"/>
  <c r="CN1072" i="4" s="1"/>
  <c r="CN941" i="4" a="1"/>
  <c r="CN941" i="4" s="1"/>
  <c r="CN1038" i="4" a="1"/>
  <c r="CN1038" i="4" s="1"/>
  <c r="CN1109" i="4" a="1"/>
  <c r="CN1109" i="4" s="1"/>
  <c r="CN1078" i="4" a="1"/>
  <c r="CN1078" i="4" s="1"/>
  <c r="CN1052" i="4" a="1"/>
  <c r="CN1052" i="4" s="1"/>
  <c r="CN987" i="4" a="1"/>
  <c r="CN987" i="4" s="1"/>
  <c r="CN981" i="4" a="1"/>
  <c r="CN981" i="4" s="1"/>
  <c r="BA221" i="4"/>
  <c r="BB221" i="4" s="1"/>
  <c r="BK221" i="4"/>
  <c r="CN1008" i="4" a="1"/>
  <c r="CN1008" i="4" s="1"/>
  <c r="BQ166" i="4" a="1"/>
  <c r="BQ166" i="4" s="1"/>
  <c r="AU95" i="4"/>
  <c r="AS95" i="4" s="1"/>
  <c r="M95" i="4"/>
  <c r="N95" i="4" s="1"/>
  <c r="AU60" i="4"/>
  <c r="AS60" i="4" s="1"/>
  <c r="M60" i="4"/>
  <c r="AU122" i="4"/>
  <c r="AS122" i="4" s="1"/>
  <c r="M122" i="4"/>
  <c r="N122" i="4" s="1"/>
  <c r="AU193" i="4"/>
  <c r="M193" i="4"/>
  <c r="AU256" i="4"/>
  <c r="M256" i="4"/>
  <c r="AU68" i="4"/>
  <c r="AS68" i="4" s="1"/>
  <c r="M68" i="4"/>
  <c r="N68" i="4" s="1"/>
  <c r="AU187" i="4"/>
  <c r="M187" i="4"/>
  <c r="AU262" i="4"/>
  <c r="M262" i="4"/>
  <c r="AU2" i="4"/>
  <c r="M2" i="4"/>
  <c r="AU38" i="4"/>
  <c r="AS38" i="4" s="1"/>
  <c r="M38" i="4"/>
  <c r="AU70" i="4"/>
  <c r="AS70" i="4" s="1"/>
  <c r="M70" i="4"/>
  <c r="N70" i="4" s="1"/>
  <c r="AU176" i="4"/>
  <c r="M176" i="4"/>
  <c r="AU91" i="4"/>
  <c r="AS91" i="4" s="1"/>
  <c r="M91" i="4"/>
  <c r="N91" i="4" s="1"/>
  <c r="AU215" i="4"/>
  <c r="M215" i="4"/>
  <c r="AU278" i="4"/>
  <c r="M278" i="4"/>
  <c r="BQ254" i="4" a="1"/>
  <c r="BQ254" i="4" s="1"/>
  <c r="DG990" i="4"/>
  <c r="DD804" i="4"/>
  <c r="DE804" i="4"/>
  <c r="DG804" i="4"/>
  <c r="BQ210" i="4" a="1"/>
  <c r="BQ210" i="4" s="1"/>
  <c r="DD853" i="4"/>
  <c r="DE853" i="4"/>
  <c r="DG853" i="4"/>
  <c r="DM1111" i="4"/>
  <c r="DP1090" i="4"/>
  <c r="BK174" i="4"/>
  <c r="BA174" i="4"/>
  <c r="BB174" i="4" s="1"/>
  <c r="DP923" i="4"/>
  <c r="DO989" i="4"/>
  <c r="DM944" i="4"/>
  <c r="DG1009" i="4"/>
  <c r="AU3" i="4"/>
  <c r="AS3" i="4" s="1"/>
  <c r="M3" i="4"/>
  <c r="AU98" i="4"/>
  <c r="AS98" i="4" s="1"/>
  <c r="M98" i="4"/>
  <c r="N98" i="4" s="1"/>
  <c r="DD988" i="4"/>
  <c r="DJ1009" i="4" s="1"/>
  <c r="DE988" i="4"/>
  <c r="DK1009" i="4" s="1"/>
  <c r="DF988" i="4"/>
  <c r="DD800" i="4"/>
  <c r="DE800" i="4"/>
  <c r="DG800" i="4"/>
  <c r="DD862" i="4"/>
  <c r="DE862" i="4"/>
  <c r="DP819" i="4"/>
  <c r="AU268" i="4"/>
  <c r="M268" i="4"/>
  <c r="AU198" i="4"/>
  <c r="M198" i="4"/>
  <c r="AU33" i="4"/>
  <c r="AS33" i="4" s="1"/>
  <c r="M33" i="4"/>
  <c r="AU94" i="4"/>
  <c r="AS94" i="4" s="1"/>
  <c r="M94" i="4"/>
  <c r="N94" i="4" s="1"/>
  <c r="AU102" i="4"/>
  <c r="AS102" i="4" s="1"/>
  <c r="M102" i="4"/>
  <c r="N102" i="4" s="1"/>
  <c r="DG810" i="4"/>
  <c r="BA319" i="4"/>
  <c r="BB319" i="4" s="1"/>
  <c r="BK319" i="4"/>
  <c r="AU213" i="4"/>
  <c r="M213" i="4"/>
  <c r="AU260" i="4"/>
  <c r="M260" i="4"/>
  <c r="AU276" i="4"/>
  <c r="M276" i="4"/>
  <c r="BQ174" i="4" a="1"/>
  <c r="BQ174" i="4" s="1"/>
  <c r="DF915" i="4"/>
  <c r="DE915" i="4"/>
  <c r="DD915" i="4"/>
  <c r="DG915" i="4"/>
  <c r="DD1104" i="4"/>
  <c r="DG1104" i="4"/>
  <c r="DP1104" i="4" s="1"/>
  <c r="DF1104" i="4"/>
  <c r="DD1113" i="4"/>
  <c r="DE1113" i="4"/>
  <c r="DF1113" i="4"/>
  <c r="DG1113" i="4"/>
  <c r="DP1113" i="4" s="1"/>
  <c r="DG960" i="4"/>
  <c r="DP905" i="4"/>
  <c r="DG957" i="4"/>
  <c r="DD957" i="4"/>
  <c r="DJ978" i="4" s="1"/>
  <c r="DF957" i="4"/>
  <c r="DE957" i="4"/>
  <c r="DK978" i="4" s="1"/>
  <c r="DE809" i="4"/>
  <c r="DG809" i="4"/>
  <c r="DD809" i="4"/>
  <c r="BQ170" i="4" a="1"/>
  <c r="BQ170" i="4" s="1"/>
  <c r="DE1004" i="4"/>
  <c r="DK1025" i="4" s="1"/>
  <c r="BQ163" i="4" a="1"/>
  <c r="BQ163" i="4" s="1"/>
  <c r="CN1027" i="4" a="1"/>
  <c r="CN1027" i="4" s="1"/>
  <c r="BQ222" i="4" a="1"/>
  <c r="BQ222" i="4" s="1"/>
  <c r="DE946" i="4"/>
  <c r="DK967" i="4" s="1"/>
  <c r="DD946" i="4"/>
  <c r="DJ967" i="4" s="1"/>
  <c r="DF946" i="4"/>
  <c r="DG946" i="4"/>
  <c r="AU138" i="4"/>
  <c r="M138" i="4"/>
  <c r="AU231" i="4"/>
  <c r="M231" i="4"/>
  <c r="DD798" i="4"/>
  <c r="DE798" i="4"/>
  <c r="DG798" i="4"/>
  <c r="AU202" i="4"/>
  <c r="M202" i="4"/>
  <c r="AU166" i="4"/>
  <c r="M166" i="4"/>
  <c r="AU269" i="4"/>
  <c r="M269" i="4"/>
  <c r="DG1032" i="4"/>
  <c r="DD827" i="4"/>
  <c r="DE827" i="4"/>
  <c r="AU264" i="4"/>
  <c r="M264" i="4"/>
  <c r="AU219" i="4"/>
  <c r="M219" i="4"/>
  <c r="AU106" i="4"/>
  <c r="AS106" i="4" s="1"/>
  <c r="M106" i="4"/>
  <c r="N106" i="4" s="1"/>
  <c r="AU30" i="4"/>
  <c r="AS30" i="4" s="1"/>
  <c r="M30" i="4"/>
  <c r="AU228" i="4"/>
  <c r="M228" i="4"/>
  <c r="AU238" i="4"/>
  <c r="M238" i="4"/>
  <c r="AU307" i="4"/>
  <c r="M307" i="4"/>
  <c r="BK141" i="4"/>
  <c r="BA141" i="4"/>
  <c r="BB141" i="4" s="1"/>
  <c r="BK168" i="4"/>
  <c r="BA168" i="4"/>
  <c r="BB168" i="4" s="1"/>
  <c r="CN1071" i="4" a="1"/>
  <c r="CN1071" i="4" s="1"/>
  <c r="DU682" i="4"/>
  <c r="AS156" i="4"/>
  <c r="AU8" i="4"/>
  <c r="AS8" i="4" s="1"/>
  <c r="M8" i="4"/>
  <c r="DP813" i="4"/>
  <c r="AU99" i="4"/>
  <c r="AS99" i="4" s="1"/>
  <c r="M99" i="4"/>
  <c r="N99" i="4" s="1"/>
  <c r="BQ252" i="4" a="1"/>
  <c r="BQ252" i="4" s="1"/>
  <c r="BQ149" i="4" a="1"/>
  <c r="BQ149" i="4" s="1"/>
  <c r="BQ206" i="4" a="1"/>
  <c r="BQ206" i="4" s="1"/>
  <c r="BQ220" i="4" a="1"/>
  <c r="BQ220" i="4" s="1"/>
  <c r="BQ178" i="4" a="1"/>
  <c r="BQ178" i="4" s="1"/>
  <c r="BQ154" i="4" a="1"/>
  <c r="BQ154" i="4" s="1"/>
  <c r="BQ156" i="4" a="1"/>
  <c r="BQ156" i="4" s="1"/>
  <c r="BQ249" i="4" a="1"/>
  <c r="BQ249" i="4" s="1"/>
  <c r="BQ146" i="4" a="1"/>
  <c r="BQ146" i="4" s="1"/>
  <c r="BQ209" i="4" a="1"/>
  <c r="BQ209" i="4" s="1"/>
  <c r="BQ137" i="4" a="1"/>
  <c r="BQ137" i="4" s="1"/>
  <c r="BQ150" i="4" a="1"/>
  <c r="BQ150" i="4" s="1"/>
  <c r="BQ233" i="4" a="1"/>
  <c r="BQ233" i="4" s="1"/>
  <c r="BQ247" i="4" a="1"/>
  <c r="BQ247" i="4" s="1"/>
  <c r="BQ199" i="4" a="1"/>
  <c r="BQ199" i="4" s="1"/>
  <c r="BQ198" i="4" a="1"/>
  <c r="BQ198" i="4" s="1"/>
  <c r="BQ132" i="4" a="1"/>
  <c r="BQ132" i="4" s="1"/>
  <c r="BQ193" i="4" a="1"/>
  <c r="BQ193" i="4" s="1"/>
  <c r="BQ191" i="4" a="1"/>
  <c r="BQ191" i="4" s="1"/>
  <c r="BQ172" i="4" a="1"/>
  <c r="BQ172" i="4" s="1"/>
  <c r="BQ165" i="4" a="1"/>
  <c r="BQ165" i="4" s="1"/>
  <c r="BQ176" i="4" a="1"/>
  <c r="BQ176" i="4" s="1"/>
  <c r="BQ151" i="4" a="1"/>
  <c r="BQ151" i="4" s="1"/>
  <c r="BQ162" i="4" a="1"/>
  <c r="BQ162" i="4" s="1"/>
  <c r="BQ214" i="4" a="1"/>
  <c r="BQ214" i="4" s="1"/>
  <c r="BQ124" i="4" a="1"/>
  <c r="BQ124" i="4" s="1"/>
  <c r="BQ212" i="4" a="1"/>
  <c r="BQ212" i="4" s="1"/>
  <c r="BQ251" i="4" a="1"/>
  <c r="BQ251" i="4" s="1"/>
  <c r="BQ240" i="4" a="1"/>
  <c r="BQ240" i="4" s="1"/>
  <c r="BQ169" i="4" a="1"/>
  <c r="BQ169" i="4" s="1"/>
  <c r="BQ200" i="4" a="1"/>
  <c r="BQ200" i="4" s="1"/>
  <c r="BQ182" i="4" a="1"/>
  <c r="BQ182" i="4" s="1"/>
  <c r="BQ217" i="4" a="1"/>
  <c r="BQ217" i="4" s="1"/>
  <c r="BQ250" i="4" a="1"/>
  <c r="BQ250" i="4" s="1"/>
  <c r="BQ157" i="4" a="1"/>
  <c r="BQ157" i="4" s="1"/>
  <c r="BQ183" i="4" a="1"/>
  <c r="BQ183" i="4" s="1"/>
  <c r="BQ128" i="4" a="1"/>
  <c r="BQ128" i="4" s="1"/>
  <c r="BQ235" i="4" a="1"/>
  <c r="BQ235" i="4" s="1"/>
  <c r="BQ231" i="4" a="1"/>
  <c r="BQ231" i="4" s="1"/>
  <c r="BQ160" i="4" a="1"/>
  <c r="BQ160" i="4" s="1"/>
  <c r="BQ140" i="4" a="1"/>
  <c r="BQ140" i="4" s="1"/>
  <c r="BQ228" i="4" a="1"/>
  <c r="BQ228" i="4" s="1"/>
  <c r="BQ187" i="4" a="1"/>
  <c r="BQ187" i="4" s="1"/>
  <c r="BQ242" i="4" a="1"/>
  <c r="BQ242" i="4" s="1"/>
  <c r="BQ246" i="4" a="1"/>
  <c r="BQ246" i="4" s="1"/>
  <c r="BQ225" i="4" a="1"/>
  <c r="BQ225" i="4" s="1"/>
  <c r="BQ164" i="4" a="1"/>
  <c r="BQ164" i="4" s="1"/>
  <c r="BQ144" i="4" a="1"/>
  <c r="BQ144" i="4" s="1"/>
  <c r="BQ253" i="4" a="1"/>
  <c r="BQ253" i="4" s="1"/>
  <c r="BQ186" i="4" a="1"/>
  <c r="BQ186" i="4" s="1"/>
  <c r="BQ131" i="4" a="1"/>
  <c r="BQ131" i="4" s="1"/>
  <c r="BQ161" i="4" a="1"/>
  <c r="BQ161" i="4" s="1"/>
  <c r="BQ130" i="4" a="1"/>
  <c r="BQ130" i="4" s="1"/>
  <c r="BQ195" i="4" a="1"/>
  <c r="BQ195" i="4" s="1"/>
  <c r="BQ197" i="4" a="1"/>
  <c r="BQ197" i="4" s="1"/>
  <c r="BQ190" i="4" a="1"/>
  <c r="BQ190" i="4" s="1"/>
  <c r="BQ133" i="4" a="1"/>
  <c r="BQ133" i="4" s="1"/>
  <c r="BQ245" i="4" a="1"/>
  <c r="BQ245" i="4" s="1"/>
  <c r="BQ226" i="4" a="1"/>
  <c r="BQ226" i="4" s="1"/>
  <c r="BQ205" i="4" a="1"/>
  <c r="BQ205" i="4" s="1"/>
  <c r="BQ248" i="4" a="1"/>
  <c r="BQ248" i="4" s="1"/>
  <c r="BQ256" i="4" a="1"/>
  <c r="BQ256" i="4" s="1"/>
  <c r="BQ239" i="4" a="1"/>
  <c r="BQ239" i="4" s="1"/>
  <c r="BQ238" i="4" a="1"/>
  <c r="BQ238" i="4" s="1"/>
  <c r="BQ125" i="4" a="1"/>
  <c r="BQ125" i="4" s="1"/>
  <c r="BQ216" i="4" a="1"/>
  <c r="BQ216" i="4" s="1"/>
  <c r="BQ229" i="4" a="1"/>
  <c r="BQ229" i="4" s="1"/>
  <c r="BQ223" i="4" a="1"/>
  <c r="BQ223" i="4" s="1"/>
  <c r="BQ167" i="4" a="1"/>
  <c r="BQ167" i="4" s="1"/>
  <c r="BQ207" i="4" a="1"/>
  <c r="BQ207" i="4" s="1"/>
  <c r="BQ204" i="4" a="1"/>
  <c r="BQ204" i="4" s="1"/>
  <c r="BQ173" i="4" a="1"/>
  <c r="BQ173" i="4" s="1"/>
  <c r="BQ142" i="4" a="1"/>
  <c r="BQ142" i="4" s="1"/>
  <c r="BQ201" i="4" a="1"/>
  <c r="BQ201" i="4" s="1"/>
  <c r="BQ196" i="4" a="1"/>
  <c r="BQ196" i="4" s="1"/>
  <c r="BQ189" i="4" a="1"/>
  <c r="BQ189" i="4" s="1"/>
  <c r="BQ143" i="4" a="1"/>
  <c r="BQ143" i="4" s="1"/>
  <c r="BQ237" i="4" a="1"/>
  <c r="BQ237" i="4" s="1"/>
  <c r="BQ123" i="4" a="1"/>
  <c r="BQ123" i="4" s="1"/>
  <c r="BQ232" i="4" a="1"/>
  <c r="BQ232" i="4" s="1"/>
  <c r="BQ135" i="4" a="1"/>
  <c r="BQ135" i="4" s="1"/>
  <c r="BQ179" i="4" a="1"/>
  <c r="BQ179" i="4" s="1"/>
  <c r="BQ241" i="4" a="1"/>
  <c r="BQ241" i="4" s="1"/>
  <c r="BQ180" i="4" a="1"/>
  <c r="BQ180" i="4" s="1"/>
  <c r="BQ171" i="4" a="1"/>
  <c r="BQ171" i="4" s="1"/>
  <c r="BQ141" i="4" a="1"/>
  <c r="BQ141" i="4" s="1"/>
  <c r="BQ236" i="4" a="1"/>
  <c r="BQ236" i="4" s="1"/>
  <c r="BQ203" i="4" a="1"/>
  <c r="BQ203" i="4" s="1"/>
  <c r="AU171" i="4"/>
  <c r="M171" i="4"/>
  <c r="AU115" i="4"/>
  <c r="AS115" i="4" s="1"/>
  <c r="M115" i="4"/>
  <c r="N115" i="4" s="1"/>
  <c r="AU253" i="4"/>
  <c r="M253" i="4"/>
  <c r="AU5" i="4"/>
  <c r="AS5" i="4" s="1"/>
  <c r="M5" i="4"/>
  <c r="AU93" i="4"/>
  <c r="AS93" i="4" s="1"/>
  <c r="M93" i="4"/>
  <c r="N93" i="4" s="1"/>
  <c r="AU183" i="4"/>
  <c r="M183" i="4"/>
  <c r="AU188" i="4"/>
  <c r="M188" i="4"/>
  <c r="AU279" i="4"/>
  <c r="M279" i="4"/>
  <c r="DG806" i="4"/>
  <c r="DD806" i="4"/>
  <c r="DE806" i="4"/>
  <c r="DF1040" i="4"/>
  <c r="DE1040" i="4"/>
  <c r="DK1061" i="4" s="1"/>
  <c r="DD1040" i="4"/>
  <c r="DJ1061" i="4" s="1"/>
  <c r="DP807" i="4"/>
  <c r="DF1084" i="4"/>
  <c r="DD1084" i="4"/>
  <c r="DJ1105" i="4" s="1"/>
  <c r="DG1084" i="4"/>
  <c r="DE1084" i="4"/>
  <c r="DK1105" i="4" s="1"/>
  <c r="AU9" i="4"/>
  <c r="AS9" i="4" s="1"/>
  <c r="M9" i="4"/>
  <c r="AU15" i="4"/>
  <c r="AS15" i="4" s="1"/>
  <c r="M15" i="4"/>
  <c r="AU46" i="4"/>
  <c r="AS46" i="4" s="1"/>
  <c r="M46" i="4"/>
  <c r="AU111" i="4"/>
  <c r="AS111" i="4" s="1"/>
  <c r="M111" i="4"/>
  <c r="N111" i="4" s="1"/>
  <c r="AU100" i="4"/>
  <c r="AS100" i="4" s="1"/>
  <c r="M100" i="4"/>
  <c r="N100" i="4" s="1"/>
  <c r="AU169" i="4"/>
  <c r="M169" i="4"/>
  <c r="BQ255" i="4" a="1"/>
  <c r="BQ255" i="4" s="1"/>
  <c r="BA144" i="4"/>
  <c r="BB144" i="4" s="1"/>
  <c r="BK144" i="4"/>
  <c r="DD1008" i="4"/>
  <c r="DJ1029" i="4" s="1"/>
  <c r="DG1008" i="4"/>
  <c r="DF1008" i="4"/>
  <c r="DE1008" i="4"/>
  <c r="DK1029" i="4" s="1"/>
  <c r="DD858" i="4"/>
  <c r="DE858" i="4"/>
  <c r="DG858" i="4"/>
  <c r="DM971" i="4"/>
  <c r="DO1016" i="4"/>
  <c r="DP950" i="4"/>
  <c r="CN1105" i="4" a="1"/>
  <c r="CN1105" i="4" s="1"/>
  <c r="AU34" i="4"/>
  <c r="AS34" i="4" s="1"/>
  <c r="M34" i="4"/>
  <c r="BJ323" i="4"/>
  <c r="BJ321" i="4"/>
  <c r="BJ319" i="4"/>
  <c r="BJ284" i="4"/>
  <c r="BJ267" i="4"/>
  <c r="BJ304" i="4"/>
  <c r="BJ287" i="4"/>
  <c r="BJ293" i="4"/>
  <c r="BJ320" i="4"/>
  <c r="BJ276" i="4"/>
  <c r="BJ296" i="4"/>
  <c r="BJ279" i="4"/>
  <c r="BJ299" i="4"/>
  <c r="BJ307" i="4"/>
  <c r="BJ309" i="4"/>
  <c r="BJ302" i="4"/>
  <c r="BJ268" i="4"/>
  <c r="BJ265" i="4"/>
  <c r="BJ261" i="4"/>
  <c r="BJ257" i="4"/>
  <c r="BJ253" i="4"/>
  <c r="BJ311" i="4"/>
  <c r="BJ274" i="4"/>
  <c r="BJ322" i="4"/>
  <c r="BJ280" i="4"/>
  <c r="BJ317" i="4"/>
  <c r="BJ300" i="4"/>
  <c r="BJ303" i="4"/>
  <c r="BJ260" i="4"/>
  <c r="BJ283" i="4"/>
  <c r="BJ295" i="4"/>
  <c r="BJ282" i="4"/>
  <c r="BJ262" i="4"/>
  <c r="BJ314" i="4"/>
  <c r="BJ312" i="4"/>
  <c r="BJ297" i="4"/>
  <c r="BJ288" i="4"/>
  <c r="BJ249" i="4"/>
  <c r="BJ245" i="4"/>
  <c r="BJ241" i="4"/>
  <c r="BJ237" i="4"/>
  <c r="BJ233" i="4"/>
  <c r="BJ229" i="4"/>
  <c r="BJ225" i="4"/>
  <c r="BJ221" i="4"/>
  <c r="BJ217" i="4"/>
  <c r="BJ213" i="4"/>
  <c r="BJ209" i="4"/>
  <c r="BJ205" i="4"/>
  <c r="BJ310" i="4"/>
  <c r="BJ306" i="4"/>
  <c r="BJ281" i="4"/>
  <c r="BJ291" i="4"/>
  <c r="BJ264" i="4"/>
  <c r="BJ277" i="4"/>
  <c r="BJ269" i="4"/>
  <c r="BJ255" i="4"/>
  <c r="BJ305" i="4"/>
  <c r="BJ278" i="4"/>
  <c r="BJ286" i="4"/>
  <c r="BJ272" i="4"/>
  <c r="BJ289" i="4"/>
  <c r="BJ250" i="4"/>
  <c r="BJ259" i="4"/>
  <c r="BJ313" i="4"/>
  <c r="BJ292" i="4"/>
  <c r="BJ301" i="4"/>
  <c r="BJ258" i="4"/>
  <c r="BJ223" i="4"/>
  <c r="BJ211" i="4"/>
  <c r="BJ206" i="4"/>
  <c r="BJ202" i="4"/>
  <c r="BJ234" i="4"/>
  <c r="BJ196" i="4"/>
  <c r="BJ192" i="4"/>
  <c r="BJ188" i="4"/>
  <c r="BJ184" i="4"/>
  <c r="BJ180" i="4"/>
  <c r="BJ176" i="4"/>
  <c r="BJ172" i="4"/>
  <c r="BJ168" i="4"/>
  <c r="BJ251" i="4"/>
  <c r="BJ232" i="4"/>
  <c r="BJ235" i="4"/>
  <c r="BJ219" i="4"/>
  <c r="BJ208" i="4"/>
  <c r="BJ200" i="4"/>
  <c r="BJ271" i="4"/>
  <c r="BJ238" i="4"/>
  <c r="BJ222" i="4"/>
  <c r="BJ216" i="4"/>
  <c r="BJ236" i="4"/>
  <c r="BJ252" i="4"/>
  <c r="BJ263" i="4"/>
  <c r="BJ316" i="4"/>
  <c r="BJ266" i="4"/>
  <c r="BJ242" i="4"/>
  <c r="BJ270" i="4"/>
  <c r="BJ240" i="4"/>
  <c r="BJ218" i="4"/>
  <c r="BJ203" i="4"/>
  <c r="BJ275" i="4"/>
  <c r="BJ243" i="4"/>
  <c r="BJ308" i="4"/>
  <c r="BJ285" i="4"/>
  <c r="BJ201" i="4"/>
  <c r="BJ198" i="4"/>
  <c r="BJ194" i="4"/>
  <c r="BJ190" i="4"/>
  <c r="BJ186" i="4"/>
  <c r="BJ182" i="4"/>
  <c r="BJ178" i="4"/>
  <c r="BJ174" i="4"/>
  <c r="BJ170" i="4"/>
  <c r="BJ166" i="4"/>
  <c r="BJ162" i="4"/>
  <c r="BJ215" i="4"/>
  <c r="BJ207" i="4"/>
  <c r="BJ246" i="4"/>
  <c r="BJ244" i="4"/>
  <c r="BJ318" i="4"/>
  <c r="BJ231" i="4"/>
  <c r="BJ181" i="4"/>
  <c r="BJ248" i="4"/>
  <c r="BJ228" i="4"/>
  <c r="BJ294" i="4"/>
  <c r="BJ254" i="4"/>
  <c r="BJ175" i="4"/>
  <c r="BJ163" i="4"/>
  <c r="BJ187" i="4"/>
  <c r="BJ125" i="4"/>
  <c r="BJ220" i="4"/>
  <c r="BJ212" i="4"/>
  <c r="BJ256" i="4"/>
  <c r="BJ161" i="4"/>
  <c r="BJ185" i="4"/>
  <c r="BJ195" i="4"/>
  <c r="BJ177" i="4"/>
  <c r="BJ247" i="4"/>
  <c r="BJ239" i="4"/>
  <c r="BJ158" i="4"/>
  <c r="BJ154" i="4"/>
  <c r="BJ150" i="4"/>
  <c r="BJ146" i="4"/>
  <c r="BJ142" i="4"/>
  <c r="BJ138" i="4"/>
  <c r="BJ134" i="4"/>
  <c r="BJ130" i="4"/>
  <c r="BJ273" i="4"/>
  <c r="BJ226" i="4"/>
  <c r="BJ230" i="4"/>
  <c r="BJ210" i="4"/>
  <c r="BJ197" i="4"/>
  <c r="BJ290" i="4"/>
  <c r="BJ171" i="4"/>
  <c r="BJ117" i="4"/>
  <c r="BJ129" i="4"/>
  <c r="BJ136" i="4"/>
  <c r="BJ111" i="4"/>
  <c r="BJ95" i="4"/>
  <c r="BJ173" i="4"/>
  <c r="BJ121" i="4"/>
  <c r="BJ193" i="4"/>
  <c r="BJ143" i="4"/>
  <c r="BJ141" i="4"/>
  <c r="BJ139" i="4"/>
  <c r="BJ204" i="4"/>
  <c r="BJ157" i="4"/>
  <c r="BJ115" i="4"/>
  <c r="BJ99" i="4"/>
  <c r="BJ83" i="4"/>
  <c r="BJ67" i="4"/>
  <c r="BJ132" i="4"/>
  <c r="BJ118" i="4"/>
  <c r="BJ189" i="4"/>
  <c r="BJ169" i="4"/>
  <c r="BJ120" i="4"/>
  <c r="BJ112" i="4"/>
  <c r="BJ96" i="4"/>
  <c r="BJ80" i="4"/>
  <c r="BJ76" i="4"/>
  <c r="BJ214" i="4"/>
  <c r="BJ153" i="4"/>
  <c r="BJ137" i="4"/>
  <c r="BJ123" i="4"/>
  <c r="BJ109" i="4"/>
  <c r="BJ93" i="4"/>
  <c r="BJ73" i="4"/>
  <c r="BJ183" i="4"/>
  <c r="BJ179" i="4"/>
  <c r="BJ149" i="4"/>
  <c r="BJ106" i="4"/>
  <c r="BJ90" i="4"/>
  <c r="BJ70" i="4"/>
  <c r="BJ167" i="4"/>
  <c r="BJ135" i="4"/>
  <c r="BJ160" i="4"/>
  <c r="BJ103" i="4"/>
  <c r="BJ87" i="4"/>
  <c r="BJ145" i="4"/>
  <c r="BJ77" i="4"/>
  <c r="BJ156" i="4"/>
  <c r="BJ116" i="4"/>
  <c r="BJ100" i="4"/>
  <c r="BJ84" i="4"/>
  <c r="BJ315" i="4"/>
  <c r="BJ227" i="4"/>
  <c r="BJ224" i="4"/>
  <c r="BJ144" i="4"/>
  <c r="BJ140" i="4"/>
  <c r="BJ81" i="4"/>
  <c r="BJ74" i="4"/>
  <c r="BJ46" i="4"/>
  <c r="BJ30" i="4"/>
  <c r="BJ16" i="4"/>
  <c r="BJ298" i="4"/>
  <c r="BJ164" i="4"/>
  <c r="BJ63" i="4"/>
  <c r="BJ55" i="4"/>
  <c r="BJ39" i="4"/>
  <c r="BJ165" i="4"/>
  <c r="BJ131" i="4"/>
  <c r="BJ148" i="4"/>
  <c r="BJ124" i="4"/>
  <c r="BJ104" i="4"/>
  <c r="BJ91" i="4"/>
  <c r="BJ102" i="4"/>
  <c r="BJ88" i="4"/>
  <c r="BJ147" i="4"/>
  <c r="BJ128" i="4"/>
  <c r="BJ62" i="4"/>
  <c r="BJ59" i="4"/>
  <c r="BJ43" i="4"/>
  <c r="BJ27" i="4"/>
  <c r="BJ133" i="4"/>
  <c r="BJ85" i="4"/>
  <c r="BJ52" i="4"/>
  <c r="BJ36" i="4"/>
  <c r="BJ152" i="4"/>
  <c r="BJ98" i="4"/>
  <c r="BJ82" i="4"/>
  <c r="BJ69" i="4"/>
  <c r="BJ107" i="4"/>
  <c r="BJ78" i="4"/>
  <c r="BJ45" i="4"/>
  <c r="BJ29" i="4"/>
  <c r="BJ94" i="4"/>
  <c r="BJ66" i="4"/>
  <c r="BJ159" i="4"/>
  <c r="BJ126" i="4"/>
  <c r="BJ68" i="4"/>
  <c r="BJ54" i="4"/>
  <c r="BJ38" i="4"/>
  <c r="BJ151" i="4"/>
  <c r="BJ199" i="4"/>
  <c r="BJ119" i="4"/>
  <c r="BJ105" i="4"/>
  <c r="BJ61" i="4"/>
  <c r="BJ114" i="4"/>
  <c r="BJ110" i="4"/>
  <c r="BJ89" i="4"/>
  <c r="BJ56" i="4"/>
  <c r="BJ40" i="4"/>
  <c r="BJ155" i="4"/>
  <c r="BJ92" i="4"/>
  <c r="BJ79" i="4"/>
  <c r="BJ127" i="4"/>
  <c r="BJ58" i="4"/>
  <c r="BJ113" i="4"/>
  <c r="BJ72" i="4"/>
  <c r="BJ3" i="4"/>
  <c r="BJ20" i="4"/>
  <c r="BJ33" i="4"/>
  <c r="BJ7" i="4"/>
  <c r="BJ71" i="4"/>
  <c r="BJ28" i="4"/>
  <c r="BJ17" i="4"/>
  <c r="BJ44" i="4"/>
  <c r="BJ97" i="4"/>
  <c r="BJ101" i="4"/>
  <c r="BJ50" i="4"/>
  <c r="BJ47" i="4"/>
  <c r="BJ35" i="4"/>
  <c r="BJ10" i="4"/>
  <c r="BJ41" i="4"/>
  <c r="BJ108" i="4"/>
  <c r="BJ53" i="4"/>
  <c r="BJ21" i="4"/>
  <c r="BJ18" i="4"/>
  <c r="BJ57" i="4"/>
  <c r="BJ24" i="4"/>
  <c r="BJ6" i="4"/>
  <c r="BJ191" i="4"/>
  <c r="BJ60" i="4"/>
  <c r="BJ2" i="4"/>
  <c r="BJ49" i="4"/>
  <c r="BJ9" i="4"/>
  <c r="BJ122" i="4"/>
  <c r="BJ25" i="4"/>
  <c r="BJ22" i="4"/>
  <c r="BJ31" i="4"/>
  <c r="BJ23" i="4"/>
  <c r="BJ11" i="4"/>
  <c r="BJ51" i="4"/>
  <c r="BJ86" i="4"/>
  <c r="BJ65" i="4"/>
  <c r="BJ26" i="4"/>
  <c r="BJ4" i="4"/>
  <c r="BJ75" i="4"/>
  <c r="BJ32" i="4"/>
  <c r="BJ19" i="4"/>
  <c r="BJ14" i="4"/>
  <c r="BJ5" i="4"/>
  <c r="BJ64" i="4"/>
  <c r="BJ37" i="4"/>
  <c r="BJ8" i="4"/>
  <c r="BJ13" i="4"/>
  <c r="BJ42" i="4"/>
  <c r="BJ15" i="4"/>
  <c r="BJ48" i="4"/>
  <c r="BJ34" i="4"/>
  <c r="BJ12" i="4"/>
  <c r="AU31" i="4"/>
  <c r="AS31" i="4" s="1"/>
  <c r="M31" i="4"/>
  <c r="AU312" i="4"/>
  <c r="M312" i="4"/>
  <c r="BA176" i="4"/>
  <c r="BB176" i="4" s="1"/>
  <c r="BK176" i="4"/>
  <c r="BQ234" i="4" a="1"/>
  <c r="BQ234" i="4" s="1"/>
  <c r="DO1101" i="4"/>
  <c r="DM1056" i="4"/>
  <c r="DP1035" i="4"/>
  <c r="DE871" i="4"/>
  <c r="DD871" i="4"/>
  <c r="DG871" i="4"/>
  <c r="DP900" i="4"/>
  <c r="DD977" i="4"/>
  <c r="DJ998" i="4" s="1"/>
  <c r="DE977" i="4"/>
  <c r="DK998" i="4" s="1"/>
  <c r="DF977" i="4"/>
  <c r="DG827" i="4"/>
  <c r="DG959" i="4"/>
  <c r="BK135" i="4"/>
  <c r="BA135" i="4"/>
  <c r="BB135" i="4" s="1"/>
  <c r="DD812" i="4"/>
  <c r="DE812" i="4"/>
  <c r="DG812" i="4"/>
  <c r="BA273" i="4"/>
  <c r="BB273" i="4" s="1"/>
  <c r="BK273" i="4"/>
  <c r="AU207" i="4"/>
  <c r="M207" i="4"/>
  <c r="AU63" i="4"/>
  <c r="AS63" i="4" s="1"/>
  <c r="M63" i="4"/>
  <c r="AU55" i="4"/>
  <c r="AS55" i="4" s="1"/>
  <c r="M55" i="4"/>
  <c r="AU16" i="4"/>
  <c r="AS16" i="4" s="1"/>
  <c r="M16" i="4"/>
  <c r="AU105" i="4"/>
  <c r="AS105" i="4" s="1"/>
  <c r="M105" i="4"/>
  <c r="N105" i="4" s="1"/>
  <c r="AU47" i="4"/>
  <c r="AS47" i="4" s="1"/>
  <c r="M47" i="4"/>
  <c r="AU134" i="4"/>
  <c r="M134" i="4"/>
  <c r="AU128" i="4"/>
  <c r="M128" i="4"/>
  <c r="AU211" i="4"/>
  <c r="M211" i="4"/>
  <c r="AU259" i="4"/>
  <c r="M259" i="4"/>
  <c r="AU282" i="4"/>
  <c r="M282" i="4"/>
  <c r="AU321" i="4"/>
  <c r="M321" i="4"/>
  <c r="DD848" i="4"/>
  <c r="DG848" i="4"/>
  <c r="DE848" i="4"/>
  <c r="DP918" i="4"/>
  <c r="DG885" i="4"/>
  <c r="DD885" i="4"/>
  <c r="DE885" i="4"/>
  <c r="R3" i="4"/>
  <c r="DD823" i="4"/>
  <c r="DE823" i="4"/>
  <c r="DG823" i="4"/>
  <c r="N50" i="12"/>
  <c r="BQ129" i="4" a="1"/>
  <c r="BQ129" i="4" s="1"/>
  <c r="DG1065" i="4"/>
  <c r="BQ148" i="4" a="1"/>
  <c r="BQ148" i="4" s="1"/>
  <c r="DM1003" i="4"/>
  <c r="DO1048" i="4"/>
  <c r="DP982" i="4"/>
  <c r="AU116" i="4"/>
  <c r="AS116" i="4" s="1"/>
  <c r="M116" i="4"/>
  <c r="N116" i="4" s="1"/>
  <c r="AU14" i="4"/>
  <c r="AS14" i="4" s="1"/>
  <c r="M14" i="4"/>
  <c r="AU65" i="4"/>
  <c r="AS65" i="4" s="1"/>
  <c r="M65" i="4"/>
  <c r="AU292" i="4"/>
  <c r="M292" i="4"/>
  <c r="DD1032" i="4"/>
  <c r="DJ1053" i="4" s="1"/>
  <c r="DE1032" i="4"/>
  <c r="DK1053" i="4" s="1"/>
  <c r="DD863" i="4"/>
  <c r="DE863" i="4"/>
  <c r="DG863" i="4"/>
  <c r="DD886" i="4"/>
  <c r="DE886" i="4"/>
  <c r="DG981" i="4"/>
  <c r="DG1024" i="4"/>
  <c r="DD816" i="4"/>
  <c r="DE816" i="4"/>
  <c r="DG816" i="4"/>
  <c r="DD794" i="4"/>
  <c r="DE794" i="4"/>
  <c r="DG794" i="4"/>
  <c r="DF913" i="4"/>
  <c r="DL913" i="4" s="1"/>
  <c r="DD913" i="4"/>
  <c r="DE913" i="4"/>
  <c r="DO1050" i="4"/>
  <c r="DM1005" i="4"/>
  <c r="DP984" i="4"/>
  <c r="DG1082" i="4"/>
  <c r="AU204" i="4"/>
  <c r="M204" i="4"/>
  <c r="AU218" i="4"/>
  <c r="M218" i="4"/>
  <c r="AU285" i="4"/>
  <c r="M285" i="4"/>
  <c r="DE854" i="4"/>
  <c r="DD854" i="4"/>
  <c r="DG854" i="4"/>
  <c r="BK305" i="4"/>
  <c r="BA305" i="4"/>
  <c r="BB305" i="4" s="1"/>
  <c r="DG1033" i="4"/>
  <c r="R12" i="12"/>
  <c r="N12" i="12"/>
  <c r="S12" i="12" s="1"/>
  <c r="N31" i="12"/>
  <c r="DG1059" i="4"/>
  <c r="BA298" i="4"/>
  <c r="BB298" i="4" s="1"/>
  <c r="BK298" i="4"/>
  <c r="AU214" i="4"/>
  <c r="M214" i="4"/>
  <c r="AU58" i="4"/>
  <c r="AS58" i="4" s="1"/>
  <c r="M58" i="4"/>
  <c r="AU200" i="4"/>
  <c r="M200" i="4"/>
  <c r="AU76" i="4"/>
  <c r="AS76" i="4" s="1"/>
  <c r="M76" i="4"/>
  <c r="N76" i="4" s="1"/>
  <c r="AU317" i="4"/>
  <c r="M317" i="4"/>
  <c r="AU287" i="4"/>
  <c r="M287" i="4"/>
  <c r="AU310" i="4"/>
  <c r="M310" i="4"/>
  <c r="DG1013" i="4"/>
  <c r="AU59" i="4"/>
  <c r="AS59" i="4" s="1"/>
  <c r="M59" i="4"/>
  <c r="AU28" i="4"/>
  <c r="AS28" i="4" s="1"/>
  <c r="M28" i="4"/>
  <c r="AU119" i="4"/>
  <c r="AS119" i="4" s="1"/>
  <c r="M119" i="4"/>
  <c r="N119" i="4" s="1"/>
  <c r="AU162" i="4"/>
  <c r="M162" i="4"/>
  <c r="AU229" i="4"/>
  <c r="M229" i="4"/>
  <c r="AU132" i="4"/>
  <c r="M132" i="4"/>
  <c r="AU139" i="4"/>
  <c r="M139" i="4"/>
  <c r="AU275" i="4"/>
  <c r="M275" i="4"/>
  <c r="AU267" i="4"/>
  <c r="M267" i="4"/>
  <c r="AU272" i="4"/>
  <c r="M272" i="4"/>
  <c r="DE808" i="4"/>
  <c r="DD808" i="4"/>
  <c r="DG808" i="4"/>
  <c r="DP872" i="4"/>
  <c r="BQ194" i="4" a="1"/>
  <c r="BQ194" i="4" s="1"/>
  <c r="DG924" i="4"/>
  <c r="BQ244" i="4" a="1"/>
  <c r="BQ244" i="4" s="1"/>
  <c r="BQ152" i="4" a="1"/>
  <c r="BQ152" i="4" s="1"/>
  <c r="BA204" i="4"/>
  <c r="BB204" i="4" s="1"/>
  <c r="BK204" i="4"/>
  <c r="DU717" i="4"/>
  <c r="AU249" i="4"/>
  <c r="M249" i="4"/>
  <c r="AU206" i="4"/>
  <c r="M206" i="4"/>
  <c r="AU186" i="4"/>
  <c r="M186" i="4"/>
  <c r="AU131" i="4"/>
  <c r="M131" i="4"/>
  <c r="AU180" i="4"/>
  <c r="M180" i="4"/>
  <c r="AU135" i="4"/>
  <c r="M135" i="4"/>
  <c r="DD883" i="4"/>
  <c r="DE883" i="4"/>
  <c r="AS175" i="4"/>
  <c r="AU236" i="4"/>
  <c r="M236" i="4"/>
  <c r="DP795" i="4"/>
  <c r="DU648" i="4"/>
  <c r="DD896" i="4"/>
  <c r="DE896" i="4"/>
  <c r="DG896" i="4"/>
  <c r="AU191" i="4"/>
  <c r="M191" i="4"/>
  <c r="AU150" i="4"/>
  <c r="M150" i="4"/>
  <c r="AU273" i="4"/>
  <c r="M273" i="4"/>
  <c r="AU29" i="4"/>
  <c r="AS29" i="4" s="1"/>
  <c r="M29" i="4"/>
  <c r="AU146" i="4"/>
  <c r="M146" i="4"/>
  <c r="AU258" i="4"/>
  <c r="M258" i="4"/>
  <c r="AU90" i="4"/>
  <c r="AS90" i="4" s="1"/>
  <c r="M90" i="4"/>
  <c r="N90" i="4" s="1"/>
  <c r="AU26" i="4"/>
  <c r="AS26" i="4" s="1"/>
  <c r="M26" i="4"/>
  <c r="AU114" i="4"/>
  <c r="AS114" i="4" s="1"/>
  <c r="M114" i="4"/>
  <c r="N114" i="4" s="1"/>
  <c r="AU84" i="4"/>
  <c r="AS84" i="4" s="1"/>
  <c r="M84" i="4"/>
  <c r="N84" i="4" s="1"/>
  <c r="AU237" i="4"/>
  <c r="M237" i="4"/>
  <c r="AU7" i="4"/>
  <c r="AS7" i="4" s="1"/>
  <c r="M7" i="4"/>
  <c r="AU50" i="4"/>
  <c r="AS50" i="4" s="1"/>
  <c r="M50" i="4"/>
  <c r="AU37" i="4"/>
  <c r="AS37" i="4" s="1"/>
  <c r="M37" i="4"/>
  <c r="AU163" i="4"/>
  <c r="M163" i="4"/>
  <c r="AU87" i="4"/>
  <c r="AS87" i="4" s="1"/>
  <c r="M87" i="4"/>
  <c r="N87" i="4" s="1"/>
  <c r="AU136" i="4"/>
  <c r="M136" i="4"/>
  <c r="AU143" i="4"/>
  <c r="M143" i="4"/>
  <c r="AU270" i="4"/>
  <c r="M270" i="4"/>
  <c r="AU306" i="4"/>
  <c r="M306" i="4"/>
  <c r="DG1061" i="4"/>
  <c r="BA314" i="4"/>
  <c r="BB314" i="4" s="1"/>
  <c r="BK314" i="4"/>
  <c r="DG1086" i="4"/>
  <c r="AU61" i="4"/>
  <c r="AS61" i="4" s="1"/>
  <c r="M61" i="4"/>
  <c r="AU53" i="4"/>
  <c r="AS53" i="4" s="1"/>
  <c r="M53" i="4"/>
  <c r="AU208" i="4"/>
  <c r="M208" i="4"/>
  <c r="AU103" i="4"/>
  <c r="AS103" i="4" s="1"/>
  <c r="M103" i="4"/>
  <c r="N103" i="4" s="1"/>
  <c r="AU140" i="4"/>
  <c r="M140" i="4"/>
  <c r="AU147" i="4"/>
  <c r="M147" i="4"/>
  <c r="AU252" i="4"/>
  <c r="M252" i="4"/>
  <c r="AU283" i="4"/>
  <c r="M283" i="4"/>
  <c r="AU286" i="4"/>
  <c r="M286" i="4"/>
  <c r="BK139" i="4"/>
  <c r="BA139" i="4"/>
  <c r="BB139" i="4" s="1"/>
  <c r="DD1089" i="4"/>
  <c r="DJ1110" i="4" s="1"/>
  <c r="DE1089" i="4"/>
  <c r="DK1110" i="4" s="1"/>
  <c r="DE1104" i="4"/>
  <c r="DD884" i="4"/>
  <c r="DE884" i="4"/>
  <c r="DG884" i="4"/>
  <c r="BK195" i="4"/>
  <c r="BA195" i="4"/>
  <c r="BB195" i="4" s="1"/>
  <c r="DG1003" i="4"/>
  <c r="DP921" i="4"/>
  <c r="DE873" i="4"/>
  <c r="DD873" i="4"/>
  <c r="DG873" i="4"/>
  <c r="DP1026" i="4"/>
  <c r="DM1047" i="4"/>
  <c r="DO1092" i="4"/>
  <c r="DD904" i="4"/>
  <c r="DE904" i="4"/>
  <c r="DF1068" i="4"/>
  <c r="DD1068" i="4"/>
  <c r="DJ1089" i="4" s="1"/>
  <c r="DE1068" i="4"/>
  <c r="DK1089" i="4" s="1"/>
  <c r="M308" i="4"/>
  <c r="M303" i="4"/>
  <c r="DU163" i="4"/>
  <c r="DU69" i="4"/>
  <c r="DU205" i="4"/>
  <c r="DU167" i="4"/>
  <c r="DU216" i="4"/>
  <c r="DU255" i="4"/>
  <c r="DU294" i="4"/>
  <c r="DU211" i="4"/>
  <c r="DU459" i="4"/>
  <c r="DU353" i="4"/>
  <c r="DU538" i="4"/>
  <c r="DU323" i="4"/>
  <c r="DU378" i="4"/>
  <c r="DU395" i="4"/>
  <c r="DU695" i="4"/>
  <c r="DU510" i="4"/>
  <c r="DU522" i="4"/>
  <c r="DU598" i="4"/>
  <c r="DU654" i="4"/>
  <c r="DU758" i="4"/>
  <c r="DU701" i="4"/>
  <c r="DU782" i="4"/>
  <c r="DF1024" i="4"/>
  <c r="M155" i="4"/>
  <c r="M36" i="4"/>
  <c r="DO1088" i="4"/>
  <c r="DM1043" i="4"/>
  <c r="DP1022" i="4"/>
  <c r="DG1027" i="4"/>
  <c r="BA318" i="4"/>
  <c r="BB318" i="4" s="1"/>
  <c r="BK318" i="4"/>
  <c r="DG935" i="4"/>
  <c r="DG1046" i="4"/>
  <c r="DG978" i="4"/>
  <c r="DM1099" i="4"/>
  <c r="DP1078" i="4"/>
  <c r="DP949" i="4"/>
  <c r="DO1015" i="4"/>
  <c r="DM970" i="4"/>
  <c r="DD1085" i="4"/>
  <c r="DJ1106" i="4" s="1"/>
  <c r="M254" i="4"/>
  <c r="DU99" i="4"/>
  <c r="DU89" i="4"/>
  <c r="DU153" i="4"/>
  <c r="DU132" i="4"/>
  <c r="DU250" i="4"/>
  <c r="DU242" i="4"/>
  <c r="DU301" i="4"/>
  <c r="DU215" i="4"/>
  <c r="DU500" i="4"/>
  <c r="DU367" i="4"/>
  <c r="DU476" i="4"/>
  <c r="DU329" i="4"/>
  <c r="DU464" i="4"/>
  <c r="DU515" i="4"/>
  <c r="DU564" i="4"/>
  <c r="DU626" i="4"/>
  <c r="DU430" i="4"/>
  <c r="DU534" i="4"/>
  <c r="DU704" i="4"/>
  <c r="DU670" i="4"/>
  <c r="DU733" i="4"/>
  <c r="DU754" i="4"/>
  <c r="DP1023" i="4"/>
  <c r="DM1044" i="4"/>
  <c r="DO1089" i="4"/>
  <c r="M104" i="4"/>
  <c r="DE909" i="4"/>
  <c r="DG909" i="4"/>
  <c r="DD909" i="4"/>
  <c r="DD814" i="4"/>
  <c r="DE814" i="4"/>
  <c r="DF920" i="4"/>
  <c r="DD916" i="4"/>
  <c r="DE916" i="4"/>
  <c r="DF916" i="4"/>
  <c r="DO1053" i="4"/>
  <c r="DM1008" i="4"/>
  <c r="DP987" i="4"/>
  <c r="DE805" i="4"/>
  <c r="DD805" i="4"/>
  <c r="DG805" i="4"/>
  <c r="DE876" i="4"/>
  <c r="DD876" i="4"/>
  <c r="DE1072" i="4"/>
  <c r="DK1093" i="4" s="1"/>
  <c r="DG1085" i="4"/>
  <c r="DG992" i="4"/>
  <c r="DD802" i="4"/>
  <c r="DE802" i="4"/>
  <c r="BK178" i="4"/>
  <c r="BA178" i="4"/>
  <c r="BB178" i="4" s="1"/>
  <c r="DM1075" i="4"/>
  <c r="DP1054" i="4"/>
  <c r="DE834" i="4"/>
  <c r="DD834" i="4"/>
  <c r="DG834" i="4"/>
  <c r="BK266" i="4"/>
  <c r="BA266" i="4"/>
  <c r="BB266" i="4" s="1"/>
  <c r="DP1091" i="4"/>
  <c r="DM1112" i="4"/>
  <c r="M266" i="4"/>
  <c r="M25" i="4"/>
  <c r="DM1077" i="4"/>
  <c r="DP1056" i="4"/>
  <c r="DU103" i="4"/>
  <c r="DU105" i="4"/>
  <c r="DU137" i="4"/>
  <c r="DU136" i="4"/>
  <c r="DU254" i="4"/>
  <c r="DU300" i="4"/>
  <c r="DU338" i="4"/>
  <c r="DU219" i="4"/>
  <c r="DU652" i="4"/>
  <c r="DU373" i="4"/>
  <c r="DU335" i="4"/>
  <c r="DU508" i="4"/>
  <c r="DU553" i="4"/>
  <c r="DU591" i="4"/>
  <c r="DU737" i="4"/>
  <c r="DU446" i="4"/>
  <c r="DU546" i="4"/>
  <c r="DU686" i="4"/>
  <c r="DU770" i="4"/>
  <c r="M230" i="4"/>
  <c r="DO1105" i="4"/>
  <c r="DM1060" i="4"/>
  <c r="DP1039" i="4"/>
  <c r="DD881" i="4"/>
  <c r="DG881" i="4"/>
  <c r="DE881" i="4"/>
  <c r="DO1081" i="4"/>
  <c r="DP1015" i="4"/>
  <c r="DM1036" i="4"/>
  <c r="DO995" i="4"/>
  <c r="DP929" i="4"/>
  <c r="DM950" i="4"/>
  <c r="DD833" i="4"/>
  <c r="DE833" i="4"/>
  <c r="DO991" i="4"/>
  <c r="DM946" i="4"/>
  <c r="DP925" i="4"/>
  <c r="DD839" i="4"/>
  <c r="DE839" i="4"/>
  <c r="DG839" i="4"/>
  <c r="DO1040" i="4"/>
  <c r="DM995" i="4"/>
  <c r="DP974" i="4"/>
  <c r="DG1040" i="4"/>
  <c r="DO1064" i="4"/>
  <c r="DM1019" i="4"/>
  <c r="DP998" i="4"/>
  <c r="DM1101" i="4"/>
  <c r="DP1080" i="4"/>
  <c r="DD874" i="4"/>
  <c r="DE874" i="4"/>
  <c r="DD860" i="4"/>
  <c r="DE860" i="4"/>
  <c r="DG980" i="4"/>
  <c r="BA192" i="4"/>
  <c r="BB192" i="4" s="1"/>
  <c r="BK192" i="4"/>
  <c r="DG983" i="4"/>
  <c r="BK149" i="4"/>
  <c r="BA149" i="4"/>
  <c r="BB149" i="4" s="1"/>
  <c r="DE1100" i="4"/>
  <c r="DE976" i="4"/>
  <c r="DK997" i="4" s="1"/>
  <c r="BK274" i="4"/>
  <c r="BA274" i="4"/>
  <c r="BB274" i="4" s="1"/>
  <c r="BK218" i="4"/>
  <c r="BA218" i="4"/>
  <c r="BB218" i="4" s="1"/>
  <c r="DO1097" i="4"/>
  <c r="DM1052" i="4"/>
  <c r="DP1031" i="4"/>
  <c r="DG1018" i="4"/>
  <c r="DG1083" i="4"/>
  <c r="M48" i="4"/>
  <c r="DD950" i="4"/>
  <c r="DJ971" i="4" s="1"/>
  <c r="M173" i="4"/>
  <c r="DD820" i="4"/>
  <c r="DE820" i="4"/>
  <c r="DU116" i="4"/>
  <c r="DU166" i="4"/>
  <c r="DU157" i="4"/>
  <c r="DU140" i="4"/>
  <c r="DU230" i="4"/>
  <c r="DU207" i="4"/>
  <c r="DU347" i="4"/>
  <c r="DU223" i="4"/>
  <c r="DU482" i="4"/>
  <c r="DU449" i="4"/>
  <c r="DU382" i="4"/>
  <c r="DU349" i="4"/>
  <c r="DU540" i="4"/>
  <c r="DU578" i="4"/>
  <c r="DU503" i="4"/>
  <c r="DU600" i="4"/>
  <c r="DU421" i="4"/>
  <c r="DU713" i="4"/>
  <c r="DU731" i="4"/>
  <c r="DU732" i="4"/>
  <c r="DU786" i="4"/>
  <c r="M240" i="4"/>
  <c r="M196" i="4"/>
  <c r="M205" i="4"/>
  <c r="DF1096" i="4"/>
  <c r="DE1096" i="4"/>
  <c r="DG1029" i="4"/>
  <c r="DD859" i="4"/>
  <c r="DE859" i="4"/>
  <c r="BK246" i="4"/>
  <c r="BA246" i="4"/>
  <c r="BB246" i="4" s="1"/>
  <c r="DD826" i="4"/>
  <c r="DE826" i="4"/>
  <c r="DF918" i="4"/>
  <c r="DE918" i="4"/>
  <c r="DD918" i="4"/>
  <c r="BA230" i="4"/>
  <c r="BB230" i="4" s="1"/>
  <c r="BK230" i="4"/>
  <c r="DG1028" i="4"/>
  <c r="DD1028" i="4"/>
  <c r="DJ1049" i="4" s="1"/>
  <c r="DE1020" i="4"/>
  <c r="DK1041" i="4" s="1"/>
  <c r="BA260" i="4"/>
  <c r="BB260" i="4" s="1"/>
  <c r="BK260" i="4"/>
  <c r="BK297" i="4"/>
  <c r="BA297" i="4"/>
  <c r="BB297" i="4" s="1"/>
  <c r="DG926" i="4"/>
  <c r="DF965" i="4"/>
  <c r="BA131" i="4"/>
  <c r="BB131" i="4" s="1"/>
  <c r="BK131" i="4"/>
  <c r="DG951" i="4"/>
  <c r="DP889" i="4"/>
  <c r="DG991" i="4"/>
  <c r="DP882" i="4"/>
  <c r="M184" i="4"/>
  <c r="DG1007" i="4"/>
  <c r="DU130" i="4"/>
  <c r="DU208" i="4"/>
  <c r="DU217" i="4"/>
  <c r="DU144" i="4"/>
  <c r="DU272" i="4"/>
  <c r="DU212" i="4"/>
  <c r="DU274" i="4"/>
  <c r="DU227" i="4"/>
  <c r="DU525" i="4"/>
  <c r="DU458" i="4"/>
  <c r="DU419" i="4"/>
  <c r="DU356" i="4"/>
  <c r="DU566" i="4"/>
  <c r="DU587" i="4"/>
  <c r="DU440" i="4"/>
  <c r="DU511" i="4"/>
  <c r="DU615" i="4"/>
  <c r="DU437" i="4"/>
  <c r="DU721" i="4"/>
  <c r="DU742" i="4"/>
  <c r="DU743" i="4"/>
  <c r="DU662" i="4"/>
  <c r="DD869" i="4"/>
  <c r="DE869" i="4"/>
  <c r="M149" i="4"/>
  <c r="M121" i="4"/>
  <c r="M251" i="4"/>
  <c r="BK151" i="4"/>
  <c r="BA151" i="4"/>
  <c r="BB151" i="4" s="1"/>
  <c r="DG1042" i="4"/>
  <c r="DG904" i="4"/>
  <c r="DG1019" i="4"/>
  <c r="DM1059" i="4"/>
  <c r="DO1104" i="4"/>
  <c r="DP1038" i="4"/>
  <c r="DG939" i="4"/>
  <c r="M294" i="4"/>
  <c r="M175" i="4"/>
  <c r="M217" i="4"/>
  <c r="M182" i="4"/>
  <c r="DU177" i="4"/>
  <c r="DU128" i="4"/>
  <c r="DU161" i="4"/>
  <c r="DU148" i="4"/>
  <c r="DU281" i="4"/>
  <c r="DU339" i="4"/>
  <c r="DU322" i="4"/>
  <c r="DU231" i="4"/>
  <c r="DU312" i="4"/>
  <c r="DU492" i="4"/>
  <c r="DU518" i="4"/>
  <c r="DU432" i="4"/>
  <c r="DU386" i="4"/>
  <c r="DU621" i="4"/>
  <c r="DU467" i="4"/>
  <c r="DU456" i="4"/>
  <c r="DU521" i="4"/>
  <c r="DU643" i="4"/>
  <c r="DU453" i="4"/>
  <c r="DU698" i="4"/>
  <c r="DU783" i="4"/>
  <c r="DU678" i="4"/>
  <c r="DM966" i="4"/>
  <c r="DP945" i="4"/>
  <c r="DO1011" i="4"/>
  <c r="M54" i="4"/>
  <c r="M45" i="4"/>
  <c r="M145" i="4"/>
  <c r="M22" i="4"/>
  <c r="M194" i="4"/>
  <c r="DE991" i="4"/>
  <c r="DK1012" i="4" s="1"/>
  <c r="M66" i="4"/>
  <c r="DF989" i="4"/>
  <c r="DD989" i="4"/>
  <c r="DJ1010" i="4" s="1"/>
  <c r="DG989" i="4"/>
  <c r="M216" i="4"/>
  <c r="M75" i="4"/>
  <c r="DU178" i="4"/>
  <c r="DU72" i="4"/>
  <c r="DU174" i="4"/>
  <c r="DU152" i="4"/>
  <c r="DU206" i="4"/>
  <c r="DU201" i="4"/>
  <c r="DU252" i="4"/>
  <c r="DU235" i="4"/>
  <c r="DU313" i="4"/>
  <c r="DU565" i="4"/>
  <c r="DU328" i="4"/>
  <c r="DU472" i="4"/>
  <c r="DU394" i="4"/>
  <c r="DU549" i="4"/>
  <c r="DU552" i="4"/>
  <c r="DU494" i="4"/>
  <c r="DU532" i="4"/>
  <c r="DU712" i="4"/>
  <c r="DU473" i="4"/>
  <c r="DU705" i="4"/>
  <c r="DU586" i="4"/>
  <c r="DU608" i="4"/>
  <c r="DU734" i="4"/>
  <c r="DD822" i="4"/>
  <c r="DE822" i="4"/>
  <c r="M179" i="4"/>
  <c r="DO1003" i="4"/>
  <c r="DP937" i="4"/>
  <c r="DM958" i="4"/>
  <c r="M35" i="4"/>
  <c r="BK242" i="4"/>
  <c r="BA242" i="4"/>
  <c r="BB242" i="4" s="1"/>
  <c r="DE861" i="4"/>
  <c r="DD861" i="4"/>
  <c r="DO1107" i="4"/>
  <c r="DR1107" i="4" s="1"/>
  <c r="DP1041" i="4"/>
  <c r="DM1062" i="4"/>
  <c r="DG1025" i="4"/>
  <c r="DD845" i="4"/>
  <c r="DE845" i="4"/>
  <c r="DD821" i="4"/>
  <c r="DE821" i="4"/>
  <c r="DG977" i="4"/>
  <c r="BK157" i="4"/>
  <c r="BA157" i="4"/>
  <c r="BB157" i="4" s="1"/>
  <c r="BA197" i="4"/>
  <c r="BB197" i="4" s="1"/>
  <c r="BK197" i="4"/>
  <c r="M79" i="4"/>
  <c r="M164" i="4"/>
  <c r="DU110" i="4"/>
  <c r="DU92" i="4"/>
  <c r="DU213" i="4"/>
  <c r="DU156" i="4"/>
  <c r="DU202" i="4"/>
  <c r="DU218" i="4"/>
  <c r="DU474" i="4"/>
  <c r="DU239" i="4"/>
  <c r="DU318" i="4"/>
  <c r="DU298" i="4"/>
  <c r="DU334" i="4"/>
  <c r="DU455" i="4"/>
  <c r="DU405" i="4"/>
  <c r="DU562" i="4"/>
  <c r="DU577" i="4"/>
  <c r="DU502" i="4"/>
  <c r="DU557" i="4"/>
  <c r="DU726" i="4"/>
  <c r="DU481" i="4"/>
  <c r="DU602" i="4"/>
  <c r="DU624" i="4"/>
  <c r="DU749" i="4"/>
  <c r="DU761" i="4"/>
  <c r="BK173" i="4"/>
  <c r="BA173" i="4"/>
  <c r="BB173" i="4" s="1"/>
  <c r="M64" i="4"/>
  <c r="M85" i="4"/>
  <c r="DG995" i="4"/>
  <c r="DG965" i="4"/>
  <c r="BK272" i="4"/>
  <c r="BA272" i="4"/>
  <c r="BB272" i="4" s="1"/>
  <c r="DG1072" i="4"/>
  <c r="DP1062" i="4"/>
  <c r="DM1083" i="4"/>
  <c r="DF917" i="4"/>
  <c r="DD917" i="4"/>
  <c r="DE917" i="4"/>
  <c r="DU83" i="4"/>
  <c r="DU108" i="4"/>
  <c r="DU97" i="4"/>
  <c r="DU160" i="4"/>
  <c r="DU262" i="4"/>
  <c r="DU260" i="4"/>
  <c r="DU506" i="4"/>
  <c r="DU243" i="4"/>
  <c r="DU355" i="4"/>
  <c r="DU331" i="4"/>
  <c r="DU341" i="4"/>
  <c r="DU516" i="4"/>
  <c r="DU452" i="4"/>
  <c r="DU589" i="4"/>
  <c r="DU530" i="4"/>
  <c r="DU616" i="4"/>
  <c r="DU524" i="4"/>
  <c r="DU649" i="4"/>
  <c r="DU618" i="4"/>
  <c r="DU640" i="4"/>
  <c r="DU765" i="4"/>
  <c r="DU777" i="4"/>
  <c r="M40" i="4"/>
  <c r="DD847" i="4"/>
  <c r="DE847" i="4"/>
  <c r="DG847" i="4"/>
  <c r="CO1113" i="4" a="1"/>
  <c r="CO1113" i="4" s="1"/>
  <c r="CR1113" i="4" s="1"/>
  <c r="CO1110" i="4" a="1"/>
  <c r="CO1110" i="4" s="1"/>
  <c r="CR1110" i="4" s="1"/>
  <c r="CO1104" i="4" a="1"/>
  <c r="CO1104" i="4" s="1"/>
  <c r="CS1104" i="4" s="1"/>
  <c r="CO1073" i="4" a="1"/>
  <c r="CO1073" i="4" s="1"/>
  <c r="CR1073" i="4" s="1"/>
  <c r="CO1041" i="4" a="1"/>
  <c r="CO1041" i="4" s="1"/>
  <c r="CR1041" i="4" s="1"/>
  <c r="CO1112" i="4" a="1"/>
  <c r="CO1112" i="4" s="1"/>
  <c r="CS1112" i="4" s="1"/>
  <c r="CO1102" i="4" a="1"/>
  <c r="CO1102" i="4" s="1"/>
  <c r="CO1070" i="4" a="1"/>
  <c r="CO1070" i="4" s="1"/>
  <c r="CR1070" i="4" s="1"/>
  <c r="CO1105" i="4" a="1"/>
  <c r="CO1105" i="4" s="1"/>
  <c r="CR1105" i="4" s="1"/>
  <c r="CO1099" i="4" a="1"/>
  <c r="CO1099" i="4" s="1"/>
  <c r="CR1099" i="4" s="1"/>
  <c r="CO1067" i="4" a="1"/>
  <c r="CO1067" i="4" s="1"/>
  <c r="CR1067" i="4" s="1"/>
  <c r="CO1111" i="4" a="1"/>
  <c r="CO1111" i="4" s="1"/>
  <c r="CR1111" i="4" s="1"/>
  <c r="CO1096" i="4" a="1"/>
  <c r="CO1096" i="4" s="1"/>
  <c r="CR1096" i="4" s="1"/>
  <c r="CO1064" i="4" a="1"/>
  <c r="CO1064" i="4" s="1"/>
  <c r="CR1064" i="4" s="1"/>
  <c r="CO1093" i="4" a="1"/>
  <c r="CO1093" i="4" s="1"/>
  <c r="CR1093" i="4" s="1"/>
  <c r="CO1061" i="4" a="1"/>
  <c r="CO1061" i="4" s="1"/>
  <c r="CR1061" i="4" s="1"/>
  <c r="CO1090" i="4" a="1"/>
  <c r="CO1090" i="4" s="1"/>
  <c r="CR1090" i="4" s="1"/>
  <c r="CO1087" i="4" a="1"/>
  <c r="CO1087" i="4" s="1"/>
  <c r="CR1087" i="4" s="1"/>
  <c r="CO1114" i="4" a="1"/>
  <c r="CO1114" i="4" s="1"/>
  <c r="CR1114" i="4" s="1"/>
  <c r="CO1084" i="4" a="1"/>
  <c r="CO1084" i="4" s="1"/>
  <c r="CR1084" i="4" s="1"/>
  <c r="CO1052" i="4" a="1"/>
  <c r="CO1052" i="4" s="1"/>
  <c r="CR1052" i="4" s="1"/>
  <c r="CO1081" i="4" a="1"/>
  <c r="CO1081" i="4" s="1"/>
  <c r="CR1081" i="4" s="1"/>
  <c r="CO1109" i="4" a="1"/>
  <c r="CO1109" i="4" s="1"/>
  <c r="CR1109" i="4" s="1"/>
  <c r="CO1078" i="4" a="1"/>
  <c r="CO1078" i="4" s="1"/>
  <c r="CR1078" i="4" s="1"/>
  <c r="CO1101" i="4" a="1"/>
  <c r="CO1101" i="4" s="1"/>
  <c r="CR1101" i="4" s="1"/>
  <c r="CO1069" i="4" a="1"/>
  <c r="CO1069" i="4" s="1"/>
  <c r="CR1069" i="4" s="1"/>
  <c r="CO1098" i="4" a="1"/>
  <c r="CO1098" i="4" s="1"/>
  <c r="CR1098" i="4" s="1"/>
  <c r="CO1108" i="4" a="1"/>
  <c r="CO1108" i="4" s="1"/>
  <c r="CR1108" i="4" s="1"/>
  <c r="CO1095" i="4" a="1"/>
  <c r="CO1095" i="4" s="1"/>
  <c r="CS1095" i="4" s="1"/>
  <c r="CO1063" i="4" a="1"/>
  <c r="CO1063" i="4" s="1"/>
  <c r="CR1063" i="4" s="1"/>
  <c r="CO1092" i="4" a="1"/>
  <c r="CO1092" i="4" s="1"/>
  <c r="CO1060" i="4" a="1"/>
  <c r="CO1060" i="4" s="1"/>
  <c r="CR1060" i="4" s="1"/>
  <c r="CO1089" i="4" a="1"/>
  <c r="CO1089" i="4" s="1"/>
  <c r="CR1089" i="4" s="1"/>
  <c r="CO1057" i="4" a="1"/>
  <c r="CO1057" i="4" s="1"/>
  <c r="CR1057" i="4" s="1"/>
  <c r="CO1086" i="4" a="1"/>
  <c r="CO1086" i="4" s="1"/>
  <c r="CS1086" i="4" s="1"/>
  <c r="CO1054" i="4" a="1"/>
  <c r="CO1054" i="4" s="1"/>
  <c r="CR1054" i="4" s="1"/>
  <c r="CO1083" i="4" a="1"/>
  <c r="CO1083" i="4" s="1"/>
  <c r="CR1083" i="4" s="1"/>
  <c r="CO1051" i="4" a="1"/>
  <c r="CO1051" i="4" s="1"/>
  <c r="CR1051" i="4" s="1"/>
  <c r="CO1107" i="4" a="1"/>
  <c r="CO1107" i="4" s="1"/>
  <c r="CR1107" i="4" s="1"/>
  <c r="CO1077" i="4" a="1"/>
  <c r="CO1077" i="4" s="1"/>
  <c r="CR1077" i="4" s="1"/>
  <c r="CO1045" i="4" a="1"/>
  <c r="CO1045" i="4" s="1"/>
  <c r="CS1045" i="4" s="1"/>
  <c r="CO1100" i="4" a="1"/>
  <c r="CO1100" i="4" s="1"/>
  <c r="CS1100" i="4" s="1"/>
  <c r="CO1068" i="4" a="1"/>
  <c r="CO1068" i="4" s="1"/>
  <c r="CR1068" i="4" s="1"/>
  <c r="CO1097" i="4" a="1"/>
  <c r="CO1097" i="4" s="1"/>
  <c r="CS1097" i="4" s="1"/>
  <c r="CO1094" i="4" a="1"/>
  <c r="CO1094" i="4" s="1"/>
  <c r="CR1094" i="4" s="1"/>
  <c r="CO1076" i="4" a="1"/>
  <c r="CO1076" i="4" s="1"/>
  <c r="CR1076" i="4" s="1"/>
  <c r="CO1044" i="4" a="1"/>
  <c r="CO1044" i="4" s="1"/>
  <c r="CS1044" i="4" s="1"/>
  <c r="CO1031" i="4" a="1"/>
  <c r="CO1031" i="4" s="1"/>
  <c r="CR1031" i="4" s="1"/>
  <c r="CO999" i="4" a="1"/>
  <c r="CO999" i="4" s="1"/>
  <c r="CR999" i="4" s="1"/>
  <c r="CO1028" i="4" a="1"/>
  <c r="CO1028" i="4" s="1"/>
  <c r="CR1028" i="4" s="1"/>
  <c r="CO996" i="4" a="1"/>
  <c r="CO996" i="4" s="1"/>
  <c r="CR996" i="4" s="1"/>
  <c r="CO964" i="4" a="1"/>
  <c r="CO964" i="4" s="1"/>
  <c r="CO1025" i="4" a="1"/>
  <c r="CO1025" i="4" s="1"/>
  <c r="CR1025" i="4" s="1"/>
  <c r="CO1022" i="4" a="1"/>
  <c r="CO1022" i="4" s="1"/>
  <c r="CR1022" i="4" s="1"/>
  <c r="CO990" i="4" a="1"/>
  <c r="CO990" i="4" s="1"/>
  <c r="CR990" i="4" s="1"/>
  <c r="CO1103" i="4" a="1"/>
  <c r="CO1103" i="4" s="1"/>
  <c r="CR1103" i="4" s="1"/>
  <c r="CO1080" i="4" a="1"/>
  <c r="CO1080" i="4" s="1"/>
  <c r="CR1080" i="4" s="1"/>
  <c r="CO1019" i="4" a="1"/>
  <c r="CO1019" i="4" s="1"/>
  <c r="CS1019" i="4" s="1"/>
  <c r="CO987" i="4" a="1"/>
  <c r="CO987" i="4" s="1"/>
  <c r="CR987" i="4" s="1"/>
  <c r="CO1058" i="4" a="1"/>
  <c r="CO1058" i="4" s="1"/>
  <c r="CR1058" i="4" s="1"/>
  <c r="CO1043" i="4" a="1"/>
  <c r="CO1043" i="4" s="1"/>
  <c r="CR1043" i="4" s="1"/>
  <c r="CO1071" i="4" a="1"/>
  <c r="CO1071" i="4" s="1"/>
  <c r="CR1071" i="4" s="1"/>
  <c r="CO1013" i="4" a="1"/>
  <c r="CO1013" i="4" s="1"/>
  <c r="CR1013" i="4" s="1"/>
  <c r="CO1091" i="4" a="1"/>
  <c r="CO1091" i="4" s="1"/>
  <c r="CR1091" i="4" s="1"/>
  <c r="CO1074" i="4" a="1"/>
  <c r="CO1074" i="4" s="1"/>
  <c r="CR1074" i="4" s="1"/>
  <c r="CO1088" i="4" a="1"/>
  <c r="CO1088" i="4" s="1"/>
  <c r="CS1088" i="4" s="1"/>
  <c r="CO1039" i="4" a="1"/>
  <c r="CO1039" i="4" s="1"/>
  <c r="CR1039" i="4" s="1"/>
  <c r="CO1085" i="4" a="1"/>
  <c r="CO1085" i="4" s="1"/>
  <c r="CS1085" i="4" s="1"/>
  <c r="CO1036" i="4" a="1"/>
  <c r="CO1036" i="4" s="1"/>
  <c r="CR1036" i="4" s="1"/>
  <c r="CO1059" i="4" a="1"/>
  <c r="CO1059" i="4" s="1"/>
  <c r="CR1059" i="4" s="1"/>
  <c r="CO1033" i="4" a="1"/>
  <c r="CO1033" i="4" s="1"/>
  <c r="CS1033" i="4" s="1"/>
  <c r="CO1001" i="4" a="1"/>
  <c r="CO1001" i="4" s="1"/>
  <c r="CR1001" i="4" s="1"/>
  <c r="CO1030" i="4" a="1"/>
  <c r="CO1030" i="4" s="1"/>
  <c r="CS1030" i="4" s="1"/>
  <c r="CO998" i="4" a="1"/>
  <c r="CO998" i="4" s="1"/>
  <c r="CS998" i="4" s="1"/>
  <c r="CO1082" i="4" a="1"/>
  <c r="CO1082" i="4" s="1"/>
  <c r="CR1082" i="4" s="1"/>
  <c r="CO1042" i="4" a="1"/>
  <c r="CO1042" i="4" s="1"/>
  <c r="CS1042" i="4" s="1"/>
  <c r="CO1027" i="4" a="1"/>
  <c r="CO1027" i="4" s="1"/>
  <c r="CR1027" i="4" s="1"/>
  <c r="CO1106" i="4" a="1"/>
  <c r="CO1106" i="4" s="1"/>
  <c r="CR1106" i="4" s="1"/>
  <c r="CO1024" i="4" a="1"/>
  <c r="CO1024" i="4" s="1"/>
  <c r="CR1024" i="4" s="1"/>
  <c r="CO992" i="4" a="1"/>
  <c r="CO992" i="4" s="1"/>
  <c r="CR992" i="4" s="1"/>
  <c r="CO1021" i="4" a="1"/>
  <c r="CO1021" i="4" s="1"/>
  <c r="CR1021" i="4" s="1"/>
  <c r="CO989" i="4" a="1"/>
  <c r="CO989" i="4" s="1"/>
  <c r="CR989" i="4" s="1"/>
  <c r="CO1065" i="4" a="1"/>
  <c r="CO1065" i="4" s="1"/>
  <c r="CO1018" i="4" a="1"/>
  <c r="CO1018" i="4" s="1"/>
  <c r="CR1018" i="4" s="1"/>
  <c r="CO986" i="4" a="1"/>
  <c r="CO986" i="4" s="1"/>
  <c r="CS986" i="4" s="1"/>
  <c r="CO1015" i="4" a="1"/>
  <c r="CO1015" i="4" s="1"/>
  <c r="CS1015" i="4" s="1"/>
  <c r="CO1012" i="4" a="1"/>
  <c r="CO1012" i="4" s="1"/>
  <c r="CR1012" i="4" s="1"/>
  <c r="CO1072" i="4" a="1"/>
  <c r="CO1072" i="4" s="1"/>
  <c r="CS1072" i="4" s="1"/>
  <c r="CO1053" i="4" a="1"/>
  <c r="CO1053" i="4" s="1"/>
  <c r="CS1053" i="4" s="1"/>
  <c r="CO1009" i="4" a="1"/>
  <c r="CO1009" i="4" s="1"/>
  <c r="CR1009" i="4" s="1"/>
  <c r="CO1050" i="4" a="1"/>
  <c r="CO1050" i="4" s="1"/>
  <c r="CS1050" i="4" s="1"/>
  <c r="CO1038" i="4" a="1"/>
  <c r="CO1038" i="4" s="1"/>
  <c r="CS1038" i="4" s="1"/>
  <c r="CO1006" i="4" a="1"/>
  <c r="CO1006" i="4" s="1"/>
  <c r="CR1006" i="4" s="1"/>
  <c r="CO1055" i="4" a="1"/>
  <c r="CO1055" i="4" s="1"/>
  <c r="CR1055" i="4" s="1"/>
  <c r="CO1047" i="4" a="1"/>
  <c r="CO1047" i="4" s="1"/>
  <c r="CR1047" i="4" s="1"/>
  <c r="CO1023" i="4" a="1"/>
  <c r="CO1023" i="4" s="1"/>
  <c r="CR1023" i="4" s="1"/>
  <c r="CO1066" i="4" a="1"/>
  <c r="CO1066" i="4" s="1"/>
  <c r="CR1066" i="4" s="1"/>
  <c r="CO1020" i="4" a="1"/>
  <c r="CO1020" i="4" s="1"/>
  <c r="CS1020" i="4" s="1"/>
  <c r="CO1046" i="4" a="1"/>
  <c r="CO1046" i="4" s="1"/>
  <c r="CO1017" i="4" a="1"/>
  <c r="CO1017" i="4" s="1"/>
  <c r="CR1017" i="4" s="1"/>
  <c r="CO1034" i="4" a="1"/>
  <c r="CO1034" i="4" s="1"/>
  <c r="CR1034" i="4" s="1"/>
  <c r="CO954" i="4" a="1"/>
  <c r="CO954" i="4" s="1"/>
  <c r="CR954" i="4" s="1"/>
  <c r="CO922" i="4" a="1"/>
  <c r="CO922" i="4" s="1"/>
  <c r="CS922" i="4" s="1"/>
  <c r="CO896" i="4" a="1"/>
  <c r="CO896" i="4" s="1"/>
  <c r="CU896" i="4" s="1"/>
  <c r="CO1075" i="4" a="1"/>
  <c r="CO1075" i="4" s="1"/>
  <c r="CR1075" i="4" s="1"/>
  <c r="CO1049" i="4" a="1"/>
  <c r="CO1049" i="4" s="1"/>
  <c r="CR1049" i="4" s="1"/>
  <c r="CO977" i="4" a="1"/>
  <c r="CO977" i="4" s="1"/>
  <c r="CR977" i="4" s="1"/>
  <c r="CO973" i="4" a="1"/>
  <c r="CO973" i="4" s="1"/>
  <c r="CR973" i="4" s="1"/>
  <c r="CO948" i="4" a="1"/>
  <c r="CO948" i="4" s="1"/>
  <c r="CR948" i="4" s="1"/>
  <c r="CO916" i="4" a="1"/>
  <c r="CO916" i="4" s="1"/>
  <c r="CU916" i="4" s="1"/>
  <c r="CO969" i="4" a="1"/>
  <c r="CO969" i="4" s="1"/>
  <c r="CS969" i="4" s="1"/>
  <c r="CO945" i="4" a="1"/>
  <c r="CO945" i="4" s="1"/>
  <c r="CS945" i="4" s="1"/>
  <c r="CO887" i="4" a="1"/>
  <c r="CO887" i="4" s="1"/>
  <c r="CU887" i="4" s="1"/>
  <c r="CO985" i="4" a="1"/>
  <c r="CO985" i="4" s="1"/>
  <c r="CO942" i="4" a="1"/>
  <c r="CO942" i="4" s="1"/>
  <c r="CS942" i="4" s="1"/>
  <c r="CO913" i="4" a="1"/>
  <c r="CO913" i="4" s="1"/>
  <c r="CU913" i="4" s="1"/>
  <c r="CO984" i="4" a="1"/>
  <c r="CO984" i="4" s="1"/>
  <c r="CR984" i="4" s="1"/>
  <c r="CO939" i="4" a="1"/>
  <c r="CO939" i="4" s="1"/>
  <c r="CS939" i="4" s="1"/>
  <c r="CO1005" i="4" a="1"/>
  <c r="CO1005" i="4" s="1"/>
  <c r="CR1005" i="4" s="1"/>
  <c r="CO988" i="4" a="1"/>
  <c r="CO988" i="4" s="1"/>
  <c r="CS988" i="4" s="1"/>
  <c r="CO936" i="4" a="1"/>
  <c r="CO936" i="4" s="1"/>
  <c r="CR936" i="4" s="1"/>
  <c r="CO983" i="4" a="1"/>
  <c r="CO983" i="4" s="1"/>
  <c r="CS983" i="4" s="1"/>
  <c r="CO1037" i="4" a="1"/>
  <c r="CO1037" i="4" s="1"/>
  <c r="CR1037" i="4" s="1"/>
  <c r="CO1029" i="4" a="1"/>
  <c r="CO1029" i="4" s="1"/>
  <c r="CR1029" i="4" s="1"/>
  <c r="CO962" i="4" a="1"/>
  <c r="CO962" i="4" s="1"/>
  <c r="CO1048" i="4" a="1"/>
  <c r="CO1048" i="4" s="1"/>
  <c r="CR1048" i="4" s="1"/>
  <c r="CO965" i="4" a="1"/>
  <c r="CO965" i="4" s="1"/>
  <c r="CR965" i="4" s="1"/>
  <c r="CO959" i="4" a="1"/>
  <c r="CO959" i="4" s="1"/>
  <c r="CO976" i="4" a="1"/>
  <c r="CO976" i="4" s="1"/>
  <c r="CR976" i="4" s="1"/>
  <c r="CO972" i="4" a="1"/>
  <c r="CO972" i="4" s="1"/>
  <c r="CO956" i="4" a="1"/>
  <c r="CO956" i="4" s="1"/>
  <c r="CS956" i="4" s="1"/>
  <c r="CO1040" i="4" a="1"/>
  <c r="CO1040" i="4" s="1"/>
  <c r="CS1040" i="4" s="1"/>
  <c r="CO953" i="4" a="1"/>
  <c r="CO953" i="4" s="1"/>
  <c r="CR953" i="4" s="1"/>
  <c r="CO997" i="4" a="1"/>
  <c r="CO997" i="4" s="1"/>
  <c r="CR997" i="4" s="1"/>
  <c r="CO982" i="4" a="1"/>
  <c r="CO982" i="4" s="1"/>
  <c r="CS982" i="4" s="1"/>
  <c r="CO968" i="4" a="1"/>
  <c r="CO968" i="4" s="1"/>
  <c r="CR968" i="4" s="1"/>
  <c r="CO947" i="4" a="1"/>
  <c r="CO947" i="4" s="1"/>
  <c r="CR947" i="4" s="1"/>
  <c r="CO991" i="4" a="1"/>
  <c r="CO991" i="4" s="1"/>
  <c r="CR991" i="4" s="1"/>
  <c r="CO944" i="4" a="1"/>
  <c r="CO944" i="4" s="1"/>
  <c r="CR944" i="4" s="1"/>
  <c r="CO1002" i="4" a="1"/>
  <c r="CO1002" i="4" s="1"/>
  <c r="CR1002" i="4" s="1"/>
  <c r="CO941" i="4" a="1"/>
  <c r="CO941" i="4" s="1"/>
  <c r="CS941" i="4" s="1"/>
  <c r="CO883" i="4" a="1"/>
  <c r="CO883" i="4" s="1"/>
  <c r="CU883" i="4" s="1"/>
  <c r="CO981" i="4" a="1"/>
  <c r="CO981" i="4" s="1"/>
  <c r="CR981" i="4" s="1"/>
  <c r="CO938" i="4" a="1"/>
  <c r="CO938" i="4" s="1"/>
  <c r="CR938" i="4" s="1"/>
  <c r="CO912" i="4" a="1"/>
  <c r="CO912" i="4" s="1"/>
  <c r="CU912" i="4" s="1"/>
  <c r="CO975" i="4" a="1"/>
  <c r="CO975" i="4" s="1"/>
  <c r="CO935" i="4" a="1"/>
  <c r="CO935" i="4" s="1"/>
  <c r="CR935" i="4" s="1"/>
  <c r="CO971" i="4" a="1"/>
  <c r="CO971" i="4" s="1"/>
  <c r="CR971" i="4" s="1"/>
  <c r="CO932" i="4" a="1"/>
  <c r="CO932" i="4" s="1"/>
  <c r="CR932" i="4" s="1"/>
  <c r="CO906" i="4" a="1"/>
  <c r="CO906" i="4" s="1"/>
  <c r="CU906" i="4" s="1"/>
  <c r="CO1010" i="4" a="1"/>
  <c r="CO1010" i="4" s="1"/>
  <c r="CR1010" i="4" s="1"/>
  <c r="CO1003" i="4" a="1"/>
  <c r="CO1003" i="4" s="1"/>
  <c r="CR1003" i="4" s="1"/>
  <c r="CO980" i="4" a="1"/>
  <c r="CO980" i="4" s="1"/>
  <c r="CO961" i="4" a="1"/>
  <c r="CO961" i="4" s="1"/>
  <c r="CS961" i="4" s="1"/>
  <c r="CO929" i="4" a="1"/>
  <c r="CO929" i="4" s="1"/>
  <c r="CS929" i="4" s="1"/>
  <c r="CO958" i="4" a="1"/>
  <c r="CO958" i="4" s="1"/>
  <c r="CR958" i="4" s="1"/>
  <c r="CO926" i="4" a="1"/>
  <c r="CO926" i="4" s="1"/>
  <c r="CS926" i="4" s="1"/>
  <c r="CO900" i="4" a="1"/>
  <c r="CO900" i="4" s="1"/>
  <c r="CO1026" i="4" a="1"/>
  <c r="CO1026" i="4" s="1"/>
  <c r="CR1026" i="4" s="1"/>
  <c r="CO955" i="4" a="1"/>
  <c r="CO955" i="4" s="1"/>
  <c r="CR955" i="4" s="1"/>
  <c r="CO923" i="4" a="1"/>
  <c r="CO923" i="4" s="1"/>
  <c r="CR923" i="4" s="1"/>
  <c r="CO897" i="4" a="1"/>
  <c r="CO897" i="4" s="1"/>
  <c r="CU897" i="4" s="1"/>
  <c r="CO1079" i="4" a="1"/>
  <c r="CO1079" i="4" s="1"/>
  <c r="CR1079" i="4" s="1"/>
  <c r="CO1007" i="4" a="1"/>
  <c r="CO1007" i="4" s="1"/>
  <c r="CS1007" i="4" s="1"/>
  <c r="CO967" i="4" a="1"/>
  <c r="CO967" i="4" s="1"/>
  <c r="CR967" i="4" s="1"/>
  <c r="CO952" i="4" a="1"/>
  <c r="CO952" i="4" s="1"/>
  <c r="CR952" i="4" s="1"/>
  <c r="CO1056" i="4" a="1"/>
  <c r="CO1056" i="4" s="1"/>
  <c r="CR1056" i="4" s="1"/>
  <c r="CO993" i="4" a="1"/>
  <c r="CO993" i="4" s="1"/>
  <c r="CR993" i="4" s="1"/>
  <c r="CO949" i="4" a="1"/>
  <c r="CO949" i="4" s="1"/>
  <c r="CO917" i="4" a="1"/>
  <c r="CO917" i="4" s="1"/>
  <c r="CU917" i="4" s="1"/>
  <c r="CO891" i="4" a="1"/>
  <c r="CO891" i="4" s="1"/>
  <c r="CO1014" i="4" a="1"/>
  <c r="CO1014" i="4" s="1"/>
  <c r="CS1014" i="4" s="1"/>
  <c r="CO1008" i="4" a="1"/>
  <c r="CO1008" i="4" s="1"/>
  <c r="CR1008" i="4" s="1"/>
  <c r="CO1000" i="4" a="1"/>
  <c r="CO1000" i="4" s="1"/>
  <c r="CR1000" i="4" s="1"/>
  <c r="CO966" i="4" a="1"/>
  <c r="CO966" i="4" s="1"/>
  <c r="CR966" i="4" s="1"/>
  <c r="CO957" i="4" a="1"/>
  <c r="CO957" i="4" s="1"/>
  <c r="CS957" i="4" s="1"/>
  <c r="CO924" i="4" a="1"/>
  <c r="CO924" i="4" s="1"/>
  <c r="CS924" i="4" s="1"/>
  <c r="CO904" i="4" a="1"/>
  <c r="CO904" i="4" s="1"/>
  <c r="CO903" i="4" a="1"/>
  <c r="CO903" i="4" s="1"/>
  <c r="CU903" i="4" s="1"/>
  <c r="CO880" i="4" a="1"/>
  <c r="CO880" i="4" s="1"/>
  <c r="CO843" i="4" a="1"/>
  <c r="CO843" i="4" s="1"/>
  <c r="CU843" i="4" s="1"/>
  <c r="CO934" i="4" a="1"/>
  <c r="CO934" i="4" s="1"/>
  <c r="CO907" i="4" a="1"/>
  <c r="CO907" i="4" s="1"/>
  <c r="CU907" i="4" s="1"/>
  <c r="CO905" i="4" a="1"/>
  <c r="CO905" i="4" s="1"/>
  <c r="CU905" i="4" s="1"/>
  <c r="CO889" i="4" a="1"/>
  <c r="CO889" i="4" s="1"/>
  <c r="CO876" i="4" a="1"/>
  <c r="CO876" i="4" s="1"/>
  <c r="CU876" i="4" s="1"/>
  <c r="CO918" i="4" a="1"/>
  <c r="CO918" i="4" s="1"/>
  <c r="CU918" i="4" s="1"/>
  <c r="CO869" i="4" a="1"/>
  <c r="CO869" i="4" s="1"/>
  <c r="CU869" i="4" s="1"/>
  <c r="CO837" i="4" a="1"/>
  <c r="CO837" i="4" s="1"/>
  <c r="CU837" i="4" s="1"/>
  <c r="CO805" i="4" a="1"/>
  <c r="CO805" i="4" s="1"/>
  <c r="CU805" i="4" s="1"/>
  <c r="CO1035" i="4" a="1"/>
  <c r="CO1035" i="4" s="1"/>
  <c r="CR1035" i="4" s="1"/>
  <c r="CO970" i="4" a="1"/>
  <c r="CO970" i="4" s="1"/>
  <c r="CR970" i="4" s="1"/>
  <c r="CO930" i="4" a="1"/>
  <c r="CO930" i="4" s="1"/>
  <c r="CO908" i="4" a="1"/>
  <c r="CO908" i="4" s="1"/>
  <c r="CU908" i="4" s="1"/>
  <c r="CO872" i="4" a="1"/>
  <c r="CO872" i="4" s="1"/>
  <c r="CU872" i="4" s="1"/>
  <c r="CO863" i="4" a="1"/>
  <c r="CO863" i="4" s="1"/>
  <c r="CO831" i="4" a="1"/>
  <c r="CO831" i="4" s="1"/>
  <c r="CO910" i="4" a="1"/>
  <c r="CO910" i="4" s="1"/>
  <c r="CU910" i="4" s="1"/>
  <c r="CO909" i="4" a="1"/>
  <c r="CO909" i="4" s="1"/>
  <c r="CU909" i="4" s="1"/>
  <c r="CO860" i="4" a="1"/>
  <c r="CO860" i="4" s="1"/>
  <c r="CU860" i="4" s="1"/>
  <c r="CO925" i="4" a="1"/>
  <c r="CO925" i="4" s="1"/>
  <c r="CR925" i="4" s="1"/>
  <c r="CO895" i="4" a="1"/>
  <c r="CO895" i="4" s="1"/>
  <c r="CO888" i="4" a="1"/>
  <c r="CO888" i="4" s="1"/>
  <c r="CU888" i="4" s="1"/>
  <c r="CO919" i="4" a="1"/>
  <c r="CO919" i="4" s="1"/>
  <c r="CO854" i="4" a="1"/>
  <c r="CO854" i="4" s="1"/>
  <c r="CO979" i="4" a="1"/>
  <c r="CO979" i="4" s="1"/>
  <c r="CS979" i="4" s="1"/>
  <c r="CO911" i="4" a="1"/>
  <c r="CO911" i="4" s="1"/>
  <c r="CO875" i="4" a="1"/>
  <c r="CO875" i="4" s="1"/>
  <c r="CU875" i="4" s="1"/>
  <c r="CO950" i="4" a="1"/>
  <c r="CO950" i="4" s="1"/>
  <c r="CR950" i="4" s="1"/>
  <c r="CO931" i="4" a="1"/>
  <c r="CO931" i="4" s="1"/>
  <c r="CO920" i="4" a="1"/>
  <c r="CO920" i="4" s="1"/>
  <c r="CR920" i="4" s="1"/>
  <c r="CO894" i="4" a="1"/>
  <c r="CO894" i="4" s="1"/>
  <c r="CO842" i="4" a="1"/>
  <c r="CO842" i="4" s="1"/>
  <c r="CU842" i="4" s="1"/>
  <c r="CO1032" i="4" a="1"/>
  <c r="CO1032" i="4" s="1"/>
  <c r="CO871" i="4" a="1"/>
  <c r="CO871" i="4" s="1"/>
  <c r="CU871" i="4" s="1"/>
  <c r="CO865" i="4" a="1"/>
  <c r="CO865" i="4" s="1"/>
  <c r="CU865" i="4" s="1"/>
  <c r="CO833" i="4" a="1"/>
  <c r="CO833" i="4" s="1"/>
  <c r="CU833" i="4" s="1"/>
  <c r="CO995" i="4" a="1"/>
  <c r="CO995" i="4" s="1"/>
  <c r="CR995" i="4" s="1"/>
  <c r="CO862" i="4" a="1"/>
  <c r="CO862" i="4" s="1"/>
  <c r="CU862" i="4" s="1"/>
  <c r="CO830" i="4" a="1"/>
  <c r="CO830" i="4" s="1"/>
  <c r="CU830" i="4" s="1"/>
  <c r="CO963" i="4" a="1"/>
  <c r="CO963" i="4" s="1"/>
  <c r="CR963" i="4" s="1"/>
  <c r="CO927" i="4" a="1"/>
  <c r="CO927" i="4" s="1"/>
  <c r="CR927" i="4" s="1"/>
  <c r="CO878" i="4" a="1"/>
  <c r="CO878" i="4" s="1"/>
  <c r="CU878" i="4" s="1"/>
  <c r="CO859" i="4" a="1"/>
  <c r="CO859" i="4" s="1"/>
  <c r="CU859" i="4" s="1"/>
  <c r="CO827" i="4" a="1"/>
  <c r="CO827" i="4" s="1"/>
  <c r="CU827" i="4" s="1"/>
  <c r="CO921" i="4" a="1"/>
  <c r="CO921" i="4" s="1"/>
  <c r="CR921" i="4" s="1"/>
  <c r="CO914" i="4" a="1"/>
  <c r="CO914" i="4" s="1"/>
  <c r="CU914" i="4" s="1"/>
  <c r="CO892" i="4" a="1"/>
  <c r="CO892" i="4" s="1"/>
  <c r="CU892" i="4" s="1"/>
  <c r="CO874" i="4" a="1"/>
  <c r="CO874" i="4" s="1"/>
  <c r="CU874" i="4" s="1"/>
  <c r="CO856" i="4" a="1"/>
  <c r="CO856" i="4" s="1"/>
  <c r="CO824" i="4" a="1"/>
  <c r="CO824" i="4" s="1"/>
  <c r="CU824" i="4" s="1"/>
  <c r="CO994" i="4" a="1"/>
  <c r="CO994" i="4" s="1"/>
  <c r="CS994" i="4" s="1"/>
  <c r="CO943" i="4" a="1"/>
  <c r="CO943" i="4" s="1"/>
  <c r="CS943" i="4" s="1"/>
  <c r="CO853" i="4" a="1"/>
  <c r="CO853" i="4" s="1"/>
  <c r="CU853" i="4" s="1"/>
  <c r="CO821" i="4" a="1"/>
  <c r="CO821" i="4" s="1"/>
  <c r="CU821" i="4" s="1"/>
  <c r="CO940" i="4" a="1"/>
  <c r="CO940" i="4" s="1"/>
  <c r="CR940" i="4" s="1"/>
  <c r="CO882" i="4" a="1"/>
  <c r="CO882" i="4" s="1"/>
  <c r="CO960" i="4" a="1"/>
  <c r="CO960" i="4" s="1"/>
  <c r="CO928" i="4" a="1"/>
  <c r="CO928" i="4" s="1"/>
  <c r="CS928" i="4" s="1"/>
  <c r="CO915" i="4" a="1"/>
  <c r="CO915" i="4" s="1"/>
  <c r="CU915" i="4" s="1"/>
  <c r="CO838" i="4" a="1"/>
  <c r="CO838" i="4" s="1"/>
  <c r="CU838" i="4" s="1"/>
  <c r="CO937" i="4" a="1"/>
  <c r="CO937" i="4" s="1"/>
  <c r="CR937" i="4" s="1"/>
  <c r="CO933" i="4" a="1"/>
  <c r="CO933" i="4" s="1"/>
  <c r="CR933" i="4" s="1"/>
  <c r="CO877" i="4" a="1"/>
  <c r="CO877" i="4" s="1"/>
  <c r="CU877" i="4" s="1"/>
  <c r="CO870" i="4" a="1"/>
  <c r="CO870" i="4" s="1"/>
  <c r="CU870" i="4" s="1"/>
  <c r="CO867" i="4" a="1"/>
  <c r="CO867" i="4" s="1"/>
  <c r="CO1016" i="4" a="1"/>
  <c r="CO1016" i="4" s="1"/>
  <c r="CR1016" i="4" s="1"/>
  <c r="CO902" i="4" a="1"/>
  <c r="CO902" i="4" s="1"/>
  <c r="CU902" i="4" s="1"/>
  <c r="CO857" i="4" a="1"/>
  <c r="CO857" i="4" s="1"/>
  <c r="CU857" i="4" s="1"/>
  <c r="CO823" i="4" a="1"/>
  <c r="CO823" i="4" s="1"/>
  <c r="CO810" i="4" a="1"/>
  <c r="CO810" i="4" s="1"/>
  <c r="CU810" i="4" s="1"/>
  <c r="CO866" i="4" a="1"/>
  <c r="CO866" i="4" s="1"/>
  <c r="CU866" i="4" s="1"/>
  <c r="CO814" i="4" a="1"/>
  <c r="CO814" i="4" s="1"/>
  <c r="CU814" i="4" s="1"/>
  <c r="CO822" i="4" a="1"/>
  <c r="CO822" i="4" s="1"/>
  <c r="CU822" i="4" s="1"/>
  <c r="CO951" i="4" a="1"/>
  <c r="CO951" i="4" s="1"/>
  <c r="CS951" i="4" s="1"/>
  <c r="CO806" i="4" a="1"/>
  <c r="CO806" i="4" s="1"/>
  <c r="CU806" i="4" s="1"/>
  <c r="CO848" i="4" a="1"/>
  <c r="CO848" i="4" s="1"/>
  <c r="CU848" i="4" s="1"/>
  <c r="CO800" i="4" a="1"/>
  <c r="CO800" i="4" s="1"/>
  <c r="CU800" i="4" s="1"/>
  <c r="CO858" i="4" a="1"/>
  <c r="CO858" i="4" s="1"/>
  <c r="CO797" i="4" a="1"/>
  <c r="CO797" i="4" s="1"/>
  <c r="CU797" i="4" s="1"/>
  <c r="CO835" i="4" a="1"/>
  <c r="CO835" i="4" s="1"/>
  <c r="CO809" i="4" a="1"/>
  <c r="CO809" i="4" s="1"/>
  <c r="CU809" i="4" s="1"/>
  <c r="CO794" i="4" a="1"/>
  <c r="CO794" i="4" s="1"/>
  <c r="CU794" i="4" s="1"/>
  <c r="CO978" i="4" a="1"/>
  <c r="CO978" i="4" s="1"/>
  <c r="CS978" i="4" s="1"/>
  <c r="CO885" i="4" a="1"/>
  <c r="CO885" i="4" s="1"/>
  <c r="CU885" i="4" s="1"/>
  <c r="CO873" i="4" a="1"/>
  <c r="CO873" i="4" s="1"/>
  <c r="CU873" i="4" s="1"/>
  <c r="CO832" i="4" a="1"/>
  <c r="CO832" i="4" s="1"/>
  <c r="CO834" i="4" a="1"/>
  <c r="CO834" i="4" s="1"/>
  <c r="CO813" i="4" a="1"/>
  <c r="CO813" i="4" s="1"/>
  <c r="CU813" i="4" s="1"/>
  <c r="CO1011" i="4" a="1"/>
  <c r="CO1011" i="4" s="1"/>
  <c r="CO820" i="4" a="1"/>
  <c r="CO820" i="4" s="1"/>
  <c r="CY793" i="4"/>
  <c r="CY794" i="4" s="1"/>
  <c r="CY795" i="4" s="1"/>
  <c r="CY796" i="4" s="1"/>
  <c r="CY797" i="4" s="1"/>
  <c r="CY798" i="4" s="1"/>
  <c r="CY799" i="4" s="1"/>
  <c r="CY800" i="4" s="1"/>
  <c r="CY801" i="4" s="1"/>
  <c r="CY802" i="4" s="1"/>
  <c r="CY803" i="4" s="1"/>
  <c r="CY804" i="4" s="1"/>
  <c r="CY805" i="4" s="1"/>
  <c r="CY806" i="4" s="1"/>
  <c r="CY807" i="4" s="1"/>
  <c r="CY808" i="4" s="1"/>
  <c r="CY809" i="4" s="1"/>
  <c r="CY810" i="4" s="1"/>
  <c r="CY811" i="4" s="1"/>
  <c r="CY812" i="4" s="1"/>
  <c r="CY813" i="4" s="1"/>
  <c r="CY814" i="4" s="1"/>
  <c r="CY815" i="4" s="1"/>
  <c r="CY816" i="4" s="1"/>
  <c r="CY817" i="4" s="1"/>
  <c r="CY818" i="4" s="1"/>
  <c r="CY819" i="4" s="1"/>
  <c r="CY820" i="4" s="1"/>
  <c r="CY821" i="4" s="1"/>
  <c r="CY822" i="4" s="1"/>
  <c r="CY823" i="4" s="1"/>
  <c r="CY824" i="4" s="1"/>
  <c r="CY825" i="4" s="1"/>
  <c r="CY826" i="4" s="1"/>
  <c r="CY827" i="4" s="1"/>
  <c r="CY828" i="4" s="1"/>
  <c r="CY829" i="4" s="1"/>
  <c r="CY830" i="4" s="1"/>
  <c r="CY831" i="4" s="1"/>
  <c r="CY832" i="4" s="1"/>
  <c r="CY833" i="4" s="1"/>
  <c r="CY834" i="4" s="1"/>
  <c r="CY835" i="4" s="1"/>
  <c r="CY836" i="4" s="1"/>
  <c r="CY837" i="4" s="1"/>
  <c r="CY838" i="4" s="1"/>
  <c r="CY839" i="4" s="1"/>
  <c r="CY840" i="4" s="1"/>
  <c r="CY841" i="4" s="1"/>
  <c r="CY842" i="4" s="1"/>
  <c r="CY843" i="4" s="1"/>
  <c r="CY844" i="4" s="1"/>
  <c r="CY845" i="4" s="1"/>
  <c r="CY846" i="4" s="1"/>
  <c r="CY847" i="4" s="1"/>
  <c r="CY848" i="4" s="1"/>
  <c r="CY849" i="4" s="1"/>
  <c r="CY850" i="4" s="1"/>
  <c r="CY851" i="4" s="1"/>
  <c r="CY852" i="4" s="1"/>
  <c r="CY853" i="4" s="1"/>
  <c r="CY854" i="4" s="1"/>
  <c r="CY855" i="4" s="1"/>
  <c r="CY856" i="4" s="1"/>
  <c r="CY857" i="4" s="1"/>
  <c r="CY858" i="4" s="1"/>
  <c r="CY859" i="4" s="1"/>
  <c r="CY860" i="4" s="1"/>
  <c r="CY861" i="4" s="1"/>
  <c r="CY862" i="4" s="1"/>
  <c r="CY863" i="4" s="1"/>
  <c r="CY864" i="4" s="1"/>
  <c r="CY865" i="4" s="1"/>
  <c r="CY866" i="4" s="1"/>
  <c r="CY867" i="4" s="1"/>
  <c r="CY868" i="4" s="1"/>
  <c r="CY869" i="4" s="1"/>
  <c r="CY870" i="4" s="1"/>
  <c r="CY871" i="4" s="1"/>
  <c r="CY872" i="4" s="1"/>
  <c r="CY873" i="4" s="1"/>
  <c r="CY874" i="4" s="1"/>
  <c r="CY875" i="4" s="1"/>
  <c r="CY876" i="4" s="1"/>
  <c r="CY877" i="4" s="1"/>
  <c r="CY878" i="4" s="1"/>
  <c r="CY879" i="4" s="1"/>
  <c r="CY880" i="4" s="1"/>
  <c r="CY881" i="4" s="1"/>
  <c r="CY882" i="4" s="1"/>
  <c r="CY883" i="4" s="1"/>
  <c r="CY884" i="4" s="1"/>
  <c r="CY885" i="4" s="1"/>
  <c r="CY886" i="4" s="1"/>
  <c r="CY887" i="4" s="1"/>
  <c r="CY888" i="4" s="1"/>
  <c r="CY889" i="4" s="1"/>
  <c r="CY890" i="4" s="1"/>
  <c r="CY891" i="4" s="1"/>
  <c r="CY892" i="4" s="1"/>
  <c r="CY893" i="4" s="1"/>
  <c r="CY894" i="4" s="1"/>
  <c r="CY895" i="4" s="1"/>
  <c r="CY896" i="4" s="1"/>
  <c r="CY897" i="4" s="1"/>
  <c r="CY898" i="4" s="1"/>
  <c r="CY899" i="4" s="1"/>
  <c r="CY900" i="4" s="1"/>
  <c r="CY901" i="4" s="1"/>
  <c r="CY902" i="4" s="1"/>
  <c r="CY903" i="4" s="1"/>
  <c r="CY904" i="4" s="1"/>
  <c r="CY905" i="4" s="1"/>
  <c r="CY906" i="4" s="1"/>
  <c r="CY907" i="4" s="1"/>
  <c r="CY908" i="4" s="1"/>
  <c r="CY909" i="4" s="1"/>
  <c r="CY910" i="4" s="1"/>
  <c r="CY911" i="4" s="1"/>
  <c r="CY912" i="4" s="1"/>
  <c r="CY913" i="4" s="1"/>
  <c r="CY914" i="4" s="1"/>
  <c r="CY915" i="4" s="1"/>
  <c r="CY916" i="4" s="1"/>
  <c r="CY917" i="4" s="1"/>
  <c r="CY918" i="4" s="1"/>
  <c r="CY919" i="4" s="1"/>
  <c r="CY920" i="4" s="1"/>
  <c r="CY921" i="4" s="1"/>
  <c r="CY922" i="4" s="1"/>
  <c r="CY923" i="4" s="1"/>
  <c r="CY924" i="4" s="1"/>
  <c r="CY925" i="4" s="1"/>
  <c r="CY926" i="4" s="1"/>
  <c r="CY927" i="4" s="1"/>
  <c r="CY928" i="4" s="1"/>
  <c r="CY929" i="4" s="1"/>
  <c r="CY930" i="4" s="1"/>
  <c r="CY931" i="4" s="1"/>
  <c r="CY932" i="4" s="1"/>
  <c r="CY933" i="4" s="1"/>
  <c r="CY934" i="4" s="1"/>
  <c r="CY935" i="4" s="1"/>
  <c r="CY936" i="4" s="1"/>
  <c r="CY937" i="4" s="1"/>
  <c r="CY938" i="4" s="1"/>
  <c r="CY939" i="4" s="1"/>
  <c r="CY940" i="4" s="1"/>
  <c r="CY941" i="4" s="1"/>
  <c r="CY942" i="4" s="1"/>
  <c r="CY943" i="4" s="1"/>
  <c r="CY944" i="4" s="1"/>
  <c r="CY945" i="4" s="1"/>
  <c r="CY946" i="4" s="1"/>
  <c r="CY947" i="4" s="1"/>
  <c r="CY948" i="4" s="1"/>
  <c r="CY949" i="4" s="1"/>
  <c r="CY950" i="4" s="1"/>
  <c r="CY951" i="4" s="1"/>
  <c r="CY952" i="4" s="1"/>
  <c r="CY953" i="4" s="1"/>
  <c r="CY954" i="4" s="1"/>
  <c r="CY955" i="4" s="1"/>
  <c r="CY956" i="4" s="1"/>
  <c r="CY957" i="4" s="1"/>
  <c r="CY958" i="4" s="1"/>
  <c r="CY959" i="4" s="1"/>
  <c r="CY960" i="4" s="1"/>
  <c r="CY961" i="4" s="1"/>
  <c r="CY962" i="4" s="1"/>
  <c r="CY963" i="4" s="1"/>
  <c r="CY964" i="4" s="1"/>
  <c r="CY965" i="4" s="1"/>
  <c r="CY966" i="4" s="1"/>
  <c r="CY967" i="4" s="1"/>
  <c r="CY968" i="4" s="1"/>
  <c r="CY969" i="4" s="1"/>
  <c r="CY970" i="4" s="1"/>
  <c r="CY971" i="4" s="1"/>
  <c r="CY972" i="4" s="1"/>
  <c r="CY973" i="4" s="1"/>
  <c r="CY974" i="4" s="1"/>
  <c r="CY975" i="4" s="1"/>
  <c r="CY976" i="4" s="1"/>
  <c r="CY977" i="4" s="1"/>
  <c r="CY978" i="4" s="1"/>
  <c r="CY979" i="4" s="1"/>
  <c r="CY980" i="4" s="1"/>
  <c r="CY981" i="4" s="1"/>
  <c r="CY982" i="4" s="1"/>
  <c r="CY983" i="4" s="1"/>
  <c r="CY984" i="4" s="1"/>
  <c r="CY985" i="4" s="1"/>
  <c r="CY986" i="4" s="1"/>
  <c r="CY987" i="4" s="1"/>
  <c r="CY988" i="4" s="1"/>
  <c r="CY989" i="4" s="1"/>
  <c r="CY990" i="4" s="1"/>
  <c r="CY991" i="4" s="1"/>
  <c r="CY992" i="4" s="1"/>
  <c r="CY993" i="4" s="1"/>
  <c r="CY994" i="4" s="1"/>
  <c r="CY995" i="4" s="1"/>
  <c r="CY996" i="4" s="1"/>
  <c r="CY997" i="4" s="1"/>
  <c r="CY998" i="4" s="1"/>
  <c r="CY999" i="4" s="1"/>
  <c r="CY1000" i="4" s="1"/>
  <c r="CY1001" i="4" s="1"/>
  <c r="CY1002" i="4" s="1"/>
  <c r="CY1003" i="4" s="1"/>
  <c r="CY1004" i="4" s="1"/>
  <c r="CY1005" i="4" s="1"/>
  <c r="CY1006" i="4" s="1"/>
  <c r="CY1007" i="4" s="1"/>
  <c r="CY1008" i="4" s="1"/>
  <c r="CY1009" i="4" s="1"/>
  <c r="CY1010" i="4" s="1"/>
  <c r="CY1011" i="4" s="1"/>
  <c r="CY1012" i="4" s="1"/>
  <c r="CY1013" i="4" s="1"/>
  <c r="CY1014" i="4" s="1"/>
  <c r="CY1015" i="4" s="1"/>
  <c r="CY1016" i="4" s="1"/>
  <c r="CY1017" i="4" s="1"/>
  <c r="CY1018" i="4" s="1"/>
  <c r="CY1019" i="4" s="1"/>
  <c r="CY1020" i="4" s="1"/>
  <c r="CY1021" i="4" s="1"/>
  <c r="CY1022" i="4" s="1"/>
  <c r="CY1023" i="4" s="1"/>
  <c r="CY1024" i="4" s="1"/>
  <c r="CY1025" i="4" s="1"/>
  <c r="CY1026" i="4" s="1"/>
  <c r="CY1027" i="4" s="1"/>
  <c r="CY1028" i="4" s="1"/>
  <c r="CY1029" i="4" s="1"/>
  <c r="CY1030" i="4" s="1"/>
  <c r="CY1031" i="4" s="1"/>
  <c r="CY1032" i="4" s="1"/>
  <c r="CY1033" i="4" s="1"/>
  <c r="CY1034" i="4" s="1"/>
  <c r="CY1035" i="4" s="1"/>
  <c r="CY1036" i="4" s="1"/>
  <c r="CY1037" i="4" s="1"/>
  <c r="CY1038" i="4" s="1"/>
  <c r="CY1039" i="4" s="1"/>
  <c r="CY1040" i="4" s="1"/>
  <c r="CY1041" i="4" s="1"/>
  <c r="CY1042" i="4" s="1"/>
  <c r="CY1043" i="4" s="1"/>
  <c r="CY1044" i="4" s="1"/>
  <c r="CY1045" i="4" s="1"/>
  <c r="CY1046" i="4" s="1"/>
  <c r="CY1047" i="4" s="1"/>
  <c r="CO899" i="4" a="1"/>
  <c r="CO899" i="4" s="1"/>
  <c r="CO836" i="4" a="1"/>
  <c r="CO836" i="4" s="1"/>
  <c r="CO829" i="4" a="1"/>
  <c r="CO829" i="4" s="1"/>
  <c r="CU829" i="4" s="1"/>
  <c r="CO849" i="4" a="1"/>
  <c r="CO849" i="4" s="1"/>
  <c r="CO1062" i="4" a="1"/>
  <c r="CO1062" i="4" s="1"/>
  <c r="CR1062" i="4" s="1"/>
  <c r="CO890" i="4" a="1"/>
  <c r="CO890" i="4" s="1"/>
  <c r="CO839" i="4" a="1"/>
  <c r="CO839" i="4" s="1"/>
  <c r="CO881" i="4" a="1"/>
  <c r="CO881" i="4" s="1"/>
  <c r="CU881" i="4" s="1"/>
  <c r="CO841" i="4" a="1"/>
  <c r="CO841" i="4" s="1"/>
  <c r="CU841" i="4" s="1"/>
  <c r="CO840" i="4" a="1"/>
  <c r="CO840" i="4" s="1"/>
  <c r="CU840" i="4" s="1"/>
  <c r="CO819" i="4" a="1"/>
  <c r="CO819" i="4" s="1"/>
  <c r="CU819" i="4" s="1"/>
  <c r="CO818" i="4" a="1"/>
  <c r="CO818" i="4" s="1"/>
  <c r="CO850" i="4" a="1"/>
  <c r="CO850" i="4" s="1"/>
  <c r="CU850" i="4" s="1"/>
  <c r="CO828" i="4" a="1"/>
  <c r="CO828" i="4" s="1"/>
  <c r="CU828" i="4" s="1"/>
  <c r="CO802" i="4" a="1"/>
  <c r="CO802" i="4" s="1"/>
  <c r="CU802" i="4" s="1"/>
  <c r="CO901" i="4" a="1"/>
  <c r="CO901" i="4" s="1"/>
  <c r="CU901" i="4" s="1"/>
  <c r="CO886" i="4" a="1"/>
  <c r="CO886" i="4" s="1"/>
  <c r="CO879" i="4" a="1"/>
  <c r="CO879" i="4" s="1"/>
  <c r="CU879" i="4" s="1"/>
  <c r="CO868" i="4" a="1"/>
  <c r="CO868" i="4" s="1"/>
  <c r="CU868" i="4" s="1"/>
  <c r="CO844" i="4" a="1"/>
  <c r="CO844" i="4" s="1"/>
  <c r="CO974" i="4" a="1"/>
  <c r="CO974" i="4" s="1"/>
  <c r="CS974" i="4" s="1"/>
  <c r="CO852" i="4" a="1"/>
  <c r="CO852" i="4" s="1"/>
  <c r="CU852" i="4" s="1"/>
  <c r="CO825" i="4" a="1"/>
  <c r="CO825" i="4" s="1"/>
  <c r="CU825" i="4" s="1"/>
  <c r="CO803" i="4" a="1"/>
  <c r="CO803" i="4" s="1"/>
  <c r="CU803" i="4" s="1"/>
  <c r="CO795" i="4" a="1"/>
  <c r="CO795" i="4" s="1"/>
  <c r="CO796" i="4" a="1"/>
  <c r="CO796" i="4" s="1"/>
  <c r="CO946" i="4" a="1"/>
  <c r="CO946" i="4" s="1"/>
  <c r="CO846" i="4" a="1"/>
  <c r="CO846" i="4" s="1"/>
  <c r="CO816" i="4" a="1"/>
  <c r="CO816" i="4" s="1"/>
  <c r="CU816" i="4" s="1"/>
  <c r="CO812" i="4" a="1"/>
  <c r="CO812" i="4" s="1"/>
  <c r="CO851" i="4" a="1"/>
  <c r="CO851" i="4" s="1"/>
  <c r="CU851" i="4" s="1"/>
  <c r="CO898" i="4" a="1"/>
  <c r="CO898" i="4" s="1"/>
  <c r="CO804" i="4" a="1"/>
  <c r="CO804" i="4" s="1"/>
  <c r="CO807" i="4" a="1"/>
  <c r="CO807" i="4" s="1"/>
  <c r="CO1004" i="4" a="1"/>
  <c r="CO1004" i="4" s="1"/>
  <c r="CS1004" i="4" s="1"/>
  <c r="CO893" i="4" a="1"/>
  <c r="CO893" i="4" s="1"/>
  <c r="CO801" i="4" a="1"/>
  <c r="CO801" i="4" s="1"/>
  <c r="CO826" i="4" a="1"/>
  <c r="CO826" i="4" s="1"/>
  <c r="CO845" i="4" a="1"/>
  <c r="CO845" i="4" s="1"/>
  <c r="CU845" i="4" s="1"/>
  <c r="CO793" i="4" a="1"/>
  <c r="CO793" i="4" s="1"/>
  <c r="CU793" i="4" s="1"/>
  <c r="CO798" i="4" a="1"/>
  <c r="CO798" i="4" s="1"/>
  <c r="CU798" i="4" s="1"/>
  <c r="CO815" i="4" a="1"/>
  <c r="CO815" i="4" s="1"/>
  <c r="CU815" i="4" s="1"/>
  <c r="CO855" i="4" a="1"/>
  <c r="CO855" i="4" s="1"/>
  <c r="CU855" i="4" s="1"/>
  <c r="CO847" i="4" a="1"/>
  <c r="CO847" i="4" s="1"/>
  <c r="CU847" i="4" s="1"/>
  <c r="CO864" i="4" a="1"/>
  <c r="CO864" i="4" s="1"/>
  <c r="CU864" i="4" s="1"/>
  <c r="CO808" i="4" a="1"/>
  <c r="CO808" i="4" s="1"/>
  <c r="CU808" i="4" s="1"/>
  <c r="CO811" i="4" a="1"/>
  <c r="CO811" i="4" s="1"/>
  <c r="CU811" i="4" s="1"/>
  <c r="CO861" i="4" a="1"/>
  <c r="CO861" i="4" s="1"/>
  <c r="CU861" i="4" s="1"/>
  <c r="CO884" i="4" a="1"/>
  <c r="CO884" i="4" s="1"/>
  <c r="CO799" i="4" a="1"/>
  <c r="CO799" i="4" s="1"/>
  <c r="CU799" i="4" s="1"/>
  <c r="CO817" i="4" a="1"/>
  <c r="CO817" i="4" s="1"/>
  <c r="DD793" i="4"/>
  <c r="DE793" i="4"/>
  <c r="DD801" i="4"/>
  <c r="DG801" i="4"/>
  <c r="DE801" i="4"/>
  <c r="DG953" i="4"/>
  <c r="DE813" i="4"/>
  <c r="DD813" i="4"/>
  <c r="DG1012" i="4"/>
  <c r="BK303" i="4"/>
  <c r="BA303" i="4"/>
  <c r="BB303" i="4" s="1"/>
  <c r="DO1028" i="4"/>
  <c r="DP962" i="4"/>
  <c r="DM983" i="4"/>
  <c r="DM1094" i="4"/>
  <c r="DP1073" i="4"/>
  <c r="BA295" i="4"/>
  <c r="BB295" i="4" s="1"/>
  <c r="BK295" i="4"/>
  <c r="DD984" i="4"/>
  <c r="DJ1005" i="4" s="1"/>
  <c r="DD894" i="4"/>
  <c r="DG894" i="4"/>
  <c r="DE894" i="4"/>
  <c r="BA170" i="4"/>
  <c r="BB170" i="4" s="1"/>
  <c r="BK170" i="4"/>
  <c r="BK153" i="4"/>
  <c r="BA153" i="4"/>
  <c r="BB153" i="4" s="1"/>
  <c r="DG916" i="4"/>
  <c r="DE893" i="4"/>
  <c r="DD893" i="4"/>
  <c r="M32" i="4"/>
  <c r="DD867" i="4"/>
  <c r="DE867" i="4"/>
  <c r="DU118" i="4"/>
  <c r="DU164" i="4"/>
  <c r="DU185" i="4"/>
  <c r="DU113" i="4"/>
  <c r="DU173" i="4"/>
  <c r="DU273" i="4"/>
  <c r="DU276" i="4"/>
  <c r="DU228" i="4"/>
  <c r="DU247" i="4"/>
  <c r="DU391" i="4"/>
  <c r="DU360" i="4"/>
  <c r="DU422" i="4"/>
  <c r="DU527" i="4"/>
  <c r="DU463" i="4"/>
  <c r="DU663" i="4"/>
  <c r="DU710" i="4"/>
  <c r="DU568" i="4"/>
  <c r="DU673" i="4"/>
  <c r="DU523" i="4"/>
  <c r="DU536" i="4"/>
  <c r="DU665" i="4"/>
  <c r="DU634" i="4"/>
  <c r="DU656" i="4"/>
  <c r="DU781" i="4"/>
  <c r="DE965" i="4"/>
  <c r="DK986" i="4" s="1"/>
  <c r="DG1101" i="4"/>
  <c r="DP1101" i="4" s="1"/>
  <c r="DD807" i="4"/>
  <c r="DE807" i="4"/>
  <c r="BK302" i="4"/>
  <c r="BA302" i="4"/>
  <c r="BB302" i="4" s="1"/>
  <c r="DD902" i="4"/>
  <c r="DE902" i="4"/>
  <c r="DF1016" i="4"/>
  <c r="DM964" i="4"/>
  <c r="DP943" i="4"/>
  <c r="DO1009" i="4"/>
  <c r="BK199" i="4"/>
  <c r="BA199" i="4"/>
  <c r="BB199" i="4" s="1"/>
  <c r="BK234" i="4"/>
  <c r="BA234" i="4"/>
  <c r="BB234" i="4" s="1"/>
  <c r="DG1089" i="4"/>
  <c r="DE842" i="4"/>
  <c r="DD842" i="4"/>
  <c r="BK261" i="4"/>
  <c r="BA261" i="4"/>
  <c r="BB261" i="4" s="1"/>
  <c r="DF1076" i="4"/>
  <c r="DE1076" i="4"/>
  <c r="DK1097" i="4" s="1"/>
  <c r="DD1076" i="4"/>
  <c r="DJ1097" i="4" s="1"/>
  <c r="BK225" i="4"/>
  <c r="BA225" i="4"/>
  <c r="BB225" i="4" s="1"/>
  <c r="M57" i="4"/>
  <c r="M160" i="4"/>
  <c r="DG1055" i="4"/>
  <c r="DD889" i="4"/>
  <c r="DE889" i="4"/>
  <c r="DU73" i="4"/>
  <c r="DU112" i="4"/>
  <c r="DU133" i="4"/>
  <c r="DU123" i="4"/>
  <c r="DU176" i="4"/>
  <c r="DU278" i="4"/>
  <c r="DU288" i="4"/>
  <c r="DU232" i="4"/>
  <c r="DU251" i="4"/>
  <c r="DU403" i="4"/>
  <c r="DU396" i="4"/>
  <c r="DU438" i="4"/>
  <c r="DU537" i="4"/>
  <c r="DU512" i="4"/>
  <c r="DU352" i="4"/>
  <c r="DU402" i="4"/>
  <c r="DU605" i="4"/>
  <c r="DU685" i="4"/>
  <c r="DU559" i="4"/>
  <c r="DU642" i="4"/>
  <c r="DU681" i="4"/>
  <c r="DU650" i="4"/>
  <c r="DU672" i="4"/>
  <c r="M203" i="4"/>
  <c r="DG972" i="4"/>
  <c r="DG1105" i="4"/>
  <c r="DP1105" i="4" s="1"/>
  <c r="DG975" i="4"/>
  <c r="Z49" i="12"/>
  <c r="T49" i="12"/>
  <c r="U49" i="12"/>
  <c r="Y49" i="12"/>
  <c r="W49" i="12"/>
  <c r="V49" i="12"/>
  <c r="X49" i="12"/>
  <c r="DG952" i="4"/>
  <c r="DG902" i="4"/>
  <c r="DG969" i="4"/>
  <c r="BK251" i="4"/>
  <c r="BA251" i="4"/>
  <c r="BB251" i="4" s="1"/>
  <c r="DG1047" i="4"/>
  <c r="M318" i="4"/>
  <c r="M17" i="4"/>
  <c r="DG1064" i="4"/>
  <c r="DU115" i="4"/>
  <c r="DU234" i="4"/>
  <c r="DU180" i="4"/>
  <c r="DU146" i="4"/>
  <c r="DU197" i="4"/>
  <c r="DU285" i="4"/>
  <c r="DU291" i="4"/>
  <c r="DU236" i="4"/>
  <c r="DU413" i="4"/>
  <c r="DU416" i="4"/>
  <c r="DU429" i="4"/>
  <c r="DU490" i="4"/>
  <c r="DU597" i="4"/>
  <c r="DU594" i="4"/>
  <c r="DU359" i="4"/>
  <c r="DU418" i="4"/>
  <c r="DU632" i="4"/>
  <c r="DU720" i="4"/>
  <c r="DU630" i="4"/>
  <c r="DU653" i="4"/>
  <c r="DU760" i="4"/>
  <c r="DU666" i="4"/>
  <c r="DU688" i="4"/>
  <c r="DP855" i="4"/>
  <c r="DG971" i="4"/>
  <c r="BK145" i="4"/>
  <c r="BA145" i="4"/>
  <c r="BB145" i="4" s="1"/>
  <c r="M165" i="4"/>
  <c r="M296" i="4"/>
  <c r="M108" i="4"/>
  <c r="DG996" i="4"/>
  <c r="BK137" i="4"/>
  <c r="BA137" i="4"/>
  <c r="BB137" i="4" s="1"/>
  <c r="DF919" i="4"/>
  <c r="DD919" i="4"/>
  <c r="DE919" i="4"/>
  <c r="DG919" i="4"/>
  <c r="DG1021" i="4"/>
  <c r="DD1000" i="4"/>
  <c r="DJ1021" i="4" s="1"/>
  <c r="DF1000" i="4"/>
  <c r="DE1000" i="4"/>
  <c r="DK1021" i="4" s="1"/>
  <c r="DF1020" i="4"/>
  <c r="BK212" i="4"/>
  <c r="BA212" i="4"/>
  <c r="BB212" i="4" s="1"/>
  <c r="DP821" i="4"/>
  <c r="DD830" i="4"/>
  <c r="DE830" i="4"/>
  <c r="DG830" i="4"/>
  <c r="DF1100" i="4"/>
  <c r="DG922" i="4"/>
  <c r="DM942" i="4" s="1"/>
  <c r="K26" i="12"/>
  <c r="K27" i="12" s="1"/>
  <c r="K28" i="12" s="1"/>
  <c r="M185" i="4"/>
  <c r="DU106" i="4"/>
  <c r="DU107" i="4"/>
  <c r="DU79" i="4"/>
  <c r="DU209" i="4"/>
  <c r="DU179" i="4"/>
  <c r="DU266" i="4"/>
  <c r="DU287" i="4"/>
  <c r="DU244" i="4"/>
  <c r="DU340" i="4"/>
  <c r="DU407" i="4"/>
  <c r="DU308" i="4"/>
  <c r="DU528" i="4"/>
  <c r="DU426" i="4"/>
  <c r="DU315" i="4"/>
  <c r="DU539" i="4"/>
  <c r="DU450" i="4"/>
  <c r="DU486" i="4"/>
  <c r="DU495" i="4"/>
  <c r="DU668" i="4"/>
  <c r="DU725" i="4"/>
  <c r="DU692" i="4"/>
  <c r="DU715" i="4"/>
  <c r="DU746" i="4"/>
  <c r="DD851" i="4"/>
  <c r="DG851" i="4"/>
  <c r="DE851" i="4"/>
  <c r="DG826" i="4"/>
  <c r="M247" i="4"/>
  <c r="AJ46" i="12"/>
  <c r="AI46" i="12"/>
  <c r="AH46" i="12"/>
  <c r="AG46" i="12"/>
  <c r="AG47" i="12" s="1"/>
  <c r="AF46" i="12"/>
  <c r="AF47" i="12" s="1"/>
  <c r="J47" i="12" s="1"/>
  <c r="AE46" i="12"/>
  <c r="AE47" i="12" s="1"/>
  <c r="AD46" i="12"/>
  <c r="AC46" i="12"/>
  <c r="AC47" i="12" s="1"/>
  <c r="BK203" i="4"/>
  <c r="BA203" i="4"/>
  <c r="BB203" i="4" s="1"/>
  <c r="DG861" i="4"/>
  <c r="DP895" i="4"/>
  <c r="M313" i="4"/>
  <c r="DU68" i="4"/>
  <c r="EA77" i="4" a="1"/>
  <c r="EA77" i="4" s="1"/>
  <c r="EA78" i="4" s="1"/>
  <c r="DU96" i="4"/>
  <c r="DU95" i="4"/>
  <c r="DU150" i="4"/>
  <c r="DU203" i="4"/>
  <c r="DU192" i="4"/>
  <c r="DU491" i="4"/>
  <c r="DU248" i="4"/>
  <c r="DU383" i="4"/>
  <c r="DU411" i="4"/>
  <c r="DU343" i="4"/>
  <c r="DU595" i="4"/>
  <c r="DU427" i="4"/>
  <c r="DU319" i="4"/>
  <c r="DU596" i="4"/>
  <c r="DU493" i="4"/>
  <c r="DU520" i="4"/>
  <c r="DU409" i="4"/>
  <c r="DU684" i="4"/>
  <c r="DU674" i="4"/>
  <c r="DU740" i="4"/>
  <c r="DU723" i="4"/>
  <c r="DU747" i="4"/>
  <c r="M125" i="4"/>
  <c r="DD888" i="4"/>
  <c r="DE888" i="4"/>
  <c r="M39" i="4"/>
  <c r="DE803" i="4"/>
  <c r="DD803" i="4"/>
  <c r="M69" i="4"/>
  <c r="DD832" i="4"/>
  <c r="DE832" i="4"/>
  <c r="DG832" i="4"/>
  <c r="DD840" i="4"/>
  <c r="DE840" i="4"/>
  <c r="DG928" i="4"/>
  <c r="DD903" i="4"/>
  <c r="DE903" i="4"/>
  <c r="DM954" i="4"/>
  <c r="DO999" i="4"/>
  <c r="DR999" i="4" s="1"/>
  <c r="DP933" i="4"/>
  <c r="BK288" i="4"/>
  <c r="BA288" i="4"/>
  <c r="BB288" i="4" s="1"/>
  <c r="DD1080" i="4"/>
  <c r="DJ1101" i="4" s="1"/>
  <c r="DE1080" i="4"/>
  <c r="DK1101" i="4" s="1"/>
  <c r="DF1080" i="4"/>
  <c r="DM1065" i="4"/>
  <c r="DO1110" i="4"/>
  <c r="DP1044" i="4"/>
  <c r="BK284" i="4"/>
  <c r="BA284" i="4"/>
  <c r="BB284" i="4" s="1"/>
  <c r="DF969" i="4"/>
  <c r="DD891" i="4"/>
  <c r="DE891" i="4"/>
  <c r="DG891" i="4"/>
  <c r="M62" i="4"/>
  <c r="DG876" i="4"/>
  <c r="DG893" i="4"/>
  <c r="DP1074" i="4"/>
  <c r="DM1095" i="4"/>
  <c r="DU80" i="4"/>
  <c r="DU134" i="4"/>
  <c r="DU111" i="4"/>
  <c r="DU220" i="4"/>
  <c r="DU258" i="4"/>
  <c r="DU196" i="4"/>
  <c r="DU436" i="4"/>
  <c r="DU265" i="4"/>
  <c r="DU408" i="4"/>
  <c r="DU580" i="4"/>
  <c r="DU366" i="4"/>
  <c r="DU659" i="4"/>
  <c r="DU431" i="4"/>
  <c r="DU483" i="4"/>
  <c r="DU465" i="4"/>
  <c r="DU501" i="4"/>
  <c r="DU543" i="4"/>
  <c r="DU425" i="4"/>
  <c r="DU513" i="4"/>
  <c r="DU690" i="4"/>
  <c r="DU628" i="4"/>
  <c r="DU757" i="4"/>
  <c r="DU750" i="4"/>
  <c r="M170" i="4"/>
  <c r="M274" i="4"/>
  <c r="M298" i="4"/>
  <c r="M232" i="4"/>
  <c r="DD880" i="4"/>
  <c r="DE880" i="4"/>
  <c r="DG880" i="4"/>
  <c r="BK169" i="4"/>
  <c r="BA169" i="4"/>
  <c r="BB169" i="4" s="1"/>
  <c r="BA281" i="4"/>
  <c r="BB281" i="4" s="1"/>
  <c r="BK281" i="4"/>
  <c r="DG1093" i="4"/>
  <c r="DD1097" i="4"/>
  <c r="DD1090" i="4"/>
  <c r="DJ1111" i="4" s="1"/>
  <c r="BK304" i="4"/>
  <c r="BA304" i="4"/>
  <c r="BB304" i="4" s="1"/>
  <c r="DP822" i="4"/>
  <c r="DG966" i="4"/>
  <c r="BK236" i="4"/>
  <c r="BA236" i="4"/>
  <c r="BB236" i="4" s="1"/>
  <c r="M96" i="4"/>
  <c r="DG1050" i="4"/>
  <c r="M234" i="4"/>
  <c r="DD865" i="4"/>
  <c r="DE865" i="4"/>
  <c r="DG865" i="4"/>
  <c r="BA160" i="4"/>
  <c r="BB160" i="4" s="1"/>
  <c r="BK160" i="4"/>
  <c r="DU158" i="4"/>
  <c r="DU124" i="4"/>
  <c r="DU125" i="4"/>
  <c r="DU348" i="4"/>
  <c r="DU162" i="4"/>
  <c r="DU284" i="4"/>
  <c r="DU641" i="4"/>
  <c r="DU305" i="4"/>
  <c r="DU468" i="4"/>
  <c r="DU290" i="4"/>
  <c r="DU306" i="4"/>
  <c r="DU442" i="4"/>
  <c r="DU454" i="4"/>
  <c r="DU504" i="4"/>
  <c r="DU514" i="4"/>
  <c r="DU585" i="4"/>
  <c r="DU617" i="4"/>
  <c r="DU441" i="4"/>
  <c r="DU547" i="4"/>
  <c r="DU696" i="4"/>
  <c r="DU644" i="4"/>
  <c r="DU774" i="4"/>
  <c r="DU772" i="4"/>
  <c r="DU776" i="4"/>
  <c r="M152" i="4"/>
  <c r="DG859" i="4"/>
  <c r="DE950" i="4"/>
  <c r="DK971" i="4" s="1"/>
  <c r="M309" i="4"/>
  <c r="BA228" i="4"/>
  <c r="BB228" i="4" s="1"/>
  <c r="BK228" i="4"/>
  <c r="DF922" i="4"/>
  <c r="M245" i="4"/>
  <c r="DU93" i="4"/>
  <c r="DU88" i="4"/>
  <c r="DU142" i="4"/>
  <c r="DU188" i="4"/>
  <c r="DU127" i="4"/>
  <c r="DU293" i="4"/>
  <c r="DU221" i="4"/>
  <c r="DU309" i="4"/>
  <c r="DU496" i="4"/>
  <c r="DU336" i="4"/>
  <c r="DU415" i="4"/>
  <c r="DU728" i="4"/>
  <c r="DU550" i="4"/>
  <c r="DU647" i="4"/>
  <c r="DU561" i="4"/>
  <c r="DU633" i="4"/>
  <c r="DU451" i="4"/>
  <c r="DU457" i="4"/>
  <c r="DU572" i="4"/>
  <c r="DU703" i="4"/>
  <c r="DU660" i="4"/>
  <c r="DU785" i="4"/>
  <c r="DU792" i="4"/>
  <c r="DF1072" i="4"/>
  <c r="M290" i="4"/>
  <c r="M288" i="4"/>
  <c r="DG803" i="4"/>
  <c r="M192" i="4"/>
  <c r="M71" i="4"/>
  <c r="DG994" i="4"/>
  <c r="DG931" i="4"/>
  <c r="DG1052" i="4"/>
  <c r="M291" i="4"/>
  <c r="DU120" i="4"/>
  <c r="DU91" i="4"/>
  <c r="DU145" i="4"/>
  <c r="DU190" i="4"/>
  <c r="DU131" i="4"/>
  <c r="DU246" i="4"/>
  <c r="DU225" i="4"/>
  <c r="DU404" i="4"/>
  <c r="DU417" i="4"/>
  <c r="DU368" i="4"/>
  <c r="DU389" i="4"/>
  <c r="DU401" i="4"/>
  <c r="DU579" i="4"/>
  <c r="DU337" i="4"/>
  <c r="DU574" i="4"/>
  <c r="DU485" i="4"/>
  <c r="DU462" i="4"/>
  <c r="DU471" i="4"/>
  <c r="DU614" i="4"/>
  <c r="DU736" i="4"/>
  <c r="DU676" i="4"/>
  <c r="DU693" i="4"/>
  <c r="DU724" i="4"/>
  <c r="DE969" i="4"/>
  <c r="DK990" i="4" s="1"/>
  <c r="M124" i="4"/>
  <c r="DG860" i="4"/>
  <c r="M197" i="4"/>
  <c r="DG1002" i="4"/>
  <c r="BA267" i="4"/>
  <c r="BB267" i="4" s="1"/>
  <c r="BK267" i="4"/>
  <c r="BK245" i="4"/>
  <c r="BA245" i="4"/>
  <c r="BB245" i="4" s="1"/>
  <c r="DG967" i="4"/>
  <c r="DE825" i="4"/>
  <c r="DG825" i="4"/>
  <c r="DD825" i="4"/>
  <c r="DG985" i="4"/>
  <c r="DP814" i="4"/>
  <c r="BK268" i="4"/>
  <c r="BA268" i="4"/>
  <c r="BB268" i="4" s="1"/>
  <c r="DG988" i="4"/>
  <c r="DD850" i="4"/>
  <c r="DE850" i="4"/>
  <c r="DM1070" i="4"/>
  <c r="DP1049" i="4"/>
  <c r="DD901" i="4"/>
  <c r="DE901" i="4"/>
  <c r="DD1072" i="4"/>
  <c r="DJ1093" i="4" s="1"/>
  <c r="BK214" i="4"/>
  <c r="BA214" i="4"/>
  <c r="BB214" i="4" s="1"/>
  <c r="M107" i="4"/>
  <c r="M141" i="4"/>
  <c r="DU78" i="4"/>
  <c r="DU100" i="4"/>
  <c r="DU82" i="4"/>
  <c r="DU214" i="4"/>
  <c r="DU135" i="4"/>
  <c r="DU269" i="4"/>
  <c r="DU229" i="4"/>
  <c r="DU377" i="4"/>
  <c r="DU299" i="4"/>
  <c r="DU380" i="4"/>
  <c r="DU610" i="4"/>
  <c r="DU423" i="4"/>
  <c r="DU588" i="4"/>
  <c r="DU344" i="4"/>
  <c r="DU613" i="4"/>
  <c r="DU529" i="4"/>
  <c r="DU470" i="4"/>
  <c r="DU479" i="4"/>
  <c r="DU789" i="4"/>
  <c r="DU727" i="4"/>
  <c r="DU730" i="4"/>
  <c r="DU700" i="4"/>
  <c r="DU751" i="4"/>
  <c r="DU764" i="4"/>
  <c r="DU739" i="4"/>
  <c r="M109" i="4"/>
  <c r="DD831" i="4"/>
  <c r="DE831" i="4"/>
  <c r="DG831" i="4"/>
  <c r="DG1000" i="4"/>
  <c r="DG936" i="4"/>
  <c r="DG840" i="4"/>
  <c r="BA310" i="4"/>
  <c r="BB310" i="4" s="1"/>
  <c r="BK310" i="4"/>
  <c r="DP820" i="4"/>
  <c r="BA190" i="4"/>
  <c r="BB190" i="4" s="1"/>
  <c r="BK190" i="4"/>
  <c r="CH1048" i="4"/>
  <c r="DG1048" i="4" s="1"/>
  <c r="L257" i="4"/>
  <c r="BQ290" i="4" s="1" a="1"/>
  <c r="BQ290" i="4" s="1"/>
  <c r="AQ257" i="4"/>
  <c r="BI257" i="4" s="1"/>
  <c r="DD817" i="4"/>
  <c r="DE817" i="4"/>
  <c r="BK309" i="4"/>
  <c r="BA309" i="4"/>
  <c r="BB309" i="4" s="1"/>
  <c r="BA210" i="4"/>
  <c r="BB210" i="4" s="1"/>
  <c r="BK210" i="4"/>
  <c r="DF914" i="4"/>
  <c r="DD914" i="4"/>
  <c r="DE914" i="4"/>
  <c r="DD900" i="4"/>
  <c r="DE900" i="4"/>
  <c r="DP1068" i="4"/>
  <c r="DM1089" i="4"/>
  <c r="DG1057" i="4"/>
  <c r="BK194" i="4"/>
  <c r="BA194" i="4"/>
  <c r="BB194" i="4" s="1"/>
  <c r="DD866" i="4"/>
  <c r="DE866" i="4"/>
  <c r="DP837" i="4"/>
  <c r="DG1058" i="4"/>
  <c r="DE882" i="4"/>
  <c r="DD882" i="4"/>
  <c r="BK264" i="4"/>
  <c r="BA264" i="4"/>
  <c r="BB264" i="4" s="1"/>
  <c r="DU70" i="4"/>
  <c r="DU129" i="4"/>
  <c r="DU98" i="4"/>
  <c r="DU295" i="4"/>
  <c r="DU139" i="4"/>
  <c r="DU376" i="4"/>
  <c r="DU233" i="4"/>
  <c r="DU447" i="4"/>
  <c r="DU412" i="4"/>
  <c r="DU374" i="4"/>
  <c r="DU289" i="4"/>
  <c r="DU498" i="4"/>
  <c r="DU385" i="4"/>
  <c r="DU358" i="4"/>
  <c r="DU718" i="4"/>
  <c r="DU542" i="4"/>
  <c r="DU531" i="4"/>
  <c r="DU545" i="4"/>
  <c r="DU505" i="4"/>
  <c r="DU779" i="4"/>
  <c r="DU707" i="4"/>
  <c r="DU752" i="4"/>
  <c r="DU780" i="4"/>
  <c r="DU755" i="4"/>
  <c r="M49" i="4"/>
  <c r="M12" i="4"/>
  <c r="M293" i="4"/>
  <c r="M246" i="4"/>
  <c r="DG867" i="4"/>
  <c r="DO1007" i="4"/>
  <c r="DM962" i="4"/>
  <c r="DP941" i="4"/>
  <c r="DD870" i="4"/>
  <c r="DE870" i="4"/>
  <c r="DG997" i="4"/>
  <c r="DG1043" i="4"/>
  <c r="DE912" i="4"/>
  <c r="DD912" i="4"/>
  <c r="BA315" i="4"/>
  <c r="BB315" i="4" s="1"/>
  <c r="BK315" i="4"/>
  <c r="DD905" i="4"/>
  <c r="DE905" i="4"/>
  <c r="DP833" i="4"/>
  <c r="DD857" i="4"/>
  <c r="DE857" i="4"/>
  <c r="M248" i="4"/>
  <c r="M82" i="4"/>
  <c r="DU71" i="4"/>
  <c r="DU154" i="4"/>
  <c r="DU114" i="4"/>
  <c r="DU169" i="4"/>
  <c r="DU143" i="4"/>
  <c r="DU444" i="4"/>
  <c r="DU237" i="4"/>
  <c r="DU271" i="4"/>
  <c r="DU488" i="4"/>
  <c r="DU333" i="4"/>
  <c r="DU466" i="4"/>
  <c r="DU609" i="4"/>
  <c r="DU428" i="4"/>
  <c r="DU406" i="4"/>
  <c r="DU735" i="4"/>
  <c r="DU554" i="4"/>
  <c r="DU556" i="4"/>
  <c r="DU558" i="4"/>
  <c r="DU535" i="4"/>
  <c r="DU675" i="4"/>
  <c r="DU699" i="4"/>
  <c r="DU744" i="4"/>
  <c r="DU753" i="4"/>
  <c r="DU771" i="4"/>
  <c r="DE837" i="4"/>
  <c r="DD837" i="4"/>
  <c r="DE868" i="4"/>
  <c r="DD868" i="4"/>
  <c r="DD890" i="4"/>
  <c r="DG890" i="4"/>
  <c r="DE890" i="4"/>
  <c r="M41" i="4"/>
  <c r="DG947" i="4"/>
  <c r="DD795" i="4"/>
  <c r="DE795" i="4"/>
  <c r="DD815" i="4"/>
  <c r="DE815" i="4"/>
  <c r="M126" i="4"/>
  <c r="M42" i="4"/>
  <c r="M243" i="4"/>
  <c r="DD864" i="4"/>
  <c r="DE864" i="4"/>
  <c r="DU77" i="4"/>
  <c r="DU104" i="4"/>
  <c r="DU117" i="4"/>
  <c r="DU172" i="4"/>
  <c r="DU147" i="4"/>
  <c r="DU257" i="4"/>
  <c r="DU241" i="4"/>
  <c r="DU286" i="4"/>
  <c r="DU346" i="4"/>
  <c r="DU354" i="4"/>
  <c r="DU475" i="4"/>
  <c r="DU424" i="4"/>
  <c r="DU509" i="4"/>
  <c r="DU526" i="4"/>
  <c r="DU581" i="4"/>
  <c r="DU569" i="4"/>
  <c r="DU570" i="4"/>
  <c r="DU560" i="4"/>
  <c r="DU691" i="4"/>
  <c r="DU714" i="4"/>
  <c r="DU745" i="4"/>
  <c r="DU787" i="4"/>
  <c r="M120" i="4"/>
  <c r="M301" i="4"/>
  <c r="M244" i="4"/>
  <c r="M255" i="4"/>
  <c r="DG914" i="4"/>
  <c r="BK279" i="4"/>
  <c r="BA279" i="4"/>
  <c r="BB279" i="4" s="1"/>
  <c r="DF1090" i="4"/>
  <c r="BK292" i="4"/>
  <c r="BA292" i="4"/>
  <c r="BB292" i="4" s="1"/>
  <c r="DG1005" i="4"/>
  <c r="M223" i="4"/>
  <c r="BK216" i="4"/>
  <c r="BA216" i="4"/>
  <c r="BB216" i="4" s="1"/>
  <c r="M154" i="4"/>
  <c r="DU90" i="4"/>
  <c r="DU109" i="4"/>
  <c r="DU126" i="4"/>
  <c r="DU224" i="4"/>
  <c r="DU151" i="4"/>
  <c r="DU253" i="4"/>
  <c r="DU245" i="4"/>
  <c r="DU297" i="4"/>
  <c r="DU375" i="4"/>
  <c r="DU361" i="4"/>
  <c r="DU499" i="4"/>
  <c r="DU435" i="4"/>
  <c r="DU563" i="4"/>
  <c r="DU575" i="4"/>
  <c r="DU582" i="4"/>
  <c r="DU604" i="4"/>
  <c r="DU631" i="4"/>
  <c r="DU599" i="4"/>
  <c r="DU763" i="4"/>
  <c r="DU722" i="4"/>
  <c r="DU756" i="4"/>
  <c r="DU619" i="4"/>
  <c r="M148" i="4"/>
  <c r="M190" i="4"/>
  <c r="M316" i="4"/>
  <c r="DD855" i="4"/>
  <c r="DE855" i="4"/>
  <c r="DG1067" i="4"/>
  <c r="DD897" i="4"/>
  <c r="DE897" i="4"/>
  <c r="DG897" i="4"/>
  <c r="DG1106" i="4"/>
  <c r="DP1106" i="4" s="1"/>
  <c r="DD938" i="4"/>
  <c r="DJ959" i="4" s="1"/>
  <c r="DE938" i="4"/>
  <c r="DK959" i="4" s="1"/>
  <c r="DF938" i="4"/>
  <c r="DG1110" i="4"/>
  <c r="DP1110" i="4" s="1"/>
  <c r="DF1064" i="4"/>
  <c r="DE1064" i="4"/>
  <c r="DK1085" i="4" s="1"/>
  <c r="DG942" i="4"/>
  <c r="DD976" i="4"/>
  <c r="DJ997" i="4" s="1"/>
  <c r="DG793" i="4"/>
  <c r="M24" i="4"/>
  <c r="DU76" i="4"/>
  <c r="DU122" i="4"/>
  <c r="DU181" i="4"/>
  <c r="DU480" i="4"/>
  <c r="DU155" i="4"/>
  <c r="DU277" i="4"/>
  <c r="DU249" i="4"/>
  <c r="DU311" i="4"/>
  <c r="DU443" i="4"/>
  <c r="DU420" i="4"/>
  <c r="DU445" i="4"/>
  <c r="DU551" i="4"/>
  <c r="DU711" i="4"/>
  <c r="DU351" i="4"/>
  <c r="DU679" i="4"/>
  <c r="DU584" i="4"/>
  <c r="DU625" i="4"/>
  <c r="DU697" i="4"/>
  <c r="DU636" i="4"/>
  <c r="DU729" i="4"/>
  <c r="DU784" i="4"/>
  <c r="DU635" i="4"/>
  <c r="M153" i="4"/>
  <c r="DG903" i="4"/>
  <c r="DG901" i="4"/>
  <c r="DE1088" i="4"/>
  <c r="DK1109" i="4" s="1"/>
  <c r="DP888" i="4"/>
  <c r="DG1095" i="4"/>
  <c r="DP1095" i="4" s="1"/>
  <c r="DG850" i="4"/>
  <c r="DU222" i="4"/>
  <c r="DU141" i="4"/>
  <c r="DU149" i="4"/>
  <c r="DU193" i="4"/>
  <c r="DU159" i="4"/>
  <c r="DU280" i="4"/>
  <c r="DU363" i="4"/>
  <c r="DU460" i="4"/>
  <c r="DU620" i="4"/>
  <c r="DU304" i="4"/>
  <c r="DU327" i="4"/>
  <c r="DU612" i="4"/>
  <c r="DU350" i="4"/>
  <c r="DU365" i="4"/>
  <c r="DU769" i="4"/>
  <c r="DU469" i="4"/>
  <c r="DU689" i="4"/>
  <c r="DU533" i="4"/>
  <c r="DU664" i="4"/>
  <c r="DU738" i="4"/>
  <c r="DU623" i="4"/>
  <c r="DU629" i="4"/>
  <c r="DU651" i="4"/>
  <c r="M113" i="4"/>
  <c r="M220" i="4"/>
  <c r="DO1072" i="4"/>
  <c r="DM1027" i="4"/>
  <c r="DP1006" i="4"/>
  <c r="DO1111" i="4"/>
  <c r="DR1111" i="4" s="1"/>
  <c r="DP1045" i="4"/>
  <c r="DM1066" i="4"/>
  <c r="DG869" i="4"/>
  <c r="BK129" i="4"/>
  <c r="BA129" i="4"/>
  <c r="BB129" i="4" s="1"/>
  <c r="DD1020" i="4"/>
  <c r="DJ1041" i="4" s="1"/>
  <c r="DG976" i="4"/>
  <c r="DD819" i="4"/>
  <c r="DE819" i="4"/>
  <c r="DE1016" i="4"/>
  <c r="DK1037" i="4" s="1"/>
  <c r="DE984" i="4"/>
  <c r="DK1005" i="4" s="1"/>
  <c r="DE961" i="4"/>
  <c r="DK982" i="4" s="1"/>
  <c r="M210" i="4"/>
  <c r="M320" i="4"/>
  <c r="DU74" i="4"/>
  <c r="DU175" i="4"/>
  <c r="DU282" i="4"/>
  <c r="DU226" i="4"/>
  <c r="DU168" i="4"/>
  <c r="DU369" i="4"/>
  <c r="DU267" i="4"/>
  <c r="DU263" i="4"/>
  <c r="DU657" i="4"/>
  <c r="DU310" i="4"/>
  <c r="DU461" i="4"/>
  <c r="DU342" i="4"/>
  <c r="DU357" i="4"/>
  <c r="DU372" i="4"/>
  <c r="DU576" i="4"/>
  <c r="DU519" i="4"/>
  <c r="DU790" i="4"/>
  <c r="DU571" i="4"/>
  <c r="DU680" i="4"/>
  <c r="DU762" i="4"/>
  <c r="DU639" i="4"/>
  <c r="DU645" i="4"/>
  <c r="DU667" i="4"/>
  <c r="DU759" i="4"/>
  <c r="M20" i="4"/>
  <c r="DE922" i="4"/>
  <c r="M295" i="4"/>
  <c r="M23" i="4"/>
  <c r="DG961" i="4"/>
  <c r="DD844" i="4"/>
  <c r="DG844" i="4"/>
  <c r="DE844" i="4"/>
  <c r="M222" i="4"/>
  <c r="DU84" i="4"/>
  <c r="DU86" i="4"/>
  <c r="DU85" i="4"/>
  <c r="DU279" i="4"/>
  <c r="DU184" i="4"/>
  <c r="DU183" i="4"/>
  <c r="DU370" i="4"/>
  <c r="DU268" i="4"/>
  <c r="DU314" i="4"/>
  <c r="DU317" i="4"/>
  <c r="DU283" i="4"/>
  <c r="DU384" i="4"/>
  <c r="DU484" i="4"/>
  <c r="DU477" i="4"/>
  <c r="DU592" i="4"/>
  <c r="DU555" i="4"/>
  <c r="DU601" i="4"/>
  <c r="DU767" i="4"/>
  <c r="DU788" i="4"/>
  <c r="DU655" i="4"/>
  <c r="DU661" i="4"/>
  <c r="DU683" i="4"/>
  <c r="DU775" i="4"/>
  <c r="DM1090" i="4"/>
  <c r="DP1069" i="4"/>
  <c r="M161" i="4"/>
  <c r="DF1057" i="4"/>
  <c r="M51" i="4"/>
  <c r="BA255" i="4"/>
  <c r="BB255" i="4" s="1"/>
  <c r="BK255" i="4"/>
  <c r="M297" i="4"/>
  <c r="DE818" i="4"/>
  <c r="DD818" i="4"/>
  <c r="DU186" i="4"/>
  <c r="DU102" i="4"/>
  <c r="DU101" i="4"/>
  <c r="DU182" i="4"/>
  <c r="DU200" i="4"/>
  <c r="DU187" i="4"/>
  <c r="DU270" i="4"/>
  <c r="DU302" i="4"/>
  <c r="DU345" i="4"/>
  <c r="DU332" i="4"/>
  <c r="DU326" i="4"/>
  <c r="DU392" i="4"/>
  <c r="DU324" i="4"/>
  <c r="DU507" i="4"/>
  <c r="DU593" i="4"/>
  <c r="DU567" i="4"/>
  <c r="DU544" i="4"/>
  <c r="DU637" i="4"/>
  <c r="DU489" i="4"/>
  <c r="DU590" i="4"/>
  <c r="DU671" i="4"/>
  <c r="DU677" i="4"/>
  <c r="DU694" i="4"/>
  <c r="DU791" i="4"/>
  <c r="M27" i="4"/>
  <c r="DD907" i="4"/>
  <c r="DE907" i="4"/>
  <c r="M159" i="4"/>
  <c r="M323" i="4"/>
  <c r="BA148" i="4"/>
  <c r="BB148" i="4" s="1"/>
  <c r="BK148" i="4"/>
  <c r="DG1100" i="4"/>
  <c r="DP1100" i="4" s="1"/>
  <c r="DD892" i="4"/>
  <c r="DE892" i="4"/>
  <c r="DU87" i="4"/>
  <c r="DU138" i="4"/>
  <c r="DU204" i="4"/>
  <c r="DU121" i="4"/>
  <c r="DU264" i="4"/>
  <c r="DU191" i="4"/>
  <c r="DU296" i="4"/>
  <c r="DU307" i="4"/>
  <c r="DU381" i="4"/>
  <c r="DU390" i="4"/>
  <c r="DU414" i="4"/>
  <c r="DU433" i="4"/>
  <c r="DU330" i="4"/>
  <c r="DU627" i="4"/>
  <c r="DU611" i="4"/>
  <c r="DU583" i="4"/>
  <c r="DU603" i="4"/>
  <c r="DU719" i="4"/>
  <c r="DU497" i="4"/>
  <c r="DU606" i="4"/>
  <c r="DU687" i="4"/>
  <c r="DU773" i="4"/>
  <c r="DU708" i="4"/>
  <c r="BK200" i="4"/>
  <c r="BA200" i="4"/>
  <c r="BB200" i="4" s="1"/>
  <c r="M280" i="4"/>
  <c r="M81" i="4"/>
  <c r="M110" i="4"/>
  <c r="BK211" i="4"/>
  <c r="BA211" i="4"/>
  <c r="BB211" i="4" s="1"/>
  <c r="M250" i="4"/>
  <c r="DG955" i="4"/>
  <c r="BK259" i="4"/>
  <c r="BA259" i="4"/>
  <c r="BB259" i="4" s="1"/>
  <c r="BA227" i="4"/>
  <c r="BB227" i="4" s="1"/>
  <c r="BK227" i="4"/>
  <c r="DM1038" i="4"/>
  <c r="DP1017" i="4"/>
  <c r="DO1083" i="4"/>
  <c r="DG944" i="4"/>
  <c r="DD838" i="4"/>
  <c r="DE838" i="4"/>
  <c r="DG838" i="4"/>
  <c r="DG802" i="4"/>
  <c r="M43" i="4"/>
  <c r="DD961" i="4"/>
  <c r="DJ982" i="4" s="1"/>
  <c r="M235" i="4"/>
  <c r="M300" i="4"/>
  <c r="CX9" i="4"/>
  <c r="CZ8" i="4"/>
  <c r="DA8" i="4" s="1"/>
  <c r="DU119" i="4"/>
  <c r="DU194" i="4"/>
  <c r="DU189" i="4"/>
  <c r="DU165" i="4"/>
  <c r="DU256" i="4"/>
  <c r="DU195" i="4"/>
  <c r="DU399" i="4"/>
  <c r="DU702" i="4"/>
  <c r="DU398" i="4"/>
  <c r="DU397" i="4"/>
  <c r="DU448" i="4"/>
  <c r="DU541" i="4"/>
  <c r="DU364" i="4"/>
  <c r="DU379" i="4"/>
  <c r="DU646" i="4"/>
  <c r="DU607" i="4"/>
  <c r="DU669" i="4"/>
  <c r="DU778" i="4"/>
  <c r="DU548" i="4"/>
  <c r="DU622" i="4"/>
  <c r="DU706" i="4"/>
  <c r="DU748" i="4"/>
  <c r="DD797" i="4"/>
  <c r="DE797" i="4"/>
  <c r="M133" i="4"/>
  <c r="DG964" i="4"/>
  <c r="DF1012" i="4"/>
  <c r="DE895" i="4"/>
  <c r="DD895" i="4"/>
  <c r="M21" i="4"/>
  <c r="M199" i="4"/>
  <c r="M156" i="4"/>
  <c r="DU210" i="4"/>
  <c r="DU400" i="4"/>
  <c r="DU198" i="4"/>
  <c r="DU170" i="4"/>
  <c r="DU275" i="4"/>
  <c r="DU199" i="4"/>
  <c r="DU292" i="4"/>
  <c r="DU261" i="4"/>
  <c r="DU439" i="4"/>
  <c r="DU316" i="4"/>
  <c r="DU321" i="4"/>
  <c r="DU320" i="4"/>
  <c r="DU371" i="4"/>
  <c r="DU387" i="4"/>
  <c r="DU658" i="4"/>
  <c r="DU709" i="4"/>
  <c r="DU768" i="4"/>
  <c r="DU573" i="4"/>
  <c r="DU638" i="4"/>
  <c r="DU741" i="4"/>
  <c r="DU766" i="4"/>
  <c r="M117" i="4"/>
  <c r="M289" i="4"/>
  <c r="M189" i="4"/>
  <c r="BA156" i="4"/>
  <c r="BB156" i="4" s="1"/>
  <c r="BK156" i="4"/>
  <c r="DF961" i="4"/>
  <c r="M178" i="4"/>
  <c r="BG57" i="4" l="1" a="1"/>
  <c r="BG57" i="4" s="1"/>
  <c r="BG45" i="4" a="1"/>
  <c r="BG45" i="4" s="1"/>
  <c r="DO1034" i="4"/>
  <c r="DP968" i="4"/>
  <c r="BG40" i="4" a="1"/>
  <c r="BG40" i="4" s="1"/>
  <c r="BH40" i="4" s="1"/>
  <c r="N37" i="4"/>
  <c r="N56" i="4"/>
  <c r="BB294" i="4"/>
  <c r="BF294" i="4" s="1"/>
  <c r="BG65" i="4" a="1"/>
  <c r="BG65" i="4" s="1"/>
  <c r="BG23" i="4" a="1"/>
  <c r="BG23" i="4" s="1"/>
  <c r="BH23" i="4" s="1"/>
  <c r="BG34" i="4" a="1"/>
  <c r="BG34" i="4" s="1"/>
  <c r="BH34" i="4" s="1"/>
  <c r="N52" i="4"/>
  <c r="BG28" i="4" a="1"/>
  <c r="BG28" i="4" s="1"/>
  <c r="BG41" i="4" a="1"/>
  <c r="BG41" i="4" s="1"/>
  <c r="BH41" i="4" s="1"/>
  <c r="BB307" i="4"/>
  <c r="BF307" i="4" s="1"/>
  <c r="BG29" i="4" a="1"/>
  <c r="BG29" i="4" s="1"/>
  <c r="BH29" i="4" s="1"/>
  <c r="BG55" i="4" a="1"/>
  <c r="BG55" i="4" s="1"/>
  <c r="BH55" i="4" s="1"/>
  <c r="N3" i="4"/>
  <c r="BH3" i="4"/>
  <c r="BG48" i="4" a="1"/>
  <c r="BG48" i="4" s="1"/>
  <c r="BH48" i="4" s="1"/>
  <c r="BG58" i="4" a="1"/>
  <c r="BG58" i="4" s="1"/>
  <c r="BH58" i="4" s="1"/>
  <c r="N7" i="4"/>
  <c r="BH7" i="4"/>
  <c r="BH57" i="4"/>
  <c r="N28" i="4"/>
  <c r="BH28" i="4"/>
  <c r="BG31" i="4" a="1"/>
  <c r="BG31" i="4" s="1"/>
  <c r="BH31" i="4" s="1"/>
  <c r="BG20" i="4" a="1"/>
  <c r="BG20" i="4" s="1"/>
  <c r="BH20" i="4" s="1"/>
  <c r="BG22" i="4" a="1"/>
  <c r="BG22" i="4" s="1"/>
  <c r="BG32" i="4" a="1"/>
  <c r="BG32" i="4" s="1"/>
  <c r="BH32" i="4" s="1"/>
  <c r="BG37" i="4" a="1"/>
  <c r="BG37" i="4" s="1"/>
  <c r="BH37" i="4" s="1"/>
  <c r="N5" i="4"/>
  <c r="BH5" i="4"/>
  <c r="N59" i="4"/>
  <c r="BB217" i="4"/>
  <c r="BF217" i="4" s="1"/>
  <c r="BG46" i="4" a="1"/>
  <c r="BG46" i="4" s="1"/>
  <c r="BH46" i="4" s="1"/>
  <c r="BG12" i="4" a="1"/>
  <c r="BG12" i="4" s="1"/>
  <c r="BH12" i="4" s="1"/>
  <c r="N2" i="4"/>
  <c r="BH2" i="4"/>
  <c r="N13" i="4"/>
  <c r="BG17" i="4" a="1"/>
  <c r="BG17" i="4" s="1"/>
  <c r="BG63" i="4" a="1"/>
  <c r="BG63" i="4" s="1"/>
  <c r="BH63" i="4" s="1"/>
  <c r="BG15" i="4" a="1"/>
  <c r="BG15" i="4" s="1"/>
  <c r="BH15" i="4" s="1"/>
  <c r="N19" i="4"/>
  <c r="BG18" i="4" a="1"/>
  <c r="BG18" i="4" s="1"/>
  <c r="BH18" i="4" s="1"/>
  <c r="BG11" i="4" a="1"/>
  <c r="BG11" i="4" s="1"/>
  <c r="BH11" i="4" s="1"/>
  <c r="N16" i="4"/>
  <c r="N31" i="4"/>
  <c r="N67" i="4"/>
  <c r="BH67" i="4"/>
  <c r="BB282" i="4"/>
  <c r="BF282" i="4" s="1"/>
  <c r="BG44" i="4" a="1"/>
  <c r="BG44" i="4" s="1"/>
  <c r="BH44" i="4" s="1"/>
  <c r="BG61" i="4" a="1"/>
  <c r="BG61" i="4" s="1"/>
  <c r="BH61" i="4" s="1"/>
  <c r="BG14" i="4" a="1"/>
  <c r="BG14" i="4" s="1"/>
  <c r="BH14" i="4" s="1"/>
  <c r="N4" i="4"/>
  <c r="BH4" i="4"/>
  <c r="BG50" i="4" a="1"/>
  <c r="BG50" i="4" s="1"/>
  <c r="BH50" i="4" s="1"/>
  <c r="BG33" i="4" a="1"/>
  <c r="BG33" i="4" s="1"/>
  <c r="BH33" i="4" s="1"/>
  <c r="N29" i="4"/>
  <c r="BG60" i="4" a="1"/>
  <c r="BG60" i="4" s="1"/>
  <c r="BH60" i="4" s="1"/>
  <c r="BG9" i="4" a="1"/>
  <c r="BG9" i="4" s="1"/>
  <c r="N46" i="4"/>
  <c r="N10" i="4"/>
  <c r="BH10" i="4"/>
  <c r="BG52" i="4" a="1"/>
  <c r="BG52" i="4" s="1"/>
  <c r="BH52" i="4" s="1"/>
  <c r="BG64" i="4" a="1"/>
  <c r="BG64" i="4" s="1"/>
  <c r="BH64" i="4" s="1"/>
  <c r="BG67" i="4" a="1"/>
  <c r="BG67" i="4" s="1"/>
  <c r="BB278" i="4"/>
  <c r="BF278" i="4" s="1"/>
  <c r="BG7" i="4" a="1"/>
  <c r="BG7" i="4" s="1"/>
  <c r="BG47" i="4" a="1"/>
  <c r="BG47" i="4" s="1"/>
  <c r="BH47" i="4" s="1"/>
  <c r="BH36" i="4"/>
  <c r="N30" i="4"/>
  <c r="BG53" i="4" a="1"/>
  <c r="BG53" i="4" s="1"/>
  <c r="BH53" i="4" s="1"/>
  <c r="BG30" i="4" a="1"/>
  <c r="BG30" i="4" s="1"/>
  <c r="BH30" i="4" s="1"/>
  <c r="N65" i="4"/>
  <c r="BH65" i="4"/>
  <c r="BG21" i="4" a="1"/>
  <c r="BG21" i="4" s="1"/>
  <c r="BH21" i="4" s="1"/>
  <c r="N23" i="4"/>
  <c r="I6" i="12"/>
  <c r="J26" i="12" s="1"/>
  <c r="L26" i="12" s="1"/>
  <c r="BG38" i="4" a="1"/>
  <c r="BG38" i="4" s="1"/>
  <c r="BH38" i="4" s="1"/>
  <c r="N55" i="4"/>
  <c r="BH45" i="4"/>
  <c r="N60" i="4"/>
  <c r="BG27" i="4" a="1"/>
  <c r="BG27" i="4" s="1"/>
  <c r="BH27" i="4" s="1"/>
  <c r="BG13" i="4" a="1"/>
  <c r="BG13" i="4" s="1"/>
  <c r="BH13" i="4" s="1"/>
  <c r="BB229" i="4"/>
  <c r="BF229" i="4" s="1"/>
  <c r="BB215" i="4"/>
  <c r="BF215" i="4" s="1"/>
  <c r="BG19" i="4" a="1"/>
  <c r="BG19" i="4" s="1"/>
  <c r="BH19" i="4" s="1"/>
  <c r="BG8" i="4" a="1"/>
  <c r="BG8" i="4" s="1"/>
  <c r="BH8" i="4" s="1"/>
  <c r="N63" i="4"/>
  <c r="N33" i="4"/>
  <c r="BB132" i="4"/>
  <c r="BF132" i="4" s="1"/>
  <c r="BG43" i="4" a="1"/>
  <c r="BG43" i="4" s="1"/>
  <c r="BH43" i="4" s="1"/>
  <c r="BG59" i="4" a="1"/>
  <c r="BG59" i="4" s="1"/>
  <c r="BH59" i="4" s="1"/>
  <c r="N11" i="4"/>
  <c r="BG51" i="4" a="1"/>
  <c r="BG51" i="4" s="1"/>
  <c r="BH51" i="4" s="1"/>
  <c r="N53" i="4"/>
  <c r="N14" i="4"/>
  <c r="BG49" i="4" a="1"/>
  <c r="BG49" i="4" s="1"/>
  <c r="N61" i="4"/>
  <c r="N15" i="4"/>
  <c r="BG35" i="4" a="1"/>
  <c r="BG35" i="4" s="1"/>
  <c r="BH35" i="4" s="1"/>
  <c r="BG42" i="4" a="1"/>
  <c r="BG42" i="4" s="1"/>
  <c r="BH42" i="4" s="1"/>
  <c r="BG39" i="4" a="1"/>
  <c r="BG39" i="4" s="1"/>
  <c r="BH39" i="4" s="1"/>
  <c r="BG56" i="4" a="1"/>
  <c r="BG56" i="4" s="1"/>
  <c r="BH56" i="4" s="1"/>
  <c r="N8" i="4"/>
  <c r="N9" i="4"/>
  <c r="BH9" i="4"/>
  <c r="N58" i="4"/>
  <c r="BG66" i="4" a="1"/>
  <c r="BG66" i="4" s="1"/>
  <c r="BH66" i="4" s="1"/>
  <c r="BG25" i="4" a="1"/>
  <c r="BG25" i="4" s="1"/>
  <c r="BH25" i="4" s="1"/>
  <c r="BG62" i="4" a="1"/>
  <c r="BG62" i="4" s="1"/>
  <c r="BH62" i="4" s="1"/>
  <c r="N26" i="4"/>
  <c r="BH26" i="4"/>
  <c r="BH22" i="4"/>
  <c r="N34" i="4"/>
  <c r="BG54" i="4" a="1"/>
  <c r="BG54" i="4" s="1"/>
  <c r="BH54" i="4" s="1"/>
  <c r="BG24" i="4" a="1"/>
  <c r="BG24" i="4" s="1"/>
  <c r="BH24" i="4" s="1"/>
  <c r="N38" i="4"/>
  <c r="N47" i="4"/>
  <c r="N6" i="4"/>
  <c r="Q91" i="4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H9" i="12"/>
  <c r="BG26" i="4" a="1"/>
  <c r="BG26" i="4" s="1"/>
  <c r="BG6" i="4" a="1"/>
  <c r="BG6" i="4" s="1"/>
  <c r="BH6" i="4" s="1"/>
  <c r="N50" i="4"/>
  <c r="BH17" i="4"/>
  <c r="BH49" i="4"/>
  <c r="N44" i="4"/>
  <c r="BG16" i="4" a="1"/>
  <c r="BG16" i="4" s="1"/>
  <c r="BH16" i="4" s="1"/>
  <c r="BG71" i="4" a="1"/>
  <c r="BG71" i="4" s="1"/>
  <c r="BH71" i="4" s="1"/>
  <c r="BG88" i="4" a="1"/>
  <c r="BG88" i="4" s="1"/>
  <c r="BH88" i="4" s="1"/>
  <c r="BG105" i="4" a="1"/>
  <c r="BG105" i="4" s="1"/>
  <c r="BH105" i="4" s="1"/>
  <c r="BG122" i="4" a="1"/>
  <c r="BG122" i="4" s="1"/>
  <c r="BH122" i="4" s="1"/>
  <c r="BG110" i="4" a="1"/>
  <c r="BG110" i="4" s="1"/>
  <c r="BH110" i="4" s="1"/>
  <c r="BG127" i="4" a="1"/>
  <c r="BG127" i="4" s="1"/>
  <c r="BH127" i="4" s="1"/>
  <c r="BG72" i="4" a="1"/>
  <c r="BG72" i="4" s="1"/>
  <c r="BH72" i="4" s="1"/>
  <c r="BG89" i="4" a="1"/>
  <c r="BG89" i="4" s="1"/>
  <c r="BH89" i="4" s="1"/>
  <c r="BG106" i="4" a="1"/>
  <c r="BG106" i="4" s="1"/>
  <c r="BH106" i="4" s="1"/>
  <c r="BG123" i="4" a="1"/>
  <c r="BG123" i="4" s="1"/>
  <c r="BH123" i="4" s="1"/>
  <c r="BG93" i="4" a="1"/>
  <c r="BG93" i="4" s="1"/>
  <c r="BH93" i="4" s="1"/>
  <c r="BG73" i="4" a="1"/>
  <c r="BG73" i="4" s="1"/>
  <c r="BH73" i="4" s="1"/>
  <c r="BG90" i="4" a="1"/>
  <c r="BG90" i="4" s="1"/>
  <c r="BH90" i="4" s="1"/>
  <c r="BG107" i="4" a="1"/>
  <c r="BG107" i="4" s="1"/>
  <c r="BH107" i="4" s="1"/>
  <c r="BG124" i="4" a="1"/>
  <c r="BG124" i="4" s="1"/>
  <c r="BH124" i="4" s="1"/>
  <c r="BG74" i="4" a="1"/>
  <c r="BG74" i="4" s="1"/>
  <c r="BH74" i="4" s="1"/>
  <c r="BG91" i="4" a="1"/>
  <c r="BG91" i="4" s="1"/>
  <c r="BH91" i="4" s="1"/>
  <c r="BG108" i="4" a="1"/>
  <c r="BG108" i="4" s="1"/>
  <c r="BH108" i="4" s="1"/>
  <c r="BG125" i="4" a="1"/>
  <c r="BG125" i="4" s="1"/>
  <c r="BH125" i="4" s="1"/>
  <c r="BG76" i="4" a="1"/>
  <c r="BG76" i="4" s="1"/>
  <c r="BH76" i="4" s="1"/>
  <c r="BG75" i="4" a="1"/>
  <c r="BG75" i="4" s="1"/>
  <c r="BH75" i="4" s="1"/>
  <c r="BG92" i="4" a="1"/>
  <c r="BG92" i="4" s="1"/>
  <c r="BH92" i="4" s="1"/>
  <c r="BG109" i="4" a="1"/>
  <c r="BG109" i="4" s="1"/>
  <c r="BH109" i="4" s="1"/>
  <c r="BG126" i="4" a="1"/>
  <c r="BG126" i="4" s="1"/>
  <c r="BH126" i="4" s="1"/>
  <c r="BG77" i="4" a="1"/>
  <c r="BG77" i="4" s="1"/>
  <c r="BH77" i="4" s="1"/>
  <c r="BG94" i="4" a="1"/>
  <c r="BG94" i="4" s="1"/>
  <c r="BH94" i="4" s="1"/>
  <c r="BG111" i="4" a="1"/>
  <c r="BG111" i="4" s="1"/>
  <c r="BH111" i="4" s="1"/>
  <c r="BG128" i="4" a="1"/>
  <c r="BG128" i="4" s="1"/>
  <c r="BH128" i="4" s="1"/>
  <c r="BG80" i="4" a="1"/>
  <c r="BG80" i="4" s="1"/>
  <c r="BH80" i="4" s="1"/>
  <c r="BG97" i="4" a="1"/>
  <c r="BG97" i="4" s="1"/>
  <c r="BH97" i="4" s="1"/>
  <c r="BG114" i="4" a="1"/>
  <c r="BG114" i="4" s="1"/>
  <c r="BH114" i="4" s="1"/>
  <c r="BG78" i="4" a="1"/>
  <c r="BG78" i="4" s="1"/>
  <c r="BH78" i="4" s="1"/>
  <c r="BG104" i="4" a="1"/>
  <c r="BG104" i="4" s="1"/>
  <c r="BH104" i="4" s="1"/>
  <c r="BG87" i="4" a="1"/>
  <c r="BG87" i="4" s="1"/>
  <c r="BH87" i="4" s="1"/>
  <c r="BG82" i="4" a="1"/>
  <c r="BG82" i="4" s="1"/>
  <c r="BH82" i="4" s="1"/>
  <c r="BG98" i="4" a="1"/>
  <c r="BG98" i="4" s="1"/>
  <c r="BH98" i="4" s="1"/>
  <c r="BG100" i="4" a="1"/>
  <c r="BG100" i="4" s="1"/>
  <c r="BH100" i="4" s="1"/>
  <c r="BG68" i="4" a="1"/>
  <c r="BG68" i="4" s="1"/>
  <c r="BH68" i="4" s="1"/>
  <c r="BG102" i="4" a="1"/>
  <c r="BG102" i="4" s="1"/>
  <c r="BH102" i="4" s="1"/>
  <c r="BG79" i="4" a="1"/>
  <c r="BG79" i="4" s="1"/>
  <c r="BH79" i="4" s="1"/>
  <c r="BG112" i="4" a="1"/>
  <c r="BG112" i="4" s="1"/>
  <c r="BH112" i="4" s="1"/>
  <c r="BG117" i="4" a="1"/>
  <c r="BG117" i="4" s="1"/>
  <c r="BH117" i="4" s="1"/>
  <c r="BG84" i="4" a="1"/>
  <c r="BG84" i="4" s="1"/>
  <c r="BH84" i="4" s="1"/>
  <c r="BG118" i="4" a="1"/>
  <c r="BG118" i="4" s="1"/>
  <c r="BH118" i="4" s="1"/>
  <c r="BG83" i="4" a="1"/>
  <c r="BG83" i="4" s="1"/>
  <c r="BH83" i="4" s="1"/>
  <c r="BG85" i="4" a="1"/>
  <c r="BG85" i="4" s="1"/>
  <c r="BH85" i="4" s="1"/>
  <c r="BG86" i="4" a="1"/>
  <c r="BG86" i="4" s="1"/>
  <c r="BH86" i="4" s="1"/>
  <c r="BG120" i="4" a="1"/>
  <c r="BG120" i="4" s="1"/>
  <c r="BH120" i="4" s="1"/>
  <c r="BG113" i="4" a="1"/>
  <c r="BG113" i="4" s="1"/>
  <c r="BH113" i="4" s="1"/>
  <c r="BG115" i="4" a="1"/>
  <c r="BG115" i="4" s="1"/>
  <c r="BH115" i="4" s="1"/>
  <c r="BG119" i="4" a="1"/>
  <c r="BG119" i="4" s="1"/>
  <c r="BH119" i="4" s="1"/>
  <c r="BG121" i="4" a="1"/>
  <c r="BG121" i="4" s="1"/>
  <c r="BH121" i="4" s="1"/>
  <c r="BG69" i="4" a="1"/>
  <c r="BG69" i="4" s="1"/>
  <c r="BH69" i="4" s="1"/>
  <c r="BG81" i="4" a="1"/>
  <c r="BG81" i="4" s="1"/>
  <c r="BH81" i="4" s="1"/>
  <c r="BG116" i="4" a="1"/>
  <c r="BG116" i="4" s="1"/>
  <c r="BH116" i="4" s="1"/>
  <c r="BG95" i="4" a="1"/>
  <c r="BG95" i="4" s="1"/>
  <c r="BH95" i="4" s="1"/>
  <c r="BG101" i="4" a="1"/>
  <c r="BG101" i="4" s="1"/>
  <c r="BH101" i="4" s="1"/>
  <c r="BG70" i="4" a="1"/>
  <c r="BG70" i="4" s="1"/>
  <c r="BH70" i="4" s="1"/>
  <c r="BG103" i="4" a="1"/>
  <c r="BG103" i="4" s="1"/>
  <c r="BH103" i="4" s="1"/>
  <c r="BG96" i="4" a="1"/>
  <c r="BG96" i="4" s="1"/>
  <c r="BH96" i="4" s="1"/>
  <c r="BG99" i="4" a="1"/>
  <c r="BG99" i="4" s="1"/>
  <c r="BH99" i="4" s="1"/>
  <c r="O12" i="12"/>
  <c r="H12" i="12"/>
  <c r="I12" i="12" s="1"/>
  <c r="DP1081" i="4"/>
  <c r="DR1081" i="4" s="1"/>
  <c r="K6" i="12"/>
  <c r="BF149" i="4"/>
  <c r="BF296" i="4"/>
  <c r="BF169" i="4"/>
  <c r="BF137" i="4"/>
  <c r="BF160" i="4"/>
  <c r="BF194" i="4"/>
  <c r="BF284" i="4"/>
  <c r="BF233" i="4"/>
  <c r="BF182" i="4"/>
  <c r="BF131" i="4"/>
  <c r="BF257" i="4"/>
  <c r="BF238" i="4"/>
  <c r="BF153" i="4"/>
  <c r="BF170" i="4"/>
  <c r="BF251" i="4"/>
  <c r="BF163" i="4"/>
  <c r="BF295" i="4"/>
  <c r="BF212" i="4"/>
  <c r="BF252" i="4"/>
  <c r="BF285" i="4"/>
  <c r="BF304" i="4"/>
  <c r="BF197" i="4"/>
  <c r="BF219" i="4"/>
  <c r="BF292" i="4"/>
  <c r="BF228" i="4"/>
  <c r="BF315" i="4"/>
  <c r="BF157" i="4"/>
  <c r="BF176" i="4"/>
  <c r="BF286" i="4"/>
  <c r="BF156" i="4"/>
  <c r="BF214" i="4"/>
  <c r="BF268" i="4"/>
  <c r="BF310" i="4"/>
  <c r="BF247" i="4"/>
  <c r="BF211" i="4"/>
  <c r="BF227" i="4"/>
  <c r="BF259" i="4"/>
  <c r="BF245" i="4"/>
  <c r="BF288" i="4"/>
  <c r="BF173" i="4"/>
  <c r="BF297" i="4"/>
  <c r="BF266" i="4"/>
  <c r="BF167" i="4"/>
  <c r="BF256" i="4"/>
  <c r="BF303" i="4"/>
  <c r="BF218" i="4"/>
  <c r="BF262" i="4"/>
  <c r="BF261" i="4"/>
  <c r="BF216" i="4"/>
  <c r="BF267" i="4"/>
  <c r="BF260" i="4"/>
  <c r="BF274" i="4"/>
  <c r="BF161" i="4"/>
  <c r="BF281" i="4"/>
  <c r="BF203" i="4"/>
  <c r="BF302" i="4"/>
  <c r="BF273" i="4"/>
  <c r="BF222" i="4"/>
  <c r="BF206" i="4"/>
  <c r="BF226" i="4"/>
  <c r="BF210" i="4"/>
  <c r="BF178" i="4"/>
  <c r="BF195" i="4"/>
  <c r="BF314" i="4"/>
  <c r="BF135" i="4"/>
  <c r="BF291" i="4"/>
  <c r="BF276" i="4"/>
  <c r="BF250" i="4"/>
  <c r="BF230" i="4"/>
  <c r="BF298" i="4"/>
  <c r="BF241" i="4"/>
  <c r="BF280" i="4"/>
  <c r="BF293" i="4"/>
  <c r="BF136" i="4"/>
  <c r="BF202" i="4"/>
  <c r="BF235" i="4"/>
  <c r="BF323" i="4"/>
  <c r="BF205" i="4"/>
  <c r="BF309" i="4"/>
  <c r="BF192" i="4"/>
  <c r="BF189" i="4"/>
  <c r="BF150" i="4"/>
  <c r="BF234" i="4"/>
  <c r="BF318" i="4"/>
  <c r="BF129" i="4"/>
  <c r="BG261" i="4" s="1" a="1"/>
  <c r="BG261" i="4" s="1"/>
  <c r="BH261" i="4" s="1"/>
  <c r="BF199" i="4"/>
  <c r="BF272" i="4"/>
  <c r="BF139" i="4"/>
  <c r="BF319" i="4"/>
  <c r="BF221" i="4"/>
  <c r="BF279" i="4"/>
  <c r="BF246" i="4"/>
  <c r="BF168" i="4"/>
  <c r="BF174" i="4"/>
  <c r="BF249" i="4"/>
  <c r="BF151" i="4"/>
  <c r="BF164" i="4"/>
  <c r="BF162" i="4"/>
  <c r="BF133" i="4"/>
  <c r="BF270" i="4"/>
  <c r="BF190" i="4"/>
  <c r="BF236" i="4"/>
  <c r="BF145" i="4"/>
  <c r="BF305" i="4"/>
  <c r="BF144" i="4"/>
  <c r="BF141" i="4"/>
  <c r="BF220" i="4"/>
  <c r="BF301" i="4"/>
  <c r="BF148" i="4"/>
  <c r="BF242" i="4"/>
  <c r="BF311" i="4"/>
  <c r="BF264" i="4"/>
  <c r="BF200" i="4"/>
  <c r="BF255" i="4"/>
  <c r="BF225" i="4"/>
  <c r="BF204" i="4"/>
  <c r="AS2" i="4"/>
  <c r="BF184" i="4"/>
  <c r="BF271" i="4"/>
  <c r="CS1031" i="4"/>
  <c r="CR1053" i="4"/>
  <c r="CS1087" i="4"/>
  <c r="BL281" i="4"/>
  <c r="DO1024" i="4"/>
  <c r="DP958" i="4"/>
  <c r="N41" i="4"/>
  <c r="N39" i="4"/>
  <c r="N21" i="4"/>
  <c r="N66" i="4"/>
  <c r="N27" i="4"/>
  <c r="N75" i="4"/>
  <c r="N48" i="4"/>
  <c r="N71" i="4"/>
  <c r="N125" i="4"/>
  <c r="N20" i="4"/>
  <c r="N124" i="4"/>
  <c r="N22" i="4"/>
  <c r="N42" i="4"/>
  <c r="N82" i="4"/>
  <c r="N32" i="4"/>
  <c r="N113" i="4"/>
  <c r="N121" i="4"/>
  <c r="N45" i="4"/>
  <c r="N117" i="4"/>
  <c r="N12" i="4"/>
  <c r="N57" i="4"/>
  <c r="N54" i="4"/>
  <c r="N104" i="4"/>
  <c r="N49" i="4"/>
  <c r="N40" i="4"/>
  <c r="N62" i="4"/>
  <c r="N108" i="4"/>
  <c r="N43" i="4"/>
  <c r="N24" i="4"/>
  <c r="N96" i="4"/>
  <c r="N17" i="4"/>
  <c r="N51" i="4"/>
  <c r="N79" i="4"/>
  <c r="N64" i="4"/>
  <c r="N35" i="4"/>
  <c r="N107" i="4"/>
  <c r="N120" i="4"/>
  <c r="N69" i="4"/>
  <c r="N36" i="4"/>
  <c r="N126" i="4"/>
  <c r="N85" i="4"/>
  <c r="N110" i="4"/>
  <c r="N109" i="4"/>
  <c r="N25" i="4"/>
  <c r="N81" i="4"/>
  <c r="N18" i="4"/>
  <c r="DP1014" i="4"/>
  <c r="DR1014" i="4" s="1"/>
  <c r="CS955" i="4"/>
  <c r="DJ942" i="4"/>
  <c r="DO1080" i="4"/>
  <c r="DR1080" i="4" s="1"/>
  <c r="DR1011" i="4"/>
  <c r="CR1038" i="4"/>
  <c r="CS1091" i="4"/>
  <c r="CS950" i="4"/>
  <c r="DJ941" i="4"/>
  <c r="CS1016" i="4"/>
  <c r="CR945" i="4"/>
  <c r="CS1113" i="4"/>
  <c r="CS999" i="4"/>
  <c r="N137" i="4"/>
  <c r="CS1012" i="4"/>
  <c r="CS1048" i="4"/>
  <c r="DK943" i="4"/>
  <c r="DK942" i="4"/>
  <c r="CS1103" i="4"/>
  <c r="DM1074" i="4"/>
  <c r="DP1053" i="4"/>
  <c r="DR1053" i="4" s="1"/>
  <c r="DO987" i="4"/>
  <c r="DR987" i="4" s="1"/>
  <c r="DK941" i="4"/>
  <c r="CR983" i="4"/>
  <c r="DM939" i="4"/>
  <c r="DK940" i="4"/>
  <c r="CS1009" i="4"/>
  <c r="DJ940" i="4"/>
  <c r="CS1105" i="4"/>
  <c r="CS1067" i="4"/>
  <c r="CS1002" i="4"/>
  <c r="CR1042" i="4"/>
  <c r="CS1093" i="4"/>
  <c r="CR969" i="4"/>
  <c r="CS973" i="4"/>
  <c r="CS977" i="4"/>
  <c r="N305" i="4"/>
  <c r="DR1104" i="4"/>
  <c r="CR1100" i="4"/>
  <c r="CS991" i="4"/>
  <c r="CS1005" i="4"/>
  <c r="CS1068" i="4"/>
  <c r="CS987" i="4"/>
  <c r="DR1020" i="4"/>
  <c r="CR1095" i="4"/>
  <c r="CR941" i="4"/>
  <c r="AF48" i="12"/>
  <c r="J48" i="12" s="1"/>
  <c r="BL216" i="4"/>
  <c r="BL246" i="4"/>
  <c r="BL296" i="4"/>
  <c r="BL314" i="4"/>
  <c r="BL323" i="4"/>
  <c r="BL147" i="4"/>
  <c r="CS997" i="4"/>
  <c r="CU1080" i="4"/>
  <c r="CR1014" i="4"/>
  <c r="CU1005" i="4"/>
  <c r="CS1078" i="4"/>
  <c r="CU1105" i="4"/>
  <c r="DO978" i="4"/>
  <c r="CR1097" i="4"/>
  <c r="CU1103" i="4"/>
  <c r="DR1076" i="4"/>
  <c r="CS1089" i="4"/>
  <c r="CR1015" i="4"/>
  <c r="DK816" i="4"/>
  <c r="CS1054" i="4"/>
  <c r="CS1003" i="4"/>
  <c r="CR1040" i="4"/>
  <c r="CR1033" i="4"/>
  <c r="DJ935" i="4"/>
  <c r="CS1066" i="4"/>
  <c r="CS923" i="4"/>
  <c r="CS1017" i="4"/>
  <c r="CS1051" i="4"/>
  <c r="DM863" i="4"/>
  <c r="CS1056" i="4"/>
  <c r="DM891" i="4"/>
  <c r="CR1112" i="4"/>
  <c r="CS1043" i="4"/>
  <c r="CS954" i="4"/>
  <c r="CR1044" i="4"/>
  <c r="CS1036" i="4"/>
  <c r="CS1059" i="4"/>
  <c r="CR939" i="4"/>
  <c r="CS936" i="4"/>
  <c r="CR922" i="4"/>
  <c r="CR951" i="4"/>
  <c r="CS1026" i="4"/>
  <c r="DR1097" i="4"/>
  <c r="DR1088" i="4"/>
  <c r="CS1029" i="4"/>
  <c r="CU1078" i="4"/>
  <c r="CS932" i="4"/>
  <c r="BQ301" i="4" a="1"/>
  <c r="BQ301" i="4" s="1"/>
  <c r="CR1085" i="4"/>
  <c r="CR1004" i="4"/>
  <c r="DO928" i="4"/>
  <c r="DO884" i="4"/>
  <c r="CS935" i="4"/>
  <c r="DJ911" i="4"/>
  <c r="DO948" i="4"/>
  <c r="DR948" i="4" s="1"/>
  <c r="DO873" i="4"/>
  <c r="BQ309" i="4" a="1"/>
  <c r="BQ309" i="4" s="1"/>
  <c r="DK889" i="4"/>
  <c r="CS992" i="4"/>
  <c r="CU1097" i="4"/>
  <c r="DJ889" i="4"/>
  <c r="DO966" i="4"/>
  <c r="CR929" i="4"/>
  <c r="DR1096" i="4"/>
  <c r="BQ300" i="4" a="1"/>
  <c r="BQ300" i="4" s="1"/>
  <c r="DO903" i="4"/>
  <c r="DM840" i="4"/>
  <c r="CS1058" i="4"/>
  <c r="DO863" i="4"/>
  <c r="CU992" i="4"/>
  <c r="CU1045" i="4"/>
  <c r="CU1079" i="4"/>
  <c r="CU949" i="4"/>
  <c r="CU944" i="4"/>
  <c r="CU998" i="4"/>
  <c r="CU933" i="4"/>
  <c r="CU966" i="4"/>
  <c r="DO930" i="4"/>
  <c r="CS920" i="4"/>
  <c r="DK886" i="4"/>
  <c r="DM858" i="4"/>
  <c r="DK859" i="4"/>
  <c r="DK935" i="4"/>
  <c r="DO921" i="4"/>
  <c r="DR921" i="4" s="1"/>
  <c r="CS1037" i="4"/>
  <c r="CU1031" i="4"/>
  <c r="CU1013" i="4"/>
  <c r="CU1003" i="4"/>
  <c r="CU984" i="4"/>
  <c r="DM887" i="4"/>
  <c r="DM843" i="4"/>
  <c r="DM866" i="4"/>
  <c r="CS1060" i="4"/>
  <c r="DO899" i="4"/>
  <c r="DK815" i="4"/>
  <c r="CU973" i="4"/>
  <c r="CR986" i="4"/>
  <c r="DJ824" i="4"/>
  <c r="CR957" i="4"/>
  <c r="DK932" i="4"/>
  <c r="CS1070" i="4"/>
  <c r="CR1088" i="4"/>
  <c r="CS1108" i="4"/>
  <c r="CU1006" i="4"/>
  <c r="CR1086" i="4"/>
  <c r="CS971" i="4"/>
  <c r="DM878" i="4"/>
  <c r="DM834" i="4"/>
  <c r="DJ926" i="4"/>
  <c r="DO971" i="4"/>
  <c r="DJ875" i="4"/>
  <c r="CS984" i="4"/>
  <c r="DR1015" i="4"/>
  <c r="DO886" i="4"/>
  <c r="DR886" i="4" s="1"/>
  <c r="CR994" i="4"/>
  <c r="DM909" i="4"/>
  <c r="CS963" i="4"/>
  <c r="DO865" i="4"/>
  <c r="K47" i="12"/>
  <c r="AG48" i="12"/>
  <c r="K48" i="12" s="1"/>
  <c r="I47" i="12"/>
  <c r="DK913" i="4"/>
  <c r="CR845" i="4"/>
  <c r="CS845" i="4"/>
  <c r="CR839" i="4"/>
  <c r="CS839" i="4"/>
  <c r="CR871" i="4"/>
  <c r="CS871" i="4"/>
  <c r="CS907" i="4"/>
  <c r="CR907" i="4"/>
  <c r="CS1022" i="4"/>
  <c r="DJ854" i="4"/>
  <c r="DJ855" i="4"/>
  <c r="DK925" i="4"/>
  <c r="AS270" i="4"/>
  <c r="BQ287" i="4" a="1"/>
  <c r="BQ287" i="4" s="1"/>
  <c r="CS996" i="4"/>
  <c r="N211" i="4"/>
  <c r="AS312" i="4"/>
  <c r="CS1039" i="4"/>
  <c r="BQ315" i="4" a="1"/>
  <c r="BQ315" i="4" s="1"/>
  <c r="BQ285" i="4" a="1"/>
  <c r="BQ285" i="4" s="1"/>
  <c r="AS213" i="4"/>
  <c r="DJ821" i="4"/>
  <c r="DK874" i="4"/>
  <c r="CU1072" i="4"/>
  <c r="CU1062" i="4"/>
  <c r="CU963" i="4"/>
  <c r="CU1004" i="4"/>
  <c r="CU994" i="4"/>
  <c r="CU1009" i="4"/>
  <c r="N302" i="4"/>
  <c r="CR1050" i="4"/>
  <c r="DK817" i="4"/>
  <c r="DK849" i="4"/>
  <c r="BL152" i="4"/>
  <c r="BL248" i="4"/>
  <c r="BL138" i="4"/>
  <c r="BL175" i="4"/>
  <c r="BL252" i="4"/>
  <c r="BL217" i="4"/>
  <c r="BL285" i="4"/>
  <c r="DJ931" i="4"/>
  <c r="DM867" i="4"/>
  <c r="DP846" i="4"/>
  <c r="DO912" i="4"/>
  <c r="DR912" i="4" s="1"/>
  <c r="N224" i="4"/>
  <c r="N129" i="4"/>
  <c r="CR812" i="4"/>
  <c r="CS812" i="4"/>
  <c r="DJ916" i="4"/>
  <c r="CR826" i="4"/>
  <c r="CS826" i="4"/>
  <c r="CR890" i="4"/>
  <c r="CS890" i="4"/>
  <c r="CR867" i="4"/>
  <c r="CS867" i="4"/>
  <c r="CR1032" i="4"/>
  <c r="CS1032" i="4"/>
  <c r="CR934" i="4"/>
  <c r="CS934" i="4"/>
  <c r="CR906" i="4"/>
  <c r="CS906" i="4"/>
  <c r="CS1098" i="4"/>
  <c r="DK895" i="4"/>
  <c r="DK855" i="4"/>
  <c r="DM999" i="4"/>
  <c r="DO1044" i="4"/>
  <c r="DR1044" i="4" s="1"/>
  <c r="DP978" i="4"/>
  <c r="DJ925" i="4"/>
  <c r="N143" i="4"/>
  <c r="DO990" i="4"/>
  <c r="DM945" i="4"/>
  <c r="DP924" i="4"/>
  <c r="N13" i="12"/>
  <c r="S13" i="12" s="1"/>
  <c r="R13" i="12"/>
  <c r="N32" i="12"/>
  <c r="CS1055" i="4"/>
  <c r="AS211" i="4"/>
  <c r="CS1107" i="4"/>
  <c r="BQ302" i="4" a="1"/>
  <c r="BQ302" i="4" s="1"/>
  <c r="BQ291" i="4" a="1"/>
  <c r="BQ291" i="4" s="1"/>
  <c r="DO1098" i="4"/>
  <c r="DR1098" i="4" s="1"/>
  <c r="DP1032" i="4"/>
  <c r="DM1053" i="4"/>
  <c r="DM926" i="4"/>
  <c r="DJ874" i="4"/>
  <c r="CU996" i="4"/>
  <c r="CU947" i="4"/>
  <c r="CU967" i="4"/>
  <c r="CU1107" i="4"/>
  <c r="CU1068" i="4"/>
  <c r="CU1048" i="4"/>
  <c r="CS1109" i="4"/>
  <c r="AS302" i="4"/>
  <c r="CR1007" i="4"/>
  <c r="CS1106" i="4"/>
  <c r="CR979" i="4"/>
  <c r="DJ817" i="4"/>
  <c r="DJ849" i="4"/>
  <c r="BL156" i="4"/>
  <c r="BL265" i="4"/>
  <c r="BL142" i="4"/>
  <c r="BL188" i="4"/>
  <c r="BL260" i="4"/>
  <c r="BL221" i="4"/>
  <c r="BL289" i="4"/>
  <c r="DO964" i="4"/>
  <c r="DP898" i="4"/>
  <c r="DM919" i="4"/>
  <c r="DK867" i="4"/>
  <c r="DM961" i="4"/>
  <c r="DO1006" i="4"/>
  <c r="DR1006" i="4" s="1"/>
  <c r="DP940" i="4"/>
  <c r="AS224" i="4"/>
  <c r="DM836" i="4"/>
  <c r="AS129" i="4"/>
  <c r="DO927" i="4"/>
  <c r="DM882" i="4"/>
  <c r="DP861" i="4"/>
  <c r="N199" i="4"/>
  <c r="N220" i="4"/>
  <c r="DJ861" i="4"/>
  <c r="DJ922" i="4"/>
  <c r="N290" i="4"/>
  <c r="DO888" i="4"/>
  <c r="DR888" i="4" s="1"/>
  <c r="DO887" i="4"/>
  <c r="DJ910" i="4"/>
  <c r="DO982" i="4"/>
  <c r="DR982" i="4" s="1"/>
  <c r="DM937" i="4"/>
  <c r="DP916" i="4"/>
  <c r="CR801" i="4"/>
  <c r="CS801" i="4"/>
  <c r="CS870" i="4"/>
  <c r="CR870" i="4"/>
  <c r="CR842" i="4"/>
  <c r="CS842" i="4"/>
  <c r="CR843" i="4"/>
  <c r="CS843" i="4"/>
  <c r="CS1025" i="4"/>
  <c r="CS1057" i="4"/>
  <c r="DJ895" i="4"/>
  <c r="CS1073" i="4"/>
  <c r="N286" i="4"/>
  <c r="AS143" i="4"/>
  <c r="N273" i="4"/>
  <c r="DM1034" i="4"/>
  <c r="DO1079" i="4"/>
  <c r="DP1013" i="4"/>
  <c r="N128" i="4"/>
  <c r="BQ318" i="4" a="1"/>
  <c r="BQ318" i="4" s="1"/>
  <c r="CU1081" i="4"/>
  <c r="CU1021" i="4"/>
  <c r="CU972" i="4"/>
  <c r="CU1047" i="4"/>
  <c r="CU1063" i="4"/>
  <c r="CU1019" i="4"/>
  <c r="CS1082" i="4"/>
  <c r="N167" i="4"/>
  <c r="DM934" i="4"/>
  <c r="DM896" i="4"/>
  <c r="DO941" i="4"/>
  <c r="DR941" i="4" s="1"/>
  <c r="DP875" i="4"/>
  <c r="BL318" i="4"/>
  <c r="BL146" i="4"/>
  <c r="BL254" i="4"/>
  <c r="BL271" i="4"/>
  <c r="BL225" i="4"/>
  <c r="BL293" i="4"/>
  <c r="DM1100" i="4"/>
  <c r="DP1079" i="4"/>
  <c r="DJ867" i="4"/>
  <c r="DO1062" i="4"/>
  <c r="DR1062" i="4" s="1"/>
  <c r="DM1017" i="4"/>
  <c r="DP996" i="4"/>
  <c r="N197" i="4"/>
  <c r="DJ913" i="4"/>
  <c r="DK838" i="4"/>
  <c r="CX10" i="4"/>
  <c r="CZ9" i="4"/>
  <c r="DA9" i="4" s="1"/>
  <c r="DJ838" i="4"/>
  <c r="N300" i="4"/>
  <c r="N222" i="4"/>
  <c r="DJ840" i="4"/>
  <c r="DM963" i="4"/>
  <c r="DP942" i="4"/>
  <c r="DO1008" i="4"/>
  <c r="CS1079" i="4"/>
  <c r="N154" i="4"/>
  <c r="DJ887" i="4"/>
  <c r="DO968" i="4"/>
  <c r="DR968" i="4" s="1"/>
  <c r="DM923" i="4"/>
  <c r="DP902" i="4"/>
  <c r="CS967" i="4"/>
  <c r="CS893" i="4"/>
  <c r="CR893" i="4"/>
  <c r="CS849" i="4"/>
  <c r="CR849" i="4"/>
  <c r="CR877" i="4"/>
  <c r="CS877" i="4"/>
  <c r="CS894" i="4"/>
  <c r="CR894" i="4"/>
  <c r="CR880" i="4"/>
  <c r="CS880" i="4"/>
  <c r="CR913" i="4"/>
  <c r="CS913" i="4"/>
  <c r="CR964" i="4"/>
  <c r="CS964" i="4"/>
  <c r="DK866" i="4"/>
  <c r="N216" i="4"/>
  <c r="DK880" i="4"/>
  <c r="DM1067" i="4"/>
  <c r="DO1112" i="4"/>
  <c r="DR1112" i="4" s="1"/>
  <c r="DP1046" i="4"/>
  <c r="AS286" i="4"/>
  <c r="N136" i="4"/>
  <c r="AS273" i="4"/>
  <c r="DK904" i="4"/>
  <c r="DO1099" i="4"/>
  <c r="DR1099" i="4" s="1"/>
  <c r="DM1054" i="4"/>
  <c r="DP1033" i="4"/>
  <c r="DO889" i="4"/>
  <c r="DR889" i="4" s="1"/>
  <c r="DM844" i="4"/>
  <c r="DP823" i="4"/>
  <c r="AS128" i="4"/>
  <c r="DP827" i="4"/>
  <c r="DM848" i="4"/>
  <c r="DO893" i="4"/>
  <c r="DM828" i="4"/>
  <c r="BQ269" i="4" a="1"/>
  <c r="BQ269" i="4" s="1"/>
  <c r="BQ270" i="4" a="1"/>
  <c r="BQ270" i="4" s="1"/>
  <c r="CS1035" i="4"/>
  <c r="DM831" i="4"/>
  <c r="DO876" i="4"/>
  <c r="DP810" i="4"/>
  <c r="CS1013" i="4"/>
  <c r="CU920" i="4"/>
  <c r="CU1044" i="4"/>
  <c r="CU1014" i="4"/>
  <c r="CU930" i="4"/>
  <c r="CU952" i="4"/>
  <c r="CU1069" i="4"/>
  <c r="N261" i="4"/>
  <c r="DO1103" i="4"/>
  <c r="DR1103" i="4" s="1"/>
  <c r="DM1058" i="4"/>
  <c r="DP1037" i="4"/>
  <c r="AS167" i="4"/>
  <c r="DO972" i="4"/>
  <c r="DM927" i="4"/>
  <c r="DP906" i="4"/>
  <c r="BL176" i="4"/>
  <c r="BL150" i="4"/>
  <c r="BL258" i="4"/>
  <c r="BL235" i="4"/>
  <c r="BL229" i="4"/>
  <c r="BL297" i="4"/>
  <c r="CR926" i="4"/>
  <c r="DO881" i="4"/>
  <c r="DO953" i="4"/>
  <c r="DM908" i="4"/>
  <c r="DP887" i="4"/>
  <c r="DO1027" i="4"/>
  <c r="DP961" i="4"/>
  <c r="DM982" i="4"/>
  <c r="DO926" i="4"/>
  <c r="DM881" i="4"/>
  <c r="DP860" i="4"/>
  <c r="DM876" i="4"/>
  <c r="DK922" i="4"/>
  <c r="DK910" i="4"/>
  <c r="DK840" i="4"/>
  <c r="DK887" i="4"/>
  <c r="DO1030" i="4"/>
  <c r="DR1030" i="4" s="1"/>
  <c r="DM985" i="4"/>
  <c r="DP964" i="4"/>
  <c r="N235" i="4"/>
  <c r="N280" i="4"/>
  <c r="DK865" i="4"/>
  <c r="DK876" i="4"/>
  <c r="DP997" i="4"/>
  <c r="DM1018" i="4"/>
  <c r="DO1063" i="4"/>
  <c r="CR998" i="4"/>
  <c r="DM914" i="4"/>
  <c r="DO959" i="4"/>
  <c r="DP893" i="4"/>
  <c r="H46" i="12"/>
  <c r="DM842" i="4"/>
  <c r="DM993" i="4"/>
  <c r="DO1038" i="4"/>
  <c r="DR1038" i="4" s="1"/>
  <c r="DP972" i="4"/>
  <c r="CS829" i="4"/>
  <c r="CR829" i="4"/>
  <c r="CS903" i="4"/>
  <c r="CR903" i="4"/>
  <c r="CR1065" i="4"/>
  <c r="CS1065" i="4"/>
  <c r="DP965" i="4"/>
  <c r="DO1031" i="4"/>
  <c r="DR1031" i="4" s="1"/>
  <c r="DM986" i="4"/>
  <c r="DJ866" i="4"/>
  <c r="DO1055" i="4"/>
  <c r="DM1010" i="4"/>
  <c r="DP989" i="4"/>
  <c r="DR989" i="4" s="1"/>
  <c r="DO992" i="4"/>
  <c r="DM947" i="4"/>
  <c r="DP926" i="4"/>
  <c r="DJ880" i="4"/>
  <c r="N283" i="4"/>
  <c r="AS136" i="4"/>
  <c r="N150" i="4"/>
  <c r="DJ904" i="4"/>
  <c r="N310" i="4"/>
  <c r="DK934" i="4"/>
  <c r="CS989" i="4"/>
  <c r="DK844" i="4"/>
  <c r="N134" i="4"/>
  <c r="CS1024" i="4"/>
  <c r="CS1063" i="4"/>
  <c r="CS976" i="4"/>
  <c r="N278" i="4"/>
  <c r="CU924" i="4"/>
  <c r="CU1093" i="4"/>
  <c r="CU1094" i="4"/>
  <c r="CU980" i="4"/>
  <c r="CU932" i="4"/>
  <c r="CU956" i="4"/>
  <c r="DM873" i="4"/>
  <c r="DP852" i="4"/>
  <c r="DO918" i="4"/>
  <c r="DR918" i="4" s="1"/>
  <c r="AS261" i="4"/>
  <c r="N201" i="4"/>
  <c r="DO979" i="4"/>
  <c r="DR979" i="4" s="1"/>
  <c r="N177" i="4"/>
  <c r="DO908" i="4"/>
  <c r="DR1045" i="4"/>
  <c r="DK927" i="4"/>
  <c r="BL160" i="4"/>
  <c r="BL154" i="4"/>
  <c r="BL247" i="4"/>
  <c r="BL268" i="4"/>
  <c r="BL233" i="4"/>
  <c r="BL301" i="4"/>
  <c r="CR924" i="4"/>
  <c r="CS1071" i="4"/>
  <c r="N226" i="4"/>
  <c r="DM877" i="4"/>
  <c r="DO922" i="4"/>
  <c r="DP856" i="4"/>
  <c r="CS1074" i="4"/>
  <c r="DK908" i="4"/>
  <c r="N323" i="4"/>
  <c r="DK885" i="4"/>
  <c r="DO898" i="4"/>
  <c r="DM853" i="4"/>
  <c r="DP832" i="4"/>
  <c r="DM1033" i="4"/>
  <c r="DO1078" i="4"/>
  <c r="DR1078" i="4" s="1"/>
  <c r="DP1012" i="4"/>
  <c r="CS931" i="4"/>
  <c r="CR931" i="4"/>
  <c r="CR904" i="4"/>
  <c r="CS904" i="4"/>
  <c r="CR975" i="4"/>
  <c r="CS975" i="4"/>
  <c r="CR985" i="4"/>
  <c r="CS985" i="4"/>
  <c r="N179" i="4"/>
  <c r="AS283" i="4"/>
  <c r="AS150" i="4"/>
  <c r="AS310" i="4"/>
  <c r="DJ934" i="4"/>
  <c r="N292" i="4"/>
  <c r="DJ844" i="4"/>
  <c r="AS134" i="4"/>
  <c r="BQ278" i="4" a="1"/>
  <c r="BQ278" i="4" s="1"/>
  <c r="BQ316" i="4" a="1"/>
  <c r="BQ316" i="4" s="1"/>
  <c r="CU1027" i="4"/>
  <c r="DO1026" i="4"/>
  <c r="DR1026" i="4" s="1"/>
  <c r="DP960" i="4"/>
  <c r="DM981" i="4"/>
  <c r="DM825" i="4"/>
  <c r="DP804" i="4"/>
  <c r="DO870" i="4"/>
  <c r="DR870" i="4" s="1"/>
  <c r="AS278" i="4"/>
  <c r="CU921" i="4"/>
  <c r="CU962" i="4"/>
  <c r="CU988" i="4"/>
  <c r="CU1061" i="4"/>
  <c r="DJ873" i="4"/>
  <c r="N158" i="4"/>
  <c r="AS201" i="4"/>
  <c r="AS177" i="4"/>
  <c r="CS965" i="4"/>
  <c r="DJ927" i="4"/>
  <c r="BL181" i="4"/>
  <c r="BL131" i="4"/>
  <c r="BL158" i="4"/>
  <c r="BL274" i="4"/>
  <c r="BL232" i="4"/>
  <c r="BL237" i="4"/>
  <c r="BL305" i="4"/>
  <c r="CS933" i="4"/>
  <c r="DM920" i="4"/>
  <c r="DO965" i="4"/>
  <c r="DP899" i="4"/>
  <c r="DP1087" i="4"/>
  <c r="DM1108" i="4"/>
  <c r="AS226" i="4"/>
  <c r="DK877" i="4"/>
  <c r="DJ908" i="4"/>
  <c r="DP988" i="4"/>
  <c r="DO1054" i="4"/>
  <c r="DR1054" i="4" s="1"/>
  <c r="DM1009" i="4"/>
  <c r="DO970" i="4"/>
  <c r="DR970" i="4" s="1"/>
  <c r="DP904" i="4"/>
  <c r="DM925" i="4"/>
  <c r="N170" i="4"/>
  <c r="DO1087" i="4"/>
  <c r="DM1042" i="4"/>
  <c r="DP1021" i="4"/>
  <c r="N133" i="4"/>
  <c r="N232" i="4"/>
  <c r="DO942" i="4"/>
  <c r="DP876" i="4"/>
  <c r="DM897" i="4"/>
  <c r="DK924" i="4"/>
  <c r="DM1076" i="4"/>
  <c r="DP1055" i="4"/>
  <c r="DK818" i="4"/>
  <c r="DJ865" i="4"/>
  <c r="DM997" i="4"/>
  <c r="DO1042" i="4"/>
  <c r="DP976" i="4"/>
  <c r="DK891" i="4"/>
  <c r="DK871" i="4"/>
  <c r="N298" i="4"/>
  <c r="DJ924" i="4"/>
  <c r="DK853" i="4"/>
  <c r="J46" i="12"/>
  <c r="N160" i="4"/>
  <c r="CR804" i="4"/>
  <c r="CS804" i="4"/>
  <c r="CS899" i="4"/>
  <c r="CR899" i="4"/>
  <c r="CS838" i="4"/>
  <c r="CR838" i="4"/>
  <c r="CS912" i="4"/>
  <c r="CR912" i="4"/>
  <c r="CR887" i="4"/>
  <c r="CS887" i="4"/>
  <c r="DK843" i="4"/>
  <c r="CR1019" i="4"/>
  <c r="CS1096" i="4"/>
  <c r="DK937" i="4"/>
  <c r="DO939" i="4"/>
  <c r="DP873" i="4"/>
  <c r="DM894" i="4"/>
  <c r="N252" i="4"/>
  <c r="N191" i="4"/>
  <c r="CS1001" i="4"/>
  <c r="DM893" i="4"/>
  <c r="N287" i="4"/>
  <c r="AS292" i="4"/>
  <c r="BQ258" i="4" a="1"/>
  <c r="BQ258" i="4" s="1"/>
  <c r="BQ265" i="4" a="1"/>
  <c r="BQ265" i="4" s="1"/>
  <c r="BQ275" i="4" a="1"/>
  <c r="BQ275" i="4" s="1"/>
  <c r="N269" i="4"/>
  <c r="DK825" i="4"/>
  <c r="N215" i="4"/>
  <c r="N256" i="4"/>
  <c r="CU1077" i="4"/>
  <c r="CU978" i="4"/>
  <c r="CU1070" i="4"/>
  <c r="CU960" i="4"/>
  <c r="CU1026" i="4"/>
  <c r="CU975" i="4"/>
  <c r="DK873" i="4"/>
  <c r="AS158" i="4"/>
  <c r="N271" i="4"/>
  <c r="BL167" i="4"/>
  <c r="BL135" i="4"/>
  <c r="BL311" i="4"/>
  <c r="BL212" i="4"/>
  <c r="BL251" i="4"/>
  <c r="BL241" i="4"/>
  <c r="BL309" i="4"/>
  <c r="CS1061" i="4"/>
  <c r="DK920" i="4"/>
  <c r="N212" i="4"/>
  <c r="DJ877" i="4"/>
  <c r="DP1060" i="4"/>
  <c r="DM1081" i="4"/>
  <c r="DJ876" i="4"/>
  <c r="I46" i="12"/>
  <c r="CR836" i="4"/>
  <c r="CS836" i="4"/>
  <c r="DJ818" i="4"/>
  <c r="DO868" i="4"/>
  <c r="DR868" i="4" s="1"/>
  <c r="DM823" i="4"/>
  <c r="DP802" i="4"/>
  <c r="N161" i="4"/>
  <c r="N316" i="4"/>
  <c r="DK836" i="4"/>
  <c r="DJ891" i="4"/>
  <c r="CY1048" i="4"/>
  <c r="CY1049" i="4" s="1"/>
  <c r="CY1050" i="4" s="1"/>
  <c r="CY1051" i="4" s="1"/>
  <c r="CY1052" i="4" s="1"/>
  <c r="CY1053" i="4" s="1"/>
  <c r="CY1054" i="4" s="1"/>
  <c r="CY1055" i="4" s="1"/>
  <c r="CY1056" i="4" s="1"/>
  <c r="CY1057" i="4" s="1"/>
  <c r="CY1058" i="4" s="1"/>
  <c r="CY1059" i="4" s="1"/>
  <c r="CY1060" i="4" s="1"/>
  <c r="CY1061" i="4" s="1"/>
  <c r="CY1062" i="4" s="1"/>
  <c r="CY1063" i="4" s="1"/>
  <c r="CY1064" i="4" s="1"/>
  <c r="CY1065" i="4" s="1"/>
  <c r="CY1066" i="4" s="1"/>
  <c r="CY1067" i="4" s="1"/>
  <c r="CY1068" i="4" s="1"/>
  <c r="CY1069" i="4" s="1"/>
  <c r="CY1070" i="4" s="1"/>
  <c r="CY1071" i="4" s="1"/>
  <c r="CY1072" i="4" s="1"/>
  <c r="CY1073" i="4" s="1"/>
  <c r="CY1074" i="4" s="1"/>
  <c r="CY1075" i="4" s="1"/>
  <c r="CY1076" i="4" s="1"/>
  <c r="CY1077" i="4" s="1"/>
  <c r="CY1078" i="4" s="1"/>
  <c r="CY1079" i="4" s="1"/>
  <c r="CY1080" i="4" s="1"/>
  <c r="CY1081" i="4" s="1"/>
  <c r="CY1082" i="4" s="1"/>
  <c r="CY1083" i="4" s="1"/>
  <c r="CY1084" i="4" s="1"/>
  <c r="CY1085" i="4" s="1"/>
  <c r="CY1086" i="4" s="1"/>
  <c r="CY1087" i="4" s="1"/>
  <c r="CY1088" i="4" s="1"/>
  <c r="CY1089" i="4" s="1"/>
  <c r="CY1090" i="4" s="1"/>
  <c r="CY1091" i="4" s="1"/>
  <c r="CY1092" i="4" s="1"/>
  <c r="CY1093" i="4" s="1"/>
  <c r="CY1094" i="4" s="1"/>
  <c r="CY1095" i="4" s="1"/>
  <c r="CY1096" i="4" s="1"/>
  <c r="CY1097" i="4" s="1"/>
  <c r="CY1098" i="4" s="1"/>
  <c r="CY1099" i="4" s="1"/>
  <c r="CY1100" i="4" s="1"/>
  <c r="CY1101" i="4" s="1"/>
  <c r="CY1102" i="4" s="1"/>
  <c r="CY1103" i="4" s="1"/>
  <c r="CY1104" i="4" s="1"/>
  <c r="CY1105" i="4" s="1"/>
  <c r="CY1106" i="4" s="1"/>
  <c r="CY1107" i="4" s="1"/>
  <c r="CY1108" i="4" s="1"/>
  <c r="CY1109" i="4" s="1"/>
  <c r="CY1110" i="4" s="1"/>
  <c r="CY1111" i="4" s="1"/>
  <c r="CY1112" i="4" s="1"/>
  <c r="CY1113" i="4" s="1"/>
  <c r="CY1114" i="4" s="1"/>
  <c r="DF1048" i="4"/>
  <c r="DD1048" i="4"/>
  <c r="DJ1069" i="4" s="1"/>
  <c r="DE1048" i="4"/>
  <c r="DK1069" i="4" s="1"/>
  <c r="DJ871" i="4"/>
  <c r="DJ853" i="4"/>
  <c r="K46" i="12"/>
  <c r="DJ834" i="4"/>
  <c r="CS898" i="4"/>
  <c r="CR898" i="4"/>
  <c r="CR915" i="4"/>
  <c r="CS915" i="4"/>
  <c r="CR875" i="4"/>
  <c r="CS875" i="4"/>
  <c r="DO1061" i="4"/>
  <c r="DM1016" i="4"/>
  <c r="DP995" i="4"/>
  <c r="DR995" i="4" s="1"/>
  <c r="DJ843" i="4"/>
  <c r="DO1085" i="4"/>
  <c r="DM1040" i="4"/>
  <c r="DP1019" i="4"/>
  <c r="CR982" i="4"/>
  <c r="DJ937" i="4"/>
  <c r="DJ894" i="4"/>
  <c r="AS252" i="4"/>
  <c r="N163" i="4"/>
  <c r="AS191" i="4"/>
  <c r="N135" i="4"/>
  <c r="DO938" i="4"/>
  <c r="DR938" i="4" s="1"/>
  <c r="AS287" i="4"/>
  <c r="CS953" i="4"/>
  <c r="AS269" i="4"/>
  <c r="DJ825" i="4"/>
  <c r="AS215" i="4"/>
  <c r="AS256" i="4"/>
  <c r="CU1028" i="4"/>
  <c r="CU950" i="4"/>
  <c r="CU958" i="4"/>
  <c r="CU1036" i="4"/>
  <c r="CU1088" i="4"/>
  <c r="CU1086" i="4"/>
  <c r="BQ280" i="4" a="1"/>
  <c r="BQ280" i="4" s="1"/>
  <c r="BQ295" i="4" a="1"/>
  <c r="BQ295" i="4" s="1"/>
  <c r="AS271" i="4"/>
  <c r="DK831" i="4"/>
  <c r="BL139" i="4"/>
  <c r="BL177" i="4"/>
  <c r="BL226" i="4"/>
  <c r="BL234" i="4"/>
  <c r="BL245" i="4"/>
  <c r="BL313" i="4"/>
  <c r="DJ920" i="4"/>
  <c r="DO932" i="4"/>
  <c r="AS212" i="4"/>
  <c r="N185" i="4"/>
  <c r="DO997" i="4"/>
  <c r="DM952" i="4"/>
  <c r="DP931" i="4"/>
  <c r="DP840" i="4"/>
  <c r="DO906" i="4"/>
  <c r="DM861" i="4"/>
  <c r="DO954" i="4"/>
  <c r="DR954" i="4" s="1"/>
  <c r="DO910" i="4"/>
  <c r="DP844" i="4"/>
  <c r="DM865" i="4"/>
  <c r="CR807" i="4"/>
  <c r="CS807" i="4"/>
  <c r="DO904" i="4"/>
  <c r="DM859" i="4"/>
  <c r="DP838" i="4"/>
  <c r="DJ836" i="4"/>
  <c r="DM854" i="4"/>
  <c r="DO1033" i="4"/>
  <c r="DP967" i="4"/>
  <c r="DM988" i="4"/>
  <c r="G46" i="12"/>
  <c r="N203" i="4"/>
  <c r="DK834" i="4"/>
  <c r="CR851" i="4"/>
  <c r="CS851" i="4"/>
  <c r="CS820" i="4"/>
  <c r="CR820" i="4"/>
  <c r="CR911" i="4"/>
  <c r="CS911" i="4"/>
  <c r="CU893" i="4"/>
  <c r="CR961" i="4"/>
  <c r="DM956" i="4"/>
  <c r="DO1001" i="4"/>
  <c r="DP935" i="4"/>
  <c r="DK894" i="4"/>
  <c r="N147" i="4"/>
  <c r="AS163" i="4"/>
  <c r="AS135" i="4"/>
  <c r="N317" i="4"/>
  <c r="DO920" i="4"/>
  <c r="DP854" i="4"/>
  <c r="DM875" i="4"/>
  <c r="DO860" i="4"/>
  <c r="DM815" i="4"/>
  <c r="DP794" i="4"/>
  <c r="BQ257" i="4" a="1"/>
  <c r="BQ257" i="4" s="1"/>
  <c r="N166" i="4"/>
  <c r="N193" i="4"/>
  <c r="CU1084" i="4"/>
  <c r="CU951" i="4"/>
  <c r="CU976" i="4"/>
  <c r="CU1057" i="4"/>
  <c r="CU1095" i="4"/>
  <c r="CU1049" i="4"/>
  <c r="CR1045" i="4"/>
  <c r="DP911" i="4"/>
  <c r="DO977" i="4"/>
  <c r="DM932" i="4"/>
  <c r="DJ831" i="4"/>
  <c r="BL143" i="4"/>
  <c r="BL195" i="4"/>
  <c r="BL244" i="4"/>
  <c r="BL300" i="4"/>
  <c r="BL249" i="4"/>
  <c r="BL317" i="4"/>
  <c r="N319" i="4"/>
  <c r="CS1081" i="4"/>
  <c r="AS319" i="4"/>
  <c r="CU979" i="4"/>
  <c r="M46" i="12"/>
  <c r="DO1019" i="4"/>
  <c r="DM974" i="4"/>
  <c r="DP953" i="4"/>
  <c r="CR854" i="4"/>
  <c r="CS854" i="4"/>
  <c r="DM917" i="4"/>
  <c r="DO962" i="4"/>
  <c r="DR962" i="4" s="1"/>
  <c r="DP896" i="4"/>
  <c r="DK906" i="4"/>
  <c r="N307" i="4"/>
  <c r="N202" i="4"/>
  <c r="N176" i="4"/>
  <c r="CU1101" i="4"/>
  <c r="DJ932" i="4"/>
  <c r="DM1096" i="4"/>
  <c r="DP1075" i="4"/>
  <c r="CS1049" i="4"/>
  <c r="BL192" i="4"/>
  <c r="BL180" i="4"/>
  <c r="BL151" i="4"/>
  <c r="BL236" i="4"/>
  <c r="BL262" i="4"/>
  <c r="BL261" i="4"/>
  <c r="BL295" i="4"/>
  <c r="DM1072" i="4"/>
  <c r="DP1051" i="4"/>
  <c r="DO1000" i="4"/>
  <c r="DM955" i="4"/>
  <c r="DP934" i="4"/>
  <c r="BQ284" i="4" a="1"/>
  <c r="BQ284" i="4" s="1"/>
  <c r="AS317" i="4"/>
  <c r="DO1056" i="4"/>
  <c r="DR1056" i="4" s="1"/>
  <c r="DP990" i="4"/>
  <c r="DM1011" i="4"/>
  <c r="AS193" i="4"/>
  <c r="CR882" i="4"/>
  <c r="CS882" i="4"/>
  <c r="DO1091" i="4"/>
  <c r="DR1091" i="4" s="1"/>
  <c r="DM1046" i="4"/>
  <c r="DP1025" i="4"/>
  <c r="DO1108" i="4"/>
  <c r="DR1108" i="4" s="1"/>
  <c r="DP1042" i="4"/>
  <c r="DM1063" i="4"/>
  <c r="DO1106" i="4"/>
  <c r="DR1106" i="4" s="1"/>
  <c r="DM1061" i="4"/>
  <c r="DP1040" i="4"/>
  <c r="DR1040" i="4" s="1"/>
  <c r="N140" i="4"/>
  <c r="AS180" i="4"/>
  <c r="DK875" i="4"/>
  <c r="AS169" i="4"/>
  <c r="DJ816" i="4"/>
  <c r="N309" i="4"/>
  <c r="DJ886" i="4"/>
  <c r="DK912" i="4"/>
  <c r="DK824" i="4"/>
  <c r="N247" i="4"/>
  <c r="DJ863" i="4"/>
  <c r="DK915" i="4"/>
  <c r="CR846" i="4"/>
  <c r="CS846" i="4"/>
  <c r="CS834" i="4"/>
  <c r="CR834" i="4"/>
  <c r="CR919" i="4"/>
  <c r="CS919" i="4"/>
  <c r="N164" i="4"/>
  <c r="CU867" i="4"/>
  <c r="DO1095" i="4"/>
  <c r="DR1095" i="4" s="1"/>
  <c r="DP1029" i="4"/>
  <c r="DR1029" i="4" s="1"/>
  <c r="DM1050" i="4"/>
  <c r="DK841" i="4"/>
  <c r="CS958" i="4"/>
  <c r="DK823" i="4"/>
  <c r="DK835" i="4"/>
  <c r="AS140" i="4"/>
  <c r="DK917" i="4"/>
  <c r="N131" i="4"/>
  <c r="DK829" i="4"/>
  <c r="DJ906" i="4"/>
  <c r="DK827" i="4"/>
  <c r="BQ289" i="4" a="1"/>
  <c r="BQ289" i="4" s="1"/>
  <c r="BQ274" i="4" a="1"/>
  <c r="BQ274" i="4" s="1"/>
  <c r="BQ296" i="4" a="1"/>
  <c r="BQ296" i="4" s="1"/>
  <c r="BQ308" i="4" a="1"/>
  <c r="BQ308" i="4" s="1"/>
  <c r="DO879" i="4"/>
  <c r="AS307" i="4"/>
  <c r="AS202" i="4"/>
  <c r="BQ263" i="4" a="1"/>
  <c r="BQ263" i="4" s="1"/>
  <c r="AS176" i="4"/>
  <c r="CU948" i="4"/>
  <c r="CU1096" i="4"/>
  <c r="CU1042" i="4"/>
  <c r="CU1046" i="4"/>
  <c r="CU1056" i="4"/>
  <c r="CU945" i="4"/>
  <c r="DO1052" i="4"/>
  <c r="DM1007" i="4"/>
  <c r="DP986" i="4"/>
  <c r="BL222" i="4"/>
  <c r="BL155" i="4"/>
  <c r="BL207" i="4"/>
  <c r="BL162" i="4"/>
  <c r="BL275" i="4"/>
  <c r="BL283" i="4"/>
  <c r="CS1027" i="4"/>
  <c r="BQ281" i="4" a="1"/>
  <c r="BQ281" i="4" s="1"/>
  <c r="DK896" i="4"/>
  <c r="CR1011" i="4"/>
  <c r="CS1011" i="4"/>
  <c r="CR813" i="4"/>
  <c r="CS813" i="4"/>
  <c r="DJ829" i="4"/>
  <c r="DJ815" i="4"/>
  <c r="EB77" i="4"/>
  <c r="DK923" i="4"/>
  <c r="DO933" i="4"/>
  <c r="DR933" i="4" s="1"/>
  <c r="DP867" i="4"/>
  <c r="DM888" i="4"/>
  <c r="DJ912" i="4"/>
  <c r="N313" i="4"/>
  <c r="DO892" i="4"/>
  <c r="DR892" i="4" s="1"/>
  <c r="DM847" i="4"/>
  <c r="DP826" i="4"/>
  <c r="AC48" i="12"/>
  <c r="AC49" i="12" s="1"/>
  <c r="DK863" i="4"/>
  <c r="DJ923" i="4"/>
  <c r="DP894" i="4"/>
  <c r="DO960" i="4"/>
  <c r="DM915" i="4"/>
  <c r="DK822" i="4"/>
  <c r="CR946" i="4"/>
  <c r="CS946" i="4"/>
  <c r="CS832" i="4"/>
  <c r="CR832" i="4"/>
  <c r="CS821" i="4"/>
  <c r="CR821" i="4"/>
  <c r="CS888" i="4"/>
  <c r="CR888" i="4"/>
  <c r="CR891" i="4"/>
  <c r="CS891" i="4"/>
  <c r="DJ841" i="4"/>
  <c r="DJ823" i="4"/>
  <c r="DJ835" i="4"/>
  <c r="DM1048" i="4"/>
  <c r="DO1093" i="4"/>
  <c r="DP1027" i="4"/>
  <c r="DJ917" i="4"/>
  <c r="AS131" i="4"/>
  <c r="N200" i="4"/>
  <c r="N285" i="4"/>
  <c r="DP885" i="4"/>
  <c r="DO951" i="4"/>
  <c r="DM906" i="4"/>
  <c r="DM921" i="4"/>
  <c r="DJ827" i="4"/>
  <c r="N238" i="4"/>
  <c r="CU1015" i="4"/>
  <c r="CU1011" i="4"/>
  <c r="CU1102" i="4"/>
  <c r="CU1035" i="4"/>
  <c r="CU964" i="4"/>
  <c r="CU1053" i="4"/>
  <c r="CS1083" i="4"/>
  <c r="BL148" i="4"/>
  <c r="BL159" i="4"/>
  <c r="BL250" i="4"/>
  <c r="BL166" i="4"/>
  <c r="BL292" i="4"/>
  <c r="BL308" i="4"/>
  <c r="DJ896" i="4"/>
  <c r="DM933" i="4"/>
  <c r="DP1057" i="4"/>
  <c r="DM1078" i="4"/>
  <c r="DO1010" i="4"/>
  <c r="DR1010" i="4" s="1"/>
  <c r="DM965" i="4"/>
  <c r="DP944" i="4"/>
  <c r="DK872" i="4"/>
  <c r="N296" i="4"/>
  <c r="CR796" i="4"/>
  <c r="CS796" i="4"/>
  <c r="CR853" i="4"/>
  <c r="CS853" i="4"/>
  <c r="CR917" i="4"/>
  <c r="CS917" i="4"/>
  <c r="CS1094" i="4"/>
  <c r="DK902" i="4"/>
  <c r="N186" i="4"/>
  <c r="N272" i="4"/>
  <c r="AS200" i="4"/>
  <c r="AS285" i="4"/>
  <c r="DO872" i="4"/>
  <c r="DR872" i="4" s="1"/>
  <c r="DM827" i="4"/>
  <c r="DP806" i="4"/>
  <c r="BQ298" i="4" a="1"/>
  <c r="BQ298" i="4" s="1"/>
  <c r="BQ313" i="4" a="1"/>
  <c r="BQ313" i="4" s="1"/>
  <c r="AS238" i="4"/>
  <c r="N198" i="4"/>
  <c r="CU968" i="4"/>
  <c r="CU993" i="4"/>
  <c r="DM818" i="4"/>
  <c r="DP1071" i="4"/>
  <c r="DM1092" i="4"/>
  <c r="BL191" i="4"/>
  <c r="BL179" i="4"/>
  <c r="BL200" i="4"/>
  <c r="BL170" i="4"/>
  <c r="BL294" i="4"/>
  <c r="BL316" i="4"/>
  <c r="N130" i="4"/>
  <c r="DM938" i="4"/>
  <c r="DJ919" i="4"/>
  <c r="N274" i="4"/>
  <c r="CR816" i="4"/>
  <c r="CS816" i="4"/>
  <c r="DM890" i="4"/>
  <c r="DP869" i="4"/>
  <c r="DO935" i="4"/>
  <c r="DO916" i="4"/>
  <c r="DP850" i="4"/>
  <c r="DM871" i="4"/>
  <c r="DO1013" i="4"/>
  <c r="DM968" i="4"/>
  <c r="DP947" i="4"/>
  <c r="N246" i="4"/>
  <c r="DJ903" i="4"/>
  <c r="DM841" i="4"/>
  <c r="DM880" i="4"/>
  <c r="DP859" i="4"/>
  <c r="DO925" i="4"/>
  <c r="DR925" i="4" s="1"/>
  <c r="N234" i="4"/>
  <c r="DJ915" i="4"/>
  <c r="DO867" i="4"/>
  <c r="DM822" i="4"/>
  <c r="DP801" i="4"/>
  <c r="CR873" i="4"/>
  <c r="CS873" i="4"/>
  <c r="CR895" i="4"/>
  <c r="CS895" i="4"/>
  <c r="DK926" i="4"/>
  <c r="DK903" i="4"/>
  <c r="DK921" i="4"/>
  <c r="N291" i="4"/>
  <c r="N152" i="4"/>
  <c r="DK909" i="4"/>
  <c r="DO917" i="4"/>
  <c r="DR917" i="4" s="1"/>
  <c r="DM872" i="4"/>
  <c r="DP851" i="4"/>
  <c r="N165" i="4"/>
  <c r="DM1085" i="4"/>
  <c r="DP1064" i="4"/>
  <c r="DR1064" i="4" s="1"/>
  <c r="DJ822" i="4"/>
  <c r="CR795" i="4"/>
  <c r="CS795" i="4"/>
  <c r="CR885" i="4"/>
  <c r="CS885" i="4"/>
  <c r="CR949" i="4"/>
  <c r="CS949" i="4"/>
  <c r="CU919" i="4"/>
  <c r="CS1008" i="4"/>
  <c r="N251" i="4"/>
  <c r="DO1073" i="4"/>
  <c r="DR1073" i="4" s="1"/>
  <c r="DM1028" i="4"/>
  <c r="DP1007" i="4"/>
  <c r="DR1007" i="4" s="1"/>
  <c r="CS921" i="4"/>
  <c r="N173" i="4"/>
  <c r="CS925" i="4"/>
  <c r="DP881" i="4"/>
  <c r="DM902" i="4"/>
  <c r="DO947" i="4"/>
  <c r="N208" i="4"/>
  <c r="AS186" i="4"/>
  <c r="AS272" i="4"/>
  <c r="N218" i="4"/>
  <c r="CS1052" i="4"/>
  <c r="DP858" i="4"/>
  <c r="DO924" i="4"/>
  <c r="DM879" i="4"/>
  <c r="BQ261" i="4" a="1"/>
  <c r="BQ261" i="4" s="1"/>
  <c r="N228" i="4"/>
  <c r="AS198" i="4"/>
  <c r="CU1114" i="4"/>
  <c r="CU922" i="4"/>
  <c r="CU990" i="4"/>
  <c r="CU983" i="4"/>
  <c r="CU1055" i="4"/>
  <c r="CU1104" i="4"/>
  <c r="N299" i="4"/>
  <c r="DO943" i="4"/>
  <c r="DR943" i="4" s="1"/>
  <c r="DP877" i="4"/>
  <c r="DM898" i="4"/>
  <c r="BL218" i="4"/>
  <c r="BL183" i="4"/>
  <c r="BL161" i="4"/>
  <c r="BL174" i="4"/>
  <c r="BL259" i="4"/>
  <c r="BL306" i="4"/>
  <c r="AS130" i="4"/>
  <c r="DM1025" i="4"/>
  <c r="DO1070" i="4"/>
  <c r="DP1004" i="4"/>
  <c r="DR1004" i="4" s="1"/>
  <c r="CR928" i="4"/>
  <c r="DO923" i="4"/>
  <c r="DR923" i="4" s="1"/>
  <c r="DO983" i="4"/>
  <c r="DK919" i="4"/>
  <c r="AE48" i="12"/>
  <c r="I48" i="12" s="1"/>
  <c r="DJ921" i="4"/>
  <c r="DP1052" i="4"/>
  <c r="DM1073" i="4"/>
  <c r="DM1071" i="4"/>
  <c r="DP1050" i="4"/>
  <c r="DR1050" i="4" s="1"/>
  <c r="DJ909" i="4"/>
  <c r="DO961" i="4"/>
  <c r="DJ872" i="4"/>
  <c r="CR803" i="4"/>
  <c r="CS803" i="4"/>
  <c r="CS860" i="4"/>
  <c r="CR860" i="4"/>
  <c r="CS896" i="4"/>
  <c r="CR896" i="4"/>
  <c r="DJ902" i="4"/>
  <c r="DO1058" i="4"/>
  <c r="DM1013" i="4"/>
  <c r="DP992" i="4"/>
  <c r="DJ930" i="4"/>
  <c r="N254" i="4"/>
  <c r="AS208" i="4"/>
  <c r="N206" i="4"/>
  <c r="N267" i="4"/>
  <c r="AS218" i="4"/>
  <c r="DM837" i="4"/>
  <c r="DP816" i="4"/>
  <c r="DO882" i="4"/>
  <c r="DR882" i="4" s="1"/>
  <c r="DK879" i="4"/>
  <c r="BQ304" i="4" a="1"/>
  <c r="BQ304" i="4" s="1"/>
  <c r="BQ267" i="4" a="1"/>
  <c r="BQ267" i="4" s="1"/>
  <c r="BQ299" i="4" a="1"/>
  <c r="BQ299" i="4" s="1"/>
  <c r="AS228" i="4"/>
  <c r="DM936" i="4"/>
  <c r="DP915" i="4"/>
  <c r="DO981" i="4"/>
  <c r="N268" i="4"/>
  <c r="CU1050" i="4"/>
  <c r="CU1024" i="4"/>
  <c r="CU1054" i="4"/>
  <c r="CU1041" i="4"/>
  <c r="CU1064" i="4"/>
  <c r="CU999" i="4"/>
  <c r="AS299" i="4"/>
  <c r="CR978" i="4"/>
  <c r="N263" i="4"/>
  <c r="DJ898" i="4"/>
  <c r="CR943" i="4"/>
  <c r="BQ319" i="4" a="1"/>
  <c r="BQ319" i="4" s="1"/>
  <c r="BL214" i="4"/>
  <c r="BL223" i="4"/>
  <c r="BL256" i="4"/>
  <c r="BL178" i="4"/>
  <c r="BL276" i="4"/>
  <c r="BL286" i="4"/>
  <c r="DM929" i="4"/>
  <c r="DO974" i="4"/>
  <c r="DR974" i="4" s="1"/>
  <c r="DP908" i="4"/>
  <c r="DP1092" i="4"/>
  <c r="DR1092" i="4" s="1"/>
  <c r="DM1113" i="4"/>
  <c r="DO1067" i="4"/>
  <c r="DM1022" i="4"/>
  <c r="DP1001" i="4"/>
  <c r="DJ900" i="4"/>
  <c r="AW3" i="4"/>
  <c r="R4" i="4"/>
  <c r="N293" i="4"/>
  <c r="CS825" i="4"/>
  <c r="CR825" i="4"/>
  <c r="CR794" i="4"/>
  <c r="CS794" i="4"/>
  <c r="CR824" i="4"/>
  <c r="CS824" i="4"/>
  <c r="CS909" i="4"/>
  <c r="CR909" i="4"/>
  <c r="CR1102" i="4"/>
  <c r="CS1102" i="4"/>
  <c r="CU832" i="4"/>
  <c r="DJ882" i="4"/>
  <c r="N149" i="4"/>
  <c r="N184" i="4"/>
  <c r="CS1069" i="4"/>
  <c r="DM930" i="4"/>
  <c r="DO975" i="4"/>
  <c r="DP909" i="4"/>
  <c r="DO1069" i="4"/>
  <c r="DR1069" i="4" s="1"/>
  <c r="DM1024" i="4"/>
  <c r="DP1003" i="4"/>
  <c r="DR1003" i="4" s="1"/>
  <c r="AS206" i="4"/>
  <c r="AS267" i="4"/>
  <c r="N214" i="4"/>
  <c r="N204" i="4"/>
  <c r="DK837" i="4"/>
  <c r="N207" i="4"/>
  <c r="CS940" i="4"/>
  <c r="DJ879" i="4"/>
  <c r="N279" i="4"/>
  <c r="DO864" i="4"/>
  <c r="DR864" i="4" s="1"/>
  <c r="DP798" i="4"/>
  <c r="DM819" i="4"/>
  <c r="DJ936" i="4"/>
  <c r="AS268" i="4"/>
  <c r="DO1075" i="4"/>
  <c r="DM1030" i="4"/>
  <c r="DP1009" i="4"/>
  <c r="DR1009" i="4" s="1"/>
  <c r="CU957" i="4"/>
  <c r="CU1037" i="4"/>
  <c r="CU1030" i="4"/>
  <c r="CU1085" i="4"/>
  <c r="CU1108" i="4"/>
  <c r="CU938" i="4"/>
  <c r="N241" i="4"/>
  <c r="AS263" i="4"/>
  <c r="DK898" i="4"/>
  <c r="BL315" i="4"/>
  <c r="BL227" i="4"/>
  <c r="BL129" i="4"/>
  <c r="BL182" i="4"/>
  <c r="BL253" i="4"/>
  <c r="BL303" i="4"/>
  <c r="DK929" i="4"/>
  <c r="DM900" i="4"/>
  <c r="DO945" i="4"/>
  <c r="DR945" i="4" s="1"/>
  <c r="DP879" i="4"/>
  <c r="DK900" i="4"/>
  <c r="DM845" i="4"/>
  <c r="DO956" i="4"/>
  <c r="DR956" i="4" s="1"/>
  <c r="DP890" i="4"/>
  <c r="DM911" i="4"/>
  <c r="CS948" i="4"/>
  <c r="DM916" i="4"/>
  <c r="CR852" i="4"/>
  <c r="CS852" i="4"/>
  <c r="CR809" i="4"/>
  <c r="CS809" i="4"/>
  <c r="CS856" i="4"/>
  <c r="CR856" i="4"/>
  <c r="CS910" i="4"/>
  <c r="CR910" i="4"/>
  <c r="CU795" i="4"/>
  <c r="DK882" i="4"/>
  <c r="CR974" i="4"/>
  <c r="CS1090" i="4"/>
  <c r="DK930" i="4"/>
  <c r="CS981" i="4"/>
  <c r="N303" i="4"/>
  <c r="CS1101" i="4"/>
  <c r="N249" i="4"/>
  <c r="N275" i="4"/>
  <c r="AS214" i="4"/>
  <c r="AS204" i="4"/>
  <c r="DJ837" i="4"/>
  <c r="DO984" i="4"/>
  <c r="DR984" i="4" s="1"/>
  <c r="AS207" i="4"/>
  <c r="DM892" i="4"/>
  <c r="DO937" i="4"/>
  <c r="DR937" i="4" s="1"/>
  <c r="DP871" i="4"/>
  <c r="AS279" i="4"/>
  <c r="BQ264" i="4" a="1"/>
  <c r="BQ264" i="4" s="1"/>
  <c r="BQ297" i="4" a="1"/>
  <c r="BQ297" i="4" s="1"/>
  <c r="DK819" i="4"/>
  <c r="DK936" i="4"/>
  <c r="CR988" i="4"/>
  <c r="CU991" i="4"/>
  <c r="CU1111" i="4"/>
  <c r="CU1074" i="4"/>
  <c r="CU1089" i="4"/>
  <c r="CU971" i="4"/>
  <c r="CU969" i="4"/>
  <c r="AS241" i="4"/>
  <c r="N277" i="4"/>
  <c r="N265" i="4"/>
  <c r="BL165" i="4"/>
  <c r="BL210" i="4"/>
  <c r="BL133" i="4"/>
  <c r="BL186" i="4"/>
  <c r="BL266" i="4"/>
  <c r="BL322" i="4"/>
  <c r="DJ929" i="4"/>
  <c r="DK845" i="4"/>
  <c r="CS1023" i="4"/>
  <c r="DO890" i="4"/>
  <c r="DK814" i="4"/>
  <c r="DK813" i="4"/>
  <c r="DK799" i="4"/>
  <c r="DK806" i="4"/>
  <c r="DK809" i="4"/>
  <c r="DK798" i="4"/>
  <c r="DK797" i="4"/>
  <c r="DK808" i="4"/>
  <c r="DK796" i="4"/>
  <c r="DK802" i="4"/>
  <c r="DK795" i="4"/>
  <c r="DK793" i="4"/>
  <c r="DK794" i="4"/>
  <c r="DK803" i="4"/>
  <c r="DK804" i="4"/>
  <c r="DK801" i="4"/>
  <c r="DK807" i="4"/>
  <c r="DK800" i="4"/>
  <c r="DK805" i="4"/>
  <c r="DK811" i="4"/>
  <c r="DK812" i="4"/>
  <c r="DK810" i="4"/>
  <c r="CR835" i="4"/>
  <c r="CS835" i="4"/>
  <c r="CS874" i="4"/>
  <c r="CR874" i="4"/>
  <c r="CS831" i="4"/>
  <c r="CR831" i="4"/>
  <c r="DK938" i="4"/>
  <c r="DM903" i="4"/>
  <c r="DP1085" i="4"/>
  <c r="DM1106" i="4"/>
  <c r="N308" i="4"/>
  <c r="N237" i="4"/>
  <c r="AS249" i="4"/>
  <c r="AS275" i="4"/>
  <c r="DJ892" i="4"/>
  <c r="N188" i="4"/>
  <c r="DJ819" i="4"/>
  <c r="N262" i="4"/>
  <c r="BQ321" i="4" a="1"/>
  <c r="BQ321" i="4" s="1"/>
  <c r="CU974" i="4"/>
  <c r="CU1112" i="4"/>
  <c r="CU1110" i="4"/>
  <c r="CU942" i="4"/>
  <c r="CU1012" i="4"/>
  <c r="N221" i="4"/>
  <c r="AS277" i="4"/>
  <c r="AS265" i="4"/>
  <c r="BL230" i="4"/>
  <c r="BL137" i="4"/>
  <c r="BL190" i="4"/>
  <c r="BL257" i="4"/>
  <c r="BL291" i="4"/>
  <c r="DJ845" i="4"/>
  <c r="DO934" i="4"/>
  <c r="K29" i="12"/>
  <c r="K30" i="12" s="1"/>
  <c r="K31" i="12" s="1"/>
  <c r="N190" i="4"/>
  <c r="DJ814" i="4"/>
  <c r="DJ813" i="4"/>
  <c r="DJ800" i="4"/>
  <c r="DJ809" i="4"/>
  <c r="DJ798" i="4"/>
  <c r="DJ794" i="4"/>
  <c r="DJ806" i="4"/>
  <c r="DJ803" i="4"/>
  <c r="DJ805" i="4"/>
  <c r="DJ802" i="4"/>
  <c r="DJ807" i="4"/>
  <c r="DJ804" i="4"/>
  <c r="DJ808" i="4"/>
  <c r="DJ797" i="4"/>
  <c r="DJ793" i="4"/>
  <c r="DJ811" i="4"/>
  <c r="DJ796" i="4"/>
  <c r="DJ810" i="4"/>
  <c r="DJ812" i="4"/>
  <c r="DJ795" i="4"/>
  <c r="DJ801" i="4"/>
  <c r="DJ799" i="4"/>
  <c r="CR844" i="4"/>
  <c r="CS844" i="4"/>
  <c r="CR797" i="4"/>
  <c r="CS797" i="4"/>
  <c r="CR892" i="4"/>
  <c r="CS892" i="4"/>
  <c r="CS863" i="4"/>
  <c r="CR863" i="4"/>
  <c r="DJ938" i="4"/>
  <c r="CS1021" i="4"/>
  <c r="DK890" i="4"/>
  <c r="DO1094" i="4"/>
  <c r="DR1094" i="4" s="1"/>
  <c r="DM1049" i="4"/>
  <c r="DP1028" i="4"/>
  <c r="DR1028" i="4" s="1"/>
  <c r="N205" i="4"/>
  <c r="DM1104" i="4"/>
  <c r="DP1083" i="4"/>
  <c r="DR1083" i="4" s="1"/>
  <c r="AS237" i="4"/>
  <c r="N139" i="4"/>
  <c r="DO1090" i="4"/>
  <c r="DR1090" i="4" s="1"/>
  <c r="DM1045" i="4"/>
  <c r="DP1024" i="4"/>
  <c r="CS1076" i="4"/>
  <c r="DK892" i="4"/>
  <c r="AS188" i="4"/>
  <c r="BQ310" i="4" a="1"/>
  <c r="BQ310" i="4" s="1"/>
  <c r="AS262" i="4"/>
  <c r="CU986" i="4"/>
  <c r="CU982" i="4"/>
  <c r="CU936" i="4"/>
  <c r="CU1010" i="4"/>
  <c r="CU1029" i="4"/>
  <c r="CU1025" i="4"/>
  <c r="AS221" i="4"/>
  <c r="N242" i="4"/>
  <c r="BL164" i="4"/>
  <c r="BL141" i="4"/>
  <c r="BL194" i="4"/>
  <c r="BL272" i="4"/>
  <c r="BL302" i="4"/>
  <c r="CS1080" i="4"/>
  <c r="DM864" i="4"/>
  <c r="DP843" i="4"/>
  <c r="DO909" i="4"/>
  <c r="CS1110" i="4"/>
  <c r="CR960" i="4"/>
  <c r="CS960" i="4"/>
  <c r="CR817" i="4"/>
  <c r="CS817" i="4"/>
  <c r="CS868" i="4"/>
  <c r="CR868" i="4"/>
  <c r="CR858" i="4"/>
  <c r="CS858" i="4"/>
  <c r="CR914" i="4"/>
  <c r="CS914" i="4"/>
  <c r="CR872" i="4"/>
  <c r="CS872" i="4"/>
  <c r="CR1046" i="4"/>
  <c r="CS1046" i="4"/>
  <c r="DJ890" i="4"/>
  <c r="DP991" i="4"/>
  <c r="DR991" i="4" s="1"/>
  <c r="DO1057" i="4"/>
  <c r="DM1012" i="4"/>
  <c r="N196" i="4"/>
  <c r="CU846" i="4"/>
  <c r="DO1049" i="4"/>
  <c r="DR1049" i="4" s="1"/>
  <c r="DM1004" i="4"/>
  <c r="DP983" i="4"/>
  <c r="CS1028" i="4"/>
  <c r="AS139" i="4"/>
  <c r="DK869" i="4"/>
  <c r="N183" i="4"/>
  <c r="BQ303" i="4" a="1"/>
  <c r="BQ303" i="4" s="1"/>
  <c r="BQ307" i="4" a="1"/>
  <c r="BQ307" i="4" s="1"/>
  <c r="BQ320" i="4" a="1"/>
  <c r="BQ320" i="4" s="1"/>
  <c r="N219" i="4"/>
  <c r="N231" i="4"/>
  <c r="CS1062" i="4"/>
  <c r="N187" i="4"/>
  <c r="CU970" i="4"/>
  <c r="CU954" i="4"/>
  <c r="CU989" i="4"/>
  <c r="CU1091" i="4"/>
  <c r="CU1075" i="4"/>
  <c r="AS242" i="4"/>
  <c r="BL224" i="4"/>
  <c r="BL168" i="4"/>
  <c r="BL145" i="4"/>
  <c r="BL198" i="4"/>
  <c r="BL278" i="4"/>
  <c r="BL282" i="4"/>
  <c r="DJ864" i="4"/>
  <c r="CS1114" i="4"/>
  <c r="DM889" i="4"/>
  <c r="DM928" i="4"/>
  <c r="DM994" i="4"/>
  <c r="DO1039" i="4"/>
  <c r="DR1039" i="4" s="1"/>
  <c r="DP973" i="4"/>
  <c r="DM820" i="4"/>
  <c r="N255" i="4"/>
  <c r="N178" i="4"/>
  <c r="CS879" i="4"/>
  <c r="CR879" i="4"/>
  <c r="CR800" i="4"/>
  <c r="CS800" i="4"/>
  <c r="CR908" i="4"/>
  <c r="CS908" i="4"/>
  <c r="CS897" i="4"/>
  <c r="CR897" i="4"/>
  <c r="CS972" i="4"/>
  <c r="CR972" i="4"/>
  <c r="N240" i="4"/>
  <c r="CU844" i="4"/>
  <c r="CU890" i="4"/>
  <c r="DP884" i="4"/>
  <c r="DM905" i="4"/>
  <c r="DO950" i="4"/>
  <c r="DR950" i="4" s="1"/>
  <c r="DM1107" i="4"/>
  <c r="DP1086" i="4"/>
  <c r="DR1086" i="4" s="1"/>
  <c r="N132" i="4"/>
  <c r="DO914" i="4"/>
  <c r="DM869" i="4"/>
  <c r="DP848" i="4"/>
  <c r="DO1074" i="4"/>
  <c r="DR1074" i="4" s="1"/>
  <c r="DM1029" i="4"/>
  <c r="DP1008" i="4"/>
  <c r="AS183" i="4"/>
  <c r="BQ268" i="4" a="1"/>
  <c r="BQ268" i="4" s="1"/>
  <c r="BQ312" i="4" a="1"/>
  <c r="BQ312" i="4" s="1"/>
  <c r="AS219" i="4"/>
  <c r="AS231" i="4"/>
  <c r="DJ830" i="4"/>
  <c r="CU863" i="4"/>
  <c r="AS187" i="4"/>
  <c r="CU1008" i="4"/>
  <c r="CU1087" i="4"/>
  <c r="CU1106" i="4"/>
  <c r="CU1033" i="4"/>
  <c r="CU1040" i="4"/>
  <c r="CU1066" i="4"/>
  <c r="DO986" i="4"/>
  <c r="DP920" i="4"/>
  <c r="DM941" i="4"/>
  <c r="N181" i="4"/>
  <c r="DJ820" i="4"/>
  <c r="DO902" i="4"/>
  <c r="DM857" i="4"/>
  <c r="DP836" i="4"/>
  <c r="N225" i="4"/>
  <c r="N233" i="4"/>
  <c r="BL184" i="4"/>
  <c r="BL149" i="4"/>
  <c r="BL243" i="4"/>
  <c r="BL255" i="4"/>
  <c r="BL307" i="4"/>
  <c r="DK864" i="4"/>
  <c r="N168" i="4"/>
  <c r="DO973" i="4"/>
  <c r="DM883" i="4"/>
  <c r="N180" i="4"/>
  <c r="CS884" i="4"/>
  <c r="CR884" i="4"/>
  <c r="CS886" i="4"/>
  <c r="CR886" i="4"/>
  <c r="CS848" i="4"/>
  <c r="CR848" i="4"/>
  <c r="CS827" i="4"/>
  <c r="CR827" i="4"/>
  <c r="CR930" i="4"/>
  <c r="CS930" i="4"/>
  <c r="N194" i="4"/>
  <c r="CU899" i="4"/>
  <c r="N266" i="4"/>
  <c r="DJ897" i="4"/>
  <c r="CU904" i="4"/>
  <c r="DK905" i="4"/>
  <c r="CS970" i="4"/>
  <c r="DM816" i="4"/>
  <c r="CR956" i="4"/>
  <c r="AS132" i="4"/>
  <c r="DP1065" i="4"/>
  <c r="DR1065" i="4" s="1"/>
  <c r="DM1086" i="4"/>
  <c r="DJ869" i="4"/>
  <c r="BQ305" i="4" a="1"/>
  <c r="BQ305" i="4" s="1"/>
  <c r="BQ322" i="4" a="1"/>
  <c r="BQ322" i="4" s="1"/>
  <c r="BQ283" i="4" a="1"/>
  <c r="BQ283" i="4" s="1"/>
  <c r="BQ292" i="4" a="1"/>
  <c r="BQ292" i="4" s="1"/>
  <c r="N264" i="4"/>
  <c r="DO875" i="4"/>
  <c r="DM830" i="4"/>
  <c r="DP809" i="4"/>
  <c r="CU977" i="4"/>
  <c r="CU1082" i="4"/>
  <c r="CU1051" i="4"/>
  <c r="CU1007" i="4"/>
  <c r="CU943" i="4"/>
  <c r="N311" i="4"/>
  <c r="AS181" i="4"/>
  <c r="DK820" i="4"/>
  <c r="DK857" i="4"/>
  <c r="AS225" i="4"/>
  <c r="AS233" i="4"/>
  <c r="BL298" i="4"/>
  <c r="BL132" i="4"/>
  <c r="BL196" i="4"/>
  <c r="BL153" i="4"/>
  <c r="BL240" i="4"/>
  <c r="BL279" i="4"/>
  <c r="BL299" i="4"/>
  <c r="AS168" i="4"/>
  <c r="CS1111" i="4"/>
  <c r="DR1022" i="4"/>
  <c r="BQ259" i="4" a="1"/>
  <c r="BQ259" i="4" s="1"/>
  <c r="N314" i="4"/>
  <c r="BQ294" i="4" a="1"/>
  <c r="BQ294" i="4" s="1"/>
  <c r="DO1037" i="4"/>
  <c r="DM992" i="4"/>
  <c r="DP971" i="4"/>
  <c r="CU835" i="4"/>
  <c r="DK828" i="4"/>
  <c r="CR861" i="4"/>
  <c r="CS861" i="4"/>
  <c r="CR901" i="4"/>
  <c r="CS901" i="4"/>
  <c r="CS806" i="4"/>
  <c r="CR806" i="4"/>
  <c r="CS859" i="4"/>
  <c r="CR859" i="4"/>
  <c r="CR959" i="4"/>
  <c r="CS959" i="4"/>
  <c r="DO913" i="4"/>
  <c r="DR913" i="4" s="1"/>
  <c r="DM868" i="4"/>
  <c r="DP847" i="4"/>
  <c r="DO955" i="4"/>
  <c r="DJ939" i="4"/>
  <c r="CU856" i="4"/>
  <c r="CS990" i="4"/>
  <c r="DR1105" i="4"/>
  <c r="DK897" i="4"/>
  <c r="CU911" i="4"/>
  <c r="CU880" i="4"/>
  <c r="DJ905" i="4"/>
  <c r="DO861" i="4"/>
  <c r="N229" i="4"/>
  <c r="DR1101" i="4"/>
  <c r="BQ314" i="4" a="1"/>
  <c r="BQ314" i="4" s="1"/>
  <c r="AS264" i="4"/>
  <c r="DK830" i="4"/>
  <c r="CR1104" i="4"/>
  <c r="CU1018" i="4"/>
  <c r="CU1067" i="4"/>
  <c r="CU1073" i="4"/>
  <c r="CU1060" i="4"/>
  <c r="CU940" i="4"/>
  <c r="CR1072" i="4"/>
  <c r="AS311" i="4"/>
  <c r="N209" i="4"/>
  <c r="DJ857" i="4"/>
  <c r="N227" i="4"/>
  <c r="BL231" i="4"/>
  <c r="BL204" i="4"/>
  <c r="BL202" i="4"/>
  <c r="BL157" i="4"/>
  <c r="BL267" i="4"/>
  <c r="BL264" i="4"/>
  <c r="BL321" i="4"/>
  <c r="DM870" i="4"/>
  <c r="DO915" i="4"/>
  <c r="DP849" i="4"/>
  <c r="CS1084" i="4"/>
  <c r="DM885" i="4"/>
  <c r="DM1091" i="4"/>
  <c r="DP1070" i="4"/>
  <c r="DO996" i="4"/>
  <c r="DM951" i="4"/>
  <c r="DP930" i="4"/>
  <c r="DM1084" i="4"/>
  <c r="DP1063" i="4"/>
  <c r="AS314" i="4"/>
  <c r="DM1110" i="4"/>
  <c r="DP1089" i="4"/>
  <c r="DR1089" i="4" s="1"/>
  <c r="DJ828" i="4"/>
  <c r="CR811" i="4"/>
  <c r="CS811" i="4"/>
  <c r="CR802" i="4"/>
  <c r="CS802" i="4"/>
  <c r="CS878" i="4"/>
  <c r="CR878" i="4"/>
  <c r="CS1092" i="4"/>
  <c r="CR1092" i="4"/>
  <c r="DK868" i="4"/>
  <c r="N145" i="4"/>
  <c r="N182" i="4"/>
  <c r="DM910" i="4"/>
  <c r="DK939" i="4"/>
  <c r="DO905" i="4"/>
  <c r="DR905" i="4" s="1"/>
  <c r="DM860" i="4"/>
  <c r="DP839" i="4"/>
  <c r="CU831" i="4"/>
  <c r="CU894" i="4"/>
  <c r="AS229" i="4"/>
  <c r="DO1047" i="4"/>
  <c r="DM1002" i="4"/>
  <c r="DP981" i="4"/>
  <c r="BQ306" i="4" a="1"/>
  <c r="BQ306" i="4" s="1"/>
  <c r="DM1105" i="4"/>
  <c r="DP1084" i="4"/>
  <c r="BQ273" i="4" a="1"/>
  <c r="BQ273" i="4" s="1"/>
  <c r="BQ282" i="4" a="1"/>
  <c r="BQ282" i="4" s="1"/>
  <c r="BQ317" i="4" a="1"/>
  <c r="BQ317" i="4" s="1"/>
  <c r="N138" i="4"/>
  <c r="DO885" i="4"/>
  <c r="CU1002" i="4"/>
  <c r="CU925" i="4"/>
  <c r="CU929" i="4"/>
  <c r="CU1113" i="4"/>
  <c r="CU1020" i="4"/>
  <c r="DM899" i="4"/>
  <c r="DO944" i="4"/>
  <c r="DP878" i="4"/>
  <c r="DM838" i="4"/>
  <c r="DK893" i="4"/>
  <c r="AS209" i="4"/>
  <c r="N304" i="4"/>
  <c r="BQ286" i="4" a="1"/>
  <c r="BQ286" i="4" s="1"/>
  <c r="AS227" i="4"/>
  <c r="CS947" i="4"/>
  <c r="BL304" i="4"/>
  <c r="BL171" i="4"/>
  <c r="BL169" i="4"/>
  <c r="BL242" i="4"/>
  <c r="BL280" i="4"/>
  <c r="BL320" i="4"/>
  <c r="DK870" i="4"/>
  <c r="CU927" i="4"/>
  <c r="DP993" i="4"/>
  <c r="DO1059" i="4"/>
  <c r="DM1014" i="4"/>
  <c r="N284" i="4"/>
  <c r="N320" i="4"/>
  <c r="N210" i="4"/>
  <c r="CU884" i="4"/>
  <c r="DO896" i="4"/>
  <c r="DM851" i="4"/>
  <c r="DP830" i="4"/>
  <c r="CR828" i="4"/>
  <c r="CS828" i="4"/>
  <c r="CR900" i="4"/>
  <c r="CS900" i="4"/>
  <c r="DJ868" i="4"/>
  <c r="DM1093" i="4"/>
  <c r="DP1072" i="4"/>
  <c r="DR1072" i="4" s="1"/>
  <c r="N217" i="4"/>
  <c r="DK860" i="4"/>
  <c r="CU801" i="4"/>
  <c r="N155" i="4"/>
  <c r="CU898" i="4"/>
  <c r="BQ266" i="4" a="1"/>
  <c r="BQ266" i="4" s="1"/>
  <c r="N162" i="4"/>
  <c r="DM1103" i="4"/>
  <c r="DP1082" i="4"/>
  <c r="DK907" i="4"/>
  <c r="DP812" i="4"/>
  <c r="DM833" i="4"/>
  <c r="DO878" i="4"/>
  <c r="CS938" i="4"/>
  <c r="BQ262" i="4" a="1"/>
  <c r="BQ262" i="4" s="1"/>
  <c r="AS138" i="4"/>
  <c r="CU981" i="4"/>
  <c r="CU1058" i="4"/>
  <c r="CU923" i="4"/>
  <c r="CU959" i="4"/>
  <c r="CU937" i="4"/>
  <c r="CU985" i="4"/>
  <c r="DK899" i="4"/>
  <c r="DO883" i="4"/>
  <c r="DR883" i="4" s="1"/>
  <c r="DJ893" i="4"/>
  <c r="AS304" i="4"/>
  <c r="BQ323" i="4" a="1"/>
  <c r="BQ323" i="4" s="1"/>
  <c r="N195" i="4"/>
  <c r="BL206" i="4"/>
  <c r="BL220" i="4"/>
  <c r="BL287" i="4"/>
  <c r="BL284" i="4"/>
  <c r="BL290" i="4"/>
  <c r="DJ870" i="4"/>
  <c r="DO1102" i="4"/>
  <c r="DR1102" i="4" s="1"/>
  <c r="DP1036" i="4"/>
  <c r="DR1036" i="4" s="1"/>
  <c r="DM1057" i="4"/>
  <c r="CS952" i="4"/>
  <c r="AS284" i="4"/>
  <c r="BQ277" i="4" a="1"/>
  <c r="BQ277" i="4" s="1"/>
  <c r="L46" i="12"/>
  <c r="DO1018" i="4"/>
  <c r="DM973" i="4"/>
  <c r="DP952" i="4"/>
  <c r="AS147" i="4"/>
  <c r="AS166" i="4"/>
  <c r="DK911" i="4"/>
  <c r="DO1068" i="4"/>
  <c r="DR1068" i="4" s="1"/>
  <c r="DP1002" i="4"/>
  <c r="DM1023" i="4"/>
  <c r="N141" i="4"/>
  <c r="DR1110" i="4"/>
  <c r="DO1114" i="4"/>
  <c r="DR1114" i="4" s="1"/>
  <c r="DP1048" i="4"/>
  <c r="DR1048" i="4" s="1"/>
  <c r="DM1069" i="4"/>
  <c r="DJ933" i="4"/>
  <c r="DO897" i="4"/>
  <c r="DP831" i="4"/>
  <c r="DM852" i="4"/>
  <c r="DM835" i="4"/>
  <c r="CU817" i="4"/>
  <c r="CR808" i="4"/>
  <c r="CS808" i="4"/>
  <c r="CR822" i="4"/>
  <c r="CS822" i="4"/>
  <c r="CR805" i="4"/>
  <c r="CS805" i="4"/>
  <c r="DJ928" i="4"/>
  <c r="DK918" i="4"/>
  <c r="DK858" i="4"/>
  <c r="DJ878" i="4"/>
  <c r="DK933" i="4"/>
  <c r="DK852" i="4"/>
  <c r="DK851" i="4"/>
  <c r="CS966" i="4"/>
  <c r="DK888" i="4"/>
  <c r="CR864" i="4"/>
  <c r="CS864" i="4"/>
  <c r="CS850" i="4"/>
  <c r="CR850" i="4"/>
  <c r="CR814" i="4"/>
  <c r="CS814" i="4"/>
  <c r="CS837" i="4"/>
  <c r="CR837" i="4"/>
  <c r="CR962" i="4"/>
  <c r="CS962" i="4"/>
  <c r="N175" i="4"/>
  <c r="DO1017" i="4"/>
  <c r="DR1017" i="4" s="1"/>
  <c r="DM972" i="4"/>
  <c r="DP951" i="4"/>
  <c r="DO1046" i="4"/>
  <c r="DP980" i="4"/>
  <c r="DM1001" i="4"/>
  <c r="DJ860" i="4"/>
  <c r="CU820" i="4"/>
  <c r="DM1082" i="4"/>
  <c r="DP1061" i="4"/>
  <c r="CS1041" i="4"/>
  <c r="AS162" i="4"/>
  <c r="DM1080" i="4"/>
  <c r="DP1059" i="4"/>
  <c r="DJ907" i="4"/>
  <c r="W50" i="12"/>
  <c r="V50" i="12"/>
  <c r="Z50" i="12"/>
  <c r="Y50" i="12"/>
  <c r="X50" i="12"/>
  <c r="U50" i="12"/>
  <c r="T50" i="12"/>
  <c r="N321" i="4"/>
  <c r="DK833" i="4"/>
  <c r="N253" i="4"/>
  <c r="BQ260" i="4" a="1"/>
  <c r="BQ260" i="4" s="1"/>
  <c r="BQ279" i="4" a="1"/>
  <c r="BQ279" i="4" s="1"/>
  <c r="CU987" i="4"/>
  <c r="CU926" i="4"/>
  <c r="CU997" i="4"/>
  <c r="CU1059" i="4"/>
  <c r="CU1022" i="4"/>
  <c r="CU1032" i="4"/>
  <c r="DJ899" i="4"/>
  <c r="N157" i="4"/>
  <c r="CS1077" i="4"/>
  <c r="AS195" i="4"/>
  <c r="BL211" i="4"/>
  <c r="BL203" i="4"/>
  <c r="BL239" i="4"/>
  <c r="BL288" i="4"/>
  <c r="BL270" i="4"/>
  <c r="DO1082" i="4"/>
  <c r="DM1037" i="4"/>
  <c r="DP1016" i="4"/>
  <c r="DR1016" i="4" s="1"/>
  <c r="CS1034" i="4"/>
  <c r="N257" i="4"/>
  <c r="DM907" i="4"/>
  <c r="N148" i="4"/>
  <c r="DM1114" i="4"/>
  <c r="DP1093" i="4"/>
  <c r="N318" i="4"/>
  <c r="CR799" i="4"/>
  <c r="CS799" i="4"/>
  <c r="DK839" i="4"/>
  <c r="DP1000" i="4"/>
  <c r="DO1066" i="4"/>
  <c r="DR1066" i="4" s="1"/>
  <c r="DM1021" i="4"/>
  <c r="DO880" i="4"/>
  <c r="CU796" i="4"/>
  <c r="CU858" i="4"/>
  <c r="DJ918" i="4"/>
  <c r="DJ852" i="4"/>
  <c r="DM1006" i="4"/>
  <c r="DO1051" i="4"/>
  <c r="DP985" i="4"/>
  <c r="AH47" i="12"/>
  <c r="DJ851" i="4"/>
  <c r="DO1041" i="4"/>
  <c r="DR1041" i="4" s="1"/>
  <c r="DM996" i="4"/>
  <c r="DP975" i="4"/>
  <c r="DJ888" i="4"/>
  <c r="CR847" i="4"/>
  <c r="CS847" i="4"/>
  <c r="CR818" i="4"/>
  <c r="CS818" i="4"/>
  <c r="CS866" i="4"/>
  <c r="CR866" i="4"/>
  <c r="CR830" i="4"/>
  <c r="CS830" i="4"/>
  <c r="CR869" i="4"/>
  <c r="CS869" i="4"/>
  <c r="CU895" i="4"/>
  <c r="DO1043" i="4"/>
  <c r="DM998" i="4"/>
  <c r="DP977" i="4"/>
  <c r="N294" i="4"/>
  <c r="CU886" i="4"/>
  <c r="DK881" i="4"/>
  <c r="DM826" i="4"/>
  <c r="DO871" i="4"/>
  <c r="DP805" i="4"/>
  <c r="CU826" i="4"/>
  <c r="AS321" i="4"/>
  <c r="DJ833" i="4"/>
  <c r="CS995" i="4"/>
  <c r="AS253" i="4"/>
  <c r="BQ311" i="4" a="1"/>
  <c r="BQ311" i="4" s="1"/>
  <c r="N276" i="4"/>
  <c r="DK883" i="4"/>
  <c r="CU1052" i="4"/>
  <c r="CU1016" i="4"/>
  <c r="CU1000" i="4"/>
  <c r="CU1083" i="4"/>
  <c r="CU1001" i="4"/>
  <c r="CU1043" i="4"/>
  <c r="N142" i="4"/>
  <c r="N174" i="4"/>
  <c r="AS157" i="4"/>
  <c r="CU953" i="4"/>
  <c r="BL140" i="4"/>
  <c r="BL215" i="4"/>
  <c r="BL172" i="4"/>
  <c r="BL263" i="4"/>
  <c r="BL310" i="4"/>
  <c r="BL312" i="4"/>
  <c r="CU900" i="4"/>
  <c r="CU955" i="4"/>
  <c r="CS1010" i="4"/>
  <c r="DJ862" i="4"/>
  <c r="N315" i="4"/>
  <c r="AS257" i="4"/>
  <c r="DP865" i="4"/>
  <c r="DM886" i="4"/>
  <c r="DO931" i="4"/>
  <c r="N156" i="4"/>
  <c r="DP914" i="4"/>
  <c r="DO980" i="4"/>
  <c r="DM935" i="4"/>
  <c r="DM943" i="4"/>
  <c r="DP922" i="4"/>
  <c r="DO988" i="4"/>
  <c r="DO985" i="4"/>
  <c r="DM940" i="4"/>
  <c r="DP919" i="4"/>
  <c r="DK916" i="4"/>
  <c r="R6" i="12"/>
  <c r="N159" i="4"/>
  <c r="N295" i="4"/>
  <c r="N244" i="4"/>
  <c r="DM1068" i="4"/>
  <c r="DO1113" i="4"/>
  <c r="DR1113" i="4" s="1"/>
  <c r="DP1047" i="4"/>
  <c r="N289" i="4"/>
  <c r="DK878" i="4"/>
  <c r="AI47" i="12"/>
  <c r="L47" i="12" s="1"/>
  <c r="CS855" i="4"/>
  <c r="CR855" i="4"/>
  <c r="CR819" i="4"/>
  <c r="CS819" i="4"/>
  <c r="CS810" i="4"/>
  <c r="CR810" i="4"/>
  <c r="CS862" i="4"/>
  <c r="CR862" i="4"/>
  <c r="CR918" i="4"/>
  <c r="CS918" i="4"/>
  <c r="CU834" i="4"/>
  <c r="DK842" i="4"/>
  <c r="CU804" i="4"/>
  <c r="DK847" i="4"/>
  <c r="DJ881" i="4"/>
  <c r="CU891" i="4"/>
  <c r="DJ826" i="4"/>
  <c r="N258" i="4"/>
  <c r="N236" i="4"/>
  <c r="N282" i="4"/>
  <c r="BQ272" i="4" a="1"/>
  <c r="BQ272" i="4" s="1"/>
  <c r="BQ271" i="4" a="1"/>
  <c r="BQ271" i="4" s="1"/>
  <c r="CS1075" i="4"/>
  <c r="AS276" i="4"/>
  <c r="DJ883" i="4"/>
  <c r="CU1065" i="4"/>
  <c r="CU995" i="4"/>
  <c r="CU1076" i="4"/>
  <c r="CU1023" i="4"/>
  <c r="CU1098" i="4"/>
  <c r="AS142" i="4"/>
  <c r="DO877" i="4"/>
  <c r="DP811" i="4"/>
  <c r="DM832" i="4"/>
  <c r="AS174" i="4"/>
  <c r="CR1030" i="4"/>
  <c r="DM913" i="4"/>
  <c r="BL199" i="4"/>
  <c r="BL173" i="4"/>
  <c r="BL219" i="4"/>
  <c r="BL187" i="4"/>
  <c r="BL185" i="4"/>
  <c r="BL201" i="4"/>
  <c r="BL269" i="4"/>
  <c r="DP829" i="4"/>
  <c r="DM850" i="4"/>
  <c r="DO895" i="4"/>
  <c r="DR895" i="4" s="1"/>
  <c r="N322" i="4"/>
  <c r="N172" i="4"/>
  <c r="DO907" i="4"/>
  <c r="DR907" i="4" s="1"/>
  <c r="DP841" i="4"/>
  <c r="DM862" i="4"/>
  <c r="AS315" i="4"/>
  <c r="DO998" i="4"/>
  <c r="DR998" i="4" s="1"/>
  <c r="DP932" i="4"/>
  <c r="DM953" i="4"/>
  <c r="N151" i="4"/>
  <c r="DO952" i="4"/>
  <c r="CR916" i="4"/>
  <c r="CS916" i="4"/>
  <c r="N243" i="4"/>
  <c r="N248" i="4"/>
  <c r="N223" i="4"/>
  <c r="DO859" i="4"/>
  <c r="DP793" i="4"/>
  <c r="DM813" i="4"/>
  <c r="DO858" i="4"/>
  <c r="DM803" i="4"/>
  <c r="DM814" i="4"/>
  <c r="DM806" i="4"/>
  <c r="DO821" i="4"/>
  <c r="DR821" i="4" s="1"/>
  <c r="DO796" i="4"/>
  <c r="DM796" i="4"/>
  <c r="DO794" i="4"/>
  <c r="DO853" i="4"/>
  <c r="DO849" i="4"/>
  <c r="DO818" i="4"/>
  <c r="DR818" i="4" s="1"/>
  <c r="DM799" i="4"/>
  <c r="DO824" i="4"/>
  <c r="DR824" i="4" s="1"/>
  <c r="DO812" i="4"/>
  <c r="DO847" i="4"/>
  <c r="DM810" i="4"/>
  <c r="DO813" i="4"/>
  <c r="DR813" i="4" s="1"/>
  <c r="DM793" i="4"/>
  <c r="DO820" i="4"/>
  <c r="DR820" i="4" s="1"/>
  <c r="DO797" i="4"/>
  <c r="DR797" i="4" s="1"/>
  <c r="DO850" i="4"/>
  <c r="DM807" i="4"/>
  <c r="DO836" i="4"/>
  <c r="DO825" i="4"/>
  <c r="DO827" i="4"/>
  <c r="DO819" i="4"/>
  <c r="DR819" i="4" s="1"/>
  <c r="DO810" i="4"/>
  <c r="DO843" i="4"/>
  <c r="DO808" i="4"/>
  <c r="DO831" i="4"/>
  <c r="DO806" i="4"/>
  <c r="DO852" i="4"/>
  <c r="DO829" i="4"/>
  <c r="DO855" i="4"/>
  <c r="DR855" i="4" s="1"/>
  <c r="DO811" i="4"/>
  <c r="DM798" i="4"/>
  <c r="DO832" i="4"/>
  <c r="DO822" i="4"/>
  <c r="DR822" i="4" s="1"/>
  <c r="DO838" i="4"/>
  <c r="DO830" i="4"/>
  <c r="DO826" i="4"/>
  <c r="DM809" i="4"/>
  <c r="DO798" i="4"/>
  <c r="DO801" i="4"/>
  <c r="DO854" i="4"/>
  <c r="DO837" i="4"/>
  <c r="DR837" i="4" s="1"/>
  <c r="DO840" i="4"/>
  <c r="DO809" i="4"/>
  <c r="DO805" i="4"/>
  <c r="DO848" i="4"/>
  <c r="DM795" i="4"/>
  <c r="DO828" i="4"/>
  <c r="DO842" i="4"/>
  <c r="DR842" i="4" s="1"/>
  <c r="DO815" i="4"/>
  <c r="DR815" i="4" s="1"/>
  <c r="DO844" i="4"/>
  <c r="DO803" i="4"/>
  <c r="DO851" i="4"/>
  <c r="DO835" i="4"/>
  <c r="DO800" i="4"/>
  <c r="DO839" i="4"/>
  <c r="DO804" i="4"/>
  <c r="DM808" i="4"/>
  <c r="DM811" i="4"/>
  <c r="DM794" i="4"/>
  <c r="DO814" i="4"/>
  <c r="DR814" i="4" s="1"/>
  <c r="DO816" i="4"/>
  <c r="DM797" i="4"/>
  <c r="DO856" i="4"/>
  <c r="DO807" i="4"/>
  <c r="DR807" i="4" s="1"/>
  <c r="DO857" i="4"/>
  <c r="DR857" i="4" s="1"/>
  <c r="DM802" i="4"/>
  <c r="DO823" i="4"/>
  <c r="DM801" i="4"/>
  <c r="DM812" i="4"/>
  <c r="DO846" i="4"/>
  <c r="DO841" i="4"/>
  <c r="DO795" i="4"/>
  <c r="DR795" i="4" s="1"/>
  <c r="DO817" i="4"/>
  <c r="DR817" i="4" s="1"/>
  <c r="DO799" i="4"/>
  <c r="DR799" i="4" s="1"/>
  <c r="DO833" i="4"/>
  <c r="DR833" i="4" s="1"/>
  <c r="DM805" i="4"/>
  <c r="DM804" i="4"/>
  <c r="DO845" i="4"/>
  <c r="DR845" i="4" s="1"/>
  <c r="DM800" i="4"/>
  <c r="DO793" i="4"/>
  <c r="DO834" i="4"/>
  <c r="DO802" i="4"/>
  <c r="DP1058" i="4"/>
  <c r="DM1079" i="4"/>
  <c r="CR815" i="4"/>
  <c r="CS815" i="4"/>
  <c r="CR840" i="4"/>
  <c r="CS840" i="4"/>
  <c r="CS823" i="4"/>
  <c r="CR823" i="4"/>
  <c r="CS876" i="4"/>
  <c r="CR876" i="4"/>
  <c r="CU818" i="4"/>
  <c r="DJ842" i="4"/>
  <c r="DO1005" i="4"/>
  <c r="DM960" i="4"/>
  <c r="DP939" i="4"/>
  <c r="DJ847" i="4"/>
  <c r="CU854" i="4"/>
  <c r="DK826" i="4"/>
  <c r="N306" i="4"/>
  <c r="AS258" i="4"/>
  <c r="AS236" i="4"/>
  <c r="DP863" i="4"/>
  <c r="DM884" i="4"/>
  <c r="DO929" i="4"/>
  <c r="DR929" i="4" s="1"/>
  <c r="AS282" i="4"/>
  <c r="DK848" i="4"/>
  <c r="N260" i="4"/>
  <c r="CU1109" i="4"/>
  <c r="CU1034" i="4"/>
  <c r="CU1100" i="4"/>
  <c r="CU961" i="4"/>
  <c r="CU1039" i="4"/>
  <c r="CU931" i="4"/>
  <c r="CS1047" i="4"/>
  <c r="DK832" i="4"/>
  <c r="CS937" i="4"/>
  <c r="CS1018" i="4"/>
  <c r="DM895" i="4"/>
  <c r="DO958" i="4"/>
  <c r="BL238" i="4"/>
  <c r="BL208" i="4"/>
  <c r="BL189" i="4"/>
  <c r="BL205" i="4"/>
  <c r="BL273" i="4"/>
  <c r="DK850" i="4"/>
  <c r="AS322" i="4"/>
  <c r="AS172" i="4"/>
  <c r="DK862" i="4"/>
  <c r="BQ276" i="4" a="1"/>
  <c r="BQ276" i="4" s="1"/>
  <c r="DO901" i="4"/>
  <c r="DP835" i="4"/>
  <c r="DM856" i="4"/>
  <c r="AS151" i="4"/>
  <c r="DO874" i="4"/>
  <c r="DR874" i="4" s="1"/>
  <c r="DM829" i="4"/>
  <c r="DP808" i="4"/>
  <c r="DO1100" i="4"/>
  <c r="DR1100" i="4" s="1"/>
  <c r="DM1055" i="4"/>
  <c r="DP1034" i="4"/>
  <c r="DR1034" i="4" s="1"/>
  <c r="DO1060" i="4"/>
  <c r="DM1015" i="4"/>
  <c r="DP994" i="4"/>
  <c r="N301" i="4"/>
  <c r="DJ846" i="4"/>
  <c r="N192" i="4"/>
  <c r="DO1021" i="4"/>
  <c r="DP955" i="4"/>
  <c r="DM976" i="4"/>
  <c r="DM1088" i="4"/>
  <c r="DP1067" i="4"/>
  <c r="DO1071" i="4"/>
  <c r="DM1026" i="4"/>
  <c r="DP1005" i="4"/>
  <c r="DO891" i="4"/>
  <c r="DM846" i="4"/>
  <c r="DP825" i="4"/>
  <c r="AD47" i="12"/>
  <c r="DJ914" i="4"/>
  <c r="CS993" i="4"/>
  <c r="CR798" i="4"/>
  <c r="CS798" i="4"/>
  <c r="CS841" i="4"/>
  <c r="CR841" i="4"/>
  <c r="CR857" i="4"/>
  <c r="CS857" i="4"/>
  <c r="CR833" i="4"/>
  <c r="CS833" i="4"/>
  <c r="CS889" i="4"/>
  <c r="CR889" i="4"/>
  <c r="CS980" i="4"/>
  <c r="CR980" i="4"/>
  <c r="CU889" i="4"/>
  <c r="DO1084" i="4"/>
  <c r="DP1018" i="4"/>
  <c r="DM1039" i="4"/>
  <c r="CU807" i="4"/>
  <c r="AS306" i="4"/>
  <c r="N146" i="4"/>
  <c r="DK884" i="4"/>
  <c r="N259" i="4"/>
  <c r="CS1064" i="4"/>
  <c r="N171" i="4"/>
  <c r="BQ288" i="4" a="1"/>
  <c r="BQ288" i="4" s="1"/>
  <c r="BQ293" i="4" a="1"/>
  <c r="BQ293" i="4" s="1"/>
  <c r="CU1071" i="4"/>
  <c r="DJ848" i="4"/>
  <c r="AS260" i="4"/>
  <c r="DO866" i="4"/>
  <c r="DR866" i="4" s="1"/>
  <c r="DP800" i="4"/>
  <c r="DM821" i="4"/>
  <c r="CS944" i="4"/>
  <c r="CU1038" i="4"/>
  <c r="CU1090" i="4"/>
  <c r="CU1099" i="4"/>
  <c r="CU965" i="4"/>
  <c r="CU1092" i="4"/>
  <c r="CU934" i="4"/>
  <c r="DO993" i="4"/>
  <c r="DM948" i="4"/>
  <c r="DP927" i="4"/>
  <c r="DJ832" i="4"/>
  <c r="DO911" i="4"/>
  <c r="DO940" i="4"/>
  <c r="BL136" i="4"/>
  <c r="BL130" i="4"/>
  <c r="BL319" i="4"/>
  <c r="BL193" i="4"/>
  <c r="BL209" i="4"/>
  <c r="BL277" i="4"/>
  <c r="DM839" i="4"/>
  <c r="DP910" i="4"/>
  <c r="DO976" i="4"/>
  <c r="DM931" i="4"/>
  <c r="DJ850" i="4"/>
  <c r="N239" i="4"/>
  <c r="CS1006" i="4"/>
  <c r="DK856" i="4"/>
  <c r="N144" i="4"/>
  <c r="DM904" i="4"/>
  <c r="CR883" i="4"/>
  <c r="CS883" i="4"/>
  <c r="N169" i="4"/>
  <c r="DJ859" i="4"/>
  <c r="DO957" i="4"/>
  <c r="DP891" i="4"/>
  <c r="DM912" i="4"/>
  <c r="DJ839" i="4"/>
  <c r="DJ885" i="4"/>
  <c r="DO1002" i="4"/>
  <c r="DP936" i="4"/>
  <c r="DM957" i="4"/>
  <c r="N189" i="4"/>
  <c r="N297" i="4"/>
  <c r="DK928" i="4"/>
  <c r="DO963" i="4"/>
  <c r="DR963" i="4" s="1"/>
  <c r="DP897" i="4"/>
  <c r="DM918" i="4"/>
  <c r="DJ858" i="4"/>
  <c r="DO967" i="4"/>
  <c r="DM922" i="4"/>
  <c r="DP901" i="4"/>
  <c r="DO946" i="4"/>
  <c r="DM901" i="4"/>
  <c r="DP880" i="4"/>
  <c r="DO1035" i="4"/>
  <c r="DR1035" i="4" s="1"/>
  <c r="DP969" i="4"/>
  <c r="DM990" i="4"/>
  <c r="CU839" i="4"/>
  <c r="DO969" i="4"/>
  <c r="DM924" i="4"/>
  <c r="DP903" i="4"/>
  <c r="CU812" i="4"/>
  <c r="DM824" i="4"/>
  <c r="DP803" i="4"/>
  <c r="DO869" i="4"/>
  <c r="DK901" i="4"/>
  <c r="DO994" i="4"/>
  <c r="DM949" i="4"/>
  <c r="DP928" i="4"/>
  <c r="CS1099" i="4"/>
  <c r="CU882" i="4"/>
  <c r="N250" i="4"/>
  <c r="CU823" i="4"/>
  <c r="N153" i="4"/>
  <c r="CU836" i="4"/>
  <c r="DM1064" i="4"/>
  <c r="DO1109" i="4"/>
  <c r="DR1109" i="4" s="1"/>
  <c r="DP1043" i="4"/>
  <c r="DK846" i="4"/>
  <c r="N288" i="4"/>
  <c r="N245" i="4"/>
  <c r="DO1032" i="4"/>
  <c r="DM987" i="4"/>
  <c r="DP966" i="4"/>
  <c r="DJ901" i="4"/>
  <c r="DK861" i="4"/>
  <c r="AJ47" i="12"/>
  <c r="M47" i="12" s="1"/>
  <c r="CR1020" i="4"/>
  <c r="DK914" i="4"/>
  <c r="CR793" i="4"/>
  <c r="CS793" i="4"/>
  <c r="CR881" i="4"/>
  <c r="CS881" i="4"/>
  <c r="CR902" i="4"/>
  <c r="CS902" i="4"/>
  <c r="CS865" i="4"/>
  <c r="CR865" i="4"/>
  <c r="CR905" i="4"/>
  <c r="CS905" i="4"/>
  <c r="CR942" i="4"/>
  <c r="CU849" i="4"/>
  <c r="CS968" i="4"/>
  <c r="DK854" i="4"/>
  <c r="N230" i="4"/>
  <c r="DO900" i="4"/>
  <c r="DR900" i="4" s="1"/>
  <c r="DM855" i="4"/>
  <c r="DP834" i="4"/>
  <c r="CS1000" i="4"/>
  <c r="N270" i="4"/>
  <c r="AS146" i="4"/>
  <c r="N51" i="12"/>
  <c r="DJ884" i="4"/>
  <c r="AS259" i="4"/>
  <c r="DO1025" i="4"/>
  <c r="DM980" i="4"/>
  <c r="DP959" i="4"/>
  <c r="N312" i="4"/>
  <c r="CS927" i="4"/>
  <c r="AS171" i="4"/>
  <c r="DM967" i="4"/>
  <c r="DP946" i="4"/>
  <c r="DO1012" i="4"/>
  <c r="DO1023" i="4"/>
  <c r="DR1023" i="4" s="1"/>
  <c r="DP957" i="4"/>
  <c r="DM978" i="4"/>
  <c r="N213" i="4"/>
  <c r="DK821" i="4"/>
  <c r="DM874" i="4"/>
  <c r="DP853" i="4"/>
  <c r="DO919" i="4"/>
  <c r="CU941" i="4"/>
  <c r="CU939" i="4"/>
  <c r="CU946" i="4"/>
  <c r="CU928" i="4"/>
  <c r="CU1017" i="4"/>
  <c r="CU935" i="4"/>
  <c r="DP1077" i="4"/>
  <c r="DR1077" i="4" s="1"/>
  <c r="DM1098" i="4"/>
  <c r="DO936" i="4"/>
  <c r="DM817" i="4"/>
  <c r="DO862" i="4"/>
  <c r="DR862" i="4" s="1"/>
  <c r="DP796" i="4"/>
  <c r="DP828" i="4"/>
  <c r="DO894" i="4"/>
  <c r="DM849" i="4"/>
  <c r="BL144" i="4"/>
  <c r="BL228" i="4"/>
  <c r="BL134" i="4"/>
  <c r="BL163" i="4"/>
  <c r="BL197" i="4"/>
  <c r="BL213" i="4"/>
  <c r="DK931" i="4"/>
  <c r="AS239" i="4"/>
  <c r="DJ856" i="4"/>
  <c r="AS144" i="4"/>
  <c r="DO949" i="4"/>
  <c r="DR949" i="4" s="1"/>
  <c r="Q113" i="4" l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H10" i="12"/>
  <c r="BG229" i="4" a="1"/>
  <c r="BG229" i="4" s="1"/>
  <c r="BH229" i="4" s="1"/>
  <c r="BG211" i="4" a="1"/>
  <c r="BG211" i="4" s="1"/>
  <c r="BH211" i="4" s="1"/>
  <c r="BG243" i="4" a="1"/>
  <c r="BG243" i="4" s="1"/>
  <c r="BH243" i="4" s="1"/>
  <c r="BG185" i="4" a="1"/>
  <c r="BG185" i="4" s="1"/>
  <c r="BH185" i="4" s="1"/>
  <c r="BG169" i="4" a="1"/>
  <c r="BG169" i="4" s="1"/>
  <c r="BH169" i="4" s="1"/>
  <c r="BG168" i="4" a="1"/>
  <c r="BG168" i="4" s="1"/>
  <c r="BH168" i="4" s="1"/>
  <c r="BG147" i="4" a="1"/>
  <c r="BG147" i="4" s="1"/>
  <c r="BH147" i="4" s="1"/>
  <c r="BG137" i="4" a="1"/>
  <c r="BG137" i="4" s="1"/>
  <c r="BH137" i="4" s="1"/>
  <c r="BG272" i="4" a="1"/>
  <c r="BG272" i="4" s="1"/>
  <c r="BH272" i="4" s="1"/>
  <c r="BG134" i="4" a="1"/>
  <c r="BG134" i="4" s="1"/>
  <c r="BH134" i="4" s="1"/>
  <c r="BG226" i="4" a="1"/>
  <c r="BG226" i="4" s="1"/>
  <c r="BH226" i="4" s="1"/>
  <c r="BG184" i="4" a="1"/>
  <c r="BG184" i="4" s="1"/>
  <c r="BH184" i="4" s="1"/>
  <c r="BG289" i="4" a="1"/>
  <c r="BG289" i="4" s="1"/>
  <c r="BH289" i="4" s="1"/>
  <c r="BG251" i="4" a="1"/>
  <c r="BG251" i="4" s="1"/>
  <c r="BH251" i="4" s="1"/>
  <c r="BG297" i="4" a="1"/>
  <c r="BG297" i="4" s="1"/>
  <c r="BH297" i="4" s="1"/>
  <c r="BG318" i="4" a="1"/>
  <c r="BG318" i="4" s="1"/>
  <c r="BH318" i="4" s="1"/>
  <c r="BG242" i="4" a="1"/>
  <c r="BG242" i="4" s="1"/>
  <c r="BH242" i="4" s="1"/>
  <c r="BG155" i="4" a="1"/>
  <c r="BG155" i="4" s="1"/>
  <c r="BH155" i="4" s="1"/>
  <c r="BG292" i="4" a="1"/>
  <c r="BG292" i="4" s="1"/>
  <c r="BH292" i="4" s="1"/>
  <c r="BG271" i="4" a="1"/>
  <c r="BG271" i="4" s="1"/>
  <c r="BH271" i="4" s="1"/>
  <c r="BG152" i="4" a="1"/>
  <c r="BG152" i="4" s="1"/>
  <c r="BH152" i="4" s="1"/>
  <c r="BG200" i="4" a="1"/>
  <c r="BG200" i="4" s="1"/>
  <c r="BH200" i="4" s="1"/>
  <c r="BG225" i="4" a="1"/>
  <c r="BG225" i="4" s="1"/>
  <c r="BH225" i="4" s="1"/>
  <c r="BG129" i="4" a="1"/>
  <c r="BG129" i="4" s="1"/>
  <c r="BH129" i="4" s="1"/>
  <c r="BG165" i="4" a="1"/>
  <c r="BG165" i="4" s="1"/>
  <c r="BH165" i="4" s="1"/>
  <c r="BG205" i="4" a="1"/>
  <c r="BG205" i="4" s="1"/>
  <c r="BH205" i="4" s="1"/>
  <c r="BG316" i="4" a="1"/>
  <c r="BG316" i="4" s="1"/>
  <c r="BH316" i="4" s="1"/>
  <c r="BG183" i="4" a="1"/>
  <c r="BG183" i="4" s="1"/>
  <c r="BH183" i="4" s="1"/>
  <c r="BG191" i="4" a="1"/>
  <c r="BG191" i="4" s="1"/>
  <c r="BH191" i="4" s="1"/>
  <c r="BG287" i="4" a="1"/>
  <c r="BG287" i="4" s="1"/>
  <c r="BH287" i="4" s="1"/>
  <c r="BG146" i="4" a="1"/>
  <c r="BG146" i="4" s="1"/>
  <c r="BH146" i="4" s="1"/>
  <c r="BG150" i="4" a="1"/>
  <c r="BG150" i="4" s="1"/>
  <c r="BH150" i="4" s="1"/>
  <c r="BG166" i="4" a="1"/>
  <c r="BG166" i="4" s="1"/>
  <c r="BH166" i="4" s="1"/>
  <c r="BG230" i="4" a="1"/>
  <c r="BG230" i="4" s="1"/>
  <c r="BH230" i="4" s="1"/>
  <c r="BG157" i="4" a="1"/>
  <c r="BG157" i="4" s="1"/>
  <c r="BH157" i="4" s="1"/>
  <c r="BG288" i="4" a="1"/>
  <c r="BG288" i="4" s="1"/>
  <c r="BH288" i="4" s="1"/>
  <c r="BG267" i="4" a="1"/>
  <c r="BG267" i="4" s="1"/>
  <c r="BH267" i="4" s="1"/>
  <c r="BG314" i="4" a="1"/>
  <c r="BG314" i="4" s="1"/>
  <c r="BH314" i="4" s="1"/>
  <c r="BG149" i="4" a="1"/>
  <c r="BG149" i="4" s="1"/>
  <c r="BH149" i="4" s="1"/>
  <c r="BG196" i="4" a="1"/>
  <c r="BG196" i="4" s="1"/>
  <c r="BH196" i="4" s="1"/>
  <c r="BG302" i="4" a="1"/>
  <c r="BG302" i="4" s="1"/>
  <c r="BH302" i="4" s="1"/>
  <c r="BG320" i="4" a="1"/>
  <c r="BG320" i="4" s="1"/>
  <c r="BH320" i="4" s="1"/>
  <c r="BG307" i="4" a="1"/>
  <c r="BG307" i="4" s="1"/>
  <c r="BH307" i="4" s="1"/>
  <c r="BG153" i="4" a="1"/>
  <c r="BG153" i="4" s="1"/>
  <c r="BH153" i="4" s="1"/>
  <c r="BG293" i="4" a="1"/>
  <c r="BG293" i="4" s="1"/>
  <c r="BH293" i="4" s="1"/>
  <c r="BG131" i="4" a="1"/>
  <c r="BG131" i="4" s="1"/>
  <c r="BH131" i="4" s="1"/>
  <c r="BG178" i="4" a="1"/>
  <c r="BG178" i="4" s="1"/>
  <c r="BH178" i="4" s="1"/>
  <c r="BG195" i="4" a="1"/>
  <c r="BG195" i="4" s="1"/>
  <c r="BH195" i="4" s="1"/>
  <c r="BG296" i="4" a="1"/>
  <c r="BG296" i="4" s="1"/>
  <c r="BH296" i="4" s="1"/>
  <c r="BG218" i="4" a="1"/>
  <c r="BG218" i="4" s="1"/>
  <c r="BH218" i="4" s="1"/>
  <c r="BG256" i="4" a="1"/>
  <c r="BG256" i="4" s="1"/>
  <c r="BH256" i="4" s="1"/>
  <c r="BG181" i="4" a="1"/>
  <c r="BG181" i="4" s="1"/>
  <c r="BH181" i="4" s="1"/>
  <c r="BG277" i="4" a="1"/>
  <c r="BG277" i="4" s="1"/>
  <c r="BH277" i="4" s="1"/>
  <c r="BG176" i="4" a="1"/>
  <c r="BG176" i="4" s="1"/>
  <c r="BH176" i="4" s="1"/>
  <c r="BG240" i="4" a="1"/>
  <c r="BG240" i="4" s="1"/>
  <c r="BH240" i="4" s="1"/>
  <c r="BG273" i="4" a="1"/>
  <c r="BG273" i="4" s="1"/>
  <c r="BH273" i="4" s="1"/>
  <c r="BG255" i="4" a="1"/>
  <c r="BG255" i="4" s="1"/>
  <c r="BH255" i="4" s="1"/>
  <c r="BG305" i="4" a="1"/>
  <c r="BG305" i="4" s="1"/>
  <c r="BH305" i="4" s="1"/>
  <c r="BG237" i="4" a="1"/>
  <c r="BG237" i="4" s="1"/>
  <c r="BH237" i="4" s="1"/>
  <c r="BG145" i="4" a="1"/>
  <c r="BG145" i="4" s="1"/>
  <c r="BH145" i="4" s="1"/>
  <c r="BG279" i="4" a="1"/>
  <c r="BG279" i="4" s="1"/>
  <c r="BH279" i="4" s="1"/>
  <c r="BG212" i="4" a="1"/>
  <c r="BG212" i="4" s="1"/>
  <c r="BH212" i="4" s="1"/>
  <c r="BG190" i="4" a="1"/>
  <c r="BG190" i="4" s="1"/>
  <c r="BH190" i="4" s="1"/>
  <c r="BG194" i="4" a="1"/>
  <c r="BG194" i="4" s="1"/>
  <c r="BH194" i="4" s="1"/>
  <c r="BG202" i="4" a="1"/>
  <c r="BG202" i="4" s="1"/>
  <c r="BH202" i="4" s="1"/>
  <c r="BG254" i="4" a="1"/>
  <c r="BG254" i="4" s="1"/>
  <c r="BH254" i="4" s="1"/>
  <c r="BG221" i="4" a="1"/>
  <c r="BG221" i="4" s="1"/>
  <c r="BH221" i="4" s="1"/>
  <c r="BG188" i="4" a="1"/>
  <c r="BG188" i="4" s="1"/>
  <c r="BH188" i="4" s="1"/>
  <c r="BG270" i="4" a="1"/>
  <c r="BG270" i="4" s="1"/>
  <c r="BH270" i="4" s="1"/>
  <c r="BG299" i="4" a="1"/>
  <c r="BG299" i="4" s="1"/>
  <c r="BH299" i="4" s="1"/>
  <c r="BG210" i="4" a="1"/>
  <c r="BG210" i="4" s="1"/>
  <c r="BH210" i="4" s="1"/>
  <c r="BG135" i="4" a="1"/>
  <c r="BG135" i="4" s="1"/>
  <c r="BH135" i="4" s="1"/>
  <c r="BG319" i="4" a="1"/>
  <c r="BG319" i="4" s="1"/>
  <c r="BH319" i="4" s="1"/>
  <c r="BG142" i="4" a="1"/>
  <c r="BG142" i="4" s="1"/>
  <c r="BH142" i="4" s="1"/>
  <c r="BG164" i="4" a="1"/>
  <c r="BG164" i="4" s="1"/>
  <c r="BH164" i="4" s="1"/>
  <c r="BG197" i="4" a="1"/>
  <c r="BG197" i="4" s="1"/>
  <c r="BH197" i="4" s="1"/>
  <c r="BG311" i="4" a="1"/>
  <c r="BG311" i="4" s="1"/>
  <c r="BH311" i="4" s="1"/>
  <c r="BG253" i="4" a="1"/>
  <c r="BG253" i="4" s="1"/>
  <c r="BH253" i="4" s="1"/>
  <c r="BG294" i="4" a="1"/>
  <c r="BG294" i="4" s="1"/>
  <c r="BH294" i="4" s="1"/>
  <c r="BG171" i="4" a="1"/>
  <c r="BG171" i="4" s="1"/>
  <c r="BH171" i="4" s="1"/>
  <c r="BG250" i="4" a="1"/>
  <c r="BG250" i="4" s="1"/>
  <c r="BH250" i="4" s="1"/>
  <c r="BG244" i="4" a="1"/>
  <c r="BG244" i="4" s="1"/>
  <c r="BH244" i="4" s="1"/>
  <c r="BG321" i="4" a="1"/>
  <c r="BG321" i="4" s="1"/>
  <c r="BH321" i="4" s="1"/>
  <c r="BG173" i="4" a="1"/>
  <c r="BG173" i="4" s="1"/>
  <c r="BH173" i="4" s="1"/>
  <c r="BG192" i="4" a="1"/>
  <c r="BG192" i="4" s="1"/>
  <c r="BH192" i="4" s="1"/>
  <c r="BG246" i="4" a="1"/>
  <c r="BG246" i="4" s="1"/>
  <c r="BH246" i="4" s="1"/>
  <c r="BG300" i="4" a="1"/>
  <c r="BG300" i="4" s="1"/>
  <c r="BH300" i="4" s="1"/>
  <c r="BG262" i="4" a="1"/>
  <c r="BG262" i="4" s="1"/>
  <c r="BH262" i="4" s="1"/>
  <c r="BG180" i="4" a="1"/>
  <c r="BG180" i="4" s="1"/>
  <c r="BH180" i="4" s="1"/>
  <c r="BG280" i="4" a="1"/>
  <c r="BG280" i="4" s="1"/>
  <c r="BH280" i="4" s="1"/>
  <c r="BG322" i="4" a="1"/>
  <c r="BG322" i="4" s="1"/>
  <c r="BH322" i="4" s="1"/>
  <c r="BG233" i="4" a="1"/>
  <c r="BG233" i="4" s="1"/>
  <c r="BH233" i="4" s="1"/>
  <c r="BG179" i="4" a="1"/>
  <c r="BG179" i="4" s="1"/>
  <c r="BH179" i="4" s="1"/>
  <c r="BG144" i="4" a="1"/>
  <c r="BG144" i="4" s="1"/>
  <c r="BH144" i="4" s="1"/>
  <c r="BG257" i="4" a="1"/>
  <c r="BG257" i="4" s="1"/>
  <c r="BH257" i="4" s="1"/>
  <c r="BG138" i="4" a="1"/>
  <c r="BG138" i="4" s="1"/>
  <c r="BH138" i="4" s="1"/>
  <c r="BG216" i="4" a="1"/>
  <c r="BG216" i="4" s="1"/>
  <c r="BH216" i="4" s="1"/>
  <c r="BG301" i="4" a="1"/>
  <c r="BG301" i="4" s="1"/>
  <c r="BH301" i="4" s="1"/>
  <c r="BG259" i="4" a="1"/>
  <c r="BG259" i="4" s="1"/>
  <c r="BH259" i="4" s="1"/>
  <c r="BG156" i="4" a="1"/>
  <c r="BG156" i="4" s="1"/>
  <c r="BH156" i="4" s="1"/>
  <c r="BG199" i="4" a="1"/>
  <c r="BG199" i="4" s="1"/>
  <c r="BH199" i="4" s="1"/>
  <c r="BG309" i="4" a="1"/>
  <c r="BG309" i="4" s="1"/>
  <c r="BH309" i="4" s="1"/>
  <c r="BG201" i="4" a="1"/>
  <c r="BG201" i="4" s="1"/>
  <c r="BH201" i="4" s="1"/>
  <c r="BG286" i="4" a="1"/>
  <c r="BG286" i="4" s="1"/>
  <c r="BH286" i="4" s="1"/>
  <c r="BG217" i="4" a="1"/>
  <c r="BG217" i="4" s="1"/>
  <c r="BH217" i="4" s="1"/>
  <c r="BG228" i="4" a="1"/>
  <c r="BG228" i="4" s="1"/>
  <c r="BH228" i="4" s="1"/>
  <c r="BG154" i="4" a="1"/>
  <c r="BG154" i="4" s="1"/>
  <c r="BH154" i="4" s="1"/>
  <c r="BG213" i="4" a="1"/>
  <c r="BG213" i="4" s="1"/>
  <c r="BH213" i="4" s="1"/>
  <c r="BG245" i="4" a="1"/>
  <c r="BG245" i="4" s="1"/>
  <c r="BH245" i="4" s="1"/>
  <c r="BG136" i="4" a="1"/>
  <c r="BG136" i="4" s="1"/>
  <c r="BH136" i="4" s="1"/>
  <c r="BG223" i="4" a="1"/>
  <c r="BG223" i="4" s="1"/>
  <c r="BH223" i="4" s="1"/>
  <c r="BG159" i="4" a="1"/>
  <c r="BG159" i="4" s="1"/>
  <c r="BH159" i="4" s="1"/>
  <c r="BG276" i="4" a="1"/>
  <c r="BG276" i="4" s="1"/>
  <c r="BH276" i="4" s="1"/>
  <c r="BG163" i="4" a="1"/>
  <c r="BG163" i="4" s="1"/>
  <c r="BH163" i="4" s="1"/>
  <c r="BG187" i="4" a="1"/>
  <c r="BG187" i="4" s="1"/>
  <c r="BH187" i="4" s="1"/>
  <c r="BG219" i="4" a="1"/>
  <c r="BG219" i="4" s="1"/>
  <c r="BH219" i="4" s="1"/>
  <c r="BG186" i="4" a="1"/>
  <c r="BG186" i="4" s="1"/>
  <c r="BH186" i="4" s="1"/>
  <c r="BG133" i="4" a="1"/>
  <c r="BG133" i="4" s="1"/>
  <c r="BH133" i="4" s="1"/>
  <c r="BG308" i="4" a="1"/>
  <c r="BG308" i="4" s="1"/>
  <c r="BH308" i="4" s="1"/>
  <c r="BG281" i="4" a="1"/>
  <c r="BG281" i="4" s="1"/>
  <c r="BH281" i="4" s="1"/>
  <c r="BG208" i="4" a="1"/>
  <c r="BG208" i="4" s="1"/>
  <c r="BH208" i="4" s="1"/>
  <c r="BG139" i="4" a="1"/>
  <c r="BG139" i="4" s="1"/>
  <c r="BH139" i="4" s="1"/>
  <c r="BG313" i="4" a="1"/>
  <c r="BG313" i="4" s="1"/>
  <c r="BH313" i="4" s="1"/>
  <c r="BG247" i="4" a="1"/>
  <c r="BG247" i="4" s="1"/>
  <c r="BH247" i="4" s="1"/>
  <c r="BG143" i="4" a="1"/>
  <c r="BG143" i="4" s="1"/>
  <c r="BH143" i="4" s="1"/>
  <c r="BG206" i="4" a="1"/>
  <c r="BG206" i="4" s="1"/>
  <c r="BH206" i="4" s="1"/>
  <c r="BG198" i="4" a="1"/>
  <c r="BG198" i="4" s="1"/>
  <c r="BH198" i="4" s="1"/>
  <c r="BG151" i="4" a="1"/>
  <c r="BG151" i="4" s="1"/>
  <c r="BH151" i="4" s="1"/>
  <c r="BG310" i="4" a="1"/>
  <c r="BG310" i="4" s="1"/>
  <c r="BH310" i="4" s="1"/>
  <c r="BG265" i="4" a="1"/>
  <c r="BG265" i="4" s="1"/>
  <c r="BH265" i="4" s="1"/>
  <c r="BG248" i="4" a="1"/>
  <c r="BG248" i="4" s="1"/>
  <c r="BH248" i="4" s="1"/>
  <c r="BG231" i="4" a="1"/>
  <c r="BG231" i="4" s="1"/>
  <c r="BH231" i="4" s="1"/>
  <c r="BG258" i="4" a="1"/>
  <c r="BG258" i="4" s="1"/>
  <c r="BH258" i="4" s="1"/>
  <c r="BG241" i="4" a="1"/>
  <c r="BG241" i="4" s="1"/>
  <c r="BH241" i="4" s="1"/>
  <c r="BG207" i="4" a="1"/>
  <c r="BG207" i="4" s="1"/>
  <c r="BH207" i="4" s="1"/>
  <c r="BG317" i="4" a="1"/>
  <c r="BG317" i="4" s="1"/>
  <c r="BH317" i="4" s="1"/>
  <c r="BG290" i="4" a="1"/>
  <c r="BG290" i="4" s="1"/>
  <c r="BH290" i="4" s="1"/>
  <c r="BG269" i="4" a="1"/>
  <c r="BG269" i="4" s="1"/>
  <c r="BH269" i="4" s="1"/>
  <c r="BG263" i="4" a="1"/>
  <c r="BG263" i="4" s="1"/>
  <c r="BH263" i="4" s="1"/>
  <c r="BG174" i="4" a="1"/>
  <c r="BG174" i="4" s="1"/>
  <c r="BH174" i="4" s="1"/>
  <c r="BG209" i="4" a="1"/>
  <c r="BG209" i="4" s="1"/>
  <c r="BH209" i="4" s="1"/>
  <c r="BG268" i="4" a="1"/>
  <c r="BG268" i="4" s="1"/>
  <c r="BH268" i="4" s="1"/>
  <c r="BG182" i="4" a="1"/>
  <c r="BG182" i="4" s="1"/>
  <c r="BH182" i="4" s="1"/>
  <c r="BG234" i="4" a="1"/>
  <c r="BG234" i="4" s="1"/>
  <c r="BH234" i="4" s="1"/>
  <c r="BG303" i="4" a="1"/>
  <c r="BG303" i="4" s="1"/>
  <c r="BH303" i="4" s="1"/>
  <c r="BG252" i="4" a="1"/>
  <c r="BG252" i="4" s="1"/>
  <c r="BH252" i="4" s="1"/>
  <c r="BG215" i="4" a="1"/>
  <c r="BG215" i="4" s="1"/>
  <c r="BH215" i="4" s="1"/>
  <c r="BG266" i="4" a="1"/>
  <c r="BG266" i="4" s="1"/>
  <c r="BH266" i="4" s="1"/>
  <c r="BG232" i="4" a="1"/>
  <c r="BG232" i="4" s="1"/>
  <c r="BH232" i="4" s="1"/>
  <c r="BG214" i="4" a="1"/>
  <c r="BG214" i="4" s="1"/>
  <c r="BH214" i="4" s="1"/>
  <c r="BG260" i="4" a="1"/>
  <c r="BG260" i="4" s="1"/>
  <c r="BH260" i="4" s="1"/>
  <c r="BG224" i="4" a="1"/>
  <c r="BG224" i="4" s="1"/>
  <c r="BH224" i="4" s="1"/>
  <c r="BG162" i="4" a="1"/>
  <c r="BG162" i="4" s="1"/>
  <c r="BH162" i="4" s="1"/>
  <c r="BG249" i="4" a="1"/>
  <c r="BG249" i="4" s="1"/>
  <c r="BH249" i="4" s="1"/>
  <c r="BG130" i="4" a="1"/>
  <c r="BG130" i="4" s="1"/>
  <c r="BH130" i="4" s="1"/>
  <c r="BG235" i="4" a="1"/>
  <c r="BG235" i="4" s="1"/>
  <c r="BH235" i="4" s="1"/>
  <c r="BG236" i="4" a="1"/>
  <c r="BG236" i="4" s="1"/>
  <c r="BH236" i="4" s="1"/>
  <c r="BG283" i="4" a="1"/>
  <c r="BG283" i="4" s="1"/>
  <c r="BH283" i="4" s="1"/>
  <c r="BG227" i="4" a="1"/>
  <c r="BG227" i="4" s="1"/>
  <c r="BH227" i="4" s="1"/>
  <c r="BG140" i="4" a="1"/>
  <c r="BG140" i="4" s="1"/>
  <c r="BH140" i="4" s="1"/>
  <c r="BG282" i="4" a="1"/>
  <c r="BG282" i="4" s="1"/>
  <c r="BH282" i="4" s="1"/>
  <c r="BG132" i="4" a="1"/>
  <c r="BG132" i="4" s="1"/>
  <c r="BH132" i="4" s="1"/>
  <c r="BG160" i="4" a="1"/>
  <c r="BG160" i="4" s="1"/>
  <c r="BH160" i="4" s="1"/>
  <c r="BG189" i="4" a="1"/>
  <c r="BG189" i="4" s="1"/>
  <c r="BH189" i="4" s="1"/>
  <c r="BG148" i="4" a="1"/>
  <c r="BG148" i="4" s="1"/>
  <c r="BH148" i="4" s="1"/>
  <c r="BG167" i="4" a="1"/>
  <c r="BG167" i="4" s="1"/>
  <c r="BH167" i="4" s="1"/>
  <c r="BG222" i="4" a="1"/>
  <c r="BG222" i="4" s="1"/>
  <c r="BH222" i="4" s="1"/>
  <c r="BG204" i="4" a="1"/>
  <c r="BG204" i="4" s="1"/>
  <c r="BH204" i="4" s="1"/>
  <c r="BG274" i="4" a="1"/>
  <c r="BG274" i="4" s="1"/>
  <c r="BH274" i="4" s="1"/>
  <c r="BG284" i="4" a="1"/>
  <c r="BG284" i="4" s="1"/>
  <c r="BH284" i="4" s="1"/>
  <c r="BG275" i="4" a="1"/>
  <c r="BG275" i="4" s="1"/>
  <c r="BH275" i="4" s="1"/>
  <c r="BG239" i="4" a="1"/>
  <c r="BG239" i="4" s="1"/>
  <c r="BH239" i="4" s="1"/>
  <c r="BG312" i="4" a="1"/>
  <c r="BG312" i="4" s="1"/>
  <c r="BH312" i="4" s="1"/>
  <c r="BG238" i="4" a="1"/>
  <c r="BG238" i="4" s="1"/>
  <c r="BH238" i="4" s="1"/>
  <c r="BG264" i="4" a="1"/>
  <c r="BG264" i="4" s="1"/>
  <c r="BH264" i="4" s="1"/>
  <c r="BG315" i="4" a="1"/>
  <c r="BG315" i="4" s="1"/>
  <c r="BH315" i="4" s="1"/>
  <c r="BG285" i="4" a="1"/>
  <c r="BG285" i="4" s="1"/>
  <c r="BH285" i="4" s="1"/>
  <c r="BG295" i="4" a="1"/>
  <c r="BG295" i="4" s="1"/>
  <c r="BH295" i="4" s="1"/>
  <c r="BG203" i="4" a="1"/>
  <c r="BG203" i="4" s="1"/>
  <c r="BH203" i="4" s="1"/>
  <c r="BG304" i="4" a="1"/>
  <c r="BG304" i="4" s="1"/>
  <c r="BH304" i="4" s="1"/>
  <c r="BG323" i="4" a="1"/>
  <c r="BG323" i="4" s="1"/>
  <c r="BH323" i="4" s="1"/>
  <c r="BG177" i="4" a="1"/>
  <c r="BG177" i="4" s="1"/>
  <c r="BH177" i="4" s="1"/>
  <c r="BG175" i="4" a="1"/>
  <c r="BG175" i="4" s="1"/>
  <c r="BH175" i="4" s="1"/>
  <c r="BG158" i="4" a="1"/>
  <c r="BG158" i="4" s="1"/>
  <c r="BH158" i="4" s="1"/>
  <c r="BG141" i="4" a="1"/>
  <c r="BG141" i="4" s="1"/>
  <c r="BH141" i="4" s="1"/>
  <c r="BG220" i="4" a="1"/>
  <c r="BG220" i="4" s="1"/>
  <c r="BH220" i="4" s="1"/>
  <c r="BG306" i="4" a="1"/>
  <c r="BG306" i="4" s="1"/>
  <c r="BH306" i="4" s="1"/>
  <c r="BG193" i="4" a="1"/>
  <c r="BG193" i="4" s="1"/>
  <c r="BH193" i="4" s="1"/>
  <c r="BG298" i="4" a="1"/>
  <c r="BG298" i="4" s="1"/>
  <c r="BH298" i="4" s="1"/>
  <c r="BG278" i="4" a="1"/>
  <c r="BG278" i="4" s="1"/>
  <c r="BH278" i="4" s="1"/>
  <c r="BG172" i="4" a="1"/>
  <c r="BG172" i="4" s="1"/>
  <c r="BH172" i="4" s="1"/>
  <c r="BG291" i="4" a="1"/>
  <c r="BG291" i="4" s="1"/>
  <c r="BH291" i="4" s="1"/>
  <c r="BG170" i="4" a="1"/>
  <c r="BG170" i="4" s="1"/>
  <c r="BH170" i="4" s="1"/>
  <c r="BG161" i="4" a="1"/>
  <c r="BG161" i="4" s="1"/>
  <c r="BH161" i="4" s="1"/>
  <c r="O13" i="12"/>
  <c r="H13" i="12"/>
  <c r="I13" i="12" s="1"/>
  <c r="K7" i="12"/>
  <c r="K8" i="12" s="1"/>
  <c r="K9" i="12" s="1"/>
  <c r="J6" i="12"/>
  <c r="J7" i="12" s="1"/>
  <c r="J8" i="12" s="1"/>
  <c r="DR1024" i="4"/>
  <c r="DR958" i="4"/>
  <c r="DR827" i="4"/>
  <c r="AF49" i="12"/>
  <c r="J49" i="12" s="1"/>
  <c r="DR802" i="4"/>
  <c r="DR1012" i="4"/>
  <c r="DR1060" i="4"/>
  <c r="DR832" i="4"/>
  <c r="DR911" i="4"/>
  <c r="DR823" i="4"/>
  <c r="DR869" i="4"/>
  <c r="DR966" i="4"/>
  <c r="DR902" i="4"/>
  <c r="DR916" i="4"/>
  <c r="DR1032" i="4"/>
  <c r="DR844" i="4"/>
  <c r="DR1025" i="4"/>
  <c r="DR794" i="4"/>
  <c r="DR838" i="4"/>
  <c r="DR894" i="4"/>
  <c r="DR810" i="4"/>
  <c r="DR924" i="4"/>
  <c r="AG49" i="12"/>
  <c r="DR856" i="4"/>
  <c r="DR826" i="4"/>
  <c r="DR836" i="4"/>
  <c r="DR1002" i="4"/>
  <c r="DR919" i="4"/>
  <c r="DR1021" i="4"/>
  <c r="DR906" i="4"/>
  <c r="DR861" i="4"/>
  <c r="DR1013" i="4"/>
  <c r="DR928" i="4"/>
  <c r="DR804" i="4"/>
  <c r="DR944" i="4"/>
  <c r="DR930" i="4"/>
  <c r="DR903" i="4"/>
  <c r="DR850" i="4"/>
  <c r="DR1051" i="4"/>
  <c r="DR899" i="4"/>
  <c r="DR849" i="4"/>
  <c r="DR898" i="4"/>
  <c r="DR960" i="4"/>
  <c r="DR1027" i="4"/>
  <c r="DR996" i="4"/>
  <c r="DR971" i="4"/>
  <c r="DR931" i="4"/>
  <c r="DR890" i="4"/>
  <c r="DR978" i="4"/>
  <c r="DR1033" i="4"/>
  <c r="DR801" i="4"/>
  <c r="DR793" i="4"/>
  <c r="DS793" i="4" s="1" a="1"/>
  <c r="DS793" i="4" s="1"/>
  <c r="DU793" i="4" s="1"/>
  <c r="DR828" i="4"/>
  <c r="DR1087" i="4"/>
  <c r="DR863" i="4"/>
  <c r="DR867" i="4"/>
  <c r="DR865" i="4"/>
  <c r="DR885" i="4"/>
  <c r="DR952" i="4"/>
  <c r="DR873" i="4"/>
  <c r="DR871" i="4"/>
  <c r="DR808" i="4"/>
  <c r="DR947" i="4"/>
  <c r="DR843" i="4"/>
  <c r="DR985" i="4"/>
  <c r="DR935" i="4"/>
  <c r="DR901" i="4"/>
  <c r="DR851" i="4"/>
  <c r="DR988" i="4"/>
  <c r="DR976" i="4"/>
  <c r="DR994" i="4"/>
  <c r="DR934" i="4"/>
  <c r="DR965" i="4"/>
  <c r="DR1052" i="4"/>
  <c r="DR803" i="4"/>
  <c r="DR887" i="4"/>
  <c r="DR1085" i="4"/>
  <c r="DR1055" i="4"/>
  <c r="DR881" i="4"/>
  <c r="DR840" i="4"/>
  <c r="DR847" i="4"/>
  <c r="DR1037" i="4"/>
  <c r="DR983" i="4"/>
  <c r="DR805" i="4"/>
  <c r="DR975" i="4"/>
  <c r="DR964" i="4"/>
  <c r="DR854" i="4"/>
  <c r="DR841" i="4"/>
  <c r="DR879" i="4"/>
  <c r="DR940" i="4"/>
  <c r="DR846" i="4"/>
  <c r="DR798" i="4"/>
  <c r="DR957" i="4"/>
  <c r="DR835" i="4"/>
  <c r="DR914" i="4"/>
  <c r="DR811" i="4"/>
  <c r="DR875" i="4"/>
  <c r="DR816" i="4"/>
  <c r="DR967" i="4"/>
  <c r="DR829" i="4"/>
  <c r="DR858" i="4"/>
  <c r="DR936" i="4"/>
  <c r="DR915" i="4"/>
  <c r="DR852" i="4"/>
  <c r="DR806" i="4"/>
  <c r="DR896" i="4"/>
  <c r="DR986" i="4"/>
  <c r="DR884" i="4"/>
  <c r="DR904" i="4"/>
  <c r="DR878" i="4"/>
  <c r="DR859" i="4"/>
  <c r="DR1046" i="4"/>
  <c r="DR961" i="4"/>
  <c r="DR926" i="4"/>
  <c r="DR977" i="4"/>
  <c r="DR959" i="4"/>
  <c r="DR951" i="4"/>
  <c r="DR932" i="4"/>
  <c r="DR927" i="4"/>
  <c r="DR980" i="4"/>
  <c r="DR1043" i="4"/>
  <c r="DR1047" i="4"/>
  <c r="DR922" i="4"/>
  <c r="G47" i="12"/>
  <c r="DR848" i="4"/>
  <c r="DR1082" i="4"/>
  <c r="DR1063" i="4"/>
  <c r="DR953" i="4"/>
  <c r="DR812" i="4"/>
  <c r="DR1001" i="4"/>
  <c r="DR939" i="4"/>
  <c r="DR973" i="4"/>
  <c r="DR1075" i="4"/>
  <c r="DR876" i="4"/>
  <c r="H47" i="12"/>
  <c r="DR1070" i="4"/>
  <c r="DR909" i="4"/>
  <c r="DR1084" i="4"/>
  <c r="DR1005" i="4"/>
  <c r="DR955" i="4"/>
  <c r="AW4" i="4"/>
  <c r="R5" i="4"/>
  <c r="DR853" i="4"/>
  <c r="DR946" i="4"/>
  <c r="DR993" i="4"/>
  <c r="DR830" i="4"/>
  <c r="AD48" i="12"/>
  <c r="H48" i="12" s="1"/>
  <c r="DR891" i="4"/>
  <c r="DR796" i="4"/>
  <c r="DR877" i="4"/>
  <c r="AC50" i="12"/>
  <c r="DR1042" i="4"/>
  <c r="DR880" i="4"/>
  <c r="DR893" i="4"/>
  <c r="Y51" i="12"/>
  <c r="V51" i="12"/>
  <c r="U51" i="12"/>
  <c r="T51" i="12"/>
  <c r="Z51" i="12"/>
  <c r="X51" i="12"/>
  <c r="W51" i="12"/>
  <c r="DR1071" i="4"/>
  <c r="DR1093" i="4"/>
  <c r="DR910" i="4"/>
  <c r="DR1008" i="4"/>
  <c r="AE49" i="12"/>
  <c r="I49" i="12" s="1"/>
  <c r="DR1000" i="4"/>
  <c r="DR1059" i="4"/>
  <c r="AI48" i="12"/>
  <c r="AI49" i="12" s="1"/>
  <c r="L49" i="12" s="1"/>
  <c r="AH48" i="12"/>
  <c r="G48" i="12" s="1"/>
  <c r="K32" i="12"/>
  <c r="N52" i="12"/>
  <c r="DR831" i="4"/>
  <c r="DR1018" i="4"/>
  <c r="DR908" i="4"/>
  <c r="J32" i="12"/>
  <c r="DR1067" i="4"/>
  <c r="N33" i="12"/>
  <c r="R14" i="12"/>
  <c r="N14" i="12"/>
  <c r="S14" i="12" s="1"/>
  <c r="DR1057" i="4"/>
  <c r="DR1061" i="4"/>
  <c r="DR809" i="4"/>
  <c r="DR839" i="4"/>
  <c r="DR800" i="4"/>
  <c r="DR860" i="4"/>
  <c r="DR972" i="4"/>
  <c r="DR1079" i="4"/>
  <c r="AJ48" i="12"/>
  <c r="M48" i="12" s="1"/>
  <c r="DR1019" i="4"/>
  <c r="DR997" i="4"/>
  <c r="DR969" i="4"/>
  <c r="DR942" i="4"/>
  <c r="CZ10" i="4"/>
  <c r="DA10" i="4" s="1"/>
  <c r="CX11" i="4"/>
  <c r="DR825" i="4"/>
  <c r="DR1058" i="4"/>
  <c r="DR920" i="4"/>
  <c r="DR897" i="4"/>
  <c r="DR981" i="4"/>
  <c r="DR992" i="4"/>
  <c r="DR990" i="4"/>
  <c r="DT1110" i="4" a="1"/>
  <c r="DT1110" i="4" s="1"/>
  <c r="DT1037" i="4" a="1"/>
  <c r="DT1037" i="4" s="1"/>
  <c r="DT1027" i="4" a="1"/>
  <c r="DT1027" i="4" s="1"/>
  <c r="DT973" i="4" a="1"/>
  <c r="DT973" i="4" s="1"/>
  <c r="DT947" i="4" a="1"/>
  <c r="DT947" i="4" s="1"/>
  <c r="DT982" i="4" a="1"/>
  <c r="DT982" i="4" s="1"/>
  <c r="DT888" i="4" a="1"/>
  <c r="DT888" i="4" s="1"/>
  <c r="DT811" i="4" a="1"/>
  <c r="DT811" i="4" s="1"/>
  <c r="DT846" i="4" a="1"/>
  <c r="DT846" i="4" s="1"/>
  <c r="DT862" i="4" a="1"/>
  <c r="DT862" i="4" s="1"/>
  <c r="DT836" i="4" a="1"/>
  <c r="DT836" i="4" s="1"/>
  <c r="DT1075" i="4" a="1"/>
  <c r="DT1075" i="4" s="1"/>
  <c r="DT1034" i="4" a="1"/>
  <c r="DT1034" i="4" s="1"/>
  <c r="DT995" i="4" a="1"/>
  <c r="DT995" i="4" s="1"/>
  <c r="DT969" i="4" a="1"/>
  <c r="DT969" i="4" s="1"/>
  <c r="DT915" i="4" a="1"/>
  <c r="DT915" i="4" s="1"/>
  <c r="DT958" i="4" a="1"/>
  <c r="DT958" i="4" s="1"/>
  <c r="DT879" i="4" a="1"/>
  <c r="DT879" i="4" s="1"/>
  <c r="DT801" i="4" a="1"/>
  <c r="DT801" i="4" s="1"/>
  <c r="DT935" i="4" a="1"/>
  <c r="DT935" i="4" s="1"/>
  <c r="DT827" i="4" a="1"/>
  <c r="DT827" i="4" s="1"/>
  <c r="DT1072" i="4" a="1"/>
  <c r="DT1072" i="4" s="1"/>
  <c r="DT1002" i="4" a="1"/>
  <c r="DT1002" i="4" s="1"/>
  <c r="DT1101" i="4" a="1"/>
  <c r="DT1101" i="4" s="1"/>
  <c r="DT1046" i="4" a="1"/>
  <c r="DT1046" i="4" s="1"/>
  <c r="DT1009" i="4" a="1"/>
  <c r="DT1009" i="4" s="1"/>
  <c r="DT999" i="4" a="1"/>
  <c r="DT999" i="4" s="1"/>
  <c r="DT944" i="4" a="1"/>
  <c r="DT944" i="4" s="1"/>
  <c r="DT940" i="4" a="1"/>
  <c r="DT940" i="4" s="1"/>
  <c r="DT924" i="4" a="1"/>
  <c r="DT924" i="4" s="1"/>
  <c r="DT798" i="4" a="1"/>
  <c r="DT798" i="4" s="1"/>
  <c r="DT817" i="4" a="1"/>
  <c r="DT817" i="4" s="1"/>
  <c r="DT1114" i="4" a="1"/>
  <c r="DT1114" i="4" s="1"/>
  <c r="DT1095" i="4" a="1"/>
  <c r="DT1095" i="4" s="1"/>
  <c r="DT1062" i="4" a="1"/>
  <c r="DT1062" i="4" s="1"/>
  <c r="DT1057" i="4" a="1"/>
  <c r="DT1057" i="4" s="1"/>
  <c r="DT1077" i="4" a="1"/>
  <c r="DT1077" i="4" s="1"/>
  <c r="DT1056" i="4" a="1"/>
  <c r="DT1056" i="4" s="1"/>
  <c r="DT1097" i="4" a="1"/>
  <c r="DT1097" i="4" s="1"/>
  <c r="DT1044" i="4" a="1"/>
  <c r="DT1044" i="4" s="1"/>
  <c r="DT974" i="4" a="1"/>
  <c r="DT974" i="4" s="1"/>
  <c r="DT901" i="4" a="1"/>
  <c r="DT901" i="4" s="1"/>
  <c r="DT877" i="4" a="1"/>
  <c r="DT877" i="4" s="1"/>
  <c r="DT946" i="4" a="1"/>
  <c r="DT946" i="4" s="1"/>
  <c r="DT971" i="4" a="1"/>
  <c r="DT971" i="4" s="1"/>
  <c r="DT1106" i="4" a="1"/>
  <c r="DT1106" i="4" s="1"/>
  <c r="DT1050" i="4" a="1"/>
  <c r="DT1050" i="4" s="1"/>
  <c r="DT1019" i="4" a="1"/>
  <c r="DT1019" i="4" s="1"/>
  <c r="DT937" i="4" a="1"/>
  <c r="DT937" i="4" s="1"/>
  <c r="DT986" i="4" a="1"/>
  <c r="DT986" i="4" s="1"/>
  <c r="DT861" i="4" a="1"/>
  <c r="DT861" i="4" s="1"/>
  <c r="DT897" i="4" a="1"/>
  <c r="DT897" i="4" s="1"/>
  <c r="DT893" i="4" a="1"/>
  <c r="DT893" i="4" s="1"/>
  <c r="DT894" i="4" a="1"/>
  <c r="DT894" i="4" s="1"/>
  <c r="DT1068" i="4" a="1"/>
  <c r="DT1068" i="4" s="1"/>
  <c r="DT832" i="4" a="1"/>
  <c r="DT832" i="4" s="1"/>
  <c r="DT1085" i="4" a="1"/>
  <c r="DT1085" i="4" s="1"/>
  <c r="DT1020" i="4" a="1"/>
  <c r="DT1020" i="4" s="1"/>
  <c r="DT987" i="4" a="1"/>
  <c r="DT987" i="4" s="1"/>
  <c r="DT998" i="4" a="1"/>
  <c r="DT998" i="4" s="1"/>
  <c r="DT959" i="4" a="1"/>
  <c r="DT959" i="4" s="1"/>
  <c r="DT996" i="4" a="1"/>
  <c r="DT996" i="4" s="1"/>
  <c r="DT884" i="4" a="1"/>
  <c r="DT884" i="4" s="1"/>
  <c r="DT856" i="4" a="1"/>
  <c r="DT856" i="4" s="1"/>
  <c r="DT871" i="4" a="1"/>
  <c r="DT871" i="4" s="1"/>
  <c r="DT920" i="4" a="1"/>
  <c r="DT920" i="4" s="1"/>
  <c r="DT1076" i="4" a="1"/>
  <c r="DT1076" i="4" s="1"/>
  <c r="DT1053" i="4" a="1"/>
  <c r="DT1053" i="4" s="1"/>
  <c r="DT1016" i="4" a="1"/>
  <c r="DT1016" i="4" s="1"/>
  <c r="DT934" i="4" a="1"/>
  <c r="DT934" i="4" s="1"/>
  <c r="DT1051" i="4" a="1"/>
  <c r="DT1051" i="4" s="1"/>
  <c r="DT873" i="4" a="1"/>
  <c r="DT873" i="4" s="1"/>
  <c r="DT857" i="4" a="1"/>
  <c r="DT857" i="4" s="1"/>
  <c r="DT853" i="4" a="1"/>
  <c r="DT853" i="4" s="1"/>
  <c r="DT825" i="4" a="1"/>
  <c r="DT825" i="4" s="1"/>
  <c r="DT1073" i="4" a="1"/>
  <c r="DT1073" i="4" s="1"/>
  <c r="DT1017" i="4" a="1"/>
  <c r="DT1017" i="4" s="1"/>
  <c r="DT1013" i="4" a="1"/>
  <c r="DT1013" i="4" s="1"/>
  <c r="DT905" i="4" a="1"/>
  <c r="DT905" i="4" s="1"/>
  <c r="DT1042" i="4" a="1"/>
  <c r="DT1042" i="4" s="1"/>
  <c r="DT858" i="4" a="1"/>
  <c r="DT858" i="4" s="1"/>
  <c r="DT933" i="4" a="1"/>
  <c r="DT933" i="4" s="1"/>
  <c r="DT1041" i="4" a="1"/>
  <c r="DT1041" i="4" s="1"/>
  <c r="DT815" i="4" a="1"/>
  <c r="DT815" i="4" s="1"/>
  <c r="DT799" i="4" a="1"/>
  <c r="DT799" i="4" s="1"/>
  <c r="DT837" i="4" a="1"/>
  <c r="DT837" i="4" s="1"/>
  <c r="DT1102" i="4" a="1"/>
  <c r="DT1102" i="4" s="1"/>
  <c r="DT985" i="4" a="1"/>
  <c r="DT985" i="4" s="1"/>
  <c r="DT1010" i="4" a="1"/>
  <c r="DT1010" i="4" s="1"/>
  <c r="DT963" i="4" a="1"/>
  <c r="DT963" i="4" s="1"/>
  <c r="DT984" i="4" a="1"/>
  <c r="DT984" i="4" s="1"/>
  <c r="DT932" i="4" a="1"/>
  <c r="DT932" i="4" s="1"/>
  <c r="DT929" i="4" a="1"/>
  <c r="DT929" i="4" s="1"/>
  <c r="DT961" i="4" a="1"/>
  <c r="DT961" i="4" s="1"/>
  <c r="DT913" i="4" a="1"/>
  <c r="DT913" i="4" s="1"/>
  <c r="DT911" i="4" a="1"/>
  <c r="DT911" i="4" s="1"/>
  <c r="DT1096" i="4" a="1"/>
  <c r="DT1096" i="4" s="1"/>
  <c r="DT1054" i="4" a="1"/>
  <c r="DT1054" i="4" s="1"/>
  <c r="DT1070" i="4" a="1"/>
  <c r="DT1070" i="4" s="1"/>
  <c r="DT902" i="4" a="1"/>
  <c r="DT902" i="4" s="1"/>
  <c r="DT956" i="4" a="1"/>
  <c r="DT956" i="4" s="1"/>
  <c r="DT855" i="4" a="1"/>
  <c r="DT855" i="4" s="1"/>
  <c r="DT896" i="4" a="1"/>
  <c r="DT896" i="4" s="1"/>
  <c r="DT910" i="4" a="1"/>
  <c r="DT910" i="4" s="1"/>
  <c r="DT864" i="4" a="1"/>
  <c r="DT864" i="4" s="1"/>
  <c r="DT847" i="4" a="1"/>
  <c r="DT847" i="4" s="1"/>
  <c r="DT805" i="4" a="1"/>
  <c r="DT805" i="4" s="1"/>
  <c r="DT1105" i="4" a="1"/>
  <c r="DT1105" i="4" s="1"/>
  <c r="DT1049" i="4" a="1"/>
  <c r="DT1049" i="4" s="1"/>
  <c r="DT1043" i="4" a="1"/>
  <c r="DT1043" i="4" s="1"/>
  <c r="DT1074" i="4" a="1"/>
  <c r="DT1074" i="4" s="1"/>
  <c r="DT1080" i="4" a="1"/>
  <c r="DT1080" i="4" s="1"/>
  <c r="DT823" i="4" a="1"/>
  <c r="DT823" i="4" s="1"/>
  <c r="DT1012" i="4" a="1"/>
  <c r="DT1012" i="4" s="1"/>
  <c r="DT804" i="4" a="1"/>
  <c r="DT804" i="4" s="1"/>
  <c r="DT824" i="4" a="1"/>
  <c r="DT824" i="4" s="1"/>
  <c r="DT809" i="4" a="1"/>
  <c r="DT809" i="4" s="1"/>
  <c r="DT1090" i="4" a="1"/>
  <c r="DT1090" i="4" s="1"/>
  <c r="DT1107" i="4" a="1"/>
  <c r="DT1107" i="4" s="1"/>
  <c r="DT1007" i="4" a="1"/>
  <c r="DT1007" i="4" s="1"/>
  <c r="DT928" i="4" a="1"/>
  <c r="DT928" i="4" s="1"/>
  <c r="DT976" i="4" a="1"/>
  <c r="DT976" i="4" s="1"/>
  <c r="DT1023" i="4" a="1"/>
  <c r="DT1023" i="4" s="1"/>
  <c r="DT917" i="4" a="1"/>
  <c r="DT917" i="4" s="1"/>
  <c r="DT828" i="4" a="1"/>
  <c r="DT828" i="4" s="1"/>
  <c r="DT796" i="4" a="1"/>
  <c r="DT796" i="4" s="1"/>
  <c r="DT870" i="4" a="1"/>
  <c r="DT870" i="4" s="1"/>
  <c r="DT1087" i="4" a="1"/>
  <c r="DT1087" i="4" s="1"/>
  <c r="DT1011" i="4" a="1"/>
  <c r="DT1011" i="4" s="1"/>
  <c r="DT1036" i="4" a="1"/>
  <c r="DT1036" i="4" s="1"/>
  <c r="DT899" i="4" a="1"/>
  <c r="DT899" i="4" s="1"/>
  <c r="DT972" i="4" a="1"/>
  <c r="DT972" i="4" s="1"/>
  <c r="DT936" i="4" a="1"/>
  <c r="DT936" i="4" s="1"/>
  <c r="DT851" i="4" a="1"/>
  <c r="DT851" i="4" s="1"/>
  <c r="DT964" i="4" a="1"/>
  <c r="DT964" i="4" s="1"/>
  <c r="DT802" i="4" a="1"/>
  <c r="DT802" i="4" s="1"/>
  <c r="DT1084" i="4" a="1"/>
  <c r="DT1084" i="4" s="1"/>
  <c r="DT979" i="4" a="1"/>
  <c r="DT979" i="4" s="1"/>
  <c r="DT1004" i="4" a="1"/>
  <c r="DT1004" i="4" s="1"/>
  <c r="DT1052" i="4" a="1"/>
  <c r="DT1052" i="4" s="1"/>
  <c r="DT1069" i="4" a="1"/>
  <c r="DT1069" i="4" s="1"/>
  <c r="DT1033" i="4" a="1"/>
  <c r="DT1033" i="4" s="1"/>
  <c r="DT1003" i="4" a="1"/>
  <c r="DT1003" i="4" s="1"/>
  <c r="DT921" i="4" a="1"/>
  <c r="DT921" i="4" s="1"/>
  <c r="DT849" i="4" a="1"/>
  <c r="DT849" i="4" s="1"/>
  <c r="DT904" i="4" a="1"/>
  <c r="DT904" i="4" s="1"/>
  <c r="DT859" i="4" a="1"/>
  <c r="DT859" i="4" s="1"/>
  <c r="DT821" i="4" a="1"/>
  <c r="DT821" i="4" s="1"/>
  <c r="DT820" i="4" a="1"/>
  <c r="DT820" i="4" s="1"/>
  <c r="DT829" i="4" a="1"/>
  <c r="DT829" i="4" s="1"/>
  <c r="DT1081" i="4" a="1"/>
  <c r="DT1081" i="4" s="1"/>
  <c r="DT1065" i="4" a="1"/>
  <c r="DT1065" i="4" s="1"/>
  <c r="DT1001" i="4" a="1"/>
  <c r="DT1001" i="4" s="1"/>
  <c r="DT993" i="4" a="1"/>
  <c r="DT993" i="4" s="1"/>
  <c r="DT950" i="4" a="1"/>
  <c r="DT950" i="4" s="1"/>
  <c r="DT948" i="4" a="1"/>
  <c r="DT948" i="4" s="1"/>
  <c r="DT848" i="4" a="1"/>
  <c r="DT848" i="4" s="1"/>
  <c r="DT850" i="4" a="1"/>
  <c r="DT850" i="4" s="1"/>
  <c r="DT939" i="4" a="1"/>
  <c r="DT939" i="4" s="1"/>
  <c r="DT919" i="4" a="1"/>
  <c r="DT919" i="4" s="1"/>
  <c r="DT812" i="4" a="1"/>
  <c r="DT812" i="4" s="1"/>
  <c r="DT1104" i="4" a="1"/>
  <c r="DT1104" i="4" s="1"/>
  <c r="DT991" i="4" a="1"/>
  <c r="DT991" i="4" s="1"/>
  <c r="DT1032" i="4" a="1"/>
  <c r="DT1032" i="4" s="1"/>
  <c r="DT955" i="4" a="1"/>
  <c r="DT955" i="4" s="1"/>
  <c r="DT867" i="4" a="1"/>
  <c r="DT867" i="4" s="1"/>
  <c r="DT1098" i="4" a="1"/>
  <c r="DT1098" i="4" s="1"/>
  <c r="DT943" i="4" a="1"/>
  <c r="DT943" i="4" s="1"/>
  <c r="DT1005" i="4" a="1"/>
  <c r="DT1005" i="4" s="1"/>
  <c r="DT895" i="4" a="1"/>
  <c r="DT895" i="4" s="1"/>
  <c r="DT835" i="4" a="1"/>
  <c r="DT835" i="4" s="1"/>
  <c r="DT1066" i="4" a="1"/>
  <c r="DT1066" i="4" s="1"/>
  <c r="DT882" i="4" a="1"/>
  <c r="DT882" i="4" s="1"/>
  <c r="DT938" i="4" a="1"/>
  <c r="DT938" i="4" s="1"/>
  <c r="DT875" i="4" a="1"/>
  <c r="DT875" i="4" s="1"/>
  <c r="DT808" i="4" a="1"/>
  <c r="DT808" i="4" s="1"/>
  <c r="DT1089" i="4" a="1"/>
  <c r="DT1089" i="4" s="1"/>
  <c r="DT1029" i="4" a="1"/>
  <c r="DT1029" i="4" s="1"/>
  <c r="DT909" i="4" a="1"/>
  <c r="DT909" i="4" s="1"/>
  <c r="DT842" i="4" a="1"/>
  <c r="DT842" i="4" s="1"/>
  <c r="DT1086" i="4" a="1"/>
  <c r="DT1086" i="4" s="1"/>
  <c r="DT1015" i="4" a="1"/>
  <c r="DT1015" i="4" s="1"/>
  <c r="DT997" i="4" a="1"/>
  <c r="DT997" i="4" s="1"/>
  <c r="DT810" i="4" a="1"/>
  <c r="DT810" i="4" s="1"/>
  <c r="DT886" i="4" a="1"/>
  <c r="DT886" i="4" s="1"/>
  <c r="DT1108" i="4" a="1"/>
  <c r="DT1108" i="4" s="1"/>
  <c r="DT970" i="4" a="1"/>
  <c r="DT970" i="4" s="1"/>
  <c r="DT980" i="4" a="1"/>
  <c r="DT980" i="4" s="1"/>
  <c r="DT949" i="4" a="1"/>
  <c r="DT949" i="4" s="1"/>
  <c r="DT874" i="4" a="1"/>
  <c r="DT874" i="4" s="1"/>
  <c r="DT1083" i="4" a="1"/>
  <c r="DT1083" i="4" s="1"/>
  <c r="DT931" i="4" a="1"/>
  <c r="DT931" i="4" s="1"/>
  <c r="DT945" i="4" a="1"/>
  <c r="DT945" i="4" s="1"/>
  <c r="DT908" i="4" a="1"/>
  <c r="DT908" i="4" s="1"/>
  <c r="DT967" i="4" a="1"/>
  <c r="DT967" i="4" s="1"/>
  <c r="DT988" i="4" a="1"/>
  <c r="DT988" i="4" s="1"/>
  <c r="DT960" i="4" a="1"/>
  <c r="DT960" i="4" s="1"/>
  <c r="DT891" i="4" a="1"/>
  <c r="DT891" i="4" s="1"/>
  <c r="DT839" i="4" a="1"/>
  <c r="DT839" i="4" s="1"/>
  <c r="DT833" i="4" a="1"/>
  <c r="DT833" i="4" s="1"/>
  <c r="DT1103" i="4" a="1"/>
  <c r="DT1103" i="4" s="1"/>
  <c r="DT957" i="4" a="1"/>
  <c r="DT957" i="4" s="1"/>
  <c r="DT881" i="4" a="1"/>
  <c r="DT881" i="4" s="1"/>
  <c r="DT981" i="4" a="1"/>
  <c r="DT981" i="4" s="1"/>
  <c r="DT831" i="4" a="1"/>
  <c r="DT831" i="4" s="1"/>
  <c r="DT1048" i="4" a="1"/>
  <c r="DT1048" i="4" s="1"/>
  <c r="DT966" i="4" a="1"/>
  <c r="DT966" i="4" s="1"/>
  <c r="DT914" i="4" a="1"/>
  <c r="DT914" i="4" s="1"/>
  <c r="DT878" i="4" a="1"/>
  <c r="DT878" i="4" s="1"/>
  <c r="DT1008" i="4" a="1"/>
  <c r="DT1008" i="4" s="1"/>
  <c r="DT954" i="4" a="1"/>
  <c r="DT954" i="4" s="1"/>
  <c r="DT890" i="4" a="1"/>
  <c r="DT890" i="4" s="1"/>
  <c r="DT952" i="4" a="1"/>
  <c r="DT952" i="4" s="1"/>
  <c r="DT1047" i="4" a="1"/>
  <c r="DT1047" i="4" s="1"/>
  <c r="DT1024" i="4" a="1"/>
  <c r="DT1024" i="4" s="1"/>
  <c r="DT922" i="4" a="1"/>
  <c r="DT922" i="4" s="1"/>
  <c r="DT912" i="4" a="1"/>
  <c r="DT912" i="4" s="1"/>
  <c r="DT1040" i="4" a="1"/>
  <c r="DT1040" i="4" s="1"/>
  <c r="DT942" i="4" a="1"/>
  <c r="DT942" i="4" s="1"/>
  <c r="DT885" i="4" a="1"/>
  <c r="DT885" i="4" s="1"/>
  <c r="DT865" i="4" a="1"/>
  <c r="DT865" i="4" s="1"/>
  <c r="DT854" i="4" a="1"/>
  <c r="DT854" i="4" s="1"/>
  <c r="DT1061" i="4" a="1"/>
  <c r="DT1061" i="4" s="1"/>
  <c r="DT1018" i="4" a="1"/>
  <c r="DT1018" i="4" s="1"/>
  <c r="DT1021" i="4" a="1"/>
  <c r="DT1021" i="4" s="1"/>
  <c r="DT814" i="4" a="1"/>
  <c r="DT814" i="4" s="1"/>
  <c r="DT1045" i="4" a="1"/>
  <c r="DT1045" i="4" s="1"/>
  <c r="DT994" i="4" a="1"/>
  <c r="DT994" i="4" s="1"/>
  <c r="DT900" i="4" a="1"/>
  <c r="DT900" i="4" s="1"/>
  <c r="DT876" i="4" a="1"/>
  <c r="DT876" i="4" s="1"/>
  <c r="DT803" i="4" a="1"/>
  <c r="DT803" i="4" s="1"/>
  <c r="DT1031" i="4" a="1"/>
  <c r="DT1031" i="4" s="1"/>
  <c r="DT977" i="4" a="1"/>
  <c r="DT977" i="4" s="1"/>
  <c r="DT975" i="4" a="1"/>
  <c r="DT975" i="4" s="1"/>
  <c r="DT844" i="4" a="1"/>
  <c r="DT844" i="4" s="1"/>
  <c r="DT806" i="4" a="1"/>
  <c r="DT806" i="4" s="1"/>
  <c r="DT1055" i="4" a="1"/>
  <c r="DT1055" i="4" s="1"/>
  <c r="DT1100" i="4" a="1"/>
  <c r="DT1100" i="4" s="1"/>
  <c r="DT916" i="4" a="1"/>
  <c r="DT916" i="4" s="1"/>
  <c r="DT843" i="4" a="1"/>
  <c r="DT843" i="4" s="1"/>
  <c r="DT800" i="4" a="1"/>
  <c r="DT800" i="4" s="1"/>
  <c r="DT830" i="4" a="1"/>
  <c r="DT830" i="4" s="1"/>
  <c r="DT834" i="4" a="1"/>
  <c r="DT834" i="4" s="1"/>
  <c r="DT1028" i="4" a="1"/>
  <c r="DT1028" i="4" s="1"/>
  <c r="DT1064" i="4" a="1"/>
  <c r="DT1064" i="4" s="1"/>
  <c r="DT898" i="4" a="1"/>
  <c r="DT898" i="4" s="1"/>
  <c r="DT826" i="4" a="1"/>
  <c r="DT826" i="4" s="1"/>
  <c r="DT818" i="4" a="1"/>
  <c r="DT818" i="4" s="1"/>
  <c r="DT841" i="4" a="1"/>
  <c r="DT841" i="4" s="1"/>
  <c r="DT1025" i="4" a="1"/>
  <c r="DT1025" i="4" s="1"/>
  <c r="DT1026" i="4" a="1"/>
  <c r="DT1026" i="4" s="1"/>
  <c r="DT880" i="4" a="1"/>
  <c r="DT880" i="4" s="1"/>
  <c r="DT883" i="4" a="1"/>
  <c r="DT883" i="4" s="1"/>
  <c r="DT1022" i="4" a="1"/>
  <c r="DT1022" i="4" s="1"/>
  <c r="DT1071" i="4" a="1"/>
  <c r="DT1071" i="4" s="1"/>
  <c r="DT889" i="4" a="1"/>
  <c r="DT889" i="4" s="1"/>
  <c r="DT807" i="4" a="1"/>
  <c r="DT807" i="4" s="1"/>
  <c r="DT797" i="4" a="1"/>
  <c r="DT797" i="4" s="1"/>
  <c r="DT1112" i="4" a="1"/>
  <c r="DT1112" i="4" s="1"/>
  <c r="DT990" i="4" a="1"/>
  <c r="DT990" i="4" s="1"/>
  <c r="DT962" i="4" a="1"/>
  <c r="DT962" i="4" s="1"/>
  <c r="DT923" i="4" a="1"/>
  <c r="DT923" i="4" s="1"/>
  <c r="DT794" i="4" a="1"/>
  <c r="DT794" i="4" s="1"/>
  <c r="DT1109" i="4" a="1"/>
  <c r="DT1109" i="4" s="1"/>
  <c r="DT1079" i="4" a="1"/>
  <c r="DT1079" i="4" s="1"/>
  <c r="DT930" i="4" a="1"/>
  <c r="DT930" i="4" s="1"/>
  <c r="DT903" i="4" a="1"/>
  <c r="DT903" i="4" s="1"/>
  <c r="DT1094" i="4" a="1"/>
  <c r="DT1094" i="4" s="1"/>
  <c r="DT978" i="4" a="1"/>
  <c r="DT978" i="4" s="1"/>
  <c r="DT927" i="4" a="1"/>
  <c r="DT927" i="4" s="1"/>
  <c r="DT860" i="4" a="1"/>
  <c r="DT860" i="4" s="1"/>
  <c r="DT1091" i="4" a="1"/>
  <c r="DT1091" i="4" s="1"/>
  <c r="DT1039" i="4" a="1"/>
  <c r="DT1039" i="4" s="1"/>
  <c r="DT965" i="4" a="1"/>
  <c r="DT965" i="4" s="1"/>
  <c r="DT1006" i="4" a="1"/>
  <c r="DT1006" i="4" s="1"/>
  <c r="DT795" i="4" a="1"/>
  <c r="DT795" i="4" s="1"/>
  <c r="DT1059" i="4" a="1"/>
  <c r="DT1059" i="4" s="1"/>
  <c r="DT1063" i="4" a="1"/>
  <c r="DT1063" i="4" s="1"/>
  <c r="DT1000" i="4" a="1"/>
  <c r="DT1000" i="4" s="1"/>
  <c r="DT872" i="4" a="1"/>
  <c r="DT872" i="4" s="1"/>
  <c r="DT925" i="4" a="1"/>
  <c r="DT925" i="4" s="1"/>
  <c r="DT852" i="4" a="1"/>
  <c r="DT852" i="4" s="1"/>
  <c r="DT1088" i="4" a="1"/>
  <c r="DT1088" i="4" s="1"/>
  <c r="DT1030" i="4" a="1"/>
  <c r="DT1030" i="4" s="1"/>
  <c r="DT953" i="4" a="1"/>
  <c r="DT953" i="4" s="1"/>
  <c r="DT906" i="4" a="1"/>
  <c r="DT906" i="4" s="1"/>
  <c r="DT822" i="4" a="1"/>
  <c r="DT822" i="4" s="1"/>
  <c r="DT863" i="4" a="1"/>
  <c r="DT863" i="4" s="1"/>
  <c r="DT1082" i="4" a="1"/>
  <c r="DT1082" i="4" s="1"/>
  <c r="DT1067" i="4" a="1"/>
  <c r="DT1067" i="4" s="1"/>
  <c r="DT918" i="4" a="1"/>
  <c r="DT918" i="4" s="1"/>
  <c r="DT951" i="4" a="1"/>
  <c r="DT951" i="4" s="1"/>
  <c r="DT838" i="4" a="1"/>
  <c r="DT838" i="4" s="1"/>
  <c r="DT1099" i="4" a="1"/>
  <c r="DT1099" i="4" s="1"/>
  <c r="DT1058" i="4" a="1"/>
  <c r="DT1058" i="4" s="1"/>
  <c r="DT983" i="4" a="1"/>
  <c r="DT983" i="4" s="1"/>
  <c r="DT819" i="4" a="1"/>
  <c r="DT819" i="4" s="1"/>
  <c r="DT869" i="4" a="1"/>
  <c r="DT869" i="4" s="1"/>
  <c r="DT793" i="4" a="1"/>
  <c r="DT793" i="4" s="1"/>
  <c r="DT1093" i="4" a="1"/>
  <c r="DT1093" i="4" s="1"/>
  <c r="DT1092" i="4" a="1"/>
  <c r="DT1092" i="4" s="1"/>
  <c r="DT968" i="4" a="1"/>
  <c r="DT968" i="4" s="1"/>
  <c r="DT816" i="4" a="1"/>
  <c r="DT816" i="4" s="1"/>
  <c r="DT813" i="4" a="1"/>
  <c r="DT813" i="4" s="1"/>
  <c r="DT1111" i="4" a="1"/>
  <c r="DT1111" i="4" s="1"/>
  <c r="DT1038" i="4" a="1"/>
  <c r="DT1038" i="4" s="1"/>
  <c r="DT1035" i="4" a="1"/>
  <c r="DT1035" i="4" s="1"/>
  <c r="DT941" i="4" a="1"/>
  <c r="DT941" i="4" s="1"/>
  <c r="DT868" i="4" a="1"/>
  <c r="DT868" i="4" s="1"/>
  <c r="DT887" i="4" a="1"/>
  <c r="DT887" i="4" s="1"/>
  <c r="DT840" i="4" a="1"/>
  <c r="DT840" i="4" s="1"/>
  <c r="DT1078" i="4" a="1"/>
  <c r="DT1078" i="4" s="1"/>
  <c r="DT1060" i="4" a="1"/>
  <c r="DT1060" i="4" s="1"/>
  <c r="DT1014" i="4" a="1"/>
  <c r="DT1014" i="4" s="1"/>
  <c r="DT907" i="4" a="1"/>
  <c r="DT907" i="4" s="1"/>
  <c r="DT892" i="4" a="1"/>
  <c r="DT892" i="4" s="1"/>
  <c r="DT866" i="4" a="1"/>
  <c r="DT866" i="4" s="1"/>
  <c r="DT1113" i="4" a="1"/>
  <c r="DT1113" i="4" s="1"/>
  <c r="DT992" i="4" a="1"/>
  <c r="DT992" i="4" s="1"/>
  <c r="DT989" i="4" a="1"/>
  <c r="DT989" i="4" s="1"/>
  <c r="DT845" i="4" a="1"/>
  <c r="DT845" i="4" s="1"/>
  <c r="DT926" i="4" a="1"/>
  <c r="DT926" i="4" s="1"/>
  <c r="DR834" i="4"/>
  <c r="Q129" i="4" l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H11" i="12"/>
  <c r="K10" i="12"/>
  <c r="K11" i="12" s="1"/>
  <c r="O14" i="12"/>
  <c r="H14" i="12"/>
  <c r="I14" i="12" s="1"/>
  <c r="AF50" i="12"/>
  <c r="J50" i="12" s="1"/>
  <c r="AD49" i="12"/>
  <c r="H49" i="12" s="1"/>
  <c r="AE50" i="12"/>
  <c r="I50" i="12" s="1"/>
  <c r="K49" i="12"/>
  <c r="AG50" i="12"/>
  <c r="AC51" i="12"/>
  <c r="AC52" i="12" s="1"/>
  <c r="DS795" i="4" a="1"/>
  <c r="DS795" i="4" s="1"/>
  <c r="DS794" i="4" a="1"/>
  <c r="DS794" i="4" s="1"/>
  <c r="DU794" i="4" s="1"/>
  <c r="DS861" i="4" a="1"/>
  <c r="DS861" i="4" s="1"/>
  <c r="DS803" i="4" a="1"/>
  <c r="DS803" i="4" s="1"/>
  <c r="DS815" i="4" a="1"/>
  <c r="DS815" i="4" s="1"/>
  <c r="DS798" i="4" a="1"/>
  <c r="DS798" i="4" s="1"/>
  <c r="DS806" i="4" a="1"/>
  <c r="DS806" i="4" s="1"/>
  <c r="DS955" i="4" a="1"/>
  <c r="DS955" i="4" s="1"/>
  <c r="DS799" i="4" a="1"/>
  <c r="DS799" i="4" s="1"/>
  <c r="DS1024" i="4" a="1"/>
  <c r="DS1024" i="4" s="1"/>
  <c r="DS962" i="4" a="1"/>
  <c r="DS962" i="4" s="1"/>
  <c r="DS814" i="4" a="1"/>
  <c r="DS814" i="4" s="1"/>
  <c r="DS837" i="4" a="1"/>
  <c r="DS837" i="4" s="1"/>
  <c r="DS807" i="4" a="1"/>
  <c r="DS807" i="4" s="1"/>
  <c r="DS953" i="4" a="1"/>
  <c r="DS953" i="4" s="1"/>
  <c r="DS802" i="4" a="1"/>
  <c r="DS802" i="4" s="1"/>
  <c r="DS813" i="4" a="1"/>
  <c r="DS813" i="4" s="1"/>
  <c r="DS804" i="4" a="1"/>
  <c r="DS804" i="4" s="1"/>
  <c r="DS801" i="4" a="1"/>
  <c r="DS801" i="4" s="1"/>
  <c r="DS918" i="4" a="1"/>
  <c r="DS918" i="4" s="1"/>
  <c r="J9" i="12"/>
  <c r="J10" i="12" s="1"/>
  <c r="DS812" i="4" a="1"/>
  <c r="DS812" i="4" s="1"/>
  <c r="DS811" i="4" a="1"/>
  <c r="DS811" i="4" s="1"/>
  <c r="DS822" i="4" a="1"/>
  <c r="DS822" i="4" s="1"/>
  <c r="DS816" i="4" a="1"/>
  <c r="DS816" i="4" s="1"/>
  <c r="DS1001" i="4" a="1"/>
  <c r="DS1001" i="4" s="1"/>
  <c r="DS823" i="4" a="1"/>
  <c r="DS823" i="4" s="1"/>
  <c r="DS1084" i="4" a="1"/>
  <c r="DS1084" i="4" s="1"/>
  <c r="DS1061" i="4" a="1"/>
  <c r="DS1061" i="4" s="1"/>
  <c r="DS796" i="4" a="1"/>
  <c r="DS796" i="4" s="1"/>
  <c r="DS820" i="4" a="1"/>
  <c r="DS820" i="4" s="1"/>
  <c r="DS809" i="4" a="1"/>
  <c r="DS809" i="4" s="1"/>
  <c r="DS817" i="4" a="1"/>
  <c r="DS817" i="4" s="1"/>
  <c r="DS805" i="4" a="1"/>
  <c r="DS805" i="4" s="1"/>
  <c r="DS810" i="4" a="1"/>
  <c r="DS810" i="4" s="1"/>
  <c r="DS849" i="4" a="1"/>
  <c r="DS849" i="4" s="1"/>
  <c r="DS982" i="4" a="1"/>
  <c r="DS982" i="4" s="1"/>
  <c r="DS860" i="4" a="1"/>
  <c r="DS860" i="4" s="1"/>
  <c r="DS818" i="4" a="1"/>
  <c r="DS818" i="4" s="1"/>
  <c r="DS821" i="4" a="1"/>
  <c r="DS821" i="4" s="1"/>
  <c r="DS884" i="4" a="1"/>
  <c r="DS884" i="4" s="1"/>
  <c r="DS986" i="4" a="1"/>
  <c r="DS986" i="4" s="1"/>
  <c r="DS824" i="4" a="1"/>
  <c r="DS824" i="4" s="1"/>
  <c r="DS946" i="4" a="1"/>
  <c r="DS946" i="4" s="1"/>
  <c r="DS940" i="4" a="1"/>
  <c r="DS940" i="4" s="1"/>
  <c r="DS797" i="4" a="1"/>
  <c r="DS797" i="4" s="1"/>
  <c r="DS808" i="4" a="1"/>
  <c r="DS808" i="4" s="1"/>
  <c r="DS800" i="4" a="1"/>
  <c r="DS800" i="4" s="1"/>
  <c r="DS961" i="4" a="1"/>
  <c r="DS961" i="4" s="1"/>
  <c r="DS978" i="4" a="1"/>
  <c r="DS978" i="4" s="1"/>
  <c r="DS1007" i="4" a="1"/>
  <c r="DS1007" i="4" s="1"/>
  <c r="DS841" i="4" a="1"/>
  <c r="DS841" i="4" s="1"/>
  <c r="DS980" i="4" a="1"/>
  <c r="DS980" i="4" s="1"/>
  <c r="DS933" i="4" a="1"/>
  <c r="DS933" i="4" s="1"/>
  <c r="DS1106" i="4" a="1"/>
  <c r="DS1106" i="4" s="1"/>
  <c r="DS1021" i="4" a="1"/>
  <c r="DS1021" i="4" s="1"/>
  <c r="DS1015" i="4" a="1"/>
  <c r="DS1015" i="4" s="1"/>
  <c r="CZ11" i="4"/>
  <c r="DA11" i="4" s="1"/>
  <c r="CX12" i="4"/>
  <c r="DS952" i="4" a="1"/>
  <c r="DS952" i="4" s="1"/>
  <c r="DS1008" i="4" a="1"/>
  <c r="DS1008" i="4" s="1"/>
  <c r="DS1112" i="4" a="1"/>
  <c r="DS1112" i="4" s="1"/>
  <c r="DS877" i="4" a="1"/>
  <c r="DS877" i="4" s="1"/>
  <c r="DS835" i="4" a="1"/>
  <c r="DS835" i="4" s="1"/>
  <c r="DS1019" i="4" a="1"/>
  <c r="DS1019" i="4" s="1"/>
  <c r="DS862" i="4" a="1"/>
  <c r="DS862" i="4" s="1"/>
  <c r="DS975" i="4" a="1"/>
  <c r="DS975" i="4" s="1"/>
  <c r="DS973" i="4" a="1"/>
  <c r="DS973" i="4" s="1"/>
  <c r="DS1078" i="4" a="1"/>
  <c r="DS1078" i="4" s="1"/>
  <c r="DS1051" i="4" a="1"/>
  <c r="DS1051" i="4" s="1"/>
  <c r="DS1105" i="4" a="1"/>
  <c r="DS1105" i="4" s="1"/>
  <c r="DS878" i="4" a="1"/>
  <c r="DS878" i="4" s="1"/>
  <c r="DS935" i="4" a="1"/>
  <c r="DS935" i="4" s="1"/>
  <c r="DS979" i="4" a="1"/>
  <c r="DS979" i="4" s="1"/>
  <c r="DS998" i="4" a="1"/>
  <c r="DS998" i="4" s="1"/>
  <c r="DS1079" i="4" a="1"/>
  <c r="DS1079" i="4" s="1"/>
  <c r="DS944" i="4" a="1"/>
  <c r="DS944" i="4" s="1"/>
  <c r="DS1004" i="4" a="1"/>
  <c r="DS1004" i="4" s="1"/>
  <c r="DS1075" i="4" a="1"/>
  <c r="DS1075" i="4" s="1"/>
  <c r="DS994" i="4" a="1"/>
  <c r="DS994" i="4" s="1"/>
  <c r="DS886" i="4" a="1"/>
  <c r="DS886" i="4" s="1"/>
  <c r="DS891" i="4" a="1"/>
  <c r="DS891" i="4" s="1"/>
  <c r="DS929" i="4" a="1"/>
  <c r="DS929" i="4" s="1"/>
  <c r="DS1010" i="4" a="1"/>
  <c r="DS1010" i="4" s="1"/>
  <c r="DS984" i="4" a="1"/>
  <c r="DS984" i="4" s="1"/>
  <c r="DS882" i="4" a="1"/>
  <c r="DS882" i="4" s="1"/>
  <c r="DS936" i="4" a="1"/>
  <c r="DS936" i="4" s="1"/>
  <c r="DS917" i="4" a="1"/>
  <c r="DS917" i="4" s="1"/>
  <c r="DS1072" i="4" a="1"/>
  <c r="DS1072" i="4" s="1"/>
  <c r="DS912" i="4" a="1"/>
  <c r="DS912" i="4" s="1"/>
  <c r="L48" i="12"/>
  <c r="AI50" i="12"/>
  <c r="L50" i="12" s="1"/>
  <c r="DS968" i="4" a="1"/>
  <c r="DS968" i="4" s="1"/>
  <c r="DS851" i="4" a="1"/>
  <c r="DS851" i="4" s="1"/>
  <c r="DS932" i="4" a="1"/>
  <c r="DS932" i="4" s="1"/>
  <c r="DS985" i="4" a="1"/>
  <c r="DS985" i="4" s="1"/>
  <c r="DS1050" i="4" a="1"/>
  <c r="DS1050" i="4" s="1"/>
  <c r="DS1108" i="4" a="1"/>
  <c r="DS1108" i="4" s="1"/>
  <c r="DS996" i="4" a="1"/>
  <c r="DS996" i="4" s="1"/>
  <c r="DS1097" i="4" a="1"/>
  <c r="DS1097" i="4" s="1"/>
  <c r="DS850" i="4" a="1"/>
  <c r="DS850" i="4" s="1"/>
  <c r="AH49" i="12"/>
  <c r="DS922" i="4" a="1"/>
  <c r="DS922" i="4" s="1"/>
  <c r="DS876" i="4" a="1"/>
  <c r="DS876" i="4" s="1"/>
  <c r="DS898" i="4" a="1"/>
  <c r="DS898" i="4" s="1"/>
  <c r="DS1064" i="4" a="1"/>
  <c r="DS1064" i="4" s="1"/>
  <c r="DS1073" i="4" a="1"/>
  <c r="DS1073" i="4" s="1"/>
  <c r="DS919" i="4" a="1"/>
  <c r="DS919" i="4" s="1"/>
  <c r="DS993" i="4" a="1"/>
  <c r="DS993" i="4" s="1"/>
  <c r="DS1095" i="4" a="1"/>
  <c r="DS1095" i="4" s="1"/>
  <c r="DS832" i="4" a="1"/>
  <c r="DS832" i="4" s="1"/>
  <c r="DS941" i="4" a="1"/>
  <c r="DS941" i="4" s="1"/>
  <c r="R15" i="12"/>
  <c r="N15" i="12"/>
  <c r="S15" i="12" s="1"/>
  <c r="N34" i="12"/>
  <c r="DS866" i="4" a="1"/>
  <c r="DS866" i="4" s="1"/>
  <c r="DS1000" i="4" a="1"/>
  <c r="DS1000" i="4" s="1"/>
  <c r="DS854" i="4" a="1"/>
  <c r="DS854" i="4" s="1"/>
  <c r="DS905" i="4" a="1"/>
  <c r="DS905" i="4" s="1"/>
  <c r="DS964" i="4" a="1"/>
  <c r="DS964" i="4" s="1"/>
  <c r="DS902" i="4" a="1"/>
  <c r="DS902" i="4" s="1"/>
  <c r="DS1089" i="4" a="1"/>
  <c r="DS1089" i="4" s="1"/>
  <c r="DS1062" i="4" a="1"/>
  <c r="DS1062" i="4" s="1"/>
  <c r="DS846" i="4" a="1"/>
  <c r="DS846" i="4" s="1"/>
  <c r="DS1003" i="4" a="1"/>
  <c r="DS1003" i="4" s="1"/>
  <c r="DS855" i="4" a="1"/>
  <c r="DS855" i="4" s="1"/>
  <c r="DS1039" i="4" a="1"/>
  <c r="DS1039" i="4" s="1"/>
  <c r="DS871" i="4" a="1"/>
  <c r="DS871" i="4" s="1"/>
  <c r="DS967" i="4" a="1"/>
  <c r="DS967" i="4" s="1"/>
  <c r="DS1088" i="4" a="1"/>
  <c r="DS1088" i="4" s="1"/>
  <c r="DS840" i="4" a="1"/>
  <c r="DS840" i="4" s="1"/>
  <c r="DS938" i="4" a="1"/>
  <c r="DS938" i="4" s="1"/>
  <c r="DS972" i="4" a="1"/>
  <c r="DS972" i="4" s="1"/>
  <c r="K33" i="12"/>
  <c r="N53" i="12"/>
  <c r="DS995" i="4" a="1"/>
  <c r="DS995" i="4" s="1"/>
  <c r="DS1086" i="4" a="1"/>
  <c r="DS1086" i="4" s="1"/>
  <c r="DS956" i="4" a="1"/>
  <c r="DS956" i="4" s="1"/>
  <c r="DS1014" i="4" a="1"/>
  <c r="DS1014" i="4" s="1"/>
  <c r="DS873" i="4" a="1"/>
  <c r="DS873" i="4" s="1"/>
  <c r="DS997" i="4" a="1"/>
  <c r="DS997" i="4" s="1"/>
  <c r="DS1030" i="4" a="1"/>
  <c r="DS1030" i="4" s="1"/>
  <c r="DS899" i="4" a="1"/>
  <c r="DS899" i="4" s="1"/>
  <c r="DS954" i="4" a="1"/>
  <c r="DS954" i="4" s="1"/>
  <c r="DS1037" i="4" a="1"/>
  <c r="DS1037" i="4" s="1"/>
  <c r="DS960" i="4" a="1"/>
  <c r="DS960" i="4" s="1"/>
  <c r="DS1058" i="4" a="1"/>
  <c r="DS1058" i="4" s="1"/>
  <c r="DS897" i="4" a="1"/>
  <c r="DS897" i="4" s="1"/>
  <c r="DS1005" i="4" a="1"/>
  <c r="DS1005" i="4" s="1"/>
  <c r="DS1029" i="4" a="1"/>
  <c r="DS1029" i="4" s="1"/>
  <c r="DS910" i="4" a="1"/>
  <c r="DS910" i="4" s="1"/>
  <c r="DS950" i="4" a="1"/>
  <c r="DS950" i="4" s="1"/>
  <c r="DS1018" i="4" a="1"/>
  <c r="DS1018" i="4" s="1"/>
  <c r="Z52" i="12"/>
  <c r="Y52" i="12"/>
  <c r="X52" i="12"/>
  <c r="W52" i="12"/>
  <c r="V52" i="12"/>
  <c r="U52" i="12"/>
  <c r="T52" i="12"/>
  <c r="DS1081" i="4" a="1"/>
  <c r="DS1081" i="4" s="1"/>
  <c r="DS1033" i="4" a="1"/>
  <c r="DS1033" i="4" s="1"/>
  <c r="DS828" i="4" a="1"/>
  <c r="DS828" i="4" s="1"/>
  <c r="DS864" i="4" a="1"/>
  <c r="DS864" i="4" s="1"/>
  <c r="DS867" i="4" a="1"/>
  <c r="DS867" i="4" s="1"/>
  <c r="DS1022" i="4" a="1"/>
  <c r="DS1022" i="4" s="1"/>
  <c r="DS880" i="4" a="1"/>
  <c r="DS880" i="4" s="1"/>
  <c r="DS948" i="4" a="1"/>
  <c r="DS948" i="4" s="1"/>
  <c r="DS1034" i="4" a="1"/>
  <c r="DS1034" i="4" s="1"/>
  <c r="DS1069" i="4" a="1"/>
  <c r="DS1069" i="4" s="1"/>
  <c r="DS1011" i="4" a="1"/>
  <c r="DS1011" i="4" s="1"/>
  <c r="DS1071" i="4" a="1"/>
  <c r="DS1071" i="4" s="1"/>
  <c r="DS1026" i="4" a="1"/>
  <c r="DS1026" i="4" s="1"/>
  <c r="DS988" i="4" a="1"/>
  <c r="DS988" i="4" s="1"/>
  <c r="DS900" i="4" a="1"/>
  <c r="DS900" i="4" s="1"/>
  <c r="DS1074" i="4" a="1"/>
  <c r="DS1074" i="4" s="1"/>
  <c r="DS1113" i="4" a="1"/>
  <c r="DS1113" i="4" s="1"/>
  <c r="DS893" i="4" a="1"/>
  <c r="DS893" i="4" s="1"/>
  <c r="DS1055" i="4" a="1"/>
  <c r="DS1055" i="4" s="1"/>
  <c r="DS825" i="4" a="1"/>
  <c r="DS825" i="4" s="1"/>
  <c r="DS908" i="4" a="1"/>
  <c r="DS908" i="4" s="1"/>
  <c r="DS879" i="4" a="1"/>
  <c r="DS879" i="4" s="1"/>
  <c r="DS1082" i="4" a="1"/>
  <c r="DS1082" i="4" s="1"/>
  <c r="DS977" i="4" a="1"/>
  <c r="DS977" i="4" s="1"/>
  <c r="DS983" i="4" a="1"/>
  <c r="DS983" i="4" s="1"/>
  <c r="DS1031" i="4" a="1"/>
  <c r="DS1031" i="4" s="1"/>
  <c r="DS1111" i="4" a="1"/>
  <c r="DS1111" i="4" s="1"/>
  <c r="DS829" i="4" a="1"/>
  <c r="DS829" i="4" s="1"/>
  <c r="DS1043" i="4" a="1"/>
  <c r="DS1043" i="4" s="1"/>
  <c r="DS1016" i="4" a="1"/>
  <c r="DS1016" i="4" s="1"/>
  <c r="DS1009" i="4" a="1"/>
  <c r="DS1009" i="4" s="1"/>
  <c r="DS1002" i="4" a="1"/>
  <c r="DS1002" i="4" s="1"/>
  <c r="DS942" i="4" a="1"/>
  <c r="DS942" i="4" s="1"/>
  <c r="DS1110" i="4" a="1"/>
  <c r="DS1110" i="4" s="1"/>
  <c r="DS858" i="4" a="1"/>
  <c r="DS858" i="4" s="1"/>
  <c r="DS989" i="4" a="1"/>
  <c r="DS989" i="4" s="1"/>
  <c r="DS856" i="4" a="1"/>
  <c r="DS856" i="4" s="1"/>
  <c r="DS927" i="4" a="1"/>
  <c r="DS927" i="4" s="1"/>
  <c r="DS1017" i="4" a="1"/>
  <c r="DS1017" i="4" s="1"/>
  <c r="DS991" i="4" a="1"/>
  <c r="DS991" i="4" s="1"/>
  <c r="DS925" i="4" a="1"/>
  <c r="DS925" i="4" s="1"/>
  <c r="DS1025" i="4" a="1"/>
  <c r="DS1025" i="4" s="1"/>
  <c r="DS949" i="4" a="1"/>
  <c r="DS949" i="4" s="1"/>
  <c r="DS1068" i="4" a="1"/>
  <c r="DS1068" i="4" s="1"/>
  <c r="DS838" i="4" a="1"/>
  <c r="DS838" i="4" s="1"/>
  <c r="DS890" i="4" a="1"/>
  <c r="DS890" i="4" s="1"/>
  <c r="DS934" i="4" a="1"/>
  <c r="DS934" i="4" s="1"/>
  <c r="DS1096" i="4" a="1"/>
  <c r="DS1096" i="4" s="1"/>
  <c r="DS1076" i="4" a="1"/>
  <c r="DS1076" i="4" s="1"/>
  <c r="DS1027" i="4" a="1"/>
  <c r="DS1027" i="4" s="1"/>
  <c r="DS1092" i="4" a="1"/>
  <c r="DS1092" i="4" s="1"/>
  <c r="DS1028" i="4" a="1"/>
  <c r="DS1028" i="4" s="1"/>
  <c r="DS843" i="4" a="1"/>
  <c r="DS843" i="4" s="1"/>
  <c r="DS831" i="4" a="1"/>
  <c r="DS831" i="4" s="1"/>
  <c r="DS1080" i="4" a="1"/>
  <c r="DS1080" i="4" s="1"/>
  <c r="DS896" i="4" a="1"/>
  <c r="DS896" i="4" s="1"/>
  <c r="DS1057" i="4" a="1"/>
  <c r="DS1057" i="4" s="1"/>
  <c r="DS1041" i="4" a="1"/>
  <c r="DS1041" i="4" s="1"/>
  <c r="DS852" i="4" a="1"/>
  <c r="DS852" i="4" s="1"/>
  <c r="DS990" i="4" a="1"/>
  <c r="DS990" i="4" s="1"/>
  <c r="DS1059" i="4" a="1"/>
  <c r="DS1059" i="4" s="1"/>
  <c r="DS1101" i="4" a="1"/>
  <c r="DS1101" i="4" s="1"/>
  <c r="DS874" i="4" a="1"/>
  <c r="DS874" i="4" s="1"/>
  <c r="DS957" i="4" a="1"/>
  <c r="DS957" i="4" s="1"/>
  <c r="DS881" i="4" a="1"/>
  <c r="DS881" i="4" s="1"/>
  <c r="DS1048" i="4" a="1"/>
  <c r="DS1048" i="4" s="1"/>
  <c r="DS892" i="4" a="1"/>
  <c r="DS892" i="4" s="1"/>
  <c r="DS894" i="4" a="1"/>
  <c r="DS894" i="4" s="1"/>
  <c r="DS1067" i="4" a="1"/>
  <c r="DS1067" i="4" s="1"/>
  <c r="DS839" i="4" a="1"/>
  <c r="DS839" i="4" s="1"/>
  <c r="DS1094" i="4" a="1"/>
  <c r="DS1094" i="4" s="1"/>
  <c r="DS928" i="4" a="1"/>
  <c r="DS928" i="4" s="1"/>
  <c r="DS819" i="4" a="1"/>
  <c r="DS819" i="4" s="1"/>
  <c r="DS1109" i="4" a="1"/>
  <c r="DS1109" i="4" s="1"/>
  <c r="DS965" i="4" a="1"/>
  <c r="DS965" i="4" s="1"/>
  <c r="DS1090" i="4" a="1"/>
  <c r="DS1090" i="4" s="1"/>
  <c r="DS939" i="4" a="1"/>
  <c r="DS939" i="4" s="1"/>
  <c r="DS859" i="4" a="1"/>
  <c r="DS859" i="4" s="1"/>
  <c r="DS875" i="4" a="1"/>
  <c r="DS875" i="4" s="1"/>
  <c r="DS833" i="4" a="1"/>
  <c r="DS833" i="4" s="1"/>
  <c r="DS865" i="4" a="1"/>
  <c r="DS865" i="4" s="1"/>
  <c r="DS921" i="4" a="1"/>
  <c r="DS921" i="4" s="1"/>
  <c r="DS885" i="4" a="1"/>
  <c r="DS885" i="4" s="1"/>
  <c r="AW5" i="4"/>
  <c r="R6" i="4"/>
  <c r="DS1040" i="4" a="1"/>
  <c r="DS1040" i="4" s="1"/>
  <c r="DS931" i="4" a="1"/>
  <c r="DS931" i="4" s="1"/>
  <c r="DS827" i="4" a="1"/>
  <c r="DS827" i="4" s="1"/>
  <c r="DS903" i="4" a="1"/>
  <c r="DS903" i="4" s="1"/>
  <c r="DS863" i="4" a="1"/>
  <c r="DS863" i="4" s="1"/>
  <c r="DS943" i="4" a="1"/>
  <c r="DS943" i="4" s="1"/>
  <c r="DS883" i="4" a="1"/>
  <c r="DS883" i="4" s="1"/>
  <c r="DS951" i="4" a="1"/>
  <c r="DS951" i="4" s="1"/>
  <c r="DS976" i="4" a="1"/>
  <c r="DS976" i="4" s="1"/>
  <c r="DS1052" i="4" a="1"/>
  <c r="DS1052" i="4" s="1"/>
  <c r="DS1036" i="4" a="1"/>
  <c r="DS1036" i="4" s="1"/>
  <c r="DS869" i="4" a="1"/>
  <c r="DS869" i="4" s="1"/>
  <c r="DS945" i="4" a="1"/>
  <c r="DS945" i="4" s="1"/>
  <c r="DS870" i="4" a="1"/>
  <c r="DS870" i="4" s="1"/>
  <c r="DS1044" i="4" a="1"/>
  <c r="DS1044" i="4" s="1"/>
  <c r="DS895" i="4" a="1"/>
  <c r="DS895" i="4" s="1"/>
  <c r="DS845" i="4" a="1"/>
  <c r="DS845" i="4" s="1"/>
  <c r="DS1012" i="4" a="1"/>
  <c r="DS1012" i="4" s="1"/>
  <c r="DS966" i="4" a="1"/>
  <c r="DS966" i="4" s="1"/>
  <c r="DS836" i="4" a="1"/>
  <c r="DS836" i="4" s="1"/>
  <c r="DS1107" i="4" a="1"/>
  <c r="DS1107" i="4" s="1"/>
  <c r="DS842" i="4" a="1"/>
  <c r="DS842" i="4" s="1"/>
  <c r="DS930" i="4" a="1"/>
  <c r="DS930" i="4" s="1"/>
  <c r="DS904" i="4" a="1"/>
  <c r="DS904" i="4" s="1"/>
  <c r="DS1060" i="4" a="1"/>
  <c r="DS1060" i="4" s="1"/>
  <c r="DS916" i="4" a="1"/>
  <c r="DS916" i="4" s="1"/>
  <c r="DS958" i="4" a="1"/>
  <c r="DS958" i="4" s="1"/>
  <c r="DS1045" i="4" a="1"/>
  <c r="DS1045" i="4" s="1"/>
  <c r="DS1083" i="4" a="1"/>
  <c r="DS1083" i="4" s="1"/>
  <c r="DS1087" i="4" a="1"/>
  <c r="DS1087" i="4" s="1"/>
  <c r="DS857" i="4" a="1"/>
  <c r="DS857" i="4" s="1"/>
  <c r="DS937" i="4" a="1"/>
  <c r="DS937" i="4" s="1"/>
  <c r="DS911" i="4" a="1"/>
  <c r="DS911" i="4" s="1"/>
  <c r="DS1085" i="4" a="1"/>
  <c r="DS1085" i="4" s="1"/>
  <c r="DS1035" i="4" a="1"/>
  <c r="DS1035" i="4" s="1"/>
  <c r="DS889" i="4" a="1"/>
  <c r="DS889" i="4" s="1"/>
  <c r="DS1046" i="4" a="1"/>
  <c r="DS1046" i="4" s="1"/>
  <c r="DS1098" i="4" a="1"/>
  <c r="DS1098" i="4" s="1"/>
  <c r="J33" i="12"/>
  <c r="DS923" i="4" a="1"/>
  <c r="DS923" i="4" s="1"/>
  <c r="DS853" i="4" a="1"/>
  <c r="DS853" i="4" s="1"/>
  <c r="DS981" i="4" a="1"/>
  <c r="DS981" i="4" s="1"/>
  <c r="DS987" i="4" a="1"/>
  <c r="DS987" i="4" s="1"/>
  <c r="DS830" i="4" a="1"/>
  <c r="DS830" i="4" s="1"/>
  <c r="DS999" i="4" a="1"/>
  <c r="DS999" i="4" s="1"/>
  <c r="DS969" i="4" a="1"/>
  <c r="DS969" i="4" s="1"/>
  <c r="DS1100" i="4" a="1"/>
  <c r="DS1100" i="4" s="1"/>
  <c r="DS1049" i="4" a="1"/>
  <c r="DS1049" i="4" s="1"/>
  <c r="DS971" i="4" a="1"/>
  <c r="DS971" i="4" s="1"/>
  <c r="DS959" i="4" a="1"/>
  <c r="DS959" i="4" s="1"/>
  <c r="DS1053" i="4" a="1"/>
  <c r="DS1053" i="4" s="1"/>
  <c r="DS1023" i="4" a="1"/>
  <c r="DS1023" i="4" s="1"/>
  <c r="DS834" i="4" a="1"/>
  <c r="DS834" i="4" s="1"/>
  <c r="DS888" i="4" a="1"/>
  <c r="DS888" i="4" s="1"/>
  <c r="DS1006" i="4" a="1"/>
  <c r="DS1006" i="4" s="1"/>
  <c r="DS1114" i="4" a="1"/>
  <c r="DS1114" i="4" s="1"/>
  <c r="L32" i="12"/>
  <c r="DS1013" i="4" a="1"/>
  <c r="DS1013" i="4" s="1"/>
  <c r="DS947" i="4" a="1"/>
  <c r="DS947" i="4" s="1"/>
  <c r="DS926" i="4" a="1"/>
  <c r="DS926" i="4" s="1"/>
  <c r="DS970" i="4" a="1"/>
  <c r="DS970" i="4" s="1"/>
  <c r="DS1099" i="4" a="1"/>
  <c r="DS1099" i="4" s="1"/>
  <c r="DS1047" i="4" a="1"/>
  <c r="DS1047" i="4" s="1"/>
  <c r="DS1038" i="4" a="1"/>
  <c r="DS1038" i="4" s="1"/>
  <c r="DS1077" i="4" a="1"/>
  <c r="DS1077" i="4" s="1"/>
  <c r="DS1066" i="4" a="1"/>
  <c r="DS1066" i="4" s="1"/>
  <c r="DS844" i="4" a="1"/>
  <c r="DS844" i="4" s="1"/>
  <c r="AD50" i="12"/>
  <c r="DS872" i="4" a="1"/>
  <c r="DS872" i="4" s="1"/>
  <c r="DS826" i="4" a="1"/>
  <c r="DS826" i="4" s="1"/>
  <c r="DS906" i="4" a="1"/>
  <c r="DS906" i="4" s="1"/>
  <c r="DS1070" i="4" a="1"/>
  <c r="DS1070" i="4" s="1"/>
  <c r="DS1020" i="4" a="1"/>
  <c r="DS1020" i="4" s="1"/>
  <c r="DS920" i="4" a="1"/>
  <c r="DS920" i="4" s="1"/>
  <c r="DS907" i="4" a="1"/>
  <c r="DS907" i="4" s="1"/>
  <c r="DS1063" i="4" a="1"/>
  <c r="DS1063" i="4" s="1"/>
  <c r="DS1104" i="4" a="1"/>
  <c r="DS1104" i="4" s="1"/>
  <c r="DS848" i="4" a="1"/>
  <c r="DS848" i="4" s="1"/>
  <c r="DS974" i="4" a="1"/>
  <c r="DS974" i="4" s="1"/>
  <c r="DS914" i="4" a="1"/>
  <c r="DS914" i="4" s="1"/>
  <c r="DS1054" i="4" a="1"/>
  <c r="DS1054" i="4" s="1"/>
  <c r="DS1102" i="4" a="1"/>
  <c r="DS1102" i="4" s="1"/>
  <c r="DS887" i="4" a="1"/>
  <c r="DS887" i="4" s="1"/>
  <c r="DS992" i="4" a="1"/>
  <c r="DS992" i="4" s="1"/>
  <c r="DS1091" i="4" a="1"/>
  <c r="DS1091" i="4" s="1"/>
  <c r="DS1065" i="4" a="1"/>
  <c r="DS1065" i="4" s="1"/>
  <c r="DS1032" i="4" a="1"/>
  <c r="DS1032" i="4" s="1"/>
  <c r="AJ49" i="12"/>
  <c r="AJ50" i="12" s="1"/>
  <c r="M50" i="12" s="1"/>
  <c r="DS915" i="4" a="1"/>
  <c r="DS915" i="4" s="1"/>
  <c r="DS1042" i="4" a="1"/>
  <c r="DS1042" i="4" s="1"/>
  <c r="DS1093" i="4" a="1"/>
  <c r="DS1093" i="4" s="1"/>
  <c r="DS847" i="4" a="1"/>
  <c r="DS847" i="4" s="1"/>
  <c r="DS901" i="4" a="1"/>
  <c r="DS901" i="4" s="1"/>
  <c r="DS1056" i="4" a="1"/>
  <c r="DS1056" i="4" s="1"/>
  <c r="DS924" i="4" a="1"/>
  <c r="DS924" i="4" s="1"/>
  <c r="DS963" i="4" a="1"/>
  <c r="DS963" i="4" s="1"/>
  <c r="DS868" i="4" a="1"/>
  <c r="DS868" i="4" s="1"/>
  <c r="DS913" i="4" a="1"/>
  <c r="DS913" i="4" s="1"/>
  <c r="DS1103" i="4" a="1"/>
  <c r="DS1103" i="4" s="1"/>
  <c r="DS909" i="4" a="1"/>
  <c r="DS909" i="4" s="1"/>
  <c r="K12" i="12" l="1"/>
  <c r="K13" i="12" s="1"/>
  <c r="O15" i="12"/>
  <c r="H15" i="12"/>
  <c r="I15" i="12" s="1"/>
  <c r="AF51" i="12"/>
  <c r="AF52" i="12" s="1"/>
  <c r="J52" i="12" s="1"/>
  <c r="AE51" i="12"/>
  <c r="I51" i="12" s="1"/>
  <c r="DU799" i="4"/>
  <c r="J11" i="12"/>
  <c r="J12" i="12" s="1"/>
  <c r="J13" i="12" s="1"/>
  <c r="DU796" i="4"/>
  <c r="DU795" i="4"/>
  <c r="K50" i="12"/>
  <c r="AG51" i="12"/>
  <c r="DU803" i="4"/>
  <c r="DU809" i="4"/>
  <c r="DU801" i="4"/>
  <c r="DU815" i="4"/>
  <c r="DU798" i="4"/>
  <c r="DU800" i="4"/>
  <c r="DU807" i="4"/>
  <c r="DU797" i="4"/>
  <c r="DU823" i="4"/>
  <c r="DU825" i="4"/>
  <c r="DU806" i="4"/>
  <c r="DU813" i="4"/>
  <c r="DU804" i="4"/>
  <c r="DU808" i="4"/>
  <c r="DU802" i="4"/>
  <c r="DU844" i="4"/>
  <c r="DU814" i="4"/>
  <c r="DU817" i="4"/>
  <c r="DU821" i="4"/>
  <c r="DU822" i="4"/>
  <c r="L33" i="12"/>
  <c r="DU811" i="4"/>
  <c r="DU1071" i="4"/>
  <c r="DU816" i="4"/>
  <c r="DU856" i="4"/>
  <c r="DU810" i="4"/>
  <c r="DU903" i="4"/>
  <c r="DU818" i="4"/>
  <c r="DU805" i="4"/>
  <c r="DU990" i="4"/>
  <c r="DU1083" i="4"/>
  <c r="DU901" i="4"/>
  <c r="DU868" i="4"/>
  <c r="DU1049" i="4"/>
  <c r="DU963" i="4"/>
  <c r="DU1100" i="4"/>
  <c r="DU1020" i="4"/>
  <c r="DU906" i="4"/>
  <c r="DU1039" i="4"/>
  <c r="DU826" i="4"/>
  <c r="DU847" i="4"/>
  <c r="DU1093" i="4"/>
  <c r="DU1077" i="4"/>
  <c r="DU812" i="4"/>
  <c r="DU1065" i="4"/>
  <c r="DU819" i="4"/>
  <c r="DU1018" i="4"/>
  <c r="DU947" i="4"/>
  <c r="DU1044" i="4"/>
  <c r="DU928" i="4"/>
  <c r="DU934" i="4"/>
  <c r="DU1111" i="4"/>
  <c r="DU1014" i="4"/>
  <c r="DU860" i="4"/>
  <c r="DU962" i="4"/>
  <c r="DU975" i="4"/>
  <c r="DU911" i="4"/>
  <c r="DU857" i="4"/>
  <c r="DU1086" i="4"/>
  <c r="K34" i="12"/>
  <c r="N54" i="12"/>
  <c r="DU914" i="4"/>
  <c r="DU977" i="4"/>
  <c r="DU995" i="4"/>
  <c r="N35" i="12"/>
  <c r="R16" i="12"/>
  <c r="N16" i="12"/>
  <c r="S16" i="12" s="1"/>
  <c r="DU912" i="4"/>
  <c r="DU835" i="4"/>
  <c r="DU1054" i="4"/>
  <c r="DU890" i="4"/>
  <c r="DU1067" i="4"/>
  <c r="DU940" i="4"/>
  <c r="DU1006" i="4"/>
  <c r="DU946" i="4"/>
  <c r="DU1036" i="4"/>
  <c r="DU894" i="4"/>
  <c r="DU1082" i="4"/>
  <c r="DU1072" i="4"/>
  <c r="DU877" i="4"/>
  <c r="DU1102" i="4"/>
  <c r="DU862" i="4"/>
  <c r="DU839" i="4"/>
  <c r="DU1087" i="4"/>
  <c r="DU974" i="4"/>
  <c r="DU1052" i="4"/>
  <c r="DU892" i="4"/>
  <c r="DU879" i="4"/>
  <c r="DU917" i="4"/>
  <c r="DU1112" i="4"/>
  <c r="DU924" i="4"/>
  <c r="DU1094" i="4"/>
  <c r="DU945" i="4"/>
  <c r="DU1019" i="4"/>
  <c r="DU869" i="4"/>
  <c r="DU888" i="4"/>
  <c r="DU834" i="4"/>
  <c r="DU1048" i="4"/>
  <c r="J51" i="12"/>
  <c r="DU908" i="4"/>
  <c r="AF53" i="12"/>
  <c r="J53" i="12" s="1"/>
  <c r="X53" i="12"/>
  <c r="Z53" i="12"/>
  <c r="V53" i="12"/>
  <c r="U53" i="12"/>
  <c r="AC53" i="12"/>
  <c r="Y53" i="12"/>
  <c r="T53" i="12"/>
  <c r="W53" i="12"/>
  <c r="DU936" i="4"/>
  <c r="DU1008" i="4"/>
  <c r="DU887" i="4"/>
  <c r="DU956" i="4"/>
  <c r="DU983" i="4"/>
  <c r="DU1023" i="4"/>
  <c r="DU976" i="4"/>
  <c r="DU881" i="4"/>
  <c r="DU838" i="4"/>
  <c r="DU941" i="4"/>
  <c r="DU882" i="4"/>
  <c r="DU952" i="4"/>
  <c r="DU870" i="4"/>
  <c r="DU909" i="4"/>
  <c r="DU1053" i="4"/>
  <c r="DU951" i="4"/>
  <c r="DU957" i="4"/>
  <c r="DU1068" i="4"/>
  <c r="DU1055" i="4"/>
  <c r="DU972" i="4"/>
  <c r="DU832" i="4"/>
  <c r="DU984" i="4"/>
  <c r="CZ12" i="4"/>
  <c r="DA12" i="4" s="1"/>
  <c r="CX13" i="4"/>
  <c r="DU937" i="4"/>
  <c r="DU848" i="4"/>
  <c r="DU1104" i="4"/>
  <c r="DU959" i="4"/>
  <c r="DU883" i="4"/>
  <c r="DU949" i="4"/>
  <c r="DU893" i="4"/>
  <c r="DU938" i="4"/>
  <c r="DU1095" i="4"/>
  <c r="DU1010" i="4"/>
  <c r="DU1114" i="4"/>
  <c r="DU1103" i="4"/>
  <c r="DU1063" i="4"/>
  <c r="DU1025" i="4"/>
  <c r="DU1113" i="4"/>
  <c r="DU840" i="4"/>
  <c r="DU993" i="4"/>
  <c r="DU929" i="4"/>
  <c r="DU1061" i="4"/>
  <c r="DU931" i="4"/>
  <c r="DU1031" i="4"/>
  <c r="DU913" i="4"/>
  <c r="DU907" i="4"/>
  <c r="DU971" i="4"/>
  <c r="DU943" i="4"/>
  <c r="DU874" i="4"/>
  <c r="DU925" i="4"/>
  <c r="DU1074" i="4"/>
  <c r="DU1088" i="4"/>
  <c r="DU919" i="4"/>
  <c r="DU891" i="4"/>
  <c r="DU918" i="4"/>
  <c r="DU920" i="4"/>
  <c r="DU982" i="4"/>
  <c r="DU863" i="4"/>
  <c r="DU991" i="4"/>
  <c r="DU900" i="4"/>
  <c r="DU967" i="4"/>
  <c r="DU1073" i="4"/>
  <c r="DU886" i="4"/>
  <c r="DU1015" i="4"/>
  <c r="DU1101" i="4"/>
  <c r="DU1017" i="4"/>
  <c r="DU988" i="4"/>
  <c r="DU871" i="4"/>
  <c r="DU1064" i="4"/>
  <c r="DU994" i="4"/>
  <c r="DU1021" i="4"/>
  <c r="DU1070" i="4"/>
  <c r="DU827" i="4"/>
  <c r="DU1059" i="4"/>
  <c r="DU927" i="4"/>
  <c r="DU1026" i="4"/>
  <c r="DU824" i="4"/>
  <c r="DU898" i="4"/>
  <c r="DU1075" i="4"/>
  <c r="DU1004" i="4"/>
  <c r="DU1106" i="4"/>
  <c r="DU1040" i="4"/>
  <c r="DU852" i="4"/>
  <c r="DU989" i="4"/>
  <c r="DU1011" i="4"/>
  <c r="DU950" i="4"/>
  <c r="DU855" i="4"/>
  <c r="DU922" i="4"/>
  <c r="DU944" i="4"/>
  <c r="DU933" i="4"/>
  <c r="DU872" i="4"/>
  <c r="DU969" i="4"/>
  <c r="DU1045" i="4"/>
  <c r="DU1041" i="4"/>
  <c r="DU1003" i="4"/>
  <c r="G49" i="12"/>
  <c r="AH50" i="12"/>
  <c r="AH51" i="12" s="1"/>
  <c r="G51" i="12" s="1"/>
  <c r="DU1079" i="4"/>
  <c r="DU980" i="4"/>
  <c r="H50" i="12"/>
  <c r="DU999" i="4"/>
  <c r="DU958" i="4"/>
  <c r="DU1057" i="4"/>
  <c r="DU1069" i="4"/>
  <c r="DU910" i="4"/>
  <c r="DU986" i="4"/>
  <c r="DU998" i="4"/>
  <c r="DU841" i="4"/>
  <c r="DU1056" i="4"/>
  <c r="DU830" i="4"/>
  <c r="DU916" i="4"/>
  <c r="AW6" i="4"/>
  <c r="R7" i="4"/>
  <c r="DU896" i="4"/>
  <c r="DU858" i="4"/>
  <c r="DU1029" i="4"/>
  <c r="DU1001" i="4"/>
  <c r="DU979" i="4"/>
  <c r="DU1007" i="4"/>
  <c r="DU1060" i="4"/>
  <c r="DU1080" i="4"/>
  <c r="DU1110" i="4"/>
  <c r="DU1034" i="4"/>
  <c r="DU1005" i="4"/>
  <c r="J34" i="12"/>
  <c r="DU850" i="4"/>
  <c r="DU935" i="4"/>
  <c r="DU978" i="4"/>
  <c r="DU1066" i="4"/>
  <c r="DU981" i="4"/>
  <c r="DU904" i="4"/>
  <c r="DU885" i="4"/>
  <c r="DU955" i="4"/>
  <c r="DU942" i="4"/>
  <c r="DU948" i="4"/>
  <c r="DU897" i="4"/>
  <c r="DU1097" i="4"/>
  <c r="DU961" i="4"/>
  <c r="DU853" i="4"/>
  <c r="DU930" i="4"/>
  <c r="DU921" i="4"/>
  <c r="DU1002" i="4"/>
  <c r="DU1058" i="4"/>
  <c r="DU846" i="4"/>
  <c r="DU996" i="4"/>
  <c r="DU878" i="4"/>
  <c r="DU849" i="4"/>
  <c r="DU923" i="4"/>
  <c r="DU842" i="4"/>
  <c r="DU865" i="4"/>
  <c r="DU1009" i="4"/>
  <c r="DU880" i="4"/>
  <c r="DU960" i="4"/>
  <c r="DU1108" i="4"/>
  <c r="DU1105" i="4"/>
  <c r="DU861" i="4"/>
  <c r="DU1107" i="4"/>
  <c r="DU833" i="4"/>
  <c r="AI51" i="12"/>
  <c r="DU1016" i="4"/>
  <c r="DU1022" i="4"/>
  <c r="DU1037" i="4"/>
  <c r="DU1062" i="4"/>
  <c r="DU1051" i="4"/>
  <c r="DU1099" i="4"/>
  <c r="DU875" i="4"/>
  <c r="DU831" i="4"/>
  <c r="DU1043" i="4"/>
  <c r="DU867" i="4"/>
  <c r="DU954" i="4"/>
  <c r="DU1089" i="4"/>
  <c r="DU1050" i="4"/>
  <c r="DU1084" i="4"/>
  <c r="DU1038" i="4"/>
  <c r="DU836" i="4"/>
  <c r="DU829" i="4"/>
  <c r="DU899" i="4"/>
  <c r="DU902" i="4"/>
  <c r="DU985" i="4"/>
  <c r="DU1042" i="4"/>
  <c r="DU915" i="4"/>
  <c r="DU970" i="4"/>
  <c r="DU843" i="4"/>
  <c r="DU864" i="4"/>
  <c r="M49" i="12"/>
  <c r="AJ51" i="12"/>
  <c r="M51" i="12" s="1"/>
  <c r="DU926" i="4"/>
  <c r="DU1098" i="4"/>
  <c r="DU939" i="4"/>
  <c r="DU1028" i="4"/>
  <c r="DU828" i="4"/>
  <c r="DU964" i="4"/>
  <c r="DU932" i="4"/>
  <c r="DU1047" i="4"/>
  <c r="DU859" i="4"/>
  <c r="DU1032" i="4"/>
  <c r="DU1046" i="4"/>
  <c r="DU966" i="4"/>
  <c r="DU1090" i="4"/>
  <c r="DU1092" i="4"/>
  <c r="DU1033" i="4"/>
  <c r="DU905" i="4"/>
  <c r="DU820" i="4"/>
  <c r="DU953" i="4"/>
  <c r="DU876" i="4"/>
  <c r="DU1012" i="4"/>
  <c r="DU1081" i="4"/>
  <c r="DU854" i="4"/>
  <c r="DU851" i="4"/>
  <c r="DU987" i="4"/>
  <c r="DU889" i="4"/>
  <c r="DU1027" i="4"/>
  <c r="DU1091" i="4"/>
  <c r="DU1035" i="4"/>
  <c r="DU845" i="4"/>
  <c r="DU1109" i="4"/>
  <c r="DU1076" i="4"/>
  <c r="DU997" i="4"/>
  <c r="DU1000" i="4"/>
  <c r="DU968" i="4"/>
  <c r="DU1078" i="4"/>
  <c r="DU1024" i="4"/>
  <c r="DU965" i="4"/>
  <c r="DU1030" i="4"/>
  <c r="DU1013" i="4"/>
  <c r="DU992" i="4"/>
  <c r="DU884" i="4"/>
  <c r="DU1085" i="4"/>
  <c r="DU895" i="4"/>
  <c r="DU1096" i="4"/>
  <c r="AD51" i="12"/>
  <c r="H51" i="12" s="1"/>
  <c r="DU873" i="4"/>
  <c r="DU866" i="4"/>
  <c r="DU837" i="4"/>
  <c r="DU973" i="4"/>
  <c r="K14" i="12" l="1"/>
  <c r="K15" i="12" s="1"/>
  <c r="K16" i="12" s="1"/>
  <c r="O16" i="12"/>
  <c r="H16" i="12"/>
  <c r="I16" i="12" s="1"/>
  <c r="AE52" i="12"/>
  <c r="I52" i="12" s="1"/>
  <c r="AE53" i="12"/>
  <c r="I53" i="12" s="1"/>
  <c r="AJ52" i="12"/>
  <c r="M52" i="12" s="1"/>
  <c r="K51" i="12"/>
  <c r="AG52" i="12"/>
  <c r="K52" i="12" s="1"/>
  <c r="L34" i="12"/>
  <c r="AW7" i="4"/>
  <c r="R8" i="4"/>
  <c r="N36" i="12"/>
  <c r="R17" i="12"/>
  <c r="N17" i="12"/>
  <c r="N55" i="12"/>
  <c r="K35" i="12"/>
  <c r="J35" i="12"/>
  <c r="AC54" i="12"/>
  <c r="Z54" i="12"/>
  <c r="Y54" i="12"/>
  <c r="X54" i="12"/>
  <c r="W54" i="12"/>
  <c r="V54" i="12"/>
  <c r="U54" i="12"/>
  <c r="T54" i="12"/>
  <c r="AF54" i="12"/>
  <c r="J54" i="12" s="1"/>
  <c r="CZ13" i="4"/>
  <c r="DA13" i="4" s="1"/>
  <c r="CX14" i="4"/>
  <c r="J14" i="12"/>
  <c r="J15" i="12" s="1"/>
  <c r="G50" i="12"/>
  <c r="AH52" i="12"/>
  <c r="G52" i="12" s="1"/>
  <c r="L51" i="12"/>
  <c r="AI52" i="12"/>
  <c r="L52" i="12" s="1"/>
  <c r="AH53" i="12"/>
  <c r="G53" i="12" s="1"/>
  <c r="AD52" i="12"/>
  <c r="H52" i="12" s="1"/>
  <c r="H18" i="12" l="1"/>
  <c r="S17" i="12"/>
  <c r="AJ53" i="12"/>
  <c r="AE54" i="12"/>
  <c r="I54" i="12" s="1"/>
  <c r="AG53" i="12"/>
  <c r="K53" i="12" s="1"/>
  <c r="AD53" i="12"/>
  <c r="H53" i="12" s="1"/>
  <c r="AH54" i="12"/>
  <c r="G54" i="12" s="1"/>
  <c r="AD54" i="12"/>
  <c r="H54" i="12" s="1"/>
  <c r="AI53" i="12"/>
  <c r="L53" i="12" s="1"/>
  <c r="W55" i="12"/>
  <c r="V55" i="12"/>
  <c r="U55" i="12"/>
  <c r="T55" i="12"/>
  <c r="AF55" i="12"/>
  <c r="J55" i="12" s="1"/>
  <c r="AC55" i="12"/>
  <c r="X55" i="12"/>
  <c r="Z55" i="12"/>
  <c r="Y55" i="12"/>
  <c r="L35" i="12"/>
  <c r="J36" i="12"/>
  <c r="K18" i="12"/>
  <c r="J18" i="12"/>
  <c r="N37" i="12"/>
  <c r="K17" i="12"/>
  <c r="J16" i="12"/>
  <c r="J17" i="12" s="1"/>
  <c r="K36" i="12"/>
  <c r="N56" i="12"/>
  <c r="CZ14" i="4"/>
  <c r="DA14" i="4" s="1"/>
  <c r="CX15" i="4"/>
  <c r="AW8" i="4"/>
  <c r="R9" i="4"/>
  <c r="I18" i="12" l="1"/>
  <c r="J38" i="12" s="1"/>
  <c r="O17" i="12"/>
  <c r="H17" i="12"/>
  <c r="AE55" i="12"/>
  <c r="I55" i="12" s="1"/>
  <c r="AH55" i="12"/>
  <c r="G55" i="12" s="1"/>
  <c r="M53" i="12"/>
  <c r="AJ54" i="12"/>
  <c r="M54" i="12" s="1"/>
  <c r="AD55" i="12"/>
  <c r="H55" i="12" s="1"/>
  <c r="AG54" i="12"/>
  <c r="AI54" i="12"/>
  <c r="L54" i="12" s="1"/>
  <c r="L36" i="12"/>
  <c r="AW9" i="4"/>
  <c r="R10" i="4"/>
  <c r="AH56" i="12"/>
  <c r="G56" i="12" s="1"/>
  <c r="AF56" i="12"/>
  <c r="J56" i="12" s="1"/>
  <c r="AE56" i="12"/>
  <c r="I56" i="12" s="1"/>
  <c r="AD56" i="12"/>
  <c r="H56" i="12" s="1"/>
  <c r="AC56" i="12"/>
  <c r="Z56" i="12"/>
  <c r="Y56" i="12"/>
  <c r="X56" i="12"/>
  <c r="W56" i="12"/>
  <c r="V56" i="12"/>
  <c r="U56" i="12"/>
  <c r="T56" i="12"/>
  <c r="CX16" i="4"/>
  <c r="CZ15" i="4"/>
  <c r="DA15" i="4" s="1"/>
  <c r="K37" i="12"/>
  <c r="K38" i="12"/>
  <c r="N57" i="12"/>
  <c r="I17" i="12" l="1"/>
  <c r="AJ55" i="12"/>
  <c r="K54" i="12"/>
  <c r="AG55" i="12"/>
  <c r="AI55" i="12"/>
  <c r="AD57" i="12"/>
  <c r="H57" i="12" s="1"/>
  <c r="V57" i="12"/>
  <c r="U57" i="12"/>
  <c r="AF57" i="12"/>
  <c r="J57" i="12" s="1"/>
  <c r="Z57" i="12"/>
  <c r="Y57" i="12"/>
  <c r="X57" i="12"/>
  <c r="W57" i="12"/>
  <c r="T57" i="12"/>
  <c r="AH57" i="12"/>
  <c r="G57" i="12" s="1"/>
  <c r="AE57" i="12"/>
  <c r="I57" i="12" s="1"/>
  <c r="AC57" i="12"/>
  <c r="AC58" i="12" s="1"/>
  <c r="AW10" i="4"/>
  <c r="R11" i="4"/>
  <c r="CX17" i="4"/>
  <c r="CZ16" i="4"/>
  <c r="DA16" i="4" s="1"/>
  <c r="L38" i="12"/>
  <c r="J37" i="12" l="1"/>
  <c r="L37" i="12" s="1"/>
  <c r="M55" i="12"/>
  <c r="AJ56" i="12"/>
  <c r="K55" i="12"/>
  <c r="AG56" i="12"/>
  <c r="L55" i="12"/>
  <c r="AI56" i="12"/>
  <c r="AE58" i="12"/>
  <c r="I58" i="12" s="1"/>
  <c r="AF58" i="12"/>
  <c r="J58" i="12" s="1"/>
  <c r="AH58" i="12"/>
  <c r="G58" i="12" s="1"/>
  <c r="AD58" i="12"/>
  <c r="H58" i="12" s="1"/>
  <c r="CX18" i="4"/>
  <c r="CZ17" i="4"/>
  <c r="DA17" i="4" s="1"/>
  <c r="AW11" i="4"/>
  <c r="R12" i="4"/>
  <c r="M56" i="12" l="1"/>
  <c r="AJ57" i="12"/>
  <c r="K56" i="12"/>
  <c r="AG57" i="12"/>
  <c r="L56" i="12"/>
  <c r="AI57" i="12"/>
  <c r="L57" i="12" s="1"/>
  <c r="AW12" i="4"/>
  <c r="R13" i="4"/>
  <c r="CZ18" i="4"/>
  <c r="DA18" i="4" s="1"/>
  <c r="CX19" i="4"/>
  <c r="M57" i="12" l="1"/>
  <c r="AJ58" i="12"/>
  <c r="M58" i="12" s="1"/>
  <c r="K57" i="12"/>
  <c r="AG58" i="12"/>
  <c r="K58" i="12" s="1"/>
  <c r="AI58" i="12"/>
  <c r="L58" i="12" s="1"/>
  <c r="CZ19" i="4"/>
  <c r="DA19" i="4" s="1"/>
  <c r="CX20" i="4"/>
  <c r="AW13" i="4"/>
  <c r="R14" i="4"/>
  <c r="AW14" i="4" l="1"/>
  <c r="R15" i="4"/>
  <c r="CZ20" i="4"/>
  <c r="DA20" i="4" s="1"/>
  <c r="CX21" i="4"/>
  <c r="CZ21" i="4" l="1"/>
  <c r="DA21" i="4" s="1"/>
  <c r="CX22" i="4"/>
  <c r="AW15" i="4"/>
  <c r="R16" i="4"/>
  <c r="AW16" i="4" l="1"/>
  <c r="R17" i="4"/>
  <c r="CX23" i="4"/>
  <c r="CZ22" i="4"/>
  <c r="DA22" i="4" s="1"/>
  <c r="CZ23" i="4" l="1"/>
  <c r="DA23" i="4" s="1"/>
  <c r="CX24" i="4"/>
  <c r="AW17" i="4"/>
  <c r="R18" i="4"/>
  <c r="AW18" i="4" l="1"/>
  <c r="R19" i="4"/>
  <c r="CZ24" i="4"/>
  <c r="DA24" i="4" s="1"/>
  <c r="CX25" i="4"/>
  <c r="AW19" i="4" l="1"/>
  <c r="R20" i="4"/>
  <c r="CZ25" i="4"/>
  <c r="DA25" i="4" s="1"/>
  <c r="CX26" i="4"/>
  <c r="CZ26" i="4" l="1"/>
  <c r="DA26" i="4" s="1"/>
  <c r="CX27" i="4"/>
  <c r="AW20" i="4"/>
  <c r="R21" i="4"/>
  <c r="CX28" i="4" l="1"/>
  <c r="CZ27" i="4"/>
  <c r="DA27" i="4" s="1"/>
  <c r="AW21" i="4"/>
  <c r="R22" i="4"/>
  <c r="AW22" i="4" l="1"/>
  <c r="R23" i="4"/>
  <c r="CZ28" i="4"/>
  <c r="DA28" i="4" s="1"/>
  <c r="CX29" i="4"/>
  <c r="CZ29" i="4" l="1"/>
  <c r="DA29" i="4" s="1"/>
  <c r="CX30" i="4"/>
  <c r="AW23" i="4"/>
  <c r="R24" i="4"/>
  <c r="AW24" i="4" l="1"/>
  <c r="R25" i="4"/>
  <c r="CX31" i="4"/>
  <c r="CZ30" i="4"/>
  <c r="DA30" i="4" s="1"/>
  <c r="CX32" i="4" l="1"/>
  <c r="CZ31" i="4"/>
  <c r="DA31" i="4" s="1"/>
  <c r="AW25" i="4"/>
  <c r="R26" i="4"/>
  <c r="CX33" i="4" l="1"/>
  <c r="CZ32" i="4"/>
  <c r="DA32" i="4" s="1"/>
  <c r="AW26" i="4"/>
  <c r="R27" i="4"/>
  <c r="AW27" i="4" l="1"/>
  <c r="R28" i="4"/>
  <c r="CZ33" i="4"/>
  <c r="DA33" i="4" s="1"/>
  <c r="CX34" i="4"/>
  <c r="CX35" i="4" l="1"/>
  <c r="CZ34" i="4"/>
  <c r="DA34" i="4" s="1"/>
  <c r="AW28" i="4"/>
  <c r="R29" i="4"/>
  <c r="AW29" i="4" l="1"/>
  <c r="R30" i="4"/>
  <c r="CX36" i="4"/>
  <c r="CZ35" i="4"/>
  <c r="DA35" i="4" s="1"/>
  <c r="CZ36" i="4" l="1"/>
  <c r="DA36" i="4" s="1"/>
  <c r="CX37" i="4"/>
  <c r="AW30" i="4"/>
  <c r="R31" i="4"/>
  <c r="AW31" i="4" l="1"/>
  <c r="R32" i="4"/>
  <c r="CX38" i="4"/>
  <c r="CZ37" i="4"/>
  <c r="DA37" i="4" s="1"/>
  <c r="AW32" i="4" l="1"/>
  <c r="R33" i="4"/>
  <c r="CX39" i="4"/>
  <c r="CZ38" i="4"/>
  <c r="DA38" i="4" s="1"/>
  <c r="AW33" i="4" l="1"/>
  <c r="R34" i="4"/>
  <c r="CZ39" i="4"/>
  <c r="DA39" i="4" s="1"/>
  <c r="CX40" i="4"/>
  <c r="CZ40" i="4" l="1"/>
  <c r="DA40" i="4" s="1"/>
  <c r="CX41" i="4"/>
  <c r="AW34" i="4"/>
  <c r="R35" i="4"/>
  <c r="AW35" i="4" l="1"/>
  <c r="R36" i="4"/>
  <c r="CZ41" i="4"/>
  <c r="DA41" i="4" s="1"/>
  <c r="CX42" i="4"/>
  <c r="CZ42" i="4" l="1"/>
  <c r="DA42" i="4" s="1"/>
  <c r="CX43" i="4"/>
  <c r="AW36" i="4"/>
  <c r="R37" i="4"/>
  <c r="AW37" i="4" l="1"/>
  <c r="R38" i="4"/>
  <c r="CX44" i="4"/>
  <c r="CZ43" i="4"/>
  <c r="DA43" i="4" s="1"/>
  <c r="CX45" i="4" l="1"/>
  <c r="CZ44" i="4"/>
  <c r="DA44" i="4" s="1"/>
  <c r="AW38" i="4"/>
  <c r="R39" i="4"/>
  <c r="AW39" i="4" l="1"/>
  <c r="R40" i="4"/>
  <c r="CZ45" i="4"/>
  <c r="DA45" i="4" s="1"/>
  <c r="CX46" i="4"/>
  <c r="CX47" i="4" l="1"/>
  <c r="CZ46" i="4"/>
  <c r="DA46" i="4" s="1"/>
  <c r="AW40" i="4"/>
  <c r="R41" i="4"/>
  <c r="AW41" i="4" l="1"/>
  <c r="R42" i="4"/>
  <c r="CX48" i="4"/>
  <c r="CZ47" i="4"/>
  <c r="DA47" i="4" s="1"/>
  <c r="CX49" i="4" l="1"/>
  <c r="CZ48" i="4"/>
  <c r="DA48" i="4" s="1"/>
  <c r="AW42" i="4"/>
  <c r="R43" i="4"/>
  <c r="AW43" i="4" l="1"/>
  <c r="R44" i="4"/>
  <c r="CX50" i="4"/>
  <c r="CZ49" i="4"/>
  <c r="DA49" i="4" s="1"/>
  <c r="AW44" i="4" l="1"/>
  <c r="R45" i="4"/>
  <c r="CZ50" i="4"/>
  <c r="DA50" i="4" s="1"/>
  <c r="CX51" i="4"/>
  <c r="CX52" i="4" l="1"/>
  <c r="CZ51" i="4"/>
  <c r="DA51" i="4" s="1"/>
  <c r="AW45" i="4"/>
  <c r="R46" i="4"/>
  <c r="O7" i="12" s="1"/>
  <c r="AW46" i="4" l="1"/>
  <c r="R47" i="4"/>
  <c r="CX53" i="4"/>
  <c r="CZ52" i="4"/>
  <c r="DA52" i="4" s="1"/>
  <c r="CX54" i="4" l="1"/>
  <c r="CZ53" i="4"/>
  <c r="DA53" i="4" s="1"/>
  <c r="AW47" i="4"/>
  <c r="R48" i="4"/>
  <c r="AW48" i="4" l="1"/>
  <c r="R49" i="4"/>
  <c r="CZ54" i="4"/>
  <c r="DA54" i="4" s="1"/>
  <c r="CX55" i="4"/>
  <c r="CZ55" i="4" l="1"/>
  <c r="DA55" i="4" s="1"/>
  <c r="CX56" i="4"/>
  <c r="AW49" i="4"/>
  <c r="R50" i="4"/>
  <c r="CZ56" i="4" l="1"/>
  <c r="DA56" i="4" s="1"/>
  <c r="CX57" i="4"/>
  <c r="AW50" i="4"/>
  <c r="R51" i="4"/>
  <c r="AW51" i="4" l="1"/>
  <c r="R52" i="4"/>
  <c r="CZ57" i="4"/>
  <c r="DA57" i="4" s="1"/>
  <c r="CX58" i="4"/>
  <c r="CZ58" i="4" l="1"/>
  <c r="DA58" i="4" s="1"/>
  <c r="CX59" i="4"/>
  <c r="AW52" i="4"/>
  <c r="R53" i="4"/>
  <c r="AW53" i="4" l="1"/>
  <c r="R54" i="4"/>
  <c r="CZ59" i="4"/>
  <c r="DA59" i="4" s="1"/>
  <c r="CX60" i="4"/>
  <c r="CZ60" i="4" l="1"/>
  <c r="DA60" i="4" s="1"/>
  <c r="CX61" i="4"/>
  <c r="AW54" i="4"/>
  <c r="R55" i="4"/>
  <c r="AW55" i="4" l="1"/>
  <c r="R56" i="4"/>
  <c r="CX62" i="4"/>
  <c r="CZ61" i="4"/>
  <c r="DA61" i="4" s="1"/>
  <c r="CX63" i="4" l="1"/>
  <c r="CZ62" i="4"/>
  <c r="DA62" i="4" s="1"/>
  <c r="AW56" i="4"/>
  <c r="R57" i="4"/>
  <c r="AW57" i="4" l="1"/>
  <c r="R58" i="4"/>
  <c r="CX64" i="4"/>
  <c r="CZ63" i="4"/>
  <c r="DA63" i="4" s="1"/>
  <c r="CX65" i="4" l="1"/>
  <c r="CZ64" i="4"/>
  <c r="DA64" i="4" s="1"/>
  <c r="AW58" i="4"/>
  <c r="R59" i="4"/>
  <c r="AW59" i="4" l="1"/>
  <c r="R60" i="4"/>
  <c r="CX66" i="4"/>
  <c r="CZ65" i="4"/>
  <c r="DA65" i="4" s="1"/>
  <c r="CZ66" i="4" l="1"/>
  <c r="DA66" i="4" s="1"/>
  <c r="CX67" i="4"/>
  <c r="AW60" i="4"/>
  <c r="R61" i="4"/>
  <c r="AW61" i="4" l="1"/>
  <c r="R62" i="4"/>
  <c r="CZ67" i="4"/>
  <c r="DA67" i="4" s="1"/>
  <c r="CX68" i="4"/>
  <c r="CX69" i="4" l="1"/>
  <c r="CZ68" i="4"/>
  <c r="DA68" i="4" s="1"/>
  <c r="AW62" i="4"/>
  <c r="R63" i="4"/>
  <c r="AW63" i="4" l="1"/>
  <c r="R64" i="4"/>
  <c r="CZ69" i="4"/>
  <c r="DA69" i="4" s="1"/>
  <c r="CX70" i="4"/>
  <c r="CX71" i="4" l="1"/>
  <c r="CZ70" i="4"/>
  <c r="DA70" i="4" s="1"/>
  <c r="AW64" i="4"/>
  <c r="R65" i="4"/>
  <c r="AW65" i="4" l="1"/>
  <c r="R66" i="4"/>
  <c r="CX72" i="4"/>
  <c r="CZ71" i="4"/>
  <c r="DA71" i="4" s="1"/>
  <c r="CX73" i="4" l="1"/>
  <c r="CZ72" i="4"/>
  <c r="DA72" i="4" s="1"/>
  <c r="AW66" i="4"/>
  <c r="R67" i="4"/>
  <c r="O8" i="12" s="1"/>
  <c r="R8" i="12" l="1"/>
  <c r="I8" i="12"/>
  <c r="J28" i="12" s="1"/>
  <c r="L28" i="12" s="1"/>
  <c r="AW67" i="4"/>
  <c r="R68" i="4"/>
  <c r="CX74" i="4"/>
  <c r="CZ73" i="4"/>
  <c r="DA73" i="4" s="1"/>
  <c r="CZ74" i="4" l="1"/>
  <c r="DA74" i="4" s="1"/>
  <c r="CX75" i="4"/>
  <c r="AW68" i="4"/>
  <c r="R69" i="4"/>
  <c r="AW69" i="4" l="1"/>
  <c r="R70" i="4"/>
  <c r="CX76" i="4"/>
  <c r="CZ75" i="4"/>
  <c r="DA75" i="4" s="1"/>
  <c r="CX77" i="4" l="1"/>
  <c r="CZ76" i="4"/>
  <c r="DA76" i="4" s="1"/>
  <c r="AW70" i="4"/>
  <c r="R71" i="4"/>
  <c r="AW71" i="4" l="1"/>
  <c r="R72" i="4"/>
  <c r="CZ77" i="4"/>
  <c r="DA77" i="4" s="1"/>
  <c r="CX78" i="4"/>
  <c r="CX79" i="4" l="1"/>
  <c r="CZ78" i="4"/>
  <c r="DA78" i="4" s="1"/>
  <c r="AW72" i="4"/>
  <c r="R73" i="4"/>
  <c r="AW73" i="4" l="1"/>
  <c r="R74" i="4"/>
  <c r="CX80" i="4"/>
  <c r="CZ79" i="4"/>
  <c r="DA79" i="4" s="1"/>
  <c r="CX81" i="4" l="1"/>
  <c r="CZ80" i="4"/>
  <c r="DA80" i="4" s="1"/>
  <c r="AW74" i="4"/>
  <c r="R75" i="4"/>
  <c r="AW75" i="4" l="1"/>
  <c r="R76" i="4"/>
  <c r="CX82" i="4"/>
  <c r="CZ81" i="4"/>
  <c r="DA81" i="4" s="1"/>
  <c r="CZ82" i="4" l="1"/>
  <c r="DA82" i="4" s="1"/>
  <c r="CX83" i="4"/>
  <c r="AW76" i="4"/>
  <c r="R77" i="4"/>
  <c r="AW77" i="4" l="1"/>
  <c r="R78" i="4"/>
  <c r="CX84" i="4"/>
  <c r="CZ83" i="4"/>
  <c r="DA83" i="4" s="1"/>
  <c r="CX85" i="4" l="1"/>
  <c r="CZ84" i="4"/>
  <c r="DA84" i="4" s="1"/>
  <c r="AW78" i="4"/>
  <c r="R79" i="4"/>
  <c r="AW79" i="4" l="1"/>
  <c r="R80" i="4"/>
  <c r="CZ85" i="4"/>
  <c r="DA85" i="4" s="1"/>
  <c r="CX86" i="4"/>
  <c r="CX87" i="4" l="1"/>
  <c r="CZ86" i="4"/>
  <c r="DA86" i="4" s="1"/>
  <c r="AW80" i="4"/>
  <c r="R81" i="4"/>
  <c r="AW81" i="4" l="1"/>
  <c r="R82" i="4"/>
  <c r="CZ87" i="4"/>
  <c r="DA87" i="4" s="1"/>
  <c r="CX88" i="4"/>
  <c r="CZ88" i="4" l="1"/>
  <c r="DA88" i="4" s="1"/>
  <c r="CX89" i="4"/>
  <c r="AW82" i="4"/>
  <c r="R83" i="4"/>
  <c r="AW83" i="4" l="1"/>
  <c r="R84" i="4"/>
  <c r="CZ89" i="4"/>
  <c r="DA89" i="4" s="1"/>
  <c r="CX90" i="4"/>
  <c r="CZ90" i="4" l="1"/>
  <c r="DA90" i="4" s="1"/>
  <c r="CX91" i="4"/>
  <c r="AW84" i="4"/>
  <c r="R85" i="4"/>
  <c r="AW85" i="4" l="1"/>
  <c r="R86" i="4"/>
  <c r="CX92" i="4"/>
  <c r="CZ91" i="4"/>
  <c r="DA91" i="4" s="1"/>
  <c r="CX93" i="4" l="1"/>
  <c r="CZ92" i="4"/>
  <c r="DA92" i="4" s="1"/>
  <c r="AW86" i="4"/>
  <c r="R87" i="4"/>
  <c r="AW87" i="4" l="1"/>
  <c r="R88" i="4"/>
  <c r="CZ93" i="4"/>
  <c r="DA93" i="4" s="1"/>
  <c r="CX94" i="4"/>
  <c r="AW88" i="4" l="1"/>
  <c r="R89" i="4"/>
  <c r="CZ94" i="4"/>
  <c r="DA94" i="4" s="1"/>
  <c r="CX95" i="4"/>
  <c r="CX96" i="4" l="1"/>
  <c r="CZ95" i="4"/>
  <c r="DA95" i="4" s="1"/>
  <c r="AW89" i="4"/>
  <c r="R90" i="4"/>
  <c r="O9" i="12" s="1"/>
  <c r="R9" i="12" l="1"/>
  <c r="I9" i="12"/>
  <c r="J29" i="12" s="1"/>
  <c r="L29" i="12" s="1"/>
  <c r="AW90" i="4"/>
  <c r="R91" i="4"/>
  <c r="CX97" i="4"/>
  <c r="CZ96" i="4"/>
  <c r="DA96" i="4" s="1"/>
  <c r="CZ97" i="4" l="1"/>
  <c r="DA97" i="4" s="1"/>
  <c r="CX98" i="4"/>
  <c r="AW91" i="4"/>
  <c r="R92" i="4"/>
  <c r="AW92" i="4" l="1"/>
  <c r="R93" i="4"/>
  <c r="CX99" i="4"/>
  <c r="CZ98" i="4"/>
  <c r="DA98" i="4" s="1"/>
  <c r="CZ99" i="4" l="1"/>
  <c r="DA99" i="4" s="1"/>
  <c r="CX100" i="4"/>
  <c r="AW93" i="4"/>
  <c r="R94" i="4"/>
  <c r="CX101" i="4" l="1"/>
  <c r="CZ100" i="4"/>
  <c r="DA100" i="4" s="1"/>
  <c r="AW94" i="4"/>
  <c r="R95" i="4"/>
  <c r="AW95" i="4" l="1"/>
  <c r="R96" i="4"/>
  <c r="CX102" i="4"/>
  <c r="CZ101" i="4"/>
  <c r="DA101" i="4" s="1"/>
  <c r="CZ102" i="4" l="1"/>
  <c r="DA102" i="4" s="1"/>
  <c r="CX103" i="4"/>
  <c r="AW96" i="4"/>
  <c r="R97" i="4"/>
  <c r="AW97" i="4" l="1"/>
  <c r="R98" i="4"/>
  <c r="CZ103" i="4"/>
  <c r="DA103" i="4" s="1"/>
  <c r="CX104" i="4"/>
  <c r="CX105" i="4" l="1"/>
  <c r="CZ104" i="4"/>
  <c r="DA104" i="4" s="1"/>
  <c r="AW98" i="4"/>
  <c r="R99" i="4"/>
  <c r="AW99" i="4" l="1"/>
  <c r="R100" i="4"/>
  <c r="CZ105" i="4"/>
  <c r="DA105" i="4" s="1"/>
  <c r="CX106" i="4"/>
  <c r="AW100" i="4" l="1"/>
  <c r="R101" i="4"/>
  <c r="CZ106" i="4"/>
  <c r="DA106" i="4" s="1"/>
  <c r="CX107" i="4"/>
  <c r="CX108" i="4" l="1"/>
  <c r="CZ107" i="4"/>
  <c r="DA107" i="4" s="1"/>
  <c r="AW101" i="4"/>
  <c r="R102" i="4"/>
  <c r="AW102" i="4" l="1"/>
  <c r="R103" i="4"/>
  <c r="CX109" i="4"/>
  <c r="CZ108" i="4"/>
  <c r="DA108" i="4" s="1"/>
  <c r="CZ109" i="4" l="1"/>
  <c r="DA109" i="4" s="1"/>
  <c r="CX110" i="4"/>
  <c r="AW103" i="4"/>
  <c r="R104" i="4"/>
  <c r="AW104" i="4" l="1"/>
  <c r="R105" i="4"/>
  <c r="CZ110" i="4"/>
  <c r="DA110" i="4" s="1"/>
  <c r="CX111" i="4"/>
  <c r="CX112" i="4" l="1"/>
  <c r="CZ111" i="4"/>
  <c r="DA111" i="4" s="1"/>
  <c r="AW105" i="4"/>
  <c r="R106" i="4"/>
  <c r="AW106" i="4" l="1"/>
  <c r="R107" i="4"/>
  <c r="CX113" i="4"/>
  <c r="CZ112" i="4"/>
  <c r="DA112" i="4" s="1"/>
  <c r="CZ113" i="4" l="1"/>
  <c r="DA113" i="4" s="1"/>
  <c r="CX114" i="4"/>
  <c r="AW107" i="4"/>
  <c r="R108" i="4"/>
  <c r="AW108" i="4" l="1"/>
  <c r="R109" i="4"/>
  <c r="CX115" i="4"/>
  <c r="CZ114" i="4"/>
  <c r="DA114" i="4" s="1"/>
  <c r="CZ115" i="4" l="1"/>
  <c r="DA115" i="4" s="1"/>
  <c r="CX116" i="4"/>
  <c r="AW109" i="4"/>
  <c r="R110" i="4"/>
  <c r="AW110" i="4" l="1"/>
  <c r="R111" i="4"/>
  <c r="CX117" i="4"/>
  <c r="CZ116" i="4"/>
  <c r="DA116" i="4" s="1"/>
  <c r="CX118" i="4" l="1"/>
  <c r="CZ117" i="4"/>
  <c r="DA117" i="4" s="1"/>
  <c r="AW111" i="4"/>
  <c r="R112" i="4"/>
  <c r="O10" i="12" s="1"/>
  <c r="R10" i="12" l="1"/>
  <c r="I10" i="12"/>
  <c r="J30" i="12" s="1"/>
  <c r="L30" i="12" s="1"/>
  <c r="AW112" i="4"/>
  <c r="R113" i="4"/>
  <c r="CZ118" i="4"/>
  <c r="DA118" i="4" s="1"/>
  <c r="CX119" i="4"/>
  <c r="CZ119" i="4" l="1"/>
  <c r="DA119" i="4" s="1"/>
  <c r="CX120" i="4"/>
  <c r="AW113" i="4"/>
  <c r="R114" i="4"/>
  <c r="CX121" i="4" l="1"/>
  <c r="CZ120" i="4"/>
  <c r="DA120" i="4" s="1"/>
  <c r="AW114" i="4"/>
  <c r="R115" i="4"/>
  <c r="AW115" i="4" l="1"/>
  <c r="R116" i="4"/>
  <c r="CZ121" i="4"/>
  <c r="DA121" i="4" s="1"/>
  <c r="CX122" i="4"/>
  <c r="CZ122" i="4" l="1"/>
  <c r="DA122" i="4" s="1"/>
  <c r="CX123" i="4"/>
  <c r="AW116" i="4"/>
  <c r="R117" i="4"/>
  <c r="CX124" i="4" l="1"/>
  <c r="CZ123" i="4"/>
  <c r="DA123" i="4" s="1"/>
  <c r="AW117" i="4"/>
  <c r="R118" i="4"/>
  <c r="AW118" i="4" l="1"/>
  <c r="R119" i="4"/>
  <c r="CX125" i="4"/>
  <c r="CZ124" i="4"/>
  <c r="DA124" i="4" s="1"/>
  <c r="AW119" i="4" l="1"/>
  <c r="R120" i="4"/>
  <c r="CZ125" i="4"/>
  <c r="DA125" i="4" s="1"/>
  <c r="CX126" i="4"/>
  <c r="CX127" i="4" l="1"/>
  <c r="CZ126" i="4"/>
  <c r="DA126" i="4" s="1"/>
  <c r="AW120" i="4"/>
  <c r="R121" i="4"/>
  <c r="AW121" i="4" l="1"/>
  <c r="R122" i="4"/>
  <c r="CX128" i="4"/>
  <c r="CZ127" i="4"/>
  <c r="DA127" i="4" s="1"/>
  <c r="CX129" i="4" l="1"/>
  <c r="CZ128" i="4"/>
  <c r="DA128" i="4" s="1"/>
  <c r="AW122" i="4"/>
  <c r="R123" i="4"/>
  <c r="AW123" i="4" l="1"/>
  <c r="R124" i="4"/>
  <c r="CZ129" i="4"/>
  <c r="DA129" i="4" s="1"/>
  <c r="CX130" i="4"/>
  <c r="CX131" i="4" l="1"/>
  <c r="CZ130" i="4"/>
  <c r="DA130" i="4" s="1"/>
  <c r="AW124" i="4"/>
  <c r="R125" i="4"/>
  <c r="AW125" i="4" l="1"/>
  <c r="R126" i="4"/>
  <c r="CZ131" i="4"/>
  <c r="DA131" i="4" s="1"/>
  <c r="CX132" i="4"/>
  <c r="CX133" i="4" l="1"/>
  <c r="CZ132" i="4"/>
  <c r="DA132" i="4" s="1"/>
  <c r="AW126" i="4"/>
  <c r="R127" i="4"/>
  <c r="AW127" i="4" l="1"/>
  <c r="R128" i="4"/>
  <c r="CX134" i="4"/>
  <c r="CZ133" i="4"/>
  <c r="DA133" i="4" s="1"/>
  <c r="CZ134" i="4" l="1"/>
  <c r="DA134" i="4" s="1"/>
  <c r="CX135" i="4"/>
  <c r="AW128" i="4"/>
  <c r="R129" i="4"/>
  <c r="O11" i="12" s="1"/>
  <c r="CX136" i="4" l="1"/>
  <c r="CZ135" i="4"/>
  <c r="DA135" i="4" s="1"/>
  <c r="AW129" i="4"/>
  <c r="R130" i="4"/>
  <c r="AW130" i="4" l="1"/>
  <c r="R131" i="4"/>
  <c r="CX137" i="4"/>
  <c r="CZ136" i="4"/>
  <c r="DA136" i="4" s="1"/>
  <c r="CX138" i="4" l="1"/>
  <c r="CZ137" i="4"/>
  <c r="DA137" i="4" s="1"/>
  <c r="AW131" i="4"/>
  <c r="R132" i="4"/>
  <c r="R11" i="12" l="1"/>
  <c r="I11" i="12"/>
  <c r="AW132" i="4"/>
  <c r="R133" i="4"/>
  <c r="CZ138" i="4"/>
  <c r="DA138" i="4" s="1"/>
  <c r="CX139" i="4"/>
  <c r="J31" i="12" l="1"/>
  <c r="L31" i="12" s="1"/>
  <c r="CZ139" i="4"/>
  <c r="DA139" i="4" s="1"/>
  <c r="CX140" i="4"/>
  <c r="AW133" i="4"/>
  <c r="R134" i="4"/>
  <c r="CX141" i="4" l="1"/>
  <c r="CZ140" i="4"/>
  <c r="DA140" i="4" s="1"/>
  <c r="AW134" i="4"/>
  <c r="R135" i="4"/>
  <c r="AW135" i="4" l="1"/>
  <c r="R136" i="4"/>
  <c r="CX142" i="4"/>
  <c r="CZ141" i="4"/>
  <c r="DA141" i="4" s="1"/>
  <c r="CX143" i="4" l="1"/>
  <c r="CZ142" i="4"/>
  <c r="DA142" i="4" s="1"/>
  <c r="AW136" i="4"/>
  <c r="R137" i="4"/>
  <c r="AW137" i="4" l="1"/>
  <c r="R138" i="4"/>
  <c r="CX144" i="4"/>
  <c r="CZ143" i="4"/>
  <c r="DA143" i="4" s="1"/>
  <c r="CX145" i="4" l="1"/>
  <c r="CZ144" i="4"/>
  <c r="DA144" i="4" s="1"/>
  <c r="AW138" i="4"/>
  <c r="R139" i="4"/>
  <c r="AW139" i="4" l="1"/>
  <c r="R140" i="4"/>
  <c r="CX146" i="4"/>
  <c r="CZ145" i="4"/>
  <c r="DA145" i="4" s="1"/>
  <c r="CX147" i="4" l="1"/>
  <c r="CZ146" i="4"/>
  <c r="DA146" i="4" s="1"/>
  <c r="AW140" i="4"/>
  <c r="R141" i="4"/>
  <c r="AW141" i="4" l="1"/>
  <c r="R142" i="4"/>
  <c r="CX148" i="4"/>
  <c r="CZ147" i="4"/>
  <c r="DA147" i="4" s="1"/>
  <c r="CX149" i="4" l="1"/>
  <c r="CZ148" i="4"/>
  <c r="DA148" i="4" s="1"/>
  <c r="AW142" i="4"/>
  <c r="R143" i="4"/>
  <c r="AW143" i="4" l="1"/>
  <c r="R144" i="4"/>
  <c r="CX150" i="4"/>
  <c r="CZ149" i="4"/>
  <c r="DA149" i="4" s="1"/>
  <c r="CX151" i="4" l="1"/>
  <c r="CZ150" i="4"/>
  <c r="DA150" i="4" s="1"/>
  <c r="AW144" i="4"/>
  <c r="R145" i="4"/>
  <c r="AW145" i="4" l="1"/>
  <c r="R146" i="4"/>
  <c r="CZ151" i="4"/>
  <c r="DA151" i="4" s="1"/>
  <c r="CX152" i="4"/>
  <c r="CX153" i="4" l="1"/>
  <c r="CZ152" i="4"/>
  <c r="DA152" i="4" s="1"/>
  <c r="AW146" i="4"/>
  <c r="R147" i="4"/>
  <c r="AW147" i="4" l="1"/>
  <c r="R148" i="4"/>
  <c r="CX154" i="4"/>
  <c r="CZ153" i="4"/>
  <c r="DA153" i="4" s="1"/>
  <c r="CX155" i="4" l="1"/>
  <c r="CZ154" i="4"/>
  <c r="DA154" i="4" s="1"/>
  <c r="AW148" i="4"/>
  <c r="R149" i="4"/>
  <c r="AW149" i="4" l="1"/>
  <c r="R150" i="4"/>
  <c r="CZ155" i="4"/>
  <c r="DA155" i="4" s="1"/>
  <c r="CX156" i="4"/>
  <c r="CX157" i="4" l="1"/>
  <c r="CZ156" i="4"/>
  <c r="DA156" i="4" s="1"/>
  <c r="AW150" i="4"/>
  <c r="R151" i="4"/>
  <c r="AW151" i="4" l="1"/>
  <c r="R152" i="4"/>
  <c r="CX158" i="4"/>
  <c r="CZ157" i="4"/>
  <c r="DA157" i="4" s="1"/>
  <c r="CX159" i="4" l="1"/>
  <c r="CZ158" i="4"/>
  <c r="DA158" i="4" s="1"/>
  <c r="AW152" i="4"/>
  <c r="R153" i="4"/>
  <c r="AW153" i="4" l="1"/>
  <c r="R154" i="4"/>
  <c r="CZ159" i="4"/>
  <c r="DA159" i="4" s="1"/>
  <c r="CX160" i="4"/>
  <c r="CX161" i="4" l="1"/>
  <c r="CZ160" i="4"/>
  <c r="DA160" i="4" s="1"/>
  <c r="AW154" i="4"/>
  <c r="R155" i="4"/>
  <c r="AW155" i="4" l="1"/>
  <c r="R156" i="4"/>
  <c r="CZ161" i="4"/>
  <c r="DA161" i="4" s="1"/>
  <c r="CX162" i="4"/>
  <c r="CX163" i="4" l="1"/>
  <c r="CZ162" i="4"/>
  <c r="DA162" i="4" s="1"/>
  <c r="AW156" i="4"/>
  <c r="R157" i="4"/>
  <c r="AW157" i="4" l="1"/>
  <c r="R158" i="4"/>
  <c r="CX164" i="4"/>
  <c r="CZ163" i="4"/>
  <c r="DA163" i="4" s="1"/>
  <c r="CZ164" i="4" l="1"/>
  <c r="DA164" i="4" s="1"/>
  <c r="CX165" i="4"/>
  <c r="AW158" i="4"/>
  <c r="R159" i="4"/>
  <c r="AW159" i="4" l="1"/>
  <c r="R160" i="4"/>
  <c r="CX166" i="4"/>
  <c r="CZ165" i="4"/>
  <c r="DA165" i="4" s="1"/>
  <c r="CZ166" i="4" l="1"/>
  <c r="DA166" i="4" s="1"/>
  <c r="CX167" i="4"/>
  <c r="AW160" i="4"/>
  <c r="R161" i="4"/>
  <c r="AW161" i="4" l="1"/>
  <c r="R162" i="4"/>
  <c r="CZ167" i="4"/>
  <c r="DA167" i="4" s="1"/>
  <c r="CX168" i="4"/>
  <c r="CX169" i="4" l="1"/>
  <c r="CZ168" i="4"/>
  <c r="DA168" i="4" s="1"/>
  <c r="AW162" i="4"/>
  <c r="R163" i="4"/>
  <c r="AW163" i="4" l="1"/>
  <c r="R164" i="4"/>
  <c r="CZ169" i="4"/>
  <c r="DA169" i="4" s="1"/>
  <c r="CX170" i="4"/>
  <c r="CX171" i="4" l="1"/>
  <c r="CZ170" i="4"/>
  <c r="DA170" i="4" s="1"/>
  <c r="AW164" i="4"/>
  <c r="R165" i="4"/>
  <c r="AW165" i="4" l="1"/>
  <c r="R166" i="4"/>
  <c r="CX172" i="4"/>
  <c r="CZ171" i="4"/>
  <c r="DA171" i="4" s="1"/>
  <c r="CZ172" i="4" l="1"/>
  <c r="DA172" i="4" s="1"/>
  <c r="CX173" i="4"/>
  <c r="AW166" i="4"/>
  <c r="R167" i="4"/>
  <c r="AW167" i="4" l="1"/>
  <c r="R168" i="4"/>
  <c r="CZ173" i="4"/>
  <c r="DA173" i="4" s="1"/>
  <c r="CX174" i="4"/>
  <c r="CX175" i="4" l="1"/>
  <c r="CZ174" i="4"/>
  <c r="DA174" i="4" s="1"/>
  <c r="AW168" i="4"/>
  <c r="R169" i="4"/>
  <c r="AW169" i="4" l="1"/>
  <c r="R170" i="4"/>
  <c r="CX176" i="4"/>
  <c r="CZ175" i="4"/>
  <c r="DA175" i="4" s="1"/>
  <c r="CX177" i="4" l="1"/>
  <c r="CZ176" i="4"/>
  <c r="DA176" i="4" s="1"/>
  <c r="AW170" i="4"/>
  <c r="R171" i="4"/>
  <c r="AW171" i="4" l="1"/>
  <c r="R172" i="4"/>
  <c r="CZ177" i="4"/>
  <c r="DA177" i="4" s="1"/>
  <c r="CX178" i="4"/>
  <c r="CX179" i="4" l="1"/>
  <c r="CZ178" i="4"/>
  <c r="DA178" i="4" s="1"/>
  <c r="AW172" i="4"/>
  <c r="R173" i="4"/>
  <c r="AW173" i="4" l="1"/>
  <c r="R174" i="4"/>
  <c r="CX180" i="4"/>
  <c r="CZ179" i="4"/>
  <c r="DA179" i="4" s="1"/>
  <c r="CZ180" i="4" l="1"/>
  <c r="DA180" i="4" s="1"/>
  <c r="CX181" i="4"/>
  <c r="AW174" i="4"/>
  <c r="R175" i="4"/>
  <c r="AW175" i="4" l="1"/>
  <c r="R176" i="4"/>
  <c r="CZ181" i="4"/>
  <c r="DA181" i="4" s="1"/>
  <c r="CX182" i="4"/>
  <c r="CX183" i="4" l="1"/>
  <c r="CZ182" i="4"/>
  <c r="DA182" i="4" s="1"/>
  <c r="AW176" i="4"/>
  <c r="R177" i="4"/>
  <c r="AW177" i="4" l="1"/>
  <c r="R178" i="4"/>
  <c r="CX184" i="4"/>
  <c r="CZ183" i="4"/>
  <c r="DA183" i="4" s="1"/>
  <c r="CX185" i="4" l="1"/>
  <c r="CZ184" i="4"/>
  <c r="DA184" i="4" s="1"/>
  <c r="AW178" i="4"/>
  <c r="R179" i="4"/>
  <c r="AW179" i="4" l="1"/>
  <c r="R180" i="4"/>
  <c r="CZ185" i="4"/>
  <c r="DA185" i="4" s="1"/>
  <c r="CX186" i="4"/>
  <c r="CX187" i="4" l="1"/>
  <c r="CZ186" i="4"/>
  <c r="DA186" i="4" s="1"/>
  <c r="AW180" i="4"/>
  <c r="R181" i="4"/>
  <c r="AW181" i="4" l="1"/>
  <c r="R182" i="4"/>
  <c r="CZ187" i="4"/>
  <c r="DA187" i="4" s="1"/>
  <c r="CX188" i="4"/>
  <c r="CX189" i="4" l="1"/>
  <c r="CZ188" i="4"/>
  <c r="DA188" i="4" s="1"/>
  <c r="AW182" i="4"/>
  <c r="R183" i="4"/>
  <c r="AW183" i="4" l="1"/>
  <c r="R184" i="4"/>
  <c r="CZ189" i="4"/>
  <c r="DA189" i="4" s="1"/>
  <c r="CX190" i="4"/>
  <c r="CZ190" i="4" l="1"/>
  <c r="DA190" i="4" s="1"/>
  <c r="CX191" i="4"/>
  <c r="AW184" i="4"/>
  <c r="R185" i="4"/>
  <c r="AW185" i="4" l="1"/>
  <c r="R186" i="4"/>
  <c r="CX192" i="4"/>
  <c r="CZ191" i="4"/>
  <c r="DA191" i="4" s="1"/>
  <c r="CX193" i="4" l="1"/>
  <c r="CZ192" i="4"/>
  <c r="DA192" i="4" s="1"/>
  <c r="AW186" i="4"/>
  <c r="R187" i="4"/>
  <c r="AW187" i="4" l="1"/>
  <c r="R188" i="4"/>
  <c r="CZ193" i="4"/>
  <c r="DA193" i="4" s="1"/>
  <c r="CX194" i="4"/>
  <c r="CZ194" i="4" l="1"/>
  <c r="DA194" i="4" s="1"/>
  <c r="CX195" i="4"/>
  <c r="AW188" i="4"/>
  <c r="R189" i="4"/>
  <c r="AW189" i="4" l="1"/>
  <c r="R190" i="4"/>
  <c r="CZ195" i="4"/>
  <c r="DA195" i="4" s="1"/>
  <c r="CX196" i="4"/>
  <c r="CZ196" i="4" l="1"/>
  <c r="DA196" i="4" s="1"/>
  <c r="CX197" i="4"/>
  <c r="AW190" i="4"/>
  <c r="R191" i="4"/>
  <c r="AW191" i="4" l="1"/>
  <c r="R192" i="4"/>
  <c r="CZ197" i="4"/>
  <c r="DA197" i="4" s="1"/>
  <c r="CX198" i="4"/>
  <c r="CX199" i="4" l="1"/>
  <c r="CZ198" i="4"/>
  <c r="DA198" i="4" s="1"/>
  <c r="AW192" i="4"/>
  <c r="R193" i="4"/>
  <c r="AW193" i="4" l="1"/>
  <c r="R194" i="4"/>
  <c r="CZ199" i="4"/>
  <c r="DA199" i="4" s="1"/>
  <c r="CX200" i="4"/>
  <c r="CX201" i="4" l="1"/>
  <c r="CZ200" i="4"/>
  <c r="DA200" i="4" s="1"/>
  <c r="AW194" i="4"/>
  <c r="R195" i="4"/>
  <c r="AW195" i="4" l="1"/>
  <c r="R196" i="4"/>
  <c r="CX202" i="4"/>
  <c r="CZ201" i="4"/>
  <c r="DA201" i="4" s="1"/>
  <c r="CX203" i="4" l="1"/>
  <c r="CZ202" i="4"/>
  <c r="DA202" i="4" s="1"/>
  <c r="AW196" i="4"/>
  <c r="R197" i="4"/>
  <c r="AW197" i="4" l="1"/>
  <c r="R198" i="4"/>
  <c r="CX204" i="4"/>
  <c r="CZ203" i="4"/>
  <c r="DA203" i="4" s="1"/>
  <c r="CX205" i="4" l="1"/>
  <c r="CZ204" i="4"/>
  <c r="DA204" i="4" s="1"/>
  <c r="AW198" i="4"/>
  <c r="R199" i="4"/>
  <c r="AW199" i="4" l="1"/>
  <c r="R200" i="4"/>
  <c r="CX206" i="4"/>
  <c r="CZ205" i="4"/>
  <c r="DA205" i="4" s="1"/>
  <c r="CX207" i="4" l="1"/>
  <c r="CZ206" i="4"/>
  <c r="DA206" i="4" s="1"/>
  <c r="AW200" i="4"/>
  <c r="R201" i="4"/>
  <c r="AW201" i="4" l="1"/>
  <c r="R202" i="4"/>
  <c r="CX208" i="4"/>
  <c r="CZ207" i="4"/>
  <c r="DA207" i="4" s="1"/>
  <c r="CX209" i="4" l="1"/>
  <c r="CZ208" i="4"/>
  <c r="DA208" i="4" s="1"/>
  <c r="AW202" i="4"/>
  <c r="R203" i="4"/>
  <c r="AW203" i="4" l="1"/>
  <c r="R204" i="4"/>
  <c r="CX210" i="4"/>
  <c r="CZ209" i="4"/>
  <c r="DA209" i="4" s="1"/>
  <c r="CX211" i="4" l="1"/>
  <c r="CZ210" i="4"/>
  <c r="DA210" i="4" s="1"/>
  <c r="AW204" i="4"/>
  <c r="R205" i="4"/>
  <c r="AW205" i="4" l="1"/>
  <c r="R206" i="4"/>
  <c r="CX212" i="4"/>
  <c r="CZ211" i="4"/>
  <c r="DA211" i="4" s="1"/>
  <c r="CZ212" i="4" l="1"/>
  <c r="DA212" i="4" s="1"/>
  <c r="CX213" i="4"/>
  <c r="AW206" i="4"/>
  <c r="R207" i="4"/>
  <c r="AW207" i="4" l="1"/>
  <c r="R208" i="4"/>
  <c r="CX214" i="4"/>
  <c r="CZ213" i="4"/>
  <c r="DA213" i="4" s="1"/>
  <c r="CX215" i="4" l="1"/>
  <c r="CZ214" i="4"/>
  <c r="DA214" i="4" s="1"/>
  <c r="AW208" i="4"/>
  <c r="R209" i="4"/>
  <c r="AW209" i="4" l="1"/>
  <c r="R210" i="4"/>
  <c r="CX216" i="4"/>
  <c r="CZ215" i="4"/>
  <c r="DA215" i="4" s="1"/>
  <c r="CZ216" i="4" l="1"/>
  <c r="DA216" i="4" s="1"/>
  <c r="CX217" i="4"/>
  <c r="AW210" i="4"/>
  <c r="R211" i="4"/>
  <c r="CX218" i="4" l="1"/>
  <c r="CZ217" i="4"/>
  <c r="DA217" i="4" s="1"/>
  <c r="AW211" i="4"/>
  <c r="R212" i="4"/>
  <c r="AW212" i="4" l="1"/>
  <c r="R213" i="4"/>
  <c r="CX219" i="4"/>
  <c r="CZ218" i="4"/>
  <c r="DA218" i="4" s="1"/>
  <c r="CZ219" i="4" l="1"/>
  <c r="DA219" i="4" s="1"/>
  <c r="CX220" i="4"/>
  <c r="AW213" i="4"/>
  <c r="R214" i="4"/>
  <c r="CX221" i="4" l="1"/>
  <c r="CZ220" i="4"/>
  <c r="DA220" i="4" s="1"/>
  <c r="AW214" i="4"/>
  <c r="R215" i="4"/>
  <c r="AW215" i="4" l="1"/>
  <c r="R216" i="4"/>
  <c r="CX222" i="4"/>
  <c r="CZ221" i="4"/>
  <c r="DA221" i="4" s="1"/>
  <c r="CX223" i="4" l="1"/>
  <c r="CZ222" i="4"/>
  <c r="DA222" i="4" s="1"/>
  <c r="AW216" i="4"/>
  <c r="R217" i="4"/>
  <c r="AW217" i="4" l="1"/>
  <c r="R218" i="4"/>
  <c r="CZ223" i="4"/>
  <c r="DA223" i="4" s="1"/>
  <c r="CX224" i="4"/>
  <c r="CX225" i="4" l="1"/>
  <c r="CZ224" i="4"/>
  <c r="DA224" i="4" s="1"/>
  <c r="AW218" i="4"/>
  <c r="R219" i="4"/>
  <c r="AW219" i="4" l="1"/>
  <c r="R220" i="4"/>
  <c r="CX226" i="4"/>
  <c r="CZ225" i="4"/>
  <c r="DA225" i="4" s="1"/>
  <c r="CX227" i="4" l="1"/>
  <c r="CZ226" i="4"/>
  <c r="DA226" i="4" s="1"/>
  <c r="AW220" i="4"/>
  <c r="R221" i="4"/>
  <c r="AW221" i="4" l="1"/>
  <c r="R222" i="4"/>
  <c r="CZ227" i="4"/>
  <c r="DA227" i="4" s="1"/>
  <c r="CX228" i="4"/>
  <c r="CZ228" i="4" l="1"/>
  <c r="DA228" i="4" s="1"/>
  <c r="CX229" i="4"/>
  <c r="AW222" i="4"/>
  <c r="R223" i="4"/>
  <c r="AW223" i="4" l="1"/>
  <c r="R224" i="4"/>
  <c r="CX230" i="4"/>
  <c r="CZ229" i="4"/>
  <c r="DA229" i="4" s="1"/>
  <c r="CZ230" i="4" l="1"/>
  <c r="DA230" i="4" s="1"/>
  <c r="CX231" i="4"/>
  <c r="AW224" i="4"/>
  <c r="R225" i="4"/>
  <c r="AW225" i="4" l="1"/>
  <c r="R226" i="4"/>
  <c r="CX232" i="4"/>
  <c r="CZ231" i="4"/>
  <c r="DA231" i="4" s="1"/>
  <c r="CX233" i="4" l="1"/>
  <c r="CZ232" i="4"/>
  <c r="DA232" i="4" s="1"/>
  <c r="AW226" i="4"/>
  <c r="R227" i="4"/>
  <c r="AW227" i="4" l="1"/>
  <c r="R228" i="4"/>
  <c r="CX234" i="4"/>
  <c r="CZ233" i="4"/>
  <c r="DA233" i="4" s="1"/>
  <c r="CX235" i="4" l="1"/>
  <c r="CZ234" i="4"/>
  <c r="DA234" i="4" s="1"/>
  <c r="AW228" i="4"/>
  <c r="R229" i="4"/>
  <c r="AW229" i="4" l="1"/>
  <c r="R230" i="4"/>
  <c r="CZ235" i="4"/>
  <c r="DA235" i="4" s="1"/>
  <c r="CX236" i="4"/>
  <c r="CZ236" i="4" l="1"/>
  <c r="DA236" i="4" s="1"/>
  <c r="CX237" i="4"/>
  <c r="AW230" i="4"/>
  <c r="R231" i="4"/>
  <c r="AW231" i="4" l="1"/>
  <c r="R232" i="4"/>
  <c r="CX238" i="4"/>
  <c r="CZ237" i="4"/>
  <c r="DA237" i="4" s="1"/>
  <c r="CZ238" i="4" l="1"/>
  <c r="DA238" i="4" s="1"/>
  <c r="CX239" i="4"/>
  <c r="AW232" i="4"/>
  <c r="R233" i="4"/>
  <c r="AW233" i="4" l="1"/>
  <c r="R234" i="4"/>
  <c r="CX240" i="4"/>
  <c r="CZ239" i="4"/>
  <c r="DA239" i="4" s="1"/>
  <c r="CX241" i="4" l="1"/>
  <c r="CZ240" i="4"/>
  <c r="DA240" i="4" s="1"/>
  <c r="AW234" i="4"/>
  <c r="R235" i="4"/>
  <c r="AW235" i="4" l="1"/>
  <c r="R236" i="4"/>
  <c r="CX242" i="4"/>
  <c r="CZ241" i="4"/>
  <c r="DA241" i="4" s="1"/>
  <c r="CZ242" i="4" l="1"/>
  <c r="DA242" i="4" s="1"/>
  <c r="CX243" i="4"/>
  <c r="AW236" i="4"/>
  <c r="R237" i="4"/>
  <c r="AW237" i="4" l="1"/>
  <c r="R238" i="4"/>
  <c r="CX244" i="4"/>
  <c r="CZ243" i="4"/>
  <c r="DA243" i="4" s="1"/>
  <c r="CZ244" i="4" l="1"/>
  <c r="DA244" i="4" s="1"/>
  <c r="CX245" i="4"/>
  <c r="AW238" i="4"/>
  <c r="R239" i="4"/>
  <c r="AW239" i="4" l="1"/>
  <c r="R240" i="4"/>
  <c r="CX246" i="4"/>
  <c r="CZ245" i="4"/>
  <c r="DA245" i="4" s="1"/>
  <c r="CZ246" i="4" l="1"/>
  <c r="DA246" i="4" s="1"/>
  <c r="CX247" i="4"/>
  <c r="AW240" i="4"/>
  <c r="R241" i="4"/>
  <c r="AW241" i="4" l="1"/>
  <c r="R242" i="4"/>
  <c r="CX248" i="4"/>
  <c r="CZ247" i="4"/>
  <c r="DA247" i="4" s="1"/>
  <c r="CX249" i="4" l="1"/>
  <c r="CZ248" i="4"/>
  <c r="DA248" i="4" s="1"/>
  <c r="AW242" i="4"/>
  <c r="R243" i="4"/>
  <c r="AW243" i="4" l="1"/>
  <c r="R244" i="4"/>
  <c r="CX250" i="4"/>
  <c r="CZ249" i="4"/>
  <c r="DA249" i="4" s="1"/>
  <c r="CZ250" i="4" l="1"/>
  <c r="DA250" i="4" s="1"/>
  <c r="CX251" i="4"/>
  <c r="AW244" i="4"/>
  <c r="R245" i="4"/>
  <c r="AW245" i="4" l="1"/>
  <c r="R246" i="4"/>
  <c r="CX252" i="4"/>
  <c r="CZ251" i="4"/>
  <c r="DA251" i="4" s="1"/>
  <c r="CX253" i="4" l="1"/>
  <c r="CZ252" i="4"/>
  <c r="DA252" i="4" s="1"/>
  <c r="AW246" i="4"/>
  <c r="R247" i="4"/>
  <c r="AW247" i="4" l="1"/>
  <c r="R248" i="4"/>
  <c r="CZ253" i="4"/>
  <c r="DA253" i="4" s="1"/>
  <c r="CX254" i="4"/>
  <c r="CX255" i="4" l="1"/>
  <c r="CZ254" i="4"/>
  <c r="DA254" i="4" s="1"/>
  <c r="AW248" i="4"/>
  <c r="R249" i="4"/>
  <c r="AW249" i="4" l="1"/>
  <c r="R250" i="4"/>
  <c r="CX256" i="4"/>
  <c r="CZ255" i="4"/>
  <c r="DA255" i="4" s="1"/>
  <c r="CX257" i="4" l="1"/>
  <c r="CZ256" i="4"/>
  <c r="DA256" i="4" s="1"/>
  <c r="AW250" i="4"/>
  <c r="R251" i="4"/>
  <c r="AW251" i="4" l="1"/>
  <c r="R252" i="4"/>
  <c r="CZ257" i="4"/>
  <c r="DA257" i="4" s="1"/>
  <c r="CX258" i="4"/>
  <c r="CX259" i="4" l="1"/>
  <c r="CZ258" i="4"/>
  <c r="DA258" i="4" s="1"/>
  <c r="AW252" i="4"/>
  <c r="R253" i="4"/>
  <c r="AW253" i="4" l="1"/>
  <c r="R254" i="4"/>
  <c r="CX260" i="4"/>
  <c r="CZ259" i="4"/>
  <c r="DA259" i="4" s="1"/>
  <c r="CX261" i="4" l="1"/>
  <c r="CZ260" i="4"/>
  <c r="DA260" i="4" s="1"/>
  <c r="AW254" i="4"/>
  <c r="R255" i="4"/>
  <c r="AW255" i="4" l="1"/>
  <c r="R256" i="4"/>
  <c r="CZ261" i="4"/>
  <c r="DA261" i="4" s="1"/>
  <c r="CX262" i="4"/>
  <c r="CZ262" i="4" l="1"/>
  <c r="DA262" i="4" s="1"/>
  <c r="CX263" i="4"/>
  <c r="AW256" i="4"/>
  <c r="R257" i="4"/>
  <c r="AW257" i="4" l="1"/>
  <c r="R258" i="4"/>
  <c r="CX264" i="4"/>
  <c r="CZ263" i="4"/>
  <c r="DA263" i="4" s="1"/>
  <c r="CZ264" i="4" l="1"/>
  <c r="DA264" i="4" s="1"/>
  <c r="CX265" i="4"/>
  <c r="AW258" i="4"/>
  <c r="R259" i="4"/>
  <c r="AW259" i="4" l="1"/>
  <c r="R260" i="4"/>
  <c r="CZ265" i="4"/>
  <c r="DA265" i="4" s="1"/>
  <c r="CX266" i="4"/>
  <c r="CZ266" i="4" l="1"/>
  <c r="DA266" i="4" s="1"/>
  <c r="CX267" i="4"/>
  <c r="AW260" i="4"/>
  <c r="R261" i="4"/>
  <c r="AW261" i="4" l="1"/>
  <c r="R262" i="4"/>
  <c r="CX268" i="4"/>
  <c r="CZ267" i="4"/>
  <c r="DA267" i="4" s="1"/>
  <c r="CZ268" i="4" l="1"/>
  <c r="DA268" i="4" s="1"/>
  <c r="CX269" i="4"/>
  <c r="AW262" i="4"/>
  <c r="R263" i="4"/>
  <c r="AW263" i="4" l="1"/>
  <c r="R264" i="4"/>
  <c r="CZ269" i="4"/>
  <c r="DA269" i="4" s="1"/>
  <c r="CX270" i="4"/>
  <c r="CZ270" i="4" l="1"/>
  <c r="DA270" i="4" s="1"/>
  <c r="CX271" i="4"/>
  <c r="AW264" i="4"/>
  <c r="R265" i="4"/>
  <c r="AW265" i="4" l="1"/>
  <c r="R266" i="4"/>
  <c r="CX272" i="4"/>
  <c r="CZ271" i="4"/>
  <c r="DA271" i="4" s="1"/>
  <c r="CZ272" i="4" l="1"/>
  <c r="DA272" i="4" s="1"/>
  <c r="CX273" i="4"/>
  <c r="AW266" i="4"/>
  <c r="R267" i="4"/>
  <c r="AW267" i="4" l="1"/>
  <c r="R268" i="4"/>
  <c r="CX274" i="4"/>
  <c r="CZ273" i="4"/>
  <c r="DA273" i="4" s="1"/>
  <c r="CZ274" i="4" l="1"/>
  <c r="DA274" i="4" s="1"/>
  <c r="CX275" i="4"/>
  <c r="AW268" i="4"/>
  <c r="R269" i="4"/>
  <c r="AW269" i="4" l="1"/>
  <c r="R270" i="4"/>
  <c r="CX276" i="4"/>
  <c r="CZ275" i="4"/>
  <c r="DA275" i="4" s="1"/>
  <c r="CZ276" i="4" l="1"/>
  <c r="DA276" i="4" s="1"/>
  <c r="CX277" i="4"/>
  <c r="AW270" i="4"/>
  <c r="R271" i="4"/>
  <c r="AW271" i="4" l="1"/>
  <c r="R272" i="4"/>
  <c r="CZ277" i="4"/>
  <c r="DA277" i="4" s="1"/>
  <c r="CX278" i="4"/>
  <c r="CZ278" i="4" l="1"/>
  <c r="DA278" i="4" s="1"/>
  <c r="CX279" i="4"/>
  <c r="AW272" i="4"/>
  <c r="R273" i="4"/>
  <c r="AW273" i="4" l="1"/>
  <c r="R274" i="4"/>
  <c r="CX280" i="4"/>
  <c r="CZ279" i="4"/>
  <c r="DA279" i="4" s="1"/>
  <c r="CZ280" i="4" l="1"/>
  <c r="DA280" i="4" s="1"/>
  <c r="CX281" i="4"/>
  <c r="AW274" i="4"/>
  <c r="R275" i="4"/>
  <c r="AW275" i="4" l="1"/>
  <c r="R276" i="4"/>
  <c r="CX282" i="4"/>
  <c r="CZ281" i="4"/>
  <c r="DA281" i="4" s="1"/>
  <c r="CX283" i="4" l="1"/>
  <c r="CZ282" i="4"/>
  <c r="DA282" i="4" s="1"/>
  <c r="AW276" i="4"/>
  <c r="R277" i="4"/>
  <c r="AW277" i="4" l="1"/>
  <c r="R278" i="4"/>
  <c r="CZ283" i="4"/>
  <c r="DA283" i="4" s="1"/>
  <c r="CX284" i="4"/>
  <c r="CZ284" i="4" l="1"/>
  <c r="DA284" i="4" s="1"/>
  <c r="CX285" i="4"/>
  <c r="AW278" i="4"/>
  <c r="R279" i="4"/>
  <c r="AW279" i="4" l="1"/>
  <c r="R280" i="4"/>
  <c r="CZ285" i="4"/>
  <c r="DA285" i="4" s="1"/>
  <c r="CX286" i="4"/>
  <c r="CZ286" i="4" l="1"/>
  <c r="DA286" i="4" s="1"/>
  <c r="CX287" i="4"/>
  <c r="AW280" i="4"/>
  <c r="R281" i="4"/>
  <c r="AW281" i="4" l="1"/>
  <c r="R282" i="4"/>
  <c r="CX288" i="4"/>
  <c r="CZ287" i="4"/>
  <c r="DA287" i="4" s="1"/>
  <c r="CZ288" i="4" l="1"/>
  <c r="DA288" i="4" s="1"/>
  <c r="CX289" i="4"/>
  <c r="AW282" i="4"/>
  <c r="R283" i="4"/>
  <c r="AW283" i="4" l="1"/>
  <c r="R284" i="4"/>
  <c r="CX290" i="4"/>
  <c r="CZ289" i="4"/>
  <c r="DA289" i="4" s="1"/>
  <c r="CZ290" i="4" l="1"/>
  <c r="DA290" i="4" s="1"/>
  <c r="CX291" i="4"/>
  <c r="AW284" i="4"/>
  <c r="R285" i="4"/>
  <c r="AW285" i="4" l="1"/>
  <c r="R286" i="4"/>
  <c r="CZ291" i="4"/>
  <c r="DA291" i="4" s="1"/>
  <c r="CX292" i="4"/>
  <c r="CZ292" i="4" l="1"/>
  <c r="DA292" i="4" s="1"/>
  <c r="CX293" i="4"/>
  <c r="AW286" i="4"/>
  <c r="R287" i="4"/>
  <c r="AW287" i="4" l="1"/>
  <c r="R288" i="4"/>
  <c r="CZ293" i="4"/>
  <c r="DA293" i="4" s="1"/>
  <c r="CX294" i="4"/>
  <c r="CX295" i="4" l="1"/>
  <c r="CZ294" i="4"/>
  <c r="DA294" i="4" s="1"/>
  <c r="AW288" i="4"/>
  <c r="R289" i="4"/>
  <c r="AW289" i="4" l="1"/>
  <c r="R290" i="4"/>
  <c r="CZ295" i="4"/>
  <c r="DA295" i="4" s="1"/>
  <c r="CX296" i="4"/>
  <c r="CZ296" i="4" l="1"/>
  <c r="DA296" i="4" s="1"/>
  <c r="CX297" i="4"/>
  <c r="AW290" i="4"/>
  <c r="R291" i="4"/>
  <c r="AW291" i="4" l="1"/>
  <c r="R292" i="4"/>
  <c r="CX298" i="4"/>
  <c r="CZ297" i="4"/>
  <c r="DA297" i="4" s="1"/>
  <c r="CZ298" i="4" l="1"/>
  <c r="DA298" i="4" s="1"/>
  <c r="CX299" i="4"/>
  <c r="AW292" i="4"/>
  <c r="R293" i="4"/>
  <c r="AW293" i="4" l="1"/>
  <c r="R294" i="4"/>
  <c r="CX300" i="4"/>
  <c r="CZ299" i="4"/>
  <c r="DA299" i="4" s="1"/>
  <c r="CZ300" i="4" l="1"/>
  <c r="DA300" i="4" s="1"/>
  <c r="CX301" i="4"/>
  <c r="AW294" i="4"/>
  <c r="R295" i="4"/>
  <c r="AW295" i="4" l="1"/>
  <c r="R296" i="4"/>
  <c r="CX302" i="4"/>
  <c r="CZ301" i="4"/>
  <c r="DA301" i="4" s="1"/>
  <c r="CX303" i="4" l="1"/>
  <c r="CZ302" i="4"/>
  <c r="DA302" i="4" s="1"/>
  <c r="AW296" i="4"/>
  <c r="R297" i="4"/>
  <c r="AW297" i="4" l="1"/>
  <c r="R298" i="4"/>
  <c r="CZ303" i="4"/>
  <c r="DA303" i="4" s="1"/>
  <c r="CX304" i="4"/>
  <c r="CX305" i="4" l="1"/>
  <c r="CZ304" i="4"/>
  <c r="DA304" i="4" s="1"/>
  <c r="AW298" i="4"/>
  <c r="R299" i="4"/>
  <c r="AW299" i="4" l="1"/>
  <c r="R300" i="4"/>
  <c r="CX306" i="4"/>
  <c r="CZ305" i="4"/>
  <c r="DA305" i="4" s="1"/>
  <c r="CX307" i="4" l="1"/>
  <c r="CZ306" i="4"/>
  <c r="DA306" i="4" s="1"/>
  <c r="AW300" i="4"/>
  <c r="R301" i="4"/>
  <c r="AW301" i="4" l="1"/>
  <c r="R302" i="4"/>
  <c r="CZ307" i="4"/>
  <c r="DA307" i="4" s="1"/>
  <c r="CX308" i="4"/>
  <c r="CX309" i="4" l="1"/>
  <c r="CZ308" i="4"/>
  <c r="DA308" i="4" s="1"/>
  <c r="AW302" i="4"/>
  <c r="R303" i="4"/>
  <c r="AW303" i="4" l="1"/>
  <c r="R304" i="4"/>
  <c r="CX310" i="4"/>
  <c r="CZ309" i="4"/>
  <c r="DA309" i="4" s="1"/>
  <c r="CX311" i="4" l="1"/>
  <c r="CZ310" i="4"/>
  <c r="DA310" i="4" s="1"/>
  <c r="AW304" i="4"/>
  <c r="R305" i="4"/>
  <c r="AW305" i="4" l="1"/>
  <c r="R306" i="4"/>
  <c r="CX312" i="4"/>
  <c r="CZ311" i="4"/>
  <c r="DA311" i="4" s="1"/>
  <c r="CX313" i="4" l="1"/>
  <c r="CZ312" i="4"/>
  <c r="DA312" i="4" s="1"/>
  <c r="AW306" i="4"/>
  <c r="R307" i="4"/>
  <c r="AW307" i="4" l="1"/>
  <c r="R308" i="4"/>
  <c r="CZ313" i="4"/>
  <c r="DA313" i="4" s="1"/>
  <c r="CX314" i="4"/>
  <c r="CX315" i="4" l="1"/>
  <c r="CZ314" i="4"/>
  <c r="DA314" i="4" s="1"/>
  <c r="AW308" i="4"/>
  <c r="R309" i="4"/>
  <c r="AW309" i="4" l="1"/>
  <c r="R310" i="4"/>
  <c r="CZ315" i="4"/>
  <c r="DA315" i="4" s="1"/>
  <c r="CX316" i="4"/>
  <c r="CZ316" i="4" l="1"/>
  <c r="DA316" i="4" s="1"/>
  <c r="CX317" i="4"/>
  <c r="AW310" i="4"/>
  <c r="R311" i="4"/>
  <c r="AW311" i="4" l="1"/>
  <c r="R312" i="4"/>
  <c r="CZ317" i="4"/>
  <c r="DA317" i="4" s="1"/>
  <c r="CX318" i="4"/>
  <c r="CX319" i="4" l="1"/>
  <c r="CZ318" i="4"/>
  <c r="DA318" i="4" s="1"/>
  <c r="AW312" i="4"/>
  <c r="R313" i="4"/>
  <c r="AW313" i="4" l="1"/>
  <c r="R314" i="4"/>
  <c r="CZ319" i="4"/>
  <c r="DA319" i="4" s="1"/>
  <c r="CX320" i="4"/>
  <c r="CX321" i="4" l="1"/>
  <c r="CZ320" i="4"/>
  <c r="DA320" i="4" s="1"/>
  <c r="AW314" i="4"/>
  <c r="R315" i="4"/>
  <c r="AW315" i="4" l="1"/>
  <c r="R316" i="4"/>
  <c r="CX322" i="4"/>
  <c r="CZ321" i="4"/>
  <c r="DA321" i="4" s="1"/>
  <c r="CX323" i="4" l="1"/>
  <c r="CZ322" i="4"/>
  <c r="DA322" i="4" s="1"/>
  <c r="AW316" i="4"/>
  <c r="R317" i="4"/>
  <c r="AW317" i="4" l="1"/>
  <c r="R318" i="4"/>
  <c r="CZ323" i="4"/>
  <c r="DA323" i="4" s="1"/>
  <c r="CX324" i="4"/>
  <c r="CX325" i="4" l="1"/>
  <c r="CZ324" i="4"/>
  <c r="DA324" i="4" s="1"/>
  <c r="AW318" i="4"/>
  <c r="R319" i="4"/>
  <c r="AW319" i="4" l="1"/>
  <c r="R320" i="4"/>
  <c r="CX326" i="4"/>
  <c r="CZ325" i="4"/>
  <c r="DA325" i="4" s="1"/>
  <c r="CX327" i="4" l="1"/>
  <c r="CZ326" i="4"/>
  <c r="DA326" i="4" s="1"/>
  <c r="AW320" i="4"/>
  <c r="R321" i="4"/>
  <c r="AW321" i="4" l="1"/>
  <c r="R322" i="4"/>
  <c r="CX328" i="4"/>
  <c r="CZ327" i="4"/>
  <c r="DA327" i="4" s="1"/>
  <c r="CX329" i="4" l="1"/>
  <c r="CZ328" i="4"/>
  <c r="DA328" i="4" s="1"/>
  <c r="AW322" i="4"/>
  <c r="R323" i="4"/>
  <c r="AW323" i="4" s="1"/>
  <c r="CZ329" i="4" l="1"/>
  <c r="DA329" i="4" s="1"/>
  <c r="CX330" i="4"/>
  <c r="CZ330" i="4" l="1"/>
  <c r="DA330" i="4" s="1"/>
  <c r="CX331" i="4"/>
  <c r="CX332" i="4" l="1"/>
  <c r="CZ331" i="4"/>
  <c r="DA331" i="4" s="1"/>
  <c r="CX333" i="4" l="1"/>
  <c r="CZ332" i="4"/>
  <c r="DA332" i="4" s="1"/>
  <c r="CX334" i="4" l="1"/>
  <c r="CZ333" i="4"/>
  <c r="DA333" i="4" s="1"/>
  <c r="CZ334" i="4" l="1"/>
  <c r="DA334" i="4" s="1"/>
  <c r="CX335" i="4"/>
  <c r="CZ335" i="4" l="1"/>
  <c r="DA335" i="4" s="1"/>
  <c r="CX336" i="4"/>
  <c r="CX337" i="4" l="1"/>
  <c r="CZ336" i="4"/>
  <c r="DA336" i="4" s="1"/>
  <c r="CX338" i="4" l="1"/>
  <c r="CZ337" i="4"/>
  <c r="DA337" i="4" s="1"/>
  <c r="CZ338" i="4" l="1"/>
  <c r="DA338" i="4" s="1"/>
  <c r="CX339" i="4"/>
  <c r="CX340" i="4" l="1"/>
  <c r="CZ339" i="4"/>
  <c r="DA339" i="4" s="1"/>
  <c r="CX341" i="4" l="1"/>
  <c r="CZ340" i="4"/>
  <c r="DA340" i="4" s="1"/>
  <c r="CZ341" i="4" l="1"/>
  <c r="DA341" i="4" s="1"/>
  <c r="CX342" i="4"/>
  <c r="CZ342" i="4" l="1"/>
  <c r="DA342" i="4" s="1"/>
  <c r="CX343" i="4"/>
  <c r="CZ343" i="4" l="1"/>
  <c r="DA343" i="4" s="1"/>
  <c r="CX344" i="4"/>
  <c r="CX345" i="4" l="1"/>
  <c r="CZ344" i="4"/>
  <c r="DA344" i="4" s="1"/>
  <c r="CX346" i="4" l="1"/>
  <c r="CZ345" i="4"/>
  <c r="DA345" i="4" s="1"/>
  <c r="CX347" i="4" l="1"/>
  <c r="CZ346" i="4"/>
  <c r="DA346" i="4" s="1"/>
  <c r="CX348" i="4" l="1"/>
  <c r="CZ347" i="4"/>
  <c r="DA347" i="4" s="1"/>
  <c r="CX349" i="4" l="1"/>
  <c r="CZ348" i="4"/>
  <c r="DA348" i="4" s="1"/>
  <c r="CZ349" i="4" l="1"/>
  <c r="DA349" i="4" s="1"/>
  <c r="CX350" i="4"/>
  <c r="CZ350" i="4" l="1"/>
  <c r="DA350" i="4" s="1"/>
  <c r="CX351" i="4"/>
  <c r="CX352" i="4" l="1"/>
  <c r="CZ351" i="4"/>
  <c r="DA351" i="4" s="1"/>
  <c r="CX353" i="4" l="1"/>
  <c r="CZ352" i="4"/>
  <c r="DA352" i="4" s="1"/>
  <c r="CX354" i="4" l="1"/>
  <c r="CZ353" i="4"/>
  <c r="DA353" i="4" s="1"/>
  <c r="CZ354" i="4" l="1"/>
  <c r="DA354" i="4" s="1"/>
  <c r="CX355" i="4"/>
  <c r="CX356" i="4" l="1"/>
  <c r="CZ355" i="4"/>
  <c r="DA355" i="4" s="1"/>
  <c r="CZ356" i="4" l="1"/>
  <c r="DA356" i="4" s="1"/>
  <c r="CX357" i="4"/>
  <c r="CZ357" i="4" l="1"/>
  <c r="DA357" i="4" s="1"/>
  <c r="CX358" i="4"/>
  <c r="CZ358" i="4" l="1"/>
  <c r="DA358" i="4" s="1"/>
  <c r="CX359" i="4"/>
  <c r="CX360" i="4" l="1"/>
  <c r="CZ359" i="4"/>
  <c r="DA359" i="4" s="1"/>
  <c r="CX361" i="4" l="1"/>
  <c r="CZ360" i="4"/>
  <c r="DA360" i="4" s="1"/>
  <c r="CZ361" i="4" l="1"/>
  <c r="DA361" i="4" s="1"/>
  <c r="CX362" i="4"/>
  <c r="CZ362" i="4" l="1"/>
  <c r="DA362" i="4" s="1"/>
  <c r="CX363" i="4"/>
  <c r="CZ363" i="4" l="1"/>
  <c r="DA363" i="4" s="1"/>
  <c r="CX364" i="4"/>
  <c r="CX365" i="4" l="1"/>
  <c r="CZ364" i="4"/>
  <c r="DA364" i="4" s="1"/>
  <c r="CX366" i="4" l="1"/>
  <c r="CZ365" i="4"/>
  <c r="DA365" i="4" s="1"/>
  <c r="CZ366" i="4" l="1"/>
  <c r="DA366" i="4" s="1"/>
  <c r="CX367" i="4"/>
  <c r="CX368" i="4" l="1"/>
  <c r="CZ367" i="4"/>
  <c r="DA367" i="4" s="1"/>
  <c r="CX369" i="4" l="1"/>
  <c r="CZ368" i="4"/>
  <c r="DA368" i="4" s="1"/>
  <c r="CZ369" i="4" l="1"/>
  <c r="DA369" i="4" s="1"/>
  <c r="CX370" i="4"/>
  <c r="CZ370" i="4" l="1"/>
  <c r="DA370" i="4" s="1"/>
  <c r="CX371" i="4"/>
  <c r="CZ371" i="4" l="1"/>
  <c r="DA371" i="4" s="1"/>
  <c r="CX372" i="4"/>
  <c r="CX373" i="4" l="1"/>
  <c r="CZ372" i="4"/>
  <c r="DA372" i="4" s="1"/>
  <c r="CZ373" i="4" l="1"/>
  <c r="DA373" i="4" s="1"/>
  <c r="CX374" i="4"/>
  <c r="CZ374" i="4" l="1"/>
  <c r="DA374" i="4" s="1"/>
  <c r="CX375" i="4"/>
  <c r="CZ375" i="4" l="1"/>
  <c r="DA375" i="4" s="1"/>
  <c r="CX376" i="4"/>
  <c r="CZ376" i="4" l="1"/>
  <c r="DA376" i="4" s="1"/>
  <c r="CX377" i="4"/>
  <c r="CZ377" i="4" l="1"/>
  <c r="DA377" i="4" s="1"/>
  <c r="CX378" i="4"/>
  <c r="CZ378" i="4" l="1"/>
  <c r="DA378" i="4" s="1"/>
  <c r="CX379" i="4"/>
  <c r="CX380" i="4" l="1"/>
  <c r="CZ379" i="4"/>
  <c r="DA379" i="4" s="1"/>
  <c r="CX381" i="4" l="1"/>
  <c r="CZ380" i="4"/>
  <c r="DA380" i="4" s="1"/>
  <c r="CX382" i="4" l="1"/>
  <c r="CZ381" i="4"/>
  <c r="DA381" i="4" s="1"/>
  <c r="CX383" i="4" l="1"/>
  <c r="CZ382" i="4"/>
  <c r="DA382" i="4" s="1"/>
  <c r="CZ383" i="4" l="1"/>
  <c r="DA383" i="4" s="1"/>
  <c r="CX384" i="4"/>
  <c r="CX385" i="4" l="1"/>
  <c r="CZ384" i="4"/>
  <c r="DA384" i="4" s="1"/>
  <c r="CX386" i="4" l="1"/>
  <c r="CZ385" i="4"/>
  <c r="DA385" i="4" s="1"/>
  <c r="CZ386" i="4" l="1"/>
  <c r="DA386" i="4" s="1"/>
  <c r="CX387" i="4"/>
  <c r="CX388" i="4" l="1"/>
  <c r="CZ387" i="4"/>
  <c r="DA387" i="4" s="1"/>
  <c r="CX389" i="4" l="1"/>
  <c r="CZ388" i="4"/>
  <c r="DA388" i="4" s="1"/>
  <c r="CX390" i="4" l="1"/>
  <c r="CZ389" i="4"/>
  <c r="DA389" i="4" s="1"/>
  <c r="CZ390" i="4" l="1"/>
  <c r="DA390" i="4" s="1"/>
  <c r="CX391" i="4"/>
  <c r="CX392" i="4" l="1"/>
  <c r="CZ391" i="4"/>
  <c r="DA391" i="4" s="1"/>
  <c r="CX393" i="4" l="1"/>
  <c r="CZ392" i="4"/>
  <c r="DA392" i="4" s="1"/>
  <c r="CX394" i="4" l="1"/>
  <c r="CZ393" i="4"/>
  <c r="DA393" i="4" s="1"/>
  <c r="CX395" i="4" l="1"/>
  <c r="CZ394" i="4"/>
  <c r="DA394" i="4" s="1"/>
  <c r="CX396" i="4" l="1"/>
  <c r="CZ395" i="4"/>
  <c r="DA395" i="4" s="1"/>
  <c r="CX397" i="4" l="1"/>
  <c r="CZ396" i="4"/>
  <c r="DA396" i="4" s="1"/>
  <c r="CX398" i="4" l="1"/>
  <c r="CZ397" i="4"/>
  <c r="DA397" i="4" s="1"/>
  <c r="CX399" i="4" l="1"/>
  <c r="CZ398" i="4"/>
  <c r="DA398" i="4" s="1"/>
  <c r="CX400" i="4" l="1"/>
  <c r="CZ399" i="4"/>
  <c r="DA399" i="4" s="1"/>
  <c r="CX401" i="4" l="1"/>
  <c r="CZ400" i="4"/>
  <c r="DA400" i="4" s="1"/>
  <c r="CZ401" i="4" l="1"/>
  <c r="DA401" i="4" s="1"/>
  <c r="CX402" i="4"/>
  <c r="CZ402" i="4" l="1"/>
  <c r="DA402" i="4" s="1"/>
  <c r="CX403" i="4"/>
  <c r="CX404" i="4" l="1"/>
  <c r="CZ403" i="4"/>
  <c r="DA403" i="4" s="1"/>
  <c r="CZ404" i="4" l="1"/>
  <c r="DA404" i="4" s="1"/>
  <c r="CX405" i="4"/>
  <c r="CZ405" i="4" l="1"/>
  <c r="DA405" i="4" s="1"/>
  <c r="CX406" i="4"/>
  <c r="CZ406" i="4" l="1"/>
  <c r="DA406" i="4" s="1"/>
  <c r="CX407" i="4"/>
  <c r="CX408" i="4" l="1"/>
  <c r="CZ407" i="4"/>
  <c r="DA407" i="4" s="1"/>
  <c r="CX409" i="4" l="1"/>
  <c r="CZ408" i="4"/>
  <c r="DA408" i="4" s="1"/>
  <c r="CX410" i="4" l="1"/>
  <c r="CZ409" i="4"/>
  <c r="DA409" i="4" s="1"/>
  <c r="CX411" i="4" l="1"/>
  <c r="CZ410" i="4"/>
  <c r="DA410" i="4" s="1"/>
  <c r="CZ411" i="4" l="1"/>
  <c r="DA411" i="4" s="1"/>
  <c r="CX412" i="4"/>
  <c r="CX413" i="4" l="1"/>
  <c r="CZ412" i="4"/>
  <c r="DA412" i="4" s="1"/>
  <c r="CZ413" i="4" l="1"/>
  <c r="DA413" i="4" s="1"/>
  <c r="CX414" i="4"/>
  <c r="CX415" i="4" l="1"/>
  <c r="CZ414" i="4"/>
  <c r="DA414" i="4" s="1"/>
  <c r="CX416" i="4" l="1"/>
  <c r="CZ415" i="4"/>
  <c r="DA415" i="4" s="1"/>
  <c r="CX417" i="4" l="1"/>
  <c r="CZ416" i="4"/>
  <c r="DA416" i="4" s="1"/>
  <c r="CX418" i="4" l="1"/>
  <c r="CZ417" i="4"/>
  <c r="DA417" i="4" s="1"/>
  <c r="CZ418" i="4" l="1"/>
  <c r="DA418" i="4" s="1"/>
  <c r="CX419" i="4"/>
  <c r="CZ419" i="4" l="1"/>
  <c r="DA419" i="4" s="1"/>
  <c r="CX420" i="4"/>
  <c r="CZ420" i="4" l="1"/>
  <c r="DA420" i="4" s="1"/>
  <c r="CX421" i="4"/>
  <c r="CZ421" i="4" l="1"/>
  <c r="DA421" i="4" s="1"/>
  <c r="CX422" i="4"/>
  <c r="CZ422" i="4" l="1"/>
  <c r="DA422" i="4" s="1"/>
  <c r="CX423" i="4"/>
  <c r="CZ423" i="4" l="1"/>
  <c r="DA423" i="4" s="1"/>
  <c r="CX424" i="4"/>
  <c r="CZ424" i="4" l="1"/>
  <c r="DA424" i="4" s="1"/>
  <c r="CX425" i="4"/>
  <c r="CZ425" i="4" l="1"/>
  <c r="DA425" i="4" s="1"/>
  <c r="CX426" i="4"/>
  <c r="CX427" i="4" l="1"/>
  <c r="CZ426" i="4"/>
  <c r="DA426" i="4" s="1"/>
  <c r="CZ427" i="4" l="1"/>
  <c r="DA427" i="4" s="1"/>
  <c r="CX428" i="4"/>
  <c r="CX429" i="4" l="1"/>
  <c r="CZ428" i="4"/>
  <c r="DA428" i="4" s="1"/>
  <c r="CZ429" i="4" l="1"/>
  <c r="DA429" i="4" s="1"/>
  <c r="CX430" i="4"/>
  <c r="CX431" i="4" l="1"/>
  <c r="CZ430" i="4"/>
  <c r="DA430" i="4" s="1"/>
  <c r="CX432" i="4" l="1"/>
  <c r="CZ431" i="4"/>
  <c r="DA431" i="4" s="1"/>
  <c r="CX433" i="4" l="1"/>
  <c r="CZ432" i="4"/>
  <c r="DA432" i="4" s="1"/>
  <c r="CZ433" i="4" l="1"/>
  <c r="DA433" i="4" s="1"/>
  <c r="CX434" i="4"/>
  <c r="CZ434" i="4" l="1"/>
  <c r="DA434" i="4" s="1"/>
  <c r="CX435" i="4"/>
  <c r="CX436" i="4" l="1"/>
  <c r="CZ435" i="4"/>
  <c r="DA435" i="4" s="1"/>
  <c r="CZ436" i="4" l="1"/>
  <c r="DA436" i="4" s="1"/>
  <c r="CX437" i="4"/>
  <c r="CZ437" i="4" l="1"/>
  <c r="DA437" i="4" s="1"/>
  <c r="CX438" i="4"/>
  <c r="CZ438" i="4" l="1"/>
  <c r="DA438" i="4" s="1"/>
  <c r="CX439" i="4"/>
  <c r="CZ439" i="4" l="1"/>
  <c r="DA439" i="4" s="1"/>
  <c r="CX440" i="4"/>
  <c r="CZ440" i="4" l="1"/>
  <c r="DA440" i="4" s="1"/>
  <c r="CX441" i="4"/>
  <c r="CX442" i="4" l="1"/>
  <c r="CZ441" i="4"/>
  <c r="DA441" i="4" s="1"/>
  <c r="CX443" i="4" l="1"/>
  <c r="CZ442" i="4"/>
  <c r="DA442" i="4" s="1"/>
  <c r="CX444" i="4" l="1"/>
  <c r="CZ443" i="4"/>
  <c r="DA443" i="4" s="1"/>
  <c r="CX445" i="4" l="1"/>
  <c r="CZ444" i="4"/>
  <c r="DA444" i="4" s="1"/>
  <c r="CZ445" i="4" l="1"/>
  <c r="DA445" i="4" s="1"/>
  <c r="CX446" i="4"/>
  <c r="CZ446" i="4" l="1"/>
  <c r="DA446" i="4" s="1"/>
  <c r="CX447" i="4"/>
  <c r="CX448" i="4" l="1"/>
  <c r="CZ447" i="4"/>
  <c r="DA447" i="4" s="1"/>
  <c r="CX449" i="4" l="1"/>
  <c r="CZ448" i="4"/>
  <c r="DA448" i="4" s="1"/>
  <c r="CX450" i="4" l="1"/>
  <c r="CZ449" i="4"/>
  <c r="DA449" i="4" s="1"/>
  <c r="CZ450" i="4" l="1"/>
  <c r="DA450" i="4" s="1"/>
  <c r="CX451" i="4"/>
  <c r="CX452" i="4" l="1"/>
  <c r="CZ451" i="4"/>
  <c r="DA451" i="4" s="1"/>
  <c r="CZ452" i="4" l="1"/>
  <c r="DA452" i="4" s="1"/>
  <c r="CX453" i="4"/>
  <c r="CZ453" i="4" l="1"/>
  <c r="DA453" i="4" s="1"/>
  <c r="CX454" i="4"/>
  <c r="CZ454" i="4" l="1"/>
  <c r="DA454" i="4" s="1"/>
  <c r="CX455" i="4"/>
  <c r="CX456" i="4" l="1"/>
  <c r="CZ455" i="4"/>
  <c r="DA455" i="4" s="1"/>
  <c r="CX457" i="4" l="1"/>
  <c r="CZ456" i="4"/>
  <c r="DA456" i="4" s="1"/>
  <c r="CZ457" i="4" l="1"/>
  <c r="DA457" i="4" s="1"/>
  <c r="CX458" i="4"/>
  <c r="CX459" i="4" l="1"/>
  <c r="CZ458" i="4"/>
  <c r="DA458" i="4" s="1"/>
  <c r="CZ459" i="4" l="1"/>
  <c r="DA459" i="4" s="1"/>
  <c r="CX460" i="4"/>
  <c r="CX461" i="4" l="1"/>
  <c r="CZ460" i="4"/>
  <c r="DA460" i="4" s="1"/>
  <c r="CZ461" i="4" l="1"/>
  <c r="DA461" i="4" s="1"/>
  <c r="CX462" i="4"/>
  <c r="CZ462" i="4" l="1"/>
  <c r="DA462" i="4" s="1"/>
  <c r="CX463" i="4"/>
  <c r="CZ463" i="4" l="1"/>
  <c r="DA463" i="4" s="1"/>
  <c r="CX464" i="4"/>
  <c r="CX465" i="4" l="1"/>
  <c r="CZ464" i="4"/>
  <c r="DA464" i="4" s="1"/>
  <c r="CX466" i="4" l="1"/>
  <c r="CZ465" i="4"/>
  <c r="DA465" i="4" s="1"/>
  <c r="CX467" i="4" l="1"/>
  <c r="CZ466" i="4"/>
  <c r="DA466" i="4" s="1"/>
  <c r="CZ467" i="4" l="1"/>
  <c r="DA467" i="4" s="1"/>
  <c r="CX468" i="4"/>
  <c r="CX469" i="4" l="1"/>
  <c r="CZ468" i="4"/>
  <c r="DA468" i="4" s="1"/>
  <c r="CZ469" i="4" l="1"/>
  <c r="DA469" i="4" s="1"/>
  <c r="CX470" i="4"/>
  <c r="CZ470" i="4" l="1"/>
  <c r="DA470" i="4" s="1"/>
  <c r="CX471" i="4"/>
  <c r="CX472" i="4" l="1"/>
  <c r="CZ471" i="4"/>
  <c r="DA471" i="4" s="1"/>
  <c r="CX473" i="4" l="1"/>
  <c r="CZ472" i="4"/>
  <c r="DA472" i="4" s="1"/>
  <c r="CZ473" i="4" l="1"/>
  <c r="DA473" i="4" s="1"/>
  <c r="CX474" i="4"/>
  <c r="CX475" i="4" l="1"/>
  <c r="CZ474" i="4"/>
  <c r="DA474" i="4" s="1"/>
  <c r="CZ475" i="4" l="1"/>
  <c r="DA475" i="4" s="1"/>
  <c r="CX476" i="4"/>
  <c r="CX477" i="4" l="1"/>
  <c r="CZ476" i="4"/>
  <c r="DA476" i="4" s="1"/>
  <c r="CZ477" i="4" l="1"/>
  <c r="DA477" i="4" s="1"/>
  <c r="CX478" i="4"/>
  <c r="CZ478" i="4" l="1"/>
  <c r="DA478" i="4" s="1"/>
  <c r="CX479" i="4"/>
  <c r="CZ479" i="4" l="1"/>
  <c r="DA479" i="4" s="1"/>
  <c r="CX480" i="4"/>
  <c r="CX481" i="4" l="1"/>
  <c r="CZ480" i="4"/>
  <c r="DA480" i="4" s="1"/>
  <c r="CX482" i="4" l="1"/>
  <c r="CZ481" i="4"/>
  <c r="DA481" i="4" s="1"/>
  <c r="CX483" i="4" l="1"/>
  <c r="CZ482" i="4"/>
  <c r="DA482" i="4" s="1"/>
  <c r="CZ483" i="4" l="1"/>
  <c r="DA483" i="4" s="1"/>
  <c r="CX484" i="4"/>
  <c r="CX485" i="4" l="1"/>
  <c r="CZ484" i="4"/>
  <c r="DA484" i="4" s="1"/>
  <c r="CZ485" i="4" l="1"/>
  <c r="DA485" i="4" s="1"/>
  <c r="CX486" i="4"/>
  <c r="CZ486" i="4" l="1"/>
  <c r="DA486" i="4" s="1"/>
  <c r="CX487" i="4"/>
  <c r="CX488" i="4" l="1"/>
  <c r="CZ487" i="4"/>
  <c r="DA487" i="4" s="1"/>
  <c r="CX489" i="4" l="1"/>
  <c r="CZ488" i="4"/>
  <c r="DA488" i="4" s="1"/>
  <c r="CX490" i="4" l="1"/>
  <c r="CZ489" i="4"/>
  <c r="DA489" i="4" s="1"/>
  <c r="CX491" i="4" l="1"/>
  <c r="CZ490" i="4"/>
  <c r="DA490" i="4" s="1"/>
  <c r="CZ491" i="4" l="1"/>
  <c r="DA491" i="4" s="1"/>
  <c r="CX492" i="4"/>
  <c r="CX493" i="4" l="1"/>
  <c r="CZ492" i="4"/>
  <c r="DA492" i="4" s="1"/>
  <c r="CZ493" i="4" l="1"/>
  <c r="DA493" i="4" s="1"/>
  <c r="CX494" i="4"/>
  <c r="CZ494" i="4" l="1"/>
  <c r="DA494" i="4" s="1"/>
  <c r="CX495" i="4"/>
  <c r="CZ495" i="4" l="1"/>
  <c r="DA495" i="4" s="1"/>
  <c r="CX496" i="4"/>
  <c r="CX497" i="4" l="1"/>
  <c r="CZ496" i="4"/>
  <c r="DA496" i="4" s="1"/>
  <c r="CX498" i="4" l="1"/>
  <c r="CZ497" i="4"/>
  <c r="DA497" i="4" s="1"/>
  <c r="CX499" i="4" l="1"/>
  <c r="CZ498" i="4"/>
  <c r="DA498" i="4" s="1"/>
  <c r="CZ499" i="4" l="1"/>
  <c r="DA499" i="4" s="1"/>
  <c r="CX500" i="4"/>
  <c r="CX501" i="4" l="1"/>
  <c r="CZ500" i="4"/>
  <c r="DA500" i="4" s="1"/>
  <c r="CZ501" i="4" l="1"/>
  <c r="DA501" i="4" s="1"/>
  <c r="CX502" i="4"/>
  <c r="CZ502" i="4" l="1"/>
  <c r="DA502" i="4" s="1"/>
  <c r="CX503" i="4"/>
  <c r="CX504" i="4" l="1"/>
  <c r="CZ503" i="4"/>
  <c r="DA503" i="4" s="1"/>
  <c r="CX505" i="4" l="1"/>
  <c r="CZ504" i="4"/>
  <c r="DA504" i="4" s="1"/>
  <c r="CX506" i="4" l="1"/>
  <c r="CZ505" i="4"/>
  <c r="DA505" i="4" s="1"/>
  <c r="CX507" i="4" l="1"/>
  <c r="CZ506" i="4"/>
  <c r="DA506" i="4" s="1"/>
  <c r="CX508" i="4" l="1"/>
  <c r="CZ507" i="4"/>
  <c r="DA507" i="4" s="1"/>
  <c r="CX509" i="4" l="1"/>
  <c r="CZ508" i="4"/>
  <c r="DA508" i="4" s="1"/>
  <c r="CZ509" i="4" l="1"/>
  <c r="DA509" i="4" s="1"/>
  <c r="CX510" i="4"/>
  <c r="CZ510" i="4" l="1"/>
  <c r="DA510" i="4" s="1"/>
  <c r="CX511" i="4"/>
  <c r="CZ511" i="4" l="1"/>
  <c r="DA511" i="4" s="1"/>
  <c r="CX512" i="4"/>
  <c r="CX513" i="4" l="1"/>
  <c r="CZ512" i="4"/>
  <c r="DA512" i="4" s="1"/>
  <c r="CX514" i="4" l="1"/>
  <c r="CZ513" i="4"/>
  <c r="DA513" i="4" s="1"/>
  <c r="CX515" i="4" l="1"/>
  <c r="CZ514" i="4"/>
  <c r="DA514" i="4" s="1"/>
  <c r="CX516" i="4" l="1"/>
  <c r="CZ515" i="4"/>
  <c r="DA515" i="4" s="1"/>
  <c r="CZ516" i="4" l="1"/>
  <c r="DA516" i="4" s="1"/>
  <c r="CX517" i="4"/>
  <c r="CX518" i="4" l="1"/>
  <c r="CZ517" i="4"/>
  <c r="DA517" i="4" s="1"/>
  <c r="CZ518" i="4" l="1"/>
  <c r="DA518" i="4" s="1"/>
  <c r="CX519" i="4"/>
  <c r="CX520" i="4" l="1"/>
  <c r="CZ519" i="4"/>
  <c r="DA519" i="4" s="1"/>
  <c r="CZ520" i="4" l="1"/>
  <c r="DA520" i="4" s="1"/>
  <c r="CX521" i="4"/>
  <c r="CZ521" i="4" l="1"/>
  <c r="DA521" i="4" s="1"/>
  <c r="CX522" i="4"/>
  <c r="CX523" i="4" l="1"/>
  <c r="CZ522" i="4"/>
  <c r="DA522" i="4" s="1"/>
  <c r="CX524" i="4" l="1"/>
  <c r="CZ523" i="4"/>
  <c r="DA523" i="4" s="1"/>
  <c r="CX525" i="4" l="1"/>
  <c r="CZ524" i="4"/>
  <c r="DA524" i="4" s="1"/>
  <c r="CZ525" i="4" l="1"/>
  <c r="DA525" i="4" s="1"/>
  <c r="CX526" i="4"/>
  <c r="CX527" i="4" l="1"/>
  <c r="CZ526" i="4"/>
  <c r="DA526" i="4" s="1"/>
  <c r="CX528" i="4" l="1"/>
  <c r="CZ527" i="4"/>
  <c r="DA527" i="4" s="1"/>
  <c r="CX529" i="4" l="1"/>
  <c r="CZ528" i="4"/>
  <c r="DA528" i="4" s="1"/>
  <c r="CX530" i="4" l="1"/>
  <c r="CZ529" i="4"/>
  <c r="DA529" i="4" s="1"/>
  <c r="CX531" i="4" l="1"/>
  <c r="CZ530" i="4"/>
  <c r="DA530" i="4" s="1"/>
  <c r="CX532" i="4" l="1"/>
  <c r="CZ531" i="4"/>
  <c r="DA531" i="4" s="1"/>
  <c r="CZ532" i="4" l="1"/>
  <c r="DA532" i="4" s="1"/>
  <c r="CX533" i="4"/>
  <c r="CZ533" i="4" l="1"/>
  <c r="DA533" i="4" s="1"/>
  <c r="CX534" i="4"/>
  <c r="CZ534" i="4" l="1"/>
  <c r="DA534" i="4" s="1"/>
  <c r="CX535" i="4"/>
  <c r="CX536" i="4" l="1"/>
  <c r="CZ535" i="4"/>
  <c r="DA535" i="4" s="1"/>
  <c r="CZ536" i="4" l="1"/>
  <c r="DA536" i="4" s="1"/>
  <c r="CX537" i="4"/>
  <c r="CX538" i="4" l="1"/>
  <c r="CZ537" i="4"/>
  <c r="DA537" i="4" s="1"/>
  <c r="CX539" i="4" l="1"/>
  <c r="CZ538" i="4"/>
  <c r="DA538" i="4" s="1"/>
  <c r="CZ539" i="4" l="1"/>
  <c r="DA539" i="4" s="1"/>
  <c r="CX540" i="4"/>
  <c r="CX541" i="4" l="1"/>
  <c r="CZ540" i="4"/>
  <c r="DA540" i="4" s="1"/>
  <c r="CZ541" i="4" l="1"/>
  <c r="DA541" i="4" s="1"/>
  <c r="CX542" i="4"/>
  <c r="CZ542" i="4" l="1"/>
  <c r="DA542" i="4" s="1"/>
  <c r="CX543" i="4"/>
  <c r="CZ543" i="4" l="1"/>
  <c r="DA543" i="4" s="1"/>
  <c r="CX544" i="4"/>
  <c r="CX545" i="4" l="1"/>
  <c r="CZ544" i="4"/>
  <c r="DA544" i="4" s="1"/>
  <c r="CX546" i="4" l="1"/>
  <c r="CZ545" i="4"/>
  <c r="DA545" i="4" s="1"/>
  <c r="CX547" i="4" l="1"/>
  <c r="CZ546" i="4"/>
  <c r="DA546" i="4" s="1"/>
  <c r="CX548" i="4" l="1"/>
  <c r="CZ547" i="4"/>
  <c r="DA547" i="4" s="1"/>
  <c r="CX549" i="4" l="1"/>
  <c r="CZ548" i="4"/>
  <c r="DA548" i="4" s="1"/>
  <c r="CX550" i="4" l="1"/>
  <c r="CZ549" i="4"/>
  <c r="DA549" i="4" s="1"/>
  <c r="CZ550" i="4" l="1"/>
  <c r="DA550" i="4" s="1"/>
  <c r="CX551" i="4"/>
  <c r="CX552" i="4" l="1"/>
  <c r="CZ551" i="4"/>
  <c r="DA551" i="4" s="1"/>
  <c r="CZ552" i="4" l="1"/>
  <c r="DA552" i="4" s="1"/>
  <c r="CX553" i="4"/>
  <c r="CX554" i="4" l="1"/>
  <c r="CZ553" i="4"/>
  <c r="DA553" i="4" s="1"/>
  <c r="CX555" i="4" l="1"/>
  <c r="CZ554" i="4"/>
  <c r="DA554" i="4" s="1"/>
  <c r="CZ555" i="4" l="1"/>
  <c r="DA555" i="4" s="1"/>
  <c r="CX556" i="4"/>
  <c r="CX557" i="4" l="1"/>
  <c r="CZ556" i="4"/>
  <c r="DA556" i="4" s="1"/>
  <c r="CZ557" i="4" l="1"/>
  <c r="DA557" i="4" s="1"/>
  <c r="CX558" i="4"/>
  <c r="CZ558" i="4" l="1"/>
  <c r="DA558" i="4" s="1"/>
  <c r="CX559" i="4"/>
  <c r="CX560" i="4" l="1"/>
  <c r="CZ559" i="4"/>
  <c r="DA559" i="4" s="1"/>
  <c r="CX561" i="4" l="1"/>
  <c r="CZ560" i="4"/>
  <c r="DA560" i="4" s="1"/>
  <c r="CX562" i="4" l="1"/>
  <c r="CZ561" i="4"/>
  <c r="DA561" i="4" s="1"/>
  <c r="CX563" i="4" l="1"/>
  <c r="CZ562" i="4"/>
  <c r="DA562" i="4" s="1"/>
  <c r="CX564" i="4" l="1"/>
  <c r="CZ563" i="4"/>
  <c r="DA563" i="4" s="1"/>
  <c r="CX565" i="4" l="1"/>
  <c r="CZ564" i="4"/>
  <c r="DA564" i="4" s="1"/>
  <c r="CX566" i="4" l="1"/>
  <c r="CZ565" i="4"/>
  <c r="DA565" i="4" s="1"/>
  <c r="CZ566" i="4" l="1"/>
  <c r="DA566" i="4" s="1"/>
  <c r="CX567" i="4"/>
  <c r="CX568" i="4" l="1"/>
  <c r="CZ567" i="4"/>
  <c r="DA567" i="4" s="1"/>
  <c r="CZ568" i="4" l="1"/>
  <c r="DA568" i="4" s="1"/>
  <c r="CX569" i="4"/>
  <c r="CX570" i="4" l="1"/>
  <c r="CZ569" i="4"/>
  <c r="DA569" i="4" s="1"/>
  <c r="CX571" i="4" l="1"/>
  <c r="CZ570" i="4"/>
  <c r="DA570" i="4" s="1"/>
  <c r="CX572" i="4" l="1"/>
  <c r="CZ571" i="4"/>
  <c r="DA571" i="4" s="1"/>
  <c r="CX573" i="4" l="1"/>
  <c r="CZ572" i="4"/>
  <c r="DA572" i="4" s="1"/>
  <c r="CZ573" i="4" l="1"/>
  <c r="DA573" i="4" s="1"/>
  <c r="CX574" i="4"/>
  <c r="CX575" i="4" l="1"/>
  <c r="CZ574" i="4"/>
  <c r="DA574" i="4" s="1"/>
  <c r="CX576" i="4" l="1"/>
  <c r="CZ575" i="4"/>
  <c r="DA575" i="4" s="1"/>
  <c r="CX577" i="4" l="1"/>
  <c r="CZ576" i="4"/>
  <c r="DA576" i="4" s="1"/>
  <c r="CX578" i="4" l="1"/>
  <c r="CZ577" i="4"/>
  <c r="DA577" i="4" s="1"/>
  <c r="CX579" i="4" l="1"/>
  <c r="CZ578" i="4"/>
  <c r="DA578" i="4" s="1"/>
  <c r="CX580" i="4" l="1"/>
  <c r="CZ579" i="4"/>
  <c r="DA579" i="4" s="1"/>
  <c r="CX581" i="4" l="1"/>
  <c r="CZ580" i="4"/>
  <c r="DA580" i="4" s="1"/>
  <c r="CZ581" i="4" l="1"/>
  <c r="DA581" i="4" s="1"/>
  <c r="CX582" i="4"/>
  <c r="CX583" i="4" l="1"/>
  <c r="CZ582" i="4"/>
  <c r="DA582" i="4" s="1"/>
  <c r="CX584" i="4" l="1"/>
  <c r="CZ583" i="4"/>
  <c r="DA583" i="4" s="1"/>
  <c r="CZ584" i="4" l="1"/>
  <c r="DA584" i="4" s="1"/>
  <c r="CX585" i="4"/>
  <c r="CX586" i="4" l="1"/>
  <c r="CZ585" i="4"/>
  <c r="DA585" i="4" s="1"/>
  <c r="CX587" i="4" l="1"/>
  <c r="CZ586" i="4"/>
  <c r="DA586" i="4" s="1"/>
  <c r="CX588" i="4" l="1"/>
  <c r="CZ587" i="4"/>
  <c r="DA587" i="4" s="1"/>
  <c r="CX589" i="4" l="1"/>
  <c r="CZ588" i="4"/>
  <c r="DA588" i="4" s="1"/>
  <c r="CZ589" i="4" l="1"/>
  <c r="DA589" i="4" s="1"/>
  <c r="CX590" i="4"/>
  <c r="CZ590" i="4" l="1"/>
  <c r="DA590" i="4" s="1"/>
  <c r="CX591" i="4"/>
  <c r="CZ591" i="4" l="1"/>
  <c r="DA591" i="4" s="1"/>
  <c r="CX592" i="4"/>
  <c r="CX593" i="4" l="1"/>
  <c r="CZ592" i="4"/>
  <c r="DA592" i="4" s="1"/>
  <c r="CX594" i="4" l="1"/>
  <c r="CZ593" i="4"/>
  <c r="DA593" i="4" s="1"/>
  <c r="CX595" i="4" l="1"/>
  <c r="CZ594" i="4"/>
  <c r="DA594" i="4" s="1"/>
  <c r="CZ595" i="4" l="1"/>
  <c r="DA595" i="4" s="1"/>
  <c r="CX596" i="4"/>
  <c r="CZ596" i="4" l="1"/>
  <c r="DA596" i="4" s="1"/>
  <c r="CX597" i="4"/>
  <c r="CZ597" i="4" l="1"/>
  <c r="DA597" i="4" s="1"/>
  <c r="CX598" i="4"/>
  <c r="CX599" i="4" l="1"/>
  <c r="CZ598" i="4"/>
  <c r="DA598" i="4" s="1"/>
  <c r="CX600" i="4" l="1"/>
  <c r="CZ599" i="4"/>
  <c r="DA599" i="4" s="1"/>
  <c r="CZ600" i="4" l="1"/>
  <c r="DA600" i="4" s="1"/>
  <c r="CX601" i="4"/>
  <c r="CZ601" i="4" l="1"/>
  <c r="DA601" i="4" s="1"/>
  <c r="CX602" i="4"/>
  <c r="CX603" i="4" l="1"/>
  <c r="CZ602" i="4"/>
  <c r="DA602" i="4" s="1"/>
  <c r="CX604" i="4" l="1"/>
  <c r="CZ603" i="4"/>
  <c r="DA603" i="4" s="1"/>
  <c r="CX605" i="4" l="1"/>
  <c r="CZ604" i="4"/>
  <c r="DA604" i="4" s="1"/>
  <c r="CZ605" i="4" l="1"/>
  <c r="DA605" i="4" s="1"/>
  <c r="CX606" i="4"/>
  <c r="CZ606" i="4" l="1"/>
  <c r="DA606" i="4" s="1"/>
  <c r="CX607" i="4"/>
  <c r="CZ607" i="4" l="1"/>
  <c r="DA607" i="4" s="1"/>
  <c r="CX608" i="4"/>
  <c r="CX609" i="4" l="1"/>
  <c r="CZ608" i="4"/>
  <c r="DA608" i="4" s="1"/>
  <c r="CX610" i="4" l="1"/>
  <c r="CZ609" i="4"/>
  <c r="DA609" i="4" s="1"/>
  <c r="CX611" i="4" l="1"/>
  <c r="CZ610" i="4"/>
  <c r="DA610" i="4" s="1"/>
  <c r="CZ611" i="4" l="1"/>
  <c r="DA611" i="4" s="1"/>
  <c r="CX612" i="4"/>
  <c r="CZ612" i="4" l="1"/>
  <c r="DA612" i="4" s="1"/>
  <c r="CX613" i="4"/>
  <c r="CZ613" i="4" l="1"/>
  <c r="DA613" i="4" s="1"/>
  <c r="CX614" i="4"/>
  <c r="CX615" i="4" l="1"/>
  <c r="CZ614" i="4"/>
  <c r="DA614" i="4" s="1"/>
  <c r="CX616" i="4" l="1"/>
  <c r="CZ615" i="4"/>
  <c r="DA615" i="4" s="1"/>
  <c r="CZ616" i="4" l="1"/>
  <c r="DA616" i="4" s="1"/>
  <c r="CX617" i="4"/>
  <c r="CX618" i="4" l="1"/>
  <c r="CZ617" i="4"/>
  <c r="DA617" i="4" s="1"/>
  <c r="CX619" i="4" l="1"/>
  <c r="CZ618" i="4"/>
  <c r="DA618" i="4" s="1"/>
  <c r="CX620" i="4" l="1"/>
  <c r="CZ619" i="4"/>
  <c r="DA619" i="4" s="1"/>
  <c r="CX621" i="4" l="1"/>
  <c r="CZ620" i="4"/>
  <c r="DA620" i="4" s="1"/>
  <c r="CX622" i="4" l="1"/>
  <c r="CZ621" i="4"/>
  <c r="DA621" i="4" s="1"/>
  <c r="CZ622" i="4" l="1"/>
  <c r="DA622" i="4" s="1"/>
  <c r="CX623" i="4"/>
  <c r="CZ623" i="4" l="1"/>
  <c r="DA623" i="4" s="1"/>
  <c r="CX624" i="4"/>
  <c r="CX625" i="4" l="1"/>
  <c r="CZ624" i="4"/>
  <c r="DA624" i="4" s="1"/>
  <c r="CX626" i="4" l="1"/>
  <c r="CZ625" i="4"/>
  <c r="DA625" i="4" s="1"/>
  <c r="CX627" i="4" l="1"/>
  <c r="CZ626" i="4"/>
  <c r="DA626" i="4" s="1"/>
  <c r="CZ627" i="4" l="1"/>
  <c r="DA627" i="4" s="1"/>
  <c r="CX628" i="4"/>
  <c r="CZ628" i="4" l="1"/>
  <c r="DA628" i="4" s="1"/>
  <c r="CX629" i="4"/>
  <c r="CZ629" i="4" l="1"/>
  <c r="DA629" i="4" s="1"/>
  <c r="CX630" i="4"/>
  <c r="CX631" i="4" l="1"/>
  <c r="CZ630" i="4"/>
  <c r="DA630" i="4" s="1"/>
  <c r="CX632" i="4" l="1"/>
  <c r="CZ631" i="4"/>
  <c r="DA631" i="4" s="1"/>
  <c r="CZ632" i="4" l="1"/>
  <c r="DA632" i="4" s="1"/>
  <c r="CX633" i="4"/>
  <c r="CX634" i="4" l="1"/>
  <c r="CZ633" i="4"/>
  <c r="DA633" i="4" s="1"/>
  <c r="CZ634" i="4" l="1"/>
  <c r="DA634" i="4" s="1"/>
  <c r="CX635" i="4"/>
  <c r="CX636" i="4" l="1"/>
  <c r="CZ635" i="4"/>
  <c r="DA635" i="4" s="1"/>
  <c r="CX637" i="4" l="1"/>
  <c r="CZ636" i="4"/>
  <c r="DA636" i="4" s="1"/>
  <c r="CX638" i="4" l="1"/>
  <c r="CZ637" i="4"/>
  <c r="DA637" i="4" s="1"/>
  <c r="CZ638" i="4" l="1"/>
  <c r="DA638" i="4" s="1"/>
  <c r="CX639" i="4"/>
  <c r="CZ639" i="4" l="1"/>
  <c r="DA639" i="4" s="1"/>
  <c r="CX640" i="4"/>
  <c r="CX641" i="4" l="1"/>
  <c r="CZ640" i="4"/>
  <c r="DA640" i="4" s="1"/>
  <c r="CX642" i="4" l="1"/>
  <c r="CZ641" i="4"/>
  <c r="DA641" i="4" s="1"/>
  <c r="CX643" i="4" l="1"/>
  <c r="CZ642" i="4"/>
  <c r="DA642" i="4" s="1"/>
  <c r="CZ643" i="4" l="1"/>
  <c r="DA643" i="4" s="1"/>
  <c r="CX644" i="4"/>
  <c r="CZ644" i="4" l="1"/>
  <c r="DA644" i="4" s="1"/>
  <c r="CX645" i="4"/>
  <c r="CX646" i="4" l="1"/>
  <c r="CZ645" i="4"/>
  <c r="DA645" i="4" s="1"/>
  <c r="CX647" i="4" l="1"/>
  <c r="CZ646" i="4"/>
  <c r="DA646" i="4" s="1"/>
  <c r="CX648" i="4" l="1"/>
  <c r="CZ647" i="4"/>
  <c r="DA647" i="4" s="1"/>
  <c r="CZ648" i="4" l="1"/>
  <c r="DA648" i="4" s="1"/>
  <c r="CX649" i="4"/>
  <c r="CX650" i="4" l="1"/>
  <c r="CZ649" i="4"/>
  <c r="DA649" i="4" s="1"/>
  <c r="CZ650" i="4" l="1"/>
  <c r="DA650" i="4" s="1"/>
  <c r="CX651" i="4"/>
  <c r="CX652" i="4" l="1"/>
  <c r="CZ651" i="4"/>
  <c r="DA651" i="4" s="1"/>
  <c r="CX653" i="4" l="1"/>
  <c r="CZ652" i="4"/>
  <c r="DA652" i="4" s="1"/>
  <c r="CX654" i="4" l="1"/>
  <c r="CZ653" i="4"/>
  <c r="DA653" i="4" s="1"/>
  <c r="CZ654" i="4" l="1"/>
  <c r="DA654" i="4" s="1"/>
  <c r="CX655" i="4"/>
  <c r="CZ655" i="4" l="1"/>
  <c r="DA655" i="4" s="1"/>
  <c r="CX656" i="4"/>
  <c r="CX657" i="4" l="1"/>
  <c r="CZ656" i="4"/>
  <c r="DA656" i="4" s="1"/>
  <c r="CX658" i="4" l="1"/>
  <c r="CZ657" i="4"/>
  <c r="DA657" i="4" s="1"/>
  <c r="CX659" i="4" l="1"/>
  <c r="CZ658" i="4"/>
  <c r="DA658" i="4" s="1"/>
  <c r="CZ659" i="4" l="1"/>
  <c r="DA659" i="4" s="1"/>
  <c r="CX660" i="4"/>
  <c r="CZ660" i="4" l="1"/>
  <c r="DA660" i="4" s="1"/>
  <c r="CX661" i="4"/>
  <c r="CZ661" i="4" l="1"/>
  <c r="DA661" i="4" s="1"/>
  <c r="CX662" i="4"/>
  <c r="CX663" i="4" l="1"/>
  <c r="CZ662" i="4"/>
  <c r="DA662" i="4" s="1"/>
  <c r="CX664" i="4" l="1"/>
  <c r="CZ663" i="4"/>
  <c r="DA663" i="4" s="1"/>
  <c r="CZ664" i="4" l="1"/>
  <c r="DA664" i="4" s="1"/>
  <c r="CX665" i="4"/>
  <c r="CZ665" i="4" l="1"/>
  <c r="DA665" i="4" s="1"/>
  <c r="CX666" i="4"/>
  <c r="CX667" i="4" l="1"/>
  <c r="CZ666" i="4"/>
  <c r="DA666" i="4" s="1"/>
  <c r="CX668" i="4" l="1"/>
  <c r="CZ667" i="4"/>
  <c r="DA667" i="4" s="1"/>
  <c r="CX669" i="4" l="1"/>
  <c r="CZ668" i="4"/>
  <c r="DA668" i="4" s="1"/>
  <c r="CX670" i="4" l="1"/>
  <c r="CZ669" i="4"/>
  <c r="DA669" i="4" s="1"/>
  <c r="CZ670" i="4" l="1"/>
  <c r="DA670" i="4" s="1"/>
  <c r="CX671" i="4"/>
  <c r="CZ671" i="4" l="1"/>
  <c r="DA671" i="4" s="1"/>
  <c r="CX672" i="4"/>
  <c r="CX673" i="4" l="1"/>
  <c r="CZ672" i="4"/>
  <c r="DA672" i="4" s="1"/>
  <c r="CX674" i="4" l="1"/>
  <c r="CZ673" i="4"/>
  <c r="DA673" i="4" s="1"/>
  <c r="CX675" i="4" l="1"/>
  <c r="CZ674" i="4"/>
  <c r="DA674" i="4" s="1"/>
  <c r="CZ675" i="4" l="1"/>
  <c r="DA675" i="4" s="1"/>
  <c r="CX676" i="4"/>
  <c r="CZ676" i="4" l="1"/>
  <c r="DA676" i="4" s="1"/>
  <c r="CX677" i="4"/>
  <c r="CZ677" i="4" l="1"/>
  <c r="DA677" i="4" s="1"/>
  <c r="CX678" i="4"/>
  <c r="CX679" i="4" l="1"/>
  <c r="CZ678" i="4"/>
  <c r="DA678" i="4" s="1"/>
  <c r="CX680" i="4" l="1"/>
  <c r="CZ679" i="4"/>
  <c r="DA679" i="4" s="1"/>
  <c r="CZ680" i="4" l="1"/>
  <c r="DA680" i="4" s="1"/>
  <c r="CX681" i="4"/>
  <c r="CX682" i="4" l="1"/>
  <c r="CZ681" i="4"/>
  <c r="DA681" i="4" s="1"/>
  <c r="CX683" i="4" l="1"/>
  <c r="CZ682" i="4"/>
  <c r="DA682" i="4" s="1"/>
  <c r="CX684" i="4" l="1"/>
  <c r="CZ683" i="4"/>
  <c r="DA683" i="4" s="1"/>
  <c r="CX685" i="4" l="1"/>
  <c r="CZ684" i="4"/>
  <c r="DA684" i="4" s="1"/>
  <c r="CX686" i="4" l="1"/>
  <c r="CZ685" i="4"/>
  <c r="DA685" i="4" s="1"/>
  <c r="CZ686" i="4" l="1"/>
  <c r="DA686" i="4" s="1"/>
  <c r="CX687" i="4"/>
  <c r="CZ687" i="4" l="1"/>
  <c r="DA687" i="4" s="1"/>
  <c r="CX688" i="4"/>
  <c r="CX689" i="4" l="1"/>
  <c r="CZ688" i="4"/>
  <c r="DA688" i="4" s="1"/>
  <c r="CX690" i="4" l="1"/>
  <c r="CZ689" i="4"/>
  <c r="DA689" i="4" s="1"/>
  <c r="CX691" i="4" l="1"/>
  <c r="CZ690" i="4"/>
  <c r="DA690" i="4" s="1"/>
  <c r="CZ691" i="4" l="1"/>
  <c r="DA691" i="4" s="1"/>
  <c r="CX692" i="4"/>
  <c r="CX693" i="4" l="1"/>
  <c r="CZ692" i="4"/>
  <c r="DA692" i="4" s="1"/>
  <c r="CX694" i="4" l="1"/>
  <c r="CZ693" i="4"/>
  <c r="DA693" i="4" s="1"/>
  <c r="CX695" i="4" l="1"/>
  <c r="CZ694" i="4"/>
  <c r="DA694" i="4" s="1"/>
  <c r="CX696" i="4" l="1"/>
  <c r="CZ695" i="4"/>
  <c r="DA695" i="4" s="1"/>
  <c r="CX697" i="4" l="1"/>
  <c r="CZ696" i="4"/>
  <c r="DA696" i="4" s="1"/>
  <c r="CX698" i="4" l="1"/>
  <c r="CZ697" i="4"/>
  <c r="DA697" i="4" s="1"/>
  <c r="CX699" i="4" l="1"/>
  <c r="CZ698" i="4"/>
  <c r="DA698" i="4" s="1"/>
  <c r="CZ699" i="4" l="1"/>
  <c r="DA699" i="4" s="1"/>
  <c r="CX700" i="4"/>
  <c r="CX701" i="4" l="1"/>
  <c r="CZ700" i="4"/>
  <c r="DA700" i="4" s="1"/>
  <c r="CX702" i="4" l="1"/>
  <c r="CZ701" i="4"/>
  <c r="DA701" i="4" s="1"/>
  <c r="CX703" i="4" l="1"/>
  <c r="CZ702" i="4"/>
  <c r="DA702" i="4" s="1"/>
  <c r="CX704" i="4" l="1"/>
  <c r="CZ703" i="4"/>
  <c r="DA703" i="4" s="1"/>
  <c r="CX705" i="4" l="1"/>
  <c r="CZ704" i="4"/>
  <c r="DA704" i="4" s="1"/>
  <c r="CZ705" i="4" l="1"/>
  <c r="DA705" i="4" s="1"/>
  <c r="CX706" i="4"/>
  <c r="CX707" i="4" l="1"/>
  <c r="CZ706" i="4"/>
  <c r="DA706" i="4" s="1"/>
  <c r="CZ707" i="4" l="1"/>
  <c r="DA707" i="4" s="1"/>
  <c r="CX708" i="4"/>
  <c r="CX709" i="4" l="1"/>
  <c r="CZ708" i="4"/>
  <c r="DA708" i="4" s="1"/>
  <c r="CX710" i="4" l="1"/>
  <c r="CZ709" i="4"/>
  <c r="DA709" i="4" s="1"/>
  <c r="CX711" i="4" l="1"/>
  <c r="CZ710" i="4"/>
  <c r="DA710" i="4" s="1"/>
  <c r="CX712" i="4" l="1"/>
  <c r="CZ711" i="4"/>
  <c r="DA711" i="4" s="1"/>
  <c r="CZ712" i="4" l="1"/>
  <c r="DA712" i="4" s="1"/>
  <c r="CX713" i="4"/>
  <c r="CX714" i="4" l="1"/>
  <c r="CZ713" i="4"/>
  <c r="DA713" i="4" s="1"/>
  <c r="CZ714" i="4" l="1"/>
  <c r="DA714" i="4" s="1"/>
  <c r="CX715" i="4"/>
  <c r="CZ715" i="4" l="1"/>
  <c r="DA715" i="4" s="1"/>
  <c r="CX716" i="4"/>
  <c r="CX717" i="4" l="1"/>
  <c r="CZ716" i="4"/>
  <c r="DA716" i="4" s="1"/>
  <c r="CX718" i="4" l="1"/>
  <c r="CZ717" i="4"/>
  <c r="DA717" i="4" s="1"/>
  <c r="CX719" i="4" l="1"/>
  <c r="CZ718" i="4"/>
  <c r="DA718" i="4" s="1"/>
  <c r="CX720" i="4" l="1"/>
  <c r="CZ719" i="4"/>
  <c r="DA719" i="4" s="1"/>
  <c r="CX721" i="4" l="1"/>
  <c r="CZ720" i="4"/>
  <c r="DA720" i="4" s="1"/>
  <c r="CZ721" i="4" l="1"/>
  <c r="DA721" i="4" s="1"/>
  <c r="CX722" i="4"/>
  <c r="CX723" i="4" l="1"/>
  <c r="CZ722" i="4"/>
  <c r="DA722" i="4" s="1"/>
  <c r="CZ723" i="4" l="1"/>
  <c r="DA723" i="4" s="1"/>
  <c r="CX724" i="4"/>
  <c r="CX725" i="4" l="1"/>
  <c r="CZ724" i="4"/>
  <c r="DA724" i="4" s="1"/>
  <c r="CX726" i="4" l="1"/>
  <c r="CZ725" i="4"/>
  <c r="DA725" i="4" s="1"/>
  <c r="CX727" i="4" l="1"/>
  <c r="CZ726" i="4"/>
  <c r="DA726" i="4" s="1"/>
  <c r="CX728" i="4" l="1"/>
  <c r="CZ727" i="4"/>
  <c r="DA727" i="4" s="1"/>
  <c r="CX729" i="4" l="1"/>
  <c r="CZ728" i="4"/>
  <c r="DA728" i="4" s="1"/>
  <c r="CZ729" i="4" l="1"/>
  <c r="DA729" i="4" s="1"/>
  <c r="CX730" i="4"/>
  <c r="CZ730" i="4" l="1"/>
  <c r="DA730" i="4" s="1"/>
  <c r="CX731" i="4"/>
  <c r="CZ731" i="4" l="1"/>
  <c r="DA731" i="4" s="1"/>
  <c r="CX732" i="4"/>
  <c r="CX733" i="4" l="1"/>
  <c r="CZ732" i="4"/>
  <c r="DA732" i="4" s="1"/>
  <c r="CX734" i="4" l="1"/>
  <c r="CZ733" i="4"/>
  <c r="DA733" i="4" s="1"/>
  <c r="CX735" i="4" l="1"/>
  <c r="CZ734" i="4"/>
  <c r="DA734" i="4" s="1"/>
  <c r="CX736" i="4" l="1"/>
  <c r="CZ735" i="4"/>
  <c r="DA735" i="4" s="1"/>
  <c r="CZ736" i="4" l="1"/>
  <c r="DA736" i="4" s="1"/>
  <c r="CX737" i="4"/>
  <c r="CX738" i="4" l="1"/>
  <c r="CZ737" i="4"/>
  <c r="DA737" i="4" s="1"/>
  <c r="CZ738" i="4" l="1"/>
  <c r="DA738" i="4" s="1"/>
  <c r="EB76" i="4" s="1"/>
  <c r="EB78" i="4" s="1"/>
  <c r="CX739" i="4"/>
  <c r="CZ739" i="4" l="1"/>
  <c r="DA739" i="4" s="1"/>
  <c r="CX740" i="4"/>
  <c r="CX741" i="4" l="1"/>
  <c r="CZ740" i="4"/>
  <c r="DA740" i="4" s="1"/>
  <c r="CX742" i="4" l="1"/>
  <c r="CZ741" i="4"/>
  <c r="DA741" i="4" s="1"/>
  <c r="CZ742" i="4" l="1"/>
  <c r="DA742" i="4" s="1"/>
  <c r="CX743" i="4"/>
  <c r="CX744" i="4" l="1"/>
  <c r="CZ743" i="4"/>
  <c r="DA743" i="4" s="1"/>
  <c r="CZ744" i="4" l="1"/>
  <c r="DA744" i="4" s="1"/>
  <c r="CX745" i="4"/>
  <c r="CX746" i="4" l="1"/>
  <c r="CZ745" i="4"/>
  <c r="DA745" i="4" s="1"/>
  <c r="CZ746" i="4" l="1"/>
  <c r="DA746" i="4" s="1"/>
  <c r="CX747" i="4"/>
  <c r="CZ747" i="4" l="1"/>
  <c r="DA747" i="4" s="1"/>
  <c r="CX748" i="4"/>
  <c r="CX749" i="4" l="1"/>
  <c r="CZ748" i="4"/>
  <c r="DA748" i="4" s="1"/>
  <c r="CZ749" i="4" l="1"/>
  <c r="DA749" i="4" s="1"/>
  <c r="CX750" i="4"/>
  <c r="CZ750" i="4" l="1"/>
  <c r="DA750" i="4" s="1"/>
  <c r="CX751" i="4"/>
  <c r="CX752" i="4" l="1"/>
  <c r="CZ751" i="4"/>
  <c r="DA751" i="4" s="1"/>
  <c r="CZ752" i="4" l="1"/>
  <c r="DA752" i="4" s="1"/>
  <c r="CX753" i="4"/>
  <c r="CX754" i="4" l="1"/>
  <c r="CZ753" i="4"/>
  <c r="DA753" i="4" s="1"/>
  <c r="CZ754" i="4" l="1"/>
  <c r="DA754" i="4" s="1"/>
  <c r="CX755" i="4"/>
  <c r="CZ755" i="4" l="1"/>
  <c r="DA755" i="4" s="1"/>
  <c r="CX756" i="4"/>
  <c r="CX757" i="4" l="1"/>
  <c r="CZ756" i="4"/>
  <c r="DA756" i="4" s="1"/>
  <c r="CX758" i="4" l="1"/>
  <c r="CZ757" i="4"/>
  <c r="DA757" i="4" s="1"/>
  <c r="CZ758" i="4" l="1"/>
  <c r="DA758" i="4" s="1"/>
  <c r="CX759" i="4"/>
  <c r="CZ759" i="4" l="1"/>
  <c r="DA759" i="4" s="1"/>
  <c r="CX760" i="4"/>
  <c r="CZ760" i="4" l="1"/>
  <c r="DA760" i="4" s="1"/>
  <c r="CX761" i="4"/>
  <c r="CZ761" i="4" l="1"/>
  <c r="DA761" i="4" s="1"/>
  <c r="CX762" i="4"/>
  <c r="CZ762" i="4" l="1"/>
  <c r="DA762" i="4" s="1"/>
  <c r="CX763" i="4"/>
  <c r="CZ763" i="4" l="1"/>
  <c r="DA763" i="4" s="1"/>
  <c r="CX764" i="4"/>
  <c r="CX765" i="4" l="1"/>
  <c r="CZ764" i="4"/>
  <c r="DA764" i="4" s="1"/>
  <c r="CZ765" i="4" l="1"/>
  <c r="DA765" i="4" s="1"/>
  <c r="CX766" i="4"/>
  <c r="CZ766" i="4" l="1"/>
  <c r="DA766" i="4" s="1"/>
  <c r="CX767" i="4"/>
  <c r="CX768" i="4" l="1"/>
  <c r="CZ767" i="4"/>
  <c r="DA767" i="4" s="1"/>
  <c r="CZ768" i="4" l="1"/>
  <c r="DA768" i="4" s="1"/>
  <c r="CX769" i="4"/>
  <c r="CZ769" i="4" l="1"/>
  <c r="DA769" i="4" s="1"/>
  <c r="CX770" i="4"/>
  <c r="CZ770" i="4" l="1"/>
  <c r="DA770" i="4" s="1"/>
  <c r="CX771" i="4"/>
  <c r="CX772" i="4" l="1"/>
  <c r="CZ771" i="4"/>
  <c r="DA771" i="4" s="1"/>
  <c r="CX773" i="4" l="1"/>
  <c r="CZ772" i="4"/>
  <c r="DA772" i="4" s="1"/>
  <c r="CX774" i="4" l="1"/>
  <c r="CZ773" i="4"/>
  <c r="DA773" i="4" s="1"/>
  <c r="CX775" i="4" l="1"/>
  <c r="CZ774" i="4"/>
  <c r="DA774" i="4" s="1"/>
  <c r="CZ775" i="4" l="1"/>
  <c r="DA775" i="4" s="1"/>
  <c r="CX776" i="4"/>
  <c r="CZ776" i="4" l="1"/>
  <c r="DA776" i="4" s="1"/>
  <c r="CX777" i="4"/>
  <c r="CZ777" i="4" l="1"/>
  <c r="DA777" i="4" s="1"/>
  <c r="CX778" i="4"/>
  <c r="CZ778" i="4" l="1"/>
  <c r="DA778" i="4" s="1"/>
  <c r="CX779" i="4"/>
  <c r="CZ779" i="4" l="1"/>
  <c r="DA779" i="4" s="1"/>
  <c r="CX780" i="4"/>
  <c r="CZ780" i="4" l="1"/>
  <c r="DA780" i="4" s="1"/>
  <c r="CX781" i="4"/>
  <c r="CZ781" i="4" l="1"/>
  <c r="DA781" i="4" s="1"/>
  <c r="CX782" i="4"/>
  <c r="CZ782" i="4" l="1"/>
  <c r="DA782" i="4" s="1"/>
  <c r="CX783" i="4"/>
  <c r="CX784" i="4" l="1"/>
  <c r="CZ783" i="4"/>
  <c r="DA783" i="4" s="1"/>
  <c r="CX785" i="4" l="1"/>
  <c r="CZ784" i="4"/>
  <c r="DA784" i="4" s="1"/>
  <c r="CX786" i="4" l="1"/>
  <c r="CZ785" i="4"/>
  <c r="DA785" i="4" s="1"/>
  <c r="CZ786" i="4" l="1"/>
  <c r="DA786" i="4" s="1"/>
  <c r="CX787" i="4"/>
  <c r="CX788" i="4" l="1"/>
  <c r="CZ787" i="4"/>
  <c r="DA787" i="4" s="1"/>
  <c r="CX789" i="4" l="1"/>
  <c r="CZ788" i="4"/>
  <c r="DA788" i="4" s="1"/>
  <c r="CX790" i="4" l="1"/>
  <c r="CZ789" i="4"/>
  <c r="DA789" i="4" s="1"/>
  <c r="CZ790" i="4" l="1"/>
  <c r="DA790" i="4" s="1"/>
  <c r="CX791" i="4"/>
  <c r="CZ791" i="4" l="1"/>
  <c r="DA791" i="4" s="1"/>
  <c r="CX792" i="4"/>
  <c r="CZ792" i="4" l="1"/>
  <c r="DA792" i="4" s="1"/>
  <c r="CX793" i="4"/>
  <c r="CZ793" i="4" l="1"/>
  <c r="DA793" i="4" s="1"/>
  <c r="CX794" i="4"/>
  <c r="CZ794" i="4" l="1"/>
  <c r="DA794" i="4" s="1"/>
  <c r="CX795" i="4"/>
  <c r="CZ795" i="4" l="1"/>
  <c r="DA795" i="4" s="1"/>
  <c r="CX796" i="4"/>
  <c r="CZ796" i="4" l="1"/>
  <c r="DA796" i="4" s="1"/>
  <c r="CX797" i="4"/>
  <c r="CZ797" i="4" l="1"/>
  <c r="DA797" i="4" s="1"/>
  <c r="CX798" i="4"/>
  <c r="CZ798" i="4" l="1"/>
  <c r="DA798" i="4" s="1"/>
  <c r="CX799" i="4"/>
  <c r="CZ799" i="4" l="1"/>
  <c r="DA799" i="4" s="1"/>
  <c r="CX800" i="4"/>
  <c r="CZ800" i="4" l="1"/>
  <c r="DA800" i="4" s="1"/>
  <c r="CX801" i="4"/>
  <c r="CZ801" i="4" l="1"/>
  <c r="DA801" i="4" s="1"/>
  <c r="CX802" i="4"/>
  <c r="CZ802" i="4" l="1"/>
  <c r="DA802" i="4" s="1"/>
  <c r="CX803" i="4"/>
  <c r="CZ803" i="4" l="1"/>
  <c r="DA803" i="4" s="1"/>
  <c r="CX804" i="4"/>
  <c r="CZ804" i="4" l="1"/>
  <c r="DA804" i="4" s="1"/>
  <c r="CX805" i="4"/>
  <c r="CZ805" i="4" l="1"/>
  <c r="DA805" i="4" s="1"/>
  <c r="CX806" i="4"/>
  <c r="CZ806" i="4" l="1"/>
  <c r="DA806" i="4" s="1"/>
  <c r="CX807" i="4"/>
  <c r="CZ807" i="4" l="1"/>
  <c r="DA807" i="4" s="1"/>
  <c r="CX808" i="4"/>
  <c r="CZ808" i="4" l="1"/>
  <c r="DA808" i="4" s="1"/>
  <c r="CX809" i="4"/>
  <c r="CZ809" i="4" l="1"/>
  <c r="DA809" i="4" s="1"/>
  <c r="CX810" i="4"/>
  <c r="CZ810" i="4" l="1"/>
  <c r="DA810" i="4" s="1"/>
  <c r="CX811" i="4"/>
  <c r="CZ811" i="4" l="1"/>
  <c r="DA811" i="4" s="1"/>
  <c r="CX812" i="4"/>
  <c r="CZ812" i="4" l="1"/>
  <c r="DA812" i="4" s="1"/>
  <c r="CX813" i="4"/>
  <c r="CZ813" i="4" l="1"/>
  <c r="DA813" i="4" s="1"/>
  <c r="CX814" i="4"/>
  <c r="CZ814" i="4" l="1"/>
  <c r="DA814" i="4" s="1"/>
  <c r="CX815" i="4"/>
  <c r="CZ815" i="4" l="1"/>
  <c r="DA815" i="4" s="1"/>
  <c r="CX816" i="4"/>
  <c r="CZ816" i="4" l="1"/>
  <c r="DA816" i="4" s="1"/>
  <c r="CX817" i="4"/>
  <c r="CZ817" i="4" l="1"/>
  <c r="DA817" i="4" s="1"/>
  <c r="CX818" i="4"/>
  <c r="CZ818" i="4" l="1"/>
  <c r="DA818" i="4" s="1"/>
  <c r="CX819" i="4"/>
  <c r="CZ819" i="4" l="1"/>
  <c r="DA819" i="4" s="1"/>
  <c r="CX820" i="4"/>
  <c r="CZ820" i="4" l="1"/>
  <c r="DA820" i="4" s="1"/>
  <c r="CX821" i="4"/>
  <c r="CZ821" i="4" l="1"/>
  <c r="DA821" i="4" s="1"/>
  <c r="CX822" i="4"/>
  <c r="CZ822" i="4" l="1"/>
  <c r="DA822" i="4" s="1"/>
  <c r="CX823" i="4"/>
  <c r="CZ823" i="4" l="1"/>
  <c r="DA823" i="4" s="1"/>
  <c r="CX824" i="4"/>
  <c r="CZ824" i="4" l="1"/>
  <c r="DA824" i="4" s="1"/>
  <c r="CX825" i="4"/>
  <c r="CZ825" i="4" l="1"/>
  <c r="DA825" i="4" s="1"/>
  <c r="CX826" i="4"/>
  <c r="CZ826" i="4" l="1"/>
  <c r="DA826" i="4" s="1"/>
  <c r="CX827" i="4"/>
  <c r="CZ827" i="4" l="1"/>
  <c r="DA827" i="4" s="1"/>
  <c r="CX828" i="4"/>
  <c r="CZ828" i="4" l="1"/>
  <c r="DA828" i="4" s="1"/>
  <c r="CX829" i="4"/>
  <c r="CZ829" i="4" l="1"/>
  <c r="DA829" i="4" s="1"/>
  <c r="CX830" i="4"/>
  <c r="CZ830" i="4" l="1"/>
  <c r="DA830" i="4" s="1"/>
  <c r="CX831" i="4"/>
  <c r="CZ831" i="4" l="1"/>
  <c r="DA831" i="4" s="1"/>
  <c r="CX832" i="4"/>
  <c r="CZ832" i="4" l="1"/>
  <c r="DA832" i="4" s="1"/>
  <c r="CX833" i="4"/>
  <c r="CZ833" i="4" l="1"/>
  <c r="DA833" i="4" s="1"/>
  <c r="CX834" i="4"/>
  <c r="CZ834" i="4" l="1"/>
  <c r="DA834" i="4" s="1"/>
  <c r="CX835" i="4"/>
  <c r="CZ835" i="4" l="1"/>
  <c r="DA835" i="4" s="1"/>
  <c r="CX836" i="4"/>
  <c r="CZ836" i="4" l="1"/>
  <c r="DA836" i="4" s="1"/>
  <c r="CX837" i="4"/>
  <c r="CZ837" i="4" l="1"/>
  <c r="DA837" i="4" s="1"/>
  <c r="CX838" i="4"/>
  <c r="CZ838" i="4" l="1"/>
  <c r="DA838" i="4" s="1"/>
  <c r="CX839" i="4"/>
  <c r="CZ839" i="4" l="1"/>
  <c r="DA839" i="4" s="1"/>
  <c r="CX840" i="4"/>
  <c r="CZ840" i="4" l="1"/>
  <c r="DA840" i="4" s="1"/>
  <c r="CX841" i="4"/>
  <c r="CZ841" i="4" l="1"/>
  <c r="DA841" i="4" s="1"/>
  <c r="CX842" i="4"/>
  <c r="CZ842" i="4" l="1"/>
  <c r="DA842" i="4" s="1"/>
  <c r="CX843" i="4"/>
  <c r="CZ843" i="4" l="1"/>
  <c r="DA843" i="4" s="1"/>
  <c r="CX844" i="4"/>
  <c r="CZ844" i="4" l="1"/>
  <c r="DA844" i="4" s="1"/>
  <c r="CX845" i="4"/>
  <c r="CZ845" i="4" l="1"/>
  <c r="DA845" i="4" s="1"/>
  <c r="CX846" i="4"/>
  <c r="CZ846" i="4" l="1"/>
  <c r="DA846" i="4" s="1"/>
  <c r="CX847" i="4"/>
  <c r="CZ847" i="4" l="1"/>
  <c r="DA847" i="4" s="1"/>
  <c r="CX848" i="4"/>
  <c r="CZ848" i="4" l="1"/>
  <c r="DA848" i="4" s="1"/>
  <c r="CX849" i="4"/>
  <c r="CZ849" i="4" l="1"/>
  <c r="DA849" i="4" s="1"/>
  <c r="CX850" i="4"/>
  <c r="CZ850" i="4" l="1"/>
  <c r="DA850" i="4" s="1"/>
  <c r="CX851" i="4"/>
  <c r="CZ851" i="4" l="1"/>
  <c r="DA851" i="4" s="1"/>
  <c r="CX852" i="4"/>
  <c r="CZ852" i="4" l="1"/>
  <c r="DA852" i="4" s="1"/>
  <c r="CX853" i="4"/>
  <c r="CZ853" i="4" l="1"/>
  <c r="DA853" i="4" s="1"/>
  <c r="CX854" i="4"/>
  <c r="CZ854" i="4" l="1"/>
  <c r="DA854" i="4" s="1"/>
  <c r="CX855" i="4"/>
  <c r="CZ855" i="4" l="1"/>
  <c r="DA855" i="4" s="1"/>
  <c r="CX856" i="4"/>
  <c r="CZ856" i="4" l="1"/>
  <c r="DA856" i="4" s="1"/>
  <c r="CX857" i="4"/>
  <c r="CZ857" i="4" l="1"/>
  <c r="DA857" i="4" s="1"/>
  <c r="CX858" i="4"/>
  <c r="CZ858" i="4" l="1"/>
  <c r="DA858" i="4" s="1"/>
  <c r="CX859" i="4"/>
  <c r="CZ859" i="4" l="1"/>
  <c r="DA859" i="4" s="1"/>
  <c r="CX860" i="4"/>
  <c r="CZ860" i="4" l="1"/>
  <c r="DA860" i="4" s="1"/>
  <c r="CX861" i="4"/>
  <c r="CZ861" i="4" l="1"/>
  <c r="DA861" i="4" s="1"/>
  <c r="CX862" i="4"/>
  <c r="CZ862" i="4" l="1"/>
  <c r="DA862" i="4" s="1"/>
  <c r="CX863" i="4"/>
  <c r="CZ863" i="4" l="1"/>
  <c r="DA863" i="4" s="1"/>
  <c r="CX864" i="4"/>
  <c r="CZ864" i="4" l="1"/>
  <c r="DA864" i="4" s="1"/>
  <c r="CX865" i="4"/>
  <c r="CZ865" i="4" l="1"/>
  <c r="DA865" i="4" s="1"/>
  <c r="CX866" i="4"/>
  <c r="CZ866" i="4" l="1"/>
  <c r="DA866" i="4" s="1"/>
  <c r="CX867" i="4"/>
  <c r="CZ867" i="4" l="1"/>
  <c r="DA867" i="4" s="1"/>
  <c r="CX868" i="4"/>
  <c r="CZ868" i="4" l="1"/>
  <c r="DA868" i="4" s="1"/>
  <c r="CX869" i="4"/>
  <c r="CZ869" i="4" l="1"/>
  <c r="DA869" i="4" s="1"/>
  <c r="CX870" i="4"/>
  <c r="CZ870" i="4" l="1"/>
  <c r="DA870" i="4" s="1"/>
  <c r="CX871" i="4"/>
  <c r="CZ871" i="4" l="1"/>
  <c r="DA871" i="4" s="1"/>
  <c r="CX872" i="4"/>
  <c r="CZ872" i="4" l="1"/>
  <c r="DA872" i="4" s="1"/>
  <c r="CX873" i="4"/>
  <c r="CZ873" i="4" l="1"/>
  <c r="DA873" i="4" s="1"/>
  <c r="CX874" i="4"/>
  <c r="CZ874" i="4" l="1"/>
  <c r="DA874" i="4" s="1"/>
  <c r="CX875" i="4"/>
  <c r="CZ875" i="4" l="1"/>
  <c r="DA875" i="4" s="1"/>
  <c r="CX876" i="4"/>
  <c r="CZ876" i="4" l="1"/>
  <c r="DA876" i="4" s="1"/>
  <c r="CX877" i="4"/>
  <c r="CZ877" i="4" l="1"/>
  <c r="DA877" i="4" s="1"/>
  <c r="CX878" i="4"/>
  <c r="CZ878" i="4" l="1"/>
  <c r="DA878" i="4" s="1"/>
  <c r="CX879" i="4"/>
  <c r="CZ879" i="4" l="1"/>
  <c r="DA879" i="4" s="1"/>
  <c r="CX880" i="4"/>
  <c r="CZ880" i="4" l="1"/>
  <c r="DA880" i="4" s="1"/>
  <c r="CX881" i="4"/>
  <c r="CZ881" i="4" l="1"/>
  <c r="DA881" i="4" s="1"/>
  <c r="CX882" i="4"/>
  <c r="CZ882" i="4" l="1"/>
  <c r="DA882" i="4" s="1"/>
  <c r="CX883" i="4"/>
  <c r="CZ883" i="4" l="1"/>
  <c r="DA883" i="4" s="1"/>
  <c r="CX884" i="4"/>
  <c r="CZ884" i="4" l="1"/>
  <c r="DA884" i="4" s="1"/>
  <c r="CX885" i="4"/>
  <c r="CZ885" i="4" l="1"/>
  <c r="DA885" i="4" s="1"/>
  <c r="CX886" i="4"/>
  <c r="CZ886" i="4" l="1"/>
  <c r="DA886" i="4" s="1"/>
  <c r="CX887" i="4"/>
  <c r="CZ887" i="4" l="1"/>
  <c r="DA887" i="4" s="1"/>
  <c r="CX888" i="4"/>
  <c r="CZ888" i="4" l="1"/>
  <c r="DA888" i="4" s="1"/>
  <c r="CX889" i="4"/>
  <c r="CZ889" i="4" l="1"/>
  <c r="DA889" i="4" s="1"/>
  <c r="CX890" i="4"/>
  <c r="CZ890" i="4" l="1"/>
  <c r="DA890" i="4" s="1"/>
  <c r="CX891" i="4"/>
  <c r="CZ891" i="4" l="1"/>
  <c r="DA891" i="4" s="1"/>
  <c r="CX892" i="4"/>
  <c r="CZ892" i="4" l="1"/>
  <c r="DA892" i="4" s="1"/>
  <c r="CX893" i="4"/>
  <c r="CZ893" i="4" l="1"/>
  <c r="DA893" i="4" s="1"/>
  <c r="CX894" i="4"/>
  <c r="CZ894" i="4" l="1"/>
  <c r="DA894" i="4" s="1"/>
  <c r="CX895" i="4"/>
  <c r="CZ895" i="4" l="1"/>
  <c r="DA895" i="4" s="1"/>
  <c r="CX896" i="4"/>
  <c r="CZ896" i="4" l="1"/>
  <c r="DA896" i="4" s="1"/>
  <c r="CX897" i="4"/>
  <c r="CZ897" i="4" l="1"/>
  <c r="DA897" i="4" s="1"/>
  <c r="CX898" i="4"/>
  <c r="CZ898" i="4" l="1"/>
  <c r="DA898" i="4" s="1"/>
  <c r="CX899" i="4"/>
  <c r="CZ899" i="4" l="1"/>
  <c r="DA899" i="4" s="1"/>
  <c r="CX900" i="4"/>
  <c r="CZ900" i="4" l="1"/>
  <c r="DA900" i="4" s="1"/>
  <c r="CX901" i="4"/>
  <c r="CZ901" i="4" l="1"/>
  <c r="DA901" i="4" s="1"/>
  <c r="CX902" i="4"/>
  <c r="CZ902" i="4" l="1"/>
  <c r="DA902" i="4" s="1"/>
  <c r="CX903" i="4"/>
  <c r="CZ903" i="4" l="1"/>
  <c r="DA903" i="4" s="1"/>
  <c r="CX904" i="4"/>
  <c r="CZ904" i="4" l="1"/>
  <c r="DA904" i="4" s="1"/>
  <c r="CX905" i="4"/>
  <c r="CZ905" i="4" l="1"/>
  <c r="DA905" i="4" s="1"/>
  <c r="CX906" i="4"/>
  <c r="CZ906" i="4" l="1"/>
  <c r="DA906" i="4" s="1"/>
  <c r="CX907" i="4"/>
  <c r="CZ907" i="4" l="1"/>
  <c r="DA907" i="4" s="1"/>
  <c r="CX908" i="4"/>
  <c r="CZ908" i="4" l="1"/>
  <c r="DA908" i="4" s="1"/>
  <c r="CX909" i="4"/>
  <c r="CZ909" i="4" l="1"/>
  <c r="DA909" i="4" s="1"/>
  <c r="CX910" i="4"/>
  <c r="CZ910" i="4" l="1"/>
  <c r="DA910" i="4" s="1"/>
  <c r="CX911" i="4"/>
  <c r="CZ911" i="4" l="1"/>
  <c r="DA911" i="4" s="1"/>
  <c r="CX912" i="4"/>
  <c r="CZ912" i="4" l="1"/>
  <c r="DA912" i="4" s="1"/>
  <c r="CX913" i="4"/>
  <c r="CZ913" i="4" l="1"/>
  <c r="DA913" i="4" s="1"/>
  <c r="CX914" i="4"/>
  <c r="CZ914" i="4" l="1"/>
  <c r="DA914" i="4" s="1"/>
  <c r="CX915" i="4"/>
  <c r="CZ915" i="4" l="1"/>
  <c r="DA915" i="4" s="1"/>
  <c r="CX916" i="4"/>
  <c r="CZ916" i="4" l="1"/>
  <c r="DA916" i="4" s="1"/>
  <c r="CX917" i="4"/>
  <c r="CZ917" i="4" l="1"/>
  <c r="DA917" i="4" s="1"/>
  <c r="CX918" i="4"/>
  <c r="CZ918" i="4" l="1"/>
  <c r="DA918" i="4" s="1"/>
  <c r="CX919" i="4"/>
  <c r="CZ919" i="4" l="1"/>
  <c r="DA919" i="4" s="1"/>
  <c r="CX920" i="4"/>
  <c r="CZ920" i="4" l="1"/>
  <c r="DA920" i="4" s="1"/>
  <c r="CX921" i="4"/>
  <c r="CZ921" i="4" l="1"/>
  <c r="DA921" i="4" s="1"/>
  <c r="CX922" i="4"/>
  <c r="CZ922" i="4" l="1"/>
  <c r="DA922" i="4" s="1"/>
  <c r="CX923" i="4"/>
  <c r="CZ923" i="4" l="1"/>
  <c r="DA923" i="4" s="1"/>
  <c r="CX924" i="4"/>
  <c r="CZ924" i="4" l="1"/>
  <c r="DA924" i="4" s="1"/>
  <c r="CX925" i="4"/>
  <c r="CZ925" i="4" l="1"/>
  <c r="DA925" i="4" s="1"/>
  <c r="CX926" i="4"/>
  <c r="CZ926" i="4" l="1"/>
  <c r="DA926" i="4" s="1"/>
  <c r="CX927" i="4"/>
  <c r="CZ927" i="4" l="1"/>
  <c r="DA927" i="4" s="1"/>
  <c r="CX928" i="4"/>
  <c r="CZ928" i="4" l="1"/>
  <c r="DA928" i="4" s="1"/>
  <c r="CX929" i="4"/>
  <c r="CZ929" i="4" l="1"/>
  <c r="DA929" i="4" s="1"/>
  <c r="CX930" i="4"/>
  <c r="CZ930" i="4" l="1"/>
  <c r="DA930" i="4" s="1"/>
  <c r="CX931" i="4"/>
  <c r="CZ931" i="4" l="1"/>
  <c r="DA931" i="4" s="1"/>
  <c r="CX932" i="4"/>
  <c r="CZ932" i="4" l="1"/>
  <c r="DA932" i="4" s="1"/>
  <c r="CX933" i="4"/>
  <c r="CZ933" i="4" l="1"/>
  <c r="DA933" i="4" s="1"/>
  <c r="CX934" i="4"/>
  <c r="CZ934" i="4" l="1"/>
  <c r="DA934" i="4" s="1"/>
  <c r="CX935" i="4"/>
  <c r="CZ935" i="4" l="1"/>
  <c r="DA935" i="4" s="1"/>
  <c r="CX936" i="4"/>
  <c r="CZ936" i="4" l="1"/>
  <c r="DA936" i="4" s="1"/>
  <c r="CX937" i="4"/>
  <c r="CZ937" i="4" l="1"/>
  <c r="DA937" i="4" s="1"/>
  <c r="CX938" i="4"/>
  <c r="CZ938" i="4" l="1"/>
  <c r="DA938" i="4" s="1"/>
  <c r="CX939" i="4"/>
  <c r="CZ939" i="4" l="1"/>
  <c r="DA939" i="4" s="1"/>
  <c r="CX940" i="4"/>
  <c r="CZ940" i="4" l="1"/>
  <c r="DA940" i="4" s="1"/>
  <c r="CX941" i="4"/>
  <c r="CZ941" i="4" l="1"/>
  <c r="DA941" i="4" s="1"/>
  <c r="CX942" i="4"/>
  <c r="CZ942" i="4" l="1"/>
  <c r="DA942" i="4" s="1"/>
  <c r="CX943" i="4"/>
  <c r="CZ943" i="4" l="1"/>
  <c r="DA943" i="4" s="1"/>
  <c r="CX944" i="4"/>
  <c r="CZ944" i="4" l="1"/>
  <c r="DA944" i="4" s="1"/>
  <c r="CX945" i="4"/>
  <c r="CZ945" i="4" l="1"/>
  <c r="DA945" i="4" s="1"/>
  <c r="CX946" i="4"/>
  <c r="CZ946" i="4" l="1"/>
  <c r="DA946" i="4" s="1"/>
  <c r="CX947" i="4"/>
  <c r="CZ947" i="4" l="1"/>
  <c r="DA947" i="4" s="1"/>
  <c r="CX948" i="4"/>
  <c r="CZ948" i="4" l="1"/>
  <c r="DA948" i="4" s="1"/>
  <c r="CX949" i="4"/>
  <c r="CZ949" i="4" l="1"/>
  <c r="DA949" i="4" s="1"/>
  <c r="CX950" i="4"/>
  <c r="CZ950" i="4" l="1"/>
  <c r="DA950" i="4" s="1"/>
  <c r="CX951" i="4"/>
  <c r="CZ951" i="4" l="1"/>
  <c r="DA951" i="4" s="1"/>
  <c r="CX952" i="4"/>
  <c r="CZ952" i="4" l="1"/>
  <c r="DA952" i="4" s="1"/>
  <c r="CX953" i="4"/>
  <c r="CZ953" i="4" l="1"/>
  <c r="DA953" i="4" s="1"/>
  <c r="CX954" i="4"/>
  <c r="CZ954" i="4" l="1"/>
  <c r="DA954" i="4" s="1"/>
  <c r="CX955" i="4"/>
  <c r="CZ955" i="4" l="1"/>
  <c r="DA955" i="4" s="1"/>
  <c r="CX956" i="4"/>
  <c r="CZ956" i="4" l="1"/>
  <c r="DA956" i="4" s="1"/>
  <c r="CX957" i="4"/>
  <c r="CZ957" i="4" l="1"/>
  <c r="DA957" i="4" s="1"/>
  <c r="CX958" i="4"/>
  <c r="CZ958" i="4" l="1"/>
  <c r="DA958" i="4" s="1"/>
  <c r="CX959" i="4"/>
  <c r="CZ959" i="4" l="1"/>
  <c r="DA959" i="4" s="1"/>
  <c r="CX960" i="4"/>
  <c r="CZ960" i="4" l="1"/>
  <c r="DA960" i="4" s="1"/>
  <c r="CX961" i="4"/>
  <c r="CZ961" i="4" l="1"/>
  <c r="DA961" i="4" s="1"/>
  <c r="CX962" i="4"/>
  <c r="CZ962" i="4" l="1"/>
  <c r="DA962" i="4" s="1"/>
  <c r="CX963" i="4"/>
  <c r="CZ963" i="4" l="1"/>
  <c r="DA963" i="4" s="1"/>
  <c r="CX964" i="4"/>
  <c r="CZ964" i="4" l="1"/>
  <c r="DA964" i="4" s="1"/>
  <c r="CX965" i="4"/>
  <c r="CZ965" i="4" l="1"/>
  <c r="DA965" i="4" s="1"/>
  <c r="CX966" i="4"/>
  <c r="CZ966" i="4" l="1"/>
  <c r="DA966" i="4" s="1"/>
  <c r="CX967" i="4"/>
  <c r="CZ967" i="4" l="1"/>
  <c r="DA967" i="4" s="1"/>
  <c r="CX968" i="4"/>
  <c r="CZ968" i="4" l="1"/>
  <c r="DA968" i="4" s="1"/>
  <c r="CX969" i="4"/>
  <c r="CZ969" i="4" l="1"/>
  <c r="DA969" i="4" s="1"/>
  <c r="CX970" i="4"/>
  <c r="CZ970" i="4" l="1"/>
  <c r="DA970" i="4" s="1"/>
  <c r="CX971" i="4"/>
  <c r="CZ971" i="4" l="1"/>
  <c r="DA971" i="4" s="1"/>
  <c r="CX972" i="4"/>
  <c r="CZ972" i="4" l="1"/>
  <c r="DA972" i="4" s="1"/>
  <c r="CX973" i="4"/>
  <c r="CZ973" i="4" l="1"/>
  <c r="DA973" i="4" s="1"/>
  <c r="CX974" i="4"/>
  <c r="CZ974" i="4" l="1"/>
  <c r="DA974" i="4" s="1"/>
  <c r="CX975" i="4"/>
  <c r="CZ975" i="4" l="1"/>
  <c r="DA975" i="4" s="1"/>
  <c r="CX976" i="4"/>
  <c r="CZ976" i="4" l="1"/>
  <c r="DA976" i="4" s="1"/>
  <c r="CX977" i="4"/>
  <c r="CZ977" i="4" l="1"/>
  <c r="DA977" i="4" s="1"/>
  <c r="CX978" i="4"/>
  <c r="CZ978" i="4" l="1"/>
  <c r="DA978" i="4" s="1"/>
  <c r="CX979" i="4"/>
  <c r="CZ979" i="4" l="1"/>
  <c r="DA979" i="4" s="1"/>
  <c r="CX980" i="4"/>
  <c r="CZ980" i="4" l="1"/>
  <c r="DA980" i="4" s="1"/>
  <c r="CX981" i="4"/>
  <c r="CZ981" i="4" l="1"/>
  <c r="DA981" i="4" s="1"/>
  <c r="CX982" i="4"/>
  <c r="CZ982" i="4" l="1"/>
  <c r="DA982" i="4" s="1"/>
  <c r="CX983" i="4"/>
  <c r="CZ983" i="4" l="1"/>
  <c r="DA983" i="4" s="1"/>
  <c r="CX984" i="4"/>
  <c r="CZ984" i="4" l="1"/>
  <c r="DA984" i="4" s="1"/>
  <c r="CX985" i="4"/>
  <c r="CZ985" i="4" l="1"/>
  <c r="DA985" i="4" s="1"/>
  <c r="CX986" i="4"/>
  <c r="CZ986" i="4" l="1"/>
  <c r="DA986" i="4" s="1"/>
  <c r="CX987" i="4"/>
  <c r="CZ987" i="4" l="1"/>
  <c r="DA987" i="4" s="1"/>
  <c r="CX988" i="4"/>
  <c r="CZ988" i="4" l="1"/>
  <c r="DA988" i="4" s="1"/>
  <c r="CX989" i="4"/>
  <c r="CZ989" i="4" l="1"/>
  <c r="DA989" i="4" s="1"/>
  <c r="CX990" i="4"/>
  <c r="CZ990" i="4" l="1"/>
  <c r="DA990" i="4" s="1"/>
  <c r="CX991" i="4"/>
  <c r="CZ991" i="4" l="1"/>
  <c r="DA991" i="4" s="1"/>
  <c r="CX992" i="4"/>
  <c r="CZ992" i="4" l="1"/>
  <c r="DA992" i="4" s="1"/>
  <c r="CX993" i="4"/>
  <c r="CZ993" i="4" l="1"/>
  <c r="DA993" i="4" s="1"/>
  <c r="CX994" i="4"/>
  <c r="CZ994" i="4" l="1"/>
  <c r="DA994" i="4" s="1"/>
  <c r="CX995" i="4"/>
  <c r="CZ995" i="4" l="1"/>
  <c r="DA995" i="4" s="1"/>
  <c r="CX996" i="4"/>
  <c r="CZ996" i="4" l="1"/>
  <c r="DA996" i="4" s="1"/>
  <c r="CX997" i="4"/>
  <c r="CZ997" i="4" l="1"/>
  <c r="DA997" i="4" s="1"/>
  <c r="CX998" i="4"/>
  <c r="CZ998" i="4" l="1"/>
  <c r="DA998" i="4" s="1"/>
  <c r="CX999" i="4"/>
  <c r="CZ999" i="4" l="1"/>
  <c r="DA999" i="4" s="1"/>
  <c r="CX1000" i="4"/>
  <c r="CZ1000" i="4" l="1"/>
  <c r="DA1000" i="4" s="1"/>
  <c r="CX1001" i="4"/>
  <c r="CZ1001" i="4" l="1"/>
  <c r="DA1001" i="4" s="1"/>
  <c r="CX1002" i="4"/>
  <c r="CZ1002" i="4" l="1"/>
  <c r="DA1002" i="4" s="1"/>
  <c r="CX1003" i="4"/>
  <c r="CZ1003" i="4" l="1"/>
  <c r="DA1003" i="4" s="1"/>
  <c r="CX1004" i="4"/>
  <c r="CZ1004" i="4" l="1"/>
  <c r="DA1004" i="4" s="1"/>
  <c r="CX1005" i="4"/>
  <c r="CZ1005" i="4" l="1"/>
  <c r="DA1005" i="4" s="1"/>
  <c r="CX1006" i="4"/>
  <c r="CZ1006" i="4" l="1"/>
  <c r="DA1006" i="4" s="1"/>
  <c r="CX1007" i="4"/>
  <c r="CZ1007" i="4" l="1"/>
  <c r="DA1007" i="4" s="1"/>
  <c r="CX1008" i="4"/>
  <c r="CZ1008" i="4" l="1"/>
  <c r="DA1008" i="4" s="1"/>
  <c r="CX1009" i="4"/>
  <c r="CZ1009" i="4" l="1"/>
  <c r="DA1009" i="4" s="1"/>
  <c r="CX1010" i="4"/>
  <c r="CZ1010" i="4" l="1"/>
  <c r="DA1010" i="4" s="1"/>
  <c r="CX1011" i="4"/>
  <c r="CZ1011" i="4" l="1"/>
  <c r="DA1011" i="4" s="1"/>
  <c r="CX1012" i="4"/>
  <c r="CZ1012" i="4" l="1"/>
  <c r="DA1012" i="4" s="1"/>
  <c r="CX1013" i="4"/>
  <c r="CZ1013" i="4" l="1"/>
  <c r="DA1013" i="4" s="1"/>
  <c r="CX1014" i="4"/>
  <c r="CZ1014" i="4" l="1"/>
  <c r="DA1014" i="4" s="1"/>
  <c r="CX1015" i="4"/>
  <c r="CZ1015" i="4" l="1"/>
  <c r="DA1015" i="4" s="1"/>
  <c r="CX1016" i="4"/>
  <c r="CZ1016" i="4" l="1"/>
  <c r="DA1016" i="4" s="1"/>
  <c r="CX1017" i="4"/>
  <c r="CZ1017" i="4" l="1"/>
  <c r="DA1017" i="4" s="1"/>
  <c r="CX1018" i="4"/>
  <c r="CZ1018" i="4" l="1"/>
  <c r="DA1018" i="4" s="1"/>
  <c r="CX1019" i="4"/>
  <c r="CZ1019" i="4" l="1"/>
  <c r="DA1019" i="4" s="1"/>
  <c r="CX1020" i="4"/>
  <c r="CZ1020" i="4" l="1"/>
  <c r="DA1020" i="4" s="1"/>
  <c r="CX1021" i="4"/>
  <c r="CZ1021" i="4" l="1"/>
  <c r="DA1021" i="4" s="1"/>
  <c r="CX1022" i="4"/>
  <c r="CZ1022" i="4" l="1"/>
  <c r="DA1022" i="4" s="1"/>
  <c r="CX1023" i="4"/>
  <c r="CZ1023" i="4" l="1"/>
  <c r="DA1023" i="4" s="1"/>
  <c r="CX1024" i="4"/>
  <c r="CZ1024" i="4" l="1"/>
  <c r="DA1024" i="4" s="1"/>
  <c r="CX1025" i="4"/>
  <c r="CZ1025" i="4" l="1"/>
  <c r="DA1025" i="4" s="1"/>
  <c r="CX1026" i="4"/>
  <c r="CZ1026" i="4" l="1"/>
  <c r="DA1026" i="4" s="1"/>
  <c r="CX1027" i="4"/>
  <c r="CZ1027" i="4" l="1"/>
  <c r="DA1027" i="4" s="1"/>
  <c r="CX1028" i="4"/>
  <c r="CZ1028" i="4" l="1"/>
  <c r="DA1028" i="4" s="1"/>
  <c r="CX1029" i="4"/>
  <c r="CZ1029" i="4" l="1"/>
  <c r="DA1029" i="4" s="1"/>
  <c r="CX1030" i="4"/>
  <c r="CZ1030" i="4" l="1"/>
  <c r="DA1030" i="4" s="1"/>
  <c r="CX1031" i="4"/>
  <c r="CZ1031" i="4" l="1"/>
  <c r="DA1031" i="4" s="1"/>
  <c r="CX1032" i="4"/>
  <c r="CZ1032" i="4" l="1"/>
  <c r="DA1032" i="4" s="1"/>
  <c r="CX1033" i="4"/>
  <c r="CZ1033" i="4" l="1"/>
  <c r="DA1033" i="4" s="1"/>
  <c r="CX1034" i="4"/>
  <c r="CZ1034" i="4" l="1"/>
  <c r="DA1034" i="4" s="1"/>
  <c r="CX1035" i="4"/>
  <c r="CZ1035" i="4" l="1"/>
  <c r="DA1035" i="4" s="1"/>
  <c r="CX1036" i="4"/>
  <c r="CZ1036" i="4" l="1"/>
  <c r="DA1036" i="4" s="1"/>
  <c r="CX1037" i="4"/>
  <c r="CZ1037" i="4" l="1"/>
  <c r="DA1037" i="4" s="1"/>
  <c r="CX1038" i="4"/>
  <c r="CZ1038" i="4" l="1"/>
  <c r="DA1038" i="4" s="1"/>
  <c r="CX1039" i="4"/>
  <c r="CZ1039" i="4" l="1"/>
  <c r="DA1039" i="4" s="1"/>
  <c r="CX1040" i="4"/>
  <c r="CZ1040" i="4" l="1"/>
  <c r="DA1040" i="4" s="1"/>
  <c r="CX1041" i="4"/>
  <c r="CZ1041" i="4" l="1"/>
  <c r="DA1041" i="4" s="1"/>
  <c r="CX1042" i="4"/>
  <c r="CZ1042" i="4" l="1"/>
  <c r="DA1042" i="4" s="1"/>
  <c r="CX1043" i="4"/>
  <c r="CZ1043" i="4" l="1"/>
  <c r="DA1043" i="4" s="1"/>
  <c r="CX1044" i="4"/>
  <c r="CZ1044" i="4" l="1"/>
  <c r="DA1044" i="4" s="1"/>
  <c r="CX1045" i="4"/>
  <c r="CZ1045" i="4" l="1"/>
  <c r="DA1045" i="4" s="1"/>
  <c r="CX1046" i="4"/>
  <c r="CZ1046" i="4" l="1"/>
  <c r="DA1046" i="4" s="1"/>
  <c r="CX1047" i="4"/>
  <c r="CZ1047" i="4" l="1"/>
  <c r="DA1047" i="4" s="1"/>
  <c r="CX1048" i="4"/>
  <c r="CZ1048" i="4" l="1"/>
  <c r="DA1048" i="4" s="1"/>
  <c r="CX1049" i="4"/>
  <c r="CZ1049" i="4" l="1"/>
  <c r="DA1049" i="4" s="1"/>
  <c r="CX1050" i="4"/>
  <c r="CZ1050" i="4" l="1"/>
  <c r="DA1050" i="4" s="1"/>
  <c r="CX1051" i="4"/>
  <c r="CZ1051" i="4" l="1"/>
  <c r="DA1051" i="4" s="1"/>
  <c r="CX1052" i="4"/>
  <c r="CZ1052" i="4" l="1"/>
  <c r="DA1052" i="4" s="1"/>
  <c r="CX1053" i="4"/>
  <c r="CZ1053" i="4" l="1"/>
  <c r="DA1053" i="4" s="1"/>
  <c r="CX1054" i="4"/>
  <c r="CZ1054" i="4" l="1"/>
  <c r="DA1054" i="4" s="1"/>
  <c r="CX1055" i="4"/>
  <c r="CZ1055" i="4" l="1"/>
  <c r="DA1055" i="4" s="1"/>
  <c r="CX1056" i="4"/>
  <c r="CZ1056" i="4" l="1"/>
  <c r="DA1056" i="4" s="1"/>
  <c r="CX1057" i="4"/>
  <c r="CZ1057" i="4" l="1"/>
  <c r="DA1057" i="4" s="1"/>
  <c r="CX1058" i="4"/>
  <c r="CZ1058" i="4" l="1"/>
  <c r="DA1058" i="4" s="1"/>
  <c r="CX1059" i="4"/>
  <c r="CZ1059" i="4" l="1"/>
  <c r="DA1059" i="4" s="1"/>
  <c r="CX1060" i="4"/>
  <c r="CZ1060" i="4" l="1"/>
  <c r="DA1060" i="4" s="1"/>
  <c r="CX1061" i="4"/>
  <c r="CZ1061" i="4" l="1"/>
  <c r="DA1061" i="4" s="1"/>
  <c r="CX1062" i="4"/>
  <c r="CZ1062" i="4" l="1"/>
  <c r="DA1062" i="4" s="1"/>
  <c r="CX1063" i="4"/>
  <c r="CZ1063" i="4" l="1"/>
  <c r="DA1063" i="4" s="1"/>
  <c r="CX1064" i="4"/>
  <c r="CZ1064" i="4" l="1"/>
  <c r="DA1064" i="4" s="1"/>
  <c r="CX1065" i="4"/>
  <c r="CZ1065" i="4" l="1"/>
  <c r="DA1065" i="4" s="1"/>
  <c r="CX1066" i="4"/>
  <c r="CZ1066" i="4" l="1"/>
  <c r="DA1066" i="4" s="1"/>
  <c r="CX1067" i="4"/>
  <c r="CZ1067" i="4" l="1"/>
  <c r="DA1067" i="4" s="1"/>
  <c r="CX1068" i="4"/>
  <c r="CZ1068" i="4" l="1"/>
  <c r="DA1068" i="4" s="1"/>
  <c r="CX1069" i="4"/>
  <c r="CZ1069" i="4" l="1"/>
  <c r="DA1069" i="4" s="1"/>
  <c r="CX1070" i="4"/>
  <c r="CZ1070" i="4" l="1"/>
  <c r="DA1070" i="4" s="1"/>
  <c r="CX1071" i="4"/>
  <c r="CZ1071" i="4" l="1"/>
  <c r="DA1071" i="4" s="1"/>
  <c r="CX1072" i="4"/>
  <c r="CZ1072" i="4" l="1"/>
  <c r="DA1072" i="4" s="1"/>
  <c r="CX1073" i="4"/>
  <c r="CZ1073" i="4" l="1"/>
  <c r="DA1073" i="4" s="1"/>
  <c r="CX1074" i="4"/>
  <c r="CZ1074" i="4" l="1"/>
  <c r="DA1074" i="4" s="1"/>
  <c r="CX1075" i="4"/>
  <c r="CZ1075" i="4" l="1"/>
  <c r="DA1075" i="4" s="1"/>
  <c r="CX1076" i="4"/>
  <c r="CZ1076" i="4" l="1"/>
  <c r="DA1076" i="4" s="1"/>
  <c r="CX1077" i="4"/>
  <c r="CZ1077" i="4" l="1"/>
  <c r="DA1077" i="4" s="1"/>
  <c r="CX1078" i="4"/>
  <c r="CZ1078" i="4" l="1"/>
  <c r="DA1078" i="4" s="1"/>
  <c r="CX1079" i="4"/>
  <c r="CZ1079" i="4" l="1"/>
  <c r="DA1079" i="4" s="1"/>
  <c r="CX1080" i="4"/>
  <c r="CZ1080" i="4" l="1"/>
  <c r="DA1080" i="4" s="1"/>
  <c r="CX1081" i="4"/>
  <c r="CZ1081" i="4" l="1"/>
  <c r="DA1081" i="4" s="1"/>
  <c r="CX1082" i="4"/>
  <c r="CZ1082" i="4" l="1"/>
  <c r="DA1082" i="4" s="1"/>
  <c r="CX1083" i="4"/>
  <c r="CZ1083" i="4" l="1"/>
  <c r="DA1083" i="4" s="1"/>
  <c r="CX1084" i="4"/>
  <c r="CZ1084" i="4" l="1"/>
  <c r="DA1084" i="4" s="1"/>
  <c r="CX1085" i="4"/>
  <c r="CZ1085" i="4" l="1"/>
  <c r="DA1085" i="4" s="1"/>
  <c r="CX1086" i="4"/>
  <c r="CZ1086" i="4" l="1"/>
  <c r="DA1086" i="4" s="1"/>
  <c r="CX1087" i="4"/>
  <c r="CZ1087" i="4" l="1"/>
  <c r="DA1087" i="4" s="1"/>
  <c r="CX1088" i="4"/>
  <c r="CZ1088" i="4" l="1"/>
  <c r="DA1088" i="4" s="1"/>
  <c r="CX1089" i="4"/>
  <c r="CZ1089" i="4" l="1"/>
  <c r="DA1089" i="4" s="1"/>
  <c r="CX1090" i="4"/>
  <c r="CZ1090" i="4" l="1"/>
  <c r="DA1090" i="4" s="1"/>
  <c r="CX1091" i="4"/>
  <c r="CZ1091" i="4" l="1"/>
  <c r="DA1091" i="4" s="1"/>
  <c r="CX1092" i="4"/>
  <c r="CZ1092" i="4" l="1"/>
  <c r="DA1092" i="4" s="1"/>
  <c r="CX1093" i="4"/>
  <c r="CZ1093" i="4" l="1"/>
  <c r="DA1093" i="4" s="1"/>
  <c r="CX1094" i="4"/>
  <c r="CZ1094" i="4" l="1"/>
  <c r="DA1094" i="4" s="1"/>
  <c r="CX1095" i="4"/>
  <c r="CZ1095" i="4" l="1"/>
  <c r="DA1095" i="4" s="1"/>
  <c r="CX1096" i="4"/>
  <c r="CZ1096" i="4" l="1"/>
  <c r="DA1096" i="4" s="1"/>
  <c r="CX1097" i="4"/>
  <c r="CZ1097" i="4" l="1"/>
  <c r="DA1097" i="4" s="1"/>
  <c r="CX1098" i="4"/>
  <c r="CZ1098" i="4" l="1"/>
  <c r="DA1098" i="4" s="1"/>
  <c r="CX1099" i="4"/>
  <c r="CZ1099" i="4" l="1"/>
  <c r="DA1099" i="4" s="1"/>
  <c r="CX1100" i="4"/>
  <c r="CZ1100" i="4" l="1"/>
  <c r="DA1100" i="4" s="1"/>
  <c r="CX1101" i="4"/>
  <c r="CZ1101" i="4" l="1"/>
  <c r="DA1101" i="4" s="1"/>
  <c r="CX1102" i="4"/>
  <c r="CZ1102" i="4" l="1"/>
  <c r="DA1102" i="4" s="1"/>
  <c r="CX1103" i="4"/>
  <c r="CZ1103" i="4" l="1"/>
  <c r="DA1103" i="4" s="1"/>
  <c r="CX1104" i="4"/>
  <c r="CZ1104" i="4" l="1"/>
  <c r="DA1104" i="4" s="1"/>
  <c r="CX1105" i="4"/>
  <c r="CZ1105" i="4" l="1"/>
  <c r="DA1105" i="4" s="1"/>
  <c r="CX1106" i="4"/>
  <c r="CZ1106" i="4" l="1"/>
  <c r="DA1106" i="4" s="1"/>
  <c r="CX1107" i="4"/>
  <c r="CZ1107" i="4" l="1"/>
  <c r="DA1107" i="4" s="1"/>
  <c r="CX1108" i="4"/>
  <c r="CZ1108" i="4" l="1"/>
  <c r="DA1108" i="4" s="1"/>
  <c r="CX1109" i="4"/>
  <c r="CZ1109" i="4" l="1"/>
  <c r="DA1109" i="4" s="1"/>
  <c r="CX1110" i="4"/>
  <c r="CZ1110" i="4" l="1"/>
  <c r="DA1110" i="4" s="1"/>
  <c r="CX1111" i="4"/>
  <c r="CZ1111" i="4" l="1"/>
  <c r="DA1111" i="4" s="1"/>
  <c r="CX1112" i="4"/>
  <c r="CZ1112" i="4" l="1"/>
  <c r="DA1112" i="4" s="1"/>
  <c r="CX1113" i="4"/>
  <c r="CZ1113" i="4" l="1"/>
  <c r="DA1113" i="4" s="1"/>
  <c r="CX1114" i="4"/>
  <c r="CZ1114" i="4" s="1"/>
  <c r="DA1114" i="4" s="1"/>
  <c r="R7" i="12" l="1"/>
  <c r="I7" i="12" l="1"/>
  <c r="J27" i="12" l="1"/>
  <c r="L27" i="1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<sst xmlns="http://schemas.openxmlformats.org/spreadsheetml/2006/main" count="2375" uniqueCount="442">
  <si>
    <t>GBP</t>
  </si>
  <si>
    <t>Composite Components        Excluded: Placeholder Cash ...</t>
  </si>
  <si>
    <t>Ticker</t>
  </si>
  <si>
    <t>Total Return</t>
  </si>
  <si>
    <t>Total</t>
  </si>
  <si>
    <t>Equities</t>
  </si>
  <si>
    <t>Global Equities ex-SIPDO</t>
  </si>
  <si>
    <t>Active</t>
  </si>
  <si>
    <t>ARROWSTREET GLOBAL EQUITY</t>
  </si>
  <si>
    <t>Passive</t>
  </si>
  <si>
    <t>AMUNDI EQUITY PASSIVE</t>
  </si>
  <si>
    <t>SIPDO Global Equities</t>
  </si>
  <si>
    <t>Vault Lock Status:</t>
  </si>
  <si>
    <t>Unlocked</t>
  </si>
  <si>
    <t>Benchmark</t>
  </si>
  <si>
    <t>Date</t>
  </si>
  <si>
    <t>Alpha</t>
  </si>
  <si>
    <t>Port. Beginning Market Value</t>
  </si>
  <si>
    <t>Market Values</t>
  </si>
  <si>
    <t>Manager Returns</t>
  </si>
  <si>
    <t>ArrowStreet</t>
  </si>
  <si>
    <t>Amundi</t>
  </si>
  <si>
    <t>Performance - 31st March Weight</t>
  </si>
  <si>
    <t>Portfolio Construction</t>
  </si>
  <si>
    <t>Manager Selection</t>
  </si>
  <si>
    <t>Last</t>
  </si>
  <si>
    <t>Risk Attribution</t>
  </si>
  <si>
    <t>Risk Factors Impact</t>
  </si>
  <si>
    <t>Size</t>
  </si>
  <si>
    <t>Country</t>
  </si>
  <si>
    <t>Value</t>
  </si>
  <si>
    <t>Sectors</t>
  </si>
  <si>
    <t>Momentum</t>
  </si>
  <si>
    <t>Cumulative</t>
  </si>
  <si>
    <t>Month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</si>
  <si>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</si>
  <si>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</si>
  <si>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</si>
  <si>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</si>
  <si>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</si>
  <si>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</si>
  <si>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</si>
  <si>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</si>
  <si>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</si>
  <si>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</si>
  <si>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</si>
  <si>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</si>
  <si>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Total Alpha</t>
  </si>
  <si>
    <t>Market Risk</t>
  </si>
  <si>
    <t>Beta &amp; Volatility</t>
  </si>
  <si>
    <t>Exposures</t>
  </si>
  <si>
    <t>(++) = significantly overweight
(+) = overweight
(-) = underweight
(--) = significantly underweight</t>
  </si>
  <si>
    <t>Alpha in £</t>
  </si>
  <si>
    <t>--</t>
  </si>
  <si>
    <t>Sector</t>
  </si>
  <si>
    <t>Market Direction</t>
  </si>
  <si>
    <t>Returns</t>
  </si>
  <si>
    <t>Active Average</t>
  </si>
  <si>
    <t>Difference</t>
  </si>
  <si>
    <t>Contribution</t>
  </si>
  <si>
    <t>Actual Active</t>
  </si>
  <si>
    <t>Portfolio</t>
  </si>
  <si>
    <t>Beginning Market Values</t>
  </si>
  <si>
    <t>Portfolio Return</t>
  </si>
  <si>
    <t>Portfolio Index</t>
  </si>
  <si>
    <t>Benchmark Index</t>
  </si>
  <si>
    <t>Model Portfolio</t>
  </si>
  <si>
    <t>Quality</t>
  </si>
  <si>
    <t>Cumulative Alpha</t>
  </si>
  <si>
    <t>Benchmark Return</t>
  </si>
  <si>
    <t>Portfolio Rotation</t>
  </si>
  <si>
    <t>Bench. Total Return</t>
  </si>
  <si>
    <t>22d Tracking Error</t>
  </si>
  <si>
    <t>PPF QUANTITATIVE EQUITY PORTFO</t>
  </si>
  <si>
    <t>PPF Quantitative Equity Fund</t>
  </si>
  <si>
    <t>3m Rolling TE</t>
  </si>
  <si>
    <t>Adjusted Alpha</t>
  </si>
  <si>
    <t>Target TE</t>
  </si>
  <si>
    <t>Cumulative Alpha (1% TE)</t>
  </si>
  <si>
    <t>Realised</t>
  </si>
  <si>
    <t>At 1% Target TE</t>
  </si>
  <si>
    <t>Drawdown</t>
  </si>
  <si>
    <t>Max Drawdown</t>
  </si>
  <si>
    <t>Manager Alphas</t>
  </si>
  <si>
    <t/>
  </si>
  <si>
    <t>31-MAR-2025 to 01-APR-2025</t>
  </si>
  <si>
    <t>01-APR-2025 to 02-APR-2025</t>
  </si>
  <si>
    <t>02-APR-2025 to 03-APR-2025</t>
  </si>
  <si>
    <t>03-APR-2025 to 04-APR-2025</t>
  </si>
  <si>
    <t>04-APR-2025 to 07-APR-2025</t>
  </si>
  <si>
    <t>07-APR-2025 to 08-APR-2025</t>
  </si>
  <si>
    <t>08-APR-2025 to 09-APR-2025</t>
  </si>
  <si>
    <t>09-APR-2025 to 10-APR-2025</t>
  </si>
  <si>
    <t>10-APR-2025 to 11-APR-2025</t>
  </si>
  <si>
    <t>11-APR-2025 to 14-APR-2025</t>
  </si>
  <si>
    <t>14-APR-2025 to 15-APR-2025</t>
  </si>
  <si>
    <t>15-APR-2025 to 16-APR-2025</t>
  </si>
  <si>
    <t>16-APR-2025 to 17-APR-2025</t>
  </si>
  <si>
    <t>17-APR-2025 to 18-APR-2025</t>
  </si>
  <si>
    <t>18-APR-2025 to 21-APR-2025</t>
  </si>
  <si>
    <t>21-APR-2025 to 22-APR-2025</t>
  </si>
  <si>
    <t>22-APR-2025 to 23-APR-2025</t>
  </si>
  <si>
    <t>23-APR-2025 to 24-APR-2025</t>
  </si>
  <si>
    <t>24-APR-2025 to 25-APR-2025</t>
  </si>
  <si>
    <t>25-APR-2025 to 28-APR-2025</t>
  </si>
  <si>
    <t>28-APR-2025 to 29-APR-2025</t>
  </si>
  <si>
    <t>29-APR-2025 to 30-APR-2025</t>
  </si>
  <si>
    <t>30-APR-2025 to 01-MAY-2025</t>
  </si>
  <si>
    <t>01-MAY-2025 to 02-MAY-2025</t>
  </si>
  <si>
    <t>02-MAY-2025 to 05-MAY-2025</t>
  </si>
  <si>
    <t>05-MAY-2025 to 06-MAY-2025</t>
  </si>
  <si>
    <t>06-MAY-2025 to 07-MAY-2025</t>
  </si>
  <si>
    <t>07-MAY-2025 to 08-MAY-2025</t>
  </si>
  <si>
    <t>08-MAY-2025 to 09-MAY-2025</t>
  </si>
  <si>
    <t>09-MAY-2025 to 12-MAY-2025</t>
  </si>
  <si>
    <t>12-MAY-2025 to 13-MAY-2025</t>
  </si>
  <si>
    <t>13-MAY-2025 to 14-MAY-2025</t>
  </si>
  <si>
    <t>14-MAY-2025 to 15-MAY-2025</t>
  </si>
  <si>
    <t>15-MAY-2025 to 16-MAY-2025</t>
  </si>
  <si>
    <t>16-MAY-2025 to 19-MAY-2025</t>
  </si>
  <si>
    <t>19-MAY-2025 to 20-MAY-2025</t>
  </si>
  <si>
    <t>20-MAY-2025 to 21-MAY-2025</t>
  </si>
  <si>
    <t>21-MAY-2025 to 22-MAY-2025</t>
  </si>
  <si>
    <t>22-MAY-2025 to 23-MAY-2025</t>
  </si>
  <si>
    <t>23-MAY-2025 to 26-MAY-2025</t>
  </si>
  <si>
    <t>26-MAY-2025 to 27-MAY-2025</t>
  </si>
  <si>
    <t>27-MAY-2025 to 28-MAY-2025</t>
  </si>
  <si>
    <t>28-MAY-2025 to 29-MAY-2025</t>
  </si>
  <si>
    <t>29-MAY-2025 to 30-MAY-2025</t>
  </si>
  <si>
    <t>30-MAY-2025 to 31-MAY-2025</t>
  </si>
  <si>
    <t>31-MAY-2025 to 02-JUN-2025</t>
  </si>
  <si>
    <t>02-JUN-2025 to 03-JUN-2025</t>
  </si>
  <si>
    <t>03-JUN-2025 to 04-JUN-2025</t>
  </si>
  <si>
    <t>04-JUN-2025 to 05-JUN-2025</t>
  </si>
  <si>
    <t>05-JUN-2025 to 06-JUN-2025</t>
  </si>
  <si>
    <t>06-JUN-2025 to 09-JUN-2025</t>
  </si>
  <si>
    <t>09-JUN-2025 to 10-JUN-2025</t>
  </si>
  <si>
    <t>10-JUN-2025 to 11-JUN-2025</t>
  </si>
  <si>
    <t>11-JUN-2025 to 12-JUN-2025</t>
  </si>
  <si>
    <t>12-JUN-2025 to 13-JUN-2025</t>
  </si>
  <si>
    <t>13-JUN-2025 to 16-JUN-2025</t>
  </si>
  <si>
    <t>16-JUN-2025 to 17-JUN-2025</t>
  </si>
  <si>
    <t>17-JUN-2025 to 18-JUN-2025</t>
  </si>
  <si>
    <t>18-JUN-2025 to 19-JUN-2025</t>
  </si>
  <si>
    <t>19-JUN-2025 to 20-JUN-2025</t>
  </si>
  <si>
    <t>20-JUN-2025 to 23-JUN-2025</t>
  </si>
  <si>
    <t>23-JUN-2025 to 24-JUN-2025</t>
  </si>
  <si>
    <t>24-JUN-2025 to 25-JUN-2025</t>
  </si>
  <si>
    <t>25-JUN-2025 to 26-JUN-2025</t>
  </si>
  <si>
    <t>26-JUN-2025 to 27-JUN-2025</t>
  </si>
  <si>
    <t>27-JUN-2025 to 30-JUN-2025</t>
  </si>
  <si>
    <t>30-JUN-2025 to 01-JUL-2025</t>
  </si>
  <si>
    <t>01-JUL-2025 to 02-JUL-2025</t>
  </si>
  <si>
    <t>02-JUL-2025 to 03-JUL-2025</t>
  </si>
  <si>
    <t>03-JUL-2025 to 04-JUL-2025</t>
  </si>
  <si>
    <t>04-JUL-2025 to 07-JUL-2025</t>
  </si>
  <si>
    <t>07-JUL-2025 to 08-JUL-2025</t>
  </si>
  <si>
    <t>08-JUL-2025 to 09-JUL-2025</t>
  </si>
  <si>
    <t>09-JUL-2025 to 10-JUL-2025</t>
  </si>
  <si>
    <t>10-JUL-2025 to 11-JUL-2025</t>
  </si>
  <si>
    <t>11-JUL-2025 to 14-JUL-2025</t>
  </si>
  <si>
    <t>14-JUL-2025 to 15-JUL-2025</t>
  </si>
  <si>
    <t>15-JUL-2025 to 16-JUL-2025</t>
  </si>
  <si>
    <t>16-JUL-2025 to 17-JUL-2025</t>
  </si>
  <si>
    <t>17-JUL-2025 to 18-JUL-2025</t>
  </si>
  <si>
    <t>18-JUL-2025 to 21-JUL-2025</t>
  </si>
  <si>
    <t>21-JUL-2025 to 22-JUL-2025</t>
  </si>
  <si>
    <t>22-JUL-2025 to 23-JUL-2025</t>
  </si>
  <si>
    <t>23-JUL-2025 to 24-JUL-2025</t>
  </si>
  <si>
    <t>24-JUL-2025 to 25-JUL-2025</t>
  </si>
  <si>
    <t>25-JUL-2025 to 28-JUL-2025</t>
  </si>
  <si>
    <t>28-JUL-2025 to 29-JUL-2025</t>
  </si>
  <si>
    <t>29-JUL-2025 to 30-JUL-2025</t>
  </si>
  <si>
    <t>30-JUL-2025 to 31-JUL-2025</t>
  </si>
  <si>
    <t>31-JUL-2025 to 01-AUG-2025</t>
  </si>
  <si>
    <t>01-AUG-2025 to 04-AUG-2025</t>
  </si>
  <si>
    <t>04-AUG-2025 to 05-AUG-2025</t>
  </si>
  <si>
    <t>05-AUG-2025 to 06-AUG-2025</t>
  </si>
  <si>
    <t>06-AUG-2025 to 07-AUG-2025</t>
  </si>
  <si>
    <t>07-AUG-2025 to 08-AUG-2025</t>
  </si>
  <si>
    <t>08-AUG-2025 to 11-AUG-2025</t>
  </si>
  <si>
    <t>11-AUG-2025 to 12-AUG-2025</t>
  </si>
  <si>
    <t>12-AUG-2025 to 13-AUG-2025</t>
  </si>
  <si>
    <t>13-AUG-2025 to 14-AUG-2025</t>
  </si>
  <si>
    <t>14-AUG-2025 to 15-AUG-2025</t>
  </si>
  <si>
    <t>15-AUG-2025 to 18-AUG-2025</t>
  </si>
  <si>
    <t>18-AUG-2025 to 19-AUG-2025</t>
  </si>
  <si>
    <t>19-AUG-2025 to 20-AUG-2025</t>
  </si>
  <si>
    <t>20-AUG-2025 to 21-AUG-2025</t>
  </si>
  <si>
    <t>21-AUG-2025 to 22-AUG-2025</t>
  </si>
  <si>
    <t>22-AUG-2025 to 25-AUG-2025</t>
  </si>
  <si>
    <t>25-AUG-2025 to 26-AUG-2025</t>
  </si>
  <si>
    <t>26-AUG-2025 to 27-AUG-2025</t>
  </si>
  <si>
    <t>27-AUG-2025 to 28-AUG-2025</t>
  </si>
  <si>
    <t>28-AUG-2025 to 29-AUG-2025</t>
  </si>
  <si>
    <t>29-AUG-2025 to 31-AUG-2025</t>
  </si>
  <si>
    <t>31-AUG-2025 to 01-SEP-2025</t>
  </si>
  <si>
    <t>01-SEP-2025 to 02-SEP-2025</t>
  </si>
  <si>
    <t>02-SEP-2025 to 03-SEP-2025</t>
  </si>
  <si>
    <t>03-SEP-2025 to 04-SEP-2025</t>
  </si>
  <si>
    <t>04-SEP-2025 to 05-SEP-2025</t>
  </si>
  <si>
    <t>05-SEP-2025 to 08-SEP-2025</t>
  </si>
  <si>
    <t>08-SEP-2025 to 09-SEP-2025</t>
  </si>
  <si>
    <t>09-SEP-2025 to 10-SEP-2025</t>
  </si>
  <si>
    <t>10-SEP-2025 to 11-SEP-2025</t>
  </si>
  <si>
    <t>WELLINGTON</t>
  </si>
  <si>
    <t>11-SEP-2025 to 12-SEP-2025</t>
  </si>
  <si>
    <t>Wellington</t>
  </si>
  <si>
    <t>12-SEP-2025 to 15-SEP-2025</t>
  </si>
  <si>
    <t>15-SEP-2025 to 16-SEP-2025</t>
  </si>
  <si>
    <t>16-SEP-2025 to 17-SEP-2025</t>
  </si>
  <si>
    <t>17-SEP-2025 to 18-SEP-2025</t>
  </si>
  <si>
    <t>18-SEP-2025 to 19-SEP-2025</t>
  </si>
  <si>
    <t>19-SEP-2025 to 22-SEP-2025</t>
  </si>
  <si>
    <t>22-SEP-2025 to 23-SEP-2025</t>
  </si>
  <si>
    <t>23-SEP-2025 to 24-SEP-2025</t>
  </si>
  <si>
    <t>31-MAR-2025 to 25-SEP-2025</t>
  </si>
  <si>
    <t>24-SEP-2025 to 25-SEP-2025</t>
  </si>
  <si>
    <t>Fixed Income vs. 38.5% Credit / 61.5% EMD</t>
  </si>
  <si>
    <t>Fixed Income</t>
  </si>
  <si>
    <t>EMD</t>
  </si>
  <si>
    <t>EMD OVERLAY</t>
  </si>
  <si>
    <t>EMSO MASTER FUND</t>
  </si>
  <si>
    <t>GLOBAL EVOLUTION</t>
  </si>
  <si>
    <t>NEUBERGER BERMAN SHORT DURATION</t>
  </si>
  <si>
    <t>SCHRODERS EMD</t>
  </si>
  <si>
    <t>Global Credit</t>
  </si>
  <si>
    <t>FYTD Alpha</t>
  </si>
  <si>
    <t>Alpha - Cumulative</t>
  </si>
  <si>
    <t xml:space="preserve">Portfolio </t>
  </si>
  <si>
    <t>Total PPF vs. Composite Style Benchmark (Total PPF)</t>
  </si>
  <si>
    <t>Non-LDI</t>
  </si>
  <si>
    <t>SIP Investments</t>
  </si>
  <si>
    <t>Alternatives</t>
  </si>
  <si>
    <t>Alt Credit</t>
  </si>
  <si>
    <t>Alt Credit Hedging</t>
  </si>
  <si>
    <t>Illiquid Alt Credit ex-Hedging</t>
  </si>
  <si>
    <t>Direct Lending &amp; Mezzanine</t>
  </si>
  <si>
    <t>Monthly</t>
  </si>
  <si>
    <t>Quarterly</t>
  </si>
  <si>
    <t>ALBACORE - PROJECT SAFARI</t>
  </si>
  <si>
    <t>APOLLO CREDIT OPPS III</t>
  </si>
  <si>
    <t>APOLLO HYBRID VALUE FUND</t>
  </si>
  <si>
    <t>BRIDGEPOINT CREDIT PPF SMA SCS</t>
  </si>
  <si>
    <t>CHURCHILL DB INVESTOR LP</t>
  </si>
  <si>
    <t>EMSO - FONDO DE CAPITAL PRIVADO CATTLEYA</t>
  </si>
  <si>
    <t>GSO CEDIT OPP III</t>
  </si>
  <si>
    <t>GSO CREDIT OPPORTUNITIES II</t>
  </si>
  <si>
    <t>GSO ENERGY SELECT OPPS</t>
  </si>
  <si>
    <t>HAYFIN PPF LP</t>
  </si>
  <si>
    <t>MERCERPRVATEINVSTMNTPRTNRSIV-S</t>
  </si>
  <si>
    <t>MERCERPRVTEINVSTMENTPRTNRSIV-S</t>
  </si>
  <si>
    <t>P CAPITAL PARTNERS V</t>
  </si>
  <si>
    <t>PRICOA - PCP V</t>
  </si>
  <si>
    <t>PROVENTUS CAPITAL PARTNERS IV</t>
  </si>
  <si>
    <t>RAVEN RPPF FOO LP</t>
  </si>
  <si>
    <t>Senior Loans</t>
  </si>
  <si>
    <t>OAK HILL ADVISORS LIQUID</t>
  </si>
  <si>
    <t>Stressed &amp; Distressed</t>
  </si>
  <si>
    <t>Legacy</t>
  </si>
  <si>
    <t>AVENUE CAPITAL</t>
  </si>
  <si>
    <t>BLUEMOUNTAIN SUMMIT II</t>
  </si>
  <si>
    <t>GSO SPECIAL SITUATIONS</t>
  </si>
  <si>
    <t>YORK CAPITAL CREDIT OPPS</t>
  </si>
  <si>
    <t>BAIN CAPITAL CREDIT</t>
  </si>
  <si>
    <t>GSO CAPITAL SOLUTIONS FUND III</t>
  </si>
  <si>
    <t>Variable Beta</t>
  </si>
  <si>
    <t>ANCHORAGE CAPITAL PARTNERS OFF</t>
  </si>
  <si>
    <t>APOLLO CREDIT STRATEGIES</t>
  </si>
  <si>
    <t>Infrastructure</t>
  </si>
  <si>
    <t>Fees Infrastructure</t>
  </si>
  <si>
    <t>Infrastructure ex-Hedging</t>
  </si>
  <si>
    <t>Illiquid Infrastructure Non-UK</t>
  </si>
  <si>
    <t>ARCLIGHT ENERGY PARTNERS VI</t>
  </si>
  <si>
    <t>FIRST SENTIER EDIF III</t>
  </si>
  <si>
    <t>GIP IV</t>
  </si>
  <si>
    <t>GIP V (GLOBAL INFRASTRUCTURE P</t>
  </si>
  <si>
    <t>GLOBAL INFRA PARTNERS II</t>
  </si>
  <si>
    <t>GLOBAL INFRA PARTNERS III</t>
  </si>
  <si>
    <t>Infranode - Fund II</t>
  </si>
  <si>
    <t>MANULIFE INFRASTRUCTFUND III-D</t>
  </si>
  <si>
    <t>MERIDIAM - PROJECT HERCULES</t>
  </si>
  <si>
    <t>MERIDIAM - PROJECT SONATE CO-I</t>
  </si>
  <si>
    <t>MERIDIAM EUROPE II</t>
  </si>
  <si>
    <t>MERIDIAM III</t>
  </si>
  <si>
    <t>MERIDIAM INFRAS NORTAMERICA FU</t>
  </si>
  <si>
    <t>MERIDIAM SIE IV SLP</t>
  </si>
  <si>
    <t>MERIDIAM TRANSITION OPPORTUNIT</t>
  </si>
  <si>
    <t>Meridiam TURF</t>
  </si>
  <si>
    <t>MERIDIAN AUSOL I &amp; II TOLL ROA</t>
  </si>
  <si>
    <t>NGP SRA CO-INVEST, LP.</t>
  </si>
  <si>
    <t>SR-400 CO-INVEST FUND PARALLEL</t>
  </si>
  <si>
    <t>Illiquid Infrastructure UK</t>
  </si>
  <si>
    <t>DALMORE -THAMESLINK XLT ROLLIN</t>
  </si>
  <si>
    <t>DALMORE CORY RIVERSIDE</t>
  </si>
  <si>
    <t>PIP DALMORE EQUITY FUND</t>
  </si>
  <si>
    <t>PIP MULTI STRATEGY FUND</t>
  </si>
  <si>
    <t>THE AIRLINE GROUP LTD</t>
  </si>
  <si>
    <t>TTT EQUITY DALMORE CAPITAL</t>
  </si>
  <si>
    <t>Liquid Infrastructure</t>
  </si>
  <si>
    <t>ATLAS INFRASTRUCTUREPARTNERS</t>
  </si>
  <si>
    <t>Infrastructure Hedging</t>
  </si>
  <si>
    <t>PE Core</t>
  </si>
  <si>
    <t>PE ex-Hedging</t>
  </si>
  <si>
    <t>Liquid PE</t>
  </si>
  <si>
    <t>PE European Middle Market</t>
  </si>
  <si>
    <t>APAX FRANCE IX PROJECT TAMARIN</t>
  </si>
  <si>
    <t>APAX FRANCE X</t>
  </si>
  <si>
    <t>APAX IX</t>
  </si>
  <si>
    <t>EQUISTONE VI</t>
  </si>
  <si>
    <t>EURAZEO CAPITAL II</t>
  </si>
  <si>
    <t>IK FUND IX</t>
  </si>
  <si>
    <t>IK INVESTMENTS PARTN- FND VIII</t>
  </si>
  <si>
    <t>IK PROJECT PASSION -CONET</t>
  </si>
  <si>
    <t>INFLEXION - BUYOUT FUND VI</t>
  </si>
  <si>
    <t>INFLEXION BUYOUT FUND</t>
  </si>
  <si>
    <t>INFLEXION EF VI</t>
  </si>
  <si>
    <t>INFLEXION ENTERPRISEFUND V</t>
  </si>
  <si>
    <t>INFLEXION PARTNER FUND</t>
  </si>
  <si>
    <t>INFLEXION PARTNERSHIP FUND III</t>
  </si>
  <si>
    <t>INFLEXION PROJECT GRACE</t>
  </si>
  <si>
    <t>INFLEXION SUPPLEMENTFUND V</t>
  </si>
  <si>
    <t>TRITON V</t>
  </si>
  <si>
    <t>TRITON VI</t>
  </si>
  <si>
    <t>PE Growth Equity / VC</t>
  </si>
  <si>
    <t>PE Healthcare</t>
  </si>
  <si>
    <t>LGIM DT MALIN</t>
  </si>
  <si>
    <t>PE Secondary</t>
  </si>
  <si>
    <t>GS VINTAGE IV</t>
  </si>
  <si>
    <t>GS VINTAGE VI</t>
  </si>
  <si>
    <t>ICG PLC - PROJECT DALLAS -DIGI</t>
  </si>
  <si>
    <t>ICG SE IV</t>
  </si>
  <si>
    <t>ICG SE V</t>
  </si>
  <si>
    <t>ICG STRATEGIC EQUITYFUND III</t>
  </si>
  <si>
    <t>LEXINGTON CAPITAL PARTNERS IX</t>
  </si>
  <si>
    <t>LEXINGTON CAPITAL PTS. VII</t>
  </si>
  <si>
    <t>LEXINGTON CAPTL PARTNERS VIII</t>
  </si>
  <si>
    <t>LEXINGTON CAPTL PRTNR DENDUR</t>
  </si>
  <si>
    <t>LGT CGS IV</t>
  </si>
  <si>
    <t>LGT CROWN GBL SECONDARIES III</t>
  </si>
  <si>
    <t>LGT CROWN SECONDARIES SPECIAL</t>
  </si>
  <si>
    <t>LGT CROWN SECONDARY PLACEMENT</t>
  </si>
  <si>
    <t>LGT SECONDARIES POST2023</t>
  </si>
  <si>
    <t>PANTHEON FRIAR</t>
  </si>
  <si>
    <t>PANTHEON GLOBAL SECONDARY IV</t>
  </si>
  <si>
    <t>PANTHEON GLOBAL SECONDARY V</t>
  </si>
  <si>
    <t>PANTHEON GLOBAL SECONDARY VII</t>
  </si>
  <si>
    <t>PANTHEON GLOBAL SECONDARY VIII</t>
  </si>
  <si>
    <t>PANTHEON SECONDARY FUND VI</t>
  </si>
  <si>
    <t>PARTNERS SECONDARY 2011</t>
  </si>
  <si>
    <t>PE US Middle Market</t>
  </si>
  <si>
    <t>PE Hedging</t>
  </si>
  <si>
    <t>PE Non Core</t>
  </si>
  <si>
    <t>PE Energy</t>
  </si>
  <si>
    <t>ENERVEST ENERGY FGN HLDS XIV</t>
  </si>
  <si>
    <t>ENERVEST ENERGY INSTITUTIONAL</t>
  </si>
  <si>
    <t>ENERVEST XIV</t>
  </si>
  <si>
    <t>NGP NATURAL RESOURCEXI</t>
  </si>
  <si>
    <t>NGP XII</t>
  </si>
  <si>
    <t>PE Non-Core Hedging</t>
  </si>
  <si>
    <t>PPF Alts Cash</t>
  </si>
  <si>
    <t>Property</t>
  </si>
  <si>
    <t>Fees Property</t>
  </si>
  <si>
    <t>Property ex-Hedging</t>
  </si>
  <si>
    <t>Illiquid Property - Asia</t>
  </si>
  <si>
    <t>CBRE ASIA VALUE PARTNERS IV</t>
  </si>
  <si>
    <t>CBRE ASIA VALUE PARTNERS V</t>
  </si>
  <si>
    <t>PAG REAL ESTATE- SCREP VII</t>
  </si>
  <si>
    <t>SC CAPITAL RECAP IV</t>
  </si>
  <si>
    <t>SC CAPITAL RECAP V</t>
  </si>
  <si>
    <t>Illiquid Property - Europe</t>
  </si>
  <si>
    <t>EUROPA CAPITAL FUND IV</t>
  </si>
  <si>
    <t>EUROPA CAPITAL PROJECT B13</t>
  </si>
  <si>
    <t>EUROPA FUND IV</t>
  </si>
  <si>
    <t>EUROPA FUND VI</t>
  </si>
  <si>
    <t>LASALLE EUROPE ENCORE PLUS</t>
  </si>
  <si>
    <t>ORION CAPITAL FUND V</t>
  </si>
  <si>
    <t>TRISTAN CCP 5 LL</t>
  </si>
  <si>
    <t>TRISTAN INCOME PLUS STRATEGY O</t>
  </si>
  <si>
    <t>Illiquid Property - UK</t>
  </si>
  <si>
    <t>CBRE GI UK DIRECT</t>
  </si>
  <si>
    <t>LASALLE UK PROPERTY MULTI-MANAGE</t>
  </si>
  <si>
    <t>Illiquid Property - US</t>
  </si>
  <si>
    <t>Liquid Property</t>
  </si>
  <si>
    <t>HARWORTH GROUP</t>
  </si>
  <si>
    <t>PROPERTY ETF</t>
  </si>
  <si>
    <t>Property Hedging</t>
  </si>
  <si>
    <t>Timberland and Farmland</t>
  </si>
  <si>
    <t>Fees Timberland</t>
  </si>
  <si>
    <t>T&amp;F ex-Hedging</t>
  </si>
  <si>
    <t>Illiquid T&amp;F</t>
  </si>
  <si>
    <t>AUSTRALIA NZ FORESTRY FUND 3</t>
  </si>
  <si>
    <t>DASOS PINE</t>
  </si>
  <si>
    <t>DASOS TIMBERLAND FUND II</t>
  </si>
  <si>
    <t>FOREST FUND I</t>
  </si>
  <si>
    <t>GRESHAM HOUSE FG&amp;S FUND</t>
  </si>
  <si>
    <t>GRESHAM HOUSE IRISH STRATEGIC</t>
  </si>
  <si>
    <t>HANCOCK TIMBERLAND XII</t>
  </si>
  <si>
    <t>New Forests - Project Wenita</t>
  </si>
  <si>
    <t>NEW FORESTS ANZFF II</t>
  </si>
  <si>
    <t>NEW FORESTS CO- INVESTMENT</t>
  </si>
  <si>
    <t>PPF INVESTMENTS HOLDINGS 1, LIMITED</t>
  </si>
  <si>
    <t>Project Vilnius-Dasos Capital</t>
  </si>
  <si>
    <t>QIC PROJECTGRASSLAND</t>
  </si>
  <si>
    <t>STAFFORD TIMBERLAND</t>
  </si>
  <si>
    <t>STAFFORD TIMBERLAND IX</t>
  </si>
  <si>
    <t>T&amp;F Hedging</t>
  </si>
  <si>
    <t>Liquid Assets</t>
  </si>
  <si>
    <t>Absolute Return</t>
  </si>
  <si>
    <t>AR Credit</t>
  </si>
  <si>
    <t>FEE_USD_REBATE</t>
  </si>
  <si>
    <t>III CAPITAL CREDIT</t>
  </si>
  <si>
    <t>LAZARD CONVERTS ABSOLUTE RETUR</t>
  </si>
  <si>
    <t>LAZARD RATHMORE PLUS</t>
  </si>
  <si>
    <t>AR Equities</t>
  </si>
  <si>
    <t>ARROWSTREET ABSOLUTE RETURN</t>
  </si>
  <si>
    <t>AR Multi-Asset</t>
  </si>
  <si>
    <t>BG FUND - CLASS A GBP</t>
  </si>
  <si>
    <t>III CAPITAL CONVEXITY STRATEGY</t>
  </si>
  <si>
    <t>RUFFER ABSOLUTE RETURN</t>
  </si>
  <si>
    <t>AR Rates</t>
  </si>
  <si>
    <t>III ABSOLUTE RETURN FUND</t>
  </si>
  <si>
    <t>MOORE CAPITAL JJJ</t>
  </si>
  <si>
    <t>PPF DT SIPDO - SYNTH EQUITY</t>
  </si>
  <si>
    <t>Global Credit ex-SIPDO</t>
  </si>
  <si>
    <t>BLUEBAY GLOBAL IG CREDIT</t>
  </si>
  <si>
    <t>PIMCO GLOBAL CREDIT</t>
  </si>
  <si>
    <t>SCHRODERS GLOBAL IG CREDIT</t>
  </si>
  <si>
    <t>SIPDO Credit</t>
  </si>
  <si>
    <t>Liquid Transitions</t>
  </si>
  <si>
    <t>PPF Liquidity</t>
  </si>
  <si>
    <t>Sterling Short Duration Credit</t>
  </si>
  <si>
    <t>Tactical Positions</t>
  </si>
  <si>
    <t>Tactical Commodities</t>
  </si>
  <si>
    <t>Tactical Credit</t>
  </si>
  <si>
    <t>Tactical Equity</t>
  </si>
  <si>
    <t>Tactical Fixed Income</t>
  </si>
  <si>
    <t>Tactical FX</t>
  </si>
  <si>
    <t>EMD Bench</t>
  </si>
  <si>
    <t>`</t>
  </si>
  <si>
    <t>EMD Attribution</t>
  </si>
  <si>
    <t>Credit Specific Impact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</si>
</sst>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#,##0.00;&quot;-&quot;#,##0.00;&quot;--&quot;"/>
    <numFmt numFmtId="166" formatCode="_-* #,##0_-;\-* #,##0_-;_-* &quot;-&quot;??_-;_-@_-"/>
    <numFmt numFmtId="168" formatCode="_(* #,##0_);_(* \(#,##0\);_(* &quot;-&quot;??_);_(@_)"/>
    <numFmt numFmtId="176" formatCode="0.0000000000000000%"/>
  </numFmts>
  <fonts count="68" x14ac:knownFonts="1">
    <font>
      <sz val="10"/>
      <color theme="1"/>
      <name val="Open Sans"/>
      <family val="2"/>
    </font>
    <font>
      <sz val="10"/>
      <color theme="1"/>
      <name val="Open Sans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color rgb="FF003366"/>
      <name val="Arial"/>
      <family val="2"/>
    </font>
    <font>
      <sz val="8"/>
      <color rgb="FF000000"/>
      <name val="Arial"/>
      <family val="2"/>
    </font>
    <font>
      <sz val="10"/>
      <color rgb="FF000000"/>
      <name val="Arial"/>
      <family val="2"/>
    </font>
    <font>
      <sz val="6"/>
      <color theme="1"/>
      <name val="Open Sans"/>
      <family val="2"/>
    </font>
    <font>
      <sz val="8"/>
      <name val="Open Sans"/>
      <family val="2"/>
    </font>
    <font>
      <b/>
      <i/>
      <sz val="6"/>
      <color theme="1"/>
      <name val="Open Sans"/>
      <family val="2"/>
    </font>
    <font>
      <i/>
      <sz val="6"/>
      <color theme="1"/>
      <name val="Open Sans"/>
      <family val="2"/>
    </font>
    <font>
      <b/>
      <sz val="6"/>
      <color theme="0"/>
      <name val="Open Sans"/>
      <family val="2"/>
    </font>
    <font>
      <b/>
      <i/>
      <sz val="8"/>
      <color theme="4"/>
      <name val="Open Sans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u/>
      <sz val="10"/>
      <color theme="1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b/>
      <sz val="5.5"/>
      <color theme="0"/>
      <name val="Open Sans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6"/>
      <name val="Open Sans"/>
      <family val="2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D9D9D9"/>
      </left>
      <right/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/>
      <top/>
      <bottom/>
      <diagonal/>
    </border>
    <border>
      <left style="thin">
        <color rgb="FFD9D9D9"/>
      </left>
      <right style="thin">
        <color rgb="FFD9D9D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indexed="64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indexed="64"/>
      </right>
      <top style="thin">
        <color theme="0" tint="-0.149998474074526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14999847407452621"/>
      </bottom>
      <diagonal/>
    </border>
    <border>
      <left style="thin">
        <color indexed="64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/>
      <diagonal/>
    </border>
    <border>
      <left/>
      <right style="thin">
        <color indexed="64"/>
      </right>
      <top/>
      <bottom style="thin">
        <color theme="0" tint="-0.14999847407452621"/>
      </bottom>
      <diagonal/>
    </border>
    <border>
      <left/>
      <right style="thin">
        <color indexed="64"/>
      </right>
      <top style="thin">
        <color theme="0" tint="-0.14999847407452621"/>
      </top>
      <bottom/>
      <diagonal/>
    </border>
    <border>
      <left/>
      <right/>
      <top style="thin">
        <color indexed="64"/>
      </top>
      <bottom/>
      <diagonal/>
    </border>
  </borders>
  <cellStyleXfs count="7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6" fillId="0" borderId="0"/>
    <xf numFmtId="0" fontId="13" fillId="0" borderId="0"/>
    <xf numFmtId="0" fontId="14" fillId="0" borderId="0"/>
    <xf numFmtId="0" fontId="15" fillId="0" borderId="0"/>
    <xf numFmtId="0" fontId="16" fillId="0" borderId="0"/>
    <xf numFmtId="0" fontId="17" fillId="0" borderId="0"/>
    <xf numFmtId="0" fontId="18" fillId="0" borderId="0"/>
    <xf numFmtId="0" fontId="19" fillId="0" borderId="0"/>
    <xf numFmtId="9" fontId="2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/>
    <xf numFmtId="0" fontId="22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3" fillId="0" borderId="0"/>
    <xf numFmtId="0" fontId="24" fillId="0" borderId="0"/>
    <xf numFmtId="0" fontId="25" fillId="0" borderId="0"/>
    <xf numFmtId="0" fontId="26" fillId="0" borderId="0"/>
    <xf numFmtId="0" fontId="27" fillId="0" borderId="0"/>
    <xf numFmtId="0" fontId="28" fillId="0" borderId="0"/>
    <xf numFmtId="0" fontId="29" fillId="0" borderId="0"/>
    <xf numFmtId="0" fontId="30" fillId="0" borderId="0"/>
    <xf numFmtId="0" fontId="31" fillId="0" borderId="0"/>
    <xf numFmtId="0" fontId="33" fillId="0" borderId="0"/>
    <xf numFmtId="0" fontId="34" fillId="0" borderId="0"/>
    <xf numFmtId="0" fontId="35" fillId="0" borderId="0"/>
    <xf numFmtId="0" fontId="36" fillId="0" borderId="0"/>
    <xf numFmtId="0" fontId="37" fillId="0" borderId="0"/>
    <xf numFmtId="0" fontId="38" fillId="0" borderId="0"/>
    <xf numFmtId="0" fontId="39" fillId="0" borderId="0"/>
    <xf numFmtId="0" fontId="40" fillId="0" borderId="0"/>
    <xf numFmtId="0" fontId="41" fillId="0" borderId="0"/>
    <xf numFmtId="0" fontId="42" fillId="0" borderId="0"/>
    <xf numFmtId="0" fontId="43" fillId="0" borderId="0"/>
    <xf numFmtId="0" fontId="44" fillId="0" borderId="0"/>
    <xf numFmtId="0" fontId="45" fillId="0" borderId="0"/>
    <xf numFmtId="0" fontId="46" fillId="0" borderId="0"/>
    <xf numFmtId="0" fontId="47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55" fillId="0" borderId="0"/>
    <xf numFmtId="0" fontId="56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</cellStyleXfs>
  <cellXfs count="91">
    <xf numFmtId="0" fontId="0" fillId="0" borderId="0" xfId="0"/>
    <xf numFmtId="0" fontId="0" fillId="0" borderId="0" xfId="0" applyAlignment="1">
      <alignment horizontal="center" vertical="center" wrapText="1"/>
    </xf>
    <xf numFmtId="10" fontId="0" fillId="0" borderId="0" xfId="2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 wrapText="1"/>
    </xf>
    <xf numFmtId="2" fontId="0" fillId="0" borderId="0" xfId="0" applyNumberFormat="1"/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14" fontId="7" fillId="0" borderId="0" xfId="0" applyNumberFormat="1" applyFont="1" applyAlignment="1">
      <alignment horizontal="center" vertical="center"/>
    </xf>
    <xf numFmtId="14" fontId="0" fillId="0" borderId="0" xfId="2" applyNumberFormat="1" applyFont="1" applyAlignment="1">
      <alignment horizontal="center" vertical="center"/>
    </xf>
    <xf numFmtId="10" fontId="7" fillId="0" borderId="0" xfId="2" applyNumberFormat="1" applyFont="1" applyAlignment="1">
      <alignment horizontal="center" vertical="center"/>
    </xf>
    <xf numFmtId="10" fontId="7" fillId="0" borderId="13" xfId="2" applyNumberFormat="1" applyFont="1" applyBorder="1" applyAlignment="1">
      <alignment horizontal="center" vertical="center"/>
    </xf>
    <xf numFmtId="10" fontId="7" fillId="0" borderId="14" xfId="2" applyNumberFormat="1" applyFont="1" applyBorder="1" applyAlignment="1">
      <alignment horizontal="center" vertical="center"/>
    </xf>
    <xf numFmtId="10" fontId="7" fillId="0" borderId="16" xfId="2" applyNumberFormat="1" applyFont="1" applyBorder="1" applyAlignment="1">
      <alignment horizontal="center" vertical="center"/>
    </xf>
    <xf numFmtId="10" fontId="9" fillId="0" borderId="15" xfId="2" applyNumberFormat="1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10" fontId="7" fillId="0" borderId="11" xfId="2" applyNumberFormat="1" applyFont="1" applyBorder="1" applyAlignment="1">
      <alignment horizontal="center" vertical="center"/>
    </xf>
    <xf numFmtId="10" fontId="7" fillId="0" borderId="22" xfId="2" applyNumberFormat="1" applyFont="1" applyBorder="1" applyAlignment="1">
      <alignment horizontal="center" vertical="center"/>
    </xf>
    <xf numFmtId="10" fontId="7" fillId="0" borderId="12" xfId="2" applyNumberFormat="1" applyFont="1" applyBorder="1" applyAlignment="1">
      <alignment horizontal="center" vertical="center"/>
    </xf>
    <xf numFmtId="10" fontId="9" fillId="0" borderId="21" xfId="2" applyNumberFormat="1" applyFont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 wrapText="1"/>
    </xf>
    <xf numFmtId="10" fontId="7" fillId="0" borderId="23" xfId="2" applyNumberFormat="1" applyFont="1" applyBorder="1" applyAlignment="1">
      <alignment horizontal="center" vertical="center"/>
    </xf>
    <xf numFmtId="10" fontId="7" fillId="0" borderId="8" xfId="2" applyNumberFormat="1" applyFont="1" applyBorder="1" applyAlignment="1">
      <alignment horizontal="center" vertical="center"/>
    </xf>
    <xf numFmtId="10" fontId="7" fillId="0" borderId="24" xfId="2" applyNumberFormat="1" applyFont="1" applyBorder="1" applyAlignment="1">
      <alignment horizontal="center" vertical="center"/>
    </xf>
    <xf numFmtId="10" fontId="9" fillId="0" borderId="6" xfId="2" applyNumberFormat="1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11" fillId="3" borderId="9" xfId="0" applyFont="1" applyFill="1" applyBorder="1" applyAlignment="1">
      <alignment horizontal="center" vertical="center" wrapText="1"/>
    </xf>
    <xf numFmtId="10" fontId="7" fillId="0" borderId="25" xfId="2" applyNumberFormat="1" applyFont="1" applyBorder="1" applyAlignment="1">
      <alignment horizontal="center" vertical="center"/>
    </xf>
    <xf numFmtId="10" fontId="7" fillId="0" borderId="7" xfId="2" applyNumberFormat="1" applyFont="1" applyBorder="1" applyAlignment="1">
      <alignment horizontal="center" vertical="center"/>
    </xf>
    <xf numFmtId="10" fontId="7" fillId="0" borderId="26" xfId="2" applyNumberFormat="1" applyFont="1" applyBorder="1" applyAlignment="1">
      <alignment horizontal="center" vertical="center"/>
    </xf>
    <xf numFmtId="10" fontId="9" fillId="0" borderId="9" xfId="2" applyNumberFormat="1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10" fontId="7" fillId="0" borderId="0" xfId="0" applyNumberFormat="1" applyFont="1" applyAlignment="1">
      <alignment horizontal="center" vertical="center"/>
    </xf>
    <xf numFmtId="0" fontId="12" fillId="0" borderId="10" xfId="0" applyFont="1" applyBorder="1" applyAlignment="1">
      <alignment horizontal="left"/>
    </xf>
    <xf numFmtId="0" fontId="10" fillId="0" borderId="0" xfId="0" quotePrefix="1" applyFont="1" applyAlignment="1">
      <alignment horizontal="left" vertical="top" wrapText="1"/>
    </xf>
    <xf numFmtId="10" fontId="7" fillId="5" borderId="23" xfId="2" applyNumberFormat="1" applyFont="1" applyFill="1" applyBorder="1" applyAlignment="1">
      <alignment horizontal="center" vertical="center"/>
    </xf>
    <xf numFmtId="10" fontId="7" fillId="5" borderId="8" xfId="2" applyNumberFormat="1" applyFont="1" applyFill="1" applyBorder="1" applyAlignment="1">
      <alignment horizontal="center" vertical="center"/>
    </xf>
    <xf numFmtId="10" fontId="7" fillId="5" borderId="24" xfId="2" applyNumberFormat="1" applyFont="1" applyFill="1" applyBorder="1" applyAlignment="1">
      <alignment horizontal="center" vertical="center"/>
    </xf>
    <xf numFmtId="10" fontId="9" fillId="5" borderId="6" xfId="2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9" fontId="0" fillId="0" borderId="0" xfId="2" applyFon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0" fontId="0" fillId="0" borderId="0" xfId="2" applyNumberFormat="1" applyFont="1" applyAlignment="1">
      <alignment horizontal="center" vertical="center" wrapText="1"/>
    </xf>
    <xf numFmtId="0" fontId="32" fillId="3" borderId="9" xfId="0" applyFont="1" applyFill="1" applyBorder="1" applyAlignment="1">
      <alignment horizontal="center" vertical="center" wrapText="1"/>
    </xf>
    <xf numFmtId="2" fontId="7" fillId="0" borderId="0" xfId="2" applyNumberFormat="1" applyFont="1" applyAlignment="1">
      <alignment horizontal="center" vertical="center"/>
    </xf>
    <xf numFmtId="168" fontId="7" fillId="0" borderId="0" xfId="1" applyNumberFormat="1" applyFont="1" applyAlignment="1">
      <alignment horizontal="center" vertical="center"/>
    </xf>
    <xf numFmtId="176" fontId="0" fillId="0" borderId="0" xfId="2" applyNumberFormat="1" applyFont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2" borderId="2" xfId="0" applyFill="1" applyBorder="1"/>
    <xf numFmtId="0" fontId="0" fillId="2" borderId="3" xfId="0" applyFill="1" applyBorder="1" applyAlignment="1">
      <alignment horizontal="centerContinuous" vertical="center" wrapText="1" justifyLastLine="1"/>
    </xf>
    <xf numFmtId="0" fontId="0" fillId="2" borderId="4" xfId="0" applyFill="1" applyBorder="1"/>
    <xf numFmtId="0" fontId="0" fillId="2" borderId="5" xfId="0" applyFill="1" applyBorder="1" applyAlignment="1">
      <alignment horizontal="right" vertical="center" wrapText="1" justifyLastLine="1"/>
    </xf>
    <xf numFmtId="0" fontId="3" fillId="0" borderId="3" xfId="0" applyFont="1" applyBorder="1" applyAlignment="1">
      <alignment horizontal="left"/>
    </xf>
    <xf numFmtId="165" fontId="3" fillId="0" borderId="3" xfId="0" applyNumberFormat="1" applyFont="1" applyBorder="1" applyAlignment="1">
      <alignment horizontal="right"/>
    </xf>
    <xf numFmtId="0" fontId="4" fillId="0" borderId="3" xfId="0" applyFont="1" applyBorder="1" applyAlignment="1">
      <alignment horizontal="left"/>
    </xf>
    <xf numFmtId="165" fontId="4" fillId="0" borderId="3" xfId="0" applyNumberFormat="1" applyFont="1" applyBorder="1" applyAlignment="1">
      <alignment horizontal="right"/>
    </xf>
    <xf numFmtId="0" fontId="5" fillId="0" borderId="0" xfId="0" applyFont="1"/>
    <xf numFmtId="0" fontId="4" fillId="0" borderId="3" xfId="0" applyFont="1" applyBorder="1" applyAlignment="1">
      <alignment horizontal="left" indent="2"/>
    </xf>
    <xf numFmtId="0" fontId="4" fillId="0" borderId="3" xfId="0" applyFont="1" applyBorder="1" applyAlignment="1">
      <alignment horizontal="left" indent="4"/>
    </xf>
    <xf numFmtId="9" fontId="0" fillId="0" borderId="0" xfId="2" applyFont="1" applyAlignment="1">
      <alignment horizontal="center" vertical="center" wrapText="1"/>
    </xf>
    <xf numFmtId="2" fontId="0" fillId="0" borderId="0" xfId="2" applyNumberFormat="1" applyFont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166" fontId="0" fillId="0" borderId="0" xfId="2" applyNumberFormat="1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68" fontId="0" fillId="0" borderId="0" xfId="1" applyNumberFormat="1" applyFon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4" fontId="0" fillId="0" borderId="0" xfId="2" applyNumberFormat="1" applyFont="1" applyFill="1" applyAlignment="1">
      <alignment horizontal="center" vertical="center"/>
    </xf>
    <xf numFmtId="14" fontId="0" fillId="4" borderId="0" xfId="0" applyNumberFormat="1" applyFill="1" applyAlignment="1">
      <alignment horizontal="center" vertical="center"/>
    </xf>
    <xf numFmtId="0" fontId="4" fillId="0" borderId="3" xfId="0" applyFont="1" applyBorder="1" applyAlignment="1">
      <alignment horizontal="left" indent="6"/>
    </xf>
    <xf numFmtId="0" fontId="4" fillId="0" borderId="3" xfId="0" applyFont="1" applyBorder="1" applyAlignment="1">
      <alignment horizontal="left" indent="8"/>
    </xf>
    <xf numFmtId="0" fontId="4" fillId="0" borderId="3" xfId="0" applyFont="1" applyBorder="1" applyAlignment="1">
      <alignment horizontal="left" indent="10"/>
    </xf>
    <xf numFmtId="0" fontId="4" fillId="0" borderId="3" xfId="0" applyFont="1" applyBorder="1" applyAlignment="1">
      <alignment horizontal="left" indent="12"/>
    </xf>
    <xf numFmtId="0" fontId="4" fillId="0" borderId="3" xfId="0" applyFont="1" applyBorder="1" applyAlignment="1">
      <alignment horizontal="left" indent="14"/>
    </xf>
    <xf numFmtId="10" fontId="0" fillId="0" borderId="0" xfId="2" applyNumberFormat="1" applyFont="1" applyFill="1" applyAlignment="1">
      <alignment horizontal="center" vertical="center"/>
    </xf>
    <xf numFmtId="14" fontId="67" fillId="0" borderId="0" xfId="0" applyNumberFormat="1" applyFont="1" applyAlignment="1">
      <alignment horizontal="center" vertical="center"/>
    </xf>
    <xf numFmtId="10" fontId="7" fillId="0" borderId="0" xfId="2" applyNumberFormat="1" applyFont="1" applyFill="1" applyAlignment="1">
      <alignment horizontal="center" vertical="center"/>
    </xf>
    <xf numFmtId="0" fontId="10" fillId="0" borderId="27" xfId="0" quotePrefix="1" applyFont="1" applyBorder="1" applyAlignment="1">
      <alignment horizontal="left" vertical="top" wrapText="1"/>
    </xf>
    <xf numFmtId="0" fontId="10" fillId="0" borderId="0" xfId="0" quotePrefix="1" applyFont="1" applyAlignment="1">
      <alignment horizontal="left" vertical="top" wrapText="1"/>
    </xf>
    <xf numFmtId="165" fontId="4" fillId="0" borderId="3" xfId="0" applyNumberFormat="1" applyFont="1" applyFill="1" applyBorder="1" applyAlignment="1">
      <alignment horizontal="right"/>
    </xf>
  </cellXfs>
  <cellStyles count="70">
    <cellStyle name="Comma" xfId="1" builtinId="3"/>
    <cellStyle name="Comma 2" xfId="16" xr:uid="{B09EE209-0E1B-4491-A650-CED0EF46BA16}"/>
    <cellStyle name="Hyperlink" xfId="13" builtinId="8" customBuiltin="1"/>
    <cellStyle name="Normal" xfId="0" builtinId="0"/>
    <cellStyle name="Normal 10" xfId="11" xr:uid="{31F9EE66-17B0-4534-8A73-747E250A1DD3}"/>
    <cellStyle name="Normal 10 2" xfId="24" xr:uid="{16D242C1-B585-416A-951C-299BED1D0186}"/>
    <cellStyle name="Normal 11" xfId="14" xr:uid="{C600F57A-F858-4951-A77D-3D97992C4EF3}"/>
    <cellStyle name="Normal 11 2" xfId="25" xr:uid="{287C338E-43ED-4CBC-8CBE-4872CF5CCBB0}"/>
    <cellStyle name="Normal 12" xfId="15" xr:uid="{4182DAD2-C842-4B34-9CC4-7BFCB6F4A87D}"/>
    <cellStyle name="Normal 12 2" xfId="26" xr:uid="{E8336962-A4B4-41AA-A1B5-54A8EBD4DED9}"/>
    <cellStyle name="Normal 13" xfId="27" xr:uid="{EA997002-44AC-4E48-B43E-4199AC09C05B}"/>
    <cellStyle name="Normal 14" xfId="28" xr:uid="{A3E9C92D-3A47-482E-9769-EDFA49A32AFC}"/>
    <cellStyle name="Normal 15" xfId="29" xr:uid="{848901F8-7BC8-4DE2-BC0F-55A346F8C3D5}"/>
    <cellStyle name="Normal 16" xfId="30" xr:uid="{328005EA-3470-4F3D-AD6C-2EDDB96C5772}"/>
    <cellStyle name="Normal 17" xfId="31" xr:uid="{06ADF28A-1B83-4FDC-87EF-48B4E6A6998D}"/>
    <cellStyle name="Normal 18" xfId="32" xr:uid="{2B1380B6-0256-455F-960C-342DB9C05440}"/>
    <cellStyle name="Normal 19" xfId="33" xr:uid="{8F9DD1B7-BD7F-44A2-97C9-F24B10C55010}"/>
    <cellStyle name="Normal 2" xfId="3" xr:uid="{292B4FF2-2FD6-467E-8550-880B93E98434}"/>
    <cellStyle name="Normal 20" xfId="34" xr:uid="{BC7593AC-EB74-4C38-9A65-CB69C537C2DC}"/>
    <cellStyle name="Normal 21" xfId="35" xr:uid="{95954C13-B427-44B1-B3DD-893F26A8566D}"/>
    <cellStyle name="Normal 22" xfId="36" xr:uid="{DC103F7C-DB55-4D8A-88DD-44A9C5E150F1}"/>
    <cellStyle name="Normal 23" xfId="37" xr:uid="{56DC9DB1-6B92-45E1-802E-5F9FB6CAA21B}"/>
    <cellStyle name="Normal 24" xfId="38" xr:uid="{57D29FA9-DC36-4F4D-98B0-9BD8C31D25A4}"/>
    <cellStyle name="Normal 25" xfId="39" xr:uid="{A1B4B65B-343C-4DC5-B4FB-4A54741B202E}"/>
    <cellStyle name="Normal 26" xfId="40" xr:uid="{967E67E3-2BA1-4F4E-86CC-15176B7676E3}"/>
    <cellStyle name="Normal 27" xfId="41" xr:uid="{4BE0F23A-08F6-4BEF-A0DF-487E9B0DE24C}"/>
    <cellStyle name="Normal 28" xfId="42" xr:uid="{DF51E09B-B8E4-44A9-8E9A-51F1BC67A43C}"/>
    <cellStyle name="Normal 29" xfId="43" xr:uid="{BCF92E3F-E9BE-41F6-8D22-634A6611BD48}"/>
    <cellStyle name="Normal 3" xfId="4" xr:uid="{F7928B50-AEF1-465B-B7D4-14F732215C33}"/>
    <cellStyle name="Normal 3 2" xfId="17" xr:uid="{011E14AA-FB0C-45DF-B564-4761A107FC87}"/>
    <cellStyle name="Normal 30" xfId="44" xr:uid="{1231F69E-EBEA-48E5-8196-1691CBFCACED}"/>
    <cellStyle name="Normal 31" xfId="45" xr:uid="{5B8364AE-B369-411C-9C2B-CC54E1E92C02}"/>
    <cellStyle name="Normal 32" xfId="46" xr:uid="{99F7D94D-4976-4677-BD1B-1F79BC36CB36}"/>
    <cellStyle name="Normal 33" xfId="47" xr:uid="{F4E295AC-91A0-4CFC-AC65-D6C6316AE6C4}"/>
    <cellStyle name="Normal 34" xfId="48" xr:uid="{CC06D4CB-2828-4E7B-8F79-C4893675D3CB}"/>
    <cellStyle name="Normal 35" xfId="49" xr:uid="{C68C9859-1463-4CF4-B8F7-FAA0EC0522E7}"/>
    <cellStyle name="Normal 36" xfId="50" xr:uid="{90448E55-33AB-4E59-8754-31913EC3602C}"/>
    <cellStyle name="Normal 37" xfId="51" xr:uid="{F35B4E32-33F0-453E-9885-3228CB138974}"/>
    <cellStyle name="Normal 38" xfId="52" xr:uid="{ABC4AACE-01AA-40CE-A6CA-144446F16AF3}"/>
    <cellStyle name="Normal 39" xfId="53" xr:uid="{83B54670-3573-4EDA-A148-0D56668934ED}"/>
    <cellStyle name="Normal 4" xfId="5" xr:uid="{94D7F382-4496-44BE-968C-6E216DD64412}"/>
    <cellStyle name="Normal 4 2" xfId="18" xr:uid="{1E5D3631-D601-43B8-9BD6-8DC39415E052}"/>
    <cellStyle name="Normal 40" xfId="54" xr:uid="{1A517170-9711-44B5-91E9-BFC9FF79ECB0}"/>
    <cellStyle name="Normal 41" xfId="55" xr:uid="{C8736C3B-1FCB-4161-B502-22500C84C8CE}"/>
    <cellStyle name="Normal 42" xfId="56" xr:uid="{5306E929-DCD9-40FD-9CC4-9BC48F20E305}"/>
    <cellStyle name="Normal 43" xfId="57" xr:uid="{9D2D31BC-97E1-46FD-9050-441DEA9F3392}"/>
    <cellStyle name="Normal 44" xfId="58" xr:uid="{2A23AEA7-49DE-450C-996D-39DBFAFB3731}"/>
    <cellStyle name="Normal 45" xfId="59" xr:uid="{4BEDDE34-3F89-44E7-8C44-37F4E284CEBF}"/>
    <cellStyle name="Normal 46" xfId="60" xr:uid="{3054501E-D90F-4DF9-8401-B2DC998A4C2D}"/>
    <cellStyle name="Normal 47" xfId="61" xr:uid="{6748D8B3-4DBE-4C17-AFFC-D993D464F639}"/>
    <cellStyle name="Normal 48" xfId="62" xr:uid="{980B7BB0-1457-4A94-BC76-C28B5F79B983}"/>
    <cellStyle name="Normal 49" xfId="63" xr:uid="{D5B9B1BC-5259-4DA5-ACBE-0D207542BF18}"/>
    <cellStyle name="Normal 5" xfId="6" xr:uid="{57EB3378-D20B-4271-8D31-3C38FC90B548}"/>
    <cellStyle name="Normal 5 2" xfId="19" xr:uid="{075A74AC-2A95-4F3A-AA5A-CE81BB75CF9A}"/>
    <cellStyle name="Normal 50" xfId="64" xr:uid="{0FF6CD5C-3B6E-4E1F-B381-52D113D37E34}"/>
    <cellStyle name="Normal 51" xfId="65" xr:uid="{644B81AF-17BA-47AB-BE54-A8FE36499D8E}"/>
    <cellStyle name="Normal 52" xfId="66" xr:uid="{D77C5353-2EB3-4EA9-BEC7-2D72511E16BA}"/>
    <cellStyle name="Normal 53" xfId="67" xr:uid="{06B0FCCE-DFBE-4D63-936B-160644F5183F}"/>
    <cellStyle name="Normal 54" xfId="68" xr:uid="{1FA374A1-E3A1-465B-9089-9ECC32915DCC}"/>
    <cellStyle name="Normal 55" xfId="69" xr:uid="{03BDD148-7DCA-447E-96CD-9100133A2858}"/>
    <cellStyle name="Normal 6" xfId="7" xr:uid="{1EDE5BEB-780B-467A-A660-069DA25CE4EB}"/>
    <cellStyle name="Normal 6 2" xfId="20" xr:uid="{40D61E2F-46C9-49D8-9415-7CAC751A84F8}"/>
    <cellStyle name="Normal 7" xfId="8" xr:uid="{2F619D03-8192-46C3-BFC8-92DD9E7B90A5}"/>
    <cellStyle name="Normal 7 2" xfId="21" xr:uid="{B1EF32B6-DF4A-4ECB-BBD2-5C1B6AFF1685}"/>
    <cellStyle name="Normal 8" xfId="9" xr:uid="{F2772A2E-C4FF-4323-81B0-59A88C63DD6A}"/>
    <cellStyle name="Normal 8 2" xfId="22" xr:uid="{A2998D1A-12EF-4DB1-B974-12932ECA0999}"/>
    <cellStyle name="Normal 9" xfId="10" xr:uid="{429DE693-9D6D-4D3B-A563-05FA9A4F9ABE}"/>
    <cellStyle name="Normal 9 2" xfId="23" xr:uid="{8986C200-DA2B-49D7-8487-DB02F276E61F}"/>
    <cellStyle name="Percent" xfId="2" builtinId="5"/>
    <cellStyle name="Percent 2" xfId="12" xr:uid="{89D2F5A6-B664-4104-978D-E6EBEA1B1AD6}"/>
  </cellStyles>
  <dxfs count="8">
    <dxf>
      <font>
        <color theme="0"/>
      </font>
    </dxf>
    <dxf>
      <font>
        <color theme="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theme="0"/>
      </font>
    </dxf>
    <dxf>
      <font>
        <color theme="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Passive</a:t>
            </a:r>
            <a:r>
              <a:rPr lang="en-GB" baseline="0"/>
              <a:t> Managers FYTD Alpha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'Headline Attribution'!$BR$1</c:f>
              <c:strCache>
                <c:ptCount val="1"/>
                <c:pt idx="0">
                  <c:v>Amundi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'Headline Attribution'!$A$2:$A$323</c:f>
              <c:numCache>
                <c:formatCode>m/d/yyyy</c:formatCode>
                <c:ptCount val="322"/>
                <c:pt idx="0">
                  <c:v>45748</c:v>
                </c:pt>
                <c:pt idx="1">
                  <c:v>45749</c:v>
                </c:pt>
                <c:pt idx="2">
                  <c:v>45750</c:v>
                </c:pt>
                <c:pt idx="3">
                  <c:v>45751</c:v>
                </c:pt>
                <c:pt idx="4">
                  <c:v>45754</c:v>
                </c:pt>
                <c:pt idx="5">
                  <c:v>45755</c:v>
                </c:pt>
                <c:pt idx="6">
                  <c:v>45756</c:v>
                </c:pt>
                <c:pt idx="7">
                  <c:v>45757</c:v>
                </c:pt>
                <c:pt idx="8">
                  <c:v>45758</c:v>
                </c:pt>
                <c:pt idx="9">
                  <c:v>45761</c:v>
                </c:pt>
                <c:pt idx="10">
                  <c:v>45762</c:v>
                </c:pt>
                <c:pt idx="11">
                  <c:v>45763</c:v>
                </c:pt>
                <c:pt idx="12">
                  <c:v>45764</c:v>
                </c:pt>
                <c:pt idx="13">
                  <c:v>45765</c:v>
                </c:pt>
                <c:pt idx="14">
                  <c:v>45768</c:v>
                </c:pt>
                <c:pt idx="15">
                  <c:v>45769</c:v>
                </c:pt>
                <c:pt idx="16">
                  <c:v>45770</c:v>
                </c:pt>
                <c:pt idx="17">
                  <c:v>45771</c:v>
                </c:pt>
                <c:pt idx="18">
                  <c:v>45772</c:v>
                </c:pt>
                <c:pt idx="19">
                  <c:v>45775</c:v>
                </c:pt>
                <c:pt idx="20">
                  <c:v>45776</c:v>
                </c:pt>
                <c:pt idx="21">
                  <c:v>45777</c:v>
                </c:pt>
                <c:pt idx="22">
                  <c:v>45778</c:v>
                </c:pt>
                <c:pt idx="23">
                  <c:v>45779</c:v>
                </c:pt>
                <c:pt idx="24">
                  <c:v>45782</c:v>
                </c:pt>
                <c:pt idx="25">
                  <c:v>45783</c:v>
                </c:pt>
                <c:pt idx="26">
                  <c:v>45784</c:v>
                </c:pt>
                <c:pt idx="27">
                  <c:v>45785</c:v>
                </c:pt>
                <c:pt idx="28">
                  <c:v>45786</c:v>
                </c:pt>
                <c:pt idx="29">
                  <c:v>45789</c:v>
                </c:pt>
                <c:pt idx="30">
                  <c:v>45790</c:v>
                </c:pt>
                <c:pt idx="31">
                  <c:v>45791</c:v>
                </c:pt>
                <c:pt idx="32">
                  <c:v>45792</c:v>
                </c:pt>
                <c:pt idx="33">
                  <c:v>45793</c:v>
                </c:pt>
                <c:pt idx="34">
                  <c:v>45796</c:v>
                </c:pt>
                <c:pt idx="35">
                  <c:v>45797</c:v>
                </c:pt>
                <c:pt idx="36">
                  <c:v>45798</c:v>
                </c:pt>
                <c:pt idx="37">
                  <c:v>45799</c:v>
                </c:pt>
                <c:pt idx="38">
                  <c:v>45800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45810</c:v>
                </c:pt>
                <c:pt idx="46">
                  <c:v>45811</c:v>
                </c:pt>
                <c:pt idx="47">
                  <c:v>45812</c:v>
                </c:pt>
                <c:pt idx="48">
                  <c:v>45813</c:v>
                </c:pt>
                <c:pt idx="49">
                  <c:v>45814</c:v>
                </c:pt>
                <c:pt idx="50">
                  <c:v>45817</c:v>
                </c:pt>
                <c:pt idx="51">
                  <c:v>45818</c:v>
                </c:pt>
                <c:pt idx="52">
                  <c:v>45819</c:v>
                </c:pt>
                <c:pt idx="53">
                  <c:v>45820</c:v>
                </c:pt>
                <c:pt idx="54">
                  <c:v>45821</c:v>
                </c:pt>
                <c:pt idx="55">
                  <c:v>45824</c:v>
                </c:pt>
                <c:pt idx="56">
                  <c:v>45825</c:v>
                </c:pt>
                <c:pt idx="57">
                  <c:v>45826</c:v>
                </c:pt>
                <c:pt idx="58">
                  <c:v>45827</c:v>
                </c:pt>
                <c:pt idx="59">
                  <c:v>45828</c:v>
                </c:pt>
                <c:pt idx="60">
                  <c:v>45831</c:v>
                </c:pt>
                <c:pt idx="61">
                  <c:v>45832</c:v>
                </c:pt>
                <c:pt idx="62">
                  <c:v>45833</c:v>
                </c:pt>
                <c:pt idx="63">
                  <c:v>45834</c:v>
                </c:pt>
                <c:pt idx="64">
                  <c:v>45835</c:v>
                </c:pt>
                <c:pt idx="65">
                  <c:v>45838</c:v>
                </c:pt>
                <c:pt idx="66">
                  <c:v>45839</c:v>
                </c:pt>
                <c:pt idx="67">
                  <c:v>45840</c:v>
                </c:pt>
                <c:pt idx="68">
                  <c:v>45841</c:v>
                </c:pt>
                <c:pt idx="69">
                  <c:v>45842</c:v>
                </c:pt>
                <c:pt idx="70">
                  <c:v>45845</c:v>
                </c:pt>
                <c:pt idx="71">
                  <c:v>45846</c:v>
                </c:pt>
                <c:pt idx="72">
                  <c:v>45847</c:v>
                </c:pt>
                <c:pt idx="73">
                  <c:v>45848</c:v>
                </c:pt>
                <c:pt idx="74">
                  <c:v>45849</c:v>
                </c:pt>
                <c:pt idx="75">
                  <c:v>45852</c:v>
                </c:pt>
                <c:pt idx="76">
                  <c:v>45853</c:v>
                </c:pt>
                <c:pt idx="77">
                  <c:v>45854</c:v>
                </c:pt>
                <c:pt idx="78">
                  <c:v>45855</c:v>
                </c:pt>
                <c:pt idx="79">
                  <c:v>45856</c:v>
                </c:pt>
                <c:pt idx="80">
                  <c:v>45859</c:v>
                </c:pt>
                <c:pt idx="81">
                  <c:v>45860</c:v>
                </c:pt>
                <c:pt idx="82">
                  <c:v>45861</c:v>
                </c:pt>
                <c:pt idx="83">
                  <c:v>45862</c:v>
                </c:pt>
                <c:pt idx="84">
                  <c:v>45863</c:v>
                </c:pt>
                <c:pt idx="85">
                  <c:v>45866</c:v>
                </c:pt>
                <c:pt idx="86">
                  <c:v>45867</c:v>
                </c:pt>
                <c:pt idx="87">
                  <c:v>45868</c:v>
                </c:pt>
                <c:pt idx="88">
                  <c:v>45869</c:v>
                </c:pt>
                <c:pt idx="89">
                  <c:v>45870</c:v>
                </c:pt>
                <c:pt idx="90">
                  <c:v>45873</c:v>
                </c:pt>
                <c:pt idx="91">
                  <c:v>45874</c:v>
                </c:pt>
                <c:pt idx="92">
                  <c:v>45875</c:v>
                </c:pt>
                <c:pt idx="93">
                  <c:v>45876</c:v>
                </c:pt>
                <c:pt idx="94">
                  <c:v>45877</c:v>
                </c:pt>
                <c:pt idx="95">
                  <c:v>45880</c:v>
                </c:pt>
                <c:pt idx="96">
                  <c:v>45881</c:v>
                </c:pt>
                <c:pt idx="97">
                  <c:v>45882</c:v>
                </c:pt>
                <c:pt idx="98">
                  <c:v>45883</c:v>
                </c:pt>
                <c:pt idx="99">
                  <c:v>45884</c:v>
                </c:pt>
                <c:pt idx="100">
                  <c:v>45887</c:v>
                </c:pt>
                <c:pt idx="101">
                  <c:v>45888</c:v>
                </c:pt>
                <c:pt idx="102">
                  <c:v>45889</c:v>
                </c:pt>
                <c:pt idx="103">
                  <c:v>45890</c:v>
                </c:pt>
                <c:pt idx="104">
                  <c:v>45891</c:v>
                </c:pt>
                <c:pt idx="105">
                  <c:v>45894</c:v>
                </c:pt>
                <c:pt idx="106">
                  <c:v>45895</c:v>
                </c:pt>
                <c:pt idx="107">
                  <c:v>45896</c:v>
                </c:pt>
                <c:pt idx="108">
                  <c:v>45897</c:v>
                </c:pt>
                <c:pt idx="109">
                  <c:v>45898</c:v>
                </c:pt>
                <c:pt idx="110">
                  <c:v>45900</c:v>
                </c:pt>
                <c:pt idx="111">
                  <c:v>45901</c:v>
                </c:pt>
                <c:pt idx="112">
                  <c:v>45902</c:v>
                </c:pt>
                <c:pt idx="113">
                  <c:v>45903</c:v>
                </c:pt>
                <c:pt idx="114">
                  <c:v>45904</c:v>
                </c:pt>
                <c:pt idx="115">
                  <c:v>45905</c:v>
                </c:pt>
                <c:pt idx="116">
                  <c:v>45908</c:v>
                </c:pt>
                <c:pt idx="117">
                  <c:v>45909</c:v>
                </c:pt>
                <c:pt idx="118">
                  <c:v>45910</c:v>
                </c:pt>
                <c:pt idx="119">
                  <c:v>45911</c:v>
                </c:pt>
                <c:pt idx="120">
                  <c:v>45912</c:v>
                </c:pt>
                <c:pt idx="121">
                  <c:v>45915</c:v>
                </c:pt>
                <c:pt idx="122">
                  <c:v>45916</c:v>
                </c:pt>
                <c:pt idx="123">
                  <c:v>45917</c:v>
                </c:pt>
                <c:pt idx="124">
                  <c:v>45918</c:v>
                </c:pt>
                <c:pt idx="125">
                  <c:v>45919</c:v>
                </c:pt>
                <c:pt idx="126">
                  <c:v>45922</c:v>
                </c:pt>
                <c:pt idx="127">
                  <c:v>45923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</c:numCache>
            </c:numRef>
          </c:cat>
          <c:val>
            <c:numRef>
              <c:f>'Headline Attribution'!$BR$2:$BR$323</c:f>
              <c:numCache>
                <c:formatCode>0.00%</c:formatCode>
                <c:ptCount val="322"/>
                <c:pt idx="0">
                  <c:v>-3.7514162416774077E-4</c:v>
                </c:pt>
                <c:pt idx="1">
                  <c:v>2.1207774052101058E-4</c:v>
                </c:pt>
                <c:pt idx="2">
                  <c:v>-8.19909446504552E-3</c:v>
                </c:pt>
                <c:pt idx="3">
                  <c:v>-1.086861304368969E-2</c:v>
                </c:pt>
                <c:pt idx="4">
                  <c:v>-1.7472485319279696E-2</c:v>
                </c:pt>
                <c:pt idx="5">
                  <c:v>-1.6770427993373471E-2</c:v>
                </c:pt>
                <c:pt idx="6">
                  <c:v>-1.9964825080220572E-2</c:v>
                </c:pt>
                <c:pt idx="7">
                  <c:v>-1.8590364826721717E-2</c:v>
                </c:pt>
                <c:pt idx="8">
                  <c:v>-2.1984820873414135E-2</c:v>
                </c:pt>
                <c:pt idx="9">
                  <c:v>-1.6787274186915613E-2</c:v>
                </c:pt>
                <c:pt idx="10">
                  <c:v>-1.407467327133527E-2</c:v>
                </c:pt>
                <c:pt idx="11">
                  <c:v>-1.4895341008375418E-2</c:v>
                </c:pt>
                <c:pt idx="12">
                  <c:v>-1.4204751631011314E-2</c:v>
                </c:pt>
                <c:pt idx="13">
                  <c:v>-1.4123159350663217E-2</c:v>
                </c:pt>
                <c:pt idx="14">
                  <c:v>-1.6994305994757042E-2</c:v>
                </c:pt>
                <c:pt idx="15">
                  <c:v>-1.5621999223554117E-2</c:v>
                </c:pt>
                <c:pt idx="16">
                  <c:v>-1.1172326287056444E-2</c:v>
                </c:pt>
                <c:pt idx="17">
                  <c:v>-1.1442363748050188E-2</c:v>
                </c:pt>
                <c:pt idx="18">
                  <c:v>-9.2050897376997343E-3</c:v>
                </c:pt>
                <c:pt idx="19">
                  <c:v>-9.4806350698611874E-3</c:v>
                </c:pt>
                <c:pt idx="20">
                  <c:v>-9.9424640020979727E-3</c:v>
                </c:pt>
                <c:pt idx="21">
                  <c:v>-1.2631472755129658E-2</c:v>
                </c:pt>
                <c:pt idx="22">
                  <c:v>-1.2619344177630665E-2</c:v>
                </c:pt>
                <c:pt idx="23">
                  <c:v>-1.3437838791410694E-2</c:v>
                </c:pt>
                <c:pt idx="24">
                  <c:v>-1.4399880970334733E-2</c:v>
                </c:pt>
                <c:pt idx="25">
                  <c:v>-1.3358946743978861E-2</c:v>
                </c:pt>
                <c:pt idx="26">
                  <c:v>-1.1558677309041254E-2</c:v>
                </c:pt>
                <c:pt idx="27">
                  <c:v>-9.995342381597272E-3</c:v>
                </c:pt>
                <c:pt idx="28">
                  <c:v>-9.8028079547127778E-3</c:v>
                </c:pt>
                <c:pt idx="29">
                  <c:v>-2.7336731845557516E-3</c:v>
                </c:pt>
                <c:pt idx="30">
                  <c:v>-1.3528108267875094E-3</c:v>
                </c:pt>
                <c:pt idx="31">
                  <c:v>-1.5852326073839684E-3</c:v>
                </c:pt>
                <c:pt idx="32">
                  <c:v>-2.7653065081303385E-3</c:v>
                </c:pt>
                <c:pt idx="33">
                  <c:v>-1.6520037300800094E-3</c:v>
                </c:pt>
                <c:pt idx="34">
                  <c:v>-2.8049873595357155E-3</c:v>
                </c:pt>
                <c:pt idx="35">
                  <c:v>-2.8465903633965173E-3</c:v>
                </c:pt>
                <c:pt idx="36">
                  <c:v>-4.698335199248449E-3</c:v>
                </c:pt>
                <c:pt idx="37">
                  <c:v>-5.0217120959015205E-3</c:v>
                </c:pt>
                <c:pt idx="38">
                  <c:v>-6.6690500826427357E-3</c:v>
                </c:pt>
                <c:pt idx="39">
                  <c:v>-6.6732130419415725E-3</c:v>
                </c:pt>
                <c:pt idx="40">
                  <c:v>-4.6171328138933099E-3</c:v>
                </c:pt>
                <c:pt idx="41">
                  <c:v>-4.5222158289068837E-3</c:v>
                </c:pt>
                <c:pt idx="42">
                  <c:v>-4.0976142572097807E-3</c:v>
                </c:pt>
                <c:pt idx="43">
                  <c:v>-3.3157718671261716E-3</c:v>
                </c:pt>
                <c:pt idx="44">
                  <c:v>-3.5707226303851591E-3</c:v>
                </c:pt>
                <c:pt idx="45">
                  <c:v>-4.7029452365185964E-3</c:v>
                </c:pt>
                <c:pt idx="46">
                  <c:v>-2.4821509296406585E-3</c:v>
                </c:pt>
                <c:pt idx="47">
                  <c:v>-1.4776205489690497E-3</c:v>
                </c:pt>
                <c:pt idx="48">
                  <c:v>-1.4636714698863518E-3</c:v>
                </c:pt>
                <c:pt idx="49">
                  <c:v>-7.6627557392638934E-4</c:v>
                </c:pt>
                <c:pt idx="50">
                  <c:v>-3.8489720889822721E-4</c:v>
                </c:pt>
                <c:pt idx="51">
                  <c:v>5.6662526407191827E-4</c:v>
                </c:pt>
                <c:pt idx="52">
                  <c:v>1.0569023375288644E-3</c:v>
                </c:pt>
                <c:pt idx="53">
                  <c:v>4.8665660208602191E-4</c:v>
                </c:pt>
                <c:pt idx="54">
                  <c:v>3.466793145447955E-4</c:v>
                </c:pt>
                <c:pt idx="55">
                  <c:v>-2.2802761338280852E-4</c:v>
                </c:pt>
                <c:pt idx="56">
                  <c:v>1.2816240674238255E-3</c:v>
                </c:pt>
                <c:pt idx="57">
                  <c:v>1.1955149835816137E-3</c:v>
                </c:pt>
                <c:pt idx="58">
                  <c:v>2.134955091553703E-3</c:v>
                </c:pt>
                <c:pt idx="59">
                  <c:v>1.5197168745739731E-3</c:v>
                </c:pt>
                <c:pt idx="60">
                  <c:v>2.440443355718358E-3</c:v>
                </c:pt>
                <c:pt idx="61">
                  <c:v>2.7521570239132931E-3</c:v>
                </c:pt>
                <c:pt idx="62">
                  <c:v>3.213362199547376E-3</c:v>
                </c:pt>
                <c:pt idx="63">
                  <c:v>2.5573640504015227E-3</c:v>
                </c:pt>
                <c:pt idx="64">
                  <c:v>2.5742354224125297E-3</c:v>
                </c:pt>
                <c:pt idx="65">
                  <c:v>1.3474477741854951E-3</c:v>
                </c:pt>
                <c:pt idx="66">
                  <c:v>9.3458804535040407E-4</c:v>
                </c:pt>
                <c:pt idx="67">
                  <c:v>9.8810891281786439E-4</c:v>
                </c:pt>
                <c:pt idx="68">
                  <c:v>7.305787116189677E-4</c:v>
                </c:pt>
                <c:pt idx="69">
                  <c:v>9.7615343679691158E-4</c:v>
                </c:pt>
                <c:pt idx="70">
                  <c:v>5.724658945926997E-4</c:v>
                </c:pt>
                <c:pt idx="71">
                  <c:v>-4.0624121878241048E-4</c:v>
                </c:pt>
                <c:pt idx="72">
                  <c:v>1.297043023218869E-3</c:v>
                </c:pt>
                <c:pt idx="73">
                  <c:v>1.3944745703917683E-3</c:v>
                </c:pt>
                <c:pt idx="74">
                  <c:v>-1.0638153919328985E-4</c:v>
                </c:pt>
                <c:pt idx="75">
                  <c:v>1.6916504538100341E-4</c:v>
                </c:pt>
                <c:pt idx="76">
                  <c:v>-5.6191527589577461E-4</c:v>
                </c:pt>
                <c:pt idx="77">
                  <c:v>-6.6696741842120488E-4</c:v>
                </c:pt>
                <c:pt idx="78">
                  <c:v>-2.6281407831607595E-4</c:v>
                </c:pt>
                <c:pt idx="79">
                  <c:v>1.9324002248799488E-4</c:v>
                </c:pt>
                <c:pt idx="80">
                  <c:v>7.0407231117552982E-4</c:v>
                </c:pt>
                <c:pt idx="81">
                  <c:v>1.370798565713427E-3</c:v>
                </c:pt>
                <c:pt idx="82">
                  <c:v>1.2427468116176232E-3</c:v>
                </c:pt>
                <c:pt idx="83">
                  <c:v>2.1664803332173133E-3</c:v>
                </c:pt>
                <c:pt idx="84">
                  <c:v>2.4474178135860392E-3</c:v>
                </c:pt>
                <c:pt idx="85">
                  <c:v>2.8147098983195562E-3</c:v>
                </c:pt>
                <c:pt idx="86">
                  <c:v>3.210198613639248E-3</c:v>
                </c:pt>
                <c:pt idx="87">
                  <c:v>2.4901020322183332E-3</c:v>
                </c:pt>
                <c:pt idx="88">
                  <c:v>2.9053996002723625E-3</c:v>
                </c:pt>
                <c:pt idx="89">
                  <c:v>1.5915062447411366E-3</c:v>
                </c:pt>
                <c:pt idx="90">
                  <c:v>2.0025029001604633E-3</c:v>
                </c:pt>
                <c:pt idx="91">
                  <c:v>2.136287759734623E-3</c:v>
                </c:pt>
                <c:pt idx="92">
                  <c:v>1.8111777686600217E-3</c:v>
                </c:pt>
                <c:pt idx="93">
                  <c:v>1.7414815284033658E-3</c:v>
                </c:pt>
                <c:pt idx="94">
                  <c:v>2.0570911379458323E-3</c:v>
                </c:pt>
                <c:pt idx="95">
                  <c:v>2.5063977582813202E-3</c:v>
                </c:pt>
                <c:pt idx="96">
                  <c:v>3.6235577557979237E-3</c:v>
                </c:pt>
                <c:pt idx="97">
                  <c:v>4.2484464214149753E-3</c:v>
                </c:pt>
                <c:pt idx="98">
                  <c:v>3.7957681136902011E-3</c:v>
                </c:pt>
                <c:pt idx="99">
                  <c:v>3.4051256937708274E-3</c:v>
                </c:pt>
                <c:pt idx="100">
                  <c:v>4.2757727670066359E-3</c:v>
                </c:pt>
                <c:pt idx="101">
                  <c:v>4.0083193992321853E-3</c:v>
                </c:pt>
                <c:pt idx="102">
                  <c:v>3.6555923778549548E-3</c:v>
                </c:pt>
                <c:pt idx="103">
                  <c:v>3.748846507685144E-3</c:v>
                </c:pt>
                <c:pt idx="104">
                  <c:v>4.2272694415044221E-3</c:v>
                </c:pt>
                <c:pt idx="105">
                  <c:v>3.6272720911578737E-3</c:v>
                </c:pt>
                <c:pt idx="106">
                  <c:v>4.2145399945892059E-3</c:v>
                </c:pt>
                <c:pt idx="107">
                  <c:v>4.2912308050473413E-3</c:v>
                </c:pt>
                <c:pt idx="108">
                  <c:v>4.2806150805319021E-3</c:v>
                </c:pt>
                <c:pt idx="109">
                  <c:v>4.2541977460477387E-3</c:v>
                </c:pt>
                <c:pt idx="110">
                  <c:v>4.0200526066702658E-3</c:v>
                </c:pt>
                <c:pt idx="111">
                  <c:v>5.1097506799921977E-3</c:v>
                </c:pt>
                <c:pt idx="112">
                  <c:v>3.7545430268153268E-3</c:v>
                </c:pt>
                <c:pt idx="113">
                  <c:v>4.7292880285723093E-3</c:v>
                </c:pt>
                <c:pt idx="114">
                  <c:v>5.3928510258629547E-3</c:v>
                </c:pt>
                <c:pt idx="115">
                  <c:v>5.7708753796918977E-3</c:v>
                </c:pt>
                <c:pt idx="116">
                  <c:v>6.5667034370784361E-3</c:v>
                </c:pt>
                <c:pt idx="117">
                  <c:v>6.375288932613854E-3</c:v>
                </c:pt>
                <c:pt idx="118">
                  <c:v>7.0057612574732087E-3</c:v>
                </c:pt>
                <c:pt idx="119">
                  <c:v>7.967653653426332E-3</c:v>
                </c:pt>
                <c:pt idx="120">
                  <c:v>8.2047903797519695E-3</c:v>
                </c:pt>
                <c:pt idx="121">
                  <c:v>8.8476007269351342E-3</c:v>
                </c:pt>
                <c:pt idx="122">
                  <c:v>9.3334805322926595E-3</c:v>
                </c:pt>
                <c:pt idx="123">
                  <c:v>8.3897296325319282E-3</c:v>
                </c:pt>
                <c:pt idx="124">
                  <c:v>8.2666036675373977E-3</c:v>
                </c:pt>
                <c:pt idx="125">
                  <c:v>6.2161437547654241E-3</c:v>
                </c:pt>
                <c:pt idx="126">
                  <c:v>6.0922959828471068E-3</c:v>
                </c:pt>
                <c:pt idx="127">
                  <c:v>7.9701023792271286E-3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3-4AB5-9CCF-90F5BA1CA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2849568"/>
        <c:axId val="302838752"/>
      </c:lineChart>
      <c:dateAx>
        <c:axId val="302849568"/>
        <c:scaling>
          <c:orientation val="minMax"/>
        </c:scaling>
        <c:delete val="0"/>
        <c:axPos val="b"/>
        <c:numFmt formatCode="mm/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838752"/>
        <c:crosses val="autoZero"/>
        <c:auto val="1"/>
        <c:lblOffset val="100"/>
        <c:baseTimeUnit val="days"/>
        <c:majorUnit val="1"/>
        <c:majorTimeUnit val="months"/>
      </c:dateAx>
      <c:valAx>
        <c:axId val="30283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84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Alpha in £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'Headline Attribution'!$BJ$1</c:f>
              <c:strCache>
                <c:ptCount val="1"/>
                <c:pt idx="0">
                  <c:v>Cumulative Alpha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'Headline Attribution'!$BD$2:$BD$323</c:f>
              <c:numCache>
                <c:formatCode>m/d/yyyy</c:formatCode>
                <c:ptCount val="322"/>
                <c:pt idx="0">
                  <c:v>45748</c:v>
                </c:pt>
                <c:pt idx="1">
                  <c:v>45749</c:v>
                </c:pt>
                <c:pt idx="2">
                  <c:v>45750</c:v>
                </c:pt>
                <c:pt idx="3">
                  <c:v>45751</c:v>
                </c:pt>
                <c:pt idx="4">
                  <c:v>45754</c:v>
                </c:pt>
                <c:pt idx="5">
                  <c:v>45755</c:v>
                </c:pt>
                <c:pt idx="6">
                  <c:v>45756</c:v>
                </c:pt>
                <c:pt idx="7">
                  <c:v>45757</c:v>
                </c:pt>
                <c:pt idx="8">
                  <c:v>45758</c:v>
                </c:pt>
                <c:pt idx="9">
                  <c:v>45761</c:v>
                </c:pt>
                <c:pt idx="10">
                  <c:v>45762</c:v>
                </c:pt>
                <c:pt idx="11">
                  <c:v>45763</c:v>
                </c:pt>
                <c:pt idx="12">
                  <c:v>45764</c:v>
                </c:pt>
                <c:pt idx="13">
                  <c:v>45765</c:v>
                </c:pt>
                <c:pt idx="14">
                  <c:v>45768</c:v>
                </c:pt>
                <c:pt idx="15">
                  <c:v>45769</c:v>
                </c:pt>
                <c:pt idx="16">
                  <c:v>45770</c:v>
                </c:pt>
                <c:pt idx="17">
                  <c:v>45771</c:v>
                </c:pt>
                <c:pt idx="18">
                  <c:v>45772</c:v>
                </c:pt>
                <c:pt idx="19">
                  <c:v>45775</c:v>
                </c:pt>
                <c:pt idx="20">
                  <c:v>45776</c:v>
                </c:pt>
                <c:pt idx="21">
                  <c:v>45777</c:v>
                </c:pt>
                <c:pt idx="22">
                  <c:v>45778</c:v>
                </c:pt>
                <c:pt idx="23">
                  <c:v>45779</c:v>
                </c:pt>
                <c:pt idx="24">
                  <c:v>45782</c:v>
                </c:pt>
                <c:pt idx="25">
                  <c:v>45783</c:v>
                </c:pt>
                <c:pt idx="26">
                  <c:v>45784</c:v>
                </c:pt>
                <c:pt idx="27">
                  <c:v>45785</c:v>
                </c:pt>
                <c:pt idx="28">
                  <c:v>45786</c:v>
                </c:pt>
                <c:pt idx="29">
                  <c:v>45789</c:v>
                </c:pt>
                <c:pt idx="30">
                  <c:v>45790</c:v>
                </c:pt>
                <c:pt idx="31">
                  <c:v>45791</c:v>
                </c:pt>
                <c:pt idx="32">
                  <c:v>45792</c:v>
                </c:pt>
                <c:pt idx="33">
                  <c:v>45793</c:v>
                </c:pt>
                <c:pt idx="34">
                  <c:v>45796</c:v>
                </c:pt>
                <c:pt idx="35">
                  <c:v>45797</c:v>
                </c:pt>
                <c:pt idx="36">
                  <c:v>45798</c:v>
                </c:pt>
                <c:pt idx="37">
                  <c:v>45799</c:v>
                </c:pt>
                <c:pt idx="38">
                  <c:v>45800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45810</c:v>
                </c:pt>
                <c:pt idx="46">
                  <c:v>45811</c:v>
                </c:pt>
                <c:pt idx="47">
                  <c:v>45812</c:v>
                </c:pt>
                <c:pt idx="48">
                  <c:v>45813</c:v>
                </c:pt>
                <c:pt idx="49">
                  <c:v>45814</c:v>
                </c:pt>
                <c:pt idx="50">
                  <c:v>45817</c:v>
                </c:pt>
                <c:pt idx="51">
                  <c:v>45818</c:v>
                </c:pt>
                <c:pt idx="52">
                  <c:v>45819</c:v>
                </c:pt>
                <c:pt idx="53">
                  <c:v>45820</c:v>
                </c:pt>
                <c:pt idx="54">
                  <c:v>45821</c:v>
                </c:pt>
                <c:pt idx="55">
                  <c:v>45824</c:v>
                </c:pt>
                <c:pt idx="56">
                  <c:v>45825</c:v>
                </c:pt>
                <c:pt idx="57">
                  <c:v>45826</c:v>
                </c:pt>
                <c:pt idx="58">
                  <c:v>45827</c:v>
                </c:pt>
                <c:pt idx="59">
                  <c:v>45828</c:v>
                </c:pt>
                <c:pt idx="60">
                  <c:v>45831</c:v>
                </c:pt>
                <c:pt idx="61">
                  <c:v>45832</c:v>
                </c:pt>
                <c:pt idx="62">
                  <c:v>45833</c:v>
                </c:pt>
                <c:pt idx="63">
                  <c:v>45834</c:v>
                </c:pt>
                <c:pt idx="64">
                  <c:v>45835</c:v>
                </c:pt>
                <c:pt idx="65">
                  <c:v>45838</c:v>
                </c:pt>
                <c:pt idx="66">
                  <c:v>45839</c:v>
                </c:pt>
                <c:pt idx="67">
                  <c:v>45840</c:v>
                </c:pt>
                <c:pt idx="68">
                  <c:v>45841</c:v>
                </c:pt>
                <c:pt idx="69">
                  <c:v>45842</c:v>
                </c:pt>
                <c:pt idx="70">
                  <c:v>45845</c:v>
                </c:pt>
                <c:pt idx="71">
                  <c:v>45846</c:v>
                </c:pt>
                <c:pt idx="72">
                  <c:v>45847</c:v>
                </c:pt>
                <c:pt idx="73">
                  <c:v>45848</c:v>
                </c:pt>
                <c:pt idx="74">
                  <c:v>45849</c:v>
                </c:pt>
                <c:pt idx="75">
                  <c:v>45852</c:v>
                </c:pt>
                <c:pt idx="76">
                  <c:v>45853</c:v>
                </c:pt>
                <c:pt idx="77">
                  <c:v>45854</c:v>
                </c:pt>
                <c:pt idx="78">
                  <c:v>45855</c:v>
                </c:pt>
                <c:pt idx="79">
                  <c:v>45856</c:v>
                </c:pt>
                <c:pt idx="80">
                  <c:v>45859</c:v>
                </c:pt>
                <c:pt idx="81">
                  <c:v>45860</c:v>
                </c:pt>
                <c:pt idx="82">
                  <c:v>45861</c:v>
                </c:pt>
                <c:pt idx="83">
                  <c:v>45862</c:v>
                </c:pt>
                <c:pt idx="84">
                  <c:v>45863</c:v>
                </c:pt>
                <c:pt idx="85">
                  <c:v>45866</c:v>
                </c:pt>
                <c:pt idx="86">
                  <c:v>45867</c:v>
                </c:pt>
                <c:pt idx="87">
                  <c:v>45868</c:v>
                </c:pt>
                <c:pt idx="88">
                  <c:v>45869</c:v>
                </c:pt>
                <c:pt idx="89">
                  <c:v>45870</c:v>
                </c:pt>
                <c:pt idx="90">
                  <c:v>45873</c:v>
                </c:pt>
                <c:pt idx="91">
                  <c:v>45874</c:v>
                </c:pt>
                <c:pt idx="92">
                  <c:v>45875</c:v>
                </c:pt>
                <c:pt idx="93">
                  <c:v>45876</c:v>
                </c:pt>
                <c:pt idx="94">
                  <c:v>45877</c:v>
                </c:pt>
                <c:pt idx="95">
                  <c:v>45880</c:v>
                </c:pt>
                <c:pt idx="96">
                  <c:v>45881</c:v>
                </c:pt>
                <c:pt idx="97">
                  <c:v>45882</c:v>
                </c:pt>
                <c:pt idx="98">
                  <c:v>45883</c:v>
                </c:pt>
                <c:pt idx="99">
                  <c:v>45884</c:v>
                </c:pt>
                <c:pt idx="100">
                  <c:v>45887</c:v>
                </c:pt>
                <c:pt idx="101">
                  <c:v>45888</c:v>
                </c:pt>
                <c:pt idx="102">
                  <c:v>45889</c:v>
                </c:pt>
                <c:pt idx="103">
                  <c:v>45890</c:v>
                </c:pt>
                <c:pt idx="104">
                  <c:v>45891</c:v>
                </c:pt>
                <c:pt idx="105">
                  <c:v>45894</c:v>
                </c:pt>
                <c:pt idx="106">
                  <c:v>45895</c:v>
                </c:pt>
                <c:pt idx="107">
                  <c:v>45896</c:v>
                </c:pt>
                <c:pt idx="108">
                  <c:v>45897</c:v>
                </c:pt>
                <c:pt idx="109">
                  <c:v>45898</c:v>
                </c:pt>
                <c:pt idx="110">
                  <c:v>45900</c:v>
                </c:pt>
                <c:pt idx="111">
                  <c:v>45901</c:v>
                </c:pt>
                <c:pt idx="112">
                  <c:v>45902</c:v>
                </c:pt>
                <c:pt idx="113">
                  <c:v>45903</c:v>
                </c:pt>
                <c:pt idx="114">
                  <c:v>45904</c:v>
                </c:pt>
                <c:pt idx="115">
                  <c:v>45905</c:v>
                </c:pt>
                <c:pt idx="116">
                  <c:v>45908</c:v>
                </c:pt>
                <c:pt idx="117">
                  <c:v>45909</c:v>
                </c:pt>
                <c:pt idx="118">
                  <c:v>45910</c:v>
                </c:pt>
                <c:pt idx="119">
                  <c:v>45911</c:v>
                </c:pt>
                <c:pt idx="120">
                  <c:v>45912</c:v>
                </c:pt>
                <c:pt idx="121">
                  <c:v>45915</c:v>
                </c:pt>
                <c:pt idx="122">
                  <c:v>45916</c:v>
                </c:pt>
                <c:pt idx="123">
                  <c:v>45917</c:v>
                </c:pt>
                <c:pt idx="124">
                  <c:v>45918</c:v>
                </c:pt>
                <c:pt idx="125">
                  <c:v>45919</c:v>
                </c:pt>
                <c:pt idx="126">
                  <c:v>45922</c:v>
                </c:pt>
                <c:pt idx="127">
                  <c:v>45923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</c:numCache>
            </c:numRef>
          </c:cat>
          <c:val>
            <c:numRef>
              <c:f>'Headline Attribution'!$BJ$2:$BJ$323</c:f>
              <c:numCache>
                <c:formatCode>_(* #,##0_);_(* \(#,##0\);_(* "-"??_);_(@_)</c:formatCode>
                <c:ptCount val="322"/>
                <c:pt idx="0">
                  <c:v>400344.70860119222</c:v>
                </c:pt>
                <c:pt idx="1">
                  <c:v>893891.45882482629</c:v>
                </c:pt>
                <c:pt idx="2">
                  <c:v>-1615711.2117701382</c:v>
                </c:pt>
                <c:pt idx="3">
                  <c:v>-2567546.3341629645</c:v>
                </c:pt>
                <c:pt idx="4">
                  <c:v>-11445625.139976937</c:v>
                </c:pt>
                <c:pt idx="5">
                  <c:v>-13721172.051828172</c:v>
                </c:pt>
                <c:pt idx="6">
                  <c:v>-12810635.672253886</c:v>
                </c:pt>
                <c:pt idx="7">
                  <c:v>-18014116.18619132</c:v>
                </c:pt>
                <c:pt idx="8">
                  <c:v>-12559266.942938298</c:v>
                </c:pt>
                <c:pt idx="9">
                  <c:v>-7408320.7066599373</c:v>
                </c:pt>
                <c:pt idx="10">
                  <c:v>-6175524.7749233386</c:v>
                </c:pt>
                <c:pt idx="11">
                  <c:v>-5060980.2822291581</c:v>
                </c:pt>
                <c:pt idx="12">
                  <c:v>-4994236.9417156186</c:v>
                </c:pt>
                <c:pt idx="13">
                  <c:v>-4797993.5685337279</c:v>
                </c:pt>
                <c:pt idx="14">
                  <c:v>-7832032.7705766205</c:v>
                </c:pt>
                <c:pt idx="15">
                  <c:v>-3656568.0744601889</c:v>
                </c:pt>
                <c:pt idx="16">
                  <c:v>-2554053.2248036526</c:v>
                </c:pt>
                <c:pt idx="17">
                  <c:v>-1819872.2252975369</c:v>
                </c:pt>
                <c:pt idx="18">
                  <c:v>-45765.249469038798</c:v>
                </c:pt>
                <c:pt idx="19">
                  <c:v>66682.866253890883</c:v>
                </c:pt>
                <c:pt idx="20">
                  <c:v>1282445.0679861763</c:v>
                </c:pt>
                <c:pt idx="21">
                  <c:v>-435224.3367483269</c:v>
                </c:pt>
                <c:pt idx="22">
                  <c:v>1096394.0575745557</c:v>
                </c:pt>
                <c:pt idx="23">
                  <c:v>125571.18914119806</c:v>
                </c:pt>
                <c:pt idx="24">
                  <c:v>153926.55256787839</c:v>
                </c:pt>
                <c:pt idx="25">
                  <c:v>1246995.2261684663</c:v>
                </c:pt>
                <c:pt idx="26">
                  <c:v>2404068.6829126086</c:v>
                </c:pt>
                <c:pt idx="27">
                  <c:v>3159049.037444449</c:v>
                </c:pt>
                <c:pt idx="28">
                  <c:v>3257901.053184032</c:v>
                </c:pt>
                <c:pt idx="29">
                  <c:v>5733599.9645842109</c:v>
                </c:pt>
                <c:pt idx="30">
                  <c:v>7311339.2838748395</c:v>
                </c:pt>
                <c:pt idx="31">
                  <c:v>7231975.3043568553</c:v>
                </c:pt>
                <c:pt idx="32">
                  <c:v>7691815.9743796466</c:v>
                </c:pt>
                <c:pt idx="33">
                  <c:v>7309906.8496759012</c:v>
                </c:pt>
                <c:pt idx="34">
                  <c:v>7887495.9582598507</c:v>
                </c:pt>
                <c:pt idx="35">
                  <c:v>8395498.293479111</c:v>
                </c:pt>
                <c:pt idx="36">
                  <c:v>8170079.4331251411</c:v>
                </c:pt>
                <c:pt idx="37">
                  <c:v>8562046.0100502521</c:v>
                </c:pt>
                <c:pt idx="38">
                  <c:v>8978622.5348348096</c:v>
                </c:pt>
                <c:pt idx="39">
                  <c:v>8920460.0857153758</c:v>
                </c:pt>
                <c:pt idx="40">
                  <c:v>10523049.441811856</c:v>
                </c:pt>
                <c:pt idx="41">
                  <c:v>10528052.057417518</c:v>
                </c:pt>
                <c:pt idx="42">
                  <c:v>10630761.868264683</c:v>
                </c:pt>
                <c:pt idx="43">
                  <c:v>12008676.419436034</c:v>
                </c:pt>
                <c:pt idx="44">
                  <c:v>10697307.436578218</c:v>
                </c:pt>
                <c:pt idx="45">
                  <c:v>10854738.657067752</c:v>
                </c:pt>
                <c:pt idx="46">
                  <c:v>12493133.777805187</c:v>
                </c:pt>
                <c:pt idx="47">
                  <c:v>14423347.22264153</c:v>
                </c:pt>
                <c:pt idx="48">
                  <c:v>14141798.068615602</c:v>
                </c:pt>
                <c:pt idx="49">
                  <c:v>14457948.883516204</c:v>
                </c:pt>
                <c:pt idx="50">
                  <c:v>15129717.176441289</c:v>
                </c:pt>
                <c:pt idx="51">
                  <c:v>16400159.894057671</c:v>
                </c:pt>
                <c:pt idx="52">
                  <c:v>16900774.664956525</c:v>
                </c:pt>
                <c:pt idx="53">
                  <c:v>17019225.832778987</c:v>
                </c:pt>
                <c:pt idx="54">
                  <c:v>16175138.273144724</c:v>
                </c:pt>
                <c:pt idx="55">
                  <c:v>16112701.059290743</c:v>
                </c:pt>
                <c:pt idx="56">
                  <c:v>16868727.090348233</c:v>
                </c:pt>
                <c:pt idx="57">
                  <c:v>16750704.195477279</c:v>
                </c:pt>
                <c:pt idx="58">
                  <c:v>18524648.843292404</c:v>
                </c:pt>
                <c:pt idx="59">
                  <c:v>17771305.969461672</c:v>
                </c:pt>
                <c:pt idx="60">
                  <c:v>17691067.824671041</c:v>
                </c:pt>
                <c:pt idx="61">
                  <c:v>18258310.606239889</c:v>
                </c:pt>
                <c:pt idx="62">
                  <c:v>20412084.237685367</c:v>
                </c:pt>
                <c:pt idx="63">
                  <c:v>21024380.218536928</c:v>
                </c:pt>
                <c:pt idx="64">
                  <c:v>21484166.226812325</c:v>
                </c:pt>
                <c:pt idx="65">
                  <c:v>18397067.591239277</c:v>
                </c:pt>
                <c:pt idx="66">
                  <c:v>18883000.574900534</c:v>
                </c:pt>
                <c:pt idx="67">
                  <c:v>19149863.653339952</c:v>
                </c:pt>
                <c:pt idx="68">
                  <c:v>18166476.616324674</c:v>
                </c:pt>
                <c:pt idx="69">
                  <c:v>18632714.230132993</c:v>
                </c:pt>
                <c:pt idx="70">
                  <c:v>17813847.942437492</c:v>
                </c:pt>
                <c:pt idx="71">
                  <c:v>17781171.612141538</c:v>
                </c:pt>
                <c:pt idx="72">
                  <c:v>18821297.344845671</c:v>
                </c:pt>
                <c:pt idx="73">
                  <c:v>18600788.506350122</c:v>
                </c:pt>
                <c:pt idx="74">
                  <c:v>18022868.424822357</c:v>
                </c:pt>
                <c:pt idx="75">
                  <c:v>18678249.402442947</c:v>
                </c:pt>
                <c:pt idx="76">
                  <c:v>18277817.283663873</c:v>
                </c:pt>
                <c:pt idx="77">
                  <c:v>18750473.255198598</c:v>
                </c:pt>
                <c:pt idx="78">
                  <c:v>19458430.469094358</c:v>
                </c:pt>
                <c:pt idx="79">
                  <c:v>19654825.660141345</c:v>
                </c:pt>
                <c:pt idx="80">
                  <c:v>19664868.66688101</c:v>
                </c:pt>
                <c:pt idx="81">
                  <c:v>19998504.614861846</c:v>
                </c:pt>
                <c:pt idx="82">
                  <c:v>20011892.575996455</c:v>
                </c:pt>
                <c:pt idx="83">
                  <c:v>20666851.039671823</c:v>
                </c:pt>
                <c:pt idx="84">
                  <c:v>20859740.258297574</c:v>
                </c:pt>
                <c:pt idx="85">
                  <c:v>21023057.416261476</c:v>
                </c:pt>
                <c:pt idx="86">
                  <c:v>20918763.950184107</c:v>
                </c:pt>
                <c:pt idx="87">
                  <c:v>20411362.16476867</c:v>
                </c:pt>
                <c:pt idx="88">
                  <c:v>18670752.482157402</c:v>
                </c:pt>
                <c:pt idx="89">
                  <c:v>20301096.191395689</c:v>
                </c:pt>
                <c:pt idx="90">
                  <c:v>20535057.871518333</c:v>
                </c:pt>
                <c:pt idx="91">
                  <c:v>20480674.248884872</c:v>
                </c:pt>
                <c:pt idx="92">
                  <c:v>19694051.681251515</c:v>
                </c:pt>
                <c:pt idx="93">
                  <c:v>19212793.783437021</c:v>
                </c:pt>
                <c:pt idx="94">
                  <c:v>19566780.601210032</c:v>
                </c:pt>
                <c:pt idx="95">
                  <c:v>19507222.005734902</c:v>
                </c:pt>
                <c:pt idx="96">
                  <c:v>20067196.749429289</c:v>
                </c:pt>
                <c:pt idx="97">
                  <c:v>20131687.595306464</c:v>
                </c:pt>
                <c:pt idx="98">
                  <c:v>19848057.508899841</c:v>
                </c:pt>
                <c:pt idx="99">
                  <c:v>19740148.289592139</c:v>
                </c:pt>
                <c:pt idx="100">
                  <c:v>20050744.189644586</c:v>
                </c:pt>
                <c:pt idx="101">
                  <c:v>19525090.98056148</c:v>
                </c:pt>
                <c:pt idx="102">
                  <c:v>19587521.232248794</c:v>
                </c:pt>
                <c:pt idx="103">
                  <c:v>19836495.082952097</c:v>
                </c:pt>
                <c:pt idx="104">
                  <c:v>20673619.094418123</c:v>
                </c:pt>
                <c:pt idx="105">
                  <c:v>19655732.743907362</c:v>
                </c:pt>
                <c:pt idx="106">
                  <c:v>20119862.538243778</c:v>
                </c:pt>
                <c:pt idx="107">
                  <c:v>16079307.827442972</c:v>
                </c:pt>
                <c:pt idx="108">
                  <c:v>19917384.901093435</c:v>
                </c:pt>
                <c:pt idx="109">
                  <c:v>19831103.477633782</c:v>
                </c:pt>
                <c:pt idx="110">
                  <c:v>17446741.94898463</c:v>
                </c:pt>
                <c:pt idx="111">
                  <c:v>19930690.65389286</c:v>
                </c:pt>
                <c:pt idx="112">
                  <c:v>20527859.327498324</c:v>
                </c:pt>
                <c:pt idx="113">
                  <c:v>20897490.389602199</c:v>
                </c:pt>
                <c:pt idx="114">
                  <c:v>20858161.293720283</c:v>
                </c:pt>
                <c:pt idx="115">
                  <c:v>19594295.55467663</c:v>
                </c:pt>
                <c:pt idx="116">
                  <c:v>20010512.014717843</c:v>
                </c:pt>
                <c:pt idx="117">
                  <c:v>19797004.104156818</c:v>
                </c:pt>
                <c:pt idx="118">
                  <c:v>19721618.26926738</c:v>
                </c:pt>
                <c:pt idx="119">
                  <c:v>19574581.57445965</c:v>
                </c:pt>
                <c:pt idx="120">
                  <c:v>19581022.142083935</c:v>
                </c:pt>
                <c:pt idx="121">
                  <c:v>19816537.585509676</c:v>
                </c:pt>
                <c:pt idx="122">
                  <c:v>20057651.000150692</c:v>
                </c:pt>
                <c:pt idx="123">
                  <c:v>19418691.363975391</c:v>
                </c:pt>
                <c:pt idx="124">
                  <c:v>19717636.524833631</c:v>
                </c:pt>
                <c:pt idx="125">
                  <c:v>18793067.297233105</c:v>
                </c:pt>
                <c:pt idx="126">
                  <c:v>18690110.736232482</c:v>
                </c:pt>
                <c:pt idx="127">
                  <c:v>20094249.633103434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8-4336-A598-746C7869F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1529856"/>
        <c:axId val="981554400"/>
      </c:lineChart>
      <c:dateAx>
        <c:axId val="981529856"/>
        <c:scaling>
          <c:orientation val="minMax"/>
        </c:scaling>
        <c:delete val="0"/>
        <c:axPos val="b"/>
        <c:numFmt formatCode="mm/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554400"/>
        <c:crosses val="autoZero"/>
        <c:auto val="1"/>
        <c:lblOffset val="100"/>
        <c:baseTimeUnit val="days"/>
      </c:dateAx>
      <c:valAx>
        <c:axId val="98155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£&quot;* #,##0_);_(&quot;£&quot;* \(#,##0\);_(&quot;£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52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'Headline Attribution'!#REF!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'Headline Attribution'!#REF!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AE16-4693-B129-75563B41B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0449887"/>
        <c:axId val="1230459007"/>
      </c:lineChart>
      <c:catAx>
        <c:axId val="1230449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459007"/>
        <c:crosses val="autoZero"/>
        <c:auto val="1"/>
        <c:lblAlgn val="ctr"/>
        <c:lblOffset val="100"/>
        <c:noMultiLvlLbl val="0"/>
      </c:catAx>
      <c:valAx>
        <c:axId val="123045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44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Tracking Errors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'Headline Attribution'!$DJ$1</c:f>
              <c:strCache>
                <c:ptCount val="1"/>
                <c:pt idx="0">
                  <c:v>ArrowStreet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'Headline Attribution'!$DI$23:$DI$738</c:f>
              <c:numCache>
                <c:formatCode>m/d/yyyy</c:formatCode>
                <c:ptCount val="716"/>
                <c:pt idx="0">
                  <c:v>44681</c:v>
                </c:pt>
                <c:pt idx="1">
                  <c:v>44683</c:v>
                </c:pt>
                <c:pt idx="2">
                  <c:v>44684</c:v>
                </c:pt>
                <c:pt idx="3">
                  <c:v>44685</c:v>
                </c:pt>
                <c:pt idx="4">
                  <c:v>44686</c:v>
                </c:pt>
                <c:pt idx="5">
                  <c:v>44687</c:v>
                </c:pt>
                <c:pt idx="6">
                  <c:v>44690</c:v>
                </c:pt>
                <c:pt idx="7">
                  <c:v>44691</c:v>
                </c:pt>
                <c:pt idx="8">
                  <c:v>44692</c:v>
                </c:pt>
                <c:pt idx="9">
                  <c:v>44693</c:v>
                </c:pt>
                <c:pt idx="10">
                  <c:v>44694</c:v>
                </c:pt>
                <c:pt idx="11">
                  <c:v>44697</c:v>
                </c:pt>
                <c:pt idx="12">
                  <c:v>44698</c:v>
                </c:pt>
                <c:pt idx="13">
                  <c:v>44699</c:v>
                </c:pt>
                <c:pt idx="14">
                  <c:v>44700</c:v>
                </c:pt>
                <c:pt idx="15">
                  <c:v>44701</c:v>
                </c:pt>
                <c:pt idx="16">
                  <c:v>44704</c:v>
                </c:pt>
                <c:pt idx="17">
                  <c:v>44705</c:v>
                </c:pt>
                <c:pt idx="18">
                  <c:v>44706</c:v>
                </c:pt>
                <c:pt idx="19">
                  <c:v>44707</c:v>
                </c:pt>
                <c:pt idx="20">
                  <c:v>44708</c:v>
                </c:pt>
                <c:pt idx="21">
                  <c:v>44711</c:v>
                </c:pt>
                <c:pt idx="22">
                  <c:v>44712</c:v>
                </c:pt>
                <c:pt idx="23">
                  <c:v>44713</c:v>
                </c:pt>
                <c:pt idx="24">
                  <c:v>44714</c:v>
                </c:pt>
                <c:pt idx="25">
                  <c:v>44715</c:v>
                </c:pt>
                <c:pt idx="26">
                  <c:v>44718</c:v>
                </c:pt>
                <c:pt idx="27">
                  <c:v>44719</c:v>
                </c:pt>
                <c:pt idx="28">
                  <c:v>44720</c:v>
                </c:pt>
                <c:pt idx="29">
                  <c:v>44721</c:v>
                </c:pt>
                <c:pt idx="30">
                  <c:v>44722</c:v>
                </c:pt>
                <c:pt idx="31">
                  <c:v>44725</c:v>
                </c:pt>
                <c:pt idx="32">
                  <c:v>44726</c:v>
                </c:pt>
                <c:pt idx="33">
                  <c:v>44727</c:v>
                </c:pt>
                <c:pt idx="34">
                  <c:v>44728</c:v>
                </c:pt>
                <c:pt idx="35">
                  <c:v>44729</c:v>
                </c:pt>
                <c:pt idx="36">
                  <c:v>44732</c:v>
                </c:pt>
                <c:pt idx="37">
                  <c:v>44733</c:v>
                </c:pt>
                <c:pt idx="38">
                  <c:v>44734</c:v>
                </c:pt>
                <c:pt idx="39">
                  <c:v>44735</c:v>
                </c:pt>
                <c:pt idx="40">
                  <c:v>44736</c:v>
                </c:pt>
                <c:pt idx="41">
                  <c:v>44739</c:v>
                </c:pt>
                <c:pt idx="42">
                  <c:v>44740</c:v>
                </c:pt>
                <c:pt idx="43">
                  <c:v>44741</c:v>
                </c:pt>
                <c:pt idx="44">
                  <c:v>44742</c:v>
                </c:pt>
                <c:pt idx="45">
                  <c:v>44743</c:v>
                </c:pt>
                <c:pt idx="46">
                  <c:v>44746</c:v>
                </c:pt>
                <c:pt idx="47">
                  <c:v>44747</c:v>
                </c:pt>
                <c:pt idx="48">
                  <c:v>44748</c:v>
                </c:pt>
                <c:pt idx="49">
                  <c:v>44749</c:v>
                </c:pt>
                <c:pt idx="50">
                  <c:v>44750</c:v>
                </c:pt>
                <c:pt idx="51">
                  <c:v>44753</c:v>
                </c:pt>
                <c:pt idx="52">
                  <c:v>44754</c:v>
                </c:pt>
                <c:pt idx="53">
                  <c:v>44755</c:v>
                </c:pt>
                <c:pt idx="54">
                  <c:v>44756</c:v>
                </c:pt>
                <c:pt idx="55">
                  <c:v>44757</c:v>
                </c:pt>
                <c:pt idx="56">
                  <c:v>44760</c:v>
                </c:pt>
                <c:pt idx="57">
                  <c:v>44761</c:v>
                </c:pt>
                <c:pt idx="58">
                  <c:v>44762</c:v>
                </c:pt>
                <c:pt idx="59">
                  <c:v>44763</c:v>
                </c:pt>
                <c:pt idx="60">
                  <c:v>44764</c:v>
                </c:pt>
                <c:pt idx="61">
                  <c:v>44767</c:v>
                </c:pt>
                <c:pt idx="62">
                  <c:v>44768</c:v>
                </c:pt>
                <c:pt idx="63">
                  <c:v>44769</c:v>
                </c:pt>
                <c:pt idx="64">
                  <c:v>44770</c:v>
                </c:pt>
                <c:pt idx="65">
                  <c:v>44771</c:v>
                </c:pt>
                <c:pt idx="66">
                  <c:v>44773</c:v>
                </c:pt>
                <c:pt idx="67">
                  <c:v>44774</c:v>
                </c:pt>
                <c:pt idx="68">
                  <c:v>44775</c:v>
                </c:pt>
                <c:pt idx="69">
                  <c:v>44776</c:v>
                </c:pt>
                <c:pt idx="70">
                  <c:v>44777</c:v>
                </c:pt>
                <c:pt idx="71">
                  <c:v>44778</c:v>
                </c:pt>
                <c:pt idx="72">
                  <c:v>44781</c:v>
                </c:pt>
                <c:pt idx="73">
                  <c:v>44782</c:v>
                </c:pt>
                <c:pt idx="74">
                  <c:v>44783</c:v>
                </c:pt>
                <c:pt idx="75">
                  <c:v>44784</c:v>
                </c:pt>
                <c:pt idx="76">
                  <c:v>44785</c:v>
                </c:pt>
                <c:pt idx="77">
                  <c:v>44788</c:v>
                </c:pt>
                <c:pt idx="78">
                  <c:v>44789</c:v>
                </c:pt>
                <c:pt idx="79">
                  <c:v>44790</c:v>
                </c:pt>
                <c:pt idx="80">
                  <c:v>44791</c:v>
                </c:pt>
                <c:pt idx="81">
                  <c:v>44792</c:v>
                </c:pt>
                <c:pt idx="82">
                  <c:v>44795</c:v>
                </c:pt>
                <c:pt idx="83">
                  <c:v>44796</c:v>
                </c:pt>
                <c:pt idx="84">
                  <c:v>44797</c:v>
                </c:pt>
                <c:pt idx="85">
                  <c:v>44798</c:v>
                </c:pt>
                <c:pt idx="86">
                  <c:v>44799</c:v>
                </c:pt>
                <c:pt idx="87">
                  <c:v>44802</c:v>
                </c:pt>
                <c:pt idx="88">
                  <c:v>44803</c:v>
                </c:pt>
                <c:pt idx="89">
                  <c:v>44804</c:v>
                </c:pt>
                <c:pt idx="90">
                  <c:v>44805</c:v>
                </c:pt>
                <c:pt idx="91">
                  <c:v>44806</c:v>
                </c:pt>
                <c:pt idx="92">
                  <c:v>44809</c:v>
                </c:pt>
                <c:pt idx="93">
                  <c:v>44810</c:v>
                </c:pt>
                <c:pt idx="94">
                  <c:v>44811</c:v>
                </c:pt>
                <c:pt idx="95">
                  <c:v>44812</c:v>
                </c:pt>
                <c:pt idx="96">
                  <c:v>44813</c:v>
                </c:pt>
                <c:pt idx="97">
                  <c:v>44816</c:v>
                </c:pt>
                <c:pt idx="98">
                  <c:v>44817</c:v>
                </c:pt>
                <c:pt idx="99">
                  <c:v>44818</c:v>
                </c:pt>
                <c:pt idx="100">
                  <c:v>44819</c:v>
                </c:pt>
                <c:pt idx="101">
                  <c:v>44820</c:v>
                </c:pt>
                <c:pt idx="102">
                  <c:v>44823</c:v>
                </c:pt>
                <c:pt idx="103">
                  <c:v>44824</c:v>
                </c:pt>
                <c:pt idx="104">
                  <c:v>44825</c:v>
                </c:pt>
                <c:pt idx="105">
                  <c:v>44826</c:v>
                </c:pt>
                <c:pt idx="106">
                  <c:v>44827</c:v>
                </c:pt>
                <c:pt idx="107">
                  <c:v>44830</c:v>
                </c:pt>
                <c:pt idx="108">
                  <c:v>44831</c:v>
                </c:pt>
                <c:pt idx="109">
                  <c:v>44832</c:v>
                </c:pt>
                <c:pt idx="110">
                  <c:v>44833</c:v>
                </c:pt>
                <c:pt idx="111">
                  <c:v>44834</c:v>
                </c:pt>
                <c:pt idx="112">
                  <c:v>44837</c:v>
                </c:pt>
                <c:pt idx="113">
                  <c:v>44838</c:v>
                </c:pt>
                <c:pt idx="114">
                  <c:v>44839</c:v>
                </c:pt>
                <c:pt idx="115">
                  <c:v>44840</c:v>
                </c:pt>
                <c:pt idx="116">
                  <c:v>44841</c:v>
                </c:pt>
                <c:pt idx="117">
                  <c:v>44844</c:v>
                </c:pt>
                <c:pt idx="118">
                  <c:v>44845</c:v>
                </c:pt>
                <c:pt idx="119">
                  <c:v>44846</c:v>
                </c:pt>
                <c:pt idx="120">
                  <c:v>44847</c:v>
                </c:pt>
                <c:pt idx="121">
                  <c:v>44848</c:v>
                </c:pt>
                <c:pt idx="122">
                  <c:v>44851</c:v>
                </c:pt>
                <c:pt idx="123">
                  <c:v>44852</c:v>
                </c:pt>
                <c:pt idx="124">
                  <c:v>44853</c:v>
                </c:pt>
                <c:pt idx="125">
                  <c:v>44854</c:v>
                </c:pt>
                <c:pt idx="126">
                  <c:v>44855</c:v>
                </c:pt>
                <c:pt idx="127">
                  <c:v>44858</c:v>
                </c:pt>
                <c:pt idx="128">
                  <c:v>44859</c:v>
                </c:pt>
                <c:pt idx="129">
                  <c:v>44860</c:v>
                </c:pt>
                <c:pt idx="130">
                  <c:v>44861</c:v>
                </c:pt>
                <c:pt idx="131">
                  <c:v>44862</c:v>
                </c:pt>
                <c:pt idx="132">
                  <c:v>44865</c:v>
                </c:pt>
                <c:pt idx="133">
                  <c:v>44866</c:v>
                </c:pt>
                <c:pt idx="134">
                  <c:v>44867</c:v>
                </c:pt>
                <c:pt idx="135">
                  <c:v>44868</c:v>
                </c:pt>
                <c:pt idx="136">
                  <c:v>44869</c:v>
                </c:pt>
                <c:pt idx="137">
                  <c:v>44872</c:v>
                </c:pt>
                <c:pt idx="138">
                  <c:v>44873</c:v>
                </c:pt>
                <c:pt idx="139">
                  <c:v>44874</c:v>
                </c:pt>
                <c:pt idx="140">
                  <c:v>44875</c:v>
                </c:pt>
                <c:pt idx="141">
                  <c:v>44876</c:v>
                </c:pt>
                <c:pt idx="142">
                  <c:v>44879</c:v>
                </c:pt>
                <c:pt idx="143">
                  <c:v>44880</c:v>
                </c:pt>
                <c:pt idx="144">
                  <c:v>44881</c:v>
                </c:pt>
                <c:pt idx="145">
                  <c:v>44882</c:v>
                </c:pt>
                <c:pt idx="146">
                  <c:v>44883</c:v>
                </c:pt>
                <c:pt idx="147">
                  <c:v>44886</c:v>
                </c:pt>
                <c:pt idx="148">
                  <c:v>44887</c:v>
                </c:pt>
                <c:pt idx="149">
                  <c:v>44888</c:v>
                </c:pt>
                <c:pt idx="150">
                  <c:v>44889</c:v>
                </c:pt>
                <c:pt idx="151">
                  <c:v>44890</c:v>
                </c:pt>
                <c:pt idx="152">
                  <c:v>44893</c:v>
                </c:pt>
                <c:pt idx="153">
                  <c:v>44894</c:v>
                </c:pt>
                <c:pt idx="154">
                  <c:v>44895</c:v>
                </c:pt>
                <c:pt idx="155">
                  <c:v>44896</c:v>
                </c:pt>
                <c:pt idx="156">
                  <c:v>44897</c:v>
                </c:pt>
                <c:pt idx="157">
                  <c:v>44900</c:v>
                </c:pt>
                <c:pt idx="158">
                  <c:v>44901</c:v>
                </c:pt>
                <c:pt idx="159">
                  <c:v>44902</c:v>
                </c:pt>
                <c:pt idx="160">
                  <c:v>44903</c:v>
                </c:pt>
                <c:pt idx="161">
                  <c:v>44904</c:v>
                </c:pt>
                <c:pt idx="162">
                  <c:v>44907</c:v>
                </c:pt>
                <c:pt idx="163">
                  <c:v>44908</c:v>
                </c:pt>
                <c:pt idx="164">
                  <c:v>44909</c:v>
                </c:pt>
                <c:pt idx="165">
                  <c:v>44910</c:v>
                </c:pt>
                <c:pt idx="166">
                  <c:v>44911</c:v>
                </c:pt>
                <c:pt idx="167">
                  <c:v>44914</c:v>
                </c:pt>
                <c:pt idx="168">
                  <c:v>44915</c:v>
                </c:pt>
                <c:pt idx="169">
                  <c:v>44916</c:v>
                </c:pt>
                <c:pt idx="170">
                  <c:v>44917</c:v>
                </c:pt>
                <c:pt idx="171">
                  <c:v>44918</c:v>
                </c:pt>
                <c:pt idx="172">
                  <c:v>44921</c:v>
                </c:pt>
                <c:pt idx="173">
                  <c:v>44922</c:v>
                </c:pt>
                <c:pt idx="174">
                  <c:v>44923</c:v>
                </c:pt>
                <c:pt idx="175">
                  <c:v>44924</c:v>
                </c:pt>
                <c:pt idx="176">
                  <c:v>44925</c:v>
                </c:pt>
                <c:pt idx="177">
                  <c:v>44928</c:v>
                </c:pt>
                <c:pt idx="178">
                  <c:v>44929</c:v>
                </c:pt>
                <c:pt idx="179">
                  <c:v>44930</c:v>
                </c:pt>
                <c:pt idx="180">
                  <c:v>44931</c:v>
                </c:pt>
                <c:pt idx="181">
                  <c:v>44932</c:v>
                </c:pt>
                <c:pt idx="182">
                  <c:v>44935</c:v>
                </c:pt>
                <c:pt idx="183">
                  <c:v>44936</c:v>
                </c:pt>
                <c:pt idx="184">
                  <c:v>44937</c:v>
                </c:pt>
                <c:pt idx="185">
                  <c:v>44938</c:v>
                </c:pt>
                <c:pt idx="186">
                  <c:v>44939</c:v>
                </c:pt>
                <c:pt idx="187">
                  <c:v>44942</c:v>
                </c:pt>
                <c:pt idx="188">
                  <c:v>44943</c:v>
                </c:pt>
                <c:pt idx="189">
                  <c:v>44944</c:v>
                </c:pt>
                <c:pt idx="190">
                  <c:v>44945</c:v>
                </c:pt>
                <c:pt idx="191">
                  <c:v>44946</c:v>
                </c:pt>
                <c:pt idx="192">
                  <c:v>44949</c:v>
                </c:pt>
                <c:pt idx="193">
                  <c:v>44950</c:v>
                </c:pt>
                <c:pt idx="194">
                  <c:v>44951</c:v>
                </c:pt>
                <c:pt idx="195">
                  <c:v>44952</c:v>
                </c:pt>
                <c:pt idx="196">
                  <c:v>44953</c:v>
                </c:pt>
                <c:pt idx="197">
                  <c:v>44956</c:v>
                </c:pt>
                <c:pt idx="198">
                  <c:v>44957</c:v>
                </c:pt>
                <c:pt idx="199">
                  <c:v>44958</c:v>
                </c:pt>
                <c:pt idx="200">
                  <c:v>44959</c:v>
                </c:pt>
                <c:pt idx="201">
                  <c:v>44960</c:v>
                </c:pt>
                <c:pt idx="202">
                  <c:v>44963</c:v>
                </c:pt>
                <c:pt idx="203">
                  <c:v>44964</c:v>
                </c:pt>
                <c:pt idx="204">
                  <c:v>44965</c:v>
                </c:pt>
                <c:pt idx="205">
                  <c:v>44966</c:v>
                </c:pt>
                <c:pt idx="206">
                  <c:v>44967</c:v>
                </c:pt>
                <c:pt idx="207">
                  <c:v>44970</c:v>
                </c:pt>
                <c:pt idx="208">
                  <c:v>44971</c:v>
                </c:pt>
                <c:pt idx="209">
                  <c:v>44972</c:v>
                </c:pt>
                <c:pt idx="210">
                  <c:v>44973</c:v>
                </c:pt>
                <c:pt idx="211">
                  <c:v>44974</c:v>
                </c:pt>
                <c:pt idx="212">
                  <c:v>44977</c:v>
                </c:pt>
                <c:pt idx="213">
                  <c:v>44978</c:v>
                </c:pt>
                <c:pt idx="214">
                  <c:v>44979</c:v>
                </c:pt>
                <c:pt idx="215">
                  <c:v>44980</c:v>
                </c:pt>
                <c:pt idx="216">
                  <c:v>44981</c:v>
                </c:pt>
                <c:pt idx="217">
                  <c:v>44984</c:v>
                </c:pt>
                <c:pt idx="218">
                  <c:v>44985</c:v>
                </c:pt>
                <c:pt idx="219">
                  <c:v>44986</c:v>
                </c:pt>
                <c:pt idx="220">
                  <c:v>44987</c:v>
                </c:pt>
                <c:pt idx="221">
                  <c:v>44988</c:v>
                </c:pt>
                <c:pt idx="222">
                  <c:v>44991</c:v>
                </c:pt>
                <c:pt idx="223">
                  <c:v>44992</c:v>
                </c:pt>
                <c:pt idx="224">
                  <c:v>44993</c:v>
                </c:pt>
                <c:pt idx="225">
                  <c:v>44994</c:v>
                </c:pt>
                <c:pt idx="226">
                  <c:v>44995</c:v>
                </c:pt>
                <c:pt idx="227">
                  <c:v>44998</c:v>
                </c:pt>
                <c:pt idx="228">
                  <c:v>44999</c:v>
                </c:pt>
                <c:pt idx="229">
                  <c:v>45000</c:v>
                </c:pt>
                <c:pt idx="230">
                  <c:v>45001</c:v>
                </c:pt>
                <c:pt idx="231">
                  <c:v>45002</c:v>
                </c:pt>
                <c:pt idx="232">
                  <c:v>45005</c:v>
                </c:pt>
                <c:pt idx="233">
                  <c:v>45006</c:v>
                </c:pt>
                <c:pt idx="234">
                  <c:v>45007</c:v>
                </c:pt>
                <c:pt idx="235">
                  <c:v>45008</c:v>
                </c:pt>
                <c:pt idx="236">
                  <c:v>45009</c:v>
                </c:pt>
                <c:pt idx="237">
                  <c:v>45012</c:v>
                </c:pt>
                <c:pt idx="238">
                  <c:v>45013</c:v>
                </c:pt>
                <c:pt idx="239">
                  <c:v>45014</c:v>
                </c:pt>
                <c:pt idx="240">
                  <c:v>45015</c:v>
                </c:pt>
                <c:pt idx="241">
                  <c:v>45016</c:v>
                </c:pt>
                <c:pt idx="242">
                  <c:v>45019</c:v>
                </c:pt>
                <c:pt idx="243">
                  <c:v>45020</c:v>
                </c:pt>
                <c:pt idx="244">
                  <c:v>45021</c:v>
                </c:pt>
                <c:pt idx="245">
                  <c:v>45022</c:v>
                </c:pt>
                <c:pt idx="246">
                  <c:v>45023</c:v>
                </c:pt>
                <c:pt idx="247">
                  <c:v>45026</c:v>
                </c:pt>
                <c:pt idx="248">
                  <c:v>45027</c:v>
                </c:pt>
                <c:pt idx="249">
                  <c:v>45028</c:v>
                </c:pt>
                <c:pt idx="250">
                  <c:v>45029</c:v>
                </c:pt>
                <c:pt idx="251">
                  <c:v>45030</c:v>
                </c:pt>
                <c:pt idx="252">
                  <c:v>45033</c:v>
                </c:pt>
                <c:pt idx="253">
                  <c:v>45034</c:v>
                </c:pt>
                <c:pt idx="254">
                  <c:v>45035</c:v>
                </c:pt>
                <c:pt idx="255">
                  <c:v>45036</c:v>
                </c:pt>
                <c:pt idx="256">
                  <c:v>45037</c:v>
                </c:pt>
                <c:pt idx="257">
                  <c:v>45040</c:v>
                </c:pt>
                <c:pt idx="258">
                  <c:v>45041</c:v>
                </c:pt>
                <c:pt idx="259">
                  <c:v>45042</c:v>
                </c:pt>
                <c:pt idx="260">
                  <c:v>45043</c:v>
                </c:pt>
                <c:pt idx="261">
                  <c:v>45044</c:v>
                </c:pt>
                <c:pt idx="262">
                  <c:v>45046</c:v>
                </c:pt>
                <c:pt idx="263">
                  <c:v>45047</c:v>
                </c:pt>
                <c:pt idx="264">
                  <c:v>45048</c:v>
                </c:pt>
                <c:pt idx="265">
                  <c:v>45049</c:v>
                </c:pt>
                <c:pt idx="266">
                  <c:v>45050</c:v>
                </c:pt>
                <c:pt idx="267">
                  <c:v>45051</c:v>
                </c:pt>
                <c:pt idx="268">
                  <c:v>45054</c:v>
                </c:pt>
                <c:pt idx="269">
                  <c:v>45055</c:v>
                </c:pt>
                <c:pt idx="270">
                  <c:v>45056</c:v>
                </c:pt>
                <c:pt idx="271">
                  <c:v>45057</c:v>
                </c:pt>
                <c:pt idx="272">
                  <c:v>45058</c:v>
                </c:pt>
                <c:pt idx="273">
                  <c:v>45061</c:v>
                </c:pt>
                <c:pt idx="274">
                  <c:v>45062</c:v>
                </c:pt>
                <c:pt idx="275">
                  <c:v>45063</c:v>
                </c:pt>
                <c:pt idx="276">
                  <c:v>45064</c:v>
                </c:pt>
                <c:pt idx="277">
                  <c:v>45065</c:v>
                </c:pt>
                <c:pt idx="278">
                  <c:v>45068</c:v>
                </c:pt>
                <c:pt idx="279">
                  <c:v>45069</c:v>
                </c:pt>
                <c:pt idx="280">
                  <c:v>45070</c:v>
                </c:pt>
                <c:pt idx="281">
                  <c:v>45071</c:v>
                </c:pt>
                <c:pt idx="282">
                  <c:v>45072</c:v>
                </c:pt>
                <c:pt idx="283">
                  <c:v>45075</c:v>
                </c:pt>
                <c:pt idx="284">
                  <c:v>45076</c:v>
                </c:pt>
                <c:pt idx="285">
                  <c:v>45077</c:v>
                </c:pt>
                <c:pt idx="286">
                  <c:v>45078</c:v>
                </c:pt>
                <c:pt idx="287">
                  <c:v>45079</c:v>
                </c:pt>
                <c:pt idx="288">
                  <c:v>45082</c:v>
                </c:pt>
                <c:pt idx="289">
                  <c:v>45083</c:v>
                </c:pt>
                <c:pt idx="290">
                  <c:v>45084</c:v>
                </c:pt>
                <c:pt idx="291">
                  <c:v>45085</c:v>
                </c:pt>
                <c:pt idx="292">
                  <c:v>45086</c:v>
                </c:pt>
                <c:pt idx="293">
                  <c:v>45089</c:v>
                </c:pt>
                <c:pt idx="294">
                  <c:v>45090</c:v>
                </c:pt>
                <c:pt idx="295">
                  <c:v>45091</c:v>
                </c:pt>
                <c:pt idx="296">
                  <c:v>45092</c:v>
                </c:pt>
                <c:pt idx="297">
                  <c:v>45093</c:v>
                </c:pt>
                <c:pt idx="298">
                  <c:v>45096</c:v>
                </c:pt>
                <c:pt idx="299">
                  <c:v>45097</c:v>
                </c:pt>
                <c:pt idx="300">
                  <c:v>45098</c:v>
                </c:pt>
                <c:pt idx="301">
                  <c:v>45099</c:v>
                </c:pt>
                <c:pt idx="302">
                  <c:v>45100</c:v>
                </c:pt>
                <c:pt idx="303">
                  <c:v>45103</c:v>
                </c:pt>
                <c:pt idx="304">
                  <c:v>45104</c:v>
                </c:pt>
                <c:pt idx="305">
                  <c:v>45105</c:v>
                </c:pt>
                <c:pt idx="306">
                  <c:v>45106</c:v>
                </c:pt>
                <c:pt idx="307">
                  <c:v>45107</c:v>
                </c:pt>
                <c:pt idx="308">
                  <c:v>45110</c:v>
                </c:pt>
                <c:pt idx="309">
                  <c:v>45111</c:v>
                </c:pt>
                <c:pt idx="310">
                  <c:v>45112</c:v>
                </c:pt>
                <c:pt idx="311">
                  <c:v>45113</c:v>
                </c:pt>
                <c:pt idx="312">
                  <c:v>45114</c:v>
                </c:pt>
                <c:pt idx="313">
                  <c:v>45117</c:v>
                </c:pt>
                <c:pt idx="314">
                  <c:v>45118</c:v>
                </c:pt>
                <c:pt idx="315">
                  <c:v>45119</c:v>
                </c:pt>
                <c:pt idx="316">
                  <c:v>45120</c:v>
                </c:pt>
                <c:pt idx="317">
                  <c:v>45121</c:v>
                </c:pt>
                <c:pt idx="318">
                  <c:v>45124</c:v>
                </c:pt>
                <c:pt idx="319">
                  <c:v>45125</c:v>
                </c:pt>
                <c:pt idx="320">
                  <c:v>45126</c:v>
                </c:pt>
                <c:pt idx="321">
                  <c:v>45127</c:v>
                </c:pt>
                <c:pt idx="322">
                  <c:v>45128</c:v>
                </c:pt>
                <c:pt idx="323">
                  <c:v>45131</c:v>
                </c:pt>
                <c:pt idx="324">
                  <c:v>45132</c:v>
                </c:pt>
                <c:pt idx="325">
                  <c:v>45133</c:v>
                </c:pt>
                <c:pt idx="326">
                  <c:v>45134</c:v>
                </c:pt>
                <c:pt idx="327">
                  <c:v>45135</c:v>
                </c:pt>
                <c:pt idx="328">
                  <c:v>45138</c:v>
                </c:pt>
                <c:pt idx="329">
                  <c:v>45139</c:v>
                </c:pt>
                <c:pt idx="330">
                  <c:v>45140</c:v>
                </c:pt>
                <c:pt idx="331">
                  <c:v>45141</c:v>
                </c:pt>
                <c:pt idx="332">
                  <c:v>45142</c:v>
                </c:pt>
                <c:pt idx="333">
                  <c:v>45145</c:v>
                </c:pt>
                <c:pt idx="334">
                  <c:v>45146</c:v>
                </c:pt>
                <c:pt idx="335">
                  <c:v>45147</c:v>
                </c:pt>
                <c:pt idx="336">
                  <c:v>45148</c:v>
                </c:pt>
                <c:pt idx="337">
                  <c:v>45149</c:v>
                </c:pt>
                <c:pt idx="338">
                  <c:v>45152</c:v>
                </c:pt>
                <c:pt idx="339">
                  <c:v>45153</c:v>
                </c:pt>
                <c:pt idx="340">
                  <c:v>45154</c:v>
                </c:pt>
                <c:pt idx="341">
                  <c:v>45155</c:v>
                </c:pt>
                <c:pt idx="342">
                  <c:v>45156</c:v>
                </c:pt>
                <c:pt idx="343">
                  <c:v>45159</c:v>
                </c:pt>
                <c:pt idx="344">
                  <c:v>45160</c:v>
                </c:pt>
                <c:pt idx="345">
                  <c:v>45161</c:v>
                </c:pt>
                <c:pt idx="346">
                  <c:v>45162</c:v>
                </c:pt>
                <c:pt idx="347">
                  <c:v>45163</c:v>
                </c:pt>
                <c:pt idx="348">
                  <c:v>45166</c:v>
                </c:pt>
                <c:pt idx="349">
                  <c:v>45167</c:v>
                </c:pt>
                <c:pt idx="350">
                  <c:v>45168</c:v>
                </c:pt>
                <c:pt idx="351">
                  <c:v>45169</c:v>
                </c:pt>
                <c:pt idx="352">
                  <c:v>45170</c:v>
                </c:pt>
                <c:pt idx="353">
                  <c:v>45173</c:v>
                </c:pt>
                <c:pt idx="354">
                  <c:v>45174</c:v>
                </c:pt>
                <c:pt idx="355">
                  <c:v>45175</c:v>
                </c:pt>
                <c:pt idx="356">
                  <c:v>45176</c:v>
                </c:pt>
                <c:pt idx="357">
                  <c:v>45177</c:v>
                </c:pt>
                <c:pt idx="358">
                  <c:v>45180</c:v>
                </c:pt>
                <c:pt idx="359">
                  <c:v>45181</c:v>
                </c:pt>
                <c:pt idx="360">
                  <c:v>45182</c:v>
                </c:pt>
                <c:pt idx="361">
                  <c:v>45183</c:v>
                </c:pt>
                <c:pt idx="362">
                  <c:v>45184</c:v>
                </c:pt>
                <c:pt idx="363">
                  <c:v>45187</c:v>
                </c:pt>
                <c:pt idx="364">
                  <c:v>45188</c:v>
                </c:pt>
                <c:pt idx="365">
                  <c:v>45189</c:v>
                </c:pt>
                <c:pt idx="366">
                  <c:v>45190</c:v>
                </c:pt>
                <c:pt idx="367">
                  <c:v>45191</c:v>
                </c:pt>
                <c:pt idx="368">
                  <c:v>45194</c:v>
                </c:pt>
                <c:pt idx="369">
                  <c:v>45195</c:v>
                </c:pt>
                <c:pt idx="370">
                  <c:v>45196</c:v>
                </c:pt>
                <c:pt idx="371">
                  <c:v>45197</c:v>
                </c:pt>
                <c:pt idx="372">
                  <c:v>45198</c:v>
                </c:pt>
                <c:pt idx="373">
                  <c:v>45199</c:v>
                </c:pt>
                <c:pt idx="374">
                  <c:v>45201</c:v>
                </c:pt>
                <c:pt idx="375">
                  <c:v>45202</c:v>
                </c:pt>
                <c:pt idx="376">
                  <c:v>45203</c:v>
                </c:pt>
                <c:pt idx="377">
                  <c:v>45204</c:v>
                </c:pt>
                <c:pt idx="378">
                  <c:v>45205</c:v>
                </c:pt>
                <c:pt idx="379">
                  <c:v>45208</c:v>
                </c:pt>
                <c:pt idx="380">
                  <c:v>45209</c:v>
                </c:pt>
                <c:pt idx="381">
                  <c:v>45210</c:v>
                </c:pt>
                <c:pt idx="382">
                  <c:v>45211</c:v>
                </c:pt>
                <c:pt idx="383">
                  <c:v>45212</c:v>
                </c:pt>
                <c:pt idx="384">
                  <c:v>45215</c:v>
                </c:pt>
                <c:pt idx="385">
                  <c:v>45216</c:v>
                </c:pt>
                <c:pt idx="386">
                  <c:v>45217</c:v>
                </c:pt>
                <c:pt idx="387">
                  <c:v>45218</c:v>
                </c:pt>
                <c:pt idx="388">
                  <c:v>45219</c:v>
                </c:pt>
                <c:pt idx="389">
                  <c:v>45222</c:v>
                </c:pt>
                <c:pt idx="390">
                  <c:v>45223</c:v>
                </c:pt>
                <c:pt idx="391">
                  <c:v>45224</c:v>
                </c:pt>
                <c:pt idx="392">
                  <c:v>45225</c:v>
                </c:pt>
                <c:pt idx="393">
                  <c:v>45226</c:v>
                </c:pt>
                <c:pt idx="394">
                  <c:v>45229</c:v>
                </c:pt>
                <c:pt idx="395">
                  <c:v>45230</c:v>
                </c:pt>
                <c:pt idx="396">
                  <c:v>45231</c:v>
                </c:pt>
                <c:pt idx="397">
                  <c:v>45232</c:v>
                </c:pt>
                <c:pt idx="398">
                  <c:v>45233</c:v>
                </c:pt>
                <c:pt idx="399">
                  <c:v>45236</c:v>
                </c:pt>
                <c:pt idx="400">
                  <c:v>45237</c:v>
                </c:pt>
                <c:pt idx="401">
                  <c:v>45238</c:v>
                </c:pt>
                <c:pt idx="402">
                  <c:v>45239</c:v>
                </c:pt>
                <c:pt idx="403">
                  <c:v>45240</c:v>
                </c:pt>
                <c:pt idx="404">
                  <c:v>45243</c:v>
                </c:pt>
                <c:pt idx="405">
                  <c:v>45244</c:v>
                </c:pt>
                <c:pt idx="406">
                  <c:v>45245</c:v>
                </c:pt>
                <c:pt idx="407">
                  <c:v>45246</c:v>
                </c:pt>
                <c:pt idx="408">
                  <c:v>45247</c:v>
                </c:pt>
                <c:pt idx="409">
                  <c:v>45250</c:v>
                </c:pt>
                <c:pt idx="410">
                  <c:v>45251</c:v>
                </c:pt>
                <c:pt idx="411">
                  <c:v>45252</c:v>
                </c:pt>
                <c:pt idx="412">
                  <c:v>45253</c:v>
                </c:pt>
                <c:pt idx="413">
                  <c:v>45254</c:v>
                </c:pt>
                <c:pt idx="414">
                  <c:v>45257</c:v>
                </c:pt>
                <c:pt idx="415">
                  <c:v>45258</c:v>
                </c:pt>
                <c:pt idx="416">
                  <c:v>45259</c:v>
                </c:pt>
                <c:pt idx="417">
                  <c:v>45260</c:v>
                </c:pt>
                <c:pt idx="418">
                  <c:v>45261</c:v>
                </c:pt>
                <c:pt idx="419">
                  <c:v>45264</c:v>
                </c:pt>
                <c:pt idx="420">
                  <c:v>45265</c:v>
                </c:pt>
                <c:pt idx="421">
                  <c:v>45266</c:v>
                </c:pt>
                <c:pt idx="422">
                  <c:v>45267</c:v>
                </c:pt>
                <c:pt idx="423">
                  <c:v>45268</c:v>
                </c:pt>
                <c:pt idx="424">
                  <c:v>45271</c:v>
                </c:pt>
                <c:pt idx="425">
                  <c:v>45272</c:v>
                </c:pt>
                <c:pt idx="426">
                  <c:v>45273</c:v>
                </c:pt>
                <c:pt idx="427">
                  <c:v>45274</c:v>
                </c:pt>
                <c:pt idx="428">
                  <c:v>45275</c:v>
                </c:pt>
                <c:pt idx="429">
                  <c:v>45278</c:v>
                </c:pt>
                <c:pt idx="430">
                  <c:v>45279</c:v>
                </c:pt>
                <c:pt idx="431">
                  <c:v>45280</c:v>
                </c:pt>
                <c:pt idx="432">
                  <c:v>45281</c:v>
                </c:pt>
                <c:pt idx="433">
                  <c:v>45282</c:v>
                </c:pt>
                <c:pt idx="434">
                  <c:v>45285</c:v>
                </c:pt>
                <c:pt idx="435">
                  <c:v>45286</c:v>
                </c:pt>
                <c:pt idx="436">
                  <c:v>45287</c:v>
                </c:pt>
                <c:pt idx="437">
                  <c:v>45288</c:v>
                </c:pt>
                <c:pt idx="438">
                  <c:v>45289</c:v>
                </c:pt>
                <c:pt idx="439">
                  <c:v>45291</c:v>
                </c:pt>
                <c:pt idx="440">
                  <c:v>45292</c:v>
                </c:pt>
                <c:pt idx="441">
                  <c:v>45293</c:v>
                </c:pt>
                <c:pt idx="442">
                  <c:v>45294</c:v>
                </c:pt>
                <c:pt idx="443">
                  <c:v>45295</c:v>
                </c:pt>
                <c:pt idx="444">
                  <c:v>45296</c:v>
                </c:pt>
                <c:pt idx="445">
                  <c:v>45299</c:v>
                </c:pt>
                <c:pt idx="446">
                  <c:v>45300</c:v>
                </c:pt>
                <c:pt idx="447">
                  <c:v>45301</c:v>
                </c:pt>
                <c:pt idx="448">
                  <c:v>45302</c:v>
                </c:pt>
                <c:pt idx="449">
                  <c:v>45303</c:v>
                </c:pt>
                <c:pt idx="450">
                  <c:v>45306</c:v>
                </c:pt>
                <c:pt idx="451">
                  <c:v>45307</c:v>
                </c:pt>
                <c:pt idx="452">
                  <c:v>45308</c:v>
                </c:pt>
                <c:pt idx="453">
                  <c:v>45309</c:v>
                </c:pt>
                <c:pt idx="454">
                  <c:v>45310</c:v>
                </c:pt>
                <c:pt idx="455">
                  <c:v>45313</c:v>
                </c:pt>
                <c:pt idx="456">
                  <c:v>45314</c:v>
                </c:pt>
                <c:pt idx="457">
                  <c:v>45315</c:v>
                </c:pt>
                <c:pt idx="458">
                  <c:v>45316</c:v>
                </c:pt>
                <c:pt idx="459">
                  <c:v>45317</c:v>
                </c:pt>
                <c:pt idx="460">
                  <c:v>45320</c:v>
                </c:pt>
                <c:pt idx="461">
                  <c:v>45321</c:v>
                </c:pt>
                <c:pt idx="462">
                  <c:v>45322</c:v>
                </c:pt>
                <c:pt idx="463">
                  <c:v>45323</c:v>
                </c:pt>
                <c:pt idx="464">
                  <c:v>45324</c:v>
                </c:pt>
                <c:pt idx="465">
                  <c:v>45327</c:v>
                </c:pt>
                <c:pt idx="466">
                  <c:v>45328</c:v>
                </c:pt>
                <c:pt idx="467">
                  <c:v>45329</c:v>
                </c:pt>
                <c:pt idx="468">
                  <c:v>45330</c:v>
                </c:pt>
                <c:pt idx="469">
                  <c:v>45331</c:v>
                </c:pt>
                <c:pt idx="470">
                  <c:v>45334</c:v>
                </c:pt>
                <c:pt idx="471">
                  <c:v>45335</c:v>
                </c:pt>
                <c:pt idx="472">
                  <c:v>45336</c:v>
                </c:pt>
                <c:pt idx="473">
                  <c:v>45337</c:v>
                </c:pt>
                <c:pt idx="474">
                  <c:v>45338</c:v>
                </c:pt>
                <c:pt idx="475">
                  <c:v>45341</c:v>
                </c:pt>
                <c:pt idx="476">
                  <c:v>45342</c:v>
                </c:pt>
                <c:pt idx="477">
                  <c:v>45343</c:v>
                </c:pt>
                <c:pt idx="478">
                  <c:v>45344</c:v>
                </c:pt>
                <c:pt idx="479">
                  <c:v>45345</c:v>
                </c:pt>
                <c:pt idx="480">
                  <c:v>45348</c:v>
                </c:pt>
                <c:pt idx="481">
                  <c:v>45349</c:v>
                </c:pt>
                <c:pt idx="482">
                  <c:v>45350</c:v>
                </c:pt>
                <c:pt idx="483">
                  <c:v>45351</c:v>
                </c:pt>
                <c:pt idx="484">
                  <c:v>45352</c:v>
                </c:pt>
                <c:pt idx="485">
                  <c:v>45355</c:v>
                </c:pt>
                <c:pt idx="486">
                  <c:v>45356</c:v>
                </c:pt>
                <c:pt idx="487">
                  <c:v>45357</c:v>
                </c:pt>
                <c:pt idx="488">
                  <c:v>45358</c:v>
                </c:pt>
                <c:pt idx="489">
                  <c:v>45359</c:v>
                </c:pt>
                <c:pt idx="490">
                  <c:v>45362</c:v>
                </c:pt>
                <c:pt idx="491">
                  <c:v>45363</c:v>
                </c:pt>
                <c:pt idx="492">
                  <c:v>45364</c:v>
                </c:pt>
                <c:pt idx="493">
                  <c:v>45365</c:v>
                </c:pt>
                <c:pt idx="494">
                  <c:v>45366</c:v>
                </c:pt>
                <c:pt idx="495">
                  <c:v>45369</c:v>
                </c:pt>
                <c:pt idx="496">
                  <c:v>45370</c:v>
                </c:pt>
                <c:pt idx="497">
                  <c:v>45371</c:v>
                </c:pt>
                <c:pt idx="498">
                  <c:v>45372</c:v>
                </c:pt>
                <c:pt idx="499">
                  <c:v>45373</c:v>
                </c:pt>
                <c:pt idx="500">
                  <c:v>45376</c:v>
                </c:pt>
                <c:pt idx="501">
                  <c:v>45377</c:v>
                </c:pt>
                <c:pt idx="502">
                  <c:v>45378</c:v>
                </c:pt>
                <c:pt idx="503">
                  <c:v>45379</c:v>
                </c:pt>
                <c:pt idx="504">
                  <c:v>45380</c:v>
                </c:pt>
                <c:pt idx="505">
                  <c:v>45382</c:v>
                </c:pt>
                <c:pt idx="506">
                  <c:v>45383</c:v>
                </c:pt>
                <c:pt idx="507">
                  <c:v>45384</c:v>
                </c:pt>
                <c:pt idx="508">
                  <c:v>45385</c:v>
                </c:pt>
                <c:pt idx="509">
                  <c:v>45386</c:v>
                </c:pt>
                <c:pt idx="510">
                  <c:v>45387</c:v>
                </c:pt>
                <c:pt idx="511">
                  <c:v>45390</c:v>
                </c:pt>
                <c:pt idx="512">
                  <c:v>45391</c:v>
                </c:pt>
                <c:pt idx="513">
                  <c:v>45392</c:v>
                </c:pt>
                <c:pt idx="514">
                  <c:v>45393</c:v>
                </c:pt>
                <c:pt idx="515">
                  <c:v>45394</c:v>
                </c:pt>
                <c:pt idx="516">
                  <c:v>45397</c:v>
                </c:pt>
                <c:pt idx="517">
                  <c:v>45398</c:v>
                </c:pt>
                <c:pt idx="518">
                  <c:v>45399</c:v>
                </c:pt>
                <c:pt idx="519">
                  <c:v>45400</c:v>
                </c:pt>
                <c:pt idx="520">
                  <c:v>45401</c:v>
                </c:pt>
                <c:pt idx="521">
                  <c:v>45404</c:v>
                </c:pt>
                <c:pt idx="522">
                  <c:v>45405</c:v>
                </c:pt>
                <c:pt idx="523">
                  <c:v>45406</c:v>
                </c:pt>
                <c:pt idx="524">
                  <c:v>45407</c:v>
                </c:pt>
                <c:pt idx="525">
                  <c:v>45408</c:v>
                </c:pt>
                <c:pt idx="526">
                  <c:v>45411</c:v>
                </c:pt>
                <c:pt idx="527">
                  <c:v>45412</c:v>
                </c:pt>
                <c:pt idx="528">
                  <c:v>45413</c:v>
                </c:pt>
                <c:pt idx="529">
                  <c:v>45414</c:v>
                </c:pt>
                <c:pt idx="530">
                  <c:v>45415</c:v>
                </c:pt>
                <c:pt idx="531">
                  <c:v>45418</c:v>
                </c:pt>
                <c:pt idx="532">
                  <c:v>45419</c:v>
                </c:pt>
                <c:pt idx="533">
                  <c:v>45420</c:v>
                </c:pt>
                <c:pt idx="534">
                  <c:v>45421</c:v>
                </c:pt>
                <c:pt idx="535">
                  <c:v>45422</c:v>
                </c:pt>
                <c:pt idx="536">
                  <c:v>45425</c:v>
                </c:pt>
                <c:pt idx="537">
                  <c:v>45426</c:v>
                </c:pt>
                <c:pt idx="538">
                  <c:v>45427</c:v>
                </c:pt>
                <c:pt idx="539">
                  <c:v>45428</c:v>
                </c:pt>
                <c:pt idx="540">
                  <c:v>45429</c:v>
                </c:pt>
                <c:pt idx="541">
                  <c:v>45432</c:v>
                </c:pt>
                <c:pt idx="542">
                  <c:v>45433</c:v>
                </c:pt>
                <c:pt idx="543">
                  <c:v>45434</c:v>
                </c:pt>
                <c:pt idx="544">
                  <c:v>45435</c:v>
                </c:pt>
                <c:pt idx="545">
                  <c:v>45436</c:v>
                </c:pt>
                <c:pt idx="546">
                  <c:v>45439</c:v>
                </c:pt>
                <c:pt idx="547">
                  <c:v>45440</c:v>
                </c:pt>
                <c:pt idx="548">
                  <c:v>45441</c:v>
                </c:pt>
                <c:pt idx="549">
                  <c:v>45442</c:v>
                </c:pt>
                <c:pt idx="550">
                  <c:v>45443</c:v>
                </c:pt>
                <c:pt idx="551">
                  <c:v>45446</c:v>
                </c:pt>
                <c:pt idx="552">
                  <c:v>45447</c:v>
                </c:pt>
                <c:pt idx="553">
                  <c:v>45448</c:v>
                </c:pt>
                <c:pt idx="554">
                  <c:v>45449</c:v>
                </c:pt>
                <c:pt idx="555">
                  <c:v>45450</c:v>
                </c:pt>
                <c:pt idx="556">
                  <c:v>45453</c:v>
                </c:pt>
                <c:pt idx="557">
                  <c:v>45454</c:v>
                </c:pt>
                <c:pt idx="558">
                  <c:v>45455</c:v>
                </c:pt>
                <c:pt idx="559">
                  <c:v>45456</c:v>
                </c:pt>
                <c:pt idx="560">
                  <c:v>45457</c:v>
                </c:pt>
                <c:pt idx="561">
                  <c:v>45460</c:v>
                </c:pt>
                <c:pt idx="562">
                  <c:v>45461</c:v>
                </c:pt>
                <c:pt idx="563">
                  <c:v>45462</c:v>
                </c:pt>
                <c:pt idx="564">
                  <c:v>45463</c:v>
                </c:pt>
                <c:pt idx="565">
                  <c:v>45464</c:v>
                </c:pt>
                <c:pt idx="566">
                  <c:v>45467</c:v>
                </c:pt>
                <c:pt idx="567">
                  <c:v>45468</c:v>
                </c:pt>
                <c:pt idx="568">
                  <c:v>45469</c:v>
                </c:pt>
                <c:pt idx="569">
                  <c:v>45470</c:v>
                </c:pt>
                <c:pt idx="570">
                  <c:v>45471</c:v>
                </c:pt>
                <c:pt idx="571">
                  <c:v>45473</c:v>
                </c:pt>
                <c:pt idx="572">
                  <c:v>45474</c:v>
                </c:pt>
                <c:pt idx="573">
                  <c:v>45475</c:v>
                </c:pt>
                <c:pt idx="574">
                  <c:v>45476</c:v>
                </c:pt>
                <c:pt idx="575">
                  <c:v>45477</c:v>
                </c:pt>
                <c:pt idx="576">
                  <c:v>45478</c:v>
                </c:pt>
                <c:pt idx="577">
                  <c:v>45481</c:v>
                </c:pt>
                <c:pt idx="578">
                  <c:v>45482</c:v>
                </c:pt>
                <c:pt idx="579">
                  <c:v>45483</c:v>
                </c:pt>
                <c:pt idx="580">
                  <c:v>45484</c:v>
                </c:pt>
                <c:pt idx="581">
                  <c:v>45485</c:v>
                </c:pt>
                <c:pt idx="582">
                  <c:v>45488</c:v>
                </c:pt>
                <c:pt idx="583">
                  <c:v>45489</c:v>
                </c:pt>
                <c:pt idx="584">
                  <c:v>45490</c:v>
                </c:pt>
                <c:pt idx="585">
                  <c:v>45491</c:v>
                </c:pt>
                <c:pt idx="586">
                  <c:v>45492</c:v>
                </c:pt>
                <c:pt idx="587">
                  <c:v>45495</c:v>
                </c:pt>
                <c:pt idx="588">
                  <c:v>45496</c:v>
                </c:pt>
                <c:pt idx="589">
                  <c:v>45497</c:v>
                </c:pt>
                <c:pt idx="590">
                  <c:v>45498</c:v>
                </c:pt>
                <c:pt idx="591">
                  <c:v>45499</c:v>
                </c:pt>
                <c:pt idx="592">
                  <c:v>45502</c:v>
                </c:pt>
                <c:pt idx="593">
                  <c:v>45503</c:v>
                </c:pt>
                <c:pt idx="594">
                  <c:v>45504</c:v>
                </c:pt>
                <c:pt idx="595">
                  <c:v>45505</c:v>
                </c:pt>
                <c:pt idx="596">
                  <c:v>45506</c:v>
                </c:pt>
                <c:pt idx="597">
                  <c:v>45509</c:v>
                </c:pt>
                <c:pt idx="598">
                  <c:v>45510</c:v>
                </c:pt>
                <c:pt idx="599">
                  <c:v>45511</c:v>
                </c:pt>
                <c:pt idx="600">
                  <c:v>45512</c:v>
                </c:pt>
                <c:pt idx="601">
                  <c:v>45513</c:v>
                </c:pt>
                <c:pt idx="602">
                  <c:v>45516</c:v>
                </c:pt>
                <c:pt idx="603">
                  <c:v>45517</c:v>
                </c:pt>
                <c:pt idx="604">
                  <c:v>45518</c:v>
                </c:pt>
                <c:pt idx="605">
                  <c:v>45519</c:v>
                </c:pt>
                <c:pt idx="606">
                  <c:v>45520</c:v>
                </c:pt>
                <c:pt idx="607">
                  <c:v>45523</c:v>
                </c:pt>
                <c:pt idx="608">
                  <c:v>45524</c:v>
                </c:pt>
                <c:pt idx="609">
                  <c:v>45525</c:v>
                </c:pt>
                <c:pt idx="610">
                  <c:v>45526</c:v>
                </c:pt>
                <c:pt idx="611">
                  <c:v>45527</c:v>
                </c:pt>
                <c:pt idx="612">
                  <c:v>45530</c:v>
                </c:pt>
                <c:pt idx="613">
                  <c:v>45531</c:v>
                </c:pt>
                <c:pt idx="614">
                  <c:v>45532</c:v>
                </c:pt>
                <c:pt idx="615">
                  <c:v>45533</c:v>
                </c:pt>
                <c:pt idx="616">
                  <c:v>45534</c:v>
                </c:pt>
                <c:pt idx="617">
                  <c:v>45535</c:v>
                </c:pt>
                <c:pt idx="618">
                  <c:v>45537</c:v>
                </c:pt>
                <c:pt idx="619">
                  <c:v>45538</c:v>
                </c:pt>
                <c:pt idx="620">
                  <c:v>45539</c:v>
                </c:pt>
                <c:pt idx="621">
                  <c:v>45540</c:v>
                </c:pt>
                <c:pt idx="622">
                  <c:v>45541</c:v>
                </c:pt>
                <c:pt idx="623">
                  <c:v>45544</c:v>
                </c:pt>
                <c:pt idx="624">
                  <c:v>45545</c:v>
                </c:pt>
                <c:pt idx="625">
                  <c:v>45546</c:v>
                </c:pt>
                <c:pt idx="626">
                  <c:v>45547</c:v>
                </c:pt>
                <c:pt idx="627">
                  <c:v>45548</c:v>
                </c:pt>
                <c:pt idx="628">
                  <c:v>45551</c:v>
                </c:pt>
                <c:pt idx="629">
                  <c:v>45552</c:v>
                </c:pt>
                <c:pt idx="630">
                  <c:v>45553</c:v>
                </c:pt>
                <c:pt idx="631">
                  <c:v>45554</c:v>
                </c:pt>
                <c:pt idx="632">
                  <c:v>45555</c:v>
                </c:pt>
                <c:pt idx="633">
                  <c:v>45558</c:v>
                </c:pt>
                <c:pt idx="634">
                  <c:v>45559</c:v>
                </c:pt>
                <c:pt idx="635">
                  <c:v>45560</c:v>
                </c:pt>
                <c:pt idx="636">
                  <c:v>45561</c:v>
                </c:pt>
                <c:pt idx="637">
                  <c:v>45562</c:v>
                </c:pt>
                <c:pt idx="638">
                  <c:v>45565</c:v>
                </c:pt>
                <c:pt idx="639">
                  <c:v>45566</c:v>
                </c:pt>
                <c:pt idx="640">
                  <c:v>45567</c:v>
                </c:pt>
                <c:pt idx="641">
                  <c:v>45568</c:v>
                </c:pt>
                <c:pt idx="642">
                  <c:v>45569</c:v>
                </c:pt>
                <c:pt idx="643">
                  <c:v>45572</c:v>
                </c:pt>
                <c:pt idx="644">
                  <c:v>45573</c:v>
                </c:pt>
                <c:pt idx="645">
                  <c:v>45574</c:v>
                </c:pt>
                <c:pt idx="646">
                  <c:v>45575</c:v>
                </c:pt>
                <c:pt idx="647">
                  <c:v>45576</c:v>
                </c:pt>
                <c:pt idx="648">
                  <c:v>45579</c:v>
                </c:pt>
                <c:pt idx="649">
                  <c:v>45580</c:v>
                </c:pt>
                <c:pt idx="650">
                  <c:v>45581</c:v>
                </c:pt>
                <c:pt idx="651">
                  <c:v>45582</c:v>
                </c:pt>
                <c:pt idx="652">
                  <c:v>45583</c:v>
                </c:pt>
                <c:pt idx="653">
                  <c:v>45586</c:v>
                </c:pt>
                <c:pt idx="654">
                  <c:v>45587</c:v>
                </c:pt>
                <c:pt idx="655">
                  <c:v>45588</c:v>
                </c:pt>
                <c:pt idx="656">
                  <c:v>45589</c:v>
                </c:pt>
                <c:pt idx="657">
                  <c:v>45590</c:v>
                </c:pt>
                <c:pt idx="658">
                  <c:v>45593</c:v>
                </c:pt>
                <c:pt idx="659">
                  <c:v>45594</c:v>
                </c:pt>
                <c:pt idx="660">
                  <c:v>45595</c:v>
                </c:pt>
                <c:pt idx="661">
                  <c:v>45596</c:v>
                </c:pt>
                <c:pt idx="662">
                  <c:v>45597</c:v>
                </c:pt>
                <c:pt idx="663">
                  <c:v>45600</c:v>
                </c:pt>
                <c:pt idx="664">
                  <c:v>45601</c:v>
                </c:pt>
                <c:pt idx="665">
                  <c:v>45602</c:v>
                </c:pt>
                <c:pt idx="666">
                  <c:v>45603</c:v>
                </c:pt>
                <c:pt idx="667">
                  <c:v>45604</c:v>
                </c:pt>
                <c:pt idx="668">
                  <c:v>45607</c:v>
                </c:pt>
                <c:pt idx="669">
                  <c:v>45608</c:v>
                </c:pt>
                <c:pt idx="670">
                  <c:v>45609</c:v>
                </c:pt>
                <c:pt idx="671">
                  <c:v>45610</c:v>
                </c:pt>
                <c:pt idx="672">
                  <c:v>45611</c:v>
                </c:pt>
                <c:pt idx="673">
                  <c:v>45614</c:v>
                </c:pt>
                <c:pt idx="674">
                  <c:v>45615</c:v>
                </c:pt>
                <c:pt idx="675">
                  <c:v>45616</c:v>
                </c:pt>
                <c:pt idx="676">
                  <c:v>45617</c:v>
                </c:pt>
                <c:pt idx="677">
                  <c:v>45618</c:v>
                </c:pt>
                <c:pt idx="678">
                  <c:v>45621</c:v>
                </c:pt>
                <c:pt idx="679">
                  <c:v>45622</c:v>
                </c:pt>
                <c:pt idx="680">
                  <c:v>45623</c:v>
                </c:pt>
                <c:pt idx="681">
                  <c:v>45624</c:v>
                </c:pt>
                <c:pt idx="682">
                  <c:v>45625</c:v>
                </c:pt>
                <c:pt idx="683">
                  <c:v>45626</c:v>
                </c:pt>
                <c:pt idx="684">
                  <c:v>45628</c:v>
                </c:pt>
                <c:pt idx="685">
                  <c:v>45629</c:v>
                </c:pt>
                <c:pt idx="686">
                  <c:v>45630</c:v>
                </c:pt>
                <c:pt idx="687">
                  <c:v>45631</c:v>
                </c:pt>
                <c:pt idx="688">
                  <c:v>45632</c:v>
                </c:pt>
                <c:pt idx="689">
                  <c:v>45635</c:v>
                </c:pt>
                <c:pt idx="690">
                  <c:v>45636</c:v>
                </c:pt>
                <c:pt idx="691">
                  <c:v>45637</c:v>
                </c:pt>
                <c:pt idx="692">
                  <c:v>45638</c:v>
                </c:pt>
                <c:pt idx="693">
                  <c:v>45639</c:v>
                </c:pt>
                <c:pt idx="694">
                  <c:v>45642</c:v>
                </c:pt>
                <c:pt idx="695">
                  <c:v>45643</c:v>
                </c:pt>
                <c:pt idx="696">
                  <c:v>45644</c:v>
                </c:pt>
                <c:pt idx="697">
                  <c:v>45645</c:v>
                </c:pt>
                <c:pt idx="698">
                  <c:v>45646</c:v>
                </c:pt>
                <c:pt idx="699">
                  <c:v>45649</c:v>
                </c:pt>
                <c:pt idx="700">
                  <c:v>45650</c:v>
                </c:pt>
                <c:pt idx="701">
                  <c:v>45651</c:v>
                </c:pt>
                <c:pt idx="702">
                  <c:v>45652</c:v>
                </c:pt>
                <c:pt idx="703">
                  <c:v>45653</c:v>
                </c:pt>
                <c:pt idx="704">
                  <c:v>45656</c:v>
                </c:pt>
                <c:pt idx="705">
                  <c:v>45657</c:v>
                </c:pt>
                <c:pt idx="706">
                  <c:v>45658</c:v>
                </c:pt>
                <c:pt idx="707">
                  <c:v>45659</c:v>
                </c:pt>
                <c:pt idx="708">
                  <c:v>45660</c:v>
                </c:pt>
                <c:pt idx="709">
                  <c:v>45663</c:v>
                </c:pt>
                <c:pt idx="710">
                  <c:v>45664</c:v>
                </c:pt>
                <c:pt idx="711">
                  <c:v>45665</c:v>
                </c:pt>
                <c:pt idx="712">
                  <c:v>45666</c:v>
                </c:pt>
                <c:pt idx="713">
                  <c:v>45667</c:v>
                </c:pt>
                <c:pt idx="714">
                  <c:v>45670</c:v>
                </c:pt>
                <c:pt idx="715">
                  <c:v>45671</c:v>
                </c:pt>
              </c:numCache>
            </c:numRef>
          </c:cat>
          <c:val>
            <c:numRef>
              <c:f>'Headline Attribution'!$DJ$23:$DJ$738</c:f>
              <c:numCache>
                <c:formatCode>0.00%</c:formatCode>
                <c:ptCount val="716"/>
                <c:pt idx="0">
                  <c:v>3.2798785991208633E-2</c:v>
                </c:pt>
                <c:pt idx="1">
                  <c:v>3.58250176509484E-2</c:v>
                </c:pt>
                <c:pt idx="2">
                  <c:v>3.2876763179935917E-2</c:v>
                </c:pt>
                <c:pt idx="3">
                  <c:v>3.3296181331050341E-2</c:v>
                </c:pt>
                <c:pt idx="4">
                  <c:v>4.0715650209710116E-2</c:v>
                </c:pt>
                <c:pt idx="5">
                  <c:v>4.696339133246228E-2</c:v>
                </c:pt>
                <c:pt idx="6">
                  <c:v>4.6772961457005269E-2</c:v>
                </c:pt>
                <c:pt idx="7">
                  <c:v>4.8177644113729476E-2</c:v>
                </c:pt>
                <c:pt idx="8">
                  <c:v>4.9088290775559734E-2</c:v>
                </c:pt>
                <c:pt idx="9">
                  <c:v>4.9948373705770488E-2</c:v>
                </c:pt>
                <c:pt idx="10">
                  <c:v>5.3748545639660167E-2</c:v>
                </c:pt>
                <c:pt idx="11">
                  <c:v>5.356726896681762E-2</c:v>
                </c:pt>
                <c:pt idx="12">
                  <c:v>5.7813965197549264E-2</c:v>
                </c:pt>
                <c:pt idx="13">
                  <c:v>5.7722134802733853E-2</c:v>
                </c:pt>
                <c:pt idx="14">
                  <c:v>5.8035879300196123E-2</c:v>
                </c:pt>
                <c:pt idx="15">
                  <c:v>5.8293382767849677E-2</c:v>
                </c:pt>
                <c:pt idx="16">
                  <c:v>5.861915278870429E-2</c:v>
                </c:pt>
                <c:pt idx="17">
                  <c:v>5.9562165642630067E-2</c:v>
                </c:pt>
                <c:pt idx="18">
                  <c:v>5.9851030524374002E-2</c:v>
                </c:pt>
                <c:pt idx="19">
                  <c:v>6.2684413620862994E-2</c:v>
                </c:pt>
                <c:pt idx="20">
                  <c:v>6.5668061274493414E-2</c:v>
                </c:pt>
                <c:pt idx="21">
                  <c:v>6.5446569067583699E-2</c:v>
                </c:pt>
                <c:pt idx="22">
                  <c:v>6.5351042063747228E-2</c:v>
                </c:pt>
                <c:pt idx="23">
                  <c:v>6.480131398070417E-2</c:v>
                </c:pt>
                <c:pt idx="24">
                  <c:v>7.0725286924845449E-2</c:v>
                </c:pt>
                <c:pt idx="25">
                  <c:v>7.1255307785848973E-2</c:v>
                </c:pt>
                <c:pt idx="26">
                  <c:v>6.6255011235381744E-2</c:v>
                </c:pt>
                <c:pt idx="27">
                  <c:v>5.9405307575133903E-2</c:v>
                </c:pt>
                <c:pt idx="28">
                  <c:v>5.801709587593229E-2</c:v>
                </c:pt>
                <c:pt idx="29">
                  <c:v>5.8674907091420266E-2</c:v>
                </c:pt>
                <c:pt idx="30">
                  <c:v>5.697606504885145E-2</c:v>
                </c:pt>
                <c:pt idx="31">
                  <c:v>5.8972399436368457E-2</c:v>
                </c:pt>
                <c:pt idx="32">
                  <c:v>5.6170479162586044E-2</c:v>
                </c:pt>
                <c:pt idx="33">
                  <c:v>5.7675465564178179E-2</c:v>
                </c:pt>
                <c:pt idx="34">
                  <c:v>5.6689585754727233E-2</c:v>
                </c:pt>
                <c:pt idx="35">
                  <c:v>6.1391470039975214E-2</c:v>
                </c:pt>
                <c:pt idx="36">
                  <c:v>6.4564366763348785E-2</c:v>
                </c:pt>
                <c:pt idx="37">
                  <c:v>6.3918197351796033E-2</c:v>
                </c:pt>
                <c:pt idx="38">
                  <c:v>6.2335766895752896E-2</c:v>
                </c:pt>
                <c:pt idx="39">
                  <c:v>6.1813847536339755E-2</c:v>
                </c:pt>
                <c:pt idx="40">
                  <c:v>6.6894582053362323E-2</c:v>
                </c:pt>
                <c:pt idx="41">
                  <c:v>6.6976094078990231E-2</c:v>
                </c:pt>
                <c:pt idx="42">
                  <c:v>6.5709316078159469E-2</c:v>
                </c:pt>
                <c:pt idx="43">
                  <c:v>6.6558097157007126E-2</c:v>
                </c:pt>
                <c:pt idx="44">
                  <c:v>6.7458189252878428E-2</c:v>
                </c:pt>
                <c:pt idx="45">
                  <c:v>6.5726608080966517E-2</c:v>
                </c:pt>
                <c:pt idx="46">
                  <c:v>6.0894753635025244E-2</c:v>
                </c:pt>
                <c:pt idx="47">
                  <c:v>5.9913808265656593E-2</c:v>
                </c:pt>
                <c:pt idx="48">
                  <c:v>6.4409618105746178E-2</c:v>
                </c:pt>
                <c:pt idx="49">
                  <c:v>6.4280836646989123E-2</c:v>
                </c:pt>
                <c:pt idx="50">
                  <c:v>6.4643014896677078E-2</c:v>
                </c:pt>
                <c:pt idx="51">
                  <c:v>6.5521256060154701E-2</c:v>
                </c:pt>
                <c:pt idx="52">
                  <c:v>6.5102820377129972E-2</c:v>
                </c:pt>
                <c:pt idx="53">
                  <c:v>6.221447069499432E-2</c:v>
                </c:pt>
                <c:pt idx="54">
                  <c:v>6.1717528803368775E-2</c:v>
                </c:pt>
                <c:pt idx="55">
                  <c:v>6.1093590343023293E-2</c:v>
                </c:pt>
                <c:pt idx="56">
                  <c:v>5.6699112152172687E-2</c:v>
                </c:pt>
                <c:pt idx="57">
                  <c:v>5.408398676474889E-2</c:v>
                </c:pt>
                <c:pt idx="58">
                  <c:v>5.2572324363812345E-2</c:v>
                </c:pt>
                <c:pt idx="59">
                  <c:v>5.4508937315561203E-2</c:v>
                </c:pt>
                <c:pt idx="60">
                  <c:v>5.6252040078366532E-2</c:v>
                </c:pt>
                <c:pt idx="61">
                  <c:v>5.5006995257955327E-2</c:v>
                </c:pt>
                <c:pt idx="62">
                  <c:v>5.0935685635889856E-2</c:v>
                </c:pt>
                <c:pt idx="63">
                  <c:v>4.9852781447079143E-2</c:v>
                </c:pt>
                <c:pt idx="64">
                  <c:v>5.0504779942333357E-2</c:v>
                </c:pt>
                <c:pt idx="65">
                  <c:v>4.9437859706996545E-2</c:v>
                </c:pt>
                <c:pt idx="66">
                  <c:v>4.8611099190611601E-2</c:v>
                </c:pt>
                <c:pt idx="67">
                  <c:v>4.8630559559792765E-2</c:v>
                </c:pt>
                <c:pt idx="68">
                  <c:v>4.8849542553535637E-2</c:v>
                </c:pt>
                <c:pt idx="69">
                  <c:v>4.9271165015915594E-2</c:v>
                </c:pt>
                <c:pt idx="70">
                  <c:v>4.4077550253729385E-2</c:v>
                </c:pt>
                <c:pt idx="71">
                  <c:v>4.4085118609865068E-2</c:v>
                </c:pt>
                <c:pt idx="72">
                  <c:v>4.2118094713032933E-2</c:v>
                </c:pt>
                <c:pt idx="73">
                  <c:v>4.1710515392373367E-2</c:v>
                </c:pt>
                <c:pt idx="74">
                  <c:v>4.4335464379663389E-2</c:v>
                </c:pt>
                <c:pt idx="75">
                  <c:v>4.4180365183261835E-2</c:v>
                </c:pt>
                <c:pt idx="76">
                  <c:v>4.4623639023886719E-2</c:v>
                </c:pt>
                <c:pt idx="77">
                  <c:v>4.4646161763354383E-2</c:v>
                </c:pt>
                <c:pt idx="78">
                  <c:v>4.4578879884399972E-2</c:v>
                </c:pt>
                <c:pt idx="79">
                  <c:v>4.5083982382572212E-2</c:v>
                </c:pt>
                <c:pt idx="80">
                  <c:v>4.3556363380695309E-2</c:v>
                </c:pt>
                <c:pt idx="81">
                  <c:v>4.3321704265519845E-2</c:v>
                </c:pt>
                <c:pt idx="82">
                  <c:v>4.5187309493216428E-2</c:v>
                </c:pt>
                <c:pt idx="83">
                  <c:v>4.4078523541592626E-2</c:v>
                </c:pt>
                <c:pt idx="84">
                  <c:v>4.1039671006366935E-2</c:v>
                </c:pt>
                <c:pt idx="85">
                  <c:v>4.0996950799557307E-2</c:v>
                </c:pt>
                <c:pt idx="86">
                  <c:v>4.5635234410612444E-2</c:v>
                </c:pt>
                <c:pt idx="87">
                  <c:v>4.5744648927719254E-2</c:v>
                </c:pt>
                <c:pt idx="88">
                  <c:v>4.5736118467671956E-2</c:v>
                </c:pt>
                <c:pt idx="89">
                  <c:v>4.5778950961531568E-2</c:v>
                </c:pt>
                <c:pt idx="90">
                  <c:v>4.5466827021013782E-2</c:v>
                </c:pt>
                <c:pt idx="91">
                  <c:v>4.4085123869351171E-2</c:v>
                </c:pt>
                <c:pt idx="92">
                  <c:v>4.2492718542267341E-2</c:v>
                </c:pt>
                <c:pt idx="93">
                  <c:v>4.3038056832618639E-2</c:v>
                </c:pt>
                <c:pt idx="94">
                  <c:v>4.533136691927981E-2</c:v>
                </c:pt>
                <c:pt idx="95">
                  <c:v>4.5366090139781094E-2</c:v>
                </c:pt>
                <c:pt idx="96">
                  <c:v>4.1786201869378405E-2</c:v>
                </c:pt>
                <c:pt idx="97">
                  <c:v>4.1177718393179678E-2</c:v>
                </c:pt>
                <c:pt idx="98">
                  <c:v>4.2056729274226094E-2</c:v>
                </c:pt>
                <c:pt idx="99">
                  <c:v>4.1745457660902152E-2</c:v>
                </c:pt>
                <c:pt idx="100">
                  <c:v>4.184675082449088E-2</c:v>
                </c:pt>
                <c:pt idx="101">
                  <c:v>4.2010530447193009E-2</c:v>
                </c:pt>
                <c:pt idx="102">
                  <c:v>4.1624335172449345E-2</c:v>
                </c:pt>
                <c:pt idx="103">
                  <c:v>3.9521772791128257E-2</c:v>
                </c:pt>
                <c:pt idx="104">
                  <c:v>3.6562935736995379E-2</c:v>
                </c:pt>
                <c:pt idx="105">
                  <c:v>4.5718400531837067E-2</c:v>
                </c:pt>
                <c:pt idx="106">
                  <c:v>4.6995868573626573E-2</c:v>
                </c:pt>
                <c:pt idx="107">
                  <c:v>6.2287951181001312E-2</c:v>
                </c:pt>
                <c:pt idx="108">
                  <c:v>5.8431103042794225E-2</c:v>
                </c:pt>
                <c:pt idx="109">
                  <c:v>5.9661933640100348E-2</c:v>
                </c:pt>
                <c:pt idx="110">
                  <c:v>6.2674199109804915E-2</c:v>
                </c:pt>
                <c:pt idx="111">
                  <c:v>6.4582109465958631E-2</c:v>
                </c:pt>
                <c:pt idx="112">
                  <c:v>6.8966886401862812E-2</c:v>
                </c:pt>
                <c:pt idx="113">
                  <c:v>6.9341791622207674E-2</c:v>
                </c:pt>
                <c:pt idx="114">
                  <c:v>7.0347885448122566E-2</c:v>
                </c:pt>
                <c:pt idx="115">
                  <c:v>7.0720005079786874E-2</c:v>
                </c:pt>
                <c:pt idx="116">
                  <c:v>7.2249129627555475E-2</c:v>
                </c:pt>
                <c:pt idx="117">
                  <c:v>7.1377198279275522E-2</c:v>
                </c:pt>
                <c:pt idx="118">
                  <c:v>7.1263634354570796E-2</c:v>
                </c:pt>
                <c:pt idx="119">
                  <c:v>7.120060355742687E-2</c:v>
                </c:pt>
                <c:pt idx="120">
                  <c:v>7.4683890997909883E-2</c:v>
                </c:pt>
                <c:pt idx="121">
                  <c:v>7.5614574526696107E-2</c:v>
                </c:pt>
                <c:pt idx="122">
                  <c:v>7.6015822031178404E-2</c:v>
                </c:pt>
                <c:pt idx="123">
                  <c:v>7.8540983649275392E-2</c:v>
                </c:pt>
                <c:pt idx="124">
                  <c:v>8.1629247590539078E-2</c:v>
                </c:pt>
                <c:pt idx="125">
                  <c:v>8.1903730785678072E-2</c:v>
                </c:pt>
                <c:pt idx="126">
                  <c:v>8.3981750378525302E-2</c:v>
                </c:pt>
                <c:pt idx="127">
                  <c:v>7.8981644330609183E-2</c:v>
                </c:pt>
                <c:pt idx="128">
                  <c:v>7.9435625967865187E-2</c:v>
                </c:pt>
                <c:pt idx="129">
                  <c:v>7.0073602544450664E-2</c:v>
                </c:pt>
                <c:pt idx="130">
                  <c:v>7.0537993409806404E-2</c:v>
                </c:pt>
                <c:pt idx="131">
                  <c:v>6.8011689173159584E-2</c:v>
                </c:pt>
                <c:pt idx="132">
                  <c:v>6.6595969445204406E-2</c:v>
                </c:pt>
                <c:pt idx="133">
                  <c:v>6.3552770158606359E-2</c:v>
                </c:pt>
                <c:pt idx="134">
                  <c:v>6.0214416020981591E-2</c:v>
                </c:pt>
                <c:pt idx="135">
                  <c:v>5.997104077453505E-2</c:v>
                </c:pt>
                <c:pt idx="136">
                  <c:v>5.9711444984441857E-2</c:v>
                </c:pt>
                <c:pt idx="137">
                  <c:v>5.8562492155552183E-2</c:v>
                </c:pt>
                <c:pt idx="138">
                  <c:v>5.8158319539000206E-2</c:v>
                </c:pt>
                <c:pt idx="139">
                  <c:v>5.8187928715759278E-2</c:v>
                </c:pt>
                <c:pt idx="140">
                  <c:v>8.2410812982861764E-2</c:v>
                </c:pt>
                <c:pt idx="141">
                  <c:v>8.2622857698784941E-2</c:v>
                </c:pt>
                <c:pt idx="142">
                  <c:v>7.7738220058713836E-2</c:v>
                </c:pt>
                <c:pt idx="143">
                  <c:v>7.6088202136643829E-2</c:v>
                </c:pt>
                <c:pt idx="144">
                  <c:v>7.8505506827463087E-2</c:v>
                </c:pt>
                <c:pt idx="145">
                  <c:v>7.7188098672315034E-2</c:v>
                </c:pt>
                <c:pt idx="146">
                  <c:v>7.2407430231877651E-2</c:v>
                </c:pt>
                <c:pt idx="147">
                  <c:v>7.1692561087927972E-2</c:v>
                </c:pt>
                <c:pt idx="148">
                  <c:v>7.2211856398766816E-2</c:v>
                </c:pt>
                <c:pt idx="149">
                  <c:v>7.2172216320534971E-2</c:v>
                </c:pt>
                <c:pt idx="150">
                  <c:v>7.1045550974274826E-2</c:v>
                </c:pt>
                <c:pt idx="151">
                  <c:v>7.0786467596808261E-2</c:v>
                </c:pt>
                <c:pt idx="152">
                  <c:v>6.9701594186392782E-2</c:v>
                </c:pt>
                <c:pt idx="153">
                  <c:v>7.1798814325240365E-2</c:v>
                </c:pt>
                <c:pt idx="154">
                  <c:v>7.1702105501519356E-2</c:v>
                </c:pt>
                <c:pt idx="155">
                  <c:v>7.7257688209277656E-2</c:v>
                </c:pt>
                <c:pt idx="156">
                  <c:v>7.6852366271046677E-2</c:v>
                </c:pt>
                <c:pt idx="157">
                  <c:v>7.6357851650802569E-2</c:v>
                </c:pt>
                <c:pt idx="158">
                  <c:v>7.6648027637341076E-2</c:v>
                </c:pt>
                <c:pt idx="159">
                  <c:v>7.6328434960639069E-2</c:v>
                </c:pt>
                <c:pt idx="160">
                  <c:v>7.571607950411316E-2</c:v>
                </c:pt>
                <c:pt idx="161">
                  <c:v>7.5267782587331356E-2</c:v>
                </c:pt>
                <c:pt idx="162">
                  <c:v>4.9137460317615581E-2</c:v>
                </c:pt>
                <c:pt idx="163">
                  <c:v>5.0792236854527099E-2</c:v>
                </c:pt>
                <c:pt idx="164">
                  <c:v>5.0790523836498999E-2</c:v>
                </c:pt>
                <c:pt idx="165">
                  <c:v>4.968129308253693E-2</c:v>
                </c:pt>
                <c:pt idx="166">
                  <c:v>4.767261609965228E-2</c:v>
                </c:pt>
                <c:pt idx="167">
                  <c:v>4.7978483395955937E-2</c:v>
                </c:pt>
                <c:pt idx="168">
                  <c:v>4.8590010405106174E-2</c:v>
                </c:pt>
                <c:pt idx="169">
                  <c:v>4.9689419677067727E-2</c:v>
                </c:pt>
                <c:pt idx="170">
                  <c:v>4.8130916156875841E-2</c:v>
                </c:pt>
                <c:pt idx="171">
                  <c:v>4.798107927653681E-2</c:v>
                </c:pt>
                <c:pt idx="172">
                  <c:v>4.794682679035301E-2</c:v>
                </c:pt>
                <c:pt idx="173">
                  <c:v>4.6626011317035594E-2</c:v>
                </c:pt>
                <c:pt idx="174">
                  <c:v>4.7015713047427979E-2</c:v>
                </c:pt>
                <c:pt idx="175">
                  <c:v>4.6828922006715984E-2</c:v>
                </c:pt>
                <c:pt idx="176">
                  <c:v>4.7609270516432142E-2</c:v>
                </c:pt>
                <c:pt idx="177">
                  <c:v>3.8119922819564028E-2</c:v>
                </c:pt>
                <c:pt idx="178">
                  <c:v>3.7169266658392625E-2</c:v>
                </c:pt>
                <c:pt idx="179">
                  <c:v>3.9926825934229519E-2</c:v>
                </c:pt>
                <c:pt idx="180">
                  <c:v>3.9761623597513986E-2</c:v>
                </c:pt>
                <c:pt idx="181">
                  <c:v>4.0864429925219374E-2</c:v>
                </c:pt>
                <c:pt idx="182">
                  <c:v>4.2088563548834085E-2</c:v>
                </c:pt>
                <c:pt idx="183">
                  <c:v>4.2174479702624168E-2</c:v>
                </c:pt>
                <c:pt idx="184">
                  <c:v>4.2250462662835574E-2</c:v>
                </c:pt>
                <c:pt idx="185">
                  <c:v>4.1060251440063318E-2</c:v>
                </c:pt>
                <c:pt idx="186">
                  <c:v>4.1083434545474563E-2</c:v>
                </c:pt>
                <c:pt idx="187">
                  <c:v>3.98124527193097E-2</c:v>
                </c:pt>
                <c:pt idx="188">
                  <c:v>3.9290504421716839E-2</c:v>
                </c:pt>
                <c:pt idx="189">
                  <c:v>3.8903427445605814E-2</c:v>
                </c:pt>
                <c:pt idx="190">
                  <c:v>3.7929950650767305E-2</c:v>
                </c:pt>
                <c:pt idx="191">
                  <c:v>3.7256503652772409E-2</c:v>
                </c:pt>
                <c:pt idx="192">
                  <c:v>3.7633133378386883E-2</c:v>
                </c:pt>
                <c:pt idx="193">
                  <c:v>3.6807839585525505E-2</c:v>
                </c:pt>
                <c:pt idx="194">
                  <c:v>3.7079232278801277E-2</c:v>
                </c:pt>
                <c:pt idx="195">
                  <c:v>3.762698653919453E-2</c:v>
                </c:pt>
                <c:pt idx="196">
                  <c:v>3.6781814063967452E-2</c:v>
                </c:pt>
                <c:pt idx="197">
                  <c:v>3.3337276955910045E-2</c:v>
                </c:pt>
                <c:pt idx="198">
                  <c:v>3.2043757145284235E-2</c:v>
                </c:pt>
                <c:pt idx="199">
                  <c:v>3.1667327285033381E-2</c:v>
                </c:pt>
                <c:pt idx="200">
                  <c:v>3.9483127534171589E-2</c:v>
                </c:pt>
                <c:pt idx="201">
                  <c:v>4.2228061571870951E-2</c:v>
                </c:pt>
                <c:pt idx="202">
                  <c:v>4.4301397863837931E-2</c:v>
                </c:pt>
                <c:pt idx="203">
                  <c:v>4.3022320833121533E-2</c:v>
                </c:pt>
                <c:pt idx="204">
                  <c:v>4.1867199585522319E-2</c:v>
                </c:pt>
                <c:pt idx="205">
                  <c:v>4.2642200654645496E-2</c:v>
                </c:pt>
                <c:pt idx="206">
                  <c:v>4.4406541522681094E-2</c:v>
                </c:pt>
                <c:pt idx="207">
                  <c:v>4.3389425027795393E-2</c:v>
                </c:pt>
                <c:pt idx="208">
                  <c:v>4.3681277953016379E-2</c:v>
                </c:pt>
                <c:pt idx="209">
                  <c:v>4.3567242136079543E-2</c:v>
                </c:pt>
                <c:pt idx="210">
                  <c:v>4.3944524236131328E-2</c:v>
                </c:pt>
                <c:pt idx="211">
                  <c:v>4.397401341647432E-2</c:v>
                </c:pt>
                <c:pt idx="212">
                  <c:v>4.4073326885281601E-2</c:v>
                </c:pt>
                <c:pt idx="213">
                  <c:v>4.4525811276697261E-2</c:v>
                </c:pt>
                <c:pt idx="214">
                  <c:v>4.3619467749177569E-2</c:v>
                </c:pt>
                <c:pt idx="215">
                  <c:v>4.4762634157981665E-2</c:v>
                </c:pt>
                <c:pt idx="216">
                  <c:v>4.475739901569472E-2</c:v>
                </c:pt>
                <c:pt idx="217">
                  <c:v>4.3453326230822223E-2</c:v>
                </c:pt>
                <c:pt idx="218">
                  <c:v>4.6694922204008962E-2</c:v>
                </c:pt>
                <c:pt idx="219">
                  <c:v>4.8484705679462267E-2</c:v>
                </c:pt>
                <c:pt idx="220">
                  <c:v>4.9241697799127404E-2</c:v>
                </c:pt>
                <c:pt idx="221">
                  <c:v>4.7547695344871514E-2</c:v>
                </c:pt>
                <c:pt idx="222">
                  <c:v>3.5779145206277452E-2</c:v>
                </c:pt>
                <c:pt idx="223">
                  <c:v>3.6629087762458719E-2</c:v>
                </c:pt>
                <c:pt idx="224">
                  <c:v>3.6019783309524059E-2</c:v>
                </c:pt>
                <c:pt idx="225">
                  <c:v>3.5093475623549197E-2</c:v>
                </c:pt>
                <c:pt idx="226">
                  <c:v>3.5587342613043575E-2</c:v>
                </c:pt>
                <c:pt idx="227">
                  <c:v>4.5446501783404557E-2</c:v>
                </c:pt>
                <c:pt idx="228">
                  <c:v>4.6366012849363966E-2</c:v>
                </c:pt>
                <c:pt idx="229">
                  <c:v>4.7252850817336635E-2</c:v>
                </c:pt>
                <c:pt idx="230">
                  <c:v>4.8291540683202905E-2</c:v>
                </c:pt>
                <c:pt idx="231">
                  <c:v>4.8299298754824006E-2</c:v>
                </c:pt>
                <c:pt idx="232">
                  <c:v>4.8518512081584989E-2</c:v>
                </c:pt>
                <c:pt idx="233">
                  <c:v>4.8796402839110534E-2</c:v>
                </c:pt>
                <c:pt idx="234">
                  <c:v>4.8621927473483366E-2</c:v>
                </c:pt>
                <c:pt idx="235">
                  <c:v>4.8695251920217439E-2</c:v>
                </c:pt>
                <c:pt idx="236">
                  <c:v>5.4127815215867056E-2</c:v>
                </c:pt>
                <c:pt idx="237">
                  <c:v>5.2944042445022634E-2</c:v>
                </c:pt>
                <c:pt idx="238">
                  <c:v>5.4340161438044876E-2</c:v>
                </c:pt>
                <c:pt idx="239">
                  <c:v>5.4499235956087869E-2</c:v>
                </c:pt>
                <c:pt idx="240">
                  <c:v>5.2000574089243093E-2</c:v>
                </c:pt>
                <c:pt idx="241">
                  <c:v>4.9821047479480747E-2</c:v>
                </c:pt>
                <c:pt idx="242">
                  <c:v>4.9696211407022961E-2</c:v>
                </c:pt>
                <c:pt idx="243">
                  <c:v>4.9160976564078543E-2</c:v>
                </c:pt>
                <c:pt idx="244">
                  <c:v>4.8641872184130082E-2</c:v>
                </c:pt>
                <c:pt idx="245">
                  <c:v>4.3381400288317377E-2</c:v>
                </c:pt>
                <c:pt idx="246">
                  <c:v>4.3175672386052022E-2</c:v>
                </c:pt>
                <c:pt idx="247">
                  <c:v>4.4670302411591006E-2</c:v>
                </c:pt>
                <c:pt idx="248">
                  <c:v>4.4608543021833903E-2</c:v>
                </c:pt>
                <c:pt idx="249">
                  <c:v>3.8921120317350379E-2</c:v>
                </c:pt>
                <c:pt idx="250">
                  <c:v>3.8092322172713376E-2</c:v>
                </c:pt>
                <c:pt idx="251">
                  <c:v>4.1724129479265813E-2</c:v>
                </c:pt>
                <c:pt idx="252">
                  <c:v>4.1085835679406144E-2</c:v>
                </c:pt>
                <c:pt idx="253">
                  <c:v>4.1205391284450027E-2</c:v>
                </c:pt>
                <c:pt idx="254">
                  <c:v>4.0864441784096296E-2</c:v>
                </c:pt>
                <c:pt idx="255">
                  <c:v>4.0446527161370448E-2</c:v>
                </c:pt>
                <c:pt idx="256">
                  <c:v>4.1155508957362787E-2</c:v>
                </c:pt>
                <c:pt idx="257">
                  <c:v>4.0089912892556256E-2</c:v>
                </c:pt>
                <c:pt idx="258">
                  <c:v>3.0884089539298186E-2</c:v>
                </c:pt>
                <c:pt idx="259">
                  <c:v>3.4104595294457751E-2</c:v>
                </c:pt>
                <c:pt idx="260">
                  <c:v>3.2946303177961003E-2</c:v>
                </c:pt>
                <c:pt idx="261">
                  <c:v>3.3115830945163689E-2</c:v>
                </c:pt>
                <c:pt idx="262">
                  <c:v>3.3293337727716962E-2</c:v>
                </c:pt>
                <c:pt idx="263">
                  <c:v>3.3369956853197165E-2</c:v>
                </c:pt>
                <c:pt idx="264">
                  <c:v>3.3039988233679513E-2</c:v>
                </c:pt>
                <c:pt idx="265">
                  <c:v>3.3512895426316337E-2</c:v>
                </c:pt>
                <c:pt idx="266">
                  <c:v>3.2442057365873141E-2</c:v>
                </c:pt>
                <c:pt idx="267">
                  <c:v>3.2256817062739536E-2</c:v>
                </c:pt>
                <c:pt idx="268">
                  <c:v>3.4893936469991595E-2</c:v>
                </c:pt>
                <c:pt idx="269">
                  <c:v>3.3407841209332684E-2</c:v>
                </c:pt>
                <c:pt idx="270">
                  <c:v>3.3493521025758151E-2</c:v>
                </c:pt>
                <c:pt idx="271">
                  <c:v>3.4185373716915456E-2</c:v>
                </c:pt>
                <c:pt idx="272">
                  <c:v>3.3547258845037571E-2</c:v>
                </c:pt>
                <c:pt idx="273">
                  <c:v>3.0401579101540305E-2</c:v>
                </c:pt>
                <c:pt idx="274">
                  <c:v>3.2226948966272255E-2</c:v>
                </c:pt>
                <c:pt idx="275">
                  <c:v>3.2125737884877471E-2</c:v>
                </c:pt>
                <c:pt idx="276">
                  <c:v>3.6206275922413406E-2</c:v>
                </c:pt>
                <c:pt idx="277">
                  <c:v>3.6568363414960094E-2</c:v>
                </c:pt>
                <c:pt idx="278">
                  <c:v>3.8191213685139912E-2</c:v>
                </c:pt>
                <c:pt idx="279">
                  <c:v>3.8243550022834485E-2</c:v>
                </c:pt>
                <c:pt idx="280">
                  <c:v>3.7469263820782112E-2</c:v>
                </c:pt>
                <c:pt idx="281">
                  <c:v>3.5128811235437533E-2</c:v>
                </c:pt>
                <c:pt idx="282">
                  <c:v>3.5204299788246907E-2</c:v>
                </c:pt>
                <c:pt idx="283">
                  <c:v>3.465504288006506E-2</c:v>
                </c:pt>
                <c:pt idx="284">
                  <c:v>3.5295051732595728E-2</c:v>
                </c:pt>
                <c:pt idx="285">
                  <c:v>3.9815142699377838E-2</c:v>
                </c:pt>
                <c:pt idx="286">
                  <c:v>3.9009831039842457E-2</c:v>
                </c:pt>
                <c:pt idx="287">
                  <c:v>3.8729030953872867E-2</c:v>
                </c:pt>
                <c:pt idx="288">
                  <c:v>3.9546180377395712E-2</c:v>
                </c:pt>
                <c:pt idx="289">
                  <c:v>3.9613426640284187E-2</c:v>
                </c:pt>
                <c:pt idx="290">
                  <c:v>3.8995032522492944E-2</c:v>
                </c:pt>
                <c:pt idx="291">
                  <c:v>3.9406543191568673E-2</c:v>
                </c:pt>
                <c:pt idx="292">
                  <c:v>4.2227202945983568E-2</c:v>
                </c:pt>
                <c:pt idx="293">
                  <c:v>4.1618585139999179E-2</c:v>
                </c:pt>
                <c:pt idx="294">
                  <c:v>4.2849652946415476E-2</c:v>
                </c:pt>
                <c:pt idx="295">
                  <c:v>4.39919215046767E-2</c:v>
                </c:pt>
                <c:pt idx="296">
                  <c:v>4.2588739126968554E-2</c:v>
                </c:pt>
                <c:pt idx="297">
                  <c:v>4.2678950298474599E-2</c:v>
                </c:pt>
                <c:pt idx="298">
                  <c:v>3.8642322649230787E-2</c:v>
                </c:pt>
                <c:pt idx="299">
                  <c:v>3.8432620688521699E-2</c:v>
                </c:pt>
                <c:pt idx="300">
                  <c:v>3.6591393272657369E-2</c:v>
                </c:pt>
                <c:pt idx="301">
                  <c:v>3.6712915418804087E-2</c:v>
                </c:pt>
                <c:pt idx="302">
                  <c:v>3.6715872271905356E-2</c:v>
                </c:pt>
                <c:pt idx="303">
                  <c:v>3.8975699623590244E-2</c:v>
                </c:pt>
                <c:pt idx="304">
                  <c:v>3.9005431903075781E-2</c:v>
                </c:pt>
                <c:pt idx="305">
                  <c:v>4.0181833507332579E-2</c:v>
                </c:pt>
                <c:pt idx="306">
                  <c:v>3.9972041010481255E-2</c:v>
                </c:pt>
                <c:pt idx="307">
                  <c:v>3.8174683580031732E-2</c:v>
                </c:pt>
                <c:pt idx="308">
                  <c:v>4.0957392952620998E-2</c:v>
                </c:pt>
                <c:pt idx="309">
                  <c:v>4.1976836082086098E-2</c:v>
                </c:pt>
                <c:pt idx="310">
                  <c:v>4.1473187250883108E-2</c:v>
                </c:pt>
                <c:pt idx="311">
                  <c:v>4.143066846648856E-2</c:v>
                </c:pt>
                <c:pt idx="312">
                  <c:v>4.3269935054762253E-2</c:v>
                </c:pt>
                <c:pt idx="313">
                  <c:v>4.2943005471093858E-2</c:v>
                </c:pt>
                <c:pt idx="314">
                  <c:v>4.1623919897411307E-2</c:v>
                </c:pt>
                <c:pt idx="315">
                  <c:v>4.3423351529142111E-2</c:v>
                </c:pt>
                <c:pt idx="316">
                  <c:v>4.288760533862402E-2</c:v>
                </c:pt>
                <c:pt idx="317">
                  <c:v>3.9683798189783175E-2</c:v>
                </c:pt>
                <c:pt idx="318">
                  <c:v>4.0978991603842836E-2</c:v>
                </c:pt>
                <c:pt idx="319">
                  <c:v>4.0964437729550086E-2</c:v>
                </c:pt>
                <c:pt idx="320">
                  <c:v>4.3056178649030143E-2</c:v>
                </c:pt>
                <c:pt idx="321">
                  <c:v>4.3360011426200669E-2</c:v>
                </c:pt>
                <c:pt idx="322">
                  <c:v>4.3246089155133144E-2</c:v>
                </c:pt>
                <c:pt idx="323">
                  <c:v>4.3389888361074755E-2</c:v>
                </c:pt>
                <c:pt idx="324">
                  <c:v>4.4838530594707111E-2</c:v>
                </c:pt>
                <c:pt idx="325">
                  <c:v>4.4024906170662771E-2</c:v>
                </c:pt>
                <c:pt idx="326">
                  <c:v>4.6126456402049321E-2</c:v>
                </c:pt>
                <c:pt idx="327">
                  <c:v>4.3855366945027827E-2</c:v>
                </c:pt>
                <c:pt idx="328">
                  <c:v>4.4349128536707479E-2</c:v>
                </c:pt>
                <c:pt idx="329">
                  <c:v>4.3953241804370366E-2</c:v>
                </c:pt>
                <c:pt idx="330">
                  <c:v>3.9991177563649193E-2</c:v>
                </c:pt>
                <c:pt idx="331">
                  <c:v>4.0169248497818548E-2</c:v>
                </c:pt>
                <c:pt idx="332">
                  <c:v>3.8736821260705982E-2</c:v>
                </c:pt>
                <c:pt idx="333">
                  <c:v>3.9266738824711427E-2</c:v>
                </c:pt>
                <c:pt idx="334">
                  <c:v>3.7299383094393568E-2</c:v>
                </c:pt>
                <c:pt idx="335">
                  <c:v>3.7272516090133961E-2</c:v>
                </c:pt>
                <c:pt idx="336">
                  <c:v>3.5025592912681917E-2</c:v>
                </c:pt>
                <c:pt idx="337">
                  <c:v>3.1585082091807819E-2</c:v>
                </c:pt>
                <c:pt idx="338">
                  <c:v>3.1615630977253666E-2</c:v>
                </c:pt>
                <c:pt idx="339">
                  <c:v>3.1974180215925227E-2</c:v>
                </c:pt>
                <c:pt idx="340">
                  <c:v>3.0337814675231899E-2</c:v>
                </c:pt>
                <c:pt idx="341">
                  <c:v>3.0135805036470485E-2</c:v>
                </c:pt>
                <c:pt idx="342">
                  <c:v>2.865341584662829E-2</c:v>
                </c:pt>
                <c:pt idx="343">
                  <c:v>2.6677146965048939E-2</c:v>
                </c:pt>
                <c:pt idx="344">
                  <c:v>2.7655142375042942E-2</c:v>
                </c:pt>
                <c:pt idx="345">
                  <c:v>2.7587941526751127E-2</c:v>
                </c:pt>
                <c:pt idx="346">
                  <c:v>2.7256997209546184E-2</c:v>
                </c:pt>
                <c:pt idx="347">
                  <c:v>2.5262174311548726E-2</c:v>
                </c:pt>
                <c:pt idx="348">
                  <c:v>2.6003524037166291E-2</c:v>
                </c:pt>
                <c:pt idx="349">
                  <c:v>2.8350511571373731E-2</c:v>
                </c:pt>
                <c:pt idx="350">
                  <c:v>3.0872751149838191E-2</c:v>
                </c:pt>
                <c:pt idx="351">
                  <c:v>3.0547716608840956E-2</c:v>
                </c:pt>
                <c:pt idx="352">
                  <c:v>3.0670852406988282E-2</c:v>
                </c:pt>
                <c:pt idx="353">
                  <c:v>3.1060442381531012E-2</c:v>
                </c:pt>
                <c:pt idx="354">
                  <c:v>3.2196965109268928E-2</c:v>
                </c:pt>
                <c:pt idx="355">
                  <c:v>3.334787280192926E-2</c:v>
                </c:pt>
                <c:pt idx="356">
                  <c:v>3.3331849800376116E-2</c:v>
                </c:pt>
                <c:pt idx="357">
                  <c:v>3.2536441838971607E-2</c:v>
                </c:pt>
                <c:pt idx="358">
                  <c:v>3.2607902917251907E-2</c:v>
                </c:pt>
                <c:pt idx="359">
                  <c:v>3.4058496428304288E-2</c:v>
                </c:pt>
                <c:pt idx="360">
                  <c:v>3.4734906923891057E-2</c:v>
                </c:pt>
                <c:pt idx="361">
                  <c:v>3.6017258210476848E-2</c:v>
                </c:pt>
                <c:pt idx="362">
                  <c:v>3.4590156994393405E-2</c:v>
                </c:pt>
                <c:pt idx="363">
                  <c:v>3.4679840417441481E-2</c:v>
                </c:pt>
                <c:pt idx="364">
                  <c:v>3.5651648058162351E-2</c:v>
                </c:pt>
                <c:pt idx="365">
                  <c:v>3.5998755382334623E-2</c:v>
                </c:pt>
                <c:pt idx="366">
                  <c:v>3.7504152766315219E-2</c:v>
                </c:pt>
                <c:pt idx="367">
                  <c:v>3.7139001229589796E-2</c:v>
                </c:pt>
                <c:pt idx="368">
                  <c:v>3.7725782230717896E-2</c:v>
                </c:pt>
                <c:pt idx="369">
                  <c:v>3.827203793346768E-2</c:v>
                </c:pt>
                <c:pt idx="370">
                  <c:v>3.7450141848934589E-2</c:v>
                </c:pt>
                <c:pt idx="371">
                  <c:v>3.5174808699570084E-2</c:v>
                </c:pt>
                <c:pt idx="372">
                  <c:v>3.6597897921752331E-2</c:v>
                </c:pt>
                <c:pt idx="373">
                  <c:v>3.7071938848047374E-2</c:v>
                </c:pt>
                <c:pt idx="374">
                  <c:v>3.8459188642584755E-2</c:v>
                </c:pt>
                <c:pt idx="375">
                  <c:v>3.9340489965742811E-2</c:v>
                </c:pt>
                <c:pt idx="376">
                  <c:v>4.3487653385789457E-2</c:v>
                </c:pt>
                <c:pt idx="377">
                  <c:v>4.2423255359219487E-2</c:v>
                </c:pt>
                <c:pt idx="378">
                  <c:v>4.2434009760740604E-2</c:v>
                </c:pt>
                <c:pt idx="379">
                  <c:v>4.2435747440529636E-2</c:v>
                </c:pt>
                <c:pt idx="380">
                  <c:v>4.2421893944679941E-2</c:v>
                </c:pt>
                <c:pt idx="381">
                  <c:v>4.192547362960871E-2</c:v>
                </c:pt>
                <c:pt idx="382">
                  <c:v>4.5577830517889231E-2</c:v>
                </c:pt>
                <c:pt idx="383">
                  <c:v>4.4458427855360402E-2</c:v>
                </c:pt>
                <c:pt idx="384">
                  <c:v>4.3169495609315649E-2</c:v>
                </c:pt>
                <c:pt idx="385">
                  <c:v>4.3179467799534396E-2</c:v>
                </c:pt>
                <c:pt idx="386">
                  <c:v>4.5488448592352689E-2</c:v>
                </c:pt>
                <c:pt idx="387">
                  <c:v>4.5637895504510424E-2</c:v>
                </c:pt>
                <c:pt idx="388">
                  <c:v>4.2698049492919769E-2</c:v>
                </c:pt>
                <c:pt idx="389">
                  <c:v>4.2068892940249389E-2</c:v>
                </c:pt>
                <c:pt idx="390">
                  <c:v>4.2300457245917709E-2</c:v>
                </c:pt>
                <c:pt idx="391">
                  <c:v>4.3531304578676301E-2</c:v>
                </c:pt>
                <c:pt idx="392">
                  <c:v>4.5744857380978977E-2</c:v>
                </c:pt>
                <c:pt idx="393">
                  <c:v>4.6216892734233316E-2</c:v>
                </c:pt>
                <c:pt idx="394">
                  <c:v>4.5055100944007505E-2</c:v>
                </c:pt>
                <c:pt idx="395">
                  <c:v>4.5272753332983605E-2</c:v>
                </c:pt>
                <c:pt idx="396">
                  <c:v>4.4298940443448565E-2</c:v>
                </c:pt>
                <c:pt idx="397">
                  <c:v>4.4853451154117263E-2</c:v>
                </c:pt>
                <c:pt idx="398">
                  <c:v>5.0893439164096402E-2</c:v>
                </c:pt>
                <c:pt idx="399">
                  <c:v>5.1179101604447531E-2</c:v>
                </c:pt>
                <c:pt idx="400">
                  <c:v>5.1484802617008905E-2</c:v>
                </c:pt>
                <c:pt idx="401">
                  <c:v>5.2479262811865657E-2</c:v>
                </c:pt>
                <c:pt idx="402">
                  <c:v>5.2889585272041656E-2</c:v>
                </c:pt>
                <c:pt idx="403">
                  <c:v>5.2972376712917178E-2</c:v>
                </c:pt>
                <c:pt idx="404">
                  <c:v>4.9502200562202385E-2</c:v>
                </c:pt>
                <c:pt idx="405">
                  <c:v>5.6577098818349138E-2</c:v>
                </c:pt>
                <c:pt idx="406">
                  <c:v>5.6681776830958167E-2</c:v>
                </c:pt>
                <c:pt idx="407">
                  <c:v>5.6508099951294091E-2</c:v>
                </c:pt>
                <c:pt idx="408">
                  <c:v>5.2540695043231771E-2</c:v>
                </c:pt>
                <c:pt idx="409">
                  <c:v>5.3157066017044362E-2</c:v>
                </c:pt>
                <c:pt idx="410">
                  <c:v>5.3081088784481881E-2</c:v>
                </c:pt>
                <c:pt idx="411">
                  <c:v>5.3085681266303926E-2</c:v>
                </c:pt>
                <c:pt idx="412">
                  <c:v>5.3233627027071309E-2</c:v>
                </c:pt>
                <c:pt idx="413">
                  <c:v>5.115730714754959E-2</c:v>
                </c:pt>
                <c:pt idx="414">
                  <c:v>5.021324789995267E-2</c:v>
                </c:pt>
                <c:pt idx="415">
                  <c:v>4.9186184455150564E-2</c:v>
                </c:pt>
                <c:pt idx="416">
                  <c:v>4.865043706342418E-2</c:v>
                </c:pt>
                <c:pt idx="417">
                  <c:v>4.8633868294259509E-2</c:v>
                </c:pt>
                <c:pt idx="418">
                  <c:v>4.7543585026992602E-2</c:v>
                </c:pt>
                <c:pt idx="419">
                  <c:v>4.6830520080571376E-2</c:v>
                </c:pt>
                <c:pt idx="420">
                  <c:v>3.8036858212127253E-2</c:v>
                </c:pt>
                <c:pt idx="421">
                  <c:v>3.7393228849470217E-2</c:v>
                </c:pt>
                <c:pt idx="422">
                  <c:v>3.7271847878281313E-2</c:v>
                </c:pt>
                <c:pt idx="423">
                  <c:v>3.6904169328426113E-2</c:v>
                </c:pt>
                <c:pt idx="424">
                  <c:v>3.6441048523309122E-2</c:v>
                </c:pt>
                <c:pt idx="425">
                  <c:v>3.5529909163373313E-2</c:v>
                </c:pt>
                <c:pt idx="426">
                  <c:v>3.6086449252409114E-2</c:v>
                </c:pt>
                <c:pt idx="427">
                  <c:v>4.1934944162973303E-2</c:v>
                </c:pt>
                <c:pt idx="428">
                  <c:v>4.2604518728260418E-2</c:v>
                </c:pt>
                <c:pt idx="429">
                  <c:v>4.3659712616287566E-2</c:v>
                </c:pt>
                <c:pt idx="430">
                  <c:v>4.2816829397947377E-2</c:v>
                </c:pt>
                <c:pt idx="431">
                  <c:v>4.3944727294821517E-2</c:v>
                </c:pt>
                <c:pt idx="432">
                  <c:v>4.5025204369128699E-2</c:v>
                </c:pt>
                <c:pt idx="433">
                  <c:v>4.5491477652983496E-2</c:v>
                </c:pt>
                <c:pt idx="434">
                  <c:v>4.5238408555901312E-2</c:v>
                </c:pt>
                <c:pt idx="435">
                  <c:v>4.5152549458660395E-2</c:v>
                </c:pt>
                <c:pt idx="436">
                  <c:v>4.4885394948902542E-2</c:v>
                </c:pt>
                <c:pt idx="437">
                  <c:v>4.4850993371849897E-2</c:v>
                </c:pt>
                <c:pt idx="438">
                  <c:v>4.5697036132988395E-2</c:v>
                </c:pt>
                <c:pt idx="439">
                  <c:v>4.5647980785720188E-2</c:v>
                </c:pt>
                <c:pt idx="440">
                  <c:v>4.5271374904477642E-2</c:v>
                </c:pt>
                <c:pt idx="441">
                  <c:v>4.7606817481214765E-2</c:v>
                </c:pt>
                <c:pt idx="442">
                  <c:v>5.2215750999315497E-2</c:v>
                </c:pt>
                <c:pt idx="443">
                  <c:v>5.2545305722234786E-2</c:v>
                </c:pt>
                <c:pt idx="444">
                  <c:v>5.2881444024091603E-2</c:v>
                </c:pt>
                <c:pt idx="445">
                  <c:v>5.2229989882002656E-2</c:v>
                </c:pt>
                <c:pt idx="446">
                  <c:v>5.2140680052561623E-2</c:v>
                </c:pt>
                <c:pt idx="447">
                  <c:v>5.2142185719714046E-2</c:v>
                </c:pt>
                <c:pt idx="448">
                  <c:v>4.9845748784976024E-2</c:v>
                </c:pt>
                <c:pt idx="449">
                  <c:v>3.4003672808699661E-2</c:v>
                </c:pt>
                <c:pt idx="450">
                  <c:v>3.4311205255643538E-2</c:v>
                </c:pt>
                <c:pt idx="451">
                  <c:v>3.4190716993892152E-2</c:v>
                </c:pt>
                <c:pt idx="452">
                  <c:v>3.4438022500071983E-2</c:v>
                </c:pt>
                <c:pt idx="453">
                  <c:v>3.3330474777175566E-2</c:v>
                </c:pt>
                <c:pt idx="454">
                  <c:v>3.0064107231850459E-2</c:v>
                </c:pt>
                <c:pt idx="455">
                  <c:v>2.784080213933892E-2</c:v>
                </c:pt>
                <c:pt idx="456">
                  <c:v>2.8872693445454026E-2</c:v>
                </c:pt>
                <c:pt idx="457">
                  <c:v>3.2996827855097458E-2</c:v>
                </c:pt>
                <c:pt idx="458">
                  <c:v>3.6382191041136422E-2</c:v>
                </c:pt>
                <c:pt idx="459">
                  <c:v>3.5980764173449975E-2</c:v>
                </c:pt>
                <c:pt idx="460">
                  <c:v>3.5990279963196752E-2</c:v>
                </c:pt>
                <c:pt idx="461">
                  <c:v>3.6297919152818915E-2</c:v>
                </c:pt>
                <c:pt idx="462">
                  <c:v>3.6448764777913506E-2</c:v>
                </c:pt>
                <c:pt idx="463">
                  <c:v>3.7038720324872154E-2</c:v>
                </c:pt>
                <c:pt idx="464">
                  <c:v>3.8993960556921642E-2</c:v>
                </c:pt>
                <c:pt idx="465">
                  <c:v>3.900202544803958E-2</c:v>
                </c:pt>
                <c:pt idx="466">
                  <c:v>3.9345643905228989E-2</c:v>
                </c:pt>
                <c:pt idx="467">
                  <c:v>3.883702742526679E-2</c:v>
                </c:pt>
                <c:pt idx="468">
                  <c:v>3.8661608007030876E-2</c:v>
                </c:pt>
                <c:pt idx="469">
                  <c:v>3.9260722620730888E-2</c:v>
                </c:pt>
                <c:pt idx="470">
                  <c:v>3.9110427582414543E-2</c:v>
                </c:pt>
                <c:pt idx="471">
                  <c:v>3.8801501719779447E-2</c:v>
                </c:pt>
                <c:pt idx="472">
                  <c:v>3.9962248092237897E-2</c:v>
                </c:pt>
                <c:pt idx="473">
                  <c:v>4.0074700502416225E-2</c:v>
                </c:pt>
                <c:pt idx="474">
                  <c:v>4.1282853609991912E-2</c:v>
                </c:pt>
                <c:pt idx="475">
                  <c:v>4.1449411736666039E-2</c:v>
                </c:pt>
                <c:pt idx="476">
                  <c:v>4.1328526592792618E-2</c:v>
                </c:pt>
                <c:pt idx="477">
                  <c:v>4.0124619607310785E-2</c:v>
                </c:pt>
                <c:pt idx="478">
                  <c:v>4.1821911786657201E-2</c:v>
                </c:pt>
                <c:pt idx="479">
                  <c:v>3.8498570930978325E-2</c:v>
                </c:pt>
                <c:pt idx="480">
                  <c:v>3.5360204526919348E-2</c:v>
                </c:pt>
                <c:pt idx="481">
                  <c:v>3.4330996888074249E-2</c:v>
                </c:pt>
                <c:pt idx="482">
                  <c:v>3.4546794959914397E-2</c:v>
                </c:pt>
                <c:pt idx="483">
                  <c:v>3.3334964650907822E-2</c:v>
                </c:pt>
                <c:pt idx="484">
                  <c:v>3.3525740108921384E-2</c:v>
                </c:pt>
                <c:pt idx="485">
                  <c:v>3.3016210690636393E-2</c:v>
                </c:pt>
                <c:pt idx="486">
                  <c:v>2.6628377368094914E-2</c:v>
                </c:pt>
                <c:pt idx="487">
                  <c:v>2.7312247969203698E-2</c:v>
                </c:pt>
                <c:pt idx="488">
                  <c:v>3.0462633396403673E-2</c:v>
                </c:pt>
                <c:pt idx="489">
                  <c:v>3.2682037537424449E-2</c:v>
                </c:pt>
                <c:pt idx="490">
                  <c:v>3.6789018255705526E-2</c:v>
                </c:pt>
                <c:pt idx="491">
                  <c:v>3.8186690660543816E-2</c:v>
                </c:pt>
                <c:pt idx="492">
                  <c:v>3.8245239890705808E-2</c:v>
                </c:pt>
                <c:pt idx="493">
                  <c:v>3.7361542973211717E-2</c:v>
                </c:pt>
                <c:pt idx="494">
                  <c:v>3.7023796942190101E-2</c:v>
                </c:pt>
                <c:pt idx="495">
                  <c:v>3.7314454913850992E-2</c:v>
                </c:pt>
                <c:pt idx="496">
                  <c:v>3.6527954837476423E-2</c:v>
                </c:pt>
                <c:pt idx="497">
                  <c:v>3.6374173939329471E-2</c:v>
                </c:pt>
                <c:pt idx="498">
                  <c:v>3.6503910111516956E-2</c:v>
                </c:pt>
                <c:pt idx="499">
                  <c:v>3.6968740584844305E-2</c:v>
                </c:pt>
                <c:pt idx="500">
                  <c:v>3.3160568065909536E-2</c:v>
                </c:pt>
                <c:pt idx="501">
                  <c:v>3.3408205146176165E-2</c:v>
                </c:pt>
                <c:pt idx="502">
                  <c:v>3.4943797015671046E-2</c:v>
                </c:pt>
                <c:pt idx="503">
                  <c:v>3.5094531074322442E-2</c:v>
                </c:pt>
                <c:pt idx="504">
                  <c:v>3.5094376884646158E-2</c:v>
                </c:pt>
                <c:pt idx="505">
                  <c:v>3.5075317269013077E-2</c:v>
                </c:pt>
                <c:pt idx="506">
                  <c:v>3.4519348824387786E-2</c:v>
                </c:pt>
                <c:pt idx="507">
                  <c:v>3.4608364641192324E-2</c:v>
                </c:pt>
                <c:pt idx="508">
                  <c:v>3.393657097880072E-2</c:v>
                </c:pt>
                <c:pt idx="509">
                  <c:v>3.3624837398226859E-2</c:v>
                </c:pt>
                <c:pt idx="510">
                  <c:v>3.2280873634022621E-2</c:v>
                </c:pt>
                <c:pt idx="511">
                  <c:v>3.0254950379521282E-2</c:v>
                </c:pt>
                <c:pt idx="512">
                  <c:v>2.8644437166397994E-2</c:v>
                </c:pt>
                <c:pt idx="513">
                  <c:v>3.024086876169356E-2</c:v>
                </c:pt>
                <c:pt idx="514">
                  <c:v>3.0582919683930527E-2</c:v>
                </c:pt>
                <c:pt idx="515">
                  <c:v>3.0663662467239252E-2</c:v>
                </c:pt>
                <c:pt idx="516">
                  <c:v>3.4960363283172563E-2</c:v>
                </c:pt>
                <c:pt idx="517">
                  <c:v>3.8016533421781365E-2</c:v>
                </c:pt>
                <c:pt idx="518">
                  <c:v>3.8243578325407653E-2</c:v>
                </c:pt>
                <c:pt idx="519">
                  <c:v>3.8756572834040368E-2</c:v>
                </c:pt>
                <c:pt idx="520">
                  <c:v>3.8695234009183073E-2</c:v>
                </c:pt>
                <c:pt idx="521">
                  <c:v>3.897439126345878E-2</c:v>
                </c:pt>
                <c:pt idx="522">
                  <c:v>3.8906166916328505E-2</c:v>
                </c:pt>
                <c:pt idx="523">
                  <c:v>3.8682855189601177E-2</c:v>
                </c:pt>
                <c:pt idx="524">
                  <c:v>3.8023061915771955E-2</c:v>
                </c:pt>
                <c:pt idx="525">
                  <c:v>3.8168223542857149E-2</c:v>
                </c:pt>
                <c:pt idx="526">
                  <c:v>4.1532856562947223E-2</c:v>
                </c:pt>
                <c:pt idx="527">
                  <c:v>4.1797119889328382E-2</c:v>
                </c:pt>
                <c:pt idx="528">
                  <c:v>4.1709242226971345E-2</c:v>
                </c:pt>
                <c:pt idx="529">
                  <c:v>4.1150441469860508E-2</c:v>
                </c:pt>
                <c:pt idx="530">
                  <c:v>4.2038021084947447E-2</c:v>
                </c:pt>
                <c:pt idx="531">
                  <c:v>4.2400507025331859E-2</c:v>
                </c:pt>
                <c:pt idx="532">
                  <c:v>4.2732984837804633E-2</c:v>
                </c:pt>
                <c:pt idx="533">
                  <c:v>4.325840343935055E-2</c:v>
                </c:pt>
                <c:pt idx="534">
                  <c:v>4.1430309642701883E-2</c:v>
                </c:pt>
                <c:pt idx="535">
                  <c:v>3.8064791271218305E-2</c:v>
                </c:pt>
                <c:pt idx="536">
                  <c:v>3.7967584000700362E-2</c:v>
                </c:pt>
                <c:pt idx="537">
                  <c:v>3.8056142247895053E-2</c:v>
                </c:pt>
                <c:pt idx="538">
                  <c:v>3.2079637651645371E-2</c:v>
                </c:pt>
                <c:pt idx="539">
                  <c:v>2.9952707487355339E-2</c:v>
                </c:pt>
                <c:pt idx="540">
                  <c:v>2.9537374667944767E-2</c:v>
                </c:pt>
                <c:pt idx="541">
                  <c:v>2.7256755169695668E-2</c:v>
                </c:pt>
                <c:pt idx="542">
                  <c:v>2.8236095599406336E-2</c:v>
                </c:pt>
                <c:pt idx="543">
                  <c:v>3.1362116494512308E-2</c:v>
                </c:pt>
                <c:pt idx="544">
                  <c:v>3.370145307804337E-2</c:v>
                </c:pt>
                <c:pt idx="545">
                  <c:v>3.3574497590416058E-2</c:v>
                </c:pt>
                <c:pt idx="546">
                  <c:v>3.3909122806175626E-2</c:v>
                </c:pt>
                <c:pt idx="547">
                  <c:v>3.6533646838275646E-2</c:v>
                </c:pt>
                <c:pt idx="548">
                  <c:v>3.3230665196621711E-2</c:v>
                </c:pt>
                <c:pt idx="549">
                  <c:v>3.3559604868378758E-2</c:v>
                </c:pt>
                <c:pt idx="550">
                  <c:v>3.4331331762836231E-2</c:v>
                </c:pt>
                <c:pt idx="551">
                  <c:v>3.3620675442762808E-2</c:v>
                </c:pt>
                <c:pt idx="552">
                  <c:v>3.1704769283801421E-2</c:v>
                </c:pt>
                <c:pt idx="553">
                  <c:v>3.5656037702936981E-2</c:v>
                </c:pt>
                <c:pt idx="554">
                  <c:v>3.7489302472458907E-2</c:v>
                </c:pt>
                <c:pt idx="555">
                  <c:v>3.7297839598872964E-2</c:v>
                </c:pt>
                <c:pt idx="556">
                  <c:v>3.7280582999204732E-2</c:v>
                </c:pt>
                <c:pt idx="557">
                  <c:v>4.0269969220328314E-2</c:v>
                </c:pt>
                <c:pt idx="558">
                  <c:v>4.0891301637648113E-2</c:v>
                </c:pt>
                <c:pt idx="559">
                  <c:v>4.0995275900754934E-2</c:v>
                </c:pt>
                <c:pt idx="560">
                  <c:v>4.0854842112746224E-2</c:v>
                </c:pt>
                <c:pt idx="561">
                  <c:v>4.0693285952168333E-2</c:v>
                </c:pt>
                <c:pt idx="562">
                  <c:v>4.0913098290610968E-2</c:v>
                </c:pt>
                <c:pt idx="563">
                  <c:v>4.1002651284993627E-2</c:v>
                </c:pt>
                <c:pt idx="564">
                  <c:v>4.161393123138727E-2</c:v>
                </c:pt>
                <c:pt idx="565">
                  <c:v>3.9378416598214276E-2</c:v>
                </c:pt>
                <c:pt idx="566">
                  <c:v>3.78192445911988E-2</c:v>
                </c:pt>
                <c:pt idx="567">
                  <c:v>3.768975214545122E-2</c:v>
                </c:pt>
                <c:pt idx="568">
                  <c:v>3.7491414439586278E-2</c:v>
                </c:pt>
                <c:pt idx="569">
                  <c:v>3.6277314547277811E-2</c:v>
                </c:pt>
                <c:pt idx="570">
                  <c:v>3.5798025780597098E-2</c:v>
                </c:pt>
                <c:pt idx="571">
                  <c:v>3.4422141935054391E-2</c:v>
                </c:pt>
                <c:pt idx="572">
                  <c:v>3.845023616846964E-2</c:v>
                </c:pt>
                <c:pt idx="573">
                  <c:v>3.8613154080028432E-2</c:v>
                </c:pt>
                <c:pt idx="574">
                  <c:v>3.8787737190689765E-2</c:v>
                </c:pt>
                <c:pt idx="575">
                  <c:v>3.6328047612986039E-2</c:v>
                </c:pt>
                <c:pt idx="576">
                  <c:v>3.4467164785340336E-2</c:v>
                </c:pt>
                <c:pt idx="577">
                  <c:v>3.4359635257033255E-2</c:v>
                </c:pt>
                <c:pt idx="578">
                  <c:v>3.5618373031964495E-2</c:v>
                </c:pt>
                <c:pt idx="579">
                  <c:v>3.2997164370982109E-2</c:v>
                </c:pt>
                <c:pt idx="580">
                  <c:v>3.3798868431877543E-2</c:v>
                </c:pt>
                <c:pt idx="581">
                  <c:v>3.9520960299756082E-2</c:v>
                </c:pt>
                <c:pt idx="582">
                  <c:v>3.9519772620186924E-2</c:v>
                </c:pt>
                <c:pt idx="583">
                  <c:v>3.9696241120852765E-2</c:v>
                </c:pt>
                <c:pt idx="584">
                  <c:v>3.9961960652671893E-2</c:v>
                </c:pt>
                <c:pt idx="585">
                  <c:v>3.9715251629731864E-2</c:v>
                </c:pt>
                <c:pt idx="586">
                  <c:v>3.8510932664347408E-2</c:v>
                </c:pt>
                <c:pt idx="587">
                  <c:v>3.9109873292245453E-2</c:v>
                </c:pt>
                <c:pt idx="588">
                  <c:v>3.9143510290693233E-2</c:v>
                </c:pt>
                <c:pt idx="589">
                  <c:v>3.9744994291191063E-2</c:v>
                </c:pt>
                <c:pt idx="590">
                  <c:v>3.986899499849629E-2</c:v>
                </c:pt>
                <c:pt idx="591">
                  <c:v>3.9914042722117918E-2</c:v>
                </c:pt>
                <c:pt idx="592">
                  <c:v>3.9688232756282513E-2</c:v>
                </c:pt>
                <c:pt idx="593">
                  <c:v>3.9702160311358592E-2</c:v>
                </c:pt>
                <c:pt idx="594">
                  <c:v>3.4403857714402963E-2</c:v>
                </c:pt>
                <c:pt idx="595">
                  <c:v>3.6262682672266386E-2</c:v>
                </c:pt>
                <c:pt idx="596">
                  <c:v>3.8794942817669771E-2</c:v>
                </c:pt>
                <c:pt idx="597">
                  <c:v>3.7659445273323773E-2</c:v>
                </c:pt>
                <c:pt idx="598">
                  <c:v>3.8318804075934472E-2</c:v>
                </c:pt>
                <c:pt idx="599">
                  <c:v>4.2402606207477565E-2</c:v>
                </c:pt>
                <c:pt idx="600">
                  <c:v>4.005854013004731E-2</c:v>
                </c:pt>
                <c:pt idx="601">
                  <c:v>4.1152088503029649E-2</c:v>
                </c:pt>
                <c:pt idx="602">
                  <c:v>4.5354077636385465E-2</c:v>
                </c:pt>
                <c:pt idx="603">
                  <c:v>4.1486038717133723E-2</c:v>
                </c:pt>
                <c:pt idx="604">
                  <c:v>4.2009566877449882E-2</c:v>
                </c:pt>
                <c:pt idx="605">
                  <c:v>4.1986452364837383E-2</c:v>
                </c:pt>
                <c:pt idx="606">
                  <c:v>4.4687858165910727E-2</c:v>
                </c:pt>
                <c:pt idx="607">
                  <c:v>4.4636277050045456E-2</c:v>
                </c:pt>
                <c:pt idx="608">
                  <c:v>4.4232775736140588E-2</c:v>
                </c:pt>
                <c:pt idx="609">
                  <c:v>4.4072163513961767E-2</c:v>
                </c:pt>
                <c:pt idx="610">
                  <c:v>4.4973356468733142E-2</c:v>
                </c:pt>
                <c:pt idx="611">
                  <c:v>4.4591800462679458E-2</c:v>
                </c:pt>
                <c:pt idx="612">
                  <c:v>4.383257114618011E-2</c:v>
                </c:pt>
                <c:pt idx="613">
                  <c:v>4.299309177521745E-2</c:v>
                </c:pt>
                <c:pt idx="614">
                  <c:v>4.3064666474067384E-2</c:v>
                </c:pt>
                <c:pt idx="615">
                  <c:v>4.2754466935520492E-2</c:v>
                </c:pt>
                <c:pt idx="616">
                  <c:v>4.2681403814268104E-2</c:v>
                </c:pt>
                <c:pt idx="617">
                  <c:v>3.9819922604344353E-2</c:v>
                </c:pt>
                <c:pt idx="618">
                  <c:v>3.4978189972430539E-2</c:v>
                </c:pt>
                <c:pt idx="619">
                  <c:v>3.1721853421554487E-2</c:v>
                </c:pt>
                <c:pt idx="620">
                  <c:v>3.2760436910905757E-2</c:v>
                </c:pt>
                <c:pt idx="621">
                  <c:v>3.0702512372225793E-2</c:v>
                </c:pt>
                <c:pt idx="622">
                  <c:v>3.0100926588127942E-2</c:v>
                </c:pt>
                <c:pt idx="623">
                  <c:v>3.3563424237692353E-2</c:v>
                </c:pt>
                <c:pt idx="624">
                  <c:v>3.3160988179997776E-2</c:v>
                </c:pt>
                <c:pt idx="625">
                  <c:v>3.4972169313621113E-2</c:v>
                </c:pt>
                <c:pt idx="626">
                  <c:v>3.4812931371041675E-2</c:v>
                </c:pt>
                <c:pt idx="627">
                  <c:v>3.4778192527864717E-2</c:v>
                </c:pt>
                <c:pt idx="628">
                  <c:v>3.0316226485104521E-2</c:v>
                </c:pt>
                <c:pt idx="629">
                  <c:v>3.0319651742291651E-2</c:v>
                </c:pt>
                <c:pt idx="630">
                  <c:v>3.036719093693457E-2</c:v>
                </c:pt>
                <c:pt idx="631">
                  <c:v>2.8923622763133136E-2</c:v>
                </c:pt>
                <c:pt idx="632">
                  <c:v>2.8772750554624662E-2</c:v>
                </c:pt>
                <c:pt idx="633">
                  <c:v>2.8602855959381557E-2</c:v>
                </c:pt>
                <c:pt idx="634">
                  <c:v>3.4934070230945496E-2</c:v>
                </c:pt>
                <c:pt idx="635">
                  <c:v>3.4970656057568252E-2</c:v>
                </c:pt>
                <c:pt idx="636">
                  <c:v>3.671157735847165E-2</c:v>
                </c:pt>
                <c:pt idx="637">
                  <c:v>3.7419291353199963E-2</c:v>
                </c:pt>
                <c:pt idx="638">
                  <c:v>4.0910146295793197E-2</c:v>
                </c:pt>
                <c:pt idx="639">
                  <c:v>4.1459098960203611E-2</c:v>
                </c:pt>
                <c:pt idx="640">
                  <c:v>4.4708118728047648E-2</c:v>
                </c:pt>
                <c:pt idx="641">
                  <c:v>4.4112978290892939E-2</c:v>
                </c:pt>
                <c:pt idx="642">
                  <c:v>4.7674838804141834E-2</c:v>
                </c:pt>
                <c:pt idx="643">
                  <c:v>5.6095943631147421E-2</c:v>
                </c:pt>
                <c:pt idx="644">
                  <c:v>6.5061679819669677E-2</c:v>
                </c:pt>
                <c:pt idx="645">
                  <c:v>6.6415010009464218E-2</c:v>
                </c:pt>
                <c:pt idx="646">
                  <c:v>6.6414874484515066E-2</c:v>
                </c:pt>
                <c:pt idx="647">
                  <c:v>6.5148225181821853E-2</c:v>
                </c:pt>
                <c:pt idx="648">
                  <c:v>6.4653860263734306E-2</c:v>
                </c:pt>
                <c:pt idx="649">
                  <c:v>6.4630203766318881E-2</c:v>
                </c:pt>
                <c:pt idx="650">
                  <c:v>6.4116069807567622E-2</c:v>
                </c:pt>
                <c:pt idx="651">
                  <c:v>6.3877429100698352E-2</c:v>
                </c:pt>
                <c:pt idx="652">
                  <c:v>6.5936773747178185E-2</c:v>
                </c:pt>
                <c:pt idx="653">
                  <c:v>6.6301036818532763E-2</c:v>
                </c:pt>
                <c:pt idx="654">
                  <c:v>6.7164127366180895E-2</c:v>
                </c:pt>
                <c:pt idx="655">
                  <c:v>6.7106110673512839E-2</c:v>
                </c:pt>
                <c:pt idx="656">
                  <c:v>6.6465407283636438E-2</c:v>
                </c:pt>
                <c:pt idx="657">
                  <c:v>6.8580279894755278E-2</c:v>
                </c:pt>
                <c:pt idx="658">
                  <c:v>6.8342702719694712E-2</c:v>
                </c:pt>
                <c:pt idx="659">
                  <c:v>6.750438032251066E-2</c:v>
                </c:pt>
                <c:pt idx="660">
                  <c:v>6.6581182957073423E-2</c:v>
                </c:pt>
                <c:pt idx="661">
                  <c:v>6.5917647780379465E-2</c:v>
                </c:pt>
                <c:pt idx="662">
                  <c:v>6.4597321738608521E-2</c:v>
                </c:pt>
                <c:pt idx="663">
                  <c:v>6.4600586582539657E-2</c:v>
                </c:pt>
                <c:pt idx="664">
                  <c:v>6.250062988374501E-2</c:v>
                </c:pt>
                <c:pt idx="665">
                  <c:v>5.597974630389245E-2</c:v>
                </c:pt>
                <c:pt idx="666">
                  <c:v>4.6710180455218221E-2</c:v>
                </c:pt>
                <c:pt idx="667">
                  <c:v>4.1745132026341773E-2</c:v>
                </c:pt>
                <c:pt idx="668">
                  <c:v>3.8369219773156979E-2</c:v>
                </c:pt>
                <c:pt idx="669">
                  <c:v>3.892531971246644E-2</c:v>
                </c:pt>
                <c:pt idx="670">
                  <c:v>4.3143587629797787E-2</c:v>
                </c:pt>
                <c:pt idx="671">
                  <c:v>4.3278410741678951E-2</c:v>
                </c:pt>
                <c:pt idx="672">
                  <c:v>4.416941845545929E-2</c:v>
                </c:pt>
                <c:pt idx="673">
                  <c:v>4.4176732875231509E-2</c:v>
                </c:pt>
                <c:pt idx="674">
                  <c:v>3.9849920303800739E-2</c:v>
                </c:pt>
                <c:pt idx="675">
                  <c:v>4.085208580414533E-2</c:v>
                </c:pt>
                <c:pt idx="676">
                  <c:v>3.7992811627228229E-2</c:v>
                </c:pt>
                <c:pt idx="677">
                  <c:v>3.9732750897895658E-2</c:v>
                </c:pt>
                <c:pt idx="678">
                  <c:v>3.9773093960826171E-2</c:v>
                </c:pt>
                <c:pt idx="679">
                  <c:v>3.7726886950777215E-2</c:v>
                </c:pt>
                <c:pt idx="680">
                  <c:v>3.7950632410476741E-2</c:v>
                </c:pt>
                <c:pt idx="681">
                  <c:v>3.8228467686791709E-2</c:v>
                </c:pt>
                <c:pt idx="682">
                  <c:v>3.8000273380264078E-2</c:v>
                </c:pt>
                <c:pt idx="683">
                  <c:v>3.780599352658371E-2</c:v>
                </c:pt>
                <c:pt idx="684">
                  <c:v>3.8806204696676928E-2</c:v>
                </c:pt>
                <c:pt idx="685">
                  <c:v>3.9872191515241823E-2</c:v>
                </c:pt>
                <c:pt idx="686">
                  <c:v>3.8895770923776059E-2</c:v>
                </c:pt>
                <c:pt idx="687">
                  <c:v>3.8713018604469143E-2</c:v>
                </c:pt>
                <c:pt idx="688">
                  <c:v>3.7992304788232505E-2</c:v>
                </c:pt>
                <c:pt idx="689">
                  <c:v>3.7978356462585385E-2</c:v>
                </c:pt>
                <c:pt idx="690">
                  <c:v>3.7824438043013074E-2</c:v>
                </c:pt>
                <c:pt idx="691">
                  <c:v>3.6184796753569649E-2</c:v>
                </c:pt>
                <c:pt idx="692">
                  <c:v>3.187974624053827E-2</c:v>
                </c:pt>
                <c:pt idx="693">
                  <c:v>3.3347970927620707E-2</c:v>
                </c:pt>
                <c:pt idx="694">
                  <c:v>3.4945609266020611E-2</c:v>
                </c:pt>
                <c:pt idx="695">
                  <c:v>3.5868920134542279E-2</c:v>
                </c:pt>
                <c:pt idx="696">
                  <c:v>3.9615438969730882E-2</c:v>
                </c:pt>
                <c:pt idx="697">
                  <c:v>4.0449684049203294E-2</c:v>
                </c:pt>
                <c:pt idx="698">
                  <c:v>4.0716603260538164E-2</c:v>
                </c:pt>
                <c:pt idx="699">
                  <c:v>3.872620376136407E-2</c:v>
                </c:pt>
                <c:pt idx="700">
                  <c:v>3.7810323353987763E-2</c:v>
                </c:pt>
                <c:pt idx="701">
                  <c:v>3.7894641947791824E-2</c:v>
                </c:pt>
                <c:pt idx="702">
                  <c:v>3.8043773135622037E-2</c:v>
                </c:pt>
                <c:pt idx="703">
                  <c:v>3.7268026460828857E-2</c:v>
                </c:pt>
                <c:pt idx="704">
                  <c:v>3.7640577702201784E-2</c:v>
                </c:pt>
                <c:pt idx="705">
                  <c:v>3.7521047605977569E-2</c:v>
                </c:pt>
                <c:pt idx="706">
                  <c:v>3.6094171911623285E-2</c:v>
                </c:pt>
                <c:pt idx="707">
                  <c:v>3.7252942215680547E-2</c:v>
                </c:pt>
                <c:pt idx="708">
                  <c:v>3.7660801262141184E-2</c:v>
                </c:pt>
                <c:pt idx="709">
                  <c:v>3.5548432715127164E-2</c:v>
                </c:pt>
                <c:pt idx="710">
                  <c:v>3.5649765276622752E-2</c:v>
                </c:pt>
                <c:pt idx="711">
                  <c:v>3.5787411379673228E-2</c:v>
                </c:pt>
                <c:pt idx="712">
                  <c:v>3.6428840971213058E-2</c:v>
                </c:pt>
                <c:pt idx="713">
                  <c:v>3.6801593608044851E-2</c:v>
                </c:pt>
                <c:pt idx="714">
                  <c:v>3.5552475163219688E-2</c:v>
                </c:pt>
                <c:pt idx="715">
                  <c:v>3.4872457305384713E-2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2-4CCA-98A1-7EF8B3B9E0C8}"/>
            </c:ext>
          </c:extLst>
        </c:ser>
        <c:ser>
          <c:idx val="2"/>
          <c:order val="1"/>
          <c:tx>
            <c:strRef>
              <c:f>'Headline Attribution'!$DK$1</c:f>
              <c:strCache>
                <c:ptCount val="1"/>
                <c:pt idx="0">
                  <c:v>Model Portfolio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'Headline Attribution'!$DI$23:$DI$738</c:f>
              <c:numCache>
                <c:formatCode>m/d/yyyy</c:formatCode>
                <c:ptCount val="716"/>
                <c:pt idx="0">
                  <c:v>44681</c:v>
                </c:pt>
                <c:pt idx="1">
                  <c:v>44683</c:v>
                </c:pt>
                <c:pt idx="2">
                  <c:v>44684</c:v>
                </c:pt>
                <c:pt idx="3">
                  <c:v>44685</c:v>
                </c:pt>
                <c:pt idx="4">
                  <c:v>44686</c:v>
                </c:pt>
                <c:pt idx="5">
                  <c:v>44687</c:v>
                </c:pt>
                <c:pt idx="6">
                  <c:v>44690</c:v>
                </c:pt>
                <c:pt idx="7">
                  <c:v>44691</c:v>
                </c:pt>
                <c:pt idx="8">
                  <c:v>44692</c:v>
                </c:pt>
                <c:pt idx="9">
                  <c:v>44693</c:v>
                </c:pt>
                <c:pt idx="10">
                  <c:v>44694</c:v>
                </c:pt>
                <c:pt idx="11">
                  <c:v>44697</c:v>
                </c:pt>
                <c:pt idx="12">
                  <c:v>44698</c:v>
                </c:pt>
                <c:pt idx="13">
                  <c:v>44699</c:v>
                </c:pt>
                <c:pt idx="14">
                  <c:v>44700</c:v>
                </c:pt>
                <c:pt idx="15">
                  <c:v>44701</c:v>
                </c:pt>
                <c:pt idx="16">
                  <c:v>44704</c:v>
                </c:pt>
                <c:pt idx="17">
                  <c:v>44705</c:v>
                </c:pt>
                <c:pt idx="18">
                  <c:v>44706</c:v>
                </c:pt>
                <c:pt idx="19">
                  <c:v>44707</c:v>
                </c:pt>
                <c:pt idx="20">
                  <c:v>44708</c:v>
                </c:pt>
                <c:pt idx="21">
                  <c:v>44711</c:v>
                </c:pt>
                <c:pt idx="22">
                  <c:v>44712</c:v>
                </c:pt>
                <c:pt idx="23">
                  <c:v>44713</c:v>
                </c:pt>
                <c:pt idx="24">
                  <c:v>44714</c:v>
                </c:pt>
                <c:pt idx="25">
                  <c:v>44715</c:v>
                </c:pt>
                <c:pt idx="26">
                  <c:v>44718</c:v>
                </c:pt>
                <c:pt idx="27">
                  <c:v>44719</c:v>
                </c:pt>
                <c:pt idx="28">
                  <c:v>44720</c:v>
                </c:pt>
                <c:pt idx="29">
                  <c:v>44721</c:v>
                </c:pt>
                <c:pt idx="30">
                  <c:v>44722</c:v>
                </c:pt>
                <c:pt idx="31">
                  <c:v>44725</c:v>
                </c:pt>
                <c:pt idx="32">
                  <c:v>44726</c:v>
                </c:pt>
                <c:pt idx="33">
                  <c:v>44727</c:v>
                </c:pt>
                <c:pt idx="34">
                  <c:v>44728</c:v>
                </c:pt>
                <c:pt idx="35">
                  <c:v>44729</c:v>
                </c:pt>
                <c:pt idx="36">
                  <c:v>44732</c:v>
                </c:pt>
                <c:pt idx="37">
                  <c:v>44733</c:v>
                </c:pt>
                <c:pt idx="38">
                  <c:v>44734</c:v>
                </c:pt>
                <c:pt idx="39">
                  <c:v>44735</c:v>
                </c:pt>
                <c:pt idx="40">
                  <c:v>44736</c:v>
                </c:pt>
                <c:pt idx="41">
                  <c:v>44739</c:v>
                </c:pt>
                <c:pt idx="42">
                  <c:v>44740</c:v>
                </c:pt>
                <c:pt idx="43">
                  <c:v>44741</c:v>
                </c:pt>
                <c:pt idx="44">
                  <c:v>44742</c:v>
                </c:pt>
                <c:pt idx="45">
                  <c:v>44743</c:v>
                </c:pt>
                <c:pt idx="46">
                  <c:v>44746</c:v>
                </c:pt>
                <c:pt idx="47">
                  <c:v>44747</c:v>
                </c:pt>
                <c:pt idx="48">
                  <c:v>44748</c:v>
                </c:pt>
                <c:pt idx="49">
                  <c:v>44749</c:v>
                </c:pt>
                <c:pt idx="50">
                  <c:v>44750</c:v>
                </c:pt>
                <c:pt idx="51">
                  <c:v>44753</c:v>
                </c:pt>
                <c:pt idx="52">
                  <c:v>44754</c:v>
                </c:pt>
                <c:pt idx="53">
                  <c:v>44755</c:v>
                </c:pt>
                <c:pt idx="54">
                  <c:v>44756</c:v>
                </c:pt>
                <c:pt idx="55">
                  <c:v>44757</c:v>
                </c:pt>
                <c:pt idx="56">
                  <c:v>44760</c:v>
                </c:pt>
                <c:pt idx="57">
                  <c:v>44761</c:v>
                </c:pt>
                <c:pt idx="58">
                  <c:v>44762</c:v>
                </c:pt>
                <c:pt idx="59">
                  <c:v>44763</c:v>
                </c:pt>
                <c:pt idx="60">
                  <c:v>44764</c:v>
                </c:pt>
                <c:pt idx="61">
                  <c:v>44767</c:v>
                </c:pt>
                <c:pt idx="62">
                  <c:v>44768</c:v>
                </c:pt>
                <c:pt idx="63">
                  <c:v>44769</c:v>
                </c:pt>
                <c:pt idx="64">
                  <c:v>44770</c:v>
                </c:pt>
                <c:pt idx="65">
                  <c:v>44771</c:v>
                </c:pt>
                <c:pt idx="66">
                  <c:v>44773</c:v>
                </c:pt>
                <c:pt idx="67">
                  <c:v>44774</c:v>
                </c:pt>
                <c:pt idx="68">
                  <c:v>44775</c:v>
                </c:pt>
                <c:pt idx="69">
                  <c:v>44776</c:v>
                </c:pt>
                <c:pt idx="70">
                  <c:v>44777</c:v>
                </c:pt>
                <c:pt idx="71">
                  <c:v>44778</c:v>
                </c:pt>
                <c:pt idx="72">
                  <c:v>44781</c:v>
                </c:pt>
                <c:pt idx="73">
                  <c:v>44782</c:v>
                </c:pt>
                <c:pt idx="74">
                  <c:v>44783</c:v>
                </c:pt>
                <c:pt idx="75">
                  <c:v>44784</c:v>
                </c:pt>
                <c:pt idx="76">
                  <c:v>44785</c:v>
                </c:pt>
                <c:pt idx="77">
                  <c:v>44788</c:v>
                </c:pt>
                <c:pt idx="78">
                  <c:v>44789</c:v>
                </c:pt>
                <c:pt idx="79">
                  <c:v>44790</c:v>
                </c:pt>
                <c:pt idx="80">
                  <c:v>44791</c:v>
                </c:pt>
                <c:pt idx="81">
                  <c:v>44792</c:v>
                </c:pt>
                <c:pt idx="82">
                  <c:v>44795</c:v>
                </c:pt>
                <c:pt idx="83">
                  <c:v>44796</c:v>
                </c:pt>
                <c:pt idx="84">
                  <c:v>44797</c:v>
                </c:pt>
                <c:pt idx="85">
                  <c:v>44798</c:v>
                </c:pt>
                <c:pt idx="86">
                  <c:v>44799</c:v>
                </c:pt>
                <c:pt idx="87">
                  <c:v>44802</c:v>
                </c:pt>
                <c:pt idx="88">
                  <c:v>44803</c:v>
                </c:pt>
                <c:pt idx="89">
                  <c:v>44804</c:v>
                </c:pt>
                <c:pt idx="90">
                  <c:v>44805</c:v>
                </c:pt>
                <c:pt idx="91">
                  <c:v>44806</c:v>
                </c:pt>
                <c:pt idx="92">
                  <c:v>44809</c:v>
                </c:pt>
                <c:pt idx="93">
                  <c:v>44810</c:v>
                </c:pt>
                <c:pt idx="94">
                  <c:v>44811</c:v>
                </c:pt>
                <c:pt idx="95">
                  <c:v>44812</c:v>
                </c:pt>
                <c:pt idx="96">
                  <c:v>44813</c:v>
                </c:pt>
                <c:pt idx="97">
                  <c:v>44816</c:v>
                </c:pt>
                <c:pt idx="98">
                  <c:v>44817</c:v>
                </c:pt>
                <c:pt idx="99">
                  <c:v>44818</c:v>
                </c:pt>
                <c:pt idx="100">
                  <c:v>44819</c:v>
                </c:pt>
                <c:pt idx="101">
                  <c:v>44820</c:v>
                </c:pt>
                <c:pt idx="102">
                  <c:v>44823</c:v>
                </c:pt>
                <c:pt idx="103">
                  <c:v>44824</c:v>
                </c:pt>
                <c:pt idx="104">
                  <c:v>44825</c:v>
                </c:pt>
                <c:pt idx="105">
                  <c:v>44826</c:v>
                </c:pt>
                <c:pt idx="106">
                  <c:v>44827</c:v>
                </c:pt>
                <c:pt idx="107">
                  <c:v>44830</c:v>
                </c:pt>
                <c:pt idx="108">
                  <c:v>44831</c:v>
                </c:pt>
                <c:pt idx="109">
                  <c:v>44832</c:v>
                </c:pt>
                <c:pt idx="110">
                  <c:v>44833</c:v>
                </c:pt>
                <c:pt idx="111">
                  <c:v>44834</c:v>
                </c:pt>
                <c:pt idx="112">
                  <c:v>44837</c:v>
                </c:pt>
                <c:pt idx="113">
                  <c:v>44838</c:v>
                </c:pt>
                <c:pt idx="114">
                  <c:v>44839</c:v>
                </c:pt>
                <c:pt idx="115">
                  <c:v>44840</c:v>
                </c:pt>
                <c:pt idx="116">
                  <c:v>44841</c:v>
                </c:pt>
                <c:pt idx="117">
                  <c:v>44844</c:v>
                </c:pt>
                <c:pt idx="118">
                  <c:v>44845</c:v>
                </c:pt>
                <c:pt idx="119">
                  <c:v>44846</c:v>
                </c:pt>
                <c:pt idx="120">
                  <c:v>44847</c:v>
                </c:pt>
                <c:pt idx="121">
                  <c:v>44848</c:v>
                </c:pt>
                <c:pt idx="122">
                  <c:v>44851</c:v>
                </c:pt>
                <c:pt idx="123">
                  <c:v>44852</c:v>
                </c:pt>
                <c:pt idx="124">
                  <c:v>44853</c:v>
                </c:pt>
                <c:pt idx="125">
                  <c:v>44854</c:v>
                </c:pt>
                <c:pt idx="126">
                  <c:v>44855</c:v>
                </c:pt>
                <c:pt idx="127">
                  <c:v>44858</c:v>
                </c:pt>
                <c:pt idx="128">
                  <c:v>44859</c:v>
                </c:pt>
                <c:pt idx="129">
                  <c:v>44860</c:v>
                </c:pt>
                <c:pt idx="130">
                  <c:v>44861</c:v>
                </c:pt>
                <c:pt idx="131">
                  <c:v>44862</c:v>
                </c:pt>
                <c:pt idx="132">
                  <c:v>44865</c:v>
                </c:pt>
                <c:pt idx="133">
                  <c:v>44866</c:v>
                </c:pt>
                <c:pt idx="134">
                  <c:v>44867</c:v>
                </c:pt>
                <c:pt idx="135">
                  <c:v>44868</c:v>
                </c:pt>
                <c:pt idx="136">
                  <c:v>44869</c:v>
                </c:pt>
                <c:pt idx="137">
                  <c:v>44872</c:v>
                </c:pt>
                <c:pt idx="138">
                  <c:v>44873</c:v>
                </c:pt>
                <c:pt idx="139">
                  <c:v>44874</c:v>
                </c:pt>
                <c:pt idx="140">
                  <c:v>44875</c:v>
                </c:pt>
                <c:pt idx="141">
                  <c:v>44876</c:v>
                </c:pt>
                <c:pt idx="142">
                  <c:v>44879</c:v>
                </c:pt>
                <c:pt idx="143">
                  <c:v>44880</c:v>
                </c:pt>
                <c:pt idx="144">
                  <c:v>44881</c:v>
                </c:pt>
                <c:pt idx="145">
                  <c:v>44882</c:v>
                </c:pt>
                <c:pt idx="146">
                  <c:v>44883</c:v>
                </c:pt>
                <c:pt idx="147">
                  <c:v>44886</c:v>
                </c:pt>
                <c:pt idx="148">
                  <c:v>44887</c:v>
                </c:pt>
                <c:pt idx="149">
                  <c:v>44888</c:v>
                </c:pt>
                <c:pt idx="150">
                  <c:v>44889</c:v>
                </c:pt>
                <c:pt idx="151">
                  <c:v>44890</c:v>
                </c:pt>
                <c:pt idx="152">
                  <c:v>44893</c:v>
                </c:pt>
                <c:pt idx="153">
                  <c:v>44894</c:v>
                </c:pt>
                <c:pt idx="154">
                  <c:v>44895</c:v>
                </c:pt>
                <c:pt idx="155">
                  <c:v>44896</c:v>
                </c:pt>
                <c:pt idx="156">
                  <c:v>44897</c:v>
                </c:pt>
                <c:pt idx="157">
                  <c:v>44900</c:v>
                </c:pt>
                <c:pt idx="158">
                  <c:v>44901</c:v>
                </c:pt>
                <c:pt idx="159">
                  <c:v>44902</c:v>
                </c:pt>
                <c:pt idx="160">
                  <c:v>44903</c:v>
                </c:pt>
                <c:pt idx="161">
                  <c:v>44904</c:v>
                </c:pt>
                <c:pt idx="162">
                  <c:v>44907</c:v>
                </c:pt>
                <c:pt idx="163">
                  <c:v>44908</c:v>
                </c:pt>
                <c:pt idx="164">
                  <c:v>44909</c:v>
                </c:pt>
                <c:pt idx="165">
                  <c:v>44910</c:v>
                </c:pt>
                <c:pt idx="166">
                  <c:v>44911</c:v>
                </c:pt>
                <c:pt idx="167">
                  <c:v>44914</c:v>
                </c:pt>
                <c:pt idx="168">
                  <c:v>44915</c:v>
                </c:pt>
                <c:pt idx="169">
                  <c:v>44916</c:v>
                </c:pt>
                <c:pt idx="170">
                  <c:v>44917</c:v>
                </c:pt>
                <c:pt idx="171">
                  <c:v>44918</c:v>
                </c:pt>
                <c:pt idx="172">
                  <c:v>44921</c:v>
                </c:pt>
                <c:pt idx="173">
                  <c:v>44922</c:v>
                </c:pt>
                <c:pt idx="174">
                  <c:v>44923</c:v>
                </c:pt>
                <c:pt idx="175">
                  <c:v>44924</c:v>
                </c:pt>
                <c:pt idx="176">
                  <c:v>44925</c:v>
                </c:pt>
                <c:pt idx="177">
                  <c:v>44928</c:v>
                </c:pt>
                <c:pt idx="178">
                  <c:v>44929</c:v>
                </c:pt>
                <c:pt idx="179">
                  <c:v>44930</c:v>
                </c:pt>
                <c:pt idx="180">
                  <c:v>44931</c:v>
                </c:pt>
                <c:pt idx="181">
                  <c:v>44932</c:v>
                </c:pt>
                <c:pt idx="182">
                  <c:v>44935</c:v>
                </c:pt>
                <c:pt idx="183">
                  <c:v>44936</c:v>
                </c:pt>
                <c:pt idx="184">
                  <c:v>44937</c:v>
                </c:pt>
                <c:pt idx="185">
                  <c:v>44938</c:v>
                </c:pt>
                <c:pt idx="186">
                  <c:v>44939</c:v>
                </c:pt>
                <c:pt idx="187">
                  <c:v>44942</c:v>
                </c:pt>
                <c:pt idx="188">
                  <c:v>44943</c:v>
                </c:pt>
                <c:pt idx="189">
                  <c:v>44944</c:v>
                </c:pt>
                <c:pt idx="190">
                  <c:v>44945</c:v>
                </c:pt>
                <c:pt idx="191">
                  <c:v>44946</c:v>
                </c:pt>
                <c:pt idx="192">
                  <c:v>44949</c:v>
                </c:pt>
                <c:pt idx="193">
                  <c:v>44950</c:v>
                </c:pt>
                <c:pt idx="194">
                  <c:v>44951</c:v>
                </c:pt>
                <c:pt idx="195">
                  <c:v>44952</c:v>
                </c:pt>
                <c:pt idx="196">
                  <c:v>44953</c:v>
                </c:pt>
                <c:pt idx="197">
                  <c:v>44956</c:v>
                </c:pt>
                <c:pt idx="198">
                  <c:v>44957</c:v>
                </c:pt>
                <c:pt idx="199">
                  <c:v>44958</c:v>
                </c:pt>
                <c:pt idx="200">
                  <c:v>44959</c:v>
                </c:pt>
                <c:pt idx="201">
                  <c:v>44960</c:v>
                </c:pt>
                <c:pt idx="202">
                  <c:v>44963</c:v>
                </c:pt>
                <c:pt idx="203">
                  <c:v>44964</c:v>
                </c:pt>
                <c:pt idx="204">
                  <c:v>44965</c:v>
                </c:pt>
                <c:pt idx="205">
                  <c:v>44966</c:v>
                </c:pt>
                <c:pt idx="206">
                  <c:v>44967</c:v>
                </c:pt>
                <c:pt idx="207">
                  <c:v>44970</c:v>
                </c:pt>
                <c:pt idx="208">
                  <c:v>44971</c:v>
                </c:pt>
                <c:pt idx="209">
                  <c:v>44972</c:v>
                </c:pt>
                <c:pt idx="210">
                  <c:v>44973</c:v>
                </c:pt>
                <c:pt idx="211">
                  <c:v>44974</c:v>
                </c:pt>
                <c:pt idx="212">
                  <c:v>44977</c:v>
                </c:pt>
                <c:pt idx="213">
                  <c:v>44978</c:v>
                </c:pt>
                <c:pt idx="214">
                  <c:v>44979</c:v>
                </c:pt>
                <c:pt idx="215">
                  <c:v>44980</c:v>
                </c:pt>
                <c:pt idx="216">
                  <c:v>44981</c:v>
                </c:pt>
                <c:pt idx="217">
                  <c:v>44984</c:v>
                </c:pt>
                <c:pt idx="218">
                  <c:v>44985</c:v>
                </c:pt>
                <c:pt idx="219">
                  <c:v>44986</c:v>
                </c:pt>
                <c:pt idx="220">
                  <c:v>44987</c:v>
                </c:pt>
                <c:pt idx="221">
                  <c:v>44988</c:v>
                </c:pt>
                <c:pt idx="222">
                  <c:v>44991</c:v>
                </c:pt>
                <c:pt idx="223">
                  <c:v>44992</c:v>
                </c:pt>
                <c:pt idx="224">
                  <c:v>44993</c:v>
                </c:pt>
                <c:pt idx="225">
                  <c:v>44994</c:v>
                </c:pt>
                <c:pt idx="226">
                  <c:v>44995</c:v>
                </c:pt>
                <c:pt idx="227">
                  <c:v>44998</c:v>
                </c:pt>
                <c:pt idx="228">
                  <c:v>44999</c:v>
                </c:pt>
                <c:pt idx="229">
                  <c:v>45000</c:v>
                </c:pt>
                <c:pt idx="230">
                  <c:v>45001</c:v>
                </c:pt>
                <c:pt idx="231">
                  <c:v>45002</c:v>
                </c:pt>
                <c:pt idx="232">
                  <c:v>45005</c:v>
                </c:pt>
                <c:pt idx="233">
                  <c:v>45006</c:v>
                </c:pt>
                <c:pt idx="234">
                  <c:v>45007</c:v>
                </c:pt>
                <c:pt idx="235">
                  <c:v>45008</c:v>
                </c:pt>
                <c:pt idx="236">
                  <c:v>45009</c:v>
                </c:pt>
                <c:pt idx="237">
                  <c:v>45012</c:v>
                </c:pt>
                <c:pt idx="238">
                  <c:v>45013</c:v>
                </c:pt>
                <c:pt idx="239">
                  <c:v>45014</c:v>
                </c:pt>
                <c:pt idx="240">
                  <c:v>45015</c:v>
                </c:pt>
                <c:pt idx="241">
                  <c:v>45016</c:v>
                </c:pt>
                <c:pt idx="242">
                  <c:v>45019</c:v>
                </c:pt>
                <c:pt idx="243">
                  <c:v>45020</c:v>
                </c:pt>
                <c:pt idx="244">
                  <c:v>45021</c:v>
                </c:pt>
                <c:pt idx="245">
                  <c:v>45022</c:v>
                </c:pt>
                <c:pt idx="246">
                  <c:v>45023</c:v>
                </c:pt>
                <c:pt idx="247">
                  <c:v>45026</c:v>
                </c:pt>
                <c:pt idx="248">
                  <c:v>45027</c:v>
                </c:pt>
                <c:pt idx="249">
                  <c:v>45028</c:v>
                </c:pt>
                <c:pt idx="250">
                  <c:v>45029</c:v>
                </c:pt>
                <c:pt idx="251">
                  <c:v>45030</c:v>
                </c:pt>
                <c:pt idx="252">
                  <c:v>45033</c:v>
                </c:pt>
                <c:pt idx="253">
                  <c:v>45034</c:v>
                </c:pt>
                <c:pt idx="254">
                  <c:v>45035</c:v>
                </c:pt>
                <c:pt idx="255">
                  <c:v>45036</c:v>
                </c:pt>
                <c:pt idx="256">
                  <c:v>45037</c:v>
                </c:pt>
                <c:pt idx="257">
                  <c:v>45040</c:v>
                </c:pt>
                <c:pt idx="258">
                  <c:v>45041</c:v>
                </c:pt>
                <c:pt idx="259">
                  <c:v>45042</c:v>
                </c:pt>
                <c:pt idx="260">
                  <c:v>45043</c:v>
                </c:pt>
                <c:pt idx="261">
                  <c:v>45044</c:v>
                </c:pt>
                <c:pt idx="262">
                  <c:v>45046</c:v>
                </c:pt>
                <c:pt idx="263">
                  <c:v>45047</c:v>
                </c:pt>
                <c:pt idx="264">
                  <c:v>45048</c:v>
                </c:pt>
                <c:pt idx="265">
                  <c:v>45049</c:v>
                </c:pt>
                <c:pt idx="266">
                  <c:v>45050</c:v>
                </c:pt>
                <c:pt idx="267">
                  <c:v>45051</c:v>
                </c:pt>
                <c:pt idx="268">
                  <c:v>45054</c:v>
                </c:pt>
                <c:pt idx="269">
                  <c:v>45055</c:v>
                </c:pt>
                <c:pt idx="270">
                  <c:v>45056</c:v>
                </c:pt>
                <c:pt idx="271">
                  <c:v>45057</c:v>
                </c:pt>
                <c:pt idx="272">
                  <c:v>45058</c:v>
                </c:pt>
                <c:pt idx="273">
                  <c:v>45061</c:v>
                </c:pt>
                <c:pt idx="274">
                  <c:v>45062</c:v>
                </c:pt>
                <c:pt idx="275">
                  <c:v>45063</c:v>
                </c:pt>
                <c:pt idx="276">
                  <c:v>45064</c:v>
                </c:pt>
                <c:pt idx="277">
                  <c:v>45065</c:v>
                </c:pt>
                <c:pt idx="278">
                  <c:v>45068</c:v>
                </c:pt>
                <c:pt idx="279">
                  <c:v>45069</c:v>
                </c:pt>
                <c:pt idx="280">
                  <c:v>45070</c:v>
                </c:pt>
                <c:pt idx="281">
                  <c:v>45071</c:v>
                </c:pt>
                <c:pt idx="282">
                  <c:v>45072</c:v>
                </c:pt>
                <c:pt idx="283">
                  <c:v>45075</c:v>
                </c:pt>
                <c:pt idx="284">
                  <c:v>45076</c:v>
                </c:pt>
                <c:pt idx="285">
                  <c:v>45077</c:v>
                </c:pt>
                <c:pt idx="286">
                  <c:v>45078</c:v>
                </c:pt>
                <c:pt idx="287">
                  <c:v>45079</c:v>
                </c:pt>
                <c:pt idx="288">
                  <c:v>45082</c:v>
                </c:pt>
                <c:pt idx="289">
                  <c:v>45083</c:v>
                </c:pt>
                <c:pt idx="290">
                  <c:v>45084</c:v>
                </c:pt>
                <c:pt idx="291">
                  <c:v>45085</c:v>
                </c:pt>
                <c:pt idx="292">
                  <c:v>45086</c:v>
                </c:pt>
                <c:pt idx="293">
                  <c:v>45089</c:v>
                </c:pt>
                <c:pt idx="294">
                  <c:v>45090</c:v>
                </c:pt>
                <c:pt idx="295">
                  <c:v>45091</c:v>
                </c:pt>
                <c:pt idx="296">
                  <c:v>45092</c:v>
                </c:pt>
                <c:pt idx="297">
                  <c:v>45093</c:v>
                </c:pt>
                <c:pt idx="298">
                  <c:v>45096</c:v>
                </c:pt>
                <c:pt idx="299">
                  <c:v>45097</c:v>
                </c:pt>
                <c:pt idx="300">
                  <c:v>45098</c:v>
                </c:pt>
                <c:pt idx="301">
                  <c:v>45099</c:v>
                </c:pt>
                <c:pt idx="302">
                  <c:v>45100</c:v>
                </c:pt>
                <c:pt idx="303">
                  <c:v>45103</c:v>
                </c:pt>
                <c:pt idx="304">
                  <c:v>45104</c:v>
                </c:pt>
                <c:pt idx="305">
                  <c:v>45105</c:v>
                </c:pt>
                <c:pt idx="306">
                  <c:v>45106</c:v>
                </c:pt>
                <c:pt idx="307">
                  <c:v>45107</c:v>
                </c:pt>
                <c:pt idx="308">
                  <c:v>45110</c:v>
                </c:pt>
                <c:pt idx="309">
                  <c:v>45111</c:v>
                </c:pt>
                <c:pt idx="310">
                  <c:v>45112</c:v>
                </c:pt>
                <c:pt idx="311">
                  <c:v>45113</c:v>
                </c:pt>
                <c:pt idx="312">
                  <c:v>45114</c:v>
                </c:pt>
                <c:pt idx="313">
                  <c:v>45117</c:v>
                </c:pt>
                <c:pt idx="314">
                  <c:v>45118</c:v>
                </c:pt>
                <c:pt idx="315">
                  <c:v>45119</c:v>
                </c:pt>
                <c:pt idx="316">
                  <c:v>45120</c:v>
                </c:pt>
                <c:pt idx="317">
                  <c:v>45121</c:v>
                </c:pt>
                <c:pt idx="318">
                  <c:v>45124</c:v>
                </c:pt>
                <c:pt idx="319">
                  <c:v>45125</c:v>
                </c:pt>
                <c:pt idx="320">
                  <c:v>45126</c:v>
                </c:pt>
                <c:pt idx="321">
                  <c:v>45127</c:v>
                </c:pt>
                <c:pt idx="322">
                  <c:v>45128</c:v>
                </c:pt>
                <c:pt idx="323">
                  <c:v>45131</c:v>
                </c:pt>
                <c:pt idx="324">
                  <c:v>45132</c:v>
                </c:pt>
                <c:pt idx="325">
                  <c:v>45133</c:v>
                </c:pt>
                <c:pt idx="326">
                  <c:v>45134</c:v>
                </c:pt>
                <c:pt idx="327">
                  <c:v>45135</c:v>
                </c:pt>
                <c:pt idx="328">
                  <c:v>45138</c:v>
                </c:pt>
                <c:pt idx="329">
                  <c:v>45139</c:v>
                </c:pt>
                <c:pt idx="330">
                  <c:v>45140</c:v>
                </c:pt>
                <c:pt idx="331">
                  <c:v>45141</c:v>
                </c:pt>
                <c:pt idx="332">
                  <c:v>45142</c:v>
                </c:pt>
                <c:pt idx="333">
                  <c:v>45145</c:v>
                </c:pt>
                <c:pt idx="334">
                  <c:v>45146</c:v>
                </c:pt>
                <c:pt idx="335">
                  <c:v>45147</c:v>
                </c:pt>
                <c:pt idx="336">
                  <c:v>45148</c:v>
                </c:pt>
                <c:pt idx="337">
                  <c:v>45149</c:v>
                </c:pt>
                <c:pt idx="338">
                  <c:v>45152</c:v>
                </c:pt>
                <c:pt idx="339">
                  <c:v>45153</c:v>
                </c:pt>
                <c:pt idx="340">
                  <c:v>45154</c:v>
                </c:pt>
                <c:pt idx="341">
                  <c:v>45155</c:v>
                </c:pt>
                <c:pt idx="342">
                  <c:v>45156</c:v>
                </c:pt>
                <c:pt idx="343">
                  <c:v>45159</c:v>
                </c:pt>
                <c:pt idx="344">
                  <c:v>45160</c:v>
                </c:pt>
                <c:pt idx="345">
                  <c:v>45161</c:v>
                </c:pt>
                <c:pt idx="346">
                  <c:v>45162</c:v>
                </c:pt>
                <c:pt idx="347">
                  <c:v>45163</c:v>
                </c:pt>
                <c:pt idx="348">
                  <c:v>45166</c:v>
                </c:pt>
                <c:pt idx="349">
                  <c:v>45167</c:v>
                </c:pt>
                <c:pt idx="350">
                  <c:v>45168</c:v>
                </c:pt>
                <c:pt idx="351">
                  <c:v>45169</c:v>
                </c:pt>
                <c:pt idx="352">
                  <c:v>45170</c:v>
                </c:pt>
                <c:pt idx="353">
                  <c:v>45173</c:v>
                </c:pt>
                <c:pt idx="354">
                  <c:v>45174</c:v>
                </c:pt>
                <c:pt idx="355">
                  <c:v>45175</c:v>
                </c:pt>
                <c:pt idx="356">
                  <c:v>45176</c:v>
                </c:pt>
                <c:pt idx="357">
                  <c:v>45177</c:v>
                </c:pt>
                <c:pt idx="358">
                  <c:v>45180</c:v>
                </c:pt>
                <c:pt idx="359">
                  <c:v>45181</c:v>
                </c:pt>
                <c:pt idx="360">
                  <c:v>45182</c:v>
                </c:pt>
                <c:pt idx="361">
                  <c:v>45183</c:v>
                </c:pt>
                <c:pt idx="362">
                  <c:v>45184</c:v>
                </c:pt>
                <c:pt idx="363">
                  <c:v>45187</c:v>
                </c:pt>
                <c:pt idx="364">
                  <c:v>45188</c:v>
                </c:pt>
                <c:pt idx="365">
                  <c:v>45189</c:v>
                </c:pt>
                <c:pt idx="366">
                  <c:v>45190</c:v>
                </c:pt>
                <c:pt idx="367">
                  <c:v>45191</c:v>
                </c:pt>
                <c:pt idx="368">
                  <c:v>45194</c:v>
                </c:pt>
                <c:pt idx="369">
                  <c:v>45195</c:v>
                </c:pt>
                <c:pt idx="370">
                  <c:v>45196</c:v>
                </c:pt>
                <c:pt idx="371">
                  <c:v>45197</c:v>
                </c:pt>
                <c:pt idx="372">
                  <c:v>45198</c:v>
                </c:pt>
                <c:pt idx="373">
                  <c:v>45199</c:v>
                </c:pt>
                <c:pt idx="374">
                  <c:v>45201</c:v>
                </c:pt>
                <c:pt idx="375">
                  <c:v>45202</c:v>
                </c:pt>
                <c:pt idx="376">
                  <c:v>45203</c:v>
                </c:pt>
                <c:pt idx="377">
                  <c:v>45204</c:v>
                </c:pt>
                <c:pt idx="378">
                  <c:v>45205</c:v>
                </c:pt>
                <c:pt idx="379">
                  <c:v>45208</c:v>
                </c:pt>
                <c:pt idx="380">
                  <c:v>45209</c:v>
                </c:pt>
                <c:pt idx="381">
                  <c:v>45210</c:v>
                </c:pt>
                <c:pt idx="382">
                  <c:v>45211</c:v>
                </c:pt>
                <c:pt idx="383">
                  <c:v>45212</c:v>
                </c:pt>
                <c:pt idx="384">
                  <c:v>45215</c:v>
                </c:pt>
                <c:pt idx="385">
                  <c:v>45216</c:v>
                </c:pt>
                <c:pt idx="386">
                  <c:v>45217</c:v>
                </c:pt>
                <c:pt idx="387">
                  <c:v>45218</c:v>
                </c:pt>
                <c:pt idx="388">
                  <c:v>45219</c:v>
                </c:pt>
                <c:pt idx="389">
                  <c:v>45222</c:v>
                </c:pt>
                <c:pt idx="390">
                  <c:v>45223</c:v>
                </c:pt>
                <c:pt idx="391">
                  <c:v>45224</c:v>
                </c:pt>
                <c:pt idx="392">
                  <c:v>45225</c:v>
                </c:pt>
                <c:pt idx="393">
                  <c:v>45226</c:v>
                </c:pt>
                <c:pt idx="394">
                  <c:v>45229</c:v>
                </c:pt>
                <c:pt idx="395">
                  <c:v>45230</c:v>
                </c:pt>
                <c:pt idx="396">
                  <c:v>45231</c:v>
                </c:pt>
                <c:pt idx="397">
                  <c:v>45232</c:v>
                </c:pt>
                <c:pt idx="398">
                  <c:v>45233</c:v>
                </c:pt>
                <c:pt idx="399">
                  <c:v>45236</c:v>
                </c:pt>
                <c:pt idx="400">
                  <c:v>45237</c:v>
                </c:pt>
                <c:pt idx="401">
                  <c:v>45238</c:v>
                </c:pt>
                <c:pt idx="402">
                  <c:v>45239</c:v>
                </c:pt>
                <c:pt idx="403">
                  <c:v>45240</c:v>
                </c:pt>
                <c:pt idx="404">
                  <c:v>45243</c:v>
                </c:pt>
                <c:pt idx="405">
                  <c:v>45244</c:v>
                </c:pt>
                <c:pt idx="406">
                  <c:v>45245</c:v>
                </c:pt>
                <c:pt idx="407">
                  <c:v>45246</c:v>
                </c:pt>
                <c:pt idx="408">
                  <c:v>45247</c:v>
                </c:pt>
                <c:pt idx="409">
                  <c:v>45250</c:v>
                </c:pt>
                <c:pt idx="410">
                  <c:v>45251</c:v>
                </c:pt>
                <c:pt idx="411">
                  <c:v>45252</c:v>
                </c:pt>
                <c:pt idx="412">
                  <c:v>45253</c:v>
                </c:pt>
                <c:pt idx="413">
                  <c:v>45254</c:v>
                </c:pt>
                <c:pt idx="414">
                  <c:v>45257</c:v>
                </c:pt>
                <c:pt idx="415">
                  <c:v>45258</c:v>
                </c:pt>
                <c:pt idx="416">
                  <c:v>45259</c:v>
                </c:pt>
                <c:pt idx="417">
                  <c:v>45260</c:v>
                </c:pt>
                <c:pt idx="418">
                  <c:v>45261</c:v>
                </c:pt>
                <c:pt idx="419">
                  <c:v>45264</c:v>
                </c:pt>
                <c:pt idx="420">
                  <c:v>45265</c:v>
                </c:pt>
                <c:pt idx="421">
                  <c:v>45266</c:v>
                </c:pt>
                <c:pt idx="422">
                  <c:v>45267</c:v>
                </c:pt>
                <c:pt idx="423">
                  <c:v>45268</c:v>
                </c:pt>
                <c:pt idx="424">
                  <c:v>45271</c:v>
                </c:pt>
                <c:pt idx="425">
                  <c:v>45272</c:v>
                </c:pt>
                <c:pt idx="426">
                  <c:v>45273</c:v>
                </c:pt>
                <c:pt idx="427">
                  <c:v>45274</c:v>
                </c:pt>
                <c:pt idx="428">
                  <c:v>45275</c:v>
                </c:pt>
                <c:pt idx="429">
                  <c:v>45278</c:v>
                </c:pt>
                <c:pt idx="430">
                  <c:v>45279</c:v>
                </c:pt>
                <c:pt idx="431">
                  <c:v>45280</c:v>
                </c:pt>
                <c:pt idx="432">
                  <c:v>45281</c:v>
                </c:pt>
                <c:pt idx="433">
                  <c:v>45282</c:v>
                </c:pt>
                <c:pt idx="434">
                  <c:v>45285</c:v>
                </c:pt>
                <c:pt idx="435">
                  <c:v>45286</c:v>
                </c:pt>
                <c:pt idx="436">
                  <c:v>45287</c:v>
                </c:pt>
                <c:pt idx="437">
                  <c:v>45288</c:v>
                </c:pt>
                <c:pt idx="438">
                  <c:v>45289</c:v>
                </c:pt>
                <c:pt idx="439">
                  <c:v>45291</c:v>
                </c:pt>
                <c:pt idx="440">
                  <c:v>45292</c:v>
                </c:pt>
                <c:pt idx="441">
                  <c:v>45293</c:v>
                </c:pt>
                <c:pt idx="442">
                  <c:v>45294</c:v>
                </c:pt>
                <c:pt idx="443">
                  <c:v>45295</c:v>
                </c:pt>
                <c:pt idx="444">
                  <c:v>45296</c:v>
                </c:pt>
                <c:pt idx="445">
                  <c:v>45299</c:v>
                </c:pt>
                <c:pt idx="446">
                  <c:v>45300</c:v>
                </c:pt>
                <c:pt idx="447">
                  <c:v>45301</c:v>
                </c:pt>
                <c:pt idx="448">
                  <c:v>45302</c:v>
                </c:pt>
                <c:pt idx="449">
                  <c:v>45303</c:v>
                </c:pt>
                <c:pt idx="450">
                  <c:v>45306</c:v>
                </c:pt>
                <c:pt idx="451">
                  <c:v>45307</c:v>
                </c:pt>
                <c:pt idx="452">
                  <c:v>45308</c:v>
                </c:pt>
                <c:pt idx="453">
                  <c:v>45309</c:v>
                </c:pt>
                <c:pt idx="454">
                  <c:v>45310</c:v>
                </c:pt>
                <c:pt idx="455">
                  <c:v>45313</c:v>
                </c:pt>
                <c:pt idx="456">
                  <c:v>45314</c:v>
                </c:pt>
                <c:pt idx="457">
                  <c:v>45315</c:v>
                </c:pt>
                <c:pt idx="458">
                  <c:v>45316</c:v>
                </c:pt>
                <c:pt idx="459">
                  <c:v>45317</c:v>
                </c:pt>
                <c:pt idx="460">
                  <c:v>45320</c:v>
                </c:pt>
                <c:pt idx="461">
                  <c:v>45321</c:v>
                </c:pt>
                <c:pt idx="462">
                  <c:v>45322</c:v>
                </c:pt>
                <c:pt idx="463">
                  <c:v>45323</c:v>
                </c:pt>
                <c:pt idx="464">
                  <c:v>45324</c:v>
                </c:pt>
                <c:pt idx="465">
                  <c:v>45327</c:v>
                </c:pt>
                <c:pt idx="466">
                  <c:v>45328</c:v>
                </c:pt>
                <c:pt idx="467">
                  <c:v>45329</c:v>
                </c:pt>
                <c:pt idx="468">
                  <c:v>45330</c:v>
                </c:pt>
                <c:pt idx="469">
                  <c:v>45331</c:v>
                </c:pt>
                <c:pt idx="470">
                  <c:v>45334</c:v>
                </c:pt>
                <c:pt idx="471">
                  <c:v>45335</c:v>
                </c:pt>
                <c:pt idx="472">
                  <c:v>45336</c:v>
                </c:pt>
                <c:pt idx="473">
                  <c:v>45337</c:v>
                </c:pt>
                <c:pt idx="474">
                  <c:v>45338</c:v>
                </c:pt>
                <c:pt idx="475">
                  <c:v>45341</c:v>
                </c:pt>
                <c:pt idx="476">
                  <c:v>45342</c:v>
                </c:pt>
                <c:pt idx="477">
                  <c:v>45343</c:v>
                </c:pt>
                <c:pt idx="478">
                  <c:v>45344</c:v>
                </c:pt>
                <c:pt idx="479">
                  <c:v>45345</c:v>
                </c:pt>
                <c:pt idx="480">
                  <c:v>45348</c:v>
                </c:pt>
                <c:pt idx="481">
                  <c:v>45349</c:v>
                </c:pt>
                <c:pt idx="482">
                  <c:v>45350</c:v>
                </c:pt>
                <c:pt idx="483">
                  <c:v>45351</c:v>
                </c:pt>
                <c:pt idx="484">
                  <c:v>45352</c:v>
                </c:pt>
                <c:pt idx="485">
                  <c:v>45355</c:v>
                </c:pt>
                <c:pt idx="486">
                  <c:v>45356</c:v>
                </c:pt>
                <c:pt idx="487">
                  <c:v>45357</c:v>
                </c:pt>
                <c:pt idx="488">
                  <c:v>45358</c:v>
                </c:pt>
                <c:pt idx="489">
                  <c:v>45359</c:v>
                </c:pt>
                <c:pt idx="490">
                  <c:v>45362</c:v>
                </c:pt>
                <c:pt idx="491">
                  <c:v>45363</c:v>
                </c:pt>
                <c:pt idx="492">
                  <c:v>45364</c:v>
                </c:pt>
                <c:pt idx="493">
                  <c:v>45365</c:v>
                </c:pt>
                <c:pt idx="494">
                  <c:v>45366</c:v>
                </c:pt>
                <c:pt idx="495">
                  <c:v>45369</c:v>
                </c:pt>
                <c:pt idx="496">
                  <c:v>45370</c:v>
                </c:pt>
                <c:pt idx="497">
                  <c:v>45371</c:v>
                </c:pt>
                <c:pt idx="498">
                  <c:v>45372</c:v>
                </c:pt>
                <c:pt idx="499">
                  <c:v>45373</c:v>
                </c:pt>
                <c:pt idx="500">
                  <c:v>45376</c:v>
                </c:pt>
                <c:pt idx="501">
                  <c:v>45377</c:v>
                </c:pt>
                <c:pt idx="502">
                  <c:v>45378</c:v>
                </c:pt>
                <c:pt idx="503">
                  <c:v>45379</c:v>
                </c:pt>
                <c:pt idx="504">
                  <c:v>45380</c:v>
                </c:pt>
                <c:pt idx="505">
                  <c:v>45382</c:v>
                </c:pt>
                <c:pt idx="506">
                  <c:v>45383</c:v>
                </c:pt>
                <c:pt idx="507">
                  <c:v>45384</c:v>
                </c:pt>
                <c:pt idx="508">
                  <c:v>45385</c:v>
                </c:pt>
                <c:pt idx="509">
                  <c:v>45386</c:v>
                </c:pt>
                <c:pt idx="510">
                  <c:v>45387</c:v>
                </c:pt>
                <c:pt idx="511">
                  <c:v>45390</c:v>
                </c:pt>
                <c:pt idx="512">
                  <c:v>45391</c:v>
                </c:pt>
                <c:pt idx="513">
                  <c:v>45392</c:v>
                </c:pt>
                <c:pt idx="514">
                  <c:v>45393</c:v>
                </c:pt>
                <c:pt idx="515">
                  <c:v>45394</c:v>
                </c:pt>
                <c:pt idx="516">
                  <c:v>45397</c:v>
                </c:pt>
                <c:pt idx="517">
                  <c:v>45398</c:v>
                </c:pt>
                <c:pt idx="518">
                  <c:v>45399</c:v>
                </c:pt>
                <c:pt idx="519">
                  <c:v>45400</c:v>
                </c:pt>
                <c:pt idx="520">
                  <c:v>45401</c:v>
                </c:pt>
                <c:pt idx="521">
                  <c:v>45404</c:v>
                </c:pt>
                <c:pt idx="522">
                  <c:v>45405</c:v>
                </c:pt>
                <c:pt idx="523">
                  <c:v>45406</c:v>
                </c:pt>
                <c:pt idx="524">
                  <c:v>45407</c:v>
                </c:pt>
                <c:pt idx="525">
                  <c:v>45408</c:v>
                </c:pt>
                <c:pt idx="526">
                  <c:v>45411</c:v>
                </c:pt>
                <c:pt idx="527">
                  <c:v>45412</c:v>
                </c:pt>
                <c:pt idx="528">
                  <c:v>45413</c:v>
                </c:pt>
                <c:pt idx="529">
                  <c:v>45414</c:v>
                </c:pt>
                <c:pt idx="530">
                  <c:v>45415</c:v>
                </c:pt>
                <c:pt idx="531">
                  <c:v>45418</c:v>
                </c:pt>
                <c:pt idx="532">
                  <c:v>45419</c:v>
                </c:pt>
                <c:pt idx="533">
                  <c:v>45420</c:v>
                </c:pt>
                <c:pt idx="534">
                  <c:v>45421</c:v>
                </c:pt>
                <c:pt idx="535">
                  <c:v>45422</c:v>
                </c:pt>
                <c:pt idx="536">
                  <c:v>45425</c:v>
                </c:pt>
                <c:pt idx="537">
                  <c:v>45426</c:v>
                </c:pt>
                <c:pt idx="538">
                  <c:v>45427</c:v>
                </c:pt>
                <c:pt idx="539">
                  <c:v>45428</c:v>
                </c:pt>
                <c:pt idx="540">
                  <c:v>45429</c:v>
                </c:pt>
                <c:pt idx="541">
                  <c:v>45432</c:v>
                </c:pt>
                <c:pt idx="542">
                  <c:v>45433</c:v>
                </c:pt>
                <c:pt idx="543">
                  <c:v>45434</c:v>
                </c:pt>
                <c:pt idx="544">
                  <c:v>45435</c:v>
                </c:pt>
                <c:pt idx="545">
                  <c:v>45436</c:v>
                </c:pt>
                <c:pt idx="546">
                  <c:v>45439</c:v>
                </c:pt>
                <c:pt idx="547">
                  <c:v>45440</c:v>
                </c:pt>
                <c:pt idx="548">
                  <c:v>45441</c:v>
                </c:pt>
                <c:pt idx="549">
                  <c:v>45442</c:v>
                </c:pt>
                <c:pt idx="550">
                  <c:v>45443</c:v>
                </c:pt>
                <c:pt idx="551">
                  <c:v>45446</c:v>
                </c:pt>
                <c:pt idx="552">
                  <c:v>45447</c:v>
                </c:pt>
                <c:pt idx="553">
                  <c:v>45448</c:v>
                </c:pt>
                <c:pt idx="554">
                  <c:v>45449</c:v>
                </c:pt>
                <c:pt idx="555">
                  <c:v>45450</c:v>
                </c:pt>
                <c:pt idx="556">
                  <c:v>45453</c:v>
                </c:pt>
                <c:pt idx="557">
                  <c:v>45454</c:v>
                </c:pt>
                <c:pt idx="558">
                  <c:v>45455</c:v>
                </c:pt>
                <c:pt idx="559">
                  <c:v>45456</c:v>
                </c:pt>
                <c:pt idx="560">
                  <c:v>45457</c:v>
                </c:pt>
                <c:pt idx="561">
                  <c:v>45460</c:v>
                </c:pt>
                <c:pt idx="562">
                  <c:v>45461</c:v>
                </c:pt>
                <c:pt idx="563">
                  <c:v>45462</c:v>
                </c:pt>
                <c:pt idx="564">
                  <c:v>45463</c:v>
                </c:pt>
                <c:pt idx="565">
                  <c:v>45464</c:v>
                </c:pt>
                <c:pt idx="566">
                  <c:v>45467</c:v>
                </c:pt>
                <c:pt idx="567">
                  <c:v>45468</c:v>
                </c:pt>
                <c:pt idx="568">
                  <c:v>45469</c:v>
                </c:pt>
                <c:pt idx="569">
                  <c:v>45470</c:v>
                </c:pt>
                <c:pt idx="570">
                  <c:v>45471</c:v>
                </c:pt>
                <c:pt idx="571">
                  <c:v>45473</c:v>
                </c:pt>
                <c:pt idx="572">
                  <c:v>45474</c:v>
                </c:pt>
                <c:pt idx="573">
                  <c:v>45475</c:v>
                </c:pt>
                <c:pt idx="574">
                  <c:v>45476</c:v>
                </c:pt>
                <c:pt idx="575">
                  <c:v>45477</c:v>
                </c:pt>
                <c:pt idx="576">
                  <c:v>45478</c:v>
                </c:pt>
                <c:pt idx="577">
                  <c:v>45481</c:v>
                </c:pt>
                <c:pt idx="578">
                  <c:v>45482</c:v>
                </c:pt>
                <c:pt idx="579">
                  <c:v>45483</c:v>
                </c:pt>
                <c:pt idx="580">
                  <c:v>45484</c:v>
                </c:pt>
                <c:pt idx="581">
                  <c:v>45485</c:v>
                </c:pt>
                <c:pt idx="582">
                  <c:v>45488</c:v>
                </c:pt>
                <c:pt idx="583">
                  <c:v>45489</c:v>
                </c:pt>
                <c:pt idx="584">
                  <c:v>45490</c:v>
                </c:pt>
                <c:pt idx="585">
                  <c:v>45491</c:v>
                </c:pt>
                <c:pt idx="586">
                  <c:v>45492</c:v>
                </c:pt>
                <c:pt idx="587">
                  <c:v>45495</c:v>
                </c:pt>
                <c:pt idx="588">
                  <c:v>45496</c:v>
                </c:pt>
                <c:pt idx="589">
                  <c:v>45497</c:v>
                </c:pt>
                <c:pt idx="590">
                  <c:v>45498</c:v>
                </c:pt>
                <c:pt idx="591">
                  <c:v>45499</c:v>
                </c:pt>
                <c:pt idx="592">
                  <c:v>45502</c:v>
                </c:pt>
                <c:pt idx="593">
                  <c:v>45503</c:v>
                </c:pt>
                <c:pt idx="594">
                  <c:v>45504</c:v>
                </c:pt>
                <c:pt idx="595">
                  <c:v>45505</c:v>
                </c:pt>
                <c:pt idx="596">
                  <c:v>45506</c:v>
                </c:pt>
                <c:pt idx="597">
                  <c:v>45509</c:v>
                </c:pt>
                <c:pt idx="598">
                  <c:v>45510</c:v>
                </c:pt>
                <c:pt idx="599">
                  <c:v>45511</c:v>
                </c:pt>
                <c:pt idx="600">
                  <c:v>45512</c:v>
                </c:pt>
                <c:pt idx="601">
                  <c:v>45513</c:v>
                </c:pt>
                <c:pt idx="602">
                  <c:v>45516</c:v>
                </c:pt>
                <c:pt idx="603">
                  <c:v>45517</c:v>
                </c:pt>
                <c:pt idx="604">
                  <c:v>45518</c:v>
                </c:pt>
                <c:pt idx="605">
                  <c:v>45519</c:v>
                </c:pt>
                <c:pt idx="606">
                  <c:v>45520</c:v>
                </c:pt>
                <c:pt idx="607">
                  <c:v>45523</c:v>
                </c:pt>
                <c:pt idx="608">
                  <c:v>45524</c:v>
                </c:pt>
                <c:pt idx="609">
                  <c:v>45525</c:v>
                </c:pt>
                <c:pt idx="610">
                  <c:v>45526</c:v>
                </c:pt>
                <c:pt idx="611">
                  <c:v>45527</c:v>
                </c:pt>
                <c:pt idx="612">
                  <c:v>45530</c:v>
                </c:pt>
                <c:pt idx="613">
                  <c:v>45531</c:v>
                </c:pt>
                <c:pt idx="614">
                  <c:v>45532</c:v>
                </c:pt>
                <c:pt idx="615">
                  <c:v>45533</c:v>
                </c:pt>
                <c:pt idx="616">
                  <c:v>45534</c:v>
                </c:pt>
                <c:pt idx="617">
                  <c:v>45535</c:v>
                </c:pt>
                <c:pt idx="618">
                  <c:v>45537</c:v>
                </c:pt>
                <c:pt idx="619">
                  <c:v>45538</c:v>
                </c:pt>
                <c:pt idx="620">
                  <c:v>45539</c:v>
                </c:pt>
                <c:pt idx="621">
                  <c:v>45540</c:v>
                </c:pt>
                <c:pt idx="622">
                  <c:v>45541</c:v>
                </c:pt>
                <c:pt idx="623">
                  <c:v>45544</c:v>
                </c:pt>
                <c:pt idx="624">
                  <c:v>45545</c:v>
                </c:pt>
                <c:pt idx="625">
                  <c:v>45546</c:v>
                </c:pt>
                <c:pt idx="626">
                  <c:v>45547</c:v>
                </c:pt>
                <c:pt idx="627">
                  <c:v>45548</c:v>
                </c:pt>
                <c:pt idx="628">
                  <c:v>45551</c:v>
                </c:pt>
                <c:pt idx="629">
                  <c:v>45552</c:v>
                </c:pt>
                <c:pt idx="630">
                  <c:v>45553</c:v>
                </c:pt>
                <c:pt idx="631">
                  <c:v>45554</c:v>
                </c:pt>
                <c:pt idx="632">
                  <c:v>45555</c:v>
                </c:pt>
                <c:pt idx="633">
                  <c:v>45558</c:v>
                </c:pt>
                <c:pt idx="634">
                  <c:v>45559</c:v>
                </c:pt>
                <c:pt idx="635">
                  <c:v>45560</c:v>
                </c:pt>
                <c:pt idx="636">
                  <c:v>45561</c:v>
                </c:pt>
                <c:pt idx="637">
                  <c:v>45562</c:v>
                </c:pt>
                <c:pt idx="638">
                  <c:v>45565</c:v>
                </c:pt>
                <c:pt idx="639">
                  <c:v>45566</c:v>
                </c:pt>
                <c:pt idx="640">
                  <c:v>45567</c:v>
                </c:pt>
                <c:pt idx="641">
                  <c:v>45568</c:v>
                </c:pt>
                <c:pt idx="642">
                  <c:v>45569</c:v>
                </c:pt>
                <c:pt idx="643">
                  <c:v>45572</c:v>
                </c:pt>
                <c:pt idx="644">
                  <c:v>45573</c:v>
                </c:pt>
                <c:pt idx="645">
                  <c:v>45574</c:v>
                </c:pt>
                <c:pt idx="646">
                  <c:v>45575</c:v>
                </c:pt>
                <c:pt idx="647">
                  <c:v>45576</c:v>
                </c:pt>
                <c:pt idx="648">
                  <c:v>45579</c:v>
                </c:pt>
                <c:pt idx="649">
                  <c:v>45580</c:v>
                </c:pt>
                <c:pt idx="650">
                  <c:v>45581</c:v>
                </c:pt>
                <c:pt idx="651">
                  <c:v>45582</c:v>
                </c:pt>
                <c:pt idx="652">
                  <c:v>45583</c:v>
                </c:pt>
                <c:pt idx="653">
                  <c:v>45586</c:v>
                </c:pt>
                <c:pt idx="654">
                  <c:v>45587</c:v>
                </c:pt>
                <c:pt idx="655">
                  <c:v>45588</c:v>
                </c:pt>
                <c:pt idx="656">
                  <c:v>45589</c:v>
                </c:pt>
                <c:pt idx="657">
                  <c:v>45590</c:v>
                </c:pt>
                <c:pt idx="658">
                  <c:v>45593</c:v>
                </c:pt>
                <c:pt idx="659">
                  <c:v>45594</c:v>
                </c:pt>
                <c:pt idx="660">
                  <c:v>45595</c:v>
                </c:pt>
                <c:pt idx="661">
                  <c:v>45596</c:v>
                </c:pt>
                <c:pt idx="662">
                  <c:v>45597</c:v>
                </c:pt>
                <c:pt idx="663">
                  <c:v>45600</c:v>
                </c:pt>
                <c:pt idx="664">
                  <c:v>45601</c:v>
                </c:pt>
                <c:pt idx="665">
                  <c:v>45602</c:v>
                </c:pt>
                <c:pt idx="666">
                  <c:v>45603</c:v>
                </c:pt>
                <c:pt idx="667">
                  <c:v>45604</c:v>
                </c:pt>
                <c:pt idx="668">
                  <c:v>45607</c:v>
                </c:pt>
                <c:pt idx="669">
                  <c:v>45608</c:v>
                </c:pt>
                <c:pt idx="670">
                  <c:v>45609</c:v>
                </c:pt>
                <c:pt idx="671">
                  <c:v>45610</c:v>
                </c:pt>
                <c:pt idx="672">
                  <c:v>45611</c:v>
                </c:pt>
                <c:pt idx="673">
                  <c:v>45614</c:v>
                </c:pt>
                <c:pt idx="674">
                  <c:v>45615</c:v>
                </c:pt>
                <c:pt idx="675">
                  <c:v>45616</c:v>
                </c:pt>
                <c:pt idx="676">
                  <c:v>45617</c:v>
                </c:pt>
                <c:pt idx="677">
                  <c:v>45618</c:v>
                </c:pt>
                <c:pt idx="678">
                  <c:v>45621</c:v>
                </c:pt>
                <c:pt idx="679">
                  <c:v>45622</c:v>
                </c:pt>
                <c:pt idx="680">
                  <c:v>45623</c:v>
                </c:pt>
                <c:pt idx="681">
                  <c:v>45624</c:v>
                </c:pt>
                <c:pt idx="682">
                  <c:v>45625</c:v>
                </c:pt>
                <c:pt idx="683">
                  <c:v>45626</c:v>
                </c:pt>
                <c:pt idx="684">
                  <c:v>45628</c:v>
                </c:pt>
                <c:pt idx="685">
                  <c:v>45629</c:v>
                </c:pt>
                <c:pt idx="686">
                  <c:v>45630</c:v>
                </c:pt>
                <c:pt idx="687">
                  <c:v>45631</c:v>
                </c:pt>
                <c:pt idx="688">
                  <c:v>45632</c:v>
                </c:pt>
                <c:pt idx="689">
                  <c:v>45635</c:v>
                </c:pt>
                <c:pt idx="690">
                  <c:v>45636</c:v>
                </c:pt>
                <c:pt idx="691">
                  <c:v>45637</c:v>
                </c:pt>
                <c:pt idx="692">
                  <c:v>45638</c:v>
                </c:pt>
                <c:pt idx="693">
                  <c:v>45639</c:v>
                </c:pt>
                <c:pt idx="694">
                  <c:v>45642</c:v>
                </c:pt>
                <c:pt idx="695">
                  <c:v>45643</c:v>
                </c:pt>
                <c:pt idx="696">
                  <c:v>45644</c:v>
                </c:pt>
                <c:pt idx="697">
                  <c:v>45645</c:v>
                </c:pt>
                <c:pt idx="698">
                  <c:v>45646</c:v>
                </c:pt>
                <c:pt idx="699">
                  <c:v>45649</c:v>
                </c:pt>
                <c:pt idx="700">
                  <c:v>45650</c:v>
                </c:pt>
                <c:pt idx="701">
                  <c:v>45651</c:v>
                </c:pt>
                <c:pt idx="702">
                  <c:v>45652</c:v>
                </c:pt>
                <c:pt idx="703">
                  <c:v>45653</c:v>
                </c:pt>
                <c:pt idx="704">
                  <c:v>45656</c:v>
                </c:pt>
                <c:pt idx="705">
                  <c:v>45657</c:v>
                </c:pt>
                <c:pt idx="706">
                  <c:v>45658</c:v>
                </c:pt>
                <c:pt idx="707">
                  <c:v>45659</c:v>
                </c:pt>
                <c:pt idx="708">
                  <c:v>45660</c:v>
                </c:pt>
                <c:pt idx="709">
                  <c:v>45663</c:v>
                </c:pt>
                <c:pt idx="710">
                  <c:v>45664</c:v>
                </c:pt>
                <c:pt idx="711">
                  <c:v>45665</c:v>
                </c:pt>
                <c:pt idx="712">
                  <c:v>45666</c:v>
                </c:pt>
                <c:pt idx="713">
                  <c:v>45667</c:v>
                </c:pt>
                <c:pt idx="714">
                  <c:v>45670</c:v>
                </c:pt>
                <c:pt idx="715">
                  <c:v>45671</c:v>
                </c:pt>
              </c:numCache>
            </c:numRef>
          </c:cat>
          <c:val>
            <c:numRef>
              <c:f>'Headline Attribution'!$DK$23:$DK$738</c:f>
              <c:numCache>
                <c:formatCode>0.00%</c:formatCode>
                <c:ptCount val="716"/>
                <c:pt idx="0">
                  <c:v>3.8600875695480472E-2</c:v>
                </c:pt>
                <c:pt idx="1">
                  <c:v>3.621375019132736E-2</c:v>
                </c:pt>
                <c:pt idx="2">
                  <c:v>3.4387389631995183E-2</c:v>
                </c:pt>
                <c:pt idx="3">
                  <c:v>3.3284508560104988E-2</c:v>
                </c:pt>
                <c:pt idx="4">
                  <c:v>3.3323300215996665E-2</c:v>
                </c:pt>
                <c:pt idx="5">
                  <c:v>3.7885013298581773E-2</c:v>
                </c:pt>
                <c:pt idx="6">
                  <c:v>4.5897965075779215E-2</c:v>
                </c:pt>
                <c:pt idx="7">
                  <c:v>4.7137944520962281E-2</c:v>
                </c:pt>
                <c:pt idx="8">
                  <c:v>4.6409673087858185E-2</c:v>
                </c:pt>
                <c:pt idx="9">
                  <c:v>4.4722116977155654E-2</c:v>
                </c:pt>
                <c:pt idx="10">
                  <c:v>5.2439842475994369E-2</c:v>
                </c:pt>
                <c:pt idx="11">
                  <c:v>5.2083902295648132E-2</c:v>
                </c:pt>
                <c:pt idx="12">
                  <c:v>5.8278410022989356E-2</c:v>
                </c:pt>
                <c:pt idx="13">
                  <c:v>5.8098239329889369E-2</c:v>
                </c:pt>
                <c:pt idx="14">
                  <c:v>5.8389051198246486E-2</c:v>
                </c:pt>
                <c:pt idx="15">
                  <c:v>5.6246480206155636E-2</c:v>
                </c:pt>
                <c:pt idx="16">
                  <c:v>5.6291063979343345E-2</c:v>
                </c:pt>
                <c:pt idx="17">
                  <c:v>5.9720970857274139E-2</c:v>
                </c:pt>
                <c:pt idx="18">
                  <c:v>5.8946603439490014E-2</c:v>
                </c:pt>
                <c:pt idx="19">
                  <c:v>6.0671783034734153E-2</c:v>
                </c:pt>
                <c:pt idx="20">
                  <c:v>6.1773652018626071E-2</c:v>
                </c:pt>
                <c:pt idx="21">
                  <c:v>6.1864409149202465E-2</c:v>
                </c:pt>
                <c:pt idx="22">
                  <c:v>6.1921961815062002E-2</c:v>
                </c:pt>
                <c:pt idx="23">
                  <c:v>6.2612573122309126E-2</c:v>
                </c:pt>
                <c:pt idx="24">
                  <c:v>6.3951936109328852E-2</c:v>
                </c:pt>
                <c:pt idx="25">
                  <c:v>6.5242746022728781E-2</c:v>
                </c:pt>
                <c:pt idx="26">
                  <c:v>6.3581327497947385E-2</c:v>
                </c:pt>
                <c:pt idx="27">
                  <c:v>5.8859845822233213E-2</c:v>
                </c:pt>
                <c:pt idx="28">
                  <c:v>4.8022166972552932E-2</c:v>
                </c:pt>
                <c:pt idx="29">
                  <c:v>5.247455312281829E-2</c:v>
                </c:pt>
                <c:pt idx="30">
                  <c:v>5.445751713174854E-2</c:v>
                </c:pt>
                <c:pt idx="31">
                  <c:v>6.3001074216541497E-2</c:v>
                </c:pt>
                <c:pt idx="32">
                  <c:v>5.881536408826929E-2</c:v>
                </c:pt>
                <c:pt idx="33">
                  <c:v>6.1076923265146181E-2</c:v>
                </c:pt>
                <c:pt idx="34">
                  <c:v>5.9232767810771504E-2</c:v>
                </c:pt>
                <c:pt idx="35">
                  <c:v>6.0631169645380012E-2</c:v>
                </c:pt>
                <c:pt idx="36">
                  <c:v>6.1882644272105575E-2</c:v>
                </c:pt>
                <c:pt idx="37">
                  <c:v>6.1968944704617446E-2</c:v>
                </c:pt>
                <c:pt idx="38">
                  <c:v>6.1653609925946179E-2</c:v>
                </c:pt>
                <c:pt idx="39">
                  <c:v>5.9365774941891374E-2</c:v>
                </c:pt>
                <c:pt idx="40">
                  <c:v>6.0872567768918188E-2</c:v>
                </c:pt>
                <c:pt idx="41">
                  <c:v>5.9373363793103338E-2</c:v>
                </c:pt>
                <c:pt idx="42">
                  <c:v>5.908307186363293E-2</c:v>
                </c:pt>
                <c:pt idx="43">
                  <c:v>6.1087358915856357E-2</c:v>
                </c:pt>
                <c:pt idx="44">
                  <c:v>6.108735966889569E-2</c:v>
                </c:pt>
                <c:pt idx="45">
                  <c:v>6.1113488390911651E-2</c:v>
                </c:pt>
                <c:pt idx="46">
                  <c:v>5.8973150663072453E-2</c:v>
                </c:pt>
                <c:pt idx="47">
                  <c:v>5.8728463209543079E-2</c:v>
                </c:pt>
                <c:pt idx="48">
                  <c:v>5.8898016310825023E-2</c:v>
                </c:pt>
                <c:pt idx="49">
                  <c:v>5.9142606870063022E-2</c:v>
                </c:pt>
                <c:pt idx="50">
                  <c:v>5.9286487081408816E-2</c:v>
                </c:pt>
                <c:pt idx="51">
                  <c:v>5.9190619242815407E-2</c:v>
                </c:pt>
                <c:pt idx="52">
                  <c:v>5.8010768133315196E-2</c:v>
                </c:pt>
                <c:pt idx="53">
                  <c:v>4.8544235700088645E-2</c:v>
                </c:pt>
                <c:pt idx="54">
                  <c:v>4.9278934618253091E-2</c:v>
                </c:pt>
                <c:pt idx="55">
                  <c:v>4.7757227056552859E-2</c:v>
                </c:pt>
                <c:pt idx="56">
                  <c:v>4.4026119478509519E-2</c:v>
                </c:pt>
                <c:pt idx="57">
                  <c:v>4.3496241958845834E-2</c:v>
                </c:pt>
                <c:pt idx="58">
                  <c:v>4.164264762135373E-2</c:v>
                </c:pt>
                <c:pt idx="59">
                  <c:v>4.1522234859533991E-2</c:v>
                </c:pt>
                <c:pt idx="60">
                  <c:v>4.2456007596280911E-2</c:v>
                </c:pt>
                <c:pt idx="61">
                  <c:v>4.1104516507361695E-2</c:v>
                </c:pt>
                <c:pt idx="62">
                  <c:v>3.8637883521604188E-2</c:v>
                </c:pt>
                <c:pt idx="63">
                  <c:v>4.1646123272100113E-2</c:v>
                </c:pt>
                <c:pt idx="64">
                  <c:v>4.0728961767887914E-2</c:v>
                </c:pt>
                <c:pt idx="65">
                  <c:v>3.6248957711201124E-2</c:v>
                </c:pt>
                <c:pt idx="66">
                  <c:v>3.6144382716833914E-2</c:v>
                </c:pt>
                <c:pt idx="67">
                  <c:v>3.5973337224938132E-2</c:v>
                </c:pt>
                <c:pt idx="68">
                  <c:v>3.6311682054288349E-2</c:v>
                </c:pt>
                <c:pt idx="69">
                  <c:v>3.6021201885531665E-2</c:v>
                </c:pt>
                <c:pt idx="70">
                  <c:v>3.5852588499400609E-2</c:v>
                </c:pt>
                <c:pt idx="71">
                  <c:v>3.5951047517560744E-2</c:v>
                </c:pt>
                <c:pt idx="72">
                  <c:v>3.5626229441940029E-2</c:v>
                </c:pt>
                <c:pt idx="73">
                  <c:v>3.0599982655487697E-2</c:v>
                </c:pt>
                <c:pt idx="74">
                  <c:v>3.3038019301458457E-2</c:v>
                </c:pt>
                <c:pt idx="75">
                  <c:v>3.2963317003739799E-2</c:v>
                </c:pt>
                <c:pt idx="76">
                  <c:v>3.1528288975345743E-2</c:v>
                </c:pt>
                <c:pt idx="77">
                  <c:v>3.0799879290946481E-2</c:v>
                </c:pt>
                <c:pt idx="78">
                  <c:v>3.1055864264648344E-2</c:v>
                </c:pt>
                <c:pt idx="79">
                  <c:v>3.1960837069341982E-2</c:v>
                </c:pt>
                <c:pt idx="80">
                  <c:v>3.1802923170819855E-2</c:v>
                </c:pt>
                <c:pt idx="81">
                  <c:v>3.841843751767348E-2</c:v>
                </c:pt>
                <c:pt idx="82">
                  <c:v>4.1729509023608842E-2</c:v>
                </c:pt>
                <c:pt idx="83">
                  <c:v>4.1459645059099298E-2</c:v>
                </c:pt>
                <c:pt idx="84">
                  <c:v>4.1086531980061673E-2</c:v>
                </c:pt>
                <c:pt idx="85">
                  <c:v>3.8970901841865552E-2</c:v>
                </c:pt>
                <c:pt idx="86">
                  <c:v>3.9862965948761847E-2</c:v>
                </c:pt>
                <c:pt idx="87">
                  <c:v>3.9860840611013824E-2</c:v>
                </c:pt>
                <c:pt idx="88">
                  <c:v>3.9878506845331521E-2</c:v>
                </c:pt>
                <c:pt idx="89">
                  <c:v>3.9968454327953942E-2</c:v>
                </c:pt>
                <c:pt idx="90">
                  <c:v>3.9199879990161959E-2</c:v>
                </c:pt>
                <c:pt idx="91">
                  <c:v>3.8777026414364549E-2</c:v>
                </c:pt>
                <c:pt idx="92">
                  <c:v>3.8570759993726597E-2</c:v>
                </c:pt>
                <c:pt idx="93">
                  <c:v>3.8526261462765672E-2</c:v>
                </c:pt>
                <c:pt idx="94">
                  <c:v>4.0160651693580331E-2</c:v>
                </c:pt>
                <c:pt idx="95">
                  <c:v>4.0106253003910783E-2</c:v>
                </c:pt>
                <c:pt idx="96">
                  <c:v>3.6836639342397441E-2</c:v>
                </c:pt>
                <c:pt idx="97">
                  <c:v>3.6865861818137544E-2</c:v>
                </c:pt>
                <c:pt idx="98">
                  <c:v>3.7263649054797988E-2</c:v>
                </c:pt>
                <c:pt idx="99">
                  <c:v>4.0426587948948954E-2</c:v>
                </c:pt>
                <c:pt idx="100">
                  <c:v>4.0430473777073359E-2</c:v>
                </c:pt>
                <c:pt idx="101">
                  <c:v>3.963917199939631E-2</c:v>
                </c:pt>
                <c:pt idx="102">
                  <c:v>3.961694891884119E-2</c:v>
                </c:pt>
                <c:pt idx="103">
                  <c:v>3.46533466908499E-2</c:v>
                </c:pt>
                <c:pt idx="104">
                  <c:v>2.9853446839747288E-2</c:v>
                </c:pt>
                <c:pt idx="105">
                  <c:v>3.4951240800897516E-2</c:v>
                </c:pt>
                <c:pt idx="106">
                  <c:v>3.8769769341426445E-2</c:v>
                </c:pt>
                <c:pt idx="107">
                  <c:v>3.7693751611220454E-2</c:v>
                </c:pt>
                <c:pt idx="108">
                  <c:v>3.664382052000667E-2</c:v>
                </c:pt>
                <c:pt idx="109">
                  <c:v>3.9717178846653566E-2</c:v>
                </c:pt>
                <c:pt idx="110">
                  <c:v>4.0174998949767254E-2</c:v>
                </c:pt>
                <c:pt idx="111">
                  <c:v>4.0097194781433913E-2</c:v>
                </c:pt>
                <c:pt idx="112">
                  <c:v>4.0027631679923549E-2</c:v>
                </c:pt>
                <c:pt idx="113">
                  <c:v>4.3591351968862012E-2</c:v>
                </c:pt>
                <c:pt idx="114">
                  <c:v>4.4931333834618177E-2</c:v>
                </c:pt>
                <c:pt idx="115">
                  <c:v>4.4897048369502181E-2</c:v>
                </c:pt>
                <c:pt idx="116">
                  <c:v>4.4436811158278328E-2</c:v>
                </c:pt>
                <c:pt idx="117">
                  <c:v>4.5125147454678168E-2</c:v>
                </c:pt>
                <c:pt idx="118">
                  <c:v>4.4977544859553818E-2</c:v>
                </c:pt>
                <c:pt idx="119">
                  <c:v>4.5096998515161447E-2</c:v>
                </c:pt>
                <c:pt idx="120">
                  <c:v>4.5908123675125881E-2</c:v>
                </c:pt>
                <c:pt idx="121">
                  <c:v>4.3281835855233645E-2</c:v>
                </c:pt>
                <c:pt idx="122">
                  <c:v>4.6995708776508556E-2</c:v>
                </c:pt>
                <c:pt idx="123">
                  <c:v>4.7406769044391422E-2</c:v>
                </c:pt>
                <c:pt idx="124">
                  <c:v>4.7820359935676307E-2</c:v>
                </c:pt>
                <c:pt idx="125">
                  <c:v>4.8107152633742191E-2</c:v>
                </c:pt>
                <c:pt idx="126">
                  <c:v>4.7993666395447811E-2</c:v>
                </c:pt>
                <c:pt idx="127">
                  <c:v>4.4860698229165066E-2</c:v>
                </c:pt>
                <c:pt idx="128">
                  <c:v>4.3346424027613295E-2</c:v>
                </c:pt>
                <c:pt idx="129">
                  <c:v>4.3309500618477742E-2</c:v>
                </c:pt>
                <c:pt idx="130">
                  <c:v>4.3272768823503421E-2</c:v>
                </c:pt>
                <c:pt idx="131">
                  <c:v>4.1703106337459335E-2</c:v>
                </c:pt>
                <c:pt idx="132">
                  <c:v>4.131757264129015E-2</c:v>
                </c:pt>
                <c:pt idx="133">
                  <c:v>4.1372153074341611E-2</c:v>
                </c:pt>
                <c:pt idx="134">
                  <c:v>4.396920507190643E-2</c:v>
                </c:pt>
                <c:pt idx="135">
                  <c:v>4.1901453523198871E-2</c:v>
                </c:pt>
                <c:pt idx="136">
                  <c:v>4.2642496736544806E-2</c:v>
                </c:pt>
                <c:pt idx="137">
                  <c:v>4.3034618509986453E-2</c:v>
                </c:pt>
                <c:pt idx="138">
                  <c:v>4.1588782554577541E-2</c:v>
                </c:pt>
                <c:pt idx="139">
                  <c:v>4.2385721121581843E-2</c:v>
                </c:pt>
                <c:pt idx="140">
                  <c:v>5.6813381105065189E-2</c:v>
                </c:pt>
                <c:pt idx="141">
                  <c:v>6.6210114764045452E-2</c:v>
                </c:pt>
                <c:pt idx="142">
                  <c:v>6.807321729474719E-2</c:v>
                </c:pt>
                <c:pt idx="143">
                  <c:v>6.6997610796251023E-2</c:v>
                </c:pt>
                <c:pt idx="144">
                  <c:v>7.0934643096881467E-2</c:v>
                </c:pt>
                <c:pt idx="145">
                  <c:v>7.1357796796470613E-2</c:v>
                </c:pt>
                <c:pt idx="146">
                  <c:v>7.0832680634473413E-2</c:v>
                </c:pt>
                <c:pt idx="147">
                  <c:v>7.3646256493608425E-2</c:v>
                </c:pt>
                <c:pt idx="148">
                  <c:v>7.365951308436694E-2</c:v>
                </c:pt>
                <c:pt idx="149">
                  <c:v>7.3499006058186322E-2</c:v>
                </c:pt>
                <c:pt idx="150">
                  <c:v>7.179015674150814E-2</c:v>
                </c:pt>
                <c:pt idx="151">
                  <c:v>7.1852948422255272E-2</c:v>
                </c:pt>
                <c:pt idx="152">
                  <c:v>7.2248505798662294E-2</c:v>
                </c:pt>
                <c:pt idx="153">
                  <c:v>7.2615147141485925E-2</c:v>
                </c:pt>
                <c:pt idx="154">
                  <c:v>7.4190088056646133E-2</c:v>
                </c:pt>
                <c:pt idx="155">
                  <c:v>7.423752884298282E-2</c:v>
                </c:pt>
                <c:pt idx="156">
                  <c:v>7.266544787132509E-2</c:v>
                </c:pt>
                <c:pt idx="157">
                  <c:v>7.2155922294597469E-2</c:v>
                </c:pt>
                <c:pt idx="158">
                  <c:v>7.3661425774561501E-2</c:v>
                </c:pt>
                <c:pt idx="159">
                  <c:v>7.343204401081338E-2</c:v>
                </c:pt>
                <c:pt idx="160">
                  <c:v>7.3387215618609627E-2</c:v>
                </c:pt>
                <c:pt idx="161">
                  <c:v>7.1953398986451672E-2</c:v>
                </c:pt>
                <c:pt idx="162">
                  <c:v>6.0043302621160768E-2</c:v>
                </c:pt>
                <c:pt idx="163">
                  <c:v>4.9629516156011182E-2</c:v>
                </c:pt>
                <c:pt idx="164">
                  <c:v>4.828182265723252E-2</c:v>
                </c:pt>
                <c:pt idx="165">
                  <c:v>4.875389207939914E-2</c:v>
                </c:pt>
                <c:pt idx="166">
                  <c:v>4.4167418091239211E-2</c:v>
                </c:pt>
                <c:pt idx="167">
                  <c:v>4.4507856311821026E-2</c:v>
                </c:pt>
                <c:pt idx="168">
                  <c:v>4.5007549024920032E-2</c:v>
                </c:pt>
                <c:pt idx="169">
                  <c:v>4.1972511230836854E-2</c:v>
                </c:pt>
                <c:pt idx="170">
                  <c:v>4.2676949532788021E-2</c:v>
                </c:pt>
                <c:pt idx="171">
                  <c:v>4.2595107285309748E-2</c:v>
                </c:pt>
                <c:pt idx="172">
                  <c:v>4.2568815896036755E-2</c:v>
                </c:pt>
                <c:pt idx="173">
                  <c:v>4.2458071400157296E-2</c:v>
                </c:pt>
                <c:pt idx="174">
                  <c:v>4.1851137143908472E-2</c:v>
                </c:pt>
                <c:pt idx="175">
                  <c:v>4.2957231887481698E-2</c:v>
                </c:pt>
                <c:pt idx="176">
                  <c:v>4.0225973930999463E-2</c:v>
                </c:pt>
                <c:pt idx="177">
                  <c:v>3.9787926135862288E-2</c:v>
                </c:pt>
                <c:pt idx="178">
                  <c:v>4.0193646023200962E-2</c:v>
                </c:pt>
                <c:pt idx="179">
                  <c:v>4.5135941238270229E-2</c:v>
                </c:pt>
                <c:pt idx="180">
                  <c:v>4.0329587469664363E-2</c:v>
                </c:pt>
                <c:pt idx="181">
                  <c:v>4.0358666504778984E-2</c:v>
                </c:pt>
                <c:pt idx="182">
                  <c:v>4.111781455001428E-2</c:v>
                </c:pt>
                <c:pt idx="183">
                  <c:v>4.1279089667901385E-2</c:v>
                </c:pt>
                <c:pt idx="184">
                  <c:v>4.1486527105652954E-2</c:v>
                </c:pt>
                <c:pt idx="185">
                  <c:v>3.9903517979887053E-2</c:v>
                </c:pt>
                <c:pt idx="186">
                  <c:v>3.9668798412676232E-2</c:v>
                </c:pt>
                <c:pt idx="187">
                  <c:v>3.5236872939917223E-2</c:v>
                </c:pt>
                <c:pt idx="188">
                  <c:v>3.3881194305014607E-2</c:v>
                </c:pt>
                <c:pt idx="189">
                  <c:v>3.2986027428537491E-2</c:v>
                </c:pt>
                <c:pt idx="190">
                  <c:v>3.3983157037725635E-2</c:v>
                </c:pt>
                <c:pt idx="191">
                  <c:v>3.3998618742047251E-2</c:v>
                </c:pt>
                <c:pt idx="192">
                  <c:v>3.1956768444607361E-2</c:v>
                </c:pt>
                <c:pt idx="193">
                  <c:v>3.5176951433547619E-2</c:v>
                </c:pt>
                <c:pt idx="194">
                  <c:v>3.4878887950304471E-2</c:v>
                </c:pt>
                <c:pt idx="195">
                  <c:v>3.4593397740604652E-2</c:v>
                </c:pt>
                <c:pt idx="196">
                  <c:v>3.3665828695237071E-2</c:v>
                </c:pt>
                <c:pt idx="197">
                  <c:v>3.4354587150638057E-2</c:v>
                </c:pt>
                <c:pt idx="198">
                  <c:v>3.449826705141474E-2</c:v>
                </c:pt>
                <c:pt idx="199">
                  <c:v>3.4841071164743997E-2</c:v>
                </c:pt>
                <c:pt idx="200">
                  <c:v>3.9817085111017815E-2</c:v>
                </c:pt>
                <c:pt idx="201">
                  <c:v>4.056561354697507E-2</c:v>
                </c:pt>
                <c:pt idx="202">
                  <c:v>4.4478289068254691E-2</c:v>
                </c:pt>
                <c:pt idx="203">
                  <c:v>4.5146427422615355E-2</c:v>
                </c:pt>
                <c:pt idx="204">
                  <c:v>4.5442078612568569E-2</c:v>
                </c:pt>
                <c:pt idx="205">
                  <c:v>4.6123534194257992E-2</c:v>
                </c:pt>
                <c:pt idx="206">
                  <c:v>4.6995876673192834E-2</c:v>
                </c:pt>
                <c:pt idx="207">
                  <c:v>4.6042720820214503E-2</c:v>
                </c:pt>
                <c:pt idx="208">
                  <c:v>4.5711887966788101E-2</c:v>
                </c:pt>
                <c:pt idx="209">
                  <c:v>4.5884318945674178E-2</c:v>
                </c:pt>
                <c:pt idx="210">
                  <c:v>4.6080172970518335E-2</c:v>
                </c:pt>
                <c:pt idx="211">
                  <c:v>4.7553646769382639E-2</c:v>
                </c:pt>
                <c:pt idx="212">
                  <c:v>4.7438245554395672E-2</c:v>
                </c:pt>
                <c:pt idx="213">
                  <c:v>4.9868217641786894E-2</c:v>
                </c:pt>
                <c:pt idx="214">
                  <c:v>4.891745950358263E-2</c:v>
                </c:pt>
                <c:pt idx="215">
                  <c:v>4.8026642753094928E-2</c:v>
                </c:pt>
                <c:pt idx="216">
                  <c:v>5.0050324059703541E-2</c:v>
                </c:pt>
                <c:pt idx="217">
                  <c:v>4.964683055550495E-2</c:v>
                </c:pt>
                <c:pt idx="218">
                  <c:v>4.9510677368701697E-2</c:v>
                </c:pt>
                <c:pt idx="219">
                  <c:v>4.9387967807371966E-2</c:v>
                </c:pt>
                <c:pt idx="220">
                  <c:v>4.8434834438437387E-2</c:v>
                </c:pt>
                <c:pt idx="221">
                  <c:v>4.7536383936025925E-2</c:v>
                </c:pt>
                <c:pt idx="222">
                  <c:v>3.9430906913747572E-2</c:v>
                </c:pt>
                <c:pt idx="223">
                  <c:v>3.8983815040089145E-2</c:v>
                </c:pt>
                <c:pt idx="224">
                  <c:v>3.7389135144227516E-2</c:v>
                </c:pt>
                <c:pt idx="225">
                  <c:v>3.8338488915304607E-2</c:v>
                </c:pt>
                <c:pt idx="226">
                  <c:v>3.9070142833488961E-2</c:v>
                </c:pt>
                <c:pt idx="227">
                  <c:v>3.897959486279038E-2</c:v>
                </c:pt>
                <c:pt idx="228">
                  <c:v>4.0939622999329274E-2</c:v>
                </c:pt>
                <c:pt idx="229">
                  <c:v>4.2118716739212594E-2</c:v>
                </c:pt>
                <c:pt idx="230">
                  <c:v>4.2844922417292763E-2</c:v>
                </c:pt>
                <c:pt idx="231">
                  <c:v>4.2817139364337599E-2</c:v>
                </c:pt>
                <c:pt idx="232">
                  <c:v>4.4516524295634873E-2</c:v>
                </c:pt>
                <c:pt idx="233">
                  <c:v>4.7297660716727787E-2</c:v>
                </c:pt>
                <c:pt idx="234">
                  <c:v>4.7469451046680267E-2</c:v>
                </c:pt>
                <c:pt idx="235">
                  <c:v>4.627472443837808E-2</c:v>
                </c:pt>
                <c:pt idx="236">
                  <c:v>4.65061706907762E-2</c:v>
                </c:pt>
                <c:pt idx="237">
                  <c:v>4.6472282800854997E-2</c:v>
                </c:pt>
                <c:pt idx="238">
                  <c:v>4.49602361049104E-2</c:v>
                </c:pt>
                <c:pt idx="239">
                  <c:v>4.4983652588110094E-2</c:v>
                </c:pt>
                <c:pt idx="240">
                  <c:v>4.4516420524756614E-2</c:v>
                </c:pt>
                <c:pt idx="241">
                  <c:v>4.5900830516824989E-2</c:v>
                </c:pt>
                <c:pt idx="242">
                  <c:v>4.5905762960518584E-2</c:v>
                </c:pt>
                <c:pt idx="243">
                  <c:v>4.4946948738159451E-2</c:v>
                </c:pt>
                <c:pt idx="244">
                  <c:v>4.4641597306985317E-2</c:v>
                </c:pt>
                <c:pt idx="245">
                  <c:v>4.4050462821062931E-2</c:v>
                </c:pt>
                <c:pt idx="246">
                  <c:v>4.404504550193581E-2</c:v>
                </c:pt>
                <c:pt idx="247">
                  <c:v>3.8733299900614623E-2</c:v>
                </c:pt>
                <c:pt idx="248">
                  <c:v>3.6717131446701044E-2</c:v>
                </c:pt>
                <c:pt idx="249">
                  <c:v>3.7838639119239528E-2</c:v>
                </c:pt>
                <c:pt idx="250">
                  <c:v>3.6965347722086865E-2</c:v>
                </c:pt>
                <c:pt idx="251">
                  <c:v>3.3675929787922484E-2</c:v>
                </c:pt>
                <c:pt idx="252">
                  <c:v>3.3578480657827724E-2</c:v>
                </c:pt>
                <c:pt idx="253">
                  <c:v>2.9664662280714058E-2</c:v>
                </c:pt>
                <c:pt idx="254">
                  <c:v>2.9026705340156743E-2</c:v>
                </c:pt>
                <c:pt idx="255">
                  <c:v>2.648352776143514E-2</c:v>
                </c:pt>
                <c:pt idx="256">
                  <c:v>2.4024601136695641E-2</c:v>
                </c:pt>
                <c:pt idx="257">
                  <c:v>2.37778330131353E-2</c:v>
                </c:pt>
                <c:pt idx="258">
                  <c:v>2.4911866832441291E-2</c:v>
                </c:pt>
                <c:pt idx="259">
                  <c:v>2.4740113999978622E-2</c:v>
                </c:pt>
                <c:pt idx="260">
                  <c:v>2.5151360120212567E-2</c:v>
                </c:pt>
                <c:pt idx="261">
                  <c:v>2.62982508780767E-2</c:v>
                </c:pt>
                <c:pt idx="262">
                  <c:v>2.5408591190861637E-2</c:v>
                </c:pt>
                <c:pt idx="263">
                  <c:v>2.4560044916983766E-2</c:v>
                </c:pt>
                <c:pt idx="264">
                  <c:v>2.7248466309960008E-2</c:v>
                </c:pt>
                <c:pt idx="265">
                  <c:v>3.2149120042298224E-2</c:v>
                </c:pt>
                <c:pt idx="266">
                  <c:v>3.4332477797893474E-2</c:v>
                </c:pt>
                <c:pt idx="267">
                  <c:v>3.6057976685183887E-2</c:v>
                </c:pt>
                <c:pt idx="268">
                  <c:v>3.7072303980915579E-2</c:v>
                </c:pt>
                <c:pt idx="269">
                  <c:v>3.7069227468540342E-2</c:v>
                </c:pt>
                <c:pt idx="270">
                  <c:v>4.084621258222712E-2</c:v>
                </c:pt>
                <c:pt idx="271">
                  <c:v>3.9589201386741442E-2</c:v>
                </c:pt>
                <c:pt idx="272">
                  <c:v>3.9575241458041956E-2</c:v>
                </c:pt>
                <c:pt idx="273">
                  <c:v>3.8420209982975025E-2</c:v>
                </c:pt>
                <c:pt idx="274">
                  <c:v>3.8366471906758445E-2</c:v>
                </c:pt>
                <c:pt idx="275">
                  <c:v>3.9575877211117702E-2</c:v>
                </c:pt>
                <c:pt idx="276">
                  <c:v>4.0098870478608037E-2</c:v>
                </c:pt>
                <c:pt idx="277">
                  <c:v>3.9410143701078475E-2</c:v>
                </c:pt>
                <c:pt idx="278">
                  <c:v>3.880065508812075E-2</c:v>
                </c:pt>
                <c:pt idx="279">
                  <c:v>3.9530376490341933E-2</c:v>
                </c:pt>
                <c:pt idx="280">
                  <c:v>3.8533594273125818E-2</c:v>
                </c:pt>
                <c:pt idx="281">
                  <c:v>3.8908098711218218E-2</c:v>
                </c:pt>
                <c:pt idx="282">
                  <c:v>3.897983484156204E-2</c:v>
                </c:pt>
                <c:pt idx="283">
                  <c:v>3.8466509584157184E-2</c:v>
                </c:pt>
                <c:pt idx="284">
                  <c:v>3.9138218869757678E-2</c:v>
                </c:pt>
                <c:pt idx="285">
                  <c:v>4.1451740994583243E-2</c:v>
                </c:pt>
                <c:pt idx="286">
                  <c:v>4.0560422748016557E-2</c:v>
                </c:pt>
                <c:pt idx="287">
                  <c:v>3.8431517046995045E-2</c:v>
                </c:pt>
                <c:pt idx="288">
                  <c:v>3.6101730572523062E-2</c:v>
                </c:pt>
                <c:pt idx="289">
                  <c:v>3.4329189030323552E-2</c:v>
                </c:pt>
                <c:pt idx="290">
                  <c:v>3.8058425988737092E-2</c:v>
                </c:pt>
                <c:pt idx="291">
                  <c:v>3.8136040769234471E-2</c:v>
                </c:pt>
                <c:pt idx="292">
                  <c:v>3.3673959580723924E-2</c:v>
                </c:pt>
                <c:pt idx="293">
                  <c:v>3.6382998319501918E-2</c:v>
                </c:pt>
                <c:pt idx="294">
                  <c:v>3.6033947257987559E-2</c:v>
                </c:pt>
                <c:pt idx="295">
                  <c:v>3.5738760903255312E-2</c:v>
                </c:pt>
                <c:pt idx="296">
                  <c:v>3.6814952952632519E-2</c:v>
                </c:pt>
                <c:pt idx="297">
                  <c:v>3.5950976445728006E-2</c:v>
                </c:pt>
                <c:pt idx="298">
                  <c:v>3.5655094476650953E-2</c:v>
                </c:pt>
                <c:pt idx="299">
                  <c:v>3.5648425847720079E-2</c:v>
                </c:pt>
                <c:pt idx="300">
                  <c:v>3.6035338804876478E-2</c:v>
                </c:pt>
                <c:pt idx="301">
                  <c:v>3.5410703576427865E-2</c:v>
                </c:pt>
                <c:pt idx="302">
                  <c:v>3.511879342728879E-2</c:v>
                </c:pt>
                <c:pt idx="303">
                  <c:v>3.5633403496772333E-2</c:v>
                </c:pt>
                <c:pt idx="304">
                  <c:v>3.4900586751181684E-2</c:v>
                </c:pt>
                <c:pt idx="305">
                  <c:v>3.492643076110085E-2</c:v>
                </c:pt>
                <c:pt idx="306">
                  <c:v>3.4930031050492506E-2</c:v>
                </c:pt>
                <c:pt idx="307">
                  <c:v>2.9527829405317126E-2</c:v>
                </c:pt>
                <c:pt idx="308">
                  <c:v>3.1625224243224018E-2</c:v>
                </c:pt>
                <c:pt idx="309">
                  <c:v>3.0801035839661907E-2</c:v>
                </c:pt>
                <c:pt idx="310">
                  <c:v>3.1532404799273384E-2</c:v>
                </c:pt>
                <c:pt idx="311">
                  <c:v>3.3410070759846831E-2</c:v>
                </c:pt>
                <c:pt idx="312">
                  <c:v>2.8823133181931006E-2</c:v>
                </c:pt>
                <c:pt idx="313">
                  <c:v>2.9675906300313151E-2</c:v>
                </c:pt>
                <c:pt idx="314">
                  <c:v>2.9936380462578276E-2</c:v>
                </c:pt>
                <c:pt idx="315">
                  <c:v>2.6779369427395502E-2</c:v>
                </c:pt>
                <c:pt idx="316">
                  <c:v>2.7572647571382194E-2</c:v>
                </c:pt>
                <c:pt idx="317">
                  <c:v>2.7572679199272115E-2</c:v>
                </c:pt>
                <c:pt idx="318">
                  <c:v>2.6492891226696024E-2</c:v>
                </c:pt>
                <c:pt idx="319">
                  <c:v>2.6713430642335983E-2</c:v>
                </c:pt>
                <c:pt idx="320">
                  <c:v>2.6915806678161163E-2</c:v>
                </c:pt>
                <c:pt idx="321">
                  <c:v>2.9268100287820273E-2</c:v>
                </c:pt>
                <c:pt idx="322">
                  <c:v>2.8875633775876351E-2</c:v>
                </c:pt>
                <c:pt idx="323">
                  <c:v>2.9334456773997722E-2</c:v>
                </c:pt>
                <c:pt idx="324">
                  <c:v>2.9253156717841403E-2</c:v>
                </c:pt>
                <c:pt idx="325">
                  <c:v>2.9712918479791319E-2</c:v>
                </c:pt>
                <c:pt idx="326">
                  <c:v>2.9908320817167725E-2</c:v>
                </c:pt>
                <c:pt idx="327">
                  <c:v>2.9953221269960192E-2</c:v>
                </c:pt>
                <c:pt idx="328">
                  <c:v>3.0166706728290107E-2</c:v>
                </c:pt>
                <c:pt idx="329">
                  <c:v>3.0793389252831888E-2</c:v>
                </c:pt>
                <c:pt idx="330">
                  <c:v>3.0047251927143588E-2</c:v>
                </c:pt>
                <c:pt idx="331">
                  <c:v>3.0106105743138763E-2</c:v>
                </c:pt>
                <c:pt idx="332">
                  <c:v>3.0143047069894277E-2</c:v>
                </c:pt>
                <c:pt idx="333">
                  <c:v>2.8338632189065315E-2</c:v>
                </c:pt>
                <c:pt idx="334">
                  <c:v>2.9011096452468705E-2</c:v>
                </c:pt>
                <c:pt idx="335">
                  <c:v>2.7972988427583573E-2</c:v>
                </c:pt>
                <c:pt idx="336">
                  <c:v>2.7744278631624934E-2</c:v>
                </c:pt>
                <c:pt idx="337">
                  <c:v>2.7460643952997365E-2</c:v>
                </c:pt>
                <c:pt idx="338">
                  <c:v>2.6352494730253407E-2</c:v>
                </c:pt>
                <c:pt idx="339">
                  <c:v>2.6453797842193424E-2</c:v>
                </c:pt>
                <c:pt idx="340">
                  <c:v>2.5505116124351454E-2</c:v>
                </c:pt>
                <c:pt idx="341">
                  <c:v>2.5489112147624757E-2</c:v>
                </c:pt>
                <c:pt idx="342">
                  <c:v>2.6823568310745026E-2</c:v>
                </c:pt>
                <c:pt idx="343">
                  <c:v>2.5031202494913779E-2</c:v>
                </c:pt>
                <c:pt idx="344">
                  <c:v>2.7250703863825037E-2</c:v>
                </c:pt>
                <c:pt idx="345">
                  <c:v>2.6891936622396594E-2</c:v>
                </c:pt>
                <c:pt idx="346">
                  <c:v>2.7441666864829638E-2</c:v>
                </c:pt>
                <c:pt idx="347">
                  <c:v>2.8306018887847423E-2</c:v>
                </c:pt>
                <c:pt idx="348">
                  <c:v>2.8233401773749913E-2</c:v>
                </c:pt>
                <c:pt idx="349">
                  <c:v>2.8269356765390382E-2</c:v>
                </c:pt>
                <c:pt idx="350">
                  <c:v>2.7829344762616247E-2</c:v>
                </c:pt>
                <c:pt idx="351">
                  <c:v>2.7774488121058268E-2</c:v>
                </c:pt>
                <c:pt idx="352">
                  <c:v>2.6087306583284391E-2</c:v>
                </c:pt>
                <c:pt idx="353">
                  <c:v>2.6548916158766409E-2</c:v>
                </c:pt>
                <c:pt idx="354">
                  <c:v>2.5824576902642175E-2</c:v>
                </c:pt>
                <c:pt idx="355">
                  <c:v>2.5470087690382125E-2</c:v>
                </c:pt>
                <c:pt idx="356">
                  <c:v>2.3938035607806031E-2</c:v>
                </c:pt>
                <c:pt idx="357">
                  <c:v>2.5043078068851782E-2</c:v>
                </c:pt>
                <c:pt idx="358">
                  <c:v>2.5075967239312557E-2</c:v>
                </c:pt>
                <c:pt idx="359">
                  <c:v>2.5505167014346609E-2</c:v>
                </c:pt>
                <c:pt idx="360">
                  <c:v>2.5994887553414607E-2</c:v>
                </c:pt>
                <c:pt idx="361">
                  <c:v>2.6303906678116041E-2</c:v>
                </c:pt>
                <c:pt idx="362">
                  <c:v>2.6065344614609211E-2</c:v>
                </c:pt>
                <c:pt idx="363">
                  <c:v>2.6032669587747592E-2</c:v>
                </c:pt>
                <c:pt idx="364">
                  <c:v>2.4458234279359427E-2</c:v>
                </c:pt>
                <c:pt idx="365">
                  <c:v>2.5839426664436452E-2</c:v>
                </c:pt>
                <c:pt idx="366">
                  <c:v>2.6161067555148215E-2</c:v>
                </c:pt>
                <c:pt idx="367">
                  <c:v>2.5644278940296257E-2</c:v>
                </c:pt>
                <c:pt idx="368">
                  <c:v>2.3533540112335646E-2</c:v>
                </c:pt>
                <c:pt idx="369">
                  <c:v>2.2161083945904665E-2</c:v>
                </c:pt>
                <c:pt idx="370">
                  <c:v>2.2875266947076343E-2</c:v>
                </c:pt>
                <c:pt idx="371">
                  <c:v>2.3066021978026301E-2</c:v>
                </c:pt>
                <c:pt idx="372">
                  <c:v>2.3297763543269161E-2</c:v>
                </c:pt>
                <c:pt idx="373">
                  <c:v>2.2244680361779741E-2</c:v>
                </c:pt>
                <c:pt idx="374">
                  <c:v>3.1192074960095247E-2</c:v>
                </c:pt>
                <c:pt idx="375">
                  <c:v>3.1491985928359015E-2</c:v>
                </c:pt>
                <c:pt idx="376">
                  <c:v>3.2011128876145226E-2</c:v>
                </c:pt>
                <c:pt idx="377">
                  <c:v>3.2350010721762773E-2</c:v>
                </c:pt>
                <c:pt idx="378">
                  <c:v>3.2311334937223012E-2</c:v>
                </c:pt>
                <c:pt idx="379">
                  <c:v>3.1975602738191201E-2</c:v>
                </c:pt>
                <c:pt idx="380">
                  <c:v>3.3681280095308332E-2</c:v>
                </c:pt>
                <c:pt idx="381">
                  <c:v>3.3788621749939025E-2</c:v>
                </c:pt>
                <c:pt idx="382">
                  <c:v>3.3792310657586727E-2</c:v>
                </c:pt>
                <c:pt idx="383">
                  <c:v>3.3498561807965475E-2</c:v>
                </c:pt>
                <c:pt idx="384">
                  <c:v>3.4210192924046756E-2</c:v>
                </c:pt>
                <c:pt idx="385">
                  <c:v>3.5956675643223246E-2</c:v>
                </c:pt>
                <c:pt idx="386">
                  <c:v>3.6524349626746833E-2</c:v>
                </c:pt>
                <c:pt idx="387">
                  <c:v>3.5560541191550339E-2</c:v>
                </c:pt>
                <c:pt idx="388">
                  <c:v>3.4132729690621574E-2</c:v>
                </c:pt>
                <c:pt idx="389">
                  <c:v>3.8204779697092815E-2</c:v>
                </c:pt>
                <c:pt idx="390">
                  <c:v>3.8757265245205508E-2</c:v>
                </c:pt>
                <c:pt idx="391">
                  <c:v>3.8793898118249216E-2</c:v>
                </c:pt>
                <c:pt idx="392">
                  <c:v>3.8314805405414425E-2</c:v>
                </c:pt>
                <c:pt idx="393">
                  <c:v>3.7998134794902896E-2</c:v>
                </c:pt>
                <c:pt idx="394">
                  <c:v>3.7330185039876111E-2</c:v>
                </c:pt>
                <c:pt idx="395">
                  <c:v>3.872605077187552E-2</c:v>
                </c:pt>
                <c:pt idx="396">
                  <c:v>3.5463870498630354E-2</c:v>
                </c:pt>
                <c:pt idx="397">
                  <c:v>3.6445488773599988E-2</c:v>
                </c:pt>
                <c:pt idx="398">
                  <c:v>4.1290674828271416E-2</c:v>
                </c:pt>
                <c:pt idx="399">
                  <c:v>4.15233194491679E-2</c:v>
                </c:pt>
                <c:pt idx="400">
                  <c:v>4.1979209072530901E-2</c:v>
                </c:pt>
                <c:pt idx="401">
                  <c:v>4.4041743551157725E-2</c:v>
                </c:pt>
                <c:pt idx="402">
                  <c:v>4.2804593121753359E-2</c:v>
                </c:pt>
                <c:pt idx="403">
                  <c:v>4.3291642440342733E-2</c:v>
                </c:pt>
                <c:pt idx="404">
                  <c:v>4.3050532925425364E-2</c:v>
                </c:pt>
                <c:pt idx="405">
                  <c:v>5.0030951221768837E-2</c:v>
                </c:pt>
                <c:pt idx="406">
                  <c:v>5.2649111601568224E-2</c:v>
                </c:pt>
                <c:pt idx="407">
                  <c:v>5.2462945402214273E-2</c:v>
                </c:pt>
                <c:pt idx="408">
                  <c:v>5.2432790799336437E-2</c:v>
                </c:pt>
                <c:pt idx="409">
                  <c:v>5.2431295218527629E-2</c:v>
                </c:pt>
                <c:pt idx="410">
                  <c:v>5.2409294992432597E-2</c:v>
                </c:pt>
                <c:pt idx="411">
                  <c:v>4.9241442564166515E-2</c:v>
                </c:pt>
                <c:pt idx="412">
                  <c:v>4.8503379719686872E-2</c:v>
                </c:pt>
                <c:pt idx="413">
                  <c:v>4.829865716706741E-2</c:v>
                </c:pt>
                <c:pt idx="414">
                  <c:v>4.842271094119123E-2</c:v>
                </c:pt>
                <c:pt idx="415">
                  <c:v>4.8421005535615118E-2</c:v>
                </c:pt>
                <c:pt idx="416">
                  <c:v>4.980642915450529E-2</c:v>
                </c:pt>
                <c:pt idx="417">
                  <c:v>4.9496067160301742E-2</c:v>
                </c:pt>
                <c:pt idx="418">
                  <c:v>4.7002481268773641E-2</c:v>
                </c:pt>
                <c:pt idx="419">
                  <c:v>4.7144799175206337E-2</c:v>
                </c:pt>
                <c:pt idx="420">
                  <c:v>4.4373144534308517E-2</c:v>
                </c:pt>
                <c:pt idx="421">
                  <c:v>4.4490859172628905E-2</c:v>
                </c:pt>
                <c:pt idx="422">
                  <c:v>4.3253599308188E-2</c:v>
                </c:pt>
                <c:pt idx="423">
                  <c:v>4.0264433824254965E-2</c:v>
                </c:pt>
                <c:pt idx="424">
                  <c:v>3.9821201485657501E-2</c:v>
                </c:pt>
                <c:pt idx="425">
                  <c:v>4.1724256178905829E-2</c:v>
                </c:pt>
                <c:pt idx="426">
                  <c:v>4.5369993944408708E-2</c:v>
                </c:pt>
                <c:pt idx="427">
                  <c:v>5.8405412195822522E-2</c:v>
                </c:pt>
                <c:pt idx="428">
                  <c:v>5.7337455828733834E-2</c:v>
                </c:pt>
                <c:pt idx="429">
                  <c:v>5.6074654116363677E-2</c:v>
                </c:pt>
                <c:pt idx="430">
                  <c:v>5.635729919041934E-2</c:v>
                </c:pt>
                <c:pt idx="431">
                  <c:v>5.7349667407763399E-2</c:v>
                </c:pt>
                <c:pt idx="432">
                  <c:v>5.6894065550303574E-2</c:v>
                </c:pt>
                <c:pt idx="433">
                  <c:v>5.7104946692269176E-2</c:v>
                </c:pt>
                <c:pt idx="434">
                  <c:v>5.7162065374120968E-2</c:v>
                </c:pt>
                <c:pt idx="435">
                  <c:v>5.7024902016650933E-2</c:v>
                </c:pt>
                <c:pt idx="436">
                  <c:v>5.6599247696476833E-2</c:v>
                </c:pt>
                <c:pt idx="437">
                  <c:v>5.6569457729889541E-2</c:v>
                </c:pt>
                <c:pt idx="438">
                  <c:v>5.6989391465177987E-2</c:v>
                </c:pt>
                <c:pt idx="439">
                  <c:v>5.7012378755280452E-2</c:v>
                </c:pt>
                <c:pt idx="440">
                  <c:v>5.6617304597490023E-2</c:v>
                </c:pt>
                <c:pt idx="441">
                  <c:v>5.7060192547524272E-2</c:v>
                </c:pt>
                <c:pt idx="442">
                  <c:v>5.7918345100546755E-2</c:v>
                </c:pt>
                <c:pt idx="443">
                  <c:v>5.771949489773847E-2</c:v>
                </c:pt>
                <c:pt idx="444">
                  <c:v>5.7738344460011484E-2</c:v>
                </c:pt>
                <c:pt idx="445">
                  <c:v>5.8171834366394663E-2</c:v>
                </c:pt>
                <c:pt idx="446">
                  <c:v>6.1897712762969029E-2</c:v>
                </c:pt>
                <c:pt idx="447">
                  <c:v>6.0610588550038869E-2</c:v>
                </c:pt>
                <c:pt idx="448">
                  <c:v>5.8048541080046881E-2</c:v>
                </c:pt>
                <c:pt idx="449">
                  <c:v>3.4521296484163008E-2</c:v>
                </c:pt>
                <c:pt idx="450">
                  <c:v>3.5054705157729162E-2</c:v>
                </c:pt>
                <c:pt idx="451">
                  <c:v>3.5697931595958521E-2</c:v>
                </c:pt>
                <c:pt idx="452">
                  <c:v>3.4166317553915582E-2</c:v>
                </c:pt>
                <c:pt idx="453">
                  <c:v>3.4127477093383492E-2</c:v>
                </c:pt>
                <c:pt idx="454">
                  <c:v>3.3708014376096787E-2</c:v>
                </c:pt>
                <c:pt idx="455">
                  <c:v>3.3714066476351785E-2</c:v>
                </c:pt>
                <c:pt idx="456">
                  <c:v>3.3599874594400281E-2</c:v>
                </c:pt>
                <c:pt idx="457">
                  <c:v>3.3516492578942847E-2</c:v>
                </c:pt>
                <c:pt idx="458">
                  <c:v>3.201385909615645E-2</c:v>
                </c:pt>
                <c:pt idx="459">
                  <c:v>3.2844087167021925E-2</c:v>
                </c:pt>
                <c:pt idx="460">
                  <c:v>3.2776538082534903E-2</c:v>
                </c:pt>
                <c:pt idx="461">
                  <c:v>3.2930504059215569E-2</c:v>
                </c:pt>
                <c:pt idx="462">
                  <c:v>3.2758998440501223E-2</c:v>
                </c:pt>
                <c:pt idx="463">
                  <c:v>2.7325266690291908E-2</c:v>
                </c:pt>
                <c:pt idx="464">
                  <c:v>2.7190305406630162E-2</c:v>
                </c:pt>
                <c:pt idx="465">
                  <c:v>2.6866584175374741E-2</c:v>
                </c:pt>
                <c:pt idx="466">
                  <c:v>2.67791682054037E-2</c:v>
                </c:pt>
                <c:pt idx="467">
                  <c:v>2.6814915690669162E-2</c:v>
                </c:pt>
                <c:pt idx="468">
                  <c:v>2.3331276827687934E-2</c:v>
                </c:pt>
                <c:pt idx="469">
                  <c:v>2.3133632936676366E-2</c:v>
                </c:pt>
                <c:pt idx="470">
                  <c:v>2.7838238325111526E-2</c:v>
                </c:pt>
                <c:pt idx="471">
                  <c:v>2.9959268370463317E-2</c:v>
                </c:pt>
                <c:pt idx="472">
                  <c:v>2.9664707508747459E-2</c:v>
                </c:pt>
                <c:pt idx="473">
                  <c:v>3.1645456698319127E-2</c:v>
                </c:pt>
                <c:pt idx="474">
                  <c:v>3.1299917826726663E-2</c:v>
                </c:pt>
                <c:pt idx="475">
                  <c:v>3.0845587666348321E-2</c:v>
                </c:pt>
                <c:pt idx="476">
                  <c:v>3.0832456839015449E-2</c:v>
                </c:pt>
                <c:pt idx="477">
                  <c:v>3.1449236299311602E-2</c:v>
                </c:pt>
                <c:pt idx="478">
                  <c:v>3.7359435005795451E-2</c:v>
                </c:pt>
                <c:pt idx="479">
                  <c:v>3.7421565756838047E-2</c:v>
                </c:pt>
                <c:pt idx="480">
                  <c:v>3.7177386894274418E-2</c:v>
                </c:pt>
                <c:pt idx="481">
                  <c:v>3.7115869973960255E-2</c:v>
                </c:pt>
                <c:pt idx="482">
                  <c:v>3.7115034545946661E-2</c:v>
                </c:pt>
                <c:pt idx="483">
                  <c:v>3.659857956906349E-2</c:v>
                </c:pt>
                <c:pt idx="484">
                  <c:v>3.7051338668888288E-2</c:v>
                </c:pt>
                <c:pt idx="485">
                  <c:v>3.6835876151943746E-2</c:v>
                </c:pt>
                <c:pt idx="486">
                  <c:v>3.5854776457752223E-2</c:v>
                </c:pt>
                <c:pt idx="487">
                  <c:v>3.4855389845298998E-2</c:v>
                </c:pt>
                <c:pt idx="488">
                  <c:v>3.5105309110741938E-2</c:v>
                </c:pt>
                <c:pt idx="489">
                  <c:v>3.6485243033345181E-2</c:v>
                </c:pt>
                <c:pt idx="490">
                  <c:v>3.6604493617020777E-2</c:v>
                </c:pt>
                <c:pt idx="491">
                  <c:v>3.759712842174668E-2</c:v>
                </c:pt>
                <c:pt idx="492">
                  <c:v>3.6781613774180419E-2</c:v>
                </c:pt>
                <c:pt idx="493">
                  <c:v>3.6891343650506732E-2</c:v>
                </c:pt>
                <c:pt idx="494">
                  <c:v>3.9255694226810078E-2</c:v>
                </c:pt>
                <c:pt idx="495">
                  <c:v>4.0667780437021475E-2</c:v>
                </c:pt>
                <c:pt idx="496">
                  <c:v>4.0603352379275502E-2</c:v>
                </c:pt>
                <c:pt idx="497">
                  <c:v>4.0452023489936866E-2</c:v>
                </c:pt>
                <c:pt idx="498">
                  <c:v>4.0620390953008866E-2</c:v>
                </c:pt>
                <c:pt idx="499">
                  <c:v>4.0501505359805512E-2</c:v>
                </c:pt>
                <c:pt idx="500">
                  <c:v>3.3316147194286286E-2</c:v>
                </c:pt>
                <c:pt idx="501">
                  <c:v>3.3422046490793021E-2</c:v>
                </c:pt>
                <c:pt idx="502">
                  <c:v>3.4485450955756954E-2</c:v>
                </c:pt>
                <c:pt idx="503">
                  <c:v>3.4386278100536051E-2</c:v>
                </c:pt>
                <c:pt idx="504">
                  <c:v>3.4313948039379198E-2</c:v>
                </c:pt>
                <c:pt idx="505">
                  <c:v>3.4349013311262493E-2</c:v>
                </c:pt>
                <c:pt idx="506">
                  <c:v>3.4937479269386881E-2</c:v>
                </c:pt>
                <c:pt idx="507">
                  <c:v>3.5357426374541326E-2</c:v>
                </c:pt>
                <c:pt idx="508">
                  <c:v>3.5318830727792627E-2</c:v>
                </c:pt>
                <c:pt idx="509">
                  <c:v>3.5173517229666218E-2</c:v>
                </c:pt>
                <c:pt idx="510">
                  <c:v>3.6192816159986686E-2</c:v>
                </c:pt>
                <c:pt idx="511">
                  <c:v>3.5183400035143919E-2</c:v>
                </c:pt>
                <c:pt idx="512">
                  <c:v>3.3536795709814674E-2</c:v>
                </c:pt>
                <c:pt idx="513">
                  <c:v>3.1650843604049614E-2</c:v>
                </c:pt>
                <c:pt idx="514">
                  <c:v>3.1700828094004464E-2</c:v>
                </c:pt>
                <c:pt idx="515">
                  <c:v>3.1110590517587175E-2</c:v>
                </c:pt>
                <c:pt idx="516">
                  <c:v>2.8224616944690476E-2</c:v>
                </c:pt>
                <c:pt idx="517">
                  <c:v>2.4721587524873107E-2</c:v>
                </c:pt>
                <c:pt idx="518">
                  <c:v>2.47927369904179E-2</c:v>
                </c:pt>
                <c:pt idx="519">
                  <c:v>2.6271560149362418E-2</c:v>
                </c:pt>
                <c:pt idx="520">
                  <c:v>2.6650072846151392E-2</c:v>
                </c:pt>
                <c:pt idx="521">
                  <c:v>2.9042359492019422E-2</c:v>
                </c:pt>
                <c:pt idx="522">
                  <c:v>2.9134720640705991E-2</c:v>
                </c:pt>
                <c:pt idx="523">
                  <c:v>3.1264151911275823E-2</c:v>
                </c:pt>
                <c:pt idx="524">
                  <c:v>2.9036540233456261E-2</c:v>
                </c:pt>
                <c:pt idx="525">
                  <c:v>2.859219962722289E-2</c:v>
                </c:pt>
                <c:pt idx="526">
                  <c:v>2.9042622576451894E-2</c:v>
                </c:pt>
                <c:pt idx="527">
                  <c:v>3.0712851951318738E-2</c:v>
                </c:pt>
                <c:pt idx="528">
                  <c:v>3.04418381516013E-2</c:v>
                </c:pt>
                <c:pt idx="529">
                  <c:v>3.0273263578479526E-2</c:v>
                </c:pt>
                <c:pt idx="530">
                  <c:v>2.9720485533085931E-2</c:v>
                </c:pt>
                <c:pt idx="531">
                  <c:v>3.0359464878507634E-2</c:v>
                </c:pt>
                <c:pt idx="532">
                  <c:v>2.8108029325389697E-2</c:v>
                </c:pt>
                <c:pt idx="533">
                  <c:v>2.7802545664190367E-2</c:v>
                </c:pt>
                <c:pt idx="534">
                  <c:v>2.7774583202560023E-2</c:v>
                </c:pt>
                <c:pt idx="535">
                  <c:v>2.8478601806156172E-2</c:v>
                </c:pt>
                <c:pt idx="536">
                  <c:v>2.7581072337868849E-2</c:v>
                </c:pt>
                <c:pt idx="537">
                  <c:v>2.6310612791238593E-2</c:v>
                </c:pt>
                <c:pt idx="538">
                  <c:v>2.6123918100633574E-2</c:v>
                </c:pt>
                <c:pt idx="539">
                  <c:v>2.4470455928463666E-2</c:v>
                </c:pt>
                <c:pt idx="540">
                  <c:v>2.474131046534386E-2</c:v>
                </c:pt>
                <c:pt idx="541">
                  <c:v>2.4363113293093572E-2</c:v>
                </c:pt>
                <c:pt idx="542">
                  <c:v>2.5521264593272079E-2</c:v>
                </c:pt>
                <c:pt idx="543">
                  <c:v>2.4062075372735359E-2</c:v>
                </c:pt>
                <c:pt idx="544">
                  <c:v>2.4485094813946402E-2</c:v>
                </c:pt>
                <c:pt idx="545">
                  <c:v>2.3275792735180479E-2</c:v>
                </c:pt>
                <c:pt idx="546">
                  <c:v>2.3453389616053449E-2</c:v>
                </c:pt>
                <c:pt idx="547">
                  <c:v>2.360758635973292E-2</c:v>
                </c:pt>
                <c:pt idx="548">
                  <c:v>2.3650795050426887E-2</c:v>
                </c:pt>
                <c:pt idx="549">
                  <c:v>2.7747108687461962E-2</c:v>
                </c:pt>
                <c:pt idx="550">
                  <c:v>2.9622609548292392E-2</c:v>
                </c:pt>
                <c:pt idx="551">
                  <c:v>2.9435450515747086E-2</c:v>
                </c:pt>
                <c:pt idx="552">
                  <c:v>2.9916856159859145E-2</c:v>
                </c:pt>
                <c:pt idx="553">
                  <c:v>3.027242778308524E-2</c:v>
                </c:pt>
                <c:pt idx="554">
                  <c:v>3.0721573308186017E-2</c:v>
                </c:pt>
                <c:pt idx="555">
                  <c:v>3.051180631423521E-2</c:v>
                </c:pt>
                <c:pt idx="556">
                  <c:v>3.0399582258059055E-2</c:v>
                </c:pt>
                <c:pt idx="557">
                  <c:v>3.1115289214948036E-2</c:v>
                </c:pt>
                <c:pt idx="558">
                  <c:v>3.154725874958586E-2</c:v>
                </c:pt>
                <c:pt idx="559">
                  <c:v>3.1980698707323778E-2</c:v>
                </c:pt>
                <c:pt idx="560">
                  <c:v>3.2476008101908233E-2</c:v>
                </c:pt>
                <c:pt idx="561">
                  <c:v>3.2825457197877508E-2</c:v>
                </c:pt>
                <c:pt idx="562">
                  <c:v>3.3000145997306385E-2</c:v>
                </c:pt>
                <c:pt idx="563">
                  <c:v>3.3263677665939885E-2</c:v>
                </c:pt>
                <c:pt idx="564">
                  <c:v>3.1944526549139103E-2</c:v>
                </c:pt>
                <c:pt idx="565">
                  <c:v>3.3005448818111273E-2</c:v>
                </c:pt>
                <c:pt idx="566">
                  <c:v>3.3674815064688952E-2</c:v>
                </c:pt>
                <c:pt idx="567">
                  <c:v>3.4807125091915303E-2</c:v>
                </c:pt>
                <c:pt idx="568">
                  <c:v>3.4454573337228199E-2</c:v>
                </c:pt>
                <c:pt idx="569">
                  <c:v>3.429380908402508E-2</c:v>
                </c:pt>
                <c:pt idx="570">
                  <c:v>3.6076767148029362E-2</c:v>
                </c:pt>
                <c:pt idx="571">
                  <c:v>3.2167422504170456E-2</c:v>
                </c:pt>
                <c:pt idx="572">
                  <c:v>3.1683948534303057E-2</c:v>
                </c:pt>
                <c:pt idx="573">
                  <c:v>3.2199290961076821E-2</c:v>
                </c:pt>
                <c:pt idx="574">
                  <c:v>3.1647207539810519E-2</c:v>
                </c:pt>
                <c:pt idx="575">
                  <c:v>3.0960693563801749E-2</c:v>
                </c:pt>
                <c:pt idx="576">
                  <c:v>3.3417837638630168E-2</c:v>
                </c:pt>
                <c:pt idx="577">
                  <c:v>3.3285495948984861E-2</c:v>
                </c:pt>
                <c:pt idx="578">
                  <c:v>3.3286721205196317E-2</c:v>
                </c:pt>
                <c:pt idx="579">
                  <c:v>3.3415553892196241E-2</c:v>
                </c:pt>
                <c:pt idx="580">
                  <c:v>3.3458330918376702E-2</c:v>
                </c:pt>
                <c:pt idx="581">
                  <c:v>3.3070152083377234E-2</c:v>
                </c:pt>
                <c:pt idx="582">
                  <c:v>3.2237881997590645E-2</c:v>
                </c:pt>
                <c:pt idx="583">
                  <c:v>3.4151422049813696E-2</c:v>
                </c:pt>
                <c:pt idx="584">
                  <c:v>4.2835726173987891E-2</c:v>
                </c:pt>
                <c:pt idx="585">
                  <c:v>4.433037103072187E-2</c:v>
                </c:pt>
                <c:pt idx="586">
                  <c:v>4.4141350998465986E-2</c:v>
                </c:pt>
                <c:pt idx="587">
                  <c:v>4.4765950407611665E-2</c:v>
                </c:pt>
                <c:pt idx="588">
                  <c:v>4.4775823333090596E-2</c:v>
                </c:pt>
                <c:pt idx="589">
                  <c:v>4.5585985954783803E-2</c:v>
                </c:pt>
                <c:pt idx="590">
                  <c:v>4.711927872700733E-2</c:v>
                </c:pt>
                <c:pt idx="591">
                  <c:v>4.7076726107188827E-2</c:v>
                </c:pt>
                <c:pt idx="592">
                  <c:v>4.4039613627730352E-2</c:v>
                </c:pt>
                <c:pt idx="593">
                  <c:v>4.5755519333854806E-2</c:v>
                </c:pt>
                <c:pt idx="594">
                  <c:v>4.7532688011010314E-2</c:v>
                </c:pt>
                <c:pt idx="595">
                  <c:v>4.7962167727333901E-2</c:v>
                </c:pt>
                <c:pt idx="596">
                  <c:v>5.1025575081797642E-2</c:v>
                </c:pt>
                <c:pt idx="597">
                  <c:v>5.1678653459719226E-2</c:v>
                </c:pt>
                <c:pt idx="598">
                  <c:v>5.3122332719299108E-2</c:v>
                </c:pt>
                <c:pt idx="599">
                  <c:v>5.2915642375659357E-2</c:v>
                </c:pt>
                <c:pt idx="600">
                  <c:v>5.5352694018856306E-2</c:v>
                </c:pt>
                <c:pt idx="601">
                  <c:v>5.615339290581476E-2</c:v>
                </c:pt>
                <c:pt idx="602">
                  <c:v>5.807959041529679E-2</c:v>
                </c:pt>
                <c:pt idx="603">
                  <c:v>5.8096464421584969E-2</c:v>
                </c:pt>
                <c:pt idx="604">
                  <c:v>5.8157308393118022E-2</c:v>
                </c:pt>
                <c:pt idx="605">
                  <c:v>5.790636025556832E-2</c:v>
                </c:pt>
                <c:pt idx="606">
                  <c:v>5.0427555197341614E-2</c:v>
                </c:pt>
                <c:pt idx="607">
                  <c:v>4.9095541839910474E-2</c:v>
                </c:pt>
                <c:pt idx="608">
                  <c:v>4.9054421117448892E-2</c:v>
                </c:pt>
                <c:pt idx="609">
                  <c:v>4.8576106375345582E-2</c:v>
                </c:pt>
                <c:pt idx="610">
                  <c:v>4.840506035113501E-2</c:v>
                </c:pt>
                <c:pt idx="611">
                  <c:v>4.6426907792986541E-2</c:v>
                </c:pt>
                <c:pt idx="612">
                  <c:v>4.5071815731156727E-2</c:v>
                </c:pt>
                <c:pt idx="613">
                  <c:v>4.5372959468392905E-2</c:v>
                </c:pt>
                <c:pt idx="614">
                  <c:v>4.5746545992618022E-2</c:v>
                </c:pt>
                <c:pt idx="615">
                  <c:v>4.2620276789255958E-2</c:v>
                </c:pt>
                <c:pt idx="616">
                  <c:v>4.0402544322260668E-2</c:v>
                </c:pt>
                <c:pt idx="617">
                  <c:v>3.9030318110207039E-2</c:v>
                </c:pt>
                <c:pt idx="618">
                  <c:v>3.0892831364544956E-2</c:v>
                </c:pt>
                <c:pt idx="619">
                  <c:v>3.3003429059548485E-2</c:v>
                </c:pt>
                <c:pt idx="620">
                  <c:v>3.2467194932430984E-2</c:v>
                </c:pt>
                <c:pt idx="621">
                  <c:v>3.3333270361890655E-2</c:v>
                </c:pt>
                <c:pt idx="622">
                  <c:v>3.1434466870971109E-2</c:v>
                </c:pt>
                <c:pt idx="623">
                  <c:v>2.9828492324494551E-2</c:v>
                </c:pt>
                <c:pt idx="624">
                  <c:v>2.6732725569117651E-2</c:v>
                </c:pt>
                <c:pt idx="625">
                  <c:v>3.1014071491274577E-2</c:v>
                </c:pt>
                <c:pt idx="626">
                  <c:v>3.1685060531695917E-2</c:v>
                </c:pt>
                <c:pt idx="627">
                  <c:v>3.0455890307834129E-2</c:v>
                </c:pt>
                <c:pt idx="628">
                  <c:v>3.0621575833261108E-2</c:v>
                </c:pt>
                <c:pt idx="629">
                  <c:v>3.0262920333286362E-2</c:v>
                </c:pt>
                <c:pt idx="630">
                  <c:v>3.035413268683829E-2</c:v>
                </c:pt>
                <c:pt idx="631">
                  <c:v>3.8150301948597219E-2</c:v>
                </c:pt>
                <c:pt idx="632">
                  <c:v>3.908523825537788E-2</c:v>
                </c:pt>
                <c:pt idx="633">
                  <c:v>3.9409632222258871E-2</c:v>
                </c:pt>
                <c:pt idx="634">
                  <c:v>3.9087279483559181E-2</c:v>
                </c:pt>
                <c:pt idx="635">
                  <c:v>4.0922387018802187E-2</c:v>
                </c:pt>
                <c:pt idx="636">
                  <c:v>4.1074197872663434E-2</c:v>
                </c:pt>
                <c:pt idx="637">
                  <c:v>4.1102305913672976E-2</c:v>
                </c:pt>
                <c:pt idx="638">
                  <c:v>4.4879350466998785E-2</c:v>
                </c:pt>
                <c:pt idx="639">
                  <c:v>4.5041958097834123E-2</c:v>
                </c:pt>
                <c:pt idx="640">
                  <c:v>6.2070461310868644E-2</c:v>
                </c:pt>
                <c:pt idx="641">
                  <c:v>5.9965234686614986E-2</c:v>
                </c:pt>
                <c:pt idx="642">
                  <c:v>5.9125621279518391E-2</c:v>
                </c:pt>
                <c:pt idx="643">
                  <c:v>5.9302693025311166E-2</c:v>
                </c:pt>
                <c:pt idx="644">
                  <c:v>5.7351934000969079E-2</c:v>
                </c:pt>
                <c:pt idx="645">
                  <c:v>5.6580887793915527E-2</c:v>
                </c:pt>
                <c:pt idx="646">
                  <c:v>5.4024923289958518E-2</c:v>
                </c:pt>
                <c:pt idx="647">
                  <c:v>5.3876350335023575E-2</c:v>
                </c:pt>
                <c:pt idx="648">
                  <c:v>5.4386040914725133E-2</c:v>
                </c:pt>
                <c:pt idx="649">
                  <c:v>5.3822252491744361E-2</c:v>
                </c:pt>
                <c:pt idx="650">
                  <c:v>5.3031678444142555E-2</c:v>
                </c:pt>
                <c:pt idx="651">
                  <c:v>5.2950694759922722E-2</c:v>
                </c:pt>
                <c:pt idx="652">
                  <c:v>5.3188673675270741E-2</c:v>
                </c:pt>
                <c:pt idx="653">
                  <c:v>5.1197635300870348E-2</c:v>
                </c:pt>
                <c:pt idx="654">
                  <c:v>5.1193618307051721E-2</c:v>
                </c:pt>
                <c:pt idx="655">
                  <c:v>4.9662392199906459E-2</c:v>
                </c:pt>
                <c:pt idx="656">
                  <c:v>5.3192510752075442E-2</c:v>
                </c:pt>
                <c:pt idx="657">
                  <c:v>5.2717632315896282E-2</c:v>
                </c:pt>
                <c:pt idx="658">
                  <c:v>5.490255407229943E-2</c:v>
                </c:pt>
                <c:pt idx="659">
                  <c:v>5.4876764611299075E-2</c:v>
                </c:pt>
                <c:pt idx="660">
                  <c:v>5.2641461261942787E-2</c:v>
                </c:pt>
                <c:pt idx="661">
                  <c:v>5.296188184402463E-2</c:v>
                </c:pt>
                <c:pt idx="662">
                  <c:v>3.1170434847203932E-2</c:v>
                </c:pt>
                <c:pt idx="663">
                  <c:v>3.2509457337969269E-2</c:v>
                </c:pt>
                <c:pt idx="664">
                  <c:v>3.0573089095992281E-2</c:v>
                </c:pt>
                <c:pt idx="665">
                  <c:v>3.1103564568401902E-2</c:v>
                </c:pt>
                <c:pt idx="666">
                  <c:v>3.0246723071092572E-2</c:v>
                </c:pt>
                <c:pt idx="667">
                  <c:v>3.6301163186253343E-2</c:v>
                </c:pt>
                <c:pt idx="668">
                  <c:v>3.6883190364742705E-2</c:v>
                </c:pt>
                <c:pt idx="669">
                  <c:v>3.9186854457266725E-2</c:v>
                </c:pt>
                <c:pt idx="670">
                  <c:v>4.0214815975715183E-2</c:v>
                </c:pt>
                <c:pt idx="671">
                  <c:v>4.0055496626859352E-2</c:v>
                </c:pt>
                <c:pt idx="672">
                  <c:v>3.9990803784846499E-2</c:v>
                </c:pt>
                <c:pt idx="673">
                  <c:v>3.9931004025288361E-2</c:v>
                </c:pt>
                <c:pt idx="674">
                  <c:v>4.0531013548129338E-2</c:v>
                </c:pt>
                <c:pt idx="675">
                  <c:v>3.964984381908216E-2</c:v>
                </c:pt>
                <c:pt idx="676">
                  <c:v>3.9600796302119975E-2</c:v>
                </c:pt>
                <c:pt idx="677">
                  <c:v>3.953558484393415E-2</c:v>
                </c:pt>
                <c:pt idx="678">
                  <c:v>3.7560031459535174E-2</c:v>
                </c:pt>
                <c:pt idx="679">
                  <c:v>4.1610090423099474E-2</c:v>
                </c:pt>
                <c:pt idx="680">
                  <c:v>4.0094693923141855E-2</c:v>
                </c:pt>
                <c:pt idx="681">
                  <c:v>3.9933454268984689E-2</c:v>
                </c:pt>
                <c:pt idx="682">
                  <c:v>4.0084326799350131E-2</c:v>
                </c:pt>
                <c:pt idx="683">
                  <c:v>3.8489934729667281E-2</c:v>
                </c:pt>
                <c:pt idx="684">
                  <c:v>3.8588628186303445E-2</c:v>
                </c:pt>
                <c:pt idx="685">
                  <c:v>3.9226282540047494E-2</c:v>
                </c:pt>
                <c:pt idx="686">
                  <c:v>3.9004432145107105E-2</c:v>
                </c:pt>
                <c:pt idx="687">
                  <c:v>3.8442926393225621E-2</c:v>
                </c:pt>
                <c:pt idx="688">
                  <c:v>3.938326746413788E-2</c:v>
                </c:pt>
                <c:pt idx="689">
                  <c:v>3.8895048186380073E-2</c:v>
                </c:pt>
                <c:pt idx="690">
                  <c:v>3.6704103154906777E-2</c:v>
                </c:pt>
                <c:pt idx="691">
                  <c:v>3.4545835913532684E-2</c:v>
                </c:pt>
                <c:pt idx="692">
                  <c:v>3.3151537008575697E-2</c:v>
                </c:pt>
                <c:pt idx="693">
                  <c:v>3.4695966307429951E-2</c:v>
                </c:pt>
                <c:pt idx="694">
                  <c:v>3.5697863758604807E-2</c:v>
                </c:pt>
                <c:pt idx="695">
                  <c:v>3.5200643498701188E-2</c:v>
                </c:pt>
                <c:pt idx="696">
                  <c:v>3.7416913124548805E-2</c:v>
                </c:pt>
                <c:pt idx="697">
                  <c:v>3.8129555634615619E-2</c:v>
                </c:pt>
                <c:pt idx="698">
                  <c:v>4.0015368094590532E-2</c:v>
                </c:pt>
                <c:pt idx="699">
                  <c:v>4.0462277553361375E-2</c:v>
                </c:pt>
                <c:pt idx="700">
                  <c:v>4.0518914138082243E-2</c:v>
                </c:pt>
                <c:pt idx="701">
                  <c:v>3.7192261518688194E-2</c:v>
                </c:pt>
                <c:pt idx="702">
                  <c:v>3.6474519865253449E-2</c:v>
                </c:pt>
                <c:pt idx="703">
                  <c:v>3.6472490305799944E-2</c:v>
                </c:pt>
                <c:pt idx="704">
                  <c:v>3.6392166060700469E-2</c:v>
                </c:pt>
                <c:pt idx="705">
                  <c:v>3.6532358006456808E-2</c:v>
                </c:pt>
                <c:pt idx="706">
                  <c:v>3.6523750065478471E-2</c:v>
                </c:pt>
                <c:pt idx="707">
                  <c:v>3.4932524080572132E-2</c:v>
                </c:pt>
                <c:pt idx="708">
                  <c:v>3.6163976691947847E-2</c:v>
                </c:pt>
                <c:pt idx="709">
                  <c:v>3.7059313283368006E-2</c:v>
                </c:pt>
                <c:pt idx="710">
                  <c:v>3.6672559155893708E-2</c:v>
                </c:pt>
                <c:pt idx="711">
                  <c:v>3.2263702076506549E-2</c:v>
                </c:pt>
                <c:pt idx="712">
                  <c:v>3.2544892794991835E-2</c:v>
                </c:pt>
                <c:pt idx="713">
                  <c:v>3.253957130513821E-2</c:v>
                </c:pt>
                <c:pt idx="714">
                  <c:v>3.8448661615866145E-2</c:v>
                </c:pt>
                <c:pt idx="715">
                  <c:v>3.7540524088900872E-2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A2-4CCA-98A1-7EF8B3B9E0C8}"/>
            </c:ext>
          </c:extLst>
        </c:ser>
        <c:ser>
          <c:idx val="3"/>
          <c:order val="2"/>
          <c:tx>
            <c:strRef>
              <c:f>'Headline Attribution'!$DM$1</c:f>
              <c:strCache>
                <c:ptCount val="1"/>
                <c:pt idx="0">
                  <c:v>Portfolio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'Headline Attribution'!$DI$23:$DI$738</c:f>
              <c:numCache>
                <c:formatCode>m/d/yyyy</c:formatCode>
                <c:ptCount val="716"/>
                <c:pt idx="0">
                  <c:v>44681</c:v>
                </c:pt>
                <c:pt idx="1">
                  <c:v>44683</c:v>
                </c:pt>
                <c:pt idx="2">
                  <c:v>44684</c:v>
                </c:pt>
                <c:pt idx="3">
                  <c:v>44685</c:v>
                </c:pt>
                <c:pt idx="4">
                  <c:v>44686</c:v>
                </c:pt>
                <c:pt idx="5">
                  <c:v>44687</c:v>
                </c:pt>
                <c:pt idx="6">
                  <c:v>44690</c:v>
                </c:pt>
                <c:pt idx="7">
                  <c:v>44691</c:v>
                </c:pt>
                <c:pt idx="8">
                  <c:v>44692</c:v>
                </c:pt>
                <c:pt idx="9">
                  <c:v>44693</c:v>
                </c:pt>
                <c:pt idx="10">
                  <c:v>44694</c:v>
                </c:pt>
                <c:pt idx="11">
                  <c:v>44697</c:v>
                </c:pt>
                <c:pt idx="12">
                  <c:v>44698</c:v>
                </c:pt>
                <c:pt idx="13">
                  <c:v>44699</c:v>
                </c:pt>
                <c:pt idx="14">
                  <c:v>44700</c:v>
                </c:pt>
                <c:pt idx="15">
                  <c:v>44701</c:v>
                </c:pt>
                <c:pt idx="16">
                  <c:v>44704</c:v>
                </c:pt>
                <c:pt idx="17">
                  <c:v>44705</c:v>
                </c:pt>
                <c:pt idx="18">
                  <c:v>44706</c:v>
                </c:pt>
                <c:pt idx="19">
                  <c:v>44707</c:v>
                </c:pt>
                <c:pt idx="20">
                  <c:v>44708</c:v>
                </c:pt>
                <c:pt idx="21">
                  <c:v>44711</c:v>
                </c:pt>
                <c:pt idx="22">
                  <c:v>44712</c:v>
                </c:pt>
                <c:pt idx="23">
                  <c:v>44713</c:v>
                </c:pt>
                <c:pt idx="24">
                  <c:v>44714</c:v>
                </c:pt>
                <c:pt idx="25">
                  <c:v>44715</c:v>
                </c:pt>
                <c:pt idx="26">
                  <c:v>44718</c:v>
                </c:pt>
                <c:pt idx="27">
                  <c:v>44719</c:v>
                </c:pt>
                <c:pt idx="28">
                  <c:v>44720</c:v>
                </c:pt>
                <c:pt idx="29">
                  <c:v>44721</c:v>
                </c:pt>
                <c:pt idx="30">
                  <c:v>44722</c:v>
                </c:pt>
                <c:pt idx="31">
                  <c:v>44725</c:v>
                </c:pt>
                <c:pt idx="32">
                  <c:v>44726</c:v>
                </c:pt>
                <c:pt idx="33">
                  <c:v>44727</c:v>
                </c:pt>
                <c:pt idx="34">
                  <c:v>44728</c:v>
                </c:pt>
                <c:pt idx="35">
                  <c:v>44729</c:v>
                </c:pt>
                <c:pt idx="36">
                  <c:v>44732</c:v>
                </c:pt>
                <c:pt idx="37">
                  <c:v>44733</c:v>
                </c:pt>
                <c:pt idx="38">
                  <c:v>44734</c:v>
                </c:pt>
                <c:pt idx="39">
                  <c:v>44735</c:v>
                </c:pt>
                <c:pt idx="40">
                  <c:v>44736</c:v>
                </c:pt>
                <c:pt idx="41">
                  <c:v>44739</c:v>
                </c:pt>
                <c:pt idx="42">
                  <c:v>44740</c:v>
                </c:pt>
                <c:pt idx="43">
                  <c:v>44741</c:v>
                </c:pt>
                <c:pt idx="44">
                  <c:v>44742</c:v>
                </c:pt>
                <c:pt idx="45">
                  <c:v>44743</c:v>
                </c:pt>
                <c:pt idx="46">
                  <c:v>44746</c:v>
                </c:pt>
                <c:pt idx="47">
                  <c:v>44747</c:v>
                </c:pt>
                <c:pt idx="48">
                  <c:v>44748</c:v>
                </c:pt>
                <c:pt idx="49">
                  <c:v>44749</c:v>
                </c:pt>
                <c:pt idx="50">
                  <c:v>44750</c:v>
                </c:pt>
                <c:pt idx="51">
                  <c:v>44753</c:v>
                </c:pt>
                <c:pt idx="52">
                  <c:v>44754</c:v>
                </c:pt>
                <c:pt idx="53">
                  <c:v>44755</c:v>
                </c:pt>
                <c:pt idx="54">
                  <c:v>44756</c:v>
                </c:pt>
                <c:pt idx="55">
                  <c:v>44757</c:v>
                </c:pt>
                <c:pt idx="56">
                  <c:v>44760</c:v>
                </c:pt>
                <c:pt idx="57">
                  <c:v>44761</c:v>
                </c:pt>
                <c:pt idx="58">
                  <c:v>44762</c:v>
                </c:pt>
                <c:pt idx="59">
                  <c:v>44763</c:v>
                </c:pt>
                <c:pt idx="60">
                  <c:v>44764</c:v>
                </c:pt>
                <c:pt idx="61">
                  <c:v>44767</c:v>
                </c:pt>
                <c:pt idx="62">
                  <c:v>44768</c:v>
                </c:pt>
                <c:pt idx="63">
                  <c:v>44769</c:v>
                </c:pt>
                <c:pt idx="64">
                  <c:v>44770</c:v>
                </c:pt>
                <c:pt idx="65">
                  <c:v>44771</c:v>
                </c:pt>
                <c:pt idx="66">
                  <c:v>44773</c:v>
                </c:pt>
                <c:pt idx="67">
                  <c:v>44774</c:v>
                </c:pt>
                <c:pt idx="68">
                  <c:v>44775</c:v>
                </c:pt>
                <c:pt idx="69">
                  <c:v>44776</c:v>
                </c:pt>
                <c:pt idx="70">
                  <c:v>44777</c:v>
                </c:pt>
                <c:pt idx="71">
                  <c:v>44778</c:v>
                </c:pt>
                <c:pt idx="72">
                  <c:v>44781</c:v>
                </c:pt>
                <c:pt idx="73">
                  <c:v>44782</c:v>
                </c:pt>
                <c:pt idx="74">
                  <c:v>44783</c:v>
                </c:pt>
                <c:pt idx="75">
                  <c:v>44784</c:v>
                </c:pt>
                <c:pt idx="76">
                  <c:v>44785</c:v>
                </c:pt>
                <c:pt idx="77">
                  <c:v>44788</c:v>
                </c:pt>
                <c:pt idx="78">
                  <c:v>44789</c:v>
                </c:pt>
                <c:pt idx="79">
                  <c:v>44790</c:v>
                </c:pt>
                <c:pt idx="80">
                  <c:v>44791</c:v>
                </c:pt>
                <c:pt idx="81">
                  <c:v>44792</c:v>
                </c:pt>
                <c:pt idx="82">
                  <c:v>44795</c:v>
                </c:pt>
                <c:pt idx="83">
                  <c:v>44796</c:v>
                </c:pt>
                <c:pt idx="84">
                  <c:v>44797</c:v>
                </c:pt>
                <c:pt idx="85">
                  <c:v>44798</c:v>
                </c:pt>
                <c:pt idx="86">
                  <c:v>44799</c:v>
                </c:pt>
                <c:pt idx="87">
                  <c:v>44802</c:v>
                </c:pt>
                <c:pt idx="88">
                  <c:v>44803</c:v>
                </c:pt>
                <c:pt idx="89">
                  <c:v>44804</c:v>
                </c:pt>
                <c:pt idx="90">
                  <c:v>44805</c:v>
                </c:pt>
                <c:pt idx="91">
                  <c:v>44806</c:v>
                </c:pt>
                <c:pt idx="92">
                  <c:v>44809</c:v>
                </c:pt>
                <c:pt idx="93">
                  <c:v>44810</c:v>
                </c:pt>
                <c:pt idx="94">
                  <c:v>44811</c:v>
                </c:pt>
                <c:pt idx="95">
                  <c:v>44812</c:v>
                </c:pt>
                <c:pt idx="96">
                  <c:v>44813</c:v>
                </c:pt>
                <c:pt idx="97">
                  <c:v>44816</c:v>
                </c:pt>
                <c:pt idx="98">
                  <c:v>44817</c:v>
                </c:pt>
                <c:pt idx="99">
                  <c:v>44818</c:v>
                </c:pt>
                <c:pt idx="100">
                  <c:v>44819</c:v>
                </c:pt>
                <c:pt idx="101">
                  <c:v>44820</c:v>
                </c:pt>
                <c:pt idx="102">
                  <c:v>44823</c:v>
                </c:pt>
                <c:pt idx="103">
                  <c:v>44824</c:v>
                </c:pt>
                <c:pt idx="104">
                  <c:v>44825</c:v>
                </c:pt>
                <c:pt idx="105">
                  <c:v>44826</c:v>
                </c:pt>
                <c:pt idx="106">
                  <c:v>44827</c:v>
                </c:pt>
                <c:pt idx="107">
                  <c:v>44830</c:v>
                </c:pt>
                <c:pt idx="108">
                  <c:v>44831</c:v>
                </c:pt>
                <c:pt idx="109">
                  <c:v>44832</c:v>
                </c:pt>
                <c:pt idx="110">
                  <c:v>44833</c:v>
                </c:pt>
                <c:pt idx="111">
                  <c:v>44834</c:v>
                </c:pt>
                <c:pt idx="112">
                  <c:v>44837</c:v>
                </c:pt>
                <c:pt idx="113">
                  <c:v>44838</c:v>
                </c:pt>
                <c:pt idx="114">
                  <c:v>44839</c:v>
                </c:pt>
                <c:pt idx="115">
                  <c:v>44840</c:v>
                </c:pt>
                <c:pt idx="116">
                  <c:v>44841</c:v>
                </c:pt>
                <c:pt idx="117">
                  <c:v>44844</c:v>
                </c:pt>
                <c:pt idx="118">
                  <c:v>44845</c:v>
                </c:pt>
                <c:pt idx="119">
                  <c:v>44846</c:v>
                </c:pt>
                <c:pt idx="120">
                  <c:v>44847</c:v>
                </c:pt>
                <c:pt idx="121">
                  <c:v>44848</c:v>
                </c:pt>
                <c:pt idx="122">
                  <c:v>44851</c:v>
                </c:pt>
                <c:pt idx="123">
                  <c:v>44852</c:v>
                </c:pt>
                <c:pt idx="124">
                  <c:v>44853</c:v>
                </c:pt>
                <c:pt idx="125">
                  <c:v>44854</c:v>
                </c:pt>
                <c:pt idx="126">
                  <c:v>44855</c:v>
                </c:pt>
                <c:pt idx="127">
                  <c:v>44858</c:v>
                </c:pt>
                <c:pt idx="128">
                  <c:v>44859</c:v>
                </c:pt>
                <c:pt idx="129">
                  <c:v>44860</c:v>
                </c:pt>
                <c:pt idx="130">
                  <c:v>44861</c:v>
                </c:pt>
                <c:pt idx="131">
                  <c:v>44862</c:v>
                </c:pt>
                <c:pt idx="132">
                  <c:v>44865</c:v>
                </c:pt>
                <c:pt idx="133">
                  <c:v>44866</c:v>
                </c:pt>
                <c:pt idx="134">
                  <c:v>44867</c:v>
                </c:pt>
                <c:pt idx="135">
                  <c:v>44868</c:v>
                </c:pt>
                <c:pt idx="136">
                  <c:v>44869</c:v>
                </c:pt>
                <c:pt idx="137">
                  <c:v>44872</c:v>
                </c:pt>
                <c:pt idx="138">
                  <c:v>44873</c:v>
                </c:pt>
                <c:pt idx="139">
                  <c:v>44874</c:v>
                </c:pt>
                <c:pt idx="140">
                  <c:v>44875</c:v>
                </c:pt>
                <c:pt idx="141">
                  <c:v>44876</c:v>
                </c:pt>
                <c:pt idx="142">
                  <c:v>44879</c:v>
                </c:pt>
                <c:pt idx="143">
                  <c:v>44880</c:v>
                </c:pt>
                <c:pt idx="144">
                  <c:v>44881</c:v>
                </c:pt>
                <c:pt idx="145">
                  <c:v>44882</c:v>
                </c:pt>
                <c:pt idx="146">
                  <c:v>44883</c:v>
                </c:pt>
                <c:pt idx="147">
                  <c:v>44886</c:v>
                </c:pt>
                <c:pt idx="148">
                  <c:v>44887</c:v>
                </c:pt>
                <c:pt idx="149">
                  <c:v>44888</c:v>
                </c:pt>
                <c:pt idx="150">
                  <c:v>44889</c:v>
                </c:pt>
                <c:pt idx="151">
                  <c:v>44890</c:v>
                </c:pt>
                <c:pt idx="152">
                  <c:v>44893</c:v>
                </c:pt>
                <c:pt idx="153">
                  <c:v>44894</c:v>
                </c:pt>
                <c:pt idx="154">
                  <c:v>44895</c:v>
                </c:pt>
                <c:pt idx="155">
                  <c:v>44896</c:v>
                </c:pt>
                <c:pt idx="156">
                  <c:v>44897</c:v>
                </c:pt>
                <c:pt idx="157">
                  <c:v>44900</c:v>
                </c:pt>
                <c:pt idx="158">
                  <c:v>44901</c:v>
                </c:pt>
                <c:pt idx="159">
                  <c:v>44902</c:v>
                </c:pt>
                <c:pt idx="160">
                  <c:v>44903</c:v>
                </c:pt>
                <c:pt idx="161">
                  <c:v>44904</c:v>
                </c:pt>
                <c:pt idx="162">
                  <c:v>44907</c:v>
                </c:pt>
                <c:pt idx="163">
                  <c:v>44908</c:v>
                </c:pt>
                <c:pt idx="164">
                  <c:v>44909</c:v>
                </c:pt>
                <c:pt idx="165">
                  <c:v>44910</c:v>
                </c:pt>
                <c:pt idx="166">
                  <c:v>44911</c:v>
                </c:pt>
                <c:pt idx="167">
                  <c:v>44914</c:v>
                </c:pt>
                <c:pt idx="168">
                  <c:v>44915</c:v>
                </c:pt>
                <c:pt idx="169">
                  <c:v>44916</c:v>
                </c:pt>
                <c:pt idx="170">
                  <c:v>44917</c:v>
                </c:pt>
                <c:pt idx="171">
                  <c:v>44918</c:v>
                </c:pt>
                <c:pt idx="172">
                  <c:v>44921</c:v>
                </c:pt>
                <c:pt idx="173">
                  <c:v>44922</c:v>
                </c:pt>
                <c:pt idx="174">
                  <c:v>44923</c:v>
                </c:pt>
                <c:pt idx="175">
                  <c:v>44924</c:v>
                </c:pt>
                <c:pt idx="176">
                  <c:v>44925</c:v>
                </c:pt>
                <c:pt idx="177">
                  <c:v>44928</c:v>
                </c:pt>
                <c:pt idx="178">
                  <c:v>44929</c:v>
                </c:pt>
                <c:pt idx="179">
                  <c:v>44930</c:v>
                </c:pt>
                <c:pt idx="180">
                  <c:v>44931</c:v>
                </c:pt>
                <c:pt idx="181">
                  <c:v>44932</c:v>
                </c:pt>
                <c:pt idx="182">
                  <c:v>44935</c:v>
                </c:pt>
                <c:pt idx="183">
                  <c:v>44936</c:v>
                </c:pt>
                <c:pt idx="184">
                  <c:v>44937</c:v>
                </c:pt>
                <c:pt idx="185">
                  <c:v>44938</c:v>
                </c:pt>
                <c:pt idx="186">
                  <c:v>44939</c:v>
                </c:pt>
                <c:pt idx="187">
                  <c:v>44942</c:v>
                </c:pt>
                <c:pt idx="188">
                  <c:v>44943</c:v>
                </c:pt>
                <c:pt idx="189">
                  <c:v>44944</c:v>
                </c:pt>
                <c:pt idx="190">
                  <c:v>44945</c:v>
                </c:pt>
                <c:pt idx="191">
                  <c:v>44946</c:v>
                </c:pt>
                <c:pt idx="192">
                  <c:v>44949</c:v>
                </c:pt>
                <c:pt idx="193">
                  <c:v>44950</c:v>
                </c:pt>
                <c:pt idx="194">
                  <c:v>44951</c:v>
                </c:pt>
                <c:pt idx="195">
                  <c:v>44952</c:v>
                </c:pt>
                <c:pt idx="196">
                  <c:v>44953</c:v>
                </c:pt>
                <c:pt idx="197">
                  <c:v>44956</c:v>
                </c:pt>
                <c:pt idx="198">
                  <c:v>44957</c:v>
                </c:pt>
                <c:pt idx="199">
                  <c:v>44958</c:v>
                </c:pt>
                <c:pt idx="200">
                  <c:v>44959</c:v>
                </c:pt>
                <c:pt idx="201">
                  <c:v>44960</c:v>
                </c:pt>
                <c:pt idx="202">
                  <c:v>44963</c:v>
                </c:pt>
                <c:pt idx="203">
                  <c:v>44964</c:v>
                </c:pt>
                <c:pt idx="204">
                  <c:v>44965</c:v>
                </c:pt>
                <c:pt idx="205">
                  <c:v>44966</c:v>
                </c:pt>
                <c:pt idx="206">
                  <c:v>44967</c:v>
                </c:pt>
                <c:pt idx="207">
                  <c:v>44970</c:v>
                </c:pt>
                <c:pt idx="208">
                  <c:v>44971</c:v>
                </c:pt>
                <c:pt idx="209">
                  <c:v>44972</c:v>
                </c:pt>
                <c:pt idx="210">
                  <c:v>44973</c:v>
                </c:pt>
                <c:pt idx="211">
                  <c:v>44974</c:v>
                </c:pt>
                <c:pt idx="212">
                  <c:v>44977</c:v>
                </c:pt>
                <c:pt idx="213">
                  <c:v>44978</c:v>
                </c:pt>
                <c:pt idx="214">
                  <c:v>44979</c:v>
                </c:pt>
                <c:pt idx="215">
                  <c:v>44980</c:v>
                </c:pt>
                <c:pt idx="216">
                  <c:v>44981</c:v>
                </c:pt>
                <c:pt idx="217">
                  <c:v>44984</c:v>
                </c:pt>
                <c:pt idx="218">
                  <c:v>44985</c:v>
                </c:pt>
                <c:pt idx="219">
                  <c:v>44986</c:v>
                </c:pt>
                <c:pt idx="220">
                  <c:v>44987</c:v>
                </c:pt>
                <c:pt idx="221">
                  <c:v>44988</c:v>
                </c:pt>
                <c:pt idx="222">
                  <c:v>44991</c:v>
                </c:pt>
                <c:pt idx="223">
                  <c:v>44992</c:v>
                </c:pt>
                <c:pt idx="224">
                  <c:v>44993</c:v>
                </c:pt>
                <c:pt idx="225">
                  <c:v>44994</c:v>
                </c:pt>
                <c:pt idx="226">
                  <c:v>44995</c:v>
                </c:pt>
                <c:pt idx="227">
                  <c:v>44998</c:v>
                </c:pt>
                <c:pt idx="228">
                  <c:v>44999</c:v>
                </c:pt>
                <c:pt idx="229">
                  <c:v>45000</c:v>
                </c:pt>
                <c:pt idx="230">
                  <c:v>45001</c:v>
                </c:pt>
                <c:pt idx="231">
                  <c:v>45002</c:v>
                </c:pt>
                <c:pt idx="232">
                  <c:v>45005</c:v>
                </c:pt>
                <c:pt idx="233">
                  <c:v>45006</c:v>
                </c:pt>
                <c:pt idx="234">
                  <c:v>45007</c:v>
                </c:pt>
                <c:pt idx="235">
                  <c:v>45008</c:v>
                </c:pt>
                <c:pt idx="236">
                  <c:v>45009</c:v>
                </c:pt>
                <c:pt idx="237">
                  <c:v>45012</c:v>
                </c:pt>
                <c:pt idx="238">
                  <c:v>45013</c:v>
                </c:pt>
                <c:pt idx="239">
                  <c:v>45014</c:v>
                </c:pt>
                <c:pt idx="240">
                  <c:v>45015</c:v>
                </c:pt>
                <c:pt idx="241">
                  <c:v>45016</c:v>
                </c:pt>
                <c:pt idx="242">
                  <c:v>45019</c:v>
                </c:pt>
                <c:pt idx="243">
                  <c:v>45020</c:v>
                </c:pt>
                <c:pt idx="244">
                  <c:v>45021</c:v>
                </c:pt>
                <c:pt idx="245">
                  <c:v>45022</c:v>
                </c:pt>
                <c:pt idx="246">
                  <c:v>45023</c:v>
                </c:pt>
                <c:pt idx="247">
                  <c:v>45026</c:v>
                </c:pt>
                <c:pt idx="248">
                  <c:v>45027</c:v>
                </c:pt>
                <c:pt idx="249">
                  <c:v>45028</c:v>
                </c:pt>
                <c:pt idx="250">
                  <c:v>45029</c:v>
                </c:pt>
                <c:pt idx="251">
                  <c:v>45030</c:v>
                </c:pt>
                <c:pt idx="252">
                  <c:v>45033</c:v>
                </c:pt>
                <c:pt idx="253">
                  <c:v>45034</c:v>
                </c:pt>
                <c:pt idx="254">
                  <c:v>45035</c:v>
                </c:pt>
                <c:pt idx="255">
                  <c:v>45036</c:v>
                </c:pt>
                <c:pt idx="256">
                  <c:v>45037</c:v>
                </c:pt>
                <c:pt idx="257">
                  <c:v>45040</c:v>
                </c:pt>
                <c:pt idx="258">
                  <c:v>45041</c:v>
                </c:pt>
                <c:pt idx="259">
                  <c:v>45042</c:v>
                </c:pt>
                <c:pt idx="260">
                  <c:v>45043</c:v>
                </c:pt>
                <c:pt idx="261">
                  <c:v>45044</c:v>
                </c:pt>
                <c:pt idx="262">
                  <c:v>45046</c:v>
                </c:pt>
                <c:pt idx="263">
                  <c:v>45047</c:v>
                </c:pt>
                <c:pt idx="264">
                  <c:v>45048</c:v>
                </c:pt>
                <c:pt idx="265">
                  <c:v>45049</c:v>
                </c:pt>
                <c:pt idx="266">
                  <c:v>45050</c:v>
                </c:pt>
                <c:pt idx="267">
                  <c:v>45051</c:v>
                </c:pt>
                <c:pt idx="268">
                  <c:v>45054</c:v>
                </c:pt>
                <c:pt idx="269">
                  <c:v>45055</c:v>
                </c:pt>
                <c:pt idx="270">
                  <c:v>45056</c:v>
                </c:pt>
                <c:pt idx="271">
                  <c:v>45057</c:v>
                </c:pt>
                <c:pt idx="272">
                  <c:v>45058</c:v>
                </c:pt>
                <c:pt idx="273">
                  <c:v>45061</c:v>
                </c:pt>
                <c:pt idx="274">
                  <c:v>45062</c:v>
                </c:pt>
                <c:pt idx="275">
                  <c:v>45063</c:v>
                </c:pt>
                <c:pt idx="276">
                  <c:v>45064</c:v>
                </c:pt>
                <c:pt idx="277">
                  <c:v>45065</c:v>
                </c:pt>
                <c:pt idx="278">
                  <c:v>45068</c:v>
                </c:pt>
                <c:pt idx="279">
                  <c:v>45069</c:v>
                </c:pt>
                <c:pt idx="280">
                  <c:v>45070</c:v>
                </c:pt>
                <c:pt idx="281">
                  <c:v>45071</c:v>
                </c:pt>
                <c:pt idx="282">
                  <c:v>45072</c:v>
                </c:pt>
                <c:pt idx="283">
                  <c:v>45075</c:v>
                </c:pt>
                <c:pt idx="284">
                  <c:v>45076</c:v>
                </c:pt>
                <c:pt idx="285">
                  <c:v>45077</c:v>
                </c:pt>
                <c:pt idx="286">
                  <c:v>45078</c:v>
                </c:pt>
                <c:pt idx="287">
                  <c:v>45079</c:v>
                </c:pt>
                <c:pt idx="288">
                  <c:v>45082</c:v>
                </c:pt>
                <c:pt idx="289">
                  <c:v>45083</c:v>
                </c:pt>
                <c:pt idx="290">
                  <c:v>45084</c:v>
                </c:pt>
                <c:pt idx="291">
                  <c:v>45085</c:v>
                </c:pt>
                <c:pt idx="292">
                  <c:v>45086</c:v>
                </c:pt>
                <c:pt idx="293">
                  <c:v>45089</c:v>
                </c:pt>
                <c:pt idx="294">
                  <c:v>45090</c:v>
                </c:pt>
                <c:pt idx="295">
                  <c:v>45091</c:v>
                </c:pt>
                <c:pt idx="296">
                  <c:v>45092</c:v>
                </c:pt>
                <c:pt idx="297">
                  <c:v>45093</c:v>
                </c:pt>
                <c:pt idx="298">
                  <c:v>45096</c:v>
                </c:pt>
                <c:pt idx="299">
                  <c:v>45097</c:v>
                </c:pt>
                <c:pt idx="300">
                  <c:v>45098</c:v>
                </c:pt>
                <c:pt idx="301">
                  <c:v>45099</c:v>
                </c:pt>
                <c:pt idx="302">
                  <c:v>45100</c:v>
                </c:pt>
                <c:pt idx="303">
                  <c:v>45103</c:v>
                </c:pt>
                <c:pt idx="304">
                  <c:v>45104</c:v>
                </c:pt>
                <c:pt idx="305">
                  <c:v>45105</c:v>
                </c:pt>
                <c:pt idx="306">
                  <c:v>45106</c:v>
                </c:pt>
                <c:pt idx="307">
                  <c:v>45107</c:v>
                </c:pt>
                <c:pt idx="308">
                  <c:v>45110</c:v>
                </c:pt>
                <c:pt idx="309">
                  <c:v>45111</c:v>
                </c:pt>
                <c:pt idx="310">
                  <c:v>45112</c:v>
                </c:pt>
                <c:pt idx="311">
                  <c:v>45113</c:v>
                </c:pt>
                <c:pt idx="312">
                  <c:v>45114</c:v>
                </c:pt>
                <c:pt idx="313">
                  <c:v>45117</c:v>
                </c:pt>
                <c:pt idx="314">
                  <c:v>45118</c:v>
                </c:pt>
                <c:pt idx="315">
                  <c:v>45119</c:v>
                </c:pt>
                <c:pt idx="316">
                  <c:v>45120</c:v>
                </c:pt>
                <c:pt idx="317">
                  <c:v>45121</c:v>
                </c:pt>
                <c:pt idx="318">
                  <c:v>45124</c:v>
                </c:pt>
                <c:pt idx="319">
                  <c:v>45125</c:v>
                </c:pt>
                <c:pt idx="320">
                  <c:v>45126</c:v>
                </c:pt>
                <c:pt idx="321">
                  <c:v>45127</c:v>
                </c:pt>
                <c:pt idx="322">
                  <c:v>45128</c:v>
                </c:pt>
                <c:pt idx="323">
                  <c:v>45131</c:v>
                </c:pt>
                <c:pt idx="324">
                  <c:v>45132</c:v>
                </c:pt>
                <c:pt idx="325">
                  <c:v>45133</c:v>
                </c:pt>
                <c:pt idx="326">
                  <c:v>45134</c:v>
                </c:pt>
                <c:pt idx="327">
                  <c:v>45135</c:v>
                </c:pt>
                <c:pt idx="328">
                  <c:v>45138</c:v>
                </c:pt>
                <c:pt idx="329">
                  <c:v>45139</c:v>
                </c:pt>
                <c:pt idx="330">
                  <c:v>45140</c:v>
                </c:pt>
                <c:pt idx="331">
                  <c:v>45141</c:v>
                </c:pt>
                <c:pt idx="332">
                  <c:v>45142</c:v>
                </c:pt>
                <c:pt idx="333">
                  <c:v>45145</c:v>
                </c:pt>
                <c:pt idx="334">
                  <c:v>45146</c:v>
                </c:pt>
                <c:pt idx="335">
                  <c:v>45147</c:v>
                </c:pt>
                <c:pt idx="336">
                  <c:v>45148</c:v>
                </c:pt>
                <c:pt idx="337">
                  <c:v>45149</c:v>
                </c:pt>
                <c:pt idx="338">
                  <c:v>45152</c:v>
                </c:pt>
                <c:pt idx="339">
                  <c:v>45153</c:v>
                </c:pt>
                <c:pt idx="340">
                  <c:v>45154</c:v>
                </c:pt>
                <c:pt idx="341">
                  <c:v>45155</c:v>
                </c:pt>
                <c:pt idx="342">
                  <c:v>45156</c:v>
                </c:pt>
                <c:pt idx="343">
                  <c:v>45159</c:v>
                </c:pt>
                <c:pt idx="344">
                  <c:v>45160</c:v>
                </c:pt>
                <c:pt idx="345">
                  <c:v>45161</c:v>
                </c:pt>
                <c:pt idx="346">
                  <c:v>45162</c:v>
                </c:pt>
                <c:pt idx="347">
                  <c:v>45163</c:v>
                </c:pt>
                <c:pt idx="348">
                  <c:v>45166</c:v>
                </c:pt>
                <c:pt idx="349">
                  <c:v>45167</c:v>
                </c:pt>
                <c:pt idx="350">
                  <c:v>45168</c:v>
                </c:pt>
                <c:pt idx="351">
                  <c:v>45169</c:v>
                </c:pt>
                <c:pt idx="352">
                  <c:v>45170</c:v>
                </c:pt>
                <c:pt idx="353">
                  <c:v>45173</c:v>
                </c:pt>
                <c:pt idx="354">
                  <c:v>45174</c:v>
                </c:pt>
                <c:pt idx="355">
                  <c:v>45175</c:v>
                </c:pt>
                <c:pt idx="356">
                  <c:v>45176</c:v>
                </c:pt>
                <c:pt idx="357">
                  <c:v>45177</c:v>
                </c:pt>
                <c:pt idx="358">
                  <c:v>45180</c:v>
                </c:pt>
                <c:pt idx="359">
                  <c:v>45181</c:v>
                </c:pt>
                <c:pt idx="360">
                  <c:v>45182</c:v>
                </c:pt>
                <c:pt idx="361">
                  <c:v>45183</c:v>
                </c:pt>
                <c:pt idx="362">
                  <c:v>45184</c:v>
                </c:pt>
                <c:pt idx="363">
                  <c:v>45187</c:v>
                </c:pt>
                <c:pt idx="364">
                  <c:v>45188</c:v>
                </c:pt>
                <c:pt idx="365">
                  <c:v>45189</c:v>
                </c:pt>
                <c:pt idx="366">
                  <c:v>45190</c:v>
                </c:pt>
                <c:pt idx="367">
                  <c:v>45191</c:v>
                </c:pt>
                <c:pt idx="368">
                  <c:v>45194</c:v>
                </c:pt>
                <c:pt idx="369">
                  <c:v>45195</c:v>
                </c:pt>
                <c:pt idx="370">
                  <c:v>45196</c:v>
                </c:pt>
                <c:pt idx="371">
                  <c:v>45197</c:v>
                </c:pt>
                <c:pt idx="372">
                  <c:v>45198</c:v>
                </c:pt>
                <c:pt idx="373">
                  <c:v>45199</c:v>
                </c:pt>
                <c:pt idx="374">
                  <c:v>45201</c:v>
                </c:pt>
                <c:pt idx="375">
                  <c:v>45202</c:v>
                </c:pt>
                <c:pt idx="376">
                  <c:v>45203</c:v>
                </c:pt>
                <c:pt idx="377">
                  <c:v>45204</c:v>
                </c:pt>
                <c:pt idx="378">
                  <c:v>45205</c:v>
                </c:pt>
                <c:pt idx="379">
                  <c:v>45208</c:v>
                </c:pt>
                <c:pt idx="380">
                  <c:v>45209</c:v>
                </c:pt>
                <c:pt idx="381">
                  <c:v>45210</c:v>
                </c:pt>
                <c:pt idx="382">
                  <c:v>45211</c:v>
                </c:pt>
                <c:pt idx="383">
                  <c:v>45212</c:v>
                </c:pt>
                <c:pt idx="384">
                  <c:v>45215</c:v>
                </c:pt>
                <c:pt idx="385">
                  <c:v>45216</c:v>
                </c:pt>
                <c:pt idx="386">
                  <c:v>45217</c:v>
                </c:pt>
                <c:pt idx="387">
                  <c:v>45218</c:v>
                </c:pt>
                <c:pt idx="388">
                  <c:v>45219</c:v>
                </c:pt>
                <c:pt idx="389">
                  <c:v>45222</c:v>
                </c:pt>
                <c:pt idx="390">
                  <c:v>45223</c:v>
                </c:pt>
                <c:pt idx="391">
                  <c:v>45224</c:v>
                </c:pt>
                <c:pt idx="392">
                  <c:v>45225</c:v>
                </c:pt>
                <c:pt idx="393">
                  <c:v>45226</c:v>
                </c:pt>
                <c:pt idx="394">
                  <c:v>45229</c:v>
                </c:pt>
                <c:pt idx="395">
                  <c:v>45230</c:v>
                </c:pt>
                <c:pt idx="396">
                  <c:v>45231</c:v>
                </c:pt>
                <c:pt idx="397">
                  <c:v>45232</c:v>
                </c:pt>
                <c:pt idx="398">
                  <c:v>45233</c:v>
                </c:pt>
                <c:pt idx="399">
                  <c:v>45236</c:v>
                </c:pt>
                <c:pt idx="400">
                  <c:v>45237</c:v>
                </c:pt>
                <c:pt idx="401">
                  <c:v>45238</c:v>
                </c:pt>
                <c:pt idx="402">
                  <c:v>45239</c:v>
                </c:pt>
                <c:pt idx="403">
                  <c:v>45240</c:v>
                </c:pt>
                <c:pt idx="404">
                  <c:v>45243</c:v>
                </c:pt>
                <c:pt idx="405">
                  <c:v>45244</c:v>
                </c:pt>
                <c:pt idx="406">
                  <c:v>45245</c:v>
                </c:pt>
                <c:pt idx="407">
                  <c:v>45246</c:v>
                </c:pt>
                <c:pt idx="408">
                  <c:v>45247</c:v>
                </c:pt>
                <c:pt idx="409">
                  <c:v>45250</c:v>
                </c:pt>
                <c:pt idx="410">
                  <c:v>45251</c:v>
                </c:pt>
                <c:pt idx="411">
                  <c:v>45252</c:v>
                </c:pt>
                <c:pt idx="412">
                  <c:v>45253</c:v>
                </c:pt>
                <c:pt idx="413">
                  <c:v>45254</c:v>
                </c:pt>
                <c:pt idx="414">
                  <c:v>45257</c:v>
                </c:pt>
                <c:pt idx="415">
                  <c:v>45258</c:v>
                </c:pt>
                <c:pt idx="416">
                  <c:v>45259</c:v>
                </c:pt>
                <c:pt idx="417">
                  <c:v>45260</c:v>
                </c:pt>
                <c:pt idx="418">
                  <c:v>45261</c:v>
                </c:pt>
                <c:pt idx="419">
                  <c:v>45264</c:v>
                </c:pt>
                <c:pt idx="420">
                  <c:v>45265</c:v>
                </c:pt>
                <c:pt idx="421">
                  <c:v>45266</c:v>
                </c:pt>
                <c:pt idx="422">
                  <c:v>45267</c:v>
                </c:pt>
                <c:pt idx="423">
                  <c:v>45268</c:v>
                </c:pt>
                <c:pt idx="424">
                  <c:v>45271</c:v>
                </c:pt>
                <c:pt idx="425">
                  <c:v>45272</c:v>
                </c:pt>
                <c:pt idx="426">
                  <c:v>45273</c:v>
                </c:pt>
                <c:pt idx="427">
                  <c:v>45274</c:v>
                </c:pt>
                <c:pt idx="428">
                  <c:v>45275</c:v>
                </c:pt>
                <c:pt idx="429">
                  <c:v>45278</c:v>
                </c:pt>
                <c:pt idx="430">
                  <c:v>45279</c:v>
                </c:pt>
                <c:pt idx="431">
                  <c:v>45280</c:v>
                </c:pt>
                <c:pt idx="432">
                  <c:v>45281</c:v>
                </c:pt>
                <c:pt idx="433">
                  <c:v>45282</c:v>
                </c:pt>
                <c:pt idx="434">
                  <c:v>45285</c:v>
                </c:pt>
                <c:pt idx="435">
                  <c:v>45286</c:v>
                </c:pt>
                <c:pt idx="436">
                  <c:v>45287</c:v>
                </c:pt>
                <c:pt idx="437">
                  <c:v>45288</c:v>
                </c:pt>
                <c:pt idx="438">
                  <c:v>45289</c:v>
                </c:pt>
                <c:pt idx="439">
                  <c:v>45291</c:v>
                </c:pt>
                <c:pt idx="440">
                  <c:v>45292</c:v>
                </c:pt>
                <c:pt idx="441">
                  <c:v>45293</c:v>
                </c:pt>
                <c:pt idx="442">
                  <c:v>45294</c:v>
                </c:pt>
                <c:pt idx="443">
                  <c:v>45295</c:v>
                </c:pt>
                <c:pt idx="444">
                  <c:v>45296</c:v>
                </c:pt>
                <c:pt idx="445">
                  <c:v>45299</c:v>
                </c:pt>
                <c:pt idx="446">
                  <c:v>45300</c:v>
                </c:pt>
                <c:pt idx="447">
                  <c:v>45301</c:v>
                </c:pt>
                <c:pt idx="448">
                  <c:v>45302</c:v>
                </c:pt>
                <c:pt idx="449">
                  <c:v>45303</c:v>
                </c:pt>
                <c:pt idx="450">
                  <c:v>45306</c:v>
                </c:pt>
                <c:pt idx="451">
                  <c:v>45307</c:v>
                </c:pt>
                <c:pt idx="452">
                  <c:v>45308</c:v>
                </c:pt>
                <c:pt idx="453">
                  <c:v>45309</c:v>
                </c:pt>
                <c:pt idx="454">
                  <c:v>45310</c:v>
                </c:pt>
                <c:pt idx="455">
                  <c:v>45313</c:v>
                </c:pt>
                <c:pt idx="456">
                  <c:v>45314</c:v>
                </c:pt>
                <c:pt idx="457">
                  <c:v>45315</c:v>
                </c:pt>
                <c:pt idx="458">
                  <c:v>45316</c:v>
                </c:pt>
                <c:pt idx="459">
                  <c:v>45317</c:v>
                </c:pt>
                <c:pt idx="460">
                  <c:v>45320</c:v>
                </c:pt>
                <c:pt idx="461">
                  <c:v>45321</c:v>
                </c:pt>
                <c:pt idx="462">
                  <c:v>45322</c:v>
                </c:pt>
                <c:pt idx="463">
                  <c:v>45323</c:v>
                </c:pt>
                <c:pt idx="464">
                  <c:v>45324</c:v>
                </c:pt>
                <c:pt idx="465">
                  <c:v>45327</c:v>
                </c:pt>
                <c:pt idx="466">
                  <c:v>45328</c:v>
                </c:pt>
                <c:pt idx="467">
                  <c:v>45329</c:v>
                </c:pt>
                <c:pt idx="468">
                  <c:v>45330</c:v>
                </c:pt>
                <c:pt idx="469">
                  <c:v>45331</c:v>
                </c:pt>
                <c:pt idx="470">
                  <c:v>45334</c:v>
                </c:pt>
                <c:pt idx="471">
                  <c:v>45335</c:v>
                </c:pt>
                <c:pt idx="472">
                  <c:v>45336</c:v>
                </c:pt>
                <c:pt idx="473">
                  <c:v>45337</c:v>
                </c:pt>
                <c:pt idx="474">
                  <c:v>45338</c:v>
                </c:pt>
                <c:pt idx="475">
                  <c:v>45341</c:v>
                </c:pt>
                <c:pt idx="476">
                  <c:v>45342</c:v>
                </c:pt>
                <c:pt idx="477">
                  <c:v>45343</c:v>
                </c:pt>
                <c:pt idx="478">
                  <c:v>45344</c:v>
                </c:pt>
                <c:pt idx="479">
                  <c:v>45345</c:v>
                </c:pt>
                <c:pt idx="480">
                  <c:v>45348</c:v>
                </c:pt>
                <c:pt idx="481">
                  <c:v>45349</c:v>
                </c:pt>
                <c:pt idx="482">
                  <c:v>45350</c:v>
                </c:pt>
                <c:pt idx="483">
                  <c:v>45351</c:v>
                </c:pt>
                <c:pt idx="484">
                  <c:v>45352</c:v>
                </c:pt>
                <c:pt idx="485">
                  <c:v>45355</c:v>
                </c:pt>
                <c:pt idx="486">
                  <c:v>45356</c:v>
                </c:pt>
                <c:pt idx="487">
                  <c:v>45357</c:v>
                </c:pt>
                <c:pt idx="488">
                  <c:v>45358</c:v>
                </c:pt>
                <c:pt idx="489">
                  <c:v>45359</c:v>
                </c:pt>
                <c:pt idx="490">
                  <c:v>45362</c:v>
                </c:pt>
                <c:pt idx="491">
                  <c:v>45363</c:v>
                </c:pt>
                <c:pt idx="492">
                  <c:v>45364</c:v>
                </c:pt>
                <c:pt idx="493">
                  <c:v>45365</c:v>
                </c:pt>
                <c:pt idx="494">
                  <c:v>45366</c:v>
                </c:pt>
                <c:pt idx="495">
                  <c:v>45369</c:v>
                </c:pt>
                <c:pt idx="496">
                  <c:v>45370</c:v>
                </c:pt>
                <c:pt idx="497">
                  <c:v>45371</c:v>
                </c:pt>
                <c:pt idx="498">
                  <c:v>45372</c:v>
                </c:pt>
                <c:pt idx="499">
                  <c:v>45373</c:v>
                </c:pt>
                <c:pt idx="500">
                  <c:v>45376</c:v>
                </c:pt>
                <c:pt idx="501">
                  <c:v>45377</c:v>
                </c:pt>
                <c:pt idx="502">
                  <c:v>45378</c:v>
                </c:pt>
                <c:pt idx="503">
                  <c:v>45379</c:v>
                </c:pt>
                <c:pt idx="504">
                  <c:v>45380</c:v>
                </c:pt>
                <c:pt idx="505">
                  <c:v>45382</c:v>
                </c:pt>
                <c:pt idx="506">
                  <c:v>45383</c:v>
                </c:pt>
                <c:pt idx="507">
                  <c:v>45384</c:v>
                </c:pt>
                <c:pt idx="508">
                  <c:v>45385</c:v>
                </c:pt>
                <c:pt idx="509">
                  <c:v>45386</c:v>
                </c:pt>
                <c:pt idx="510">
                  <c:v>45387</c:v>
                </c:pt>
                <c:pt idx="511">
                  <c:v>45390</c:v>
                </c:pt>
                <c:pt idx="512">
                  <c:v>45391</c:v>
                </c:pt>
                <c:pt idx="513">
                  <c:v>45392</c:v>
                </c:pt>
                <c:pt idx="514">
                  <c:v>45393</c:v>
                </c:pt>
                <c:pt idx="515">
                  <c:v>45394</c:v>
                </c:pt>
                <c:pt idx="516">
                  <c:v>45397</c:v>
                </c:pt>
                <c:pt idx="517">
                  <c:v>45398</c:v>
                </c:pt>
                <c:pt idx="518">
                  <c:v>45399</c:v>
                </c:pt>
                <c:pt idx="519">
                  <c:v>45400</c:v>
                </c:pt>
                <c:pt idx="520">
                  <c:v>45401</c:v>
                </c:pt>
                <c:pt idx="521">
                  <c:v>45404</c:v>
                </c:pt>
                <c:pt idx="522">
                  <c:v>45405</c:v>
                </c:pt>
                <c:pt idx="523">
                  <c:v>45406</c:v>
                </c:pt>
                <c:pt idx="524">
                  <c:v>45407</c:v>
                </c:pt>
                <c:pt idx="525">
                  <c:v>45408</c:v>
                </c:pt>
                <c:pt idx="526">
                  <c:v>45411</c:v>
                </c:pt>
                <c:pt idx="527">
                  <c:v>45412</c:v>
                </c:pt>
                <c:pt idx="528">
                  <c:v>45413</c:v>
                </c:pt>
                <c:pt idx="529">
                  <c:v>45414</c:v>
                </c:pt>
                <c:pt idx="530">
                  <c:v>45415</c:v>
                </c:pt>
                <c:pt idx="531">
                  <c:v>45418</c:v>
                </c:pt>
                <c:pt idx="532">
                  <c:v>45419</c:v>
                </c:pt>
                <c:pt idx="533">
                  <c:v>45420</c:v>
                </c:pt>
                <c:pt idx="534">
                  <c:v>45421</c:v>
                </c:pt>
                <c:pt idx="535">
                  <c:v>45422</c:v>
                </c:pt>
                <c:pt idx="536">
                  <c:v>45425</c:v>
                </c:pt>
                <c:pt idx="537">
                  <c:v>45426</c:v>
                </c:pt>
                <c:pt idx="538">
                  <c:v>45427</c:v>
                </c:pt>
                <c:pt idx="539">
                  <c:v>45428</c:v>
                </c:pt>
                <c:pt idx="540">
                  <c:v>45429</c:v>
                </c:pt>
                <c:pt idx="541">
                  <c:v>45432</c:v>
                </c:pt>
                <c:pt idx="542">
                  <c:v>45433</c:v>
                </c:pt>
                <c:pt idx="543">
                  <c:v>45434</c:v>
                </c:pt>
                <c:pt idx="544">
                  <c:v>45435</c:v>
                </c:pt>
                <c:pt idx="545">
                  <c:v>45436</c:v>
                </c:pt>
                <c:pt idx="546">
                  <c:v>45439</c:v>
                </c:pt>
                <c:pt idx="547">
                  <c:v>45440</c:v>
                </c:pt>
                <c:pt idx="548">
                  <c:v>45441</c:v>
                </c:pt>
                <c:pt idx="549">
                  <c:v>45442</c:v>
                </c:pt>
                <c:pt idx="550">
                  <c:v>45443</c:v>
                </c:pt>
                <c:pt idx="551">
                  <c:v>45446</c:v>
                </c:pt>
                <c:pt idx="552">
                  <c:v>45447</c:v>
                </c:pt>
                <c:pt idx="553">
                  <c:v>45448</c:v>
                </c:pt>
                <c:pt idx="554">
                  <c:v>45449</c:v>
                </c:pt>
                <c:pt idx="555">
                  <c:v>45450</c:v>
                </c:pt>
                <c:pt idx="556">
                  <c:v>45453</c:v>
                </c:pt>
                <c:pt idx="557">
                  <c:v>45454</c:v>
                </c:pt>
                <c:pt idx="558">
                  <c:v>45455</c:v>
                </c:pt>
                <c:pt idx="559">
                  <c:v>45456</c:v>
                </c:pt>
                <c:pt idx="560">
                  <c:v>45457</c:v>
                </c:pt>
                <c:pt idx="561">
                  <c:v>45460</c:v>
                </c:pt>
                <c:pt idx="562">
                  <c:v>45461</c:v>
                </c:pt>
                <c:pt idx="563">
                  <c:v>45462</c:v>
                </c:pt>
                <c:pt idx="564">
                  <c:v>45463</c:v>
                </c:pt>
                <c:pt idx="565">
                  <c:v>45464</c:v>
                </c:pt>
                <c:pt idx="566">
                  <c:v>45467</c:v>
                </c:pt>
                <c:pt idx="567">
                  <c:v>45468</c:v>
                </c:pt>
                <c:pt idx="568">
                  <c:v>45469</c:v>
                </c:pt>
                <c:pt idx="569">
                  <c:v>45470</c:v>
                </c:pt>
                <c:pt idx="570">
                  <c:v>45471</c:v>
                </c:pt>
                <c:pt idx="571">
                  <c:v>45473</c:v>
                </c:pt>
                <c:pt idx="572">
                  <c:v>45474</c:v>
                </c:pt>
                <c:pt idx="573">
                  <c:v>45475</c:v>
                </c:pt>
                <c:pt idx="574">
                  <c:v>45476</c:v>
                </c:pt>
                <c:pt idx="575">
                  <c:v>45477</c:v>
                </c:pt>
                <c:pt idx="576">
                  <c:v>45478</c:v>
                </c:pt>
                <c:pt idx="577">
                  <c:v>45481</c:v>
                </c:pt>
                <c:pt idx="578">
                  <c:v>45482</c:v>
                </c:pt>
                <c:pt idx="579">
                  <c:v>45483</c:v>
                </c:pt>
                <c:pt idx="580">
                  <c:v>45484</c:v>
                </c:pt>
                <c:pt idx="581">
                  <c:v>45485</c:v>
                </c:pt>
                <c:pt idx="582">
                  <c:v>45488</c:v>
                </c:pt>
                <c:pt idx="583">
                  <c:v>45489</c:v>
                </c:pt>
                <c:pt idx="584">
                  <c:v>45490</c:v>
                </c:pt>
                <c:pt idx="585">
                  <c:v>45491</c:v>
                </c:pt>
                <c:pt idx="586">
                  <c:v>45492</c:v>
                </c:pt>
                <c:pt idx="587">
                  <c:v>45495</c:v>
                </c:pt>
                <c:pt idx="588">
                  <c:v>45496</c:v>
                </c:pt>
                <c:pt idx="589">
                  <c:v>45497</c:v>
                </c:pt>
                <c:pt idx="590">
                  <c:v>45498</c:v>
                </c:pt>
                <c:pt idx="591">
                  <c:v>45499</c:v>
                </c:pt>
                <c:pt idx="592">
                  <c:v>45502</c:v>
                </c:pt>
                <c:pt idx="593">
                  <c:v>45503</c:v>
                </c:pt>
                <c:pt idx="594">
                  <c:v>45504</c:v>
                </c:pt>
                <c:pt idx="595">
                  <c:v>45505</c:v>
                </c:pt>
                <c:pt idx="596">
                  <c:v>45506</c:v>
                </c:pt>
                <c:pt idx="597">
                  <c:v>45509</c:v>
                </c:pt>
                <c:pt idx="598">
                  <c:v>45510</c:v>
                </c:pt>
                <c:pt idx="599">
                  <c:v>45511</c:v>
                </c:pt>
                <c:pt idx="600">
                  <c:v>45512</c:v>
                </c:pt>
                <c:pt idx="601">
                  <c:v>45513</c:v>
                </c:pt>
                <c:pt idx="602">
                  <c:v>45516</c:v>
                </c:pt>
                <c:pt idx="603">
                  <c:v>45517</c:v>
                </c:pt>
                <c:pt idx="604">
                  <c:v>45518</c:v>
                </c:pt>
                <c:pt idx="605">
                  <c:v>45519</c:v>
                </c:pt>
                <c:pt idx="606">
                  <c:v>45520</c:v>
                </c:pt>
                <c:pt idx="607">
                  <c:v>45523</c:v>
                </c:pt>
                <c:pt idx="608">
                  <c:v>45524</c:v>
                </c:pt>
                <c:pt idx="609">
                  <c:v>45525</c:v>
                </c:pt>
                <c:pt idx="610">
                  <c:v>45526</c:v>
                </c:pt>
                <c:pt idx="611">
                  <c:v>45527</c:v>
                </c:pt>
                <c:pt idx="612">
                  <c:v>45530</c:v>
                </c:pt>
                <c:pt idx="613">
                  <c:v>45531</c:v>
                </c:pt>
                <c:pt idx="614">
                  <c:v>45532</c:v>
                </c:pt>
                <c:pt idx="615">
                  <c:v>45533</c:v>
                </c:pt>
                <c:pt idx="616">
                  <c:v>45534</c:v>
                </c:pt>
                <c:pt idx="617">
                  <c:v>45535</c:v>
                </c:pt>
                <c:pt idx="618">
                  <c:v>45537</c:v>
                </c:pt>
                <c:pt idx="619">
                  <c:v>45538</c:v>
                </c:pt>
                <c:pt idx="620">
                  <c:v>45539</c:v>
                </c:pt>
                <c:pt idx="621">
                  <c:v>45540</c:v>
                </c:pt>
                <c:pt idx="622">
                  <c:v>45541</c:v>
                </c:pt>
                <c:pt idx="623">
                  <c:v>45544</c:v>
                </c:pt>
                <c:pt idx="624">
                  <c:v>45545</c:v>
                </c:pt>
                <c:pt idx="625">
                  <c:v>45546</c:v>
                </c:pt>
                <c:pt idx="626">
                  <c:v>45547</c:v>
                </c:pt>
                <c:pt idx="627">
                  <c:v>45548</c:v>
                </c:pt>
                <c:pt idx="628">
                  <c:v>45551</c:v>
                </c:pt>
                <c:pt idx="629">
                  <c:v>45552</c:v>
                </c:pt>
                <c:pt idx="630">
                  <c:v>45553</c:v>
                </c:pt>
                <c:pt idx="631">
                  <c:v>45554</c:v>
                </c:pt>
                <c:pt idx="632">
                  <c:v>45555</c:v>
                </c:pt>
                <c:pt idx="633">
                  <c:v>45558</c:v>
                </c:pt>
                <c:pt idx="634">
                  <c:v>45559</c:v>
                </c:pt>
                <c:pt idx="635">
                  <c:v>45560</c:v>
                </c:pt>
                <c:pt idx="636">
                  <c:v>45561</c:v>
                </c:pt>
                <c:pt idx="637">
                  <c:v>45562</c:v>
                </c:pt>
                <c:pt idx="638">
                  <c:v>45565</c:v>
                </c:pt>
                <c:pt idx="639">
                  <c:v>45566</c:v>
                </c:pt>
                <c:pt idx="640">
                  <c:v>45567</c:v>
                </c:pt>
                <c:pt idx="641">
                  <c:v>45568</c:v>
                </c:pt>
                <c:pt idx="642">
                  <c:v>45569</c:v>
                </c:pt>
                <c:pt idx="643">
                  <c:v>45572</c:v>
                </c:pt>
                <c:pt idx="644">
                  <c:v>45573</c:v>
                </c:pt>
                <c:pt idx="645">
                  <c:v>45574</c:v>
                </c:pt>
                <c:pt idx="646">
                  <c:v>45575</c:v>
                </c:pt>
                <c:pt idx="647">
                  <c:v>45576</c:v>
                </c:pt>
                <c:pt idx="648">
                  <c:v>45579</c:v>
                </c:pt>
                <c:pt idx="649">
                  <c:v>45580</c:v>
                </c:pt>
                <c:pt idx="650">
                  <c:v>45581</c:v>
                </c:pt>
                <c:pt idx="651">
                  <c:v>45582</c:v>
                </c:pt>
                <c:pt idx="652">
                  <c:v>45583</c:v>
                </c:pt>
                <c:pt idx="653">
                  <c:v>45586</c:v>
                </c:pt>
                <c:pt idx="654">
                  <c:v>45587</c:v>
                </c:pt>
                <c:pt idx="655">
                  <c:v>45588</c:v>
                </c:pt>
                <c:pt idx="656">
                  <c:v>45589</c:v>
                </c:pt>
                <c:pt idx="657">
                  <c:v>45590</c:v>
                </c:pt>
                <c:pt idx="658">
                  <c:v>45593</c:v>
                </c:pt>
                <c:pt idx="659">
                  <c:v>45594</c:v>
                </c:pt>
                <c:pt idx="660">
                  <c:v>45595</c:v>
                </c:pt>
                <c:pt idx="661">
                  <c:v>45596</c:v>
                </c:pt>
                <c:pt idx="662">
                  <c:v>45597</c:v>
                </c:pt>
                <c:pt idx="663">
                  <c:v>45600</c:v>
                </c:pt>
                <c:pt idx="664">
                  <c:v>45601</c:v>
                </c:pt>
                <c:pt idx="665">
                  <c:v>45602</c:v>
                </c:pt>
                <c:pt idx="666">
                  <c:v>45603</c:v>
                </c:pt>
                <c:pt idx="667">
                  <c:v>45604</c:v>
                </c:pt>
                <c:pt idx="668">
                  <c:v>45607</c:v>
                </c:pt>
                <c:pt idx="669">
                  <c:v>45608</c:v>
                </c:pt>
                <c:pt idx="670">
                  <c:v>45609</c:v>
                </c:pt>
                <c:pt idx="671">
                  <c:v>45610</c:v>
                </c:pt>
                <c:pt idx="672">
                  <c:v>45611</c:v>
                </c:pt>
                <c:pt idx="673">
                  <c:v>45614</c:v>
                </c:pt>
                <c:pt idx="674">
                  <c:v>45615</c:v>
                </c:pt>
                <c:pt idx="675">
                  <c:v>45616</c:v>
                </c:pt>
                <c:pt idx="676">
                  <c:v>45617</c:v>
                </c:pt>
                <c:pt idx="677">
                  <c:v>45618</c:v>
                </c:pt>
                <c:pt idx="678">
                  <c:v>45621</c:v>
                </c:pt>
                <c:pt idx="679">
                  <c:v>45622</c:v>
                </c:pt>
                <c:pt idx="680">
                  <c:v>45623</c:v>
                </c:pt>
                <c:pt idx="681">
                  <c:v>45624</c:v>
                </c:pt>
                <c:pt idx="682">
                  <c:v>45625</c:v>
                </c:pt>
                <c:pt idx="683">
                  <c:v>45626</c:v>
                </c:pt>
                <c:pt idx="684">
                  <c:v>45628</c:v>
                </c:pt>
                <c:pt idx="685">
                  <c:v>45629</c:v>
                </c:pt>
                <c:pt idx="686">
                  <c:v>45630</c:v>
                </c:pt>
                <c:pt idx="687">
                  <c:v>45631</c:v>
                </c:pt>
                <c:pt idx="688">
                  <c:v>45632</c:v>
                </c:pt>
                <c:pt idx="689">
                  <c:v>45635</c:v>
                </c:pt>
                <c:pt idx="690">
                  <c:v>45636</c:v>
                </c:pt>
                <c:pt idx="691">
                  <c:v>45637</c:v>
                </c:pt>
                <c:pt idx="692">
                  <c:v>45638</c:v>
                </c:pt>
                <c:pt idx="693">
                  <c:v>45639</c:v>
                </c:pt>
                <c:pt idx="694">
                  <c:v>45642</c:v>
                </c:pt>
                <c:pt idx="695">
                  <c:v>45643</c:v>
                </c:pt>
                <c:pt idx="696">
                  <c:v>45644</c:v>
                </c:pt>
                <c:pt idx="697">
                  <c:v>45645</c:v>
                </c:pt>
                <c:pt idx="698">
                  <c:v>45646</c:v>
                </c:pt>
                <c:pt idx="699">
                  <c:v>45649</c:v>
                </c:pt>
                <c:pt idx="700">
                  <c:v>45650</c:v>
                </c:pt>
                <c:pt idx="701">
                  <c:v>45651</c:v>
                </c:pt>
                <c:pt idx="702">
                  <c:v>45652</c:v>
                </c:pt>
                <c:pt idx="703">
                  <c:v>45653</c:v>
                </c:pt>
                <c:pt idx="704">
                  <c:v>45656</c:v>
                </c:pt>
                <c:pt idx="705">
                  <c:v>45657</c:v>
                </c:pt>
                <c:pt idx="706">
                  <c:v>45658</c:v>
                </c:pt>
                <c:pt idx="707">
                  <c:v>45659</c:v>
                </c:pt>
                <c:pt idx="708">
                  <c:v>45660</c:v>
                </c:pt>
                <c:pt idx="709">
                  <c:v>45663</c:v>
                </c:pt>
                <c:pt idx="710">
                  <c:v>45664</c:v>
                </c:pt>
                <c:pt idx="711">
                  <c:v>45665</c:v>
                </c:pt>
                <c:pt idx="712">
                  <c:v>45666</c:v>
                </c:pt>
                <c:pt idx="713">
                  <c:v>45667</c:v>
                </c:pt>
                <c:pt idx="714">
                  <c:v>45670</c:v>
                </c:pt>
                <c:pt idx="715">
                  <c:v>45671</c:v>
                </c:pt>
              </c:numCache>
            </c:numRef>
          </c:cat>
          <c:val>
            <c:numRef>
              <c:f>'Headline Attribution'!$DM$23:$DM$738</c:f>
              <c:numCache>
                <c:formatCode>0.00%</c:formatCode>
                <c:ptCount val="716"/>
                <c:pt idx="0">
                  <c:v>1.3555048538104126E-2</c:v>
                </c:pt>
                <c:pt idx="1">
                  <c:v>1.4303917001449359E-2</c:v>
                </c:pt>
                <c:pt idx="2">
                  <c:v>1.4057765887559965E-2</c:v>
                </c:pt>
                <c:pt idx="3">
                  <c:v>1.3933752519387299E-2</c:v>
                </c:pt>
                <c:pt idx="4">
                  <c:v>1.4538459884173866E-2</c:v>
                </c:pt>
                <c:pt idx="5">
                  <c:v>1.6086608646685884E-2</c:v>
                </c:pt>
                <c:pt idx="6">
                  <c:v>1.5926795469181385E-2</c:v>
                </c:pt>
                <c:pt idx="7">
                  <c:v>1.6323062631141208E-2</c:v>
                </c:pt>
                <c:pt idx="8">
                  <c:v>1.6467974447476948E-2</c:v>
                </c:pt>
                <c:pt idx="9">
                  <c:v>1.7163570422006464E-2</c:v>
                </c:pt>
                <c:pt idx="10">
                  <c:v>1.7628941299732963E-2</c:v>
                </c:pt>
                <c:pt idx="11">
                  <c:v>1.7335699523260029E-2</c:v>
                </c:pt>
                <c:pt idx="12">
                  <c:v>1.7386326610995557E-2</c:v>
                </c:pt>
                <c:pt idx="13">
                  <c:v>1.6883972619546085E-2</c:v>
                </c:pt>
                <c:pt idx="14">
                  <c:v>1.7110266536577122E-2</c:v>
                </c:pt>
                <c:pt idx="15">
                  <c:v>1.7358237359871874E-2</c:v>
                </c:pt>
                <c:pt idx="16">
                  <c:v>1.6402591615380699E-2</c:v>
                </c:pt>
                <c:pt idx="17">
                  <c:v>1.6608456494526871E-2</c:v>
                </c:pt>
                <c:pt idx="18">
                  <c:v>1.6559319008516454E-2</c:v>
                </c:pt>
                <c:pt idx="19">
                  <c:v>1.6885498472694493E-2</c:v>
                </c:pt>
                <c:pt idx="20">
                  <c:v>1.7255050097137282E-2</c:v>
                </c:pt>
                <c:pt idx="21">
                  <c:v>1.7185688316087393E-2</c:v>
                </c:pt>
                <c:pt idx="22">
                  <c:v>1.7272840584346215E-2</c:v>
                </c:pt>
                <c:pt idx="23">
                  <c:v>1.6577485055429747E-2</c:v>
                </c:pt>
                <c:pt idx="24">
                  <c:v>2.2057364288279809E-2</c:v>
                </c:pt>
                <c:pt idx="25">
                  <c:v>2.3810484956347709E-2</c:v>
                </c:pt>
                <c:pt idx="26">
                  <c:v>2.3287154033246927E-2</c:v>
                </c:pt>
                <c:pt idx="27">
                  <c:v>2.1823521362055055E-2</c:v>
                </c:pt>
                <c:pt idx="28">
                  <c:v>2.2097438612704634E-2</c:v>
                </c:pt>
                <c:pt idx="29">
                  <c:v>2.1990607130250507E-2</c:v>
                </c:pt>
                <c:pt idx="30">
                  <c:v>2.1711443760803178E-2</c:v>
                </c:pt>
                <c:pt idx="31">
                  <c:v>2.1596382369287875E-2</c:v>
                </c:pt>
                <c:pt idx="32">
                  <c:v>2.1476685006238484E-2</c:v>
                </c:pt>
                <c:pt idx="33">
                  <c:v>2.1280478229207266E-2</c:v>
                </c:pt>
                <c:pt idx="34">
                  <c:v>2.0828278716325005E-2</c:v>
                </c:pt>
                <c:pt idx="35">
                  <c:v>2.1922058854340971E-2</c:v>
                </c:pt>
                <c:pt idx="36">
                  <c:v>2.222631294240714E-2</c:v>
                </c:pt>
                <c:pt idx="37">
                  <c:v>2.195958236447906E-2</c:v>
                </c:pt>
                <c:pt idx="38">
                  <c:v>2.1885218734599421E-2</c:v>
                </c:pt>
                <c:pt idx="39">
                  <c:v>2.3477707681396422E-2</c:v>
                </c:pt>
                <c:pt idx="40">
                  <c:v>2.3431679928359754E-2</c:v>
                </c:pt>
                <c:pt idx="41">
                  <c:v>2.3481275019717397E-2</c:v>
                </c:pt>
                <c:pt idx="42">
                  <c:v>2.336623124702078E-2</c:v>
                </c:pt>
                <c:pt idx="43">
                  <c:v>2.3854460356016051E-2</c:v>
                </c:pt>
                <c:pt idx="44">
                  <c:v>2.3549784863731719E-2</c:v>
                </c:pt>
                <c:pt idx="45">
                  <c:v>2.3456604880930342E-2</c:v>
                </c:pt>
                <c:pt idx="46">
                  <c:v>1.9118668500151356E-2</c:v>
                </c:pt>
                <c:pt idx="47">
                  <c:v>1.7827444010712491E-2</c:v>
                </c:pt>
                <c:pt idx="48">
                  <c:v>1.8902480598707302E-2</c:v>
                </c:pt>
                <c:pt idx="49">
                  <c:v>1.8837874337212148E-2</c:v>
                </c:pt>
                <c:pt idx="50">
                  <c:v>1.8669336853773418E-2</c:v>
                </c:pt>
                <c:pt idx="51">
                  <c:v>1.9065336042248526E-2</c:v>
                </c:pt>
                <c:pt idx="52">
                  <c:v>1.9065097763669644E-2</c:v>
                </c:pt>
                <c:pt idx="53">
                  <c:v>1.8837812262193655E-2</c:v>
                </c:pt>
                <c:pt idx="54">
                  <c:v>1.8814451334066916E-2</c:v>
                </c:pt>
                <c:pt idx="55">
                  <c:v>1.9129874290736922E-2</c:v>
                </c:pt>
                <c:pt idx="56">
                  <c:v>1.8580676903167861E-2</c:v>
                </c:pt>
                <c:pt idx="57">
                  <c:v>1.777892708491003E-2</c:v>
                </c:pt>
                <c:pt idx="58">
                  <c:v>1.8522103334159819E-2</c:v>
                </c:pt>
                <c:pt idx="59">
                  <c:v>1.8752731817152955E-2</c:v>
                </c:pt>
                <c:pt idx="60">
                  <c:v>1.8763369608076903E-2</c:v>
                </c:pt>
                <c:pt idx="61">
                  <c:v>1.638985585464631E-2</c:v>
                </c:pt>
                <c:pt idx="62">
                  <c:v>1.7989197645094792E-2</c:v>
                </c:pt>
                <c:pt idx="63">
                  <c:v>1.8249698094582614E-2</c:v>
                </c:pt>
                <c:pt idx="64">
                  <c:v>1.8452671427172641E-2</c:v>
                </c:pt>
                <c:pt idx="65">
                  <c:v>1.7905504560956208E-2</c:v>
                </c:pt>
                <c:pt idx="66">
                  <c:v>1.8093555341194122E-2</c:v>
                </c:pt>
                <c:pt idx="67">
                  <c:v>1.799008851732856E-2</c:v>
                </c:pt>
                <c:pt idx="68">
                  <c:v>1.8058997849485774E-2</c:v>
                </c:pt>
                <c:pt idx="69">
                  <c:v>1.6535333802976556E-2</c:v>
                </c:pt>
                <c:pt idx="70">
                  <c:v>1.5289328735617634E-2</c:v>
                </c:pt>
                <c:pt idx="71">
                  <c:v>1.519313424334854E-2</c:v>
                </c:pt>
                <c:pt idx="72">
                  <c:v>1.4792331268355224E-2</c:v>
                </c:pt>
                <c:pt idx="73">
                  <c:v>1.4824203296074152E-2</c:v>
                </c:pt>
                <c:pt idx="74">
                  <c:v>1.5439620409219803E-2</c:v>
                </c:pt>
                <c:pt idx="75">
                  <c:v>1.5270704197947862E-2</c:v>
                </c:pt>
                <c:pt idx="76">
                  <c:v>1.5448850134560521E-2</c:v>
                </c:pt>
                <c:pt idx="77">
                  <c:v>1.5044826269425186E-2</c:v>
                </c:pt>
                <c:pt idx="78">
                  <c:v>1.504064147999926E-2</c:v>
                </c:pt>
                <c:pt idx="79">
                  <c:v>1.4992094291925108E-2</c:v>
                </c:pt>
                <c:pt idx="80">
                  <c:v>1.3629692825602628E-2</c:v>
                </c:pt>
                <c:pt idx="81">
                  <c:v>1.4095915436330101E-2</c:v>
                </c:pt>
                <c:pt idx="82">
                  <c:v>1.4566167669904229E-2</c:v>
                </c:pt>
                <c:pt idx="83">
                  <c:v>1.4265400404587196E-2</c:v>
                </c:pt>
                <c:pt idx="84">
                  <c:v>1.1580676351930075E-2</c:v>
                </c:pt>
                <c:pt idx="85">
                  <c:v>1.1222318941172066E-2</c:v>
                </c:pt>
                <c:pt idx="86">
                  <c:v>1.1512442035224658E-2</c:v>
                </c:pt>
                <c:pt idx="87">
                  <c:v>1.309368644546232E-2</c:v>
                </c:pt>
                <c:pt idx="88">
                  <c:v>1.4032126031143309E-2</c:v>
                </c:pt>
                <c:pt idx="89">
                  <c:v>1.4030520852280902E-2</c:v>
                </c:pt>
                <c:pt idx="90">
                  <c:v>1.3855272758596812E-2</c:v>
                </c:pt>
                <c:pt idx="91">
                  <c:v>1.3833053020002734E-2</c:v>
                </c:pt>
                <c:pt idx="92">
                  <c:v>1.3594117176836371E-2</c:v>
                </c:pt>
                <c:pt idx="93">
                  <c:v>1.3982304500811435E-2</c:v>
                </c:pt>
                <c:pt idx="94">
                  <c:v>1.4315921106179302E-2</c:v>
                </c:pt>
                <c:pt idx="95">
                  <c:v>1.4354210152185109E-2</c:v>
                </c:pt>
                <c:pt idx="96">
                  <c:v>1.3550798521543487E-2</c:v>
                </c:pt>
                <c:pt idx="97">
                  <c:v>1.3271717280870296E-2</c:v>
                </c:pt>
                <c:pt idx="98">
                  <c:v>1.3193562753288335E-2</c:v>
                </c:pt>
                <c:pt idx="99">
                  <c:v>1.3180951638718715E-2</c:v>
                </c:pt>
                <c:pt idx="100">
                  <c:v>1.3164498802038585E-2</c:v>
                </c:pt>
                <c:pt idx="101">
                  <c:v>1.3406915803864456E-2</c:v>
                </c:pt>
                <c:pt idx="102">
                  <c:v>1.3642814644274946E-2</c:v>
                </c:pt>
                <c:pt idx="103">
                  <c:v>1.367317394172529E-2</c:v>
                </c:pt>
                <c:pt idx="104">
                  <c:v>1.331515972183467E-2</c:v>
                </c:pt>
                <c:pt idx="105">
                  <c:v>1.6243135912621741E-2</c:v>
                </c:pt>
                <c:pt idx="106">
                  <c:v>1.6372655135342171E-2</c:v>
                </c:pt>
                <c:pt idx="107">
                  <c:v>1.9273583098171614E-2</c:v>
                </c:pt>
                <c:pt idx="108">
                  <c:v>1.9047184869684423E-2</c:v>
                </c:pt>
                <c:pt idx="109">
                  <c:v>1.8066185000477918E-2</c:v>
                </c:pt>
                <c:pt idx="110">
                  <c:v>1.7217157403374268E-2</c:v>
                </c:pt>
                <c:pt idx="111">
                  <c:v>1.7081188169622501E-2</c:v>
                </c:pt>
                <c:pt idx="112">
                  <c:v>1.767572535329234E-2</c:v>
                </c:pt>
                <c:pt idx="113">
                  <c:v>1.7757825965717323E-2</c:v>
                </c:pt>
                <c:pt idx="114">
                  <c:v>1.8781878960887694E-2</c:v>
                </c:pt>
                <c:pt idx="115">
                  <c:v>1.8730503050306709E-2</c:v>
                </c:pt>
                <c:pt idx="116">
                  <c:v>1.9288111818977438E-2</c:v>
                </c:pt>
                <c:pt idx="117">
                  <c:v>1.8978723506315028E-2</c:v>
                </c:pt>
                <c:pt idx="118">
                  <c:v>1.9266739350165978E-2</c:v>
                </c:pt>
                <c:pt idx="119">
                  <c:v>1.9269092902633365E-2</c:v>
                </c:pt>
                <c:pt idx="120">
                  <c:v>2.1046402638056082E-2</c:v>
                </c:pt>
                <c:pt idx="121">
                  <c:v>2.1229379959838486E-2</c:v>
                </c:pt>
                <c:pt idx="122">
                  <c:v>2.119039827989172E-2</c:v>
                </c:pt>
                <c:pt idx="123">
                  <c:v>2.2470992624411365E-2</c:v>
                </c:pt>
                <c:pt idx="124">
                  <c:v>2.3935301597421434E-2</c:v>
                </c:pt>
                <c:pt idx="125">
                  <c:v>2.3869369365795211E-2</c:v>
                </c:pt>
                <c:pt idx="126">
                  <c:v>2.4308146177491084E-2</c:v>
                </c:pt>
                <c:pt idx="127">
                  <c:v>2.2787906497391416E-2</c:v>
                </c:pt>
                <c:pt idx="128">
                  <c:v>2.3262919936791328E-2</c:v>
                </c:pt>
                <c:pt idx="129">
                  <c:v>2.2022020845018152E-2</c:v>
                </c:pt>
                <c:pt idx="130">
                  <c:v>2.2094053899715124E-2</c:v>
                </c:pt>
                <c:pt idx="131">
                  <c:v>2.1813694606407006E-2</c:v>
                </c:pt>
                <c:pt idx="132">
                  <c:v>2.1858534347295875E-2</c:v>
                </c:pt>
                <c:pt idx="133">
                  <c:v>2.2523619110494313E-2</c:v>
                </c:pt>
                <c:pt idx="134">
                  <c:v>2.2298119292671593E-2</c:v>
                </c:pt>
                <c:pt idx="135">
                  <c:v>2.2418727843679806E-2</c:v>
                </c:pt>
                <c:pt idx="136">
                  <c:v>2.1933475995767327E-2</c:v>
                </c:pt>
                <c:pt idx="137">
                  <c:v>2.1594887682413473E-2</c:v>
                </c:pt>
                <c:pt idx="138">
                  <c:v>2.1004808319071162E-2</c:v>
                </c:pt>
                <c:pt idx="139">
                  <c:v>2.0851152329910371E-2</c:v>
                </c:pt>
                <c:pt idx="140">
                  <c:v>2.3310696839128262E-2</c:v>
                </c:pt>
                <c:pt idx="141">
                  <c:v>2.5480960584995899E-2</c:v>
                </c:pt>
                <c:pt idx="142">
                  <c:v>2.5655782319981325E-2</c:v>
                </c:pt>
                <c:pt idx="143">
                  <c:v>2.528041045033148E-2</c:v>
                </c:pt>
                <c:pt idx="144">
                  <c:v>2.6011976461301975E-2</c:v>
                </c:pt>
                <c:pt idx="145">
                  <c:v>2.5252932212967059E-2</c:v>
                </c:pt>
                <c:pt idx="146">
                  <c:v>2.3014762022398272E-2</c:v>
                </c:pt>
                <c:pt idx="147">
                  <c:v>2.2569941970083635E-2</c:v>
                </c:pt>
                <c:pt idx="148">
                  <c:v>2.2810311047382473E-2</c:v>
                </c:pt>
                <c:pt idx="149">
                  <c:v>2.2397496454056042E-2</c:v>
                </c:pt>
                <c:pt idx="150">
                  <c:v>2.211793944890323E-2</c:v>
                </c:pt>
                <c:pt idx="151">
                  <c:v>2.1081570822128672E-2</c:v>
                </c:pt>
                <c:pt idx="152">
                  <c:v>2.0845965208585251E-2</c:v>
                </c:pt>
                <c:pt idx="153">
                  <c:v>2.1128497707929988E-2</c:v>
                </c:pt>
                <c:pt idx="154">
                  <c:v>2.1351828674904899E-2</c:v>
                </c:pt>
                <c:pt idx="155">
                  <c:v>2.1830897712255378E-2</c:v>
                </c:pt>
                <c:pt idx="156">
                  <c:v>2.2061894836009805E-2</c:v>
                </c:pt>
                <c:pt idx="157">
                  <c:v>2.1617115535729245E-2</c:v>
                </c:pt>
                <c:pt idx="158">
                  <c:v>2.1517999360004224E-2</c:v>
                </c:pt>
                <c:pt idx="159">
                  <c:v>2.1516727129781532E-2</c:v>
                </c:pt>
                <c:pt idx="160">
                  <c:v>2.1499093382669615E-2</c:v>
                </c:pt>
                <c:pt idx="161">
                  <c:v>2.1458804186556886E-2</c:v>
                </c:pt>
                <c:pt idx="162">
                  <c:v>1.8733518413096985E-2</c:v>
                </c:pt>
                <c:pt idx="163">
                  <c:v>1.5613204639366041E-2</c:v>
                </c:pt>
                <c:pt idx="164">
                  <c:v>1.2268211199686867E-2</c:v>
                </c:pt>
                <c:pt idx="165">
                  <c:v>1.2149553543521294E-2</c:v>
                </c:pt>
                <c:pt idx="166">
                  <c:v>1.0869382790518117E-2</c:v>
                </c:pt>
                <c:pt idx="167">
                  <c:v>1.1023082839464477E-2</c:v>
                </c:pt>
                <c:pt idx="168">
                  <c:v>1.1199459069041701E-2</c:v>
                </c:pt>
                <c:pt idx="169">
                  <c:v>1.1198824812598578E-2</c:v>
                </c:pt>
                <c:pt idx="170">
                  <c:v>1.0578663850021009E-2</c:v>
                </c:pt>
                <c:pt idx="171">
                  <c:v>1.0596209040365947E-2</c:v>
                </c:pt>
                <c:pt idx="172">
                  <c:v>1.0687474862846458E-2</c:v>
                </c:pt>
                <c:pt idx="173">
                  <c:v>1.0708593046701497E-2</c:v>
                </c:pt>
                <c:pt idx="174">
                  <c:v>1.255942659320923E-2</c:v>
                </c:pt>
                <c:pt idx="175">
                  <c:v>1.5321619923359829E-2</c:v>
                </c:pt>
                <c:pt idx="176">
                  <c:v>1.4918928359641736E-2</c:v>
                </c:pt>
                <c:pt idx="177">
                  <c:v>1.3408773951015066E-2</c:v>
                </c:pt>
                <c:pt idx="178">
                  <c:v>1.3100589117086886E-2</c:v>
                </c:pt>
                <c:pt idx="179">
                  <c:v>1.3188207557053206E-2</c:v>
                </c:pt>
                <c:pt idx="180">
                  <c:v>1.3191776930671906E-2</c:v>
                </c:pt>
                <c:pt idx="181">
                  <c:v>1.31882634641169E-2</c:v>
                </c:pt>
                <c:pt idx="182">
                  <c:v>1.3134200293575591E-2</c:v>
                </c:pt>
                <c:pt idx="183">
                  <c:v>1.3144464329127451E-2</c:v>
                </c:pt>
                <c:pt idx="184">
                  <c:v>1.3324223040204574E-2</c:v>
                </c:pt>
                <c:pt idx="185">
                  <c:v>1.3667881356315513E-2</c:v>
                </c:pt>
                <c:pt idx="186">
                  <c:v>1.3661099234683942E-2</c:v>
                </c:pt>
                <c:pt idx="187">
                  <c:v>1.3667531496310189E-2</c:v>
                </c:pt>
                <c:pt idx="188">
                  <c:v>1.370458818955749E-2</c:v>
                </c:pt>
                <c:pt idx="189">
                  <c:v>1.3549670712113278E-2</c:v>
                </c:pt>
                <c:pt idx="190">
                  <c:v>1.334655640380604E-2</c:v>
                </c:pt>
                <c:pt idx="191">
                  <c:v>1.363361418655013E-2</c:v>
                </c:pt>
                <c:pt idx="192">
                  <c:v>1.3830523101131679E-2</c:v>
                </c:pt>
                <c:pt idx="193">
                  <c:v>1.3723339497850602E-2</c:v>
                </c:pt>
                <c:pt idx="194">
                  <c:v>1.3629835672404382E-2</c:v>
                </c:pt>
                <c:pt idx="195">
                  <c:v>1.3637197406532495E-2</c:v>
                </c:pt>
                <c:pt idx="196">
                  <c:v>1.1865174810289567E-2</c:v>
                </c:pt>
                <c:pt idx="197">
                  <c:v>7.2784095369124759E-3</c:v>
                </c:pt>
                <c:pt idx="198">
                  <c:v>7.4521225165668729E-3</c:v>
                </c:pt>
                <c:pt idx="199">
                  <c:v>9.5725008990253414E-3</c:v>
                </c:pt>
                <c:pt idx="200">
                  <c:v>9.9773489492857668E-3</c:v>
                </c:pt>
                <c:pt idx="201">
                  <c:v>1.0351331468106864E-2</c:v>
                </c:pt>
                <c:pt idx="202">
                  <c:v>1.0436385208585001E-2</c:v>
                </c:pt>
                <c:pt idx="203">
                  <c:v>1.047132894465511E-2</c:v>
                </c:pt>
                <c:pt idx="204">
                  <c:v>1.0484451608331493E-2</c:v>
                </c:pt>
                <c:pt idx="205">
                  <c:v>1.0692660810588148E-2</c:v>
                </c:pt>
                <c:pt idx="206">
                  <c:v>1.0673305893190918E-2</c:v>
                </c:pt>
                <c:pt idx="207">
                  <c:v>1.006520176863843E-2</c:v>
                </c:pt>
                <c:pt idx="208">
                  <c:v>1.0160234639084997E-2</c:v>
                </c:pt>
                <c:pt idx="209">
                  <c:v>1.0171281470718651E-2</c:v>
                </c:pt>
                <c:pt idx="210">
                  <c:v>1.0130985401639253E-2</c:v>
                </c:pt>
                <c:pt idx="211">
                  <c:v>1.0168004728406951E-2</c:v>
                </c:pt>
                <c:pt idx="212">
                  <c:v>1.0161496685651477E-2</c:v>
                </c:pt>
                <c:pt idx="213">
                  <c:v>9.915524621997596E-3</c:v>
                </c:pt>
                <c:pt idx="214">
                  <c:v>9.6904547108577748E-3</c:v>
                </c:pt>
                <c:pt idx="215">
                  <c:v>1.0343811919458606E-2</c:v>
                </c:pt>
                <c:pt idx="216">
                  <c:v>1.0508111843535803E-2</c:v>
                </c:pt>
                <c:pt idx="217">
                  <c:v>1.0491768271155248E-2</c:v>
                </c:pt>
                <c:pt idx="218">
                  <c:v>1.0465677995707589E-2</c:v>
                </c:pt>
                <c:pt idx="219">
                  <c:v>1.0609429683266936E-2</c:v>
                </c:pt>
                <c:pt idx="220">
                  <c:v>1.1848679944107602E-2</c:v>
                </c:pt>
                <c:pt idx="221">
                  <c:v>9.7398311672107496E-3</c:v>
                </c:pt>
                <c:pt idx="222">
                  <c:v>8.9875564199861386E-3</c:v>
                </c:pt>
                <c:pt idx="223">
                  <c:v>9.5559479705350329E-3</c:v>
                </c:pt>
                <c:pt idx="224">
                  <c:v>9.6314990222444007E-3</c:v>
                </c:pt>
                <c:pt idx="225">
                  <c:v>9.0364895200889632E-3</c:v>
                </c:pt>
                <c:pt idx="226">
                  <c:v>1.0002359022398094E-2</c:v>
                </c:pt>
                <c:pt idx="227">
                  <c:v>1.094689126159324E-2</c:v>
                </c:pt>
                <c:pt idx="228">
                  <c:v>1.0838061775601867E-2</c:v>
                </c:pt>
                <c:pt idx="229">
                  <c:v>1.0862138067044365E-2</c:v>
                </c:pt>
                <c:pt idx="230">
                  <c:v>1.1256312633767775E-2</c:v>
                </c:pt>
                <c:pt idx="231">
                  <c:v>1.1155290120341221E-2</c:v>
                </c:pt>
                <c:pt idx="232">
                  <c:v>1.119060695085527E-2</c:v>
                </c:pt>
                <c:pt idx="233">
                  <c:v>1.1186971781181611E-2</c:v>
                </c:pt>
                <c:pt idx="234">
                  <c:v>1.117028784127376E-2</c:v>
                </c:pt>
                <c:pt idx="235">
                  <c:v>1.1181551283231797E-2</c:v>
                </c:pt>
                <c:pt idx="236">
                  <c:v>1.3669735417893932E-2</c:v>
                </c:pt>
                <c:pt idx="237">
                  <c:v>1.3274237003678538E-2</c:v>
                </c:pt>
                <c:pt idx="238">
                  <c:v>1.3174425489383036E-2</c:v>
                </c:pt>
                <c:pt idx="239">
                  <c:v>1.3221537271893728E-2</c:v>
                </c:pt>
                <c:pt idx="240">
                  <c:v>1.323026713894297E-2</c:v>
                </c:pt>
                <c:pt idx="241">
                  <c:v>1.4730489256487862E-2</c:v>
                </c:pt>
                <c:pt idx="242">
                  <c:v>1.4123596357439084E-2</c:v>
                </c:pt>
                <c:pt idx="243">
                  <c:v>1.3915785490763475E-2</c:v>
                </c:pt>
                <c:pt idx="244">
                  <c:v>1.3761572647919476E-2</c:v>
                </c:pt>
                <c:pt idx="245">
                  <c:v>1.2667149406790795E-2</c:v>
                </c:pt>
                <c:pt idx="246">
                  <c:v>1.2660758746352032E-2</c:v>
                </c:pt>
                <c:pt idx="247">
                  <c:v>1.2697270111604231E-2</c:v>
                </c:pt>
                <c:pt idx="248">
                  <c:v>1.399330958576871E-2</c:v>
                </c:pt>
                <c:pt idx="249">
                  <c:v>1.3612395361627089E-2</c:v>
                </c:pt>
                <c:pt idx="250">
                  <c:v>1.3589874525347857E-2</c:v>
                </c:pt>
                <c:pt idx="251">
                  <c:v>1.5298000313890375E-2</c:v>
                </c:pt>
                <c:pt idx="252">
                  <c:v>1.5115299833384095E-2</c:v>
                </c:pt>
                <c:pt idx="253">
                  <c:v>1.5111581021568338E-2</c:v>
                </c:pt>
                <c:pt idx="254">
                  <c:v>1.5132930547069934E-2</c:v>
                </c:pt>
                <c:pt idx="255">
                  <c:v>1.5008528590871916E-2</c:v>
                </c:pt>
                <c:pt idx="256">
                  <c:v>1.5292109642469888E-2</c:v>
                </c:pt>
                <c:pt idx="257">
                  <c:v>1.5295727537683728E-2</c:v>
                </c:pt>
                <c:pt idx="258">
                  <c:v>1.3228306592679625E-2</c:v>
                </c:pt>
                <c:pt idx="259">
                  <c:v>1.3823503769207032E-2</c:v>
                </c:pt>
                <c:pt idx="260">
                  <c:v>1.4013413781521029E-2</c:v>
                </c:pt>
                <c:pt idx="261">
                  <c:v>1.4252592408862789E-2</c:v>
                </c:pt>
                <c:pt idx="262">
                  <c:v>1.4428636346171447E-2</c:v>
                </c:pt>
                <c:pt idx="263">
                  <c:v>1.4608885943380751E-2</c:v>
                </c:pt>
                <c:pt idx="264">
                  <c:v>1.4475148641706853E-2</c:v>
                </c:pt>
                <c:pt idx="265">
                  <c:v>1.5940070115981014E-2</c:v>
                </c:pt>
                <c:pt idx="266">
                  <c:v>1.7868166751474054E-2</c:v>
                </c:pt>
                <c:pt idx="267">
                  <c:v>1.7797937724473325E-2</c:v>
                </c:pt>
                <c:pt idx="268">
                  <c:v>1.7773108771666844E-2</c:v>
                </c:pt>
                <c:pt idx="269">
                  <c:v>1.7696996233436912E-2</c:v>
                </c:pt>
                <c:pt idx="270">
                  <c:v>1.6931752235546042E-2</c:v>
                </c:pt>
                <c:pt idx="271">
                  <c:v>1.6958335157222428E-2</c:v>
                </c:pt>
                <c:pt idx="272">
                  <c:v>1.6888675269669213E-2</c:v>
                </c:pt>
                <c:pt idx="273">
                  <c:v>1.5852327607779947E-2</c:v>
                </c:pt>
                <c:pt idx="274">
                  <c:v>1.655681687721209E-2</c:v>
                </c:pt>
                <c:pt idx="275">
                  <c:v>1.6646162602072755E-2</c:v>
                </c:pt>
                <c:pt idx="276">
                  <c:v>1.8094503140604696E-2</c:v>
                </c:pt>
                <c:pt idx="277">
                  <c:v>1.8210080547271502E-2</c:v>
                </c:pt>
                <c:pt idx="278">
                  <c:v>1.8686989810696473E-2</c:v>
                </c:pt>
                <c:pt idx="279">
                  <c:v>1.882587071121028E-2</c:v>
                </c:pt>
                <c:pt idx="280">
                  <c:v>1.8804982560631591E-2</c:v>
                </c:pt>
                <c:pt idx="281">
                  <c:v>1.8719060789340498E-2</c:v>
                </c:pt>
                <c:pt idx="282">
                  <c:v>1.8666064179456567E-2</c:v>
                </c:pt>
                <c:pt idx="283">
                  <c:v>1.8523559020021941E-2</c:v>
                </c:pt>
                <c:pt idx="284">
                  <c:v>1.9114618521671286E-2</c:v>
                </c:pt>
                <c:pt idx="285">
                  <c:v>1.7405375993806805E-2</c:v>
                </c:pt>
                <c:pt idx="286">
                  <c:v>1.8054239306186944E-2</c:v>
                </c:pt>
                <c:pt idx="287">
                  <c:v>1.6923320641427642E-2</c:v>
                </c:pt>
                <c:pt idx="288">
                  <c:v>1.4397598557365344E-2</c:v>
                </c:pt>
                <c:pt idx="289">
                  <c:v>1.4395796420265635E-2</c:v>
                </c:pt>
                <c:pt idx="290">
                  <c:v>1.5457405101786293E-2</c:v>
                </c:pt>
                <c:pt idx="291">
                  <c:v>1.5417378938643117E-2</c:v>
                </c:pt>
                <c:pt idx="292">
                  <c:v>1.6079028514796565E-2</c:v>
                </c:pt>
                <c:pt idx="293">
                  <c:v>1.6004675227682452E-2</c:v>
                </c:pt>
                <c:pt idx="294">
                  <c:v>1.6276763063725743E-2</c:v>
                </c:pt>
                <c:pt idx="295">
                  <c:v>1.6682043253409044E-2</c:v>
                </c:pt>
                <c:pt idx="296">
                  <c:v>1.6142788975487501E-2</c:v>
                </c:pt>
                <c:pt idx="297">
                  <c:v>1.6251788593327907E-2</c:v>
                </c:pt>
                <c:pt idx="298">
                  <c:v>1.4438157073158406E-2</c:v>
                </c:pt>
                <c:pt idx="299">
                  <c:v>1.4365974278005369E-2</c:v>
                </c:pt>
                <c:pt idx="300">
                  <c:v>1.3691189982510121E-2</c:v>
                </c:pt>
                <c:pt idx="301">
                  <c:v>1.359105849162429E-2</c:v>
                </c:pt>
                <c:pt idx="302">
                  <c:v>1.361781925271306E-2</c:v>
                </c:pt>
                <c:pt idx="303">
                  <c:v>1.3622192033104297E-2</c:v>
                </c:pt>
                <c:pt idx="304">
                  <c:v>1.3478560404837497E-2</c:v>
                </c:pt>
                <c:pt idx="305">
                  <c:v>1.3322350018095046E-2</c:v>
                </c:pt>
                <c:pt idx="306">
                  <c:v>1.2800711678874291E-2</c:v>
                </c:pt>
                <c:pt idx="307">
                  <c:v>1.3194974473213765E-2</c:v>
                </c:pt>
                <c:pt idx="308">
                  <c:v>1.2459442820772203E-2</c:v>
                </c:pt>
                <c:pt idx="309">
                  <c:v>1.3105582359392555E-2</c:v>
                </c:pt>
                <c:pt idx="310">
                  <c:v>1.3026648646970684E-2</c:v>
                </c:pt>
                <c:pt idx="311">
                  <c:v>1.3472734670334949E-2</c:v>
                </c:pt>
                <c:pt idx="312">
                  <c:v>1.3546242465067162E-2</c:v>
                </c:pt>
                <c:pt idx="313">
                  <c:v>1.3237994017378289E-2</c:v>
                </c:pt>
                <c:pt idx="314">
                  <c:v>1.261567652037679E-2</c:v>
                </c:pt>
                <c:pt idx="315">
                  <c:v>1.2571969955036949E-2</c:v>
                </c:pt>
                <c:pt idx="316">
                  <c:v>1.2567447530434081E-2</c:v>
                </c:pt>
                <c:pt idx="317">
                  <c:v>1.1522797056923597E-2</c:v>
                </c:pt>
                <c:pt idx="318">
                  <c:v>1.2061237985049369E-2</c:v>
                </c:pt>
                <c:pt idx="319">
                  <c:v>1.2035440746600491E-2</c:v>
                </c:pt>
                <c:pt idx="320">
                  <c:v>1.2249036108557562E-2</c:v>
                </c:pt>
                <c:pt idx="321">
                  <c:v>1.3429291639938144E-2</c:v>
                </c:pt>
                <c:pt idx="322">
                  <c:v>1.3439632957400589E-2</c:v>
                </c:pt>
                <c:pt idx="323">
                  <c:v>1.3211904496417595E-2</c:v>
                </c:pt>
                <c:pt idx="324">
                  <c:v>1.364347872875434E-2</c:v>
                </c:pt>
                <c:pt idx="325">
                  <c:v>1.3550282053735426E-2</c:v>
                </c:pt>
                <c:pt idx="326">
                  <c:v>1.5213812489798384E-2</c:v>
                </c:pt>
                <c:pt idx="327">
                  <c:v>1.4864767930345151E-2</c:v>
                </c:pt>
                <c:pt idx="328">
                  <c:v>1.4792216023474934E-2</c:v>
                </c:pt>
                <c:pt idx="329">
                  <c:v>1.4958201969899282E-2</c:v>
                </c:pt>
                <c:pt idx="330">
                  <c:v>1.5124468179913865E-2</c:v>
                </c:pt>
                <c:pt idx="331">
                  <c:v>1.5146074887970925E-2</c:v>
                </c:pt>
                <c:pt idx="332">
                  <c:v>1.4925888222596441E-2</c:v>
                </c:pt>
                <c:pt idx="333">
                  <c:v>1.4775824658206618E-2</c:v>
                </c:pt>
                <c:pt idx="334">
                  <c:v>1.4161765286453111E-2</c:v>
                </c:pt>
                <c:pt idx="335">
                  <c:v>1.4159657043509568E-2</c:v>
                </c:pt>
                <c:pt idx="336">
                  <c:v>1.3853209264078792E-2</c:v>
                </c:pt>
                <c:pt idx="337">
                  <c:v>1.3895727888395623E-2</c:v>
                </c:pt>
                <c:pt idx="338">
                  <c:v>1.4352618340421326E-2</c:v>
                </c:pt>
                <c:pt idx="339">
                  <c:v>1.4102514898351364E-2</c:v>
                </c:pt>
                <c:pt idx="340">
                  <c:v>1.3777359271085015E-2</c:v>
                </c:pt>
                <c:pt idx="341">
                  <c:v>1.3774856935442963E-2</c:v>
                </c:pt>
                <c:pt idx="342">
                  <c:v>1.373283296602618E-2</c:v>
                </c:pt>
                <c:pt idx="343">
                  <c:v>1.2227079014851356E-2</c:v>
                </c:pt>
                <c:pt idx="344">
                  <c:v>1.2764871330555804E-2</c:v>
                </c:pt>
                <c:pt idx="345">
                  <c:v>1.2829511433955307E-2</c:v>
                </c:pt>
                <c:pt idx="346">
                  <c:v>1.2667504836216601E-2</c:v>
                </c:pt>
                <c:pt idx="347">
                  <c:v>1.2125979833136454E-2</c:v>
                </c:pt>
                <c:pt idx="348">
                  <c:v>1.1019790856293182E-2</c:v>
                </c:pt>
                <c:pt idx="349">
                  <c:v>1.1050097845971144E-2</c:v>
                </c:pt>
                <c:pt idx="350">
                  <c:v>1.1241619550771055E-2</c:v>
                </c:pt>
                <c:pt idx="351">
                  <c:v>1.1115577756723742E-2</c:v>
                </c:pt>
                <c:pt idx="352">
                  <c:v>1.1409367793778822E-2</c:v>
                </c:pt>
                <c:pt idx="353">
                  <c:v>1.066129137922486E-2</c:v>
                </c:pt>
                <c:pt idx="354">
                  <c:v>1.0488295947714473E-2</c:v>
                </c:pt>
                <c:pt idx="355">
                  <c:v>1.0307531047589179E-2</c:v>
                </c:pt>
                <c:pt idx="356">
                  <c:v>1.0289934639404663E-2</c:v>
                </c:pt>
                <c:pt idx="357">
                  <c:v>1.013622372384964E-2</c:v>
                </c:pt>
                <c:pt idx="358">
                  <c:v>1.00875297998279E-2</c:v>
                </c:pt>
                <c:pt idx="359">
                  <c:v>1.0043378709392049E-2</c:v>
                </c:pt>
                <c:pt idx="360">
                  <c:v>9.9532318789348501E-3</c:v>
                </c:pt>
                <c:pt idx="361">
                  <c:v>1.0083493242409416E-2</c:v>
                </c:pt>
                <c:pt idx="362">
                  <c:v>9.0989338438465673E-3</c:v>
                </c:pt>
                <c:pt idx="363">
                  <c:v>9.0156981249517633E-3</c:v>
                </c:pt>
                <c:pt idx="364">
                  <c:v>9.0157736359929141E-3</c:v>
                </c:pt>
                <c:pt idx="365">
                  <c:v>9.0231347473432137E-3</c:v>
                </c:pt>
                <c:pt idx="366">
                  <c:v>9.0023376011298534E-3</c:v>
                </c:pt>
                <c:pt idx="367">
                  <c:v>9.0253105399980722E-3</c:v>
                </c:pt>
                <c:pt idx="368">
                  <c:v>9.0461891338388771E-3</c:v>
                </c:pt>
                <c:pt idx="369">
                  <c:v>9.6585183525827682E-3</c:v>
                </c:pt>
                <c:pt idx="370">
                  <c:v>9.4705481674579074E-3</c:v>
                </c:pt>
                <c:pt idx="371">
                  <c:v>9.7716745969375022E-3</c:v>
                </c:pt>
                <c:pt idx="372">
                  <c:v>9.8813465279454366E-3</c:v>
                </c:pt>
                <c:pt idx="373">
                  <c:v>9.4205777489491885E-3</c:v>
                </c:pt>
                <c:pt idx="374">
                  <c:v>9.8483434505378525E-3</c:v>
                </c:pt>
                <c:pt idx="375">
                  <c:v>1.1215223337778935E-2</c:v>
                </c:pt>
                <c:pt idx="376">
                  <c:v>1.1788823275299082E-2</c:v>
                </c:pt>
                <c:pt idx="377">
                  <c:v>1.1540814744752433E-2</c:v>
                </c:pt>
                <c:pt idx="378">
                  <c:v>1.1711123871770207E-2</c:v>
                </c:pt>
                <c:pt idx="379">
                  <c:v>1.1699601927727928E-2</c:v>
                </c:pt>
                <c:pt idx="380">
                  <c:v>1.170955944393144E-2</c:v>
                </c:pt>
                <c:pt idx="381">
                  <c:v>1.1534188920076861E-2</c:v>
                </c:pt>
                <c:pt idx="382">
                  <c:v>1.294329449721471E-2</c:v>
                </c:pt>
                <c:pt idx="383">
                  <c:v>1.287817947719825E-2</c:v>
                </c:pt>
                <c:pt idx="384">
                  <c:v>1.2830682367100377E-2</c:v>
                </c:pt>
                <c:pt idx="385">
                  <c:v>1.2895351986910126E-2</c:v>
                </c:pt>
                <c:pt idx="386">
                  <c:v>1.3808306106623029E-2</c:v>
                </c:pt>
                <c:pt idx="387">
                  <c:v>1.3832878914372047E-2</c:v>
                </c:pt>
                <c:pt idx="388">
                  <c:v>1.3343733166795841E-2</c:v>
                </c:pt>
                <c:pt idx="389">
                  <c:v>1.344907135707709E-2</c:v>
                </c:pt>
                <c:pt idx="390">
                  <c:v>1.3563432976671511E-2</c:v>
                </c:pt>
                <c:pt idx="391">
                  <c:v>1.3521140472968136E-2</c:v>
                </c:pt>
                <c:pt idx="392">
                  <c:v>1.4250849652251442E-2</c:v>
                </c:pt>
                <c:pt idx="393">
                  <c:v>1.4058003722685607E-2</c:v>
                </c:pt>
                <c:pt idx="394">
                  <c:v>1.3741382383757236E-2</c:v>
                </c:pt>
                <c:pt idx="395">
                  <c:v>1.3757203478331878E-2</c:v>
                </c:pt>
                <c:pt idx="396">
                  <c:v>1.3265025587290358E-2</c:v>
                </c:pt>
                <c:pt idx="397">
                  <c:v>1.2454627879388822E-2</c:v>
                </c:pt>
                <c:pt idx="398">
                  <c:v>1.5035275518685672E-2</c:v>
                </c:pt>
                <c:pt idx="399">
                  <c:v>1.5190767207095427E-2</c:v>
                </c:pt>
                <c:pt idx="400">
                  <c:v>1.5288464546890751E-2</c:v>
                </c:pt>
                <c:pt idx="401">
                  <c:v>1.6329576993277872E-2</c:v>
                </c:pt>
                <c:pt idx="402">
                  <c:v>1.6844312759239269E-2</c:v>
                </c:pt>
                <c:pt idx="403">
                  <c:v>1.7060509812594066E-2</c:v>
                </c:pt>
                <c:pt idx="404">
                  <c:v>1.6029616115229798E-2</c:v>
                </c:pt>
                <c:pt idx="405">
                  <c:v>1.7823180254550427E-2</c:v>
                </c:pt>
                <c:pt idx="406">
                  <c:v>1.8509611579966095E-2</c:v>
                </c:pt>
                <c:pt idx="407">
                  <c:v>1.9018166239235912E-2</c:v>
                </c:pt>
                <c:pt idx="408">
                  <c:v>1.8233363813734839E-2</c:v>
                </c:pt>
                <c:pt idx="409">
                  <c:v>1.8334152466032337E-2</c:v>
                </c:pt>
                <c:pt idx="410">
                  <c:v>1.8337718680845577E-2</c:v>
                </c:pt>
                <c:pt idx="411">
                  <c:v>1.8069418026145895E-2</c:v>
                </c:pt>
                <c:pt idx="412">
                  <c:v>1.8047546774172172E-2</c:v>
                </c:pt>
                <c:pt idx="413">
                  <c:v>1.7779123404128027E-2</c:v>
                </c:pt>
                <c:pt idx="414">
                  <c:v>1.7782590287379933E-2</c:v>
                </c:pt>
                <c:pt idx="415">
                  <c:v>1.758232520431155E-2</c:v>
                </c:pt>
                <c:pt idx="416">
                  <c:v>1.7522118586256002E-2</c:v>
                </c:pt>
                <c:pt idx="417">
                  <c:v>1.7669353645138958E-2</c:v>
                </c:pt>
                <c:pt idx="418">
                  <c:v>1.797967651747379E-2</c:v>
                </c:pt>
                <c:pt idx="419">
                  <c:v>1.803844041992992E-2</c:v>
                </c:pt>
                <c:pt idx="420">
                  <c:v>1.595879045664798E-2</c:v>
                </c:pt>
                <c:pt idx="421">
                  <c:v>1.5824419171617973E-2</c:v>
                </c:pt>
                <c:pt idx="422">
                  <c:v>1.5790232826466685E-2</c:v>
                </c:pt>
                <c:pt idx="423">
                  <c:v>1.535539052083406E-2</c:v>
                </c:pt>
                <c:pt idx="424">
                  <c:v>1.4776538110257151E-2</c:v>
                </c:pt>
                <c:pt idx="425">
                  <c:v>1.4319396533489572E-2</c:v>
                </c:pt>
                <c:pt idx="426">
                  <c:v>1.4668086350364345E-2</c:v>
                </c:pt>
                <c:pt idx="427">
                  <c:v>1.8136893653574588E-2</c:v>
                </c:pt>
                <c:pt idx="428">
                  <c:v>1.8271150825035141E-2</c:v>
                </c:pt>
                <c:pt idx="429">
                  <c:v>1.7859019410542153E-2</c:v>
                </c:pt>
                <c:pt idx="430">
                  <c:v>1.776843217582064E-2</c:v>
                </c:pt>
                <c:pt idx="431">
                  <c:v>1.8294609303432068E-2</c:v>
                </c:pt>
                <c:pt idx="432">
                  <c:v>1.8633264560748073E-2</c:v>
                </c:pt>
                <c:pt idx="433">
                  <c:v>1.9056646957554949E-2</c:v>
                </c:pt>
                <c:pt idx="434">
                  <c:v>1.8990127607679062E-2</c:v>
                </c:pt>
                <c:pt idx="435">
                  <c:v>2.0107695672953316E-2</c:v>
                </c:pt>
                <c:pt idx="436">
                  <c:v>2.0555489983607282E-2</c:v>
                </c:pt>
                <c:pt idx="437">
                  <c:v>2.0585210013716257E-2</c:v>
                </c:pt>
                <c:pt idx="438">
                  <c:v>2.0644150517295776E-2</c:v>
                </c:pt>
                <c:pt idx="439">
                  <c:v>2.0263125110850995E-2</c:v>
                </c:pt>
                <c:pt idx="440">
                  <c:v>2.0020628888899588E-2</c:v>
                </c:pt>
                <c:pt idx="441">
                  <c:v>2.0076775043339781E-2</c:v>
                </c:pt>
                <c:pt idx="442">
                  <c:v>2.0994068182861175E-2</c:v>
                </c:pt>
                <c:pt idx="443">
                  <c:v>2.1017493367486033E-2</c:v>
                </c:pt>
                <c:pt idx="444">
                  <c:v>2.1231356064811871E-2</c:v>
                </c:pt>
                <c:pt idx="445">
                  <c:v>2.0898004939059741E-2</c:v>
                </c:pt>
                <c:pt idx="446">
                  <c:v>2.0908984289940077E-2</c:v>
                </c:pt>
                <c:pt idx="447">
                  <c:v>2.0881253143424278E-2</c:v>
                </c:pt>
                <c:pt idx="448">
                  <c:v>2.0348686233145806E-2</c:v>
                </c:pt>
                <c:pt idx="449">
                  <c:v>1.5206625050862819E-2</c:v>
                </c:pt>
                <c:pt idx="450">
                  <c:v>1.4833899975786166E-2</c:v>
                </c:pt>
                <c:pt idx="451">
                  <c:v>1.498761315954872E-2</c:v>
                </c:pt>
                <c:pt idx="452">
                  <c:v>1.515687419411575E-2</c:v>
                </c:pt>
                <c:pt idx="453">
                  <c:v>1.4909679155278072E-2</c:v>
                </c:pt>
                <c:pt idx="454">
                  <c:v>1.4116762888153679E-2</c:v>
                </c:pt>
                <c:pt idx="455">
                  <c:v>1.3000642807028683E-2</c:v>
                </c:pt>
                <c:pt idx="456">
                  <c:v>1.3328396390323877E-2</c:v>
                </c:pt>
                <c:pt idx="457">
                  <c:v>1.220112045976487E-2</c:v>
                </c:pt>
                <c:pt idx="458">
                  <c:v>1.3968377786432402E-2</c:v>
                </c:pt>
                <c:pt idx="459">
                  <c:v>1.3440826115034164E-2</c:v>
                </c:pt>
                <c:pt idx="460">
                  <c:v>1.3664314183463132E-2</c:v>
                </c:pt>
                <c:pt idx="461">
                  <c:v>1.5333153379692667E-2</c:v>
                </c:pt>
                <c:pt idx="462">
                  <c:v>1.5945780834760507E-2</c:v>
                </c:pt>
                <c:pt idx="463">
                  <c:v>1.6289248575196001E-2</c:v>
                </c:pt>
                <c:pt idx="464">
                  <c:v>1.9412116120477267E-2</c:v>
                </c:pt>
                <c:pt idx="465">
                  <c:v>1.9394709844860726E-2</c:v>
                </c:pt>
                <c:pt idx="466">
                  <c:v>2.0054224533944599E-2</c:v>
                </c:pt>
                <c:pt idx="467">
                  <c:v>2.0038808786371105E-2</c:v>
                </c:pt>
                <c:pt idx="468">
                  <c:v>1.9516497165725826E-2</c:v>
                </c:pt>
                <c:pt idx="469">
                  <c:v>1.9452060842440156E-2</c:v>
                </c:pt>
                <c:pt idx="470">
                  <c:v>1.9511804316055245E-2</c:v>
                </c:pt>
                <c:pt idx="471">
                  <c:v>1.9433331190582666E-2</c:v>
                </c:pt>
                <c:pt idx="472">
                  <c:v>1.967909376306572E-2</c:v>
                </c:pt>
                <c:pt idx="473">
                  <c:v>1.9745225480951416E-2</c:v>
                </c:pt>
                <c:pt idx="474">
                  <c:v>2.0849733178225319E-2</c:v>
                </c:pt>
                <c:pt idx="475">
                  <c:v>2.0797763882775037E-2</c:v>
                </c:pt>
                <c:pt idx="476">
                  <c:v>2.0802641314756985E-2</c:v>
                </c:pt>
                <c:pt idx="477">
                  <c:v>2.0499813064039848E-2</c:v>
                </c:pt>
                <c:pt idx="478">
                  <c:v>2.2045009344722671E-2</c:v>
                </c:pt>
                <c:pt idx="479">
                  <c:v>2.1071697796866913E-2</c:v>
                </c:pt>
                <c:pt idx="480">
                  <c:v>1.9897291565915704E-2</c:v>
                </c:pt>
                <c:pt idx="481">
                  <c:v>1.9764734456433106E-2</c:v>
                </c:pt>
                <c:pt idx="482">
                  <c:v>1.9646220627759479E-2</c:v>
                </c:pt>
                <c:pt idx="483">
                  <c:v>1.803912404908916E-2</c:v>
                </c:pt>
                <c:pt idx="484">
                  <c:v>1.8084016955871023E-2</c:v>
                </c:pt>
                <c:pt idx="485">
                  <c:v>1.7926096041394019E-2</c:v>
                </c:pt>
                <c:pt idx="486">
                  <c:v>1.3591635943795709E-2</c:v>
                </c:pt>
                <c:pt idx="487">
                  <c:v>1.3535839523672625E-2</c:v>
                </c:pt>
                <c:pt idx="488">
                  <c:v>1.4325168299817758E-2</c:v>
                </c:pt>
                <c:pt idx="489">
                  <c:v>1.5617850497431678E-2</c:v>
                </c:pt>
                <c:pt idx="490">
                  <c:v>1.8416109879401666E-2</c:v>
                </c:pt>
                <c:pt idx="491">
                  <c:v>2.0312686192930141E-2</c:v>
                </c:pt>
                <c:pt idx="492">
                  <c:v>2.0506253085943296E-2</c:v>
                </c:pt>
                <c:pt idx="493">
                  <c:v>2.0511383030034507E-2</c:v>
                </c:pt>
                <c:pt idx="494">
                  <c:v>2.0851911866247901E-2</c:v>
                </c:pt>
                <c:pt idx="495">
                  <c:v>2.1322630960557254E-2</c:v>
                </c:pt>
                <c:pt idx="496">
                  <c:v>2.0877811277547051E-2</c:v>
                </c:pt>
                <c:pt idx="497">
                  <c:v>2.0875358471219491E-2</c:v>
                </c:pt>
                <c:pt idx="498">
                  <c:v>2.0881752982551027E-2</c:v>
                </c:pt>
                <c:pt idx="499">
                  <c:v>2.1018517586069298E-2</c:v>
                </c:pt>
                <c:pt idx="500">
                  <c:v>1.8690812439506745E-2</c:v>
                </c:pt>
                <c:pt idx="501">
                  <c:v>1.8698478291265714E-2</c:v>
                </c:pt>
                <c:pt idx="502">
                  <c:v>1.9502037168693167E-2</c:v>
                </c:pt>
                <c:pt idx="503">
                  <c:v>1.9500398412816995E-2</c:v>
                </c:pt>
                <c:pt idx="504">
                  <c:v>1.9501666582508129E-2</c:v>
                </c:pt>
                <c:pt idx="505">
                  <c:v>1.9489672173649383E-2</c:v>
                </c:pt>
                <c:pt idx="506">
                  <c:v>1.8892313048348014E-2</c:v>
                </c:pt>
                <c:pt idx="507">
                  <c:v>1.8641751957131497E-2</c:v>
                </c:pt>
                <c:pt idx="508">
                  <c:v>1.8754548651777392E-2</c:v>
                </c:pt>
                <c:pt idx="509">
                  <c:v>1.873186380488322E-2</c:v>
                </c:pt>
                <c:pt idx="510">
                  <c:v>1.8565950263616224E-2</c:v>
                </c:pt>
                <c:pt idx="511">
                  <c:v>1.7669711403997982E-2</c:v>
                </c:pt>
                <c:pt idx="512">
                  <c:v>1.6028649155808358E-2</c:v>
                </c:pt>
                <c:pt idx="513">
                  <c:v>1.4781263946494212E-2</c:v>
                </c:pt>
                <c:pt idx="514">
                  <c:v>1.4481569472891509E-2</c:v>
                </c:pt>
                <c:pt idx="515">
                  <c:v>1.4505474230766096E-2</c:v>
                </c:pt>
                <c:pt idx="516">
                  <c:v>1.587408748381678E-2</c:v>
                </c:pt>
                <c:pt idx="517">
                  <c:v>1.661713630561764E-2</c:v>
                </c:pt>
                <c:pt idx="518">
                  <c:v>1.6111998661394296E-2</c:v>
                </c:pt>
                <c:pt idx="519">
                  <c:v>1.6532504696038845E-2</c:v>
                </c:pt>
                <c:pt idx="520">
                  <c:v>1.6837715159817006E-2</c:v>
                </c:pt>
                <c:pt idx="521">
                  <c:v>1.6794530247058334E-2</c:v>
                </c:pt>
                <c:pt idx="522">
                  <c:v>1.6808097646542036E-2</c:v>
                </c:pt>
                <c:pt idx="523">
                  <c:v>1.6757001335284162E-2</c:v>
                </c:pt>
                <c:pt idx="524">
                  <c:v>1.6214029746942821E-2</c:v>
                </c:pt>
                <c:pt idx="525">
                  <c:v>1.6213319535637021E-2</c:v>
                </c:pt>
                <c:pt idx="526">
                  <c:v>1.8107160065693722E-2</c:v>
                </c:pt>
                <c:pt idx="527">
                  <c:v>1.8108072084814072E-2</c:v>
                </c:pt>
                <c:pt idx="528">
                  <c:v>1.8251559227780972E-2</c:v>
                </c:pt>
                <c:pt idx="529">
                  <c:v>1.8258205669044975E-2</c:v>
                </c:pt>
                <c:pt idx="530">
                  <c:v>1.8085081032371983E-2</c:v>
                </c:pt>
                <c:pt idx="531">
                  <c:v>1.8575598217534187E-2</c:v>
                </c:pt>
                <c:pt idx="532">
                  <c:v>1.8326970435778141E-2</c:v>
                </c:pt>
                <c:pt idx="533">
                  <c:v>1.8516858569913461E-2</c:v>
                </c:pt>
                <c:pt idx="534">
                  <c:v>1.7522239254416351E-2</c:v>
                </c:pt>
                <c:pt idx="535">
                  <c:v>1.6392011100289851E-2</c:v>
                </c:pt>
                <c:pt idx="536">
                  <c:v>1.6393368457722317E-2</c:v>
                </c:pt>
                <c:pt idx="537">
                  <c:v>1.6536965695819528E-2</c:v>
                </c:pt>
                <c:pt idx="538">
                  <c:v>1.4064788646459374E-2</c:v>
                </c:pt>
                <c:pt idx="539">
                  <c:v>1.3164619000579102E-2</c:v>
                </c:pt>
                <c:pt idx="540">
                  <c:v>1.350002296231927E-2</c:v>
                </c:pt>
                <c:pt idx="541">
                  <c:v>1.2590126755634982E-2</c:v>
                </c:pt>
                <c:pt idx="542">
                  <c:v>1.2502167182660595E-2</c:v>
                </c:pt>
                <c:pt idx="543">
                  <c:v>1.3442165581456491E-2</c:v>
                </c:pt>
                <c:pt idx="544">
                  <c:v>1.4099843013977036E-2</c:v>
                </c:pt>
                <c:pt idx="545">
                  <c:v>1.4342570431979573E-2</c:v>
                </c:pt>
                <c:pt idx="546">
                  <c:v>1.4595243740618859E-2</c:v>
                </c:pt>
                <c:pt idx="547">
                  <c:v>1.6329945561986945E-2</c:v>
                </c:pt>
                <c:pt idx="548">
                  <c:v>1.4176675399945597E-2</c:v>
                </c:pt>
                <c:pt idx="549">
                  <c:v>1.4351040546634081E-2</c:v>
                </c:pt>
                <c:pt idx="550">
                  <c:v>1.3905229098258391E-2</c:v>
                </c:pt>
                <c:pt idx="551">
                  <c:v>1.3587349810693953E-2</c:v>
                </c:pt>
                <c:pt idx="552">
                  <c:v>1.5055555527631799E-2</c:v>
                </c:pt>
                <c:pt idx="553">
                  <c:v>1.5161110183930033E-2</c:v>
                </c:pt>
                <c:pt idx="554">
                  <c:v>1.5657384461771614E-2</c:v>
                </c:pt>
                <c:pt idx="555">
                  <c:v>1.5534653502528382E-2</c:v>
                </c:pt>
                <c:pt idx="556">
                  <c:v>1.5535610866063851E-2</c:v>
                </c:pt>
                <c:pt idx="557">
                  <c:v>1.7589303767826019E-2</c:v>
                </c:pt>
                <c:pt idx="558">
                  <c:v>1.758982200767592E-2</c:v>
                </c:pt>
                <c:pt idx="559">
                  <c:v>1.7603314969716198E-2</c:v>
                </c:pt>
                <c:pt idx="560">
                  <c:v>1.7593973400462266E-2</c:v>
                </c:pt>
                <c:pt idx="561">
                  <c:v>1.7493976786343509E-2</c:v>
                </c:pt>
                <c:pt idx="562">
                  <c:v>1.7866774194509213E-2</c:v>
                </c:pt>
                <c:pt idx="563">
                  <c:v>1.8157507741363838E-2</c:v>
                </c:pt>
                <c:pt idx="564">
                  <c:v>1.810848450475986E-2</c:v>
                </c:pt>
                <c:pt idx="565">
                  <c:v>1.8249938016137252E-2</c:v>
                </c:pt>
                <c:pt idx="566">
                  <c:v>1.7915788592948744E-2</c:v>
                </c:pt>
                <c:pt idx="567">
                  <c:v>1.7825478741404294E-2</c:v>
                </c:pt>
                <c:pt idx="568">
                  <c:v>1.7827932884330672E-2</c:v>
                </c:pt>
                <c:pt idx="569">
                  <c:v>1.6771335552813869E-2</c:v>
                </c:pt>
                <c:pt idx="570">
                  <c:v>1.6568619833769425E-2</c:v>
                </c:pt>
                <c:pt idx="571">
                  <c:v>1.6607289325293251E-2</c:v>
                </c:pt>
                <c:pt idx="572">
                  <c:v>1.9025009288300934E-2</c:v>
                </c:pt>
                <c:pt idx="573">
                  <c:v>1.9424991369019672E-2</c:v>
                </c:pt>
                <c:pt idx="574">
                  <c:v>1.8356261939021404E-2</c:v>
                </c:pt>
                <c:pt idx="575">
                  <c:v>1.8143014548172732E-2</c:v>
                </c:pt>
                <c:pt idx="576">
                  <c:v>1.799028510912816E-2</c:v>
                </c:pt>
                <c:pt idx="577">
                  <c:v>1.7917031285787095E-2</c:v>
                </c:pt>
                <c:pt idx="578">
                  <c:v>1.8237147308665862E-2</c:v>
                </c:pt>
                <c:pt idx="579">
                  <c:v>1.6502615719779439E-2</c:v>
                </c:pt>
                <c:pt idx="580">
                  <c:v>1.8871646254397086E-2</c:v>
                </c:pt>
                <c:pt idx="581">
                  <c:v>2.1117541600112678E-2</c:v>
                </c:pt>
                <c:pt idx="582">
                  <c:v>2.1103003968650967E-2</c:v>
                </c:pt>
                <c:pt idx="583">
                  <c:v>2.170743255739788E-2</c:v>
                </c:pt>
                <c:pt idx="584">
                  <c:v>2.1945744514954811E-2</c:v>
                </c:pt>
                <c:pt idx="585">
                  <c:v>2.1402706417276873E-2</c:v>
                </c:pt>
                <c:pt idx="586">
                  <c:v>2.131097496337668E-2</c:v>
                </c:pt>
                <c:pt idx="587">
                  <c:v>2.0955694928672018E-2</c:v>
                </c:pt>
                <c:pt idx="588">
                  <c:v>2.1046919631401796E-2</c:v>
                </c:pt>
                <c:pt idx="589">
                  <c:v>2.0685694497258114E-2</c:v>
                </c:pt>
                <c:pt idx="590">
                  <c:v>2.0693979920267516E-2</c:v>
                </c:pt>
                <c:pt idx="591">
                  <c:v>2.1256057834806684E-2</c:v>
                </c:pt>
                <c:pt idx="592">
                  <c:v>2.112678630296547E-2</c:v>
                </c:pt>
                <c:pt idx="593">
                  <c:v>2.0945307036587053E-2</c:v>
                </c:pt>
                <c:pt idx="594">
                  <c:v>1.8879658965473761E-2</c:v>
                </c:pt>
                <c:pt idx="595">
                  <c:v>1.9792498004864146E-2</c:v>
                </c:pt>
                <c:pt idx="596">
                  <c:v>2.0204721120694998E-2</c:v>
                </c:pt>
                <c:pt idx="597">
                  <c:v>1.9370448926551272E-2</c:v>
                </c:pt>
                <c:pt idx="598">
                  <c:v>1.9372664440336137E-2</c:v>
                </c:pt>
                <c:pt idx="599">
                  <c:v>2.0150693488712571E-2</c:v>
                </c:pt>
                <c:pt idx="600">
                  <c:v>1.9012442919299322E-2</c:v>
                </c:pt>
                <c:pt idx="601">
                  <c:v>1.9044887208337639E-2</c:v>
                </c:pt>
                <c:pt idx="602">
                  <c:v>2.2101727109786418E-2</c:v>
                </c:pt>
                <c:pt idx="603">
                  <c:v>2.0851367862712921E-2</c:v>
                </c:pt>
                <c:pt idx="604">
                  <c:v>2.1055976188642342E-2</c:v>
                </c:pt>
                <c:pt idx="605">
                  <c:v>2.0848498595920716E-2</c:v>
                </c:pt>
                <c:pt idx="606">
                  <c:v>2.0429542816946145E-2</c:v>
                </c:pt>
                <c:pt idx="607">
                  <c:v>2.0396629988532863E-2</c:v>
                </c:pt>
                <c:pt idx="608">
                  <c:v>2.0302919181510275E-2</c:v>
                </c:pt>
                <c:pt idx="609">
                  <c:v>2.0367564372342935E-2</c:v>
                </c:pt>
                <c:pt idx="610">
                  <c:v>2.0237528883544104E-2</c:v>
                </c:pt>
                <c:pt idx="611">
                  <c:v>2.0207856654928448E-2</c:v>
                </c:pt>
                <c:pt idx="612">
                  <c:v>1.9311540724995479E-2</c:v>
                </c:pt>
                <c:pt idx="613">
                  <c:v>1.8269193841415326E-2</c:v>
                </c:pt>
                <c:pt idx="614">
                  <c:v>1.8296404909062387E-2</c:v>
                </c:pt>
                <c:pt idx="615">
                  <c:v>1.7753484963448248E-2</c:v>
                </c:pt>
                <c:pt idx="616">
                  <c:v>1.6802302421833511E-2</c:v>
                </c:pt>
                <c:pt idx="617">
                  <c:v>1.471215082256901E-2</c:v>
                </c:pt>
                <c:pt idx="618">
                  <c:v>1.2852302381998675E-2</c:v>
                </c:pt>
                <c:pt idx="619">
                  <c:v>1.2807932941746021E-2</c:v>
                </c:pt>
                <c:pt idx="620">
                  <c:v>1.2828886782206065E-2</c:v>
                </c:pt>
                <c:pt idx="621">
                  <c:v>1.2575121218108692E-2</c:v>
                </c:pt>
                <c:pt idx="622">
                  <c:v>1.2610928511947951E-2</c:v>
                </c:pt>
                <c:pt idx="623">
                  <c:v>1.2495619525865004E-2</c:v>
                </c:pt>
                <c:pt idx="624">
                  <c:v>8.6814474569438561E-3</c:v>
                </c:pt>
                <c:pt idx="625">
                  <c:v>8.6895358535802793E-3</c:v>
                </c:pt>
                <c:pt idx="626">
                  <c:v>8.6475978509437321E-3</c:v>
                </c:pt>
                <c:pt idx="627">
                  <c:v>8.448862414814887E-3</c:v>
                </c:pt>
                <c:pt idx="628">
                  <c:v>7.4848038436493109E-3</c:v>
                </c:pt>
                <c:pt idx="629">
                  <c:v>7.5106196325173341E-3</c:v>
                </c:pt>
                <c:pt idx="630">
                  <c:v>7.5245113701383976E-3</c:v>
                </c:pt>
                <c:pt idx="631">
                  <c:v>8.5705404790018484E-3</c:v>
                </c:pt>
                <c:pt idx="632">
                  <c:v>8.8974307669558907E-3</c:v>
                </c:pt>
                <c:pt idx="633">
                  <c:v>8.9550508476569628E-3</c:v>
                </c:pt>
                <c:pt idx="634">
                  <c:v>1.0912672782969212E-2</c:v>
                </c:pt>
                <c:pt idx="635">
                  <c:v>1.1018734942847072E-2</c:v>
                </c:pt>
                <c:pt idx="636">
                  <c:v>1.1339368433313821E-2</c:v>
                </c:pt>
                <c:pt idx="637">
                  <c:v>1.1940540937559582E-2</c:v>
                </c:pt>
                <c:pt idx="638">
                  <c:v>1.2424538785827957E-2</c:v>
                </c:pt>
                <c:pt idx="639">
                  <c:v>1.2450239253084097E-2</c:v>
                </c:pt>
                <c:pt idx="640">
                  <c:v>1.5068164920741509E-2</c:v>
                </c:pt>
                <c:pt idx="641">
                  <c:v>1.5014490962063727E-2</c:v>
                </c:pt>
                <c:pt idx="642">
                  <c:v>1.567174419783458E-2</c:v>
                </c:pt>
                <c:pt idx="643">
                  <c:v>1.9895658374782254E-2</c:v>
                </c:pt>
                <c:pt idx="644">
                  <c:v>2.1902615645957493E-2</c:v>
                </c:pt>
                <c:pt idx="645">
                  <c:v>2.2418459664324097E-2</c:v>
                </c:pt>
                <c:pt idx="646">
                  <c:v>2.182150766908161E-2</c:v>
                </c:pt>
                <c:pt idx="647">
                  <c:v>2.1717983448231119E-2</c:v>
                </c:pt>
                <c:pt idx="648">
                  <c:v>2.1728066736832655E-2</c:v>
                </c:pt>
                <c:pt idx="649">
                  <c:v>2.1847304473705711E-2</c:v>
                </c:pt>
                <c:pt idx="650">
                  <c:v>2.1604916545775982E-2</c:v>
                </c:pt>
                <c:pt idx="651">
                  <c:v>2.1516610087861092E-2</c:v>
                </c:pt>
                <c:pt idx="652">
                  <c:v>2.1858653983734613E-2</c:v>
                </c:pt>
                <c:pt idx="653">
                  <c:v>2.1859085781919432E-2</c:v>
                </c:pt>
                <c:pt idx="654">
                  <c:v>2.2497965284872933E-2</c:v>
                </c:pt>
                <c:pt idx="655">
                  <c:v>2.252808439441795E-2</c:v>
                </c:pt>
                <c:pt idx="656">
                  <c:v>2.2358311373851969E-2</c:v>
                </c:pt>
                <c:pt idx="657">
                  <c:v>2.2730700258342083E-2</c:v>
                </c:pt>
                <c:pt idx="658">
                  <c:v>2.2810724636816784E-2</c:v>
                </c:pt>
                <c:pt idx="659">
                  <c:v>2.2185009404196994E-2</c:v>
                </c:pt>
                <c:pt idx="660">
                  <c:v>2.2385049114899094E-2</c:v>
                </c:pt>
                <c:pt idx="661">
                  <c:v>2.219255465147757E-2</c:v>
                </c:pt>
                <c:pt idx="662">
                  <c:v>2.1914745226951866E-2</c:v>
                </c:pt>
                <c:pt idx="663">
                  <c:v>2.2998788416404511E-2</c:v>
                </c:pt>
                <c:pt idx="664">
                  <c:v>2.2421407840410506E-2</c:v>
                </c:pt>
                <c:pt idx="665">
                  <c:v>1.8522217417506499E-2</c:v>
                </c:pt>
                <c:pt idx="666">
                  <c:v>1.654007554648607E-2</c:v>
                </c:pt>
                <c:pt idx="667">
                  <c:v>1.5883549264239093E-2</c:v>
                </c:pt>
                <c:pt idx="668">
                  <c:v>1.5426110272532972E-2</c:v>
                </c:pt>
                <c:pt idx="669">
                  <c:v>1.5723963126636386E-2</c:v>
                </c:pt>
                <c:pt idx="670">
                  <c:v>1.624955206040175E-2</c:v>
                </c:pt>
                <c:pt idx="671">
                  <c:v>1.618809302930212E-2</c:v>
                </c:pt>
                <c:pt idx="672">
                  <c:v>1.6129723721671856E-2</c:v>
                </c:pt>
                <c:pt idx="673">
                  <c:v>1.6174602389226671E-2</c:v>
                </c:pt>
                <c:pt idx="674">
                  <c:v>1.5156693354968602E-2</c:v>
                </c:pt>
                <c:pt idx="675">
                  <c:v>1.5289845610537823E-2</c:v>
                </c:pt>
                <c:pt idx="676">
                  <c:v>1.3616311446936834E-2</c:v>
                </c:pt>
                <c:pt idx="677">
                  <c:v>1.3821989079561928E-2</c:v>
                </c:pt>
                <c:pt idx="678">
                  <c:v>1.3970666883047444E-2</c:v>
                </c:pt>
                <c:pt idx="679">
                  <c:v>1.4123408305739335E-2</c:v>
                </c:pt>
                <c:pt idx="680">
                  <c:v>1.4522713933563851E-2</c:v>
                </c:pt>
                <c:pt idx="681">
                  <c:v>1.4470841912458633E-2</c:v>
                </c:pt>
                <c:pt idx="682">
                  <c:v>1.4295048689243393E-2</c:v>
                </c:pt>
                <c:pt idx="683">
                  <c:v>1.4139412576517799E-2</c:v>
                </c:pt>
                <c:pt idx="684">
                  <c:v>1.3030326522087354E-2</c:v>
                </c:pt>
                <c:pt idx="685">
                  <c:v>1.1617304438737862E-2</c:v>
                </c:pt>
                <c:pt idx="686">
                  <c:v>1.1168785966724206E-2</c:v>
                </c:pt>
                <c:pt idx="687">
                  <c:v>1.1930801799518612E-2</c:v>
                </c:pt>
                <c:pt idx="688">
                  <c:v>1.1530850152800431E-2</c:v>
                </c:pt>
                <c:pt idx="689">
                  <c:v>1.1464191303923206E-2</c:v>
                </c:pt>
                <c:pt idx="690">
                  <c:v>1.1332626339554772E-2</c:v>
                </c:pt>
                <c:pt idx="691">
                  <c:v>1.0811837425206654E-2</c:v>
                </c:pt>
                <c:pt idx="692">
                  <c:v>1.0074319730073828E-2</c:v>
                </c:pt>
                <c:pt idx="693">
                  <c:v>1.0562074857453205E-2</c:v>
                </c:pt>
                <c:pt idx="694">
                  <c:v>1.0703629188686913E-2</c:v>
                </c:pt>
                <c:pt idx="695">
                  <c:v>1.0723054756298355E-2</c:v>
                </c:pt>
                <c:pt idx="696">
                  <c:v>1.2005632068441527E-2</c:v>
                </c:pt>
                <c:pt idx="697">
                  <c:v>1.2456450364069239E-2</c:v>
                </c:pt>
                <c:pt idx="698">
                  <c:v>1.3025830835459383E-2</c:v>
                </c:pt>
                <c:pt idx="699">
                  <c:v>1.2501107347278497E-2</c:v>
                </c:pt>
                <c:pt idx="700">
                  <c:v>1.2158442421168113E-2</c:v>
                </c:pt>
                <c:pt idx="701">
                  <c:v>1.1965780195609902E-2</c:v>
                </c:pt>
                <c:pt idx="702">
                  <c:v>1.1402587478850696E-2</c:v>
                </c:pt>
                <c:pt idx="703">
                  <c:v>1.1390174343470085E-2</c:v>
                </c:pt>
                <c:pt idx="704">
                  <c:v>1.1530760833554947E-2</c:v>
                </c:pt>
                <c:pt idx="705">
                  <c:v>1.1583036394925071E-2</c:v>
                </c:pt>
                <c:pt idx="706">
                  <c:v>1.0734207520502007E-2</c:v>
                </c:pt>
                <c:pt idx="707">
                  <c:v>1.1223480966059291E-2</c:v>
                </c:pt>
                <c:pt idx="708">
                  <c:v>1.2379110841991883E-2</c:v>
                </c:pt>
                <c:pt idx="709">
                  <c:v>1.1356795283560542E-2</c:v>
                </c:pt>
                <c:pt idx="710">
                  <c:v>1.1413524948228329E-2</c:v>
                </c:pt>
                <c:pt idx="711">
                  <c:v>1.1569963452277282E-2</c:v>
                </c:pt>
                <c:pt idx="712">
                  <c:v>1.205329948107711E-2</c:v>
                </c:pt>
                <c:pt idx="713">
                  <c:v>1.2651228764952583E-2</c:v>
                </c:pt>
                <c:pt idx="714">
                  <c:v>1.2440784630425928E-2</c:v>
                </c:pt>
                <c:pt idx="715">
                  <c:v>1.2186911391305467E-2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A2-4CCA-98A1-7EF8B3B9E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338672"/>
        <c:axId val="759339152"/>
      </c:lineChart>
      <c:dateAx>
        <c:axId val="759338672"/>
        <c:scaling>
          <c:orientation val="minMax"/>
        </c:scaling>
        <c:delete val="0"/>
        <c:axPos val="b"/>
        <c:numFmt formatCode="mm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339152"/>
        <c:crosses val="autoZero"/>
        <c:auto val="1"/>
        <c:lblOffset val="100"/>
        <c:baseTimeUnit val="days"/>
      </c:dateAx>
      <c:valAx>
        <c:axId val="75933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33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Alpha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'Headline Attribution'!$DS$1</c:f>
              <c:strCache>
                <c:ptCount val="1"/>
                <c:pt idx="0">
                  <c:v>Cumulative Alpha (1% TE)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'Headline Attribution'!$DI$68:$DI$738</c:f>
              <c:numCache>
                <c:formatCode>m/d/yyyy</c:formatCode>
                <c:ptCount val="671"/>
                <c:pt idx="0">
                  <c:v>44743</c:v>
                </c:pt>
                <c:pt idx="1">
                  <c:v>44746</c:v>
                </c:pt>
                <c:pt idx="2">
                  <c:v>44747</c:v>
                </c:pt>
                <c:pt idx="3">
                  <c:v>44748</c:v>
                </c:pt>
                <c:pt idx="4">
                  <c:v>44749</c:v>
                </c:pt>
                <c:pt idx="5">
                  <c:v>44750</c:v>
                </c:pt>
                <c:pt idx="6">
                  <c:v>44753</c:v>
                </c:pt>
                <c:pt idx="7">
                  <c:v>44754</c:v>
                </c:pt>
                <c:pt idx="8">
                  <c:v>44755</c:v>
                </c:pt>
                <c:pt idx="9">
                  <c:v>44756</c:v>
                </c:pt>
                <c:pt idx="10">
                  <c:v>44757</c:v>
                </c:pt>
                <c:pt idx="11">
                  <c:v>44760</c:v>
                </c:pt>
                <c:pt idx="12">
                  <c:v>44761</c:v>
                </c:pt>
                <c:pt idx="13">
                  <c:v>44762</c:v>
                </c:pt>
                <c:pt idx="14">
                  <c:v>44763</c:v>
                </c:pt>
                <c:pt idx="15">
                  <c:v>44764</c:v>
                </c:pt>
                <c:pt idx="16">
                  <c:v>44767</c:v>
                </c:pt>
                <c:pt idx="17">
                  <c:v>44768</c:v>
                </c:pt>
                <c:pt idx="18">
                  <c:v>44769</c:v>
                </c:pt>
                <c:pt idx="19">
                  <c:v>44770</c:v>
                </c:pt>
                <c:pt idx="20">
                  <c:v>44771</c:v>
                </c:pt>
                <c:pt idx="21">
                  <c:v>44773</c:v>
                </c:pt>
                <c:pt idx="22">
                  <c:v>44774</c:v>
                </c:pt>
                <c:pt idx="23">
                  <c:v>44775</c:v>
                </c:pt>
                <c:pt idx="24">
                  <c:v>44776</c:v>
                </c:pt>
                <c:pt idx="25">
                  <c:v>44777</c:v>
                </c:pt>
                <c:pt idx="26">
                  <c:v>44778</c:v>
                </c:pt>
                <c:pt idx="27">
                  <c:v>44781</c:v>
                </c:pt>
                <c:pt idx="28">
                  <c:v>44782</c:v>
                </c:pt>
                <c:pt idx="29">
                  <c:v>44783</c:v>
                </c:pt>
                <c:pt idx="30">
                  <c:v>44784</c:v>
                </c:pt>
                <c:pt idx="31">
                  <c:v>44785</c:v>
                </c:pt>
                <c:pt idx="32">
                  <c:v>44788</c:v>
                </c:pt>
                <c:pt idx="33">
                  <c:v>44789</c:v>
                </c:pt>
                <c:pt idx="34">
                  <c:v>44790</c:v>
                </c:pt>
                <c:pt idx="35">
                  <c:v>44791</c:v>
                </c:pt>
                <c:pt idx="36">
                  <c:v>44792</c:v>
                </c:pt>
                <c:pt idx="37">
                  <c:v>44795</c:v>
                </c:pt>
                <c:pt idx="38">
                  <c:v>44796</c:v>
                </c:pt>
                <c:pt idx="39">
                  <c:v>44797</c:v>
                </c:pt>
                <c:pt idx="40">
                  <c:v>44798</c:v>
                </c:pt>
                <c:pt idx="41">
                  <c:v>44799</c:v>
                </c:pt>
                <c:pt idx="42">
                  <c:v>44802</c:v>
                </c:pt>
                <c:pt idx="43">
                  <c:v>44803</c:v>
                </c:pt>
                <c:pt idx="44">
                  <c:v>44804</c:v>
                </c:pt>
                <c:pt idx="45">
                  <c:v>44805</c:v>
                </c:pt>
                <c:pt idx="46">
                  <c:v>44806</c:v>
                </c:pt>
                <c:pt idx="47">
                  <c:v>44809</c:v>
                </c:pt>
                <c:pt idx="48">
                  <c:v>44810</c:v>
                </c:pt>
                <c:pt idx="49">
                  <c:v>44811</c:v>
                </c:pt>
                <c:pt idx="50">
                  <c:v>44812</c:v>
                </c:pt>
                <c:pt idx="51">
                  <c:v>44813</c:v>
                </c:pt>
                <c:pt idx="52">
                  <c:v>44816</c:v>
                </c:pt>
                <c:pt idx="53">
                  <c:v>44817</c:v>
                </c:pt>
                <c:pt idx="54">
                  <c:v>44818</c:v>
                </c:pt>
                <c:pt idx="55">
                  <c:v>44819</c:v>
                </c:pt>
                <c:pt idx="56">
                  <c:v>44820</c:v>
                </c:pt>
                <c:pt idx="57">
                  <c:v>44823</c:v>
                </c:pt>
                <c:pt idx="58">
                  <c:v>44824</c:v>
                </c:pt>
                <c:pt idx="59">
                  <c:v>44825</c:v>
                </c:pt>
                <c:pt idx="60">
                  <c:v>44826</c:v>
                </c:pt>
                <c:pt idx="61">
                  <c:v>44827</c:v>
                </c:pt>
                <c:pt idx="62">
                  <c:v>44830</c:v>
                </c:pt>
                <c:pt idx="63">
                  <c:v>44831</c:v>
                </c:pt>
                <c:pt idx="64">
                  <c:v>44832</c:v>
                </c:pt>
                <c:pt idx="65">
                  <c:v>44833</c:v>
                </c:pt>
                <c:pt idx="66">
                  <c:v>44834</c:v>
                </c:pt>
                <c:pt idx="67">
                  <c:v>44837</c:v>
                </c:pt>
                <c:pt idx="68">
                  <c:v>44838</c:v>
                </c:pt>
                <c:pt idx="69">
                  <c:v>44839</c:v>
                </c:pt>
                <c:pt idx="70">
                  <c:v>44840</c:v>
                </c:pt>
                <c:pt idx="71">
                  <c:v>44841</c:v>
                </c:pt>
                <c:pt idx="72">
                  <c:v>44844</c:v>
                </c:pt>
                <c:pt idx="73">
                  <c:v>44845</c:v>
                </c:pt>
                <c:pt idx="74">
                  <c:v>44846</c:v>
                </c:pt>
                <c:pt idx="75">
                  <c:v>44847</c:v>
                </c:pt>
                <c:pt idx="76">
                  <c:v>44848</c:v>
                </c:pt>
                <c:pt idx="77">
                  <c:v>44851</c:v>
                </c:pt>
                <c:pt idx="78">
                  <c:v>44852</c:v>
                </c:pt>
                <c:pt idx="79">
                  <c:v>44853</c:v>
                </c:pt>
                <c:pt idx="80">
                  <c:v>44854</c:v>
                </c:pt>
                <c:pt idx="81">
                  <c:v>44855</c:v>
                </c:pt>
                <c:pt idx="82">
                  <c:v>44858</c:v>
                </c:pt>
                <c:pt idx="83">
                  <c:v>44859</c:v>
                </c:pt>
                <c:pt idx="84">
                  <c:v>44860</c:v>
                </c:pt>
                <c:pt idx="85">
                  <c:v>44861</c:v>
                </c:pt>
                <c:pt idx="86">
                  <c:v>44862</c:v>
                </c:pt>
                <c:pt idx="87">
                  <c:v>44865</c:v>
                </c:pt>
                <c:pt idx="88">
                  <c:v>44866</c:v>
                </c:pt>
                <c:pt idx="89">
                  <c:v>44867</c:v>
                </c:pt>
                <c:pt idx="90">
                  <c:v>44868</c:v>
                </c:pt>
                <c:pt idx="91">
                  <c:v>44869</c:v>
                </c:pt>
                <c:pt idx="92">
                  <c:v>44872</c:v>
                </c:pt>
                <c:pt idx="93">
                  <c:v>44873</c:v>
                </c:pt>
                <c:pt idx="94">
                  <c:v>44874</c:v>
                </c:pt>
                <c:pt idx="95">
                  <c:v>44875</c:v>
                </c:pt>
                <c:pt idx="96">
                  <c:v>44876</c:v>
                </c:pt>
                <c:pt idx="97">
                  <c:v>44879</c:v>
                </c:pt>
                <c:pt idx="98">
                  <c:v>44880</c:v>
                </c:pt>
                <c:pt idx="99">
                  <c:v>44881</c:v>
                </c:pt>
                <c:pt idx="100">
                  <c:v>44882</c:v>
                </c:pt>
                <c:pt idx="101">
                  <c:v>44883</c:v>
                </c:pt>
                <c:pt idx="102">
                  <c:v>44886</c:v>
                </c:pt>
                <c:pt idx="103">
                  <c:v>44887</c:v>
                </c:pt>
                <c:pt idx="104">
                  <c:v>44888</c:v>
                </c:pt>
                <c:pt idx="105">
                  <c:v>44889</c:v>
                </c:pt>
                <c:pt idx="106">
                  <c:v>44890</c:v>
                </c:pt>
                <c:pt idx="107">
                  <c:v>44893</c:v>
                </c:pt>
                <c:pt idx="108">
                  <c:v>44894</c:v>
                </c:pt>
                <c:pt idx="109">
                  <c:v>44895</c:v>
                </c:pt>
                <c:pt idx="110">
                  <c:v>44896</c:v>
                </c:pt>
                <c:pt idx="111">
                  <c:v>44897</c:v>
                </c:pt>
                <c:pt idx="112">
                  <c:v>44900</c:v>
                </c:pt>
                <c:pt idx="113">
                  <c:v>44901</c:v>
                </c:pt>
                <c:pt idx="114">
                  <c:v>44902</c:v>
                </c:pt>
                <c:pt idx="115">
                  <c:v>44903</c:v>
                </c:pt>
                <c:pt idx="116">
                  <c:v>44904</c:v>
                </c:pt>
                <c:pt idx="117">
                  <c:v>44907</c:v>
                </c:pt>
                <c:pt idx="118">
                  <c:v>44908</c:v>
                </c:pt>
                <c:pt idx="119">
                  <c:v>44909</c:v>
                </c:pt>
                <c:pt idx="120">
                  <c:v>44910</c:v>
                </c:pt>
                <c:pt idx="121">
                  <c:v>44911</c:v>
                </c:pt>
                <c:pt idx="122">
                  <c:v>44914</c:v>
                </c:pt>
                <c:pt idx="123">
                  <c:v>44915</c:v>
                </c:pt>
                <c:pt idx="124">
                  <c:v>44916</c:v>
                </c:pt>
                <c:pt idx="125">
                  <c:v>44917</c:v>
                </c:pt>
                <c:pt idx="126">
                  <c:v>44918</c:v>
                </c:pt>
                <c:pt idx="127">
                  <c:v>44921</c:v>
                </c:pt>
                <c:pt idx="128">
                  <c:v>44922</c:v>
                </c:pt>
                <c:pt idx="129">
                  <c:v>44923</c:v>
                </c:pt>
                <c:pt idx="130">
                  <c:v>44924</c:v>
                </c:pt>
                <c:pt idx="131">
                  <c:v>44925</c:v>
                </c:pt>
                <c:pt idx="132">
                  <c:v>44928</c:v>
                </c:pt>
                <c:pt idx="133">
                  <c:v>44929</c:v>
                </c:pt>
                <c:pt idx="134">
                  <c:v>44930</c:v>
                </c:pt>
                <c:pt idx="135">
                  <c:v>44931</c:v>
                </c:pt>
                <c:pt idx="136">
                  <c:v>44932</c:v>
                </c:pt>
                <c:pt idx="137">
                  <c:v>44935</c:v>
                </c:pt>
                <c:pt idx="138">
                  <c:v>44936</c:v>
                </c:pt>
                <c:pt idx="139">
                  <c:v>44937</c:v>
                </c:pt>
                <c:pt idx="140">
                  <c:v>44938</c:v>
                </c:pt>
                <c:pt idx="141">
                  <c:v>44939</c:v>
                </c:pt>
                <c:pt idx="142">
                  <c:v>44942</c:v>
                </c:pt>
                <c:pt idx="143">
                  <c:v>44943</c:v>
                </c:pt>
                <c:pt idx="144">
                  <c:v>44944</c:v>
                </c:pt>
                <c:pt idx="145">
                  <c:v>44945</c:v>
                </c:pt>
                <c:pt idx="146">
                  <c:v>44946</c:v>
                </c:pt>
                <c:pt idx="147">
                  <c:v>44949</c:v>
                </c:pt>
                <c:pt idx="148">
                  <c:v>44950</c:v>
                </c:pt>
                <c:pt idx="149">
                  <c:v>44951</c:v>
                </c:pt>
                <c:pt idx="150">
                  <c:v>44952</c:v>
                </c:pt>
                <c:pt idx="151">
                  <c:v>44953</c:v>
                </c:pt>
                <c:pt idx="152">
                  <c:v>44956</c:v>
                </c:pt>
                <c:pt idx="153">
                  <c:v>44957</c:v>
                </c:pt>
                <c:pt idx="154">
                  <c:v>44958</c:v>
                </c:pt>
                <c:pt idx="155">
                  <c:v>44959</c:v>
                </c:pt>
                <c:pt idx="156">
                  <c:v>44960</c:v>
                </c:pt>
                <c:pt idx="157">
                  <c:v>44963</c:v>
                </c:pt>
                <c:pt idx="158">
                  <c:v>44964</c:v>
                </c:pt>
                <c:pt idx="159">
                  <c:v>44965</c:v>
                </c:pt>
                <c:pt idx="160">
                  <c:v>44966</c:v>
                </c:pt>
                <c:pt idx="161">
                  <c:v>44967</c:v>
                </c:pt>
                <c:pt idx="162">
                  <c:v>44970</c:v>
                </c:pt>
                <c:pt idx="163">
                  <c:v>44971</c:v>
                </c:pt>
                <c:pt idx="164">
                  <c:v>44972</c:v>
                </c:pt>
                <c:pt idx="165">
                  <c:v>44973</c:v>
                </c:pt>
                <c:pt idx="166">
                  <c:v>44974</c:v>
                </c:pt>
                <c:pt idx="167">
                  <c:v>44977</c:v>
                </c:pt>
                <c:pt idx="168">
                  <c:v>44978</c:v>
                </c:pt>
                <c:pt idx="169">
                  <c:v>44979</c:v>
                </c:pt>
                <c:pt idx="170">
                  <c:v>44980</c:v>
                </c:pt>
                <c:pt idx="171">
                  <c:v>44981</c:v>
                </c:pt>
                <c:pt idx="172">
                  <c:v>44984</c:v>
                </c:pt>
                <c:pt idx="173">
                  <c:v>44985</c:v>
                </c:pt>
                <c:pt idx="174">
                  <c:v>44986</c:v>
                </c:pt>
                <c:pt idx="175">
                  <c:v>44987</c:v>
                </c:pt>
                <c:pt idx="176">
                  <c:v>44988</c:v>
                </c:pt>
                <c:pt idx="177">
                  <c:v>44991</c:v>
                </c:pt>
                <c:pt idx="178">
                  <c:v>44992</c:v>
                </c:pt>
                <c:pt idx="179">
                  <c:v>44993</c:v>
                </c:pt>
                <c:pt idx="180">
                  <c:v>44994</c:v>
                </c:pt>
                <c:pt idx="181">
                  <c:v>44995</c:v>
                </c:pt>
                <c:pt idx="182">
                  <c:v>44998</c:v>
                </c:pt>
                <c:pt idx="183">
                  <c:v>44999</c:v>
                </c:pt>
                <c:pt idx="184">
                  <c:v>45000</c:v>
                </c:pt>
                <c:pt idx="185">
                  <c:v>45001</c:v>
                </c:pt>
                <c:pt idx="186">
                  <c:v>45002</c:v>
                </c:pt>
                <c:pt idx="187">
                  <c:v>45005</c:v>
                </c:pt>
                <c:pt idx="188">
                  <c:v>45006</c:v>
                </c:pt>
                <c:pt idx="189">
                  <c:v>45007</c:v>
                </c:pt>
                <c:pt idx="190">
                  <c:v>45008</c:v>
                </c:pt>
                <c:pt idx="191">
                  <c:v>45009</c:v>
                </c:pt>
                <c:pt idx="192">
                  <c:v>45012</c:v>
                </c:pt>
                <c:pt idx="193">
                  <c:v>45013</c:v>
                </c:pt>
                <c:pt idx="194">
                  <c:v>45014</c:v>
                </c:pt>
                <c:pt idx="195">
                  <c:v>45015</c:v>
                </c:pt>
                <c:pt idx="196">
                  <c:v>45016</c:v>
                </c:pt>
                <c:pt idx="197">
                  <c:v>45019</c:v>
                </c:pt>
                <c:pt idx="198">
                  <c:v>45020</c:v>
                </c:pt>
                <c:pt idx="199">
                  <c:v>45021</c:v>
                </c:pt>
                <c:pt idx="200">
                  <c:v>45022</c:v>
                </c:pt>
                <c:pt idx="201">
                  <c:v>45023</c:v>
                </c:pt>
                <c:pt idx="202">
                  <c:v>45026</c:v>
                </c:pt>
                <c:pt idx="203">
                  <c:v>45027</c:v>
                </c:pt>
                <c:pt idx="204">
                  <c:v>45028</c:v>
                </c:pt>
                <c:pt idx="205">
                  <c:v>45029</c:v>
                </c:pt>
                <c:pt idx="206">
                  <c:v>45030</c:v>
                </c:pt>
                <c:pt idx="207">
                  <c:v>45033</c:v>
                </c:pt>
                <c:pt idx="208">
                  <c:v>45034</c:v>
                </c:pt>
                <c:pt idx="209">
                  <c:v>45035</c:v>
                </c:pt>
                <c:pt idx="210">
                  <c:v>45036</c:v>
                </c:pt>
                <c:pt idx="211">
                  <c:v>45037</c:v>
                </c:pt>
                <c:pt idx="212">
                  <c:v>45040</c:v>
                </c:pt>
                <c:pt idx="213">
                  <c:v>45041</c:v>
                </c:pt>
                <c:pt idx="214">
                  <c:v>45042</c:v>
                </c:pt>
                <c:pt idx="215">
                  <c:v>45043</c:v>
                </c:pt>
                <c:pt idx="216">
                  <c:v>45044</c:v>
                </c:pt>
                <c:pt idx="217">
                  <c:v>45046</c:v>
                </c:pt>
                <c:pt idx="218">
                  <c:v>45047</c:v>
                </c:pt>
                <c:pt idx="219">
                  <c:v>45048</c:v>
                </c:pt>
                <c:pt idx="220">
                  <c:v>45049</c:v>
                </c:pt>
                <c:pt idx="221">
                  <c:v>45050</c:v>
                </c:pt>
                <c:pt idx="222">
                  <c:v>45051</c:v>
                </c:pt>
                <c:pt idx="223">
                  <c:v>45054</c:v>
                </c:pt>
                <c:pt idx="224">
                  <c:v>45055</c:v>
                </c:pt>
                <c:pt idx="225">
                  <c:v>45056</c:v>
                </c:pt>
                <c:pt idx="226">
                  <c:v>45057</c:v>
                </c:pt>
                <c:pt idx="227">
                  <c:v>45058</c:v>
                </c:pt>
                <c:pt idx="228">
                  <c:v>45061</c:v>
                </c:pt>
                <c:pt idx="229">
                  <c:v>45062</c:v>
                </c:pt>
                <c:pt idx="230">
                  <c:v>45063</c:v>
                </c:pt>
                <c:pt idx="231">
                  <c:v>45064</c:v>
                </c:pt>
                <c:pt idx="232">
                  <c:v>45065</c:v>
                </c:pt>
                <c:pt idx="233">
                  <c:v>45068</c:v>
                </c:pt>
                <c:pt idx="234">
                  <c:v>45069</c:v>
                </c:pt>
                <c:pt idx="235">
                  <c:v>45070</c:v>
                </c:pt>
                <c:pt idx="236">
                  <c:v>45071</c:v>
                </c:pt>
                <c:pt idx="237">
                  <c:v>45072</c:v>
                </c:pt>
                <c:pt idx="238">
                  <c:v>45075</c:v>
                </c:pt>
                <c:pt idx="239">
                  <c:v>45076</c:v>
                </c:pt>
                <c:pt idx="240">
                  <c:v>45077</c:v>
                </c:pt>
                <c:pt idx="241">
                  <c:v>45078</c:v>
                </c:pt>
                <c:pt idx="242">
                  <c:v>45079</c:v>
                </c:pt>
                <c:pt idx="243">
                  <c:v>45082</c:v>
                </c:pt>
                <c:pt idx="244">
                  <c:v>45083</c:v>
                </c:pt>
                <c:pt idx="245">
                  <c:v>45084</c:v>
                </c:pt>
                <c:pt idx="246">
                  <c:v>45085</c:v>
                </c:pt>
                <c:pt idx="247">
                  <c:v>45086</c:v>
                </c:pt>
                <c:pt idx="248">
                  <c:v>45089</c:v>
                </c:pt>
                <c:pt idx="249">
                  <c:v>45090</c:v>
                </c:pt>
                <c:pt idx="250">
                  <c:v>45091</c:v>
                </c:pt>
                <c:pt idx="251">
                  <c:v>45092</c:v>
                </c:pt>
                <c:pt idx="252">
                  <c:v>45093</c:v>
                </c:pt>
                <c:pt idx="253">
                  <c:v>45096</c:v>
                </c:pt>
                <c:pt idx="254">
                  <c:v>45097</c:v>
                </c:pt>
                <c:pt idx="255">
                  <c:v>45098</c:v>
                </c:pt>
                <c:pt idx="256">
                  <c:v>45099</c:v>
                </c:pt>
                <c:pt idx="257">
                  <c:v>45100</c:v>
                </c:pt>
                <c:pt idx="258">
                  <c:v>45103</c:v>
                </c:pt>
                <c:pt idx="259">
                  <c:v>45104</c:v>
                </c:pt>
                <c:pt idx="260">
                  <c:v>45105</c:v>
                </c:pt>
                <c:pt idx="261">
                  <c:v>45106</c:v>
                </c:pt>
                <c:pt idx="262">
                  <c:v>45107</c:v>
                </c:pt>
                <c:pt idx="263">
                  <c:v>45110</c:v>
                </c:pt>
                <c:pt idx="264">
                  <c:v>45111</c:v>
                </c:pt>
                <c:pt idx="265">
                  <c:v>45112</c:v>
                </c:pt>
                <c:pt idx="266">
                  <c:v>45113</c:v>
                </c:pt>
                <c:pt idx="267">
                  <c:v>45114</c:v>
                </c:pt>
                <c:pt idx="268">
                  <c:v>45117</c:v>
                </c:pt>
                <c:pt idx="269">
                  <c:v>45118</c:v>
                </c:pt>
                <c:pt idx="270">
                  <c:v>45119</c:v>
                </c:pt>
                <c:pt idx="271">
                  <c:v>45120</c:v>
                </c:pt>
                <c:pt idx="272">
                  <c:v>45121</c:v>
                </c:pt>
                <c:pt idx="273">
                  <c:v>45124</c:v>
                </c:pt>
                <c:pt idx="274">
                  <c:v>45125</c:v>
                </c:pt>
                <c:pt idx="275">
                  <c:v>45126</c:v>
                </c:pt>
                <c:pt idx="276">
                  <c:v>45127</c:v>
                </c:pt>
                <c:pt idx="277">
                  <c:v>45128</c:v>
                </c:pt>
                <c:pt idx="278">
                  <c:v>45131</c:v>
                </c:pt>
                <c:pt idx="279">
                  <c:v>45132</c:v>
                </c:pt>
                <c:pt idx="280">
                  <c:v>45133</c:v>
                </c:pt>
                <c:pt idx="281">
                  <c:v>45134</c:v>
                </c:pt>
                <c:pt idx="282">
                  <c:v>45135</c:v>
                </c:pt>
                <c:pt idx="283">
                  <c:v>45138</c:v>
                </c:pt>
                <c:pt idx="284">
                  <c:v>45139</c:v>
                </c:pt>
                <c:pt idx="285">
                  <c:v>45140</c:v>
                </c:pt>
                <c:pt idx="286">
                  <c:v>45141</c:v>
                </c:pt>
                <c:pt idx="287">
                  <c:v>45142</c:v>
                </c:pt>
                <c:pt idx="288">
                  <c:v>45145</c:v>
                </c:pt>
                <c:pt idx="289">
                  <c:v>45146</c:v>
                </c:pt>
                <c:pt idx="290">
                  <c:v>45147</c:v>
                </c:pt>
                <c:pt idx="291">
                  <c:v>45148</c:v>
                </c:pt>
                <c:pt idx="292">
                  <c:v>45149</c:v>
                </c:pt>
                <c:pt idx="293">
                  <c:v>45152</c:v>
                </c:pt>
                <c:pt idx="294">
                  <c:v>45153</c:v>
                </c:pt>
                <c:pt idx="295">
                  <c:v>45154</c:v>
                </c:pt>
                <c:pt idx="296">
                  <c:v>45155</c:v>
                </c:pt>
                <c:pt idx="297">
                  <c:v>45156</c:v>
                </c:pt>
                <c:pt idx="298">
                  <c:v>45159</c:v>
                </c:pt>
                <c:pt idx="299">
                  <c:v>45160</c:v>
                </c:pt>
                <c:pt idx="300">
                  <c:v>45161</c:v>
                </c:pt>
                <c:pt idx="301">
                  <c:v>45162</c:v>
                </c:pt>
                <c:pt idx="302">
                  <c:v>45163</c:v>
                </c:pt>
                <c:pt idx="303">
                  <c:v>45166</c:v>
                </c:pt>
                <c:pt idx="304">
                  <c:v>45167</c:v>
                </c:pt>
                <c:pt idx="305">
                  <c:v>45168</c:v>
                </c:pt>
                <c:pt idx="306">
                  <c:v>45169</c:v>
                </c:pt>
                <c:pt idx="307">
                  <c:v>45170</c:v>
                </c:pt>
                <c:pt idx="308">
                  <c:v>45173</c:v>
                </c:pt>
                <c:pt idx="309">
                  <c:v>45174</c:v>
                </c:pt>
                <c:pt idx="310">
                  <c:v>45175</c:v>
                </c:pt>
                <c:pt idx="311">
                  <c:v>45176</c:v>
                </c:pt>
                <c:pt idx="312">
                  <c:v>45177</c:v>
                </c:pt>
                <c:pt idx="313">
                  <c:v>45180</c:v>
                </c:pt>
                <c:pt idx="314">
                  <c:v>45181</c:v>
                </c:pt>
                <c:pt idx="315">
                  <c:v>45182</c:v>
                </c:pt>
                <c:pt idx="316">
                  <c:v>45183</c:v>
                </c:pt>
                <c:pt idx="317">
                  <c:v>45184</c:v>
                </c:pt>
                <c:pt idx="318">
                  <c:v>45187</c:v>
                </c:pt>
                <c:pt idx="319">
                  <c:v>45188</c:v>
                </c:pt>
                <c:pt idx="320">
                  <c:v>45189</c:v>
                </c:pt>
                <c:pt idx="321">
                  <c:v>45190</c:v>
                </c:pt>
                <c:pt idx="322">
                  <c:v>45191</c:v>
                </c:pt>
                <c:pt idx="323">
                  <c:v>45194</c:v>
                </c:pt>
                <c:pt idx="324">
                  <c:v>45195</c:v>
                </c:pt>
                <c:pt idx="325">
                  <c:v>45196</c:v>
                </c:pt>
                <c:pt idx="326">
                  <c:v>45197</c:v>
                </c:pt>
                <c:pt idx="327">
                  <c:v>45198</c:v>
                </c:pt>
                <c:pt idx="328">
                  <c:v>45199</c:v>
                </c:pt>
                <c:pt idx="329">
                  <c:v>45201</c:v>
                </c:pt>
                <c:pt idx="330">
                  <c:v>45202</c:v>
                </c:pt>
                <c:pt idx="331">
                  <c:v>45203</c:v>
                </c:pt>
                <c:pt idx="332">
                  <c:v>45204</c:v>
                </c:pt>
                <c:pt idx="333">
                  <c:v>45205</c:v>
                </c:pt>
                <c:pt idx="334">
                  <c:v>45208</c:v>
                </c:pt>
                <c:pt idx="335">
                  <c:v>45209</c:v>
                </c:pt>
                <c:pt idx="336">
                  <c:v>45210</c:v>
                </c:pt>
                <c:pt idx="337">
                  <c:v>45211</c:v>
                </c:pt>
                <c:pt idx="338">
                  <c:v>45212</c:v>
                </c:pt>
                <c:pt idx="339">
                  <c:v>45215</c:v>
                </c:pt>
                <c:pt idx="340">
                  <c:v>45216</c:v>
                </c:pt>
                <c:pt idx="341">
                  <c:v>45217</c:v>
                </c:pt>
                <c:pt idx="342">
                  <c:v>45218</c:v>
                </c:pt>
                <c:pt idx="343">
                  <c:v>45219</c:v>
                </c:pt>
                <c:pt idx="344">
                  <c:v>45222</c:v>
                </c:pt>
                <c:pt idx="345">
                  <c:v>45223</c:v>
                </c:pt>
                <c:pt idx="346">
                  <c:v>45224</c:v>
                </c:pt>
                <c:pt idx="347">
                  <c:v>45225</c:v>
                </c:pt>
                <c:pt idx="348">
                  <c:v>45226</c:v>
                </c:pt>
                <c:pt idx="349">
                  <c:v>45229</c:v>
                </c:pt>
                <c:pt idx="350">
                  <c:v>45230</c:v>
                </c:pt>
                <c:pt idx="351">
                  <c:v>45231</c:v>
                </c:pt>
                <c:pt idx="352">
                  <c:v>45232</c:v>
                </c:pt>
                <c:pt idx="353">
                  <c:v>45233</c:v>
                </c:pt>
                <c:pt idx="354">
                  <c:v>45236</c:v>
                </c:pt>
                <c:pt idx="355">
                  <c:v>45237</c:v>
                </c:pt>
                <c:pt idx="356">
                  <c:v>45238</c:v>
                </c:pt>
                <c:pt idx="357">
                  <c:v>45239</c:v>
                </c:pt>
                <c:pt idx="358">
                  <c:v>45240</c:v>
                </c:pt>
                <c:pt idx="359">
                  <c:v>45243</c:v>
                </c:pt>
                <c:pt idx="360">
                  <c:v>45244</c:v>
                </c:pt>
                <c:pt idx="361">
                  <c:v>45245</c:v>
                </c:pt>
                <c:pt idx="362">
                  <c:v>45246</c:v>
                </c:pt>
                <c:pt idx="363">
                  <c:v>45247</c:v>
                </c:pt>
                <c:pt idx="364">
                  <c:v>45250</c:v>
                </c:pt>
                <c:pt idx="365">
                  <c:v>45251</c:v>
                </c:pt>
                <c:pt idx="366">
                  <c:v>45252</c:v>
                </c:pt>
                <c:pt idx="367">
                  <c:v>45253</c:v>
                </c:pt>
                <c:pt idx="368">
                  <c:v>45254</c:v>
                </c:pt>
                <c:pt idx="369">
                  <c:v>45257</c:v>
                </c:pt>
                <c:pt idx="370">
                  <c:v>45258</c:v>
                </c:pt>
                <c:pt idx="371">
                  <c:v>45259</c:v>
                </c:pt>
                <c:pt idx="372">
                  <c:v>45260</c:v>
                </c:pt>
                <c:pt idx="373">
                  <c:v>45261</c:v>
                </c:pt>
                <c:pt idx="374">
                  <c:v>45264</c:v>
                </c:pt>
                <c:pt idx="375">
                  <c:v>45265</c:v>
                </c:pt>
                <c:pt idx="376">
                  <c:v>45266</c:v>
                </c:pt>
                <c:pt idx="377">
                  <c:v>45267</c:v>
                </c:pt>
                <c:pt idx="378">
                  <c:v>45268</c:v>
                </c:pt>
                <c:pt idx="379">
                  <c:v>45271</c:v>
                </c:pt>
                <c:pt idx="380">
                  <c:v>45272</c:v>
                </c:pt>
                <c:pt idx="381">
                  <c:v>45273</c:v>
                </c:pt>
                <c:pt idx="382">
                  <c:v>45274</c:v>
                </c:pt>
                <c:pt idx="383">
                  <c:v>45275</c:v>
                </c:pt>
                <c:pt idx="384">
                  <c:v>45278</c:v>
                </c:pt>
                <c:pt idx="385">
                  <c:v>45279</c:v>
                </c:pt>
                <c:pt idx="386">
                  <c:v>45280</c:v>
                </c:pt>
                <c:pt idx="387">
                  <c:v>45281</c:v>
                </c:pt>
                <c:pt idx="388">
                  <c:v>45282</c:v>
                </c:pt>
                <c:pt idx="389">
                  <c:v>45285</c:v>
                </c:pt>
                <c:pt idx="390">
                  <c:v>45286</c:v>
                </c:pt>
                <c:pt idx="391">
                  <c:v>45287</c:v>
                </c:pt>
                <c:pt idx="392">
                  <c:v>45288</c:v>
                </c:pt>
                <c:pt idx="393">
                  <c:v>45289</c:v>
                </c:pt>
                <c:pt idx="394">
                  <c:v>45291</c:v>
                </c:pt>
                <c:pt idx="395">
                  <c:v>45292</c:v>
                </c:pt>
                <c:pt idx="396">
                  <c:v>45293</c:v>
                </c:pt>
                <c:pt idx="397">
                  <c:v>45294</c:v>
                </c:pt>
                <c:pt idx="398">
                  <c:v>45295</c:v>
                </c:pt>
                <c:pt idx="399">
                  <c:v>45296</c:v>
                </c:pt>
                <c:pt idx="400">
                  <c:v>45299</c:v>
                </c:pt>
                <c:pt idx="401">
                  <c:v>45300</c:v>
                </c:pt>
                <c:pt idx="402">
                  <c:v>45301</c:v>
                </c:pt>
                <c:pt idx="403">
                  <c:v>45302</c:v>
                </c:pt>
                <c:pt idx="404">
                  <c:v>45303</c:v>
                </c:pt>
                <c:pt idx="405">
                  <c:v>45306</c:v>
                </c:pt>
                <c:pt idx="406">
                  <c:v>45307</c:v>
                </c:pt>
                <c:pt idx="407">
                  <c:v>45308</c:v>
                </c:pt>
                <c:pt idx="408">
                  <c:v>45309</c:v>
                </c:pt>
                <c:pt idx="409">
                  <c:v>45310</c:v>
                </c:pt>
                <c:pt idx="410">
                  <c:v>45313</c:v>
                </c:pt>
                <c:pt idx="411">
                  <c:v>45314</c:v>
                </c:pt>
                <c:pt idx="412">
                  <c:v>45315</c:v>
                </c:pt>
                <c:pt idx="413">
                  <c:v>45316</c:v>
                </c:pt>
                <c:pt idx="414">
                  <c:v>45317</c:v>
                </c:pt>
                <c:pt idx="415">
                  <c:v>45320</c:v>
                </c:pt>
                <c:pt idx="416">
                  <c:v>45321</c:v>
                </c:pt>
                <c:pt idx="417">
                  <c:v>45322</c:v>
                </c:pt>
                <c:pt idx="418">
                  <c:v>45323</c:v>
                </c:pt>
                <c:pt idx="419">
                  <c:v>45324</c:v>
                </c:pt>
                <c:pt idx="420">
                  <c:v>45327</c:v>
                </c:pt>
                <c:pt idx="421">
                  <c:v>45328</c:v>
                </c:pt>
                <c:pt idx="422">
                  <c:v>45329</c:v>
                </c:pt>
                <c:pt idx="423">
                  <c:v>45330</c:v>
                </c:pt>
                <c:pt idx="424">
                  <c:v>45331</c:v>
                </c:pt>
                <c:pt idx="425">
                  <c:v>45334</c:v>
                </c:pt>
                <c:pt idx="426">
                  <c:v>45335</c:v>
                </c:pt>
                <c:pt idx="427">
                  <c:v>45336</c:v>
                </c:pt>
                <c:pt idx="428">
                  <c:v>45337</c:v>
                </c:pt>
                <c:pt idx="429">
                  <c:v>45338</c:v>
                </c:pt>
                <c:pt idx="430">
                  <c:v>45341</c:v>
                </c:pt>
                <c:pt idx="431">
                  <c:v>45342</c:v>
                </c:pt>
                <c:pt idx="432">
                  <c:v>45343</c:v>
                </c:pt>
                <c:pt idx="433">
                  <c:v>45344</c:v>
                </c:pt>
                <c:pt idx="434">
                  <c:v>45345</c:v>
                </c:pt>
                <c:pt idx="435">
                  <c:v>45348</c:v>
                </c:pt>
                <c:pt idx="436">
                  <c:v>45349</c:v>
                </c:pt>
                <c:pt idx="437">
                  <c:v>45350</c:v>
                </c:pt>
                <c:pt idx="438">
                  <c:v>45351</c:v>
                </c:pt>
                <c:pt idx="439">
                  <c:v>45352</c:v>
                </c:pt>
                <c:pt idx="440">
                  <c:v>45355</c:v>
                </c:pt>
                <c:pt idx="441">
                  <c:v>45356</c:v>
                </c:pt>
                <c:pt idx="442">
                  <c:v>45357</c:v>
                </c:pt>
                <c:pt idx="443">
                  <c:v>45358</c:v>
                </c:pt>
                <c:pt idx="444">
                  <c:v>45359</c:v>
                </c:pt>
                <c:pt idx="445">
                  <c:v>45362</c:v>
                </c:pt>
                <c:pt idx="446">
                  <c:v>45363</c:v>
                </c:pt>
                <c:pt idx="447">
                  <c:v>45364</c:v>
                </c:pt>
                <c:pt idx="448">
                  <c:v>45365</c:v>
                </c:pt>
                <c:pt idx="449">
                  <c:v>45366</c:v>
                </c:pt>
                <c:pt idx="450">
                  <c:v>45369</c:v>
                </c:pt>
                <c:pt idx="451">
                  <c:v>45370</c:v>
                </c:pt>
                <c:pt idx="452">
                  <c:v>45371</c:v>
                </c:pt>
                <c:pt idx="453">
                  <c:v>45372</c:v>
                </c:pt>
                <c:pt idx="454">
                  <c:v>45373</c:v>
                </c:pt>
                <c:pt idx="455">
                  <c:v>45376</c:v>
                </c:pt>
                <c:pt idx="456">
                  <c:v>45377</c:v>
                </c:pt>
                <c:pt idx="457">
                  <c:v>45378</c:v>
                </c:pt>
                <c:pt idx="458">
                  <c:v>45379</c:v>
                </c:pt>
                <c:pt idx="459">
                  <c:v>45380</c:v>
                </c:pt>
                <c:pt idx="460">
                  <c:v>45382</c:v>
                </c:pt>
                <c:pt idx="461">
                  <c:v>45383</c:v>
                </c:pt>
                <c:pt idx="462">
                  <c:v>45384</c:v>
                </c:pt>
                <c:pt idx="463">
                  <c:v>45385</c:v>
                </c:pt>
                <c:pt idx="464">
                  <c:v>45386</c:v>
                </c:pt>
                <c:pt idx="465">
                  <c:v>45387</c:v>
                </c:pt>
                <c:pt idx="466">
                  <c:v>45390</c:v>
                </c:pt>
                <c:pt idx="467">
                  <c:v>45391</c:v>
                </c:pt>
                <c:pt idx="468">
                  <c:v>45392</c:v>
                </c:pt>
                <c:pt idx="469">
                  <c:v>45393</c:v>
                </c:pt>
                <c:pt idx="470">
                  <c:v>45394</c:v>
                </c:pt>
                <c:pt idx="471">
                  <c:v>45397</c:v>
                </c:pt>
                <c:pt idx="472">
                  <c:v>45398</c:v>
                </c:pt>
                <c:pt idx="473">
                  <c:v>45399</c:v>
                </c:pt>
                <c:pt idx="474">
                  <c:v>45400</c:v>
                </c:pt>
                <c:pt idx="475">
                  <c:v>45401</c:v>
                </c:pt>
                <c:pt idx="476">
                  <c:v>45404</c:v>
                </c:pt>
                <c:pt idx="477">
                  <c:v>45405</c:v>
                </c:pt>
                <c:pt idx="478">
                  <c:v>45406</c:v>
                </c:pt>
                <c:pt idx="479">
                  <c:v>45407</c:v>
                </c:pt>
                <c:pt idx="480">
                  <c:v>45408</c:v>
                </c:pt>
                <c:pt idx="481">
                  <c:v>45411</c:v>
                </c:pt>
                <c:pt idx="482">
                  <c:v>45412</c:v>
                </c:pt>
                <c:pt idx="483">
                  <c:v>45413</c:v>
                </c:pt>
                <c:pt idx="484">
                  <c:v>45414</c:v>
                </c:pt>
                <c:pt idx="485">
                  <c:v>45415</c:v>
                </c:pt>
                <c:pt idx="486">
                  <c:v>45418</c:v>
                </c:pt>
                <c:pt idx="487">
                  <c:v>45419</c:v>
                </c:pt>
                <c:pt idx="488">
                  <c:v>45420</c:v>
                </c:pt>
                <c:pt idx="489">
                  <c:v>45421</c:v>
                </c:pt>
                <c:pt idx="490">
                  <c:v>45422</c:v>
                </c:pt>
                <c:pt idx="491">
                  <c:v>45425</c:v>
                </c:pt>
                <c:pt idx="492">
                  <c:v>45426</c:v>
                </c:pt>
                <c:pt idx="493">
                  <c:v>45427</c:v>
                </c:pt>
                <c:pt idx="494">
                  <c:v>45428</c:v>
                </c:pt>
                <c:pt idx="495">
                  <c:v>45429</c:v>
                </c:pt>
                <c:pt idx="496">
                  <c:v>45432</c:v>
                </c:pt>
                <c:pt idx="497">
                  <c:v>45433</c:v>
                </c:pt>
                <c:pt idx="498">
                  <c:v>45434</c:v>
                </c:pt>
                <c:pt idx="499">
                  <c:v>45435</c:v>
                </c:pt>
                <c:pt idx="500">
                  <c:v>45436</c:v>
                </c:pt>
                <c:pt idx="501">
                  <c:v>45439</c:v>
                </c:pt>
                <c:pt idx="502">
                  <c:v>45440</c:v>
                </c:pt>
                <c:pt idx="503">
                  <c:v>45441</c:v>
                </c:pt>
                <c:pt idx="504">
                  <c:v>45442</c:v>
                </c:pt>
                <c:pt idx="505">
                  <c:v>45443</c:v>
                </c:pt>
                <c:pt idx="506">
                  <c:v>45446</c:v>
                </c:pt>
                <c:pt idx="507">
                  <c:v>45447</c:v>
                </c:pt>
                <c:pt idx="508">
                  <c:v>45448</c:v>
                </c:pt>
                <c:pt idx="509">
                  <c:v>45449</c:v>
                </c:pt>
                <c:pt idx="510">
                  <c:v>45450</c:v>
                </c:pt>
                <c:pt idx="511">
                  <c:v>45453</c:v>
                </c:pt>
                <c:pt idx="512">
                  <c:v>45454</c:v>
                </c:pt>
                <c:pt idx="513">
                  <c:v>45455</c:v>
                </c:pt>
                <c:pt idx="514">
                  <c:v>45456</c:v>
                </c:pt>
                <c:pt idx="515">
                  <c:v>45457</c:v>
                </c:pt>
                <c:pt idx="516">
                  <c:v>45460</c:v>
                </c:pt>
                <c:pt idx="517">
                  <c:v>45461</c:v>
                </c:pt>
                <c:pt idx="518">
                  <c:v>45462</c:v>
                </c:pt>
                <c:pt idx="519">
                  <c:v>45463</c:v>
                </c:pt>
                <c:pt idx="520">
                  <c:v>45464</c:v>
                </c:pt>
                <c:pt idx="521">
                  <c:v>45467</c:v>
                </c:pt>
                <c:pt idx="522">
                  <c:v>45468</c:v>
                </c:pt>
                <c:pt idx="523">
                  <c:v>45469</c:v>
                </c:pt>
                <c:pt idx="524">
                  <c:v>45470</c:v>
                </c:pt>
                <c:pt idx="525">
                  <c:v>45471</c:v>
                </c:pt>
                <c:pt idx="526">
                  <c:v>45473</c:v>
                </c:pt>
                <c:pt idx="527">
                  <c:v>45474</c:v>
                </c:pt>
                <c:pt idx="528">
                  <c:v>45475</c:v>
                </c:pt>
                <c:pt idx="529">
                  <c:v>45476</c:v>
                </c:pt>
                <c:pt idx="530">
                  <c:v>45477</c:v>
                </c:pt>
                <c:pt idx="531">
                  <c:v>45478</c:v>
                </c:pt>
                <c:pt idx="532">
                  <c:v>45481</c:v>
                </c:pt>
                <c:pt idx="533">
                  <c:v>45482</c:v>
                </c:pt>
                <c:pt idx="534">
                  <c:v>45483</c:v>
                </c:pt>
                <c:pt idx="535">
                  <c:v>45484</c:v>
                </c:pt>
                <c:pt idx="536">
                  <c:v>45485</c:v>
                </c:pt>
                <c:pt idx="537">
                  <c:v>45488</c:v>
                </c:pt>
                <c:pt idx="538">
                  <c:v>45489</c:v>
                </c:pt>
                <c:pt idx="539">
                  <c:v>45490</c:v>
                </c:pt>
                <c:pt idx="540">
                  <c:v>45491</c:v>
                </c:pt>
                <c:pt idx="541">
                  <c:v>45492</c:v>
                </c:pt>
                <c:pt idx="542">
                  <c:v>45495</c:v>
                </c:pt>
                <c:pt idx="543">
                  <c:v>45496</c:v>
                </c:pt>
                <c:pt idx="544">
                  <c:v>45497</c:v>
                </c:pt>
                <c:pt idx="545">
                  <c:v>45498</c:v>
                </c:pt>
                <c:pt idx="546">
                  <c:v>45499</c:v>
                </c:pt>
                <c:pt idx="547">
                  <c:v>45502</c:v>
                </c:pt>
                <c:pt idx="548">
                  <c:v>45503</c:v>
                </c:pt>
                <c:pt idx="549">
                  <c:v>45504</c:v>
                </c:pt>
                <c:pt idx="550">
                  <c:v>45505</c:v>
                </c:pt>
                <c:pt idx="551">
                  <c:v>45506</c:v>
                </c:pt>
                <c:pt idx="552">
                  <c:v>45509</c:v>
                </c:pt>
                <c:pt idx="553">
                  <c:v>45510</c:v>
                </c:pt>
                <c:pt idx="554">
                  <c:v>45511</c:v>
                </c:pt>
                <c:pt idx="555">
                  <c:v>45512</c:v>
                </c:pt>
                <c:pt idx="556">
                  <c:v>45513</c:v>
                </c:pt>
                <c:pt idx="557">
                  <c:v>45516</c:v>
                </c:pt>
                <c:pt idx="558">
                  <c:v>45517</c:v>
                </c:pt>
                <c:pt idx="559">
                  <c:v>45518</c:v>
                </c:pt>
                <c:pt idx="560">
                  <c:v>45519</c:v>
                </c:pt>
                <c:pt idx="561">
                  <c:v>45520</c:v>
                </c:pt>
                <c:pt idx="562">
                  <c:v>45523</c:v>
                </c:pt>
                <c:pt idx="563">
                  <c:v>45524</c:v>
                </c:pt>
                <c:pt idx="564">
                  <c:v>45525</c:v>
                </c:pt>
                <c:pt idx="565">
                  <c:v>45526</c:v>
                </c:pt>
                <c:pt idx="566">
                  <c:v>45527</c:v>
                </c:pt>
                <c:pt idx="567">
                  <c:v>45530</c:v>
                </c:pt>
                <c:pt idx="568">
                  <c:v>45531</c:v>
                </c:pt>
                <c:pt idx="569">
                  <c:v>45532</c:v>
                </c:pt>
                <c:pt idx="570">
                  <c:v>45533</c:v>
                </c:pt>
                <c:pt idx="571">
                  <c:v>45534</c:v>
                </c:pt>
                <c:pt idx="572">
                  <c:v>45535</c:v>
                </c:pt>
                <c:pt idx="573">
                  <c:v>45537</c:v>
                </c:pt>
                <c:pt idx="574">
                  <c:v>45538</c:v>
                </c:pt>
                <c:pt idx="575">
                  <c:v>45539</c:v>
                </c:pt>
                <c:pt idx="576">
                  <c:v>45540</c:v>
                </c:pt>
                <c:pt idx="577">
                  <c:v>45541</c:v>
                </c:pt>
                <c:pt idx="578">
                  <c:v>45544</c:v>
                </c:pt>
                <c:pt idx="579">
                  <c:v>45545</c:v>
                </c:pt>
                <c:pt idx="580">
                  <c:v>45546</c:v>
                </c:pt>
                <c:pt idx="581">
                  <c:v>45547</c:v>
                </c:pt>
                <c:pt idx="582">
                  <c:v>45548</c:v>
                </c:pt>
                <c:pt idx="583">
                  <c:v>45551</c:v>
                </c:pt>
                <c:pt idx="584">
                  <c:v>45552</c:v>
                </c:pt>
                <c:pt idx="585">
                  <c:v>45553</c:v>
                </c:pt>
                <c:pt idx="586">
                  <c:v>45554</c:v>
                </c:pt>
                <c:pt idx="587">
                  <c:v>45555</c:v>
                </c:pt>
                <c:pt idx="588">
                  <c:v>45558</c:v>
                </c:pt>
                <c:pt idx="589">
                  <c:v>45559</c:v>
                </c:pt>
                <c:pt idx="590">
                  <c:v>45560</c:v>
                </c:pt>
                <c:pt idx="591">
                  <c:v>45561</c:v>
                </c:pt>
                <c:pt idx="592">
                  <c:v>45562</c:v>
                </c:pt>
                <c:pt idx="593">
                  <c:v>45565</c:v>
                </c:pt>
                <c:pt idx="594">
                  <c:v>45566</c:v>
                </c:pt>
                <c:pt idx="595">
                  <c:v>45567</c:v>
                </c:pt>
                <c:pt idx="596">
                  <c:v>45568</c:v>
                </c:pt>
                <c:pt idx="597">
                  <c:v>45569</c:v>
                </c:pt>
                <c:pt idx="598">
                  <c:v>45572</c:v>
                </c:pt>
                <c:pt idx="599">
                  <c:v>45573</c:v>
                </c:pt>
                <c:pt idx="600">
                  <c:v>45574</c:v>
                </c:pt>
                <c:pt idx="601">
                  <c:v>45575</c:v>
                </c:pt>
                <c:pt idx="602">
                  <c:v>45576</c:v>
                </c:pt>
                <c:pt idx="603">
                  <c:v>45579</c:v>
                </c:pt>
                <c:pt idx="604">
                  <c:v>45580</c:v>
                </c:pt>
                <c:pt idx="605">
                  <c:v>45581</c:v>
                </c:pt>
                <c:pt idx="606">
                  <c:v>45582</c:v>
                </c:pt>
                <c:pt idx="607">
                  <c:v>45583</c:v>
                </c:pt>
                <c:pt idx="608">
                  <c:v>45586</c:v>
                </c:pt>
                <c:pt idx="609">
                  <c:v>45587</c:v>
                </c:pt>
                <c:pt idx="610">
                  <c:v>45588</c:v>
                </c:pt>
                <c:pt idx="611">
                  <c:v>45589</c:v>
                </c:pt>
                <c:pt idx="612">
                  <c:v>45590</c:v>
                </c:pt>
                <c:pt idx="613">
                  <c:v>45593</c:v>
                </c:pt>
                <c:pt idx="614">
                  <c:v>45594</c:v>
                </c:pt>
                <c:pt idx="615">
                  <c:v>45595</c:v>
                </c:pt>
                <c:pt idx="616">
                  <c:v>45596</c:v>
                </c:pt>
                <c:pt idx="617">
                  <c:v>45597</c:v>
                </c:pt>
                <c:pt idx="618">
                  <c:v>45600</c:v>
                </c:pt>
                <c:pt idx="619">
                  <c:v>45601</c:v>
                </c:pt>
                <c:pt idx="620">
                  <c:v>45602</c:v>
                </c:pt>
                <c:pt idx="621">
                  <c:v>45603</c:v>
                </c:pt>
                <c:pt idx="622">
                  <c:v>45604</c:v>
                </c:pt>
                <c:pt idx="623">
                  <c:v>45607</c:v>
                </c:pt>
                <c:pt idx="624">
                  <c:v>45608</c:v>
                </c:pt>
                <c:pt idx="625">
                  <c:v>45609</c:v>
                </c:pt>
                <c:pt idx="626">
                  <c:v>45610</c:v>
                </c:pt>
                <c:pt idx="627">
                  <c:v>45611</c:v>
                </c:pt>
                <c:pt idx="628">
                  <c:v>45614</c:v>
                </c:pt>
                <c:pt idx="629">
                  <c:v>45615</c:v>
                </c:pt>
                <c:pt idx="630">
                  <c:v>45616</c:v>
                </c:pt>
                <c:pt idx="631">
                  <c:v>45617</c:v>
                </c:pt>
                <c:pt idx="632">
                  <c:v>45618</c:v>
                </c:pt>
                <c:pt idx="633">
                  <c:v>45621</c:v>
                </c:pt>
                <c:pt idx="634">
                  <c:v>45622</c:v>
                </c:pt>
                <c:pt idx="635">
                  <c:v>45623</c:v>
                </c:pt>
                <c:pt idx="636">
                  <c:v>45624</c:v>
                </c:pt>
                <c:pt idx="637">
                  <c:v>45625</c:v>
                </c:pt>
                <c:pt idx="638">
                  <c:v>45626</c:v>
                </c:pt>
                <c:pt idx="639">
                  <c:v>45628</c:v>
                </c:pt>
                <c:pt idx="640">
                  <c:v>45629</c:v>
                </c:pt>
                <c:pt idx="641">
                  <c:v>45630</c:v>
                </c:pt>
                <c:pt idx="642">
                  <c:v>45631</c:v>
                </c:pt>
                <c:pt idx="643">
                  <c:v>45632</c:v>
                </c:pt>
                <c:pt idx="644">
                  <c:v>45635</c:v>
                </c:pt>
                <c:pt idx="645">
                  <c:v>45636</c:v>
                </c:pt>
                <c:pt idx="646">
                  <c:v>45637</c:v>
                </c:pt>
                <c:pt idx="647">
                  <c:v>45638</c:v>
                </c:pt>
                <c:pt idx="648">
                  <c:v>45639</c:v>
                </c:pt>
                <c:pt idx="649">
                  <c:v>45642</c:v>
                </c:pt>
                <c:pt idx="650">
                  <c:v>45643</c:v>
                </c:pt>
                <c:pt idx="651">
                  <c:v>45644</c:v>
                </c:pt>
                <c:pt idx="652">
                  <c:v>45645</c:v>
                </c:pt>
                <c:pt idx="653">
                  <c:v>45646</c:v>
                </c:pt>
                <c:pt idx="654">
                  <c:v>45649</c:v>
                </c:pt>
                <c:pt idx="655">
                  <c:v>45650</c:v>
                </c:pt>
                <c:pt idx="656">
                  <c:v>45651</c:v>
                </c:pt>
                <c:pt idx="657">
                  <c:v>45652</c:v>
                </c:pt>
                <c:pt idx="658">
                  <c:v>45653</c:v>
                </c:pt>
                <c:pt idx="659">
                  <c:v>45656</c:v>
                </c:pt>
                <c:pt idx="660">
                  <c:v>45657</c:v>
                </c:pt>
                <c:pt idx="661">
                  <c:v>45658</c:v>
                </c:pt>
                <c:pt idx="662">
                  <c:v>45659</c:v>
                </c:pt>
                <c:pt idx="663">
                  <c:v>45660</c:v>
                </c:pt>
                <c:pt idx="664">
                  <c:v>45663</c:v>
                </c:pt>
                <c:pt idx="665">
                  <c:v>45664</c:v>
                </c:pt>
                <c:pt idx="666">
                  <c:v>45665</c:v>
                </c:pt>
                <c:pt idx="667">
                  <c:v>45666</c:v>
                </c:pt>
                <c:pt idx="668">
                  <c:v>45667</c:v>
                </c:pt>
                <c:pt idx="669">
                  <c:v>45670</c:v>
                </c:pt>
                <c:pt idx="670">
                  <c:v>45671</c:v>
                </c:pt>
              </c:numCache>
            </c:numRef>
          </c:cat>
          <c:val>
            <c:numRef>
              <c:f>'Headline Attribution'!$DS$68:$DS$738</c:f>
              <c:numCache>
                <c:formatCode>0.00%</c:formatCode>
                <c:ptCount val="671"/>
                <c:pt idx="0">
                  <c:v>5.6606456291108387E-4</c:v>
                </c:pt>
                <c:pt idx="1">
                  <c:v>6.6998140436402842E-4</c:v>
                </c:pt>
                <c:pt idx="2">
                  <c:v>-6.2838682440380378E-4</c:v>
                </c:pt>
                <c:pt idx="3">
                  <c:v>-1.8032207184939253E-3</c:v>
                </c:pt>
                <c:pt idx="4">
                  <c:v>-1.4820604192667952E-3</c:v>
                </c:pt>
                <c:pt idx="5">
                  <c:v>-9.1878742057704965E-4</c:v>
                </c:pt>
                <c:pt idx="6">
                  <c:v>-4.0596328767839029E-4</c:v>
                </c:pt>
                <c:pt idx="7">
                  <c:v>-5.4972406845354982E-4</c:v>
                </c:pt>
                <c:pt idx="8">
                  <c:v>-1.7787814637149069E-4</c:v>
                </c:pt>
                <c:pt idx="9">
                  <c:v>-3.2682778472314933E-4</c:v>
                </c:pt>
                <c:pt idx="10">
                  <c:v>1.1602976915647822E-4</c:v>
                </c:pt>
                <c:pt idx="11">
                  <c:v>2.984332348288099E-5</c:v>
                </c:pt>
                <c:pt idx="12">
                  <c:v>1.8596822620775555E-4</c:v>
                </c:pt>
                <c:pt idx="13">
                  <c:v>-9.9059112998012289E-4</c:v>
                </c:pt>
                <c:pt idx="14">
                  <c:v>-1.6265088829938712E-3</c:v>
                </c:pt>
                <c:pt idx="15">
                  <c:v>-1.5284371527912732E-3</c:v>
                </c:pt>
                <c:pt idx="16">
                  <c:v>-9.8427966575842518E-4</c:v>
                </c:pt>
                <c:pt idx="17">
                  <c:v>3.0480346561523319E-4</c:v>
                </c:pt>
                <c:pt idx="18">
                  <c:v>-2.6360852245044253E-4</c:v>
                </c:pt>
                <c:pt idx="19">
                  <c:v>-7.0936088571671441E-4</c:v>
                </c:pt>
                <c:pt idx="20">
                  <c:v>-9.2177569796014769E-4</c:v>
                </c:pt>
                <c:pt idx="21">
                  <c:v>-4.7723366779839349E-4</c:v>
                </c:pt>
                <c:pt idx="22">
                  <c:v>-1.0085897861598081E-3</c:v>
                </c:pt>
                <c:pt idx="23">
                  <c:v>-1.4045432511220479E-3</c:v>
                </c:pt>
                <c:pt idx="24">
                  <c:v>-1.5531528020892305E-3</c:v>
                </c:pt>
                <c:pt idx="25">
                  <c:v>-2.067578257178404E-3</c:v>
                </c:pt>
                <c:pt idx="26">
                  <c:v>-2.2940837720762941E-3</c:v>
                </c:pt>
                <c:pt idx="27">
                  <c:v>-2.6084933981845859E-3</c:v>
                </c:pt>
                <c:pt idx="28">
                  <c:v>-2.0518368357949068E-3</c:v>
                </c:pt>
                <c:pt idx="29">
                  <c:v>-2.8823766646840498E-3</c:v>
                </c:pt>
                <c:pt idx="30">
                  <c:v>-3.3469102168000031E-3</c:v>
                </c:pt>
                <c:pt idx="31">
                  <c:v>-3.0834921649551816E-3</c:v>
                </c:pt>
                <c:pt idx="32">
                  <c:v>-3.207359670666432E-3</c:v>
                </c:pt>
                <c:pt idx="33">
                  <c:v>-3.335372399406622E-3</c:v>
                </c:pt>
                <c:pt idx="34">
                  <c:v>-3.2531065952342564E-3</c:v>
                </c:pt>
                <c:pt idx="35">
                  <c:v>-3.3394973497307134E-3</c:v>
                </c:pt>
                <c:pt idx="36">
                  <c:v>-2.5603549763475453E-3</c:v>
                </c:pt>
                <c:pt idx="37">
                  <c:v>-1.9412294226816007E-3</c:v>
                </c:pt>
                <c:pt idx="38">
                  <c:v>-2.317370241626926E-3</c:v>
                </c:pt>
                <c:pt idx="39">
                  <c:v>-2.1703043246981135E-3</c:v>
                </c:pt>
                <c:pt idx="40">
                  <c:v>-2.323966252823384E-3</c:v>
                </c:pt>
                <c:pt idx="41">
                  <c:v>-1.7951734797148067E-3</c:v>
                </c:pt>
                <c:pt idx="42">
                  <c:v>-7.1845821851290737E-4</c:v>
                </c:pt>
                <c:pt idx="43">
                  <c:v>-1.7435967358513382E-3</c:v>
                </c:pt>
                <c:pt idx="44">
                  <c:v>-1.2660627388172419E-3</c:v>
                </c:pt>
                <c:pt idx="45">
                  <c:v>-1.4143320667493464E-3</c:v>
                </c:pt>
                <c:pt idx="46">
                  <c:v>-1.4974563836305244E-3</c:v>
                </c:pt>
                <c:pt idx="47">
                  <c:v>-1.0710914095567459E-3</c:v>
                </c:pt>
                <c:pt idx="48">
                  <c:v>-1.7570997995068893E-3</c:v>
                </c:pt>
                <c:pt idx="49">
                  <c:v>-2.4599658387337575E-3</c:v>
                </c:pt>
                <c:pt idx="50">
                  <c:v>-3.179053254689479E-3</c:v>
                </c:pt>
                <c:pt idx="51">
                  <c:v>-3.1509042924438013E-3</c:v>
                </c:pt>
                <c:pt idx="52">
                  <c:v>-3.0584829914325207E-3</c:v>
                </c:pt>
                <c:pt idx="53">
                  <c:v>-3.0310904638849445E-3</c:v>
                </c:pt>
                <c:pt idx="54">
                  <c:v>-2.8954830253972164E-3</c:v>
                </c:pt>
                <c:pt idx="55">
                  <c:v>-2.9840098303351992E-3</c:v>
                </c:pt>
                <c:pt idx="56">
                  <c:v>-2.4252511513991326E-3</c:v>
                </c:pt>
                <c:pt idx="57">
                  <c:v>-2.9282910350370006E-3</c:v>
                </c:pt>
                <c:pt idx="58">
                  <c:v>-1.9821047275137005E-3</c:v>
                </c:pt>
                <c:pt idx="59">
                  <c:v>-1.6520216705240287E-3</c:v>
                </c:pt>
                <c:pt idx="60">
                  <c:v>2.8288003183485344E-4</c:v>
                </c:pt>
                <c:pt idx="61">
                  <c:v>-2.8328636052177281E-5</c:v>
                </c:pt>
                <c:pt idx="62">
                  <c:v>-1.96792745917862E-3</c:v>
                </c:pt>
                <c:pt idx="63">
                  <c:v>-2.0342066576163331E-3</c:v>
                </c:pt>
                <c:pt idx="64">
                  <c:v>-2.5238707877706101E-3</c:v>
                </c:pt>
                <c:pt idx="65">
                  <c:v>-2.2563335808768459E-3</c:v>
                </c:pt>
                <c:pt idx="66">
                  <c:v>-2.7133754647975517E-3</c:v>
                </c:pt>
                <c:pt idx="67">
                  <c:v>-1.858293021099966E-3</c:v>
                </c:pt>
                <c:pt idx="68">
                  <c:v>-2.2238470229944962E-3</c:v>
                </c:pt>
                <c:pt idx="69">
                  <c:v>-9.5616144969690176E-4</c:v>
                </c:pt>
                <c:pt idx="70">
                  <c:v>-1.5923696564940082E-3</c:v>
                </c:pt>
                <c:pt idx="71">
                  <c:v>-3.5950086314240348E-4</c:v>
                </c:pt>
                <c:pt idx="72">
                  <c:v>2.5116972630234713E-4</c:v>
                </c:pt>
                <c:pt idx="73">
                  <c:v>-2.7564026058035651E-4</c:v>
                </c:pt>
                <c:pt idx="74">
                  <c:v>-6.8610363379462136E-5</c:v>
                </c:pt>
                <c:pt idx="75">
                  <c:v>1.7125887764068981E-3</c:v>
                </c:pt>
                <c:pt idx="76">
                  <c:v>2.4685911761415102E-3</c:v>
                </c:pt>
                <c:pt idx="77">
                  <c:v>2.4963013232948139E-3</c:v>
                </c:pt>
                <c:pt idx="78">
                  <c:v>1.2787722246569988E-3</c:v>
                </c:pt>
                <c:pt idx="79">
                  <c:v>3.0570613153739767E-3</c:v>
                </c:pt>
                <c:pt idx="80">
                  <c:v>3.7805567777071669E-3</c:v>
                </c:pt>
                <c:pt idx="81">
                  <c:v>3.184768425599227E-3</c:v>
                </c:pt>
                <c:pt idx="82">
                  <c:v>3.8844483196771584E-3</c:v>
                </c:pt>
                <c:pt idx="83">
                  <c:v>3.1052358191905327E-3</c:v>
                </c:pt>
                <c:pt idx="84">
                  <c:v>1.8777770708342523E-3</c:v>
                </c:pt>
                <c:pt idx="85">
                  <c:v>2.4520930945401975E-3</c:v>
                </c:pt>
                <c:pt idx="86">
                  <c:v>2.47730665194279E-3</c:v>
                </c:pt>
                <c:pt idx="87">
                  <c:v>2.4319098413765339E-3</c:v>
                </c:pt>
                <c:pt idx="88">
                  <c:v>1.4853448852563123E-3</c:v>
                </c:pt>
                <c:pt idx="89">
                  <c:v>1.3828260177413121E-3</c:v>
                </c:pt>
                <c:pt idx="90">
                  <c:v>2.1836403976709384E-3</c:v>
                </c:pt>
                <c:pt idx="91">
                  <c:v>1.7893530532366864E-3</c:v>
                </c:pt>
                <c:pt idx="92">
                  <c:v>2.0507975232020303E-3</c:v>
                </c:pt>
                <c:pt idx="93">
                  <c:v>1.7574094140906382E-3</c:v>
                </c:pt>
                <c:pt idx="94">
                  <c:v>1.9493910261514369E-3</c:v>
                </c:pt>
                <c:pt idx="95">
                  <c:v>1.615828119048146E-4</c:v>
                </c:pt>
                <c:pt idx="96">
                  <c:v>1.8894194876069026E-3</c:v>
                </c:pt>
                <c:pt idx="97">
                  <c:v>3.5482384848251058E-4</c:v>
                </c:pt>
                <c:pt idx="98">
                  <c:v>9.8205568387799147E-5</c:v>
                </c:pt>
                <c:pt idx="99">
                  <c:v>9.7668525224103853E-4</c:v>
                </c:pt>
                <c:pt idx="100">
                  <c:v>1.1539883036268961E-3</c:v>
                </c:pt>
                <c:pt idx="101">
                  <c:v>1.0252024305172913E-3</c:v>
                </c:pt>
                <c:pt idx="102">
                  <c:v>1.1068873707225091E-3</c:v>
                </c:pt>
                <c:pt idx="103">
                  <c:v>1.6980787059235336E-3</c:v>
                </c:pt>
                <c:pt idx="104">
                  <c:v>1.4895419110814156E-3</c:v>
                </c:pt>
                <c:pt idx="105">
                  <c:v>1.6798345755737465E-3</c:v>
                </c:pt>
                <c:pt idx="106">
                  <c:v>1.6428108962340815E-3</c:v>
                </c:pt>
                <c:pt idx="107">
                  <c:v>1.7952220214203507E-3</c:v>
                </c:pt>
                <c:pt idx="108">
                  <c:v>2.3238885443472856E-3</c:v>
                </c:pt>
                <c:pt idx="109">
                  <c:v>2.8263032551745226E-3</c:v>
                </c:pt>
                <c:pt idx="110">
                  <c:v>1.7247768204446956E-3</c:v>
                </c:pt>
                <c:pt idx="111">
                  <c:v>1.2186675002687775E-3</c:v>
                </c:pt>
                <c:pt idx="112">
                  <c:v>1.4281990207527517E-3</c:v>
                </c:pt>
                <c:pt idx="113">
                  <c:v>1.4653741184103009E-3</c:v>
                </c:pt>
                <c:pt idx="114">
                  <c:v>1.1900607877570746E-3</c:v>
                </c:pt>
                <c:pt idx="115">
                  <c:v>9.7569695364674303E-4</c:v>
                </c:pt>
                <c:pt idx="116">
                  <c:v>9.4736263353634165E-4</c:v>
                </c:pt>
                <c:pt idx="117">
                  <c:v>1.2025503720043407E-3</c:v>
                </c:pt>
                <c:pt idx="118">
                  <c:v>8.4000046143750673E-4</c:v>
                </c:pt>
                <c:pt idx="119">
                  <c:v>7.8163174942846858E-4</c:v>
                </c:pt>
                <c:pt idx="120">
                  <c:v>9.1249201832854787E-4</c:v>
                </c:pt>
                <c:pt idx="121">
                  <c:v>1.0889320282954085E-3</c:v>
                </c:pt>
                <c:pt idx="122">
                  <c:v>1.4360438308296253E-3</c:v>
                </c:pt>
                <c:pt idx="123">
                  <c:v>1.8116186028633852E-3</c:v>
                </c:pt>
                <c:pt idx="124">
                  <c:v>1.799680218544486E-3</c:v>
                </c:pt>
                <c:pt idx="125">
                  <c:v>1.827644195172784E-3</c:v>
                </c:pt>
                <c:pt idx="126">
                  <c:v>2.0946528188028335E-3</c:v>
                </c:pt>
                <c:pt idx="127">
                  <c:v>1.8152960058506196E-3</c:v>
                </c:pt>
                <c:pt idx="128">
                  <c:v>1.6996265163866653E-3</c:v>
                </c:pt>
                <c:pt idx="129">
                  <c:v>2.8594782880857483E-3</c:v>
                </c:pt>
                <c:pt idx="130">
                  <c:v>1.3089038602653869E-3</c:v>
                </c:pt>
                <c:pt idx="131">
                  <c:v>1.3450659517999508E-3</c:v>
                </c:pt>
                <c:pt idx="132">
                  <c:v>1.0723775485903531E-3</c:v>
                </c:pt>
                <c:pt idx="133">
                  <c:v>1.2686038538043398E-3</c:v>
                </c:pt>
                <c:pt idx="134">
                  <c:v>9.1397643643431614E-4</c:v>
                </c:pt>
                <c:pt idx="135">
                  <c:v>8.0147079246839503E-4</c:v>
                </c:pt>
                <c:pt idx="136">
                  <c:v>5.106685100682018E-4</c:v>
                </c:pt>
                <c:pt idx="137">
                  <c:v>5.0921690752536719E-4</c:v>
                </c:pt>
                <c:pt idx="138">
                  <c:v>3.9568681479096313E-4</c:v>
                </c:pt>
                <c:pt idx="139">
                  <c:v>8.5428494110084685E-4</c:v>
                </c:pt>
                <c:pt idx="140">
                  <c:v>1.5201031319191927E-3</c:v>
                </c:pt>
                <c:pt idx="141">
                  <c:v>1.6184304621544854E-3</c:v>
                </c:pt>
                <c:pt idx="142">
                  <c:v>1.5160798073061699E-3</c:v>
                </c:pt>
                <c:pt idx="143">
                  <c:v>1.7960148739186721E-3</c:v>
                </c:pt>
                <c:pt idx="144">
                  <c:v>1.7954836763949267E-3</c:v>
                </c:pt>
                <c:pt idx="145">
                  <c:v>1.7705033648518498E-3</c:v>
                </c:pt>
                <c:pt idx="146">
                  <c:v>2.3198541174196396E-3</c:v>
                </c:pt>
                <c:pt idx="147">
                  <c:v>1.8697322022489526E-3</c:v>
                </c:pt>
                <c:pt idx="148">
                  <c:v>1.853967798449041E-3</c:v>
                </c:pt>
                <c:pt idx="149">
                  <c:v>1.8998555002542883E-3</c:v>
                </c:pt>
                <c:pt idx="150">
                  <c:v>1.7327881847377657E-3</c:v>
                </c:pt>
                <c:pt idx="151">
                  <c:v>2.0280410349189371E-3</c:v>
                </c:pt>
                <c:pt idx="152">
                  <c:v>2.0914245325260872E-3</c:v>
                </c:pt>
                <c:pt idx="153">
                  <c:v>2.4717685402586564E-3</c:v>
                </c:pt>
                <c:pt idx="154">
                  <c:v>1.2234890753342054E-3</c:v>
                </c:pt>
                <c:pt idx="155">
                  <c:v>5.8128535879542476E-4</c:v>
                </c:pt>
                <c:pt idx="156">
                  <c:v>1.2898542666079926E-3</c:v>
                </c:pt>
                <c:pt idx="157">
                  <c:v>1.6508479988390778E-3</c:v>
                </c:pt>
                <c:pt idx="158">
                  <c:v>1.2565598019509405E-3</c:v>
                </c:pt>
                <c:pt idx="159">
                  <c:v>1.4248813730650678E-3</c:v>
                </c:pt>
                <c:pt idx="160">
                  <c:v>1.972405690736645E-3</c:v>
                </c:pt>
                <c:pt idx="161">
                  <c:v>2.5009942600644486E-3</c:v>
                </c:pt>
                <c:pt idx="162">
                  <c:v>2.5524937271002024E-3</c:v>
                </c:pt>
                <c:pt idx="163">
                  <c:v>2.9641308925891785E-3</c:v>
                </c:pt>
                <c:pt idx="164">
                  <c:v>2.7765237477166416E-3</c:v>
                </c:pt>
                <c:pt idx="165">
                  <c:v>3.0948837131101747E-3</c:v>
                </c:pt>
                <c:pt idx="166">
                  <c:v>2.9105728200660153E-3</c:v>
                </c:pt>
                <c:pt idx="167">
                  <c:v>3.0066985048990968E-3</c:v>
                </c:pt>
                <c:pt idx="168">
                  <c:v>3.4443229111085216E-3</c:v>
                </c:pt>
                <c:pt idx="169">
                  <c:v>3.1208222116660966E-3</c:v>
                </c:pt>
                <c:pt idx="170">
                  <c:v>4.2357777645520844E-3</c:v>
                </c:pt>
                <c:pt idx="171">
                  <c:v>3.8254018506844734E-3</c:v>
                </c:pt>
                <c:pt idx="172">
                  <c:v>4.2437393711802773E-3</c:v>
                </c:pt>
                <c:pt idx="173">
                  <c:v>4.1745070979919419E-3</c:v>
                </c:pt>
                <c:pt idx="174">
                  <c:v>4.780107779320808E-3</c:v>
                </c:pt>
                <c:pt idx="175">
                  <c:v>6.4052541524546314E-3</c:v>
                </c:pt>
                <c:pt idx="176">
                  <c:v>7.1237354840656408E-3</c:v>
                </c:pt>
                <c:pt idx="177">
                  <c:v>8.0837532321973438E-3</c:v>
                </c:pt>
                <c:pt idx="178">
                  <c:v>9.5741752498883503E-3</c:v>
                </c:pt>
                <c:pt idx="179">
                  <c:v>9.6143472493868121E-3</c:v>
                </c:pt>
                <c:pt idx="180">
                  <c:v>9.9937406382188954E-3</c:v>
                </c:pt>
                <c:pt idx="181">
                  <c:v>9.1714881384405977E-3</c:v>
                </c:pt>
                <c:pt idx="182">
                  <c:v>8.2028055994303184E-3</c:v>
                </c:pt>
                <c:pt idx="183">
                  <c:v>8.4556918247149504E-3</c:v>
                </c:pt>
                <c:pt idx="184">
                  <c:v>8.4382175158466133E-3</c:v>
                </c:pt>
                <c:pt idx="185">
                  <c:v>7.8316293509614887E-3</c:v>
                </c:pt>
                <c:pt idx="186">
                  <c:v>8.1368221095323712E-3</c:v>
                </c:pt>
                <c:pt idx="187">
                  <c:v>8.1088506453477205E-3</c:v>
                </c:pt>
                <c:pt idx="188">
                  <c:v>8.7753078043095734E-3</c:v>
                </c:pt>
                <c:pt idx="189">
                  <c:v>9.0069948237418984E-3</c:v>
                </c:pt>
                <c:pt idx="190">
                  <c:v>9.050679145189866E-3</c:v>
                </c:pt>
                <c:pt idx="191">
                  <c:v>7.1315409668086804E-3</c:v>
                </c:pt>
                <c:pt idx="192">
                  <c:v>6.9772085735499978E-3</c:v>
                </c:pt>
                <c:pt idx="193">
                  <c:v>7.3937744904883917E-3</c:v>
                </c:pt>
                <c:pt idx="194">
                  <c:v>7.1371270709557066E-3</c:v>
                </c:pt>
                <c:pt idx="195">
                  <c:v>7.0330518334102976E-3</c:v>
                </c:pt>
                <c:pt idx="196">
                  <c:v>8.9175736118105586E-3</c:v>
                </c:pt>
                <c:pt idx="197">
                  <c:v>8.0201100689798466E-3</c:v>
                </c:pt>
                <c:pt idx="198">
                  <c:v>8.1389937728746364E-3</c:v>
                </c:pt>
                <c:pt idx="199">
                  <c:v>7.4089973976290135E-3</c:v>
                </c:pt>
                <c:pt idx="200">
                  <c:v>7.0060235127495929E-3</c:v>
                </c:pt>
                <c:pt idx="201">
                  <c:v>6.7660685629762352E-3</c:v>
                </c:pt>
                <c:pt idx="202">
                  <c:v>6.0154299552157564E-3</c:v>
                </c:pt>
                <c:pt idx="203">
                  <c:v>7.6436294660653381E-3</c:v>
                </c:pt>
                <c:pt idx="204">
                  <c:v>7.41558671270659E-3</c:v>
                </c:pt>
                <c:pt idx="205">
                  <c:v>7.1770107163808827E-3</c:v>
                </c:pt>
                <c:pt idx="206">
                  <c:v>9.0112067963579179E-3</c:v>
                </c:pt>
                <c:pt idx="207">
                  <c:v>9.0962325899315299E-3</c:v>
                </c:pt>
                <c:pt idx="208">
                  <c:v>9.369587433260218E-3</c:v>
                </c:pt>
                <c:pt idx="209">
                  <c:v>9.1988182732924972E-3</c:v>
                </c:pt>
                <c:pt idx="210">
                  <c:v>9.535119939601433E-3</c:v>
                </c:pt>
                <c:pt idx="211">
                  <c:v>1.0383262511807878E-2</c:v>
                </c:pt>
                <c:pt idx="212">
                  <c:v>1.0360537310315721E-2</c:v>
                </c:pt>
                <c:pt idx="213">
                  <c:v>1.0825060398256481E-2</c:v>
                </c:pt>
                <c:pt idx="214">
                  <c:v>9.8820694881860405E-3</c:v>
                </c:pt>
                <c:pt idx="215">
                  <c:v>1.0687803781794125E-2</c:v>
                </c:pt>
                <c:pt idx="216">
                  <c:v>1.005133489398724E-2</c:v>
                </c:pt>
                <c:pt idx="217">
                  <c:v>1.0844125452572628E-2</c:v>
                </c:pt>
                <c:pt idx="218">
                  <c:v>9.1627764772448383E-3</c:v>
                </c:pt>
                <c:pt idx="219">
                  <c:v>9.8572672997139232E-3</c:v>
                </c:pt>
                <c:pt idx="220">
                  <c:v>1.1535259129022313E-2</c:v>
                </c:pt>
                <c:pt idx="221">
                  <c:v>9.6717552044054411E-3</c:v>
                </c:pt>
                <c:pt idx="222">
                  <c:v>9.9998200050188668E-3</c:v>
                </c:pt>
                <c:pt idx="223">
                  <c:v>1.0372347686399497E-2</c:v>
                </c:pt>
                <c:pt idx="224">
                  <c:v>1.124067331466394E-2</c:v>
                </c:pt>
                <c:pt idx="225">
                  <c:v>1.1468845041864739E-2</c:v>
                </c:pt>
                <c:pt idx="226">
                  <c:v>1.2074870552061023E-2</c:v>
                </c:pt>
                <c:pt idx="227">
                  <c:v>1.208813016129251E-2</c:v>
                </c:pt>
                <c:pt idx="228">
                  <c:v>1.1685270662995961E-2</c:v>
                </c:pt>
                <c:pt idx="229">
                  <c:v>1.2912590253264966E-2</c:v>
                </c:pt>
                <c:pt idx="230">
                  <c:v>1.3480374999613742E-2</c:v>
                </c:pt>
                <c:pt idx="231">
                  <c:v>1.5285295550691247E-2</c:v>
                </c:pt>
                <c:pt idx="232">
                  <c:v>1.508556358248625E-2</c:v>
                </c:pt>
                <c:pt idx="233">
                  <c:v>1.4256379287191923E-2</c:v>
                </c:pt>
                <c:pt idx="234">
                  <c:v>1.3893144523098977E-2</c:v>
                </c:pt>
                <c:pt idx="235">
                  <c:v>1.4166755309292345E-2</c:v>
                </c:pt>
                <c:pt idx="236">
                  <c:v>1.5215666042972753E-2</c:v>
                </c:pt>
                <c:pt idx="237">
                  <c:v>1.5754525759881455E-2</c:v>
                </c:pt>
                <c:pt idx="238">
                  <c:v>1.6606215349021403E-2</c:v>
                </c:pt>
                <c:pt idx="239">
                  <c:v>1.5782711685841999E-2</c:v>
                </c:pt>
                <c:pt idx="240">
                  <c:v>1.5734528581685003E-2</c:v>
                </c:pt>
                <c:pt idx="241">
                  <c:v>1.4919383979178802E-2</c:v>
                </c:pt>
                <c:pt idx="242">
                  <c:v>1.5016411880321101E-2</c:v>
                </c:pt>
                <c:pt idx="243">
                  <c:v>1.5600660394277099E-2</c:v>
                </c:pt>
                <c:pt idx="244">
                  <c:v>1.5860399554493476E-2</c:v>
                </c:pt>
                <c:pt idx="245">
                  <c:v>1.4881756967626947E-2</c:v>
                </c:pt>
                <c:pt idx="246">
                  <c:v>1.5626123216091248E-2</c:v>
                </c:pt>
                <c:pt idx="247">
                  <c:v>1.6778410290630097E-2</c:v>
                </c:pt>
                <c:pt idx="248">
                  <c:v>1.702645547735071E-2</c:v>
                </c:pt>
                <c:pt idx="249">
                  <c:v>1.6580828742308151E-2</c:v>
                </c:pt>
                <c:pt idx="250">
                  <c:v>1.7765611314062291E-2</c:v>
                </c:pt>
                <c:pt idx="251">
                  <c:v>1.7976182318610645E-2</c:v>
                </c:pt>
                <c:pt idx="252">
                  <c:v>1.7681991735754465E-2</c:v>
                </c:pt>
                <c:pt idx="253">
                  <c:v>1.7570441331208775E-2</c:v>
                </c:pt>
                <c:pt idx="254">
                  <c:v>1.7660953257001566E-2</c:v>
                </c:pt>
                <c:pt idx="255">
                  <c:v>1.7566811492070622E-2</c:v>
                </c:pt>
                <c:pt idx="256">
                  <c:v>1.8126009472163584E-2</c:v>
                </c:pt>
                <c:pt idx="257">
                  <c:v>1.8115015512463639E-2</c:v>
                </c:pt>
                <c:pt idx="258">
                  <c:v>1.7340486076342865E-2</c:v>
                </c:pt>
                <c:pt idx="259">
                  <c:v>1.7258954086710077E-2</c:v>
                </c:pt>
                <c:pt idx="260">
                  <c:v>1.7975777603448151E-2</c:v>
                </c:pt>
                <c:pt idx="261">
                  <c:v>1.8572021807146122E-2</c:v>
                </c:pt>
                <c:pt idx="262">
                  <c:v>1.7994186927642319E-2</c:v>
                </c:pt>
                <c:pt idx="263">
                  <c:v>1.8433749301235203E-2</c:v>
                </c:pt>
                <c:pt idx="264">
                  <c:v>1.7700085711765068E-2</c:v>
                </c:pt>
                <c:pt idx="265">
                  <c:v>1.818111190483207E-2</c:v>
                </c:pt>
                <c:pt idx="266">
                  <c:v>1.7524287856071741E-2</c:v>
                </c:pt>
                <c:pt idx="267">
                  <c:v>1.6506598112524307E-2</c:v>
                </c:pt>
                <c:pt idx="268">
                  <c:v>1.6225917558947422E-2</c:v>
                </c:pt>
                <c:pt idx="269">
                  <c:v>1.538064227470759E-2</c:v>
                </c:pt>
                <c:pt idx="270">
                  <c:v>1.5065447448631808E-2</c:v>
                </c:pt>
                <c:pt idx="271">
                  <c:v>1.5368569386878583E-2</c:v>
                </c:pt>
                <c:pt idx="272">
                  <c:v>1.6020412539001772E-2</c:v>
                </c:pt>
                <c:pt idx="273">
                  <c:v>1.5079329106685746E-2</c:v>
                </c:pt>
                <c:pt idx="274">
                  <c:v>1.5003568540383316E-2</c:v>
                </c:pt>
                <c:pt idx="275">
                  <c:v>1.5381905427649167E-2</c:v>
                </c:pt>
                <c:pt idx="276">
                  <c:v>1.408175358483077E-2</c:v>
                </c:pt>
                <c:pt idx="277">
                  <c:v>1.3786836102282596E-2</c:v>
                </c:pt>
                <c:pt idx="278">
                  <c:v>1.4143438443202871E-2</c:v>
                </c:pt>
                <c:pt idx="279">
                  <c:v>1.4704403174640612E-2</c:v>
                </c:pt>
                <c:pt idx="280">
                  <c:v>1.4049368554120756E-2</c:v>
                </c:pt>
                <c:pt idx="281">
                  <c:v>1.534972213096375E-2</c:v>
                </c:pt>
                <c:pt idx="282">
                  <c:v>1.5675088335603826E-2</c:v>
                </c:pt>
                <c:pt idx="283">
                  <c:v>1.6183233765291627E-2</c:v>
                </c:pt>
                <c:pt idx="284">
                  <c:v>1.5432571099218251E-2</c:v>
                </c:pt>
                <c:pt idx="285">
                  <c:v>1.6038282221104705E-2</c:v>
                </c:pt>
                <c:pt idx="286">
                  <c:v>1.5303488912224772E-2</c:v>
                </c:pt>
                <c:pt idx="287">
                  <c:v>1.4919792995416792E-2</c:v>
                </c:pt>
                <c:pt idx="288">
                  <c:v>1.4517984615633139E-2</c:v>
                </c:pt>
                <c:pt idx="289">
                  <c:v>1.4581077504415729E-2</c:v>
                </c:pt>
                <c:pt idx="290">
                  <c:v>1.4287235335811888E-2</c:v>
                </c:pt>
                <c:pt idx="291">
                  <c:v>1.4769093031620661E-2</c:v>
                </c:pt>
                <c:pt idx="292">
                  <c:v>1.4345128068629531E-2</c:v>
                </c:pt>
                <c:pt idx="293">
                  <c:v>1.5207403898447547E-2</c:v>
                </c:pt>
                <c:pt idx="294">
                  <c:v>1.5563837187941409E-2</c:v>
                </c:pt>
                <c:pt idx="295">
                  <c:v>1.4858364326339579E-2</c:v>
                </c:pt>
                <c:pt idx="296">
                  <c:v>1.4893429363810107E-2</c:v>
                </c:pt>
                <c:pt idx="297">
                  <c:v>1.5216057611269651E-2</c:v>
                </c:pt>
                <c:pt idx="298">
                  <c:v>1.5527250322975306E-2</c:v>
                </c:pt>
                <c:pt idx="299">
                  <c:v>1.6616915607459815E-2</c:v>
                </c:pt>
                <c:pt idx="300">
                  <c:v>1.7171814425299026E-2</c:v>
                </c:pt>
                <c:pt idx="301">
                  <c:v>1.7130394492317791E-2</c:v>
                </c:pt>
                <c:pt idx="302">
                  <c:v>1.744105871385826E-2</c:v>
                </c:pt>
                <c:pt idx="303">
                  <c:v>1.8264793276751679E-2</c:v>
                </c:pt>
                <c:pt idx="304">
                  <c:v>1.8044363577867095E-2</c:v>
                </c:pt>
                <c:pt idx="305">
                  <c:v>1.7377439261869299E-2</c:v>
                </c:pt>
                <c:pt idx="306">
                  <c:v>1.8379316040681548E-2</c:v>
                </c:pt>
                <c:pt idx="307">
                  <c:v>1.9366975567575828E-2</c:v>
                </c:pt>
                <c:pt idx="308">
                  <c:v>1.9824475502836725E-2</c:v>
                </c:pt>
                <c:pt idx="309">
                  <c:v>1.9587162890912779E-2</c:v>
                </c:pt>
                <c:pt idx="310">
                  <c:v>2.0316998040189826E-2</c:v>
                </c:pt>
                <c:pt idx="311">
                  <c:v>2.0452648748126467E-2</c:v>
                </c:pt>
                <c:pt idx="312">
                  <c:v>2.0319881104558846E-2</c:v>
                </c:pt>
                <c:pt idx="313">
                  <c:v>2.063398670348926E-2</c:v>
                </c:pt>
                <c:pt idx="314">
                  <c:v>2.018337390384084E-2</c:v>
                </c:pt>
                <c:pt idx="315">
                  <c:v>2.1085714913833042E-2</c:v>
                </c:pt>
                <c:pt idx="316">
                  <c:v>2.1814991948701401E-2</c:v>
                </c:pt>
                <c:pt idx="317">
                  <c:v>2.231781965130164E-2</c:v>
                </c:pt>
                <c:pt idx="318">
                  <c:v>2.2648238316676172E-2</c:v>
                </c:pt>
                <c:pt idx="319">
                  <c:v>2.3018930622094702E-2</c:v>
                </c:pt>
                <c:pt idx="320">
                  <c:v>2.3294380125433056E-2</c:v>
                </c:pt>
                <c:pt idx="321">
                  <c:v>2.4483186740123619E-2</c:v>
                </c:pt>
                <c:pt idx="322">
                  <c:v>2.514357338541684E-2</c:v>
                </c:pt>
                <c:pt idx="323">
                  <c:v>2.5067661819852427E-2</c:v>
                </c:pt>
                <c:pt idx="324">
                  <c:v>2.4524788744854975E-2</c:v>
                </c:pt>
                <c:pt idx="325">
                  <c:v>2.4557923971564977E-2</c:v>
                </c:pt>
                <c:pt idx="326">
                  <c:v>2.401567000127991E-2</c:v>
                </c:pt>
                <c:pt idx="327">
                  <c:v>2.3227439358912916E-2</c:v>
                </c:pt>
                <c:pt idx="328">
                  <c:v>2.3650682595008243E-2</c:v>
                </c:pt>
                <c:pt idx="329">
                  <c:v>2.5009889967803955E-2</c:v>
                </c:pt>
                <c:pt idx="330">
                  <c:v>2.3815826663527773E-2</c:v>
                </c:pt>
                <c:pt idx="331">
                  <c:v>2.2956401528909876E-2</c:v>
                </c:pt>
                <c:pt idx="332">
                  <c:v>2.3055926129593507E-2</c:v>
                </c:pt>
                <c:pt idx="333">
                  <c:v>2.3707292544234537E-2</c:v>
                </c:pt>
                <c:pt idx="334">
                  <c:v>2.4134990213539487E-2</c:v>
                </c:pt>
                <c:pt idx="335">
                  <c:v>2.4093982157298521E-2</c:v>
                </c:pt>
                <c:pt idx="336">
                  <c:v>2.394750394839118E-2</c:v>
                </c:pt>
                <c:pt idx="337">
                  <c:v>2.5840926231754269E-2</c:v>
                </c:pt>
                <c:pt idx="338">
                  <c:v>2.6448705957945462E-2</c:v>
                </c:pt>
                <c:pt idx="339">
                  <c:v>2.6655421046805294E-2</c:v>
                </c:pt>
                <c:pt idx="340">
                  <c:v>2.646584183264622E-2</c:v>
                </c:pt>
                <c:pt idx="341">
                  <c:v>2.7980034188567871E-2</c:v>
                </c:pt>
                <c:pt idx="342">
                  <c:v>2.8431341163875912E-2</c:v>
                </c:pt>
                <c:pt idx="343">
                  <c:v>2.8796338393402898E-2</c:v>
                </c:pt>
                <c:pt idx="344">
                  <c:v>2.9684543737182878E-2</c:v>
                </c:pt>
                <c:pt idx="345">
                  <c:v>2.9324518589381565E-2</c:v>
                </c:pt>
                <c:pt idx="346">
                  <c:v>3.0308488340508033E-2</c:v>
                </c:pt>
                <c:pt idx="347">
                  <c:v>2.9293552699191761E-2</c:v>
                </c:pt>
                <c:pt idx="348">
                  <c:v>3.0061777458255889E-2</c:v>
                </c:pt>
                <c:pt idx="349">
                  <c:v>2.9596080827202442E-2</c:v>
                </c:pt>
                <c:pt idx="350">
                  <c:v>3.0137436000599038E-2</c:v>
                </c:pt>
                <c:pt idx="351">
                  <c:v>3.0986906535395375E-2</c:v>
                </c:pt>
                <c:pt idx="352">
                  <c:v>3.0323146933584066E-2</c:v>
                </c:pt>
                <c:pt idx="353">
                  <c:v>2.8067281773079156E-2</c:v>
                </c:pt>
                <c:pt idx="354">
                  <c:v>2.8907126218681967E-2</c:v>
                </c:pt>
                <c:pt idx="355">
                  <c:v>2.8520286978269249E-2</c:v>
                </c:pt>
                <c:pt idx="356">
                  <c:v>2.7194873722172108E-2</c:v>
                </c:pt>
                <c:pt idx="357">
                  <c:v>2.8417710580666E-2</c:v>
                </c:pt>
                <c:pt idx="358">
                  <c:v>2.9391436377448343E-2</c:v>
                </c:pt>
                <c:pt idx="359">
                  <c:v>3.0241237214109651E-2</c:v>
                </c:pt>
                <c:pt idx="360">
                  <c:v>2.8451715952521051E-2</c:v>
                </c:pt>
                <c:pt idx="361">
                  <c:v>2.7319401726004777E-2</c:v>
                </c:pt>
                <c:pt idx="362">
                  <c:v>2.8399545127621773E-2</c:v>
                </c:pt>
                <c:pt idx="363">
                  <c:v>2.871751229126196E-2</c:v>
                </c:pt>
                <c:pt idx="364">
                  <c:v>2.9325479566560064E-2</c:v>
                </c:pt>
                <c:pt idx="365">
                  <c:v>2.9047969985934508E-2</c:v>
                </c:pt>
                <c:pt idx="366">
                  <c:v>2.9210269979829118E-2</c:v>
                </c:pt>
                <c:pt idx="367">
                  <c:v>2.940957763297436E-2</c:v>
                </c:pt>
                <c:pt idx="368">
                  <c:v>2.8922837826316883E-2</c:v>
                </c:pt>
                <c:pt idx="369">
                  <c:v>2.9744502074064094E-2</c:v>
                </c:pt>
                <c:pt idx="370">
                  <c:v>2.9656695094502306E-2</c:v>
                </c:pt>
                <c:pt idx="371">
                  <c:v>2.9835538223071056E-2</c:v>
                </c:pt>
                <c:pt idx="372">
                  <c:v>3.05430344218105E-2</c:v>
                </c:pt>
                <c:pt idx="373">
                  <c:v>2.948193764838769E-2</c:v>
                </c:pt>
                <c:pt idx="374">
                  <c:v>2.8836144454561285E-2</c:v>
                </c:pt>
                <c:pt idx="375">
                  <c:v>2.8800691460774352E-2</c:v>
                </c:pt>
                <c:pt idx="376">
                  <c:v>2.8241415897656275E-2</c:v>
                </c:pt>
                <c:pt idx="377">
                  <c:v>2.802043950001698E-2</c:v>
                </c:pt>
                <c:pt idx="378">
                  <c:v>2.8902731738776888E-2</c:v>
                </c:pt>
                <c:pt idx="379">
                  <c:v>2.8451339677231013E-2</c:v>
                </c:pt>
                <c:pt idx="380">
                  <c:v>2.8770966909245521E-2</c:v>
                </c:pt>
                <c:pt idx="381">
                  <c:v>2.7605904025382433E-2</c:v>
                </c:pt>
                <c:pt idx="382">
                  <c:v>2.4942997359331365E-2</c:v>
                </c:pt>
                <c:pt idx="383">
                  <c:v>2.5784686288098158E-2</c:v>
                </c:pt>
                <c:pt idx="384">
                  <c:v>2.6345850991862152E-2</c:v>
                </c:pt>
                <c:pt idx="385">
                  <c:v>2.6148628356128745E-2</c:v>
                </c:pt>
                <c:pt idx="386">
                  <c:v>2.709883047114392E-2</c:v>
                </c:pt>
                <c:pt idx="387">
                  <c:v>2.6298926848674631E-2</c:v>
                </c:pt>
                <c:pt idx="388">
                  <c:v>2.5341660165331792E-2</c:v>
                </c:pt>
                <c:pt idx="389">
                  <c:v>2.5296546412295395E-2</c:v>
                </c:pt>
                <c:pt idx="390">
                  <c:v>2.3846390906098858E-2</c:v>
                </c:pt>
                <c:pt idx="391">
                  <c:v>2.4809141541429325E-2</c:v>
                </c:pt>
                <c:pt idx="392">
                  <c:v>2.4355449778733052E-2</c:v>
                </c:pt>
                <c:pt idx="393">
                  <c:v>2.4599160524772623E-2</c:v>
                </c:pt>
                <c:pt idx="394">
                  <c:v>2.4643964087491588E-2</c:v>
                </c:pt>
                <c:pt idx="395">
                  <c:v>2.4676101682029827E-2</c:v>
                </c:pt>
                <c:pt idx="396">
                  <c:v>2.4940319419362922E-2</c:v>
                </c:pt>
                <c:pt idx="397">
                  <c:v>2.5960786583866025E-2</c:v>
                </c:pt>
                <c:pt idx="398">
                  <c:v>2.6268023460759737E-2</c:v>
                </c:pt>
                <c:pt idx="399">
                  <c:v>2.678181020141901E-2</c:v>
                </c:pt>
                <c:pt idx="400">
                  <c:v>2.7057350258532731E-2</c:v>
                </c:pt>
                <c:pt idx="401">
                  <c:v>2.6660261427372989E-2</c:v>
                </c:pt>
                <c:pt idx="402">
                  <c:v>2.685436869864688E-2</c:v>
                </c:pt>
                <c:pt idx="403">
                  <c:v>2.7105634658576072E-2</c:v>
                </c:pt>
                <c:pt idx="404">
                  <c:v>2.7162053552486576E-2</c:v>
                </c:pt>
                <c:pt idx="405">
                  <c:v>2.7587540450144887E-2</c:v>
                </c:pt>
                <c:pt idx="406">
                  <c:v>2.8290872215934515E-2</c:v>
                </c:pt>
                <c:pt idx="407">
                  <c:v>2.8926372433319303E-2</c:v>
                </c:pt>
                <c:pt idx="408">
                  <c:v>2.9671265013319514E-2</c:v>
                </c:pt>
                <c:pt idx="409">
                  <c:v>2.9979211817649398E-2</c:v>
                </c:pt>
                <c:pt idx="410">
                  <c:v>2.974574149964293E-2</c:v>
                </c:pt>
                <c:pt idx="411">
                  <c:v>3.0595197094238191E-2</c:v>
                </c:pt>
                <c:pt idx="412">
                  <c:v>3.2319344946024176E-2</c:v>
                </c:pt>
                <c:pt idx="413">
                  <c:v>3.4032816402957966E-2</c:v>
                </c:pt>
                <c:pt idx="414">
                  <c:v>3.3936255947243366E-2</c:v>
                </c:pt>
                <c:pt idx="415">
                  <c:v>3.3871182107930942E-2</c:v>
                </c:pt>
                <c:pt idx="416">
                  <c:v>3.5569852884844932E-2</c:v>
                </c:pt>
                <c:pt idx="417">
                  <c:v>3.5153788984677137E-2</c:v>
                </c:pt>
                <c:pt idx="418">
                  <c:v>3.4979999067698664E-2</c:v>
                </c:pt>
                <c:pt idx="419">
                  <c:v>3.7187295105159501E-2</c:v>
                </c:pt>
                <c:pt idx="420">
                  <c:v>3.7827892013848397E-2</c:v>
                </c:pt>
                <c:pt idx="421">
                  <c:v>3.7442895447148627E-2</c:v>
                </c:pt>
                <c:pt idx="422">
                  <c:v>3.7735240542522863E-2</c:v>
                </c:pt>
                <c:pt idx="423">
                  <c:v>3.7905191094397939E-2</c:v>
                </c:pt>
                <c:pt idx="424">
                  <c:v>3.8237593608716924E-2</c:v>
                </c:pt>
                <c:pt idx="425">
                  <c:v>3.8359356583717696E-2</c:v>
                </c:pt>
                <c:pt idx="426">
                  <c:v>3.8527542039921592E-2</c:v>
                </c:pt>
                <c:pt idx="427">
                  <c:v>3.8468501070491712E-2</c:v>
                </c:pt>
                <c:pt idx="428">
                  <c:v>3.8621409094555581E-2</c:v>
                </c:pt>
                <c:pt idx="429">
                  <c:v>3.7852481208487054E-2</c:v>
                </c:pt>
                <c:pt idx="430">
                  <c:v>3.8358432162598266E-2</c:v>
                </c:pt>
                <c:pt idx="431">
                  <c:v>3.8619407920725823E-2</c:v>
                </c:pt>
                <c:pt idx="432">
                  <c:v>3.9064264178337416E-2</c:v>
                </c:pt>
                <c:pt idx="433">
                  <c:v>4.0939617178988863E-2</c:v>
                </c:pt>
                <c:pt idx="434">
                  <c:v>4.1009698994286747E-2</c:v>
                </c:pt>
                <c:pt idx="435">
                  <c:v>4.0864506887149599E-2</c:v>
                </c:pt>
                <c:pt idx="436">
                  <c:v>4.1062220179796549E-2</c:v>
                </c:pt>
                <c:pt idx="437">
                  <c:v>4.1261269107637277E-2</c:v>
                </c:pt>
                <c:pt idx="438">
                  <c:v>4.1233757480584776E-2</c:v>
                </c:pt>
                <c:pt idx="439">
                  <c:v>4.2270493603884018E-2</c:v>
                </c:pt>
                <c:pt idx="440">
                  <c:v>4.2944528251982916E-2</c:v>
                </c:pt>
                <c:pt idx="441">
                  <c:v>4.3311376829736847E-2</c:v>
                </c:pt>
                <c:pt idx="442">
                  <c:v>4.3236209408513471E-2</c:v>
                </c:pt>
                <c:pt idx="443">
                  <c:v>4.2439688252433605E-2</c:v>
                </c:pt>
                <c:pt idx="444">
                  <c:v>4.1568418123739903E-2</c:v>
                </c:pt>
                <c:pt idx="445">
                  <c:v>4.0088600221686921E-2</c:v>
                </c:pt>
                <c:pt idx="446">
                  <c:v>4.1595244850594071E-2</c:v>
                </c:pt>
                <c:pt idx="447">
                  <c:v>4.2201873255578448E-2</c:v>
                </c:pt>
                <c:pt idx="448">
                  <c:v>4.2292530063560818E-2</c:v>
                </c:pt>
                <c:pt idx="449">
                  <c:v>4.175894312789441E-2</c:v>
                </c:pt>
                <c:pt idx="450">
                  <c:v>4.2717976206544828E-2</c:v>
                </c:pt>
                <c:pt idx="451">
                  <c:v>4.3561100298233235E-2</c:v>
                </c:pt>
                <c:pt idx="452">
                  <c:v>4.4049935117479233E-2</c:v>
                </c:pt>
                <c:pt idx="453">
                  <c:v>4.4410764255906621E-2</c:v>
                </c:pt>
                <c:pt idx="454">
                  <c:v>4.4204448896256299E-2</c:v>
                </c:pt>
                <c:pt idx="455">
                  <c:v>4.4658160807926395E-2</c:v>
                </c:pt>
                <c:pt idx="456">
                  <c:v>4.4992898537544068E-2</c:v>
                </c:pt>
                <c:pt idx="457">
                  <c:v>4.408339352591395E-2</c:v>
                </c:pt>
                <c:pt idx="458">
                  <c:v>4.4221663160577629E-2</c:v>
                </c:pt>
                <c:pt idx="459">
                  <c:v>4.4452828352728346E-2</c:v>
                </c:pt>
                <c:pt idx="460">
                  <c:v>4.447287156646107E-2</c:v>
                </c:pt>
                <c:pt idx="461">
                  <c:v>4.4160285582098169E-2</c:v>
                </c:pt>
                <c:pt idx="462">
                  <c:v>4.4525863427299806E-2</c:v>
                </c:pt>
                <c:pt idx="463">
                  <c:v>4.5106157290617066E-2</c:v>
                </c:pt>
                <c:pt idx="464">
                  <c:v>4.5204879864079617E-2</c:v>
                </c:pt>
                <c:pt idx="465">
                  <c:v>4.4468997345971095E-2</c:v>
                </c:pt>
                <c:pt idx="466">
                  <c:v>4.4792469425546377E-2</c:v>
                </c:pt>
                <c:pt idx="467">
                  <c:v>4.3765115795165732E-2</c:v>
                </c:pt>
                <c:pt idx="468">
                  <c:v>4.4970446334787972E-2</c:v>
                </c:pt>
                <c:pt idx="469">
                  <c:v>4.509027352796946E-2</c:v>
                </c:pt>
                <c:pt idx="470">
                  <c:v>4.5384906392123447E-2</c:v>
                </c:pt>
                <c:pt idx="471">
                  <c:v>4.6925325487060299E-2</c:v>
                </c:pt>
                <c:pt idx="472">
                  <c:v>4.5968867881197806E-2</c:v>
                </c:pt>
                <c:pt idx="473">
                  <c:v>4.6123028539947875E-2</c:v>
                </c:pt>
                <c:pt idx="474">
                  <c:v>4.6980194011604803E-2</c:v>
                </c:pt>
                <c:pt idx="475">
                  <c:v>4.6488145901494304E-2</c:v>
                </c:pt>
                <c:pt idx="476">
                  <c:v>4.6376852514509181E-2</c:v>
                </c:pt>
                <c:pt idx="477">
                  <c:v>4.6825564214399096E-2</c:v>
                </c:pt>
                <c:pt idx="478">
                  <c:v>4.6917822038072154E-2</c:v>
                </c:pt>
                <c:pt idx="479">
                  <c:v>4.6418824935074099E-2</c:v>
                </c:pt>
                <c:pt idx="480">
                  <c:v>4.6529783740494102E-2</c:v>
                </c:pt>
                <c:pt idx="481">
                  <c:v>4.5166294870072177E-2</c:v>
                </c:pt>
                <c:pt idx="482">
                  <c:v>4.5162227165516544E-2</c:v>
                </c:pt>
                <c:pt idx="483">
                  <c:v>4.4659938908880203E-2</c:v>
                </c:pt>
                <c:pt idx="484">
                  <c:v>4.4306511069642784E-2</c:v>
                </c:pt>
                <c:pt idx="485">
                  <c:v>4.3896196428492518E-2</c:v>
                </c:pt>
                <c:pt idx="486">
                  <c:v>4.4694795388270592E-2</c:v>
                </c:pt>
                <c:pt idx="487">
                  <c:v>4.5191503837963998E-2</c:v>
                </c:pt>
                <c:pt idx="488">
                  <c:v>4.5830894008953571E-2</c:v>
                </c:pt>
                <c:pt idx="489">
                  <c:v>4.5963184924884493E-2</c:v>
                </c:pt>
                <c:pt idx="490">
                  <c:v>4.6232214613973976E-2</c:v>
                </c:pt>
                <c:pt idx="491">
                  <c:v>4.637306095394389E-2</c:v>
                </c:pt>
                <c:pt idx="492">
                  <c:v>4.589534700121578E-2</c:v>
                </c:pt>
                <c:pt idx="493">
                  <c:v>4.6102363810646585E-2</c:v>
                </c:pt>
                <c:pt idx="494">
                  <c:v>4.5685945569126085E-2</c:v>
                </c:pt>
                <c:pt idx="495">
                  <c:v>4.6285326029193996E-2</c:v>
                </c:pt>
                <c:pt idx="496">
                  <c:v>4.6521191120969085E-2</c:v>
                </c:pt>
                <c:pt idx="497">
                  <c:v>4.697608530348818E-2</c:v>
                </c:pt>
                <c:pt idx="498">
                  <c:v>4.6000395020404428E-2</c:v>
                </c:pt>
                <c:pt idx="499">
                  <c:v>4.6953180399549987E-2</c:v>
                </c:pt>
                <c:pt idx="500">
                  <c:v>4.638008576504582E-2</c:v>
                </c:pt>
                <c:pt idx="501">
                  <c:v>4.7156187182359144E-2</c:v>
                </c:pt>
                <c:pt idx="502">
                  <c:v>4.8651823354741941E-2</c:v>
                </c:pt>
                <c:pt idx="503">
                  <c:v>4.9220403968112336E-2</c:v>
                </c:pt>
                <c:pt idx="504">
                  <c:v>4.8921250315479003E-2</c:v>
                </c:pt>
                <c:pt idx="505">
                  <c:v>4.891220943212149E-2</c:v>
                </c:pt>
                <c:pt idx="506">
                  <c:v>4.9216217358733161E-2</c:v>
                </c:pt>
                <c:pt idx="507">
                  <c:v>4.7995815486507221E-2</c:v>
                </c:pt>
                <c:pt idx="508">
                  <c:v>4.7419893637103305E-2</c:v>
                </c:pt>
                <c:pt idx="509">
                  <c:v>4.8382623678504544E-2</c:v>
                </c:pt>
                <c:pt idx="510">
                  <c:v>4.8834975815445381E-2</c:v>
                </c:pt>
                <c:pt idx="511">
                  <c:v>4.9008901357707524E-2</c:v>
                </c:pt>
                <c:pt idx="512">
                  <c:v>4.7445447496528459E-2</c:v>
                </c:pt>
                <c:pt idx="513">
                  <c:v>4.7404780141217184E-2</c:v>
                </c:pt>
                <c:pt idx="514">
                  <c:v>4.6875037296052469E-2</c:v>
                </c:pt>
                <c:pt idx="515">
                  <c:v>4.7047166685209918E-2</c:v>
                </c:pt>
                <c:pt idx="516">
                  <c:v>4.7452256453251795E-2</c:v>
                </c:pt>
                <c:pt idx="517">
                  <c:v>4.8498666600116591E-2</c:v>
                </c:pt>
                <c:pt idx="518">
                  <c:v>4.9321776671800155E-2</c:v>
                </c:pt>
                <c:pt idx="519">
                  <c:v>4.9674729110346094E-2</c:v>
                </c:pt>
                <c:pt idx="520">
                  <c:v>4.8529053669108757E-2</c:v>
                </c:pt>
                <c:pt idx="521">
                  <c:v>4.8003807154401557E-2</c:v>
                </c:pt>
                <c:pt idx="522">
                  <c:v>4.8629057599060665E-2</c:v>
                </c:pt>
                <c:pt idx="523">
                  <c:v>4.94284685801063E-2</c:v>
                </c:pt>
                <c:pt idx="524">
                  <c:v>4.8600640168362963E-2</c:v>
                </c:pt>
                <c:pt idx="525">
                  <c:v>4.888053969548567E-2</c:v>
                </c:pt>
                <c:pt idx="526">
                  <c:v>4.9268872321172941E-2</c:v>
                </c:pt>
                <c:pt idx="527">
                  <c:v>5.1164937174238201E-2</c:v>
                </c:pt>
                <c:pt idx="528">
                  <c:v>5.0433239657679652E-2</c:v>
                </c:pt>
                <c:pt idx="529">
                  <c:v>5.0149434374441748E-2</c:v>
                </c:pt>
                <c:pt idx="530">
                  <c:v>5.0707176823295619E-2</c:v>
                </c:pt>
                <c:pt idx="531">
                  <c:v>5.0073942817415062E-2</c:v>
                </c:pt>
                <c:pt idx="532">
                  <c:v>4.9888902745667929E-2</c:v>
                </c:pt>
                <c:pt idx="533">
                  <c:v>5.0622235938409865E-2</c:v>
                </c:pt>
                <c:pt idx="534">
                  <c:v>5.0150208227573767E-2</c:v>
                </c:pt>
                <c:pt idx="535">
                  <c:v>4.8440229846015592E-2</c:v>
                </c:pt>
                <c:pt idx="536">
                  <c:v>4.6631102662241464E-2</c:v>
                </c:pt>
                <c:pt idx="537">
                  <c:v>4.6491055325407871E-2</c:v>
                </c:pt>
                <c:pt idx="538">
                  <c:v>4.5366872589905682E-2</c:v>
                </c:pt>
                <c:pt idx="539">
                  <c:v>4.3979333985167735E-2</c:v>
                </c:pt>
                <c:pt idx="540">
                  <c:v>4.4025302931031129E-2</c:v>
                </c:pt>
                <c:pt idx="541">
                  <c:v>4.4192613852051865E-2</c:v>
                </c:pt>
                <c:pt idx="542">
                  <c:v>4.3650013887768235E-2</c:v>
                </c:pt>
                <c:pt idx="543">
                  <c:v>4.3892787258862143E-2</c:v>
                </c:pt>
                <c:pt idx="544">
                  <c:v>4.3394596873256308E-2</c:v>
                </c:pt>
                <c:pt idx="545">
                  <c:v>4.2112787851985134E-2</c:v>
                </c:pt>
                <c:pt idx="546">
                  <c:v>4.0820761155628604E-2</c:v>
                </c:pt>
                <c:pt idx="547">
                  <c:v>4.0886796786826274E-2</c:v>
                </c:pt>
                <c:pt idx="548">
                  <c:v>3.9970323204503E-2</c:v>
                </c:pt>
                <c:pt idx="549">
                  <c:v>4.0941748476865492E-2</c:v>
                </c:pt>
                <c:pt idx="550">
                  <c:v>3.9427874257141893E-2</c:v>
                </c:pt>
                <c:pt idx="551">
                  <c:v>3.8204686191399384E-2</c:v>
                </c:pt>
                <c:pt idx="552">
                  <c:v>3.7898207953983798E-2</c:v>
                </c:pt>
                <c:pt idx="553">
                  <c:v>3.7298933319000582E-2</c:v>
                </c:pt>
                <c:pt idx="554">
                  <c:v>3.7793264821902151E-2</c:v>
                </c:pt>
                <c:pt idx="555">
                  <c:v>3.7518969575904171E-2</c:v>
                </c:pt>
                <c:pt idx="556">
                  <c:v>3.7202671555253364E-2</c:v>
                </c:pt>
                <c:pt idx="557">
                  <c:v>3.8851476526644557E-2</c:v>
                </c:pt>
                <c:pt idx="558">
                  <c:v>3.8853732641736194E-2</c:v>
                </c:pt>
                <c:pt idx="559">
                  <c:v>3.9063659329325429E-2</c:v>
                </c:pt>
                <c:pt idx="560">
                  <c:v>3.9309180571461155E-2</c:v>
                </c:pt>
                <c:pt idx="561">
                  <c:v>3.9867674045026336E-2</c:v>
                </c:pt>
                <c:pt idx="562">
                  <c:v>3.9781411315076509E-2</c:v>
                </c:pt>
                <c:pt idx="563">
                  <c:v>3.9558535812972195E-2</c:v>
                </c:pt>
                <c:pt idx="564">
                  <c:v>3.897184109975238E-2</c:v>
                </c:pt>
                <c:pt idx="565">
                  <c:v>3.8930653461141329E-2</c:v>
                </c:pt>
                <c:pt idx="566">
                  <c:v>3.8897267848468475E-2</c:v>
                </c:pt>
                <c:pt idx="567">
                  <c:v>3.8672516443901683E-2</c:v>
                </c:pt>
                <c:pt idx="568">
                  <c:v>3.8836626781411532E-2</c:v>
                </c:pt>
                <c:pt idx="569">
                  <c:v>3.8500999994348195E-2</c:v>
                </c:pt>
                <c:pt idx="570">
                  <c:v>3.8585521823489621E-2</c:v>
                </c:pt>
                <c:pt idx="571">
                  <c:v>3.8705826342325445E-2</c:v>
                </c:pt>
                <c:pt idx="572">
                  <c:v>3.8946843617695404E-2</c:v>
                </c:pt>
                <c:pt idx="573">
                  <c:v>3.9028462008389164E-2</c:v>
                </c:pt>
                <c:pt idx="574">
                  <c:v>3.8762403894769593E-2</c:v>
                </c:pt>
                <c:pt idx="575">
                  <c:v>3.8126630882044266E-2</c:v>
                </c:pt>
                <c:pt idx="576">
                  <c:v>3.7988629318127964E-2</c:v>
                </c:pt>
                <c:pt idx="577">
                  <c:v>3.7652893199186632E-2</c:v>
                </c:pt>
                <c:pt idx="578">
                  <c:v>3.750975385195221E-2</c:v>
                </c:pt>
                <c:pt idx="579">
                  <c:v>3.659064096493081E-2</c:v>
                </c:pt>
                <c:pt idx="580">
                  <c:v>3.6348849142410433E-2</c:v>
                </c:pt>
                <c:pt idx="581">
                  <c:v>3.6545576565888638E-2</c:v>
                </c:pt>
                <c:pt idx="582">
                  <c:v>3.6622014995925101E-2</c:v>
                </c:pt>
                <c:pt idx="583">
                  <c:v>3.6202281368116429E-2</c:v>
                </c:pt>
                <c:pt idx="584">
                  <c:v>3.6167868841195272E-2</c:v>
                </c:pt>
                <c:pt idx="585">
                  <c:v>3.6119053652207578E-2</c:v>
                </c:pt>
                <c:pt idx="586">
                  <c:v>3.693631845660228E-2</c:v>
                </c:pt>
                <c:pt idx="587">
                  <c:v>3.730746885237779E-2</c:v>
                </c:pt>
                <c:pt idx="588">
                  <c:v>3.7022407375975508E-2</c:v>
                </c:pt>
                <c:pt idx="589">
                  <c:v>3.8156727027379711E-2</c:v>
                </c:pt>
                <c:pt idx="590">
                  <c:v>3.8489250124558616E-2</c:v>
                </c:pt>
                <c:pt idx="591">
                  <c:v>3.9116741512446263E-2</c:v>
                </c:pt>
                <c:pt idx="592">
                  <c:v>3.8410707455728943E-2</c:v>
                </c:pt>
                <c:pt idx="593">
                  <c:v>3.9070570029964502E-2</c:v>
                </c:pt>
                <c:pt idx="594">
                  <c:v>3.8757582368182497E-2</c:v>
                </c:pt>
                <c:pt idx="595">
                  <c:v>4.0402425990065938E-2</c:v>
                </c:pt>
                <c:pt idx="596">
                  <c:v>4.0734587348194351E-2</c:v>
                </c:pt>
                <c:pt idx="597">
                  <c:v>4.2012948986686061E-2</c:v>
                </c:pt>
                <c:pt idx="598">
                  <c:v>4.4346448138798511E-2</c:v>
                </c:pt>
                <c:pt idx="599">
                  <c:v>4.2963954475284449E-2</c:v>
                </c:pt>
                <c:pt idx="600">
                  <c:v>4.2301601616838935E-2</c:v>
                </c:pt>
                <c:pt idx="601">
                  <c:v>4.313159533305555E-2</c:v>
                </c:pt>
                <c:pt idx="602">
                  <c:v>4.3066632989830822E-2</c:v>
                </c:pt>
                <c:pt idx="603">
                  <c:v>4.3520539166526317E-2</c:v>
                </c:pt>
                <c:pt idx="604">
                  <c:v>4.3357193206393196E-2</c:v>
                </c:pt>
                <c:pt idx="605">
                  <c:v>4.326138186163031E-2</c:v>
                </c:pt>
                <c:pt idx="606">
                  <c:v>4.3610650463329348E-2</c:v>
                </c:pt>
                <c:pt idx="607">
                  <c:v>4.4761733892866973E-2</c:v>
                </c:pt>
                <c:pt idx="608">
                  <c:v>4.4716234568730195E-2</c:v>
                </c:pt>
                <c:pt idx="609">
                  <c:v>4.6012384182888333E-2</c:v>
                </c:pt>
                <c:pt idx="610">
                  <c:v>4.5719040077013551E-2</c:v>
                </c:pt>
                <c:pt idx="611">
                  <c:v>4.5558068243601202E-2</c:v>
                </c:pt>
                <c:pt idx="612">
                  <c:v>4.5135473798185277E-2</c:v>
                </c:pt>
                <c:pt idx="613">
                  <c:v>4.4945219400722713E-2</c:v>
                </c:pt>
                <c:pt idx="614">
                  <c:v>4.5225063078371708E-2</c:v>
                </c:pt>
                <c:pt idx="615">
                  <c:v>4.4855008682308295E-2</c:v>
                </c:pt>
                <c:pt idx="616">
                  <c:v>4.5342584517999329E-2</c:v>
                </c:pt>
                <c:pt idx="617">
                  <c:v>4.6813641349193968E-2</c:v>
                </c:pt>
                <c:pt idx="618">
                  <c:v>4.5735996544531865E-2</c:v>
                </c:pt>
                <c:pt idx="619">
                  <c:v>4.643824022682308E-2</c:v>
                </c:pt>
                <c:pt idx="620">
                  <c:v>4.6064381479160366E-2</c:v>
                </c:pt>
                <c:pt idx="621">
                  <c:v>4.5605378473042357E-2</c:v>
                </c:pt>
                <c:pt idx="622">
                  <c:v>4.6003619020115627E-2</c:v>
                </c:pt>
                <c:pt idx="623">
                  <c:v>4.5800521634390856E-2</c:v>
                </c:pt>
                <c:pt idx="624">
                  <c:v>4.5275074177442809E-2</c:v>
                </c:pt>
                <c:pt idx="625">
                  <c:v>4.6313563348170605E-2</c:v>
                </c:pt>
                <c:pt idx="626">
                  <c:v>4.664701473438404E-2</c:v>
                </c:pt>
                <c:pt idx="627">
                  <c:v>4.6845529867206359E-2</c:v>
                </c:pt>
                <c:pt idx="628">
                  <c:v>4.6681743090281502E-2</c:v>
                </c:pt>
                <c:pt idx="629">
                  <c:v>4.6503827881945181E-2</c:v>
                </c:pt>
                <c:pt idx="630">
                  <c:v>4.7034622806560344E-2</c:v>
                </c:pt>
                <c:pt idx="631">
                  <c:v>4.7187764862215209E-2</c:v>
                </c:pt>
                <c:pt idx="632">
                  <c:v>4.661892125627487E-2</c:v>
                </c:pt>
                <c:pt idx="633">
                  <c:v>4.6189610428206906E-2</c:v>
                </c:pt>
                <c:pt idx="634">
                  <c:v>4.6918080322159161E-2</c:v>
                </c:pt>
                <c:pt idx="635">
                  <c:v>4.6262176321936854E-2</c:v>
                </c:pt>
                <c:pt idx="636">
                  <c:v>4.633608493743635E-2</c:v>
                </c:pt>
                <c:pt idx="637">
                  <c:v>4.6507202099178357E-2</c:v>
                </c:pt>
                <c:pt idx="638">
                  <c:v>4.6726616910174545E-2</c:v>
                </c:pt>
                <c:pt idx="639">
                  <c:v>4.7763663713221938E-2</c:v>
                </c:pt>
                <c:pt idx="640">
                  <c:v>4.7898582084970887E-2</c:v>
                </c:pt>
                <c:pt idx="641">
                  <c:v>4.7917190913706831E-2</c:v>
                </c:pt>
                <c:pt idx="642">
                  <c:v>4.8975754582663455E-2</c:v>
                </c:pt>
                <c:pt idx="643">
                  <c:v>4.9037808918285686E-2</c:v>
                </c:pt>
                <c:pt idx="644">
                  <c:v>4.9256976178212009E-2</c:v>
                </c:pt>
                <c:pt idx="645">
                  <c:v>4.9302261054577023E-2</c:v>
                </c:pt>
                <c:pt idx="646">
                  <c:v>4.9353773867349737E-2</c:v>
                </c:pt>
                <c:pt idx="647">
                  <c:v>4.9889598264221569E-2</c:v>
                </c:pt>
                <c:pt idx="648">
                  <c:v>4.9365054057812108E-2</c:v>
                </c:pt>
                <c:pt idx="649">
                  <c:v>4.9120499169173604E-2</c:v>
                </c:pt>
                <c:pt idx="650">
                  <c:v>4.8925994894178038E-2</c:v>
                </c:pt>
                <c:pt idx="651">
                  <c:v>5.0183560612378164E-2</c:v>
                </c:pt>
                <c:pt idx="652">
                  <c:v>5.1105596575248491E-2</c:v>
                </c:pt>
                <c:pt idx="653">
                  <c:v>5.0518820231482797E-2</c:v>
                </c:pt>
                <c:pt idx="654">
                  <c:v>5.0697098161291976E-2</c:v>
                </c:pt>
                <c:pt idx="655">
                  <c:v>5.0671894532851924E-2</c:v>
                </c:pt>
                <c:pt idx="656">
                  <c:v>5.0530402669145547E-2</c:v>
                </c:pt>
                <c:pt idx="657">
                  <c:v>5.0293904372942455E-2</c:v>
                </c:pt>
                <c:pt idx="658">
                  <c:v>5.0525526132489951E-2</c:v>
                </c:pt>
                <c:pt idx="659">
                  <c:v>5.109627753323398E-2</c:v>
                </c:pt>
                <c:pt idx="660">
                  <c:v>5.107975223764516E-2</c:v>
                </c:pt>
                <c:pt idx="661">
                  <c:v>5.1205321831342188E-2</c:v>
                </c:pt>
                <c:pt idx="662">
                  <c:v>5.066328387088781E-2</c:v>
                </c:pt>
                <c:pt idx="663">
                  <c:v>4.9686494508766055E-2</c:v>
                </c:pt>
                <c:pt idx="664">
                  <c:v>4.9960510850437068E-2</c:v>
                </c:pt>
                <c:pt idx="665">
                  <c:v>4.9736073697611571E-2</c:v>
                </c:pt>
                <c:pt idx="666">
                  <c:v>5.0323110605422272E-2</c:v>
                </c:pt>
                <c:pt idx="667">
                  <c:v>5.1275359066049742E-2</c:v>
                </c:pt>
                <c:pt idx="668">
                  <c:v>5.0358643179245988E-2</c:v>
                </c:pt>
                <c:pt idx="669">
                  <c:v>5.014680793702686E-2</c:v>
                </c:pt>
                <c:pt idx="670">
                  <c:v>4.9917065122663251E-2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C9-4704-A583-CB295B2692CC}"/>
            </c:ext>
          </c:extLst>
        </c:ser>
        <c:ser>
          <c:idx val="1"/>
          <c:order val="1"/>
          <c:tx>
            <c:strRef>
              <c:f>'Headline Attribution'!$DT$1</c:f>
              <c:strCache>
                <c:ptCount val="1"/>
                <c:pt idx="0">
                  <c:v>Realised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'Headline Attribution'!$DI$68:$DI$738</c:f>
              <c:numCache>
                <c:formatCode>m/d/yyyy</c:formatCode>
                <c:ptCount val="671"/>
                <c:pt idx="0">
                  <c:v>44743</c:v>
                </c:pt>
                <c:pt idx="1">
                  <c:v>44746</c:v>
                </c:pt>
                <c:pt idx="2">
                  <c:v>44747</c:v>
                </c:pt>
                <c:pt idx="3">
                  <c:v>44748</c:v>
                </c:pt>
                <c:pt idx="4">
                  <c:v>44749</c:v>
                </c:pt>
                <c:pt idx="5">
                  <c:v>44750</c:v>
                </c:pt>
                <c:pt idx="6">
                  <c:v>44753</c:v>
                </c:pt>
                <c:pt idx="7">
                  <c:v>44754</c:v>
                </c:pt>
                <c:pt idx="8">
                  <c:v>44755</c:v>
                </c:pt>
                <c:pt idx="9">
                  <c:v>44756</c:v>
                </c:pt>
                <c:pt idx="10">
                  <c:v>44757</c:v>
                </c:pt>
                <c:pt idx="11">
                  <c:v>44760</c:v>
                </c:pt>
                <c:pt idx="12">
                  <c:v>44761</c:v>
                </c:pt>
                <c:pt idx="13">
                  <c:v>44762</c:v>
                </c:pt>
                <c:pt idx="14">
                  <c:v>44763</c:v>
                </c:pt>
                <c:pt idx="15">
                  <c:v>44764</c:v>
                </c:pt>
                <c:pt idx="16">
                  <c:v>44767</c:v>
                </c:pt>
                <c:pt idx="17">
                  <c:v>44768</c:v>
                </c:pt>
                <c:pt idx="18">
                  <c:v>44769</c:v>
                </c:pt>
                <c:pt idx="19">
                  <c:v>44770</c:v>
                </c:pt>
                <c:pt idx="20">
                  <c:v>44771</c:v>
                </c:pt>
                <c:pt idx="21">
                  <c:v>44773</c:v>
                </c:pt>
                <c:pt idx="22">
                  <c:v>44774</c:v>
                </c:pt>
                <c:pt idx="23">
                  <c:v>44775</c:v>
                </c:pt>
                <c:pt idx="24">
                  <c:v>44776</c:v>
                </c:pt>
                <c:pt idx="25">
                  <c:v>44777</c:v>
                </c:pt>
                <c:pt idx="26">
                  <c:v>44778</c:v>
                </c:pt>
                <c:pt idx="27">
                  <c:v>44781</c:v>
                </c:pt>
                <c:pt idx="28">
                  <c:v>44782</c:v>
                </c:pt>
                <c:pt idx="29">
                  <c:v>44783</c:v>
                </c:pt>
                <c:pt idx="30">
                  <c:v>44784</c:v>
                </c:pt>
                <c:pt idx="31">
                  <c:v>44785</c:v>
                </c:pt>
                <c:pt idx="32">
                  <c:v>44788</c:v>
                </c:pt>
                <c:pt idx="33">
                  <c:v>44789</c:v>
                </c:pt>
                <c:pt idx="34">
                  <c:v>44790</c:v>
                </c:pt>
                <c:pt idx="35">
                  <c:v>44791</c:v>
                </c:pt>
                <c:pt idx="36">
                  <c:v>44792</c:v>
                </c:pt>
                <c:pt idx="37">
                  <c:v>44795</c:v>
                </c:pt>
                <c:pt idx="38">
                  <c:v>44796</c:v>
                </c:pt>
                <c:pt idx="39">
                  <c:v>44797</c:v>
                </c:pt>
                <c:pt idx="40">
                  <c:v>44798</c:v>
                </c:pt>
                <c:pt idx="41">
                  <c:v>44799</c:v>
                </c:pt>
                <c:pt idx="42">
                  <c:v>44802</c:v>
                </c:pt>
                <c:pt idx="43">
                  <c:v>44803</c:v>
                </c:pt>
                <c:pt idx="44">
                  <c:v>44804</c:v>
                </c:pt>
                <c:pt idx="45">
                  <c:v>44805</c:v>
                </c:pt>
                <c:pt idx="46">
                  <c:v>44806</c:v>
                </c:pt>
                <c:pt idx="47">
                  <c:v>44809</c:v>
                </c:pt>
                <c:pt idx="48">
                  <c:v>44810</c:v>
                </c:pt>
                <c:pt idx="49">
                  <c:v>44811</c:v>
                </c:pt>
                <c:pt idx="50">
                  <c:v>44812</c:v>
                </c:pt>
                <c:pt idx="51">
                  <c:v>44813</c:v>
                </c:pt>
                <c:pt idx="52">
                  <c:v>44816</c:v>
                </c:pt>
                <c:pt idx="53">
                  <c:v>44817</c:v>
                </c:pt>
                <c:pt idx="54">
                  <c:v>44818</c:v>
                </c:pt>
                <c:pt idx="55">
                  <c:v>44819</c:v>
                </c:pt>
                <c:pt idx="56">
                  <c:v>44820</c:v>
                </c:pt>
                <c:pt idx="57">
                  <c:v>44823</c:v>
                </c:pt>
                <c:pt idx="58">
                  <c:v>44824</c:v>
                </c:pt>
                <c:pt idx="59">
                  <c:v>44825</c:v>
                </c:pt>
                <c:pt idx="60">
                  <c:v>44826</c:v>
                </c:pt>
                <c:pt idx="61">
                  <c:v>44827</c:v>
                </c:pt>
                <c:pt idx="62">
                  <c:v>44830</c:v>
                </c:pt>
                <c:pt idx="63">
                  <c:v>44831</c:v>
                </c:pt>
                <c:pt idx="64">
                  <c:v>44832</c:v>
                </c:pt>
                <c:pt idx="65">
                  <c:v>44833</c:v>
                </c:pt>
                <c:pt idx="66">
                  <c:v>44834</c:v>
                </c:pt>
                <c:pt idx="67">
                  <c:v>44837</c:v>
                </c:pt>
                <c:pt idx="68">
                  <c:v>44838</c:v>
                </c:pt>
                <c:pt idx="69">
                  <c:v>44839</c:v>
                </c:pt>
                <c:pt idx="70">
                  <c:v>44840</c:v>
                </c:pt>
                <c:pt idx="71">
                  <c:v>44841</c:v>
                </c:pt>
                <c:pt idx="72">
                  <c:v>44844</c:v>
                </c:pt>
                <c:pt idx="73">
                  <c:v>44845</c:v>
                </c:pt>
                <c:pt idx="74">
                  <c:v>44846</c:v>
                </c:pt>
                <c:pt idx="75">
                  <c:v>44847</c:v>
                </c:pt>
                <c:pt idx="76">
                  <c:v>44848</c:v>
                </c:pt>
                <c:pt idx="77">
                  <c:v>44851</c:v>
                </c:pt>
                <c:pt idx="78">
                  <c:v>44852</c:v>
                </c:pt>
                <c:pt idx="79">
                  <c:v>44853</c:v>
                </c:pt>
                <c:pt idx="80">
                  <c:v>44854</c:v>
                </c:pt>
                <c:pt idx="81">
                  <c:v>44855</c:v>
                </c:pt>
                <c:pt idx="82">
                  <c:v>44858</c:v>
                </c:pt>
                <c:pt idx="83">
                  <c:v>44859</c:v>
                </c:pt>
                <c:pt idx="84">
                  <c:v>44860</c:v>
                </c:pt>
                <c:pt idx="85">
                  <c:v>44861</c:v>
                </c:pt>
                <c:pt idx="86">
                  <c:v>44862</c:v>
                </c:pt>
                <c:pt idx="87">
                  <c:v>44865</c:v>
                </c:pt>
                <c:pt idx="88">
                  <c:v>44866</c:v>
                </c:pt>
                <c:pt idx="89">
                  <c:v>44867</c:v>
                </c:pt>
                <c:pt idx="90">
                  <c:v>44868</c:v>
                </c:pt>
                <c:pt idx="91">
                  <c:v>44869</c:v>
                </c:pt>
                <c:pt idx="92">
                  <c:v>44872</c:v>
                </c:pt>
                <c:pt idx="93">
                  <c:v>44873</c:v>
                </c:pt>
                <c:pt idx="94">
                  <c:v>44874</c:v>
                </c:pt>
                <c:pt idx="95">
                  <c:v>44875</c:v>
                </c:pt>
                <c:pt idx="96">
                  <c:v>44876</c:v>
                </c:pt>
                <c:pt idx="97">
                  <c:v>44879</c:v>
                </c:pt>
                <c:pt idx="98">
                  <c:v>44880</c:v>
                </c:pt>
                <c:pt idx="99">
                  <c:v>44881</c:v>
                </c:pt>
                <c:pt idx="100">
                  <c:v>44882</c:v>
                </c:pt>
                <c:pt idx="101">
                  <c:v>44883</c:v>
                </c:pt>
                <c:pt idx="102">
                  <c:v>44886</c:v>
                </c:pt>
                <c:pt idx="103">
                  <c:v>44887</c:v>
                </c:pt>
                <c:pt idx="104">
                  <c:v>44888</c:v>
                </c:pt>
                <c:pt idx="105">
                  <c:v>44889</c:v>
                </c:pt>
                <c:pt idx="106">
                  <c:v>44890</c:v>
                </c:pt>
                <c:pt idx="107">
                  <c:v>44893</c:v>
                </c:pt>
                <c:pt idx="108">
                  <c:v>44894</c:v>
                </c:pt>
                <c:pt idx="109">
                  <c:v>44895</c:v>
                </c:pt>
                <c:pt idx="110">
                  <c:v>44896</c:v>
                </c:pt>
                <c:pt idx="111">
                  <c:v>44897</c:v>
                </c:pt>
                <c:pt idx="112">
                  <c:v>44900</c:v>
                </c:pt>
                <c:pt idx="113">
                  <c:v>44901</c:v>
                </c:pt>
                <c:pt idx="114">
                  <c:v>44902</c:v>
                </c:pt>
                <c:pt idx="115">
                  <c:v>44903</c:v>
                </c:pt>
                <c:pt idx="116">
                  <c:v>44904</c:v>
                </c:pt>
                <c:pt idx="117">
                  <c:v>44907</c:v>
                </c:pt>
                <c:pt idx="118">
                  <c:v>44908</c:v>
                </c:pt>
                <c:pt idx="119">
                  <c:v>44909</c:v>
                </c:pt>
                <c:pt idx="120">
                  <c:v>44910</c:v>
                </c:pt>
                <c:pt idx="121">
                  <c:v>44911</c:v>
                </c:pt>
                <c:pt idx="122">
                  <c:v>44914</c:v>
                </c:pt>
                <c:pt idx="123">
                  <c:v>44915</c:v>
                </c:pt>
                <c:pt idx="124">
                  <c:v>44916</c:v>
                </c:pt>
                <c:pt idx="125">
                  <c:v>44917</c:v>
                </c:pt>
                <c:pt idx="126">
                  <c:v>44918</c:v>
                </c:pt>
                <c:pt idx="127">
                  <c:v>44921</c:v>
                </c:pt>
                <c:pt idx="128">
                  <c:v>44922</c:v>
                </c:pt>
                <c:pt idx="129">
                  <c:v>44923</c:v>
                </c:pt>
                <c:pt idx="130">
                  <c:v>44924</c:v>
                </c:pt>
                <c:pt idx="131">
                  <c:v>44925</c:v>
                </c:pt>
                <c:pt idx="132">
                  <c:v>44928</c:v>
                </c:pt>
                <c:pt idx="133">
                  <c:v>44929</c:v>
                </c:pt>
                <c:pt idx="134">
                  <c:v>44930</c:v>
                </c:pt>
                <c:pt idx="135">
                  <c:v>44931</c:v>
                </c:pt>
                <c:pt idx="136">
                  <c:v>44932</c:v>
                </c:pt>
                <c:pt idx="137">
                  <c:v>44935</c:v>
                </c:pt>
                <c:pt idx="138">
                  <c:v>44936</c:v>
                </c:pt>
                <c:pt idx="139">
                  <c:v>44937</c:v>
                </c:pt>
                <c:pt idx="140">
                  <c:v>44938</c:v>
                </c:pt>
                <c:pt idx="141">
                  <c:v>44939</c:v>
                </c:pt>
                <c:pt idx="142">
                  <c:v>44942</c:v>
                </c:pt>
                <c:pt idx="143">
                  <c:v>44943</c:v>
                </c:pt>
                <c:pt idx="144">
                  <c:v>44944</c:v>
                </c:pt>
                <c:pt idx="145">
                  <c:v>44945</c:v>
                </c:pt>
                <c:pt idx="146">
                  <c:v>44946</c:v>
                </c:pt>
                <c:pt idx="147">
                  <c:v>44949</c:v>
                </c:pt>
                <c:pt idx="148">
                  <c:v>44950</c:v>
                </c:pt>
                <c:pt idx="149">
                  <c:v>44951</c:v>
                </c:pt>
                <c:pt idx="150">
                  <c:v>44952</c:v>
                </c:pt>
                <c:pt idx="151">
                  <c:v>44953</c:v>
                </c:pt>
                <c:pt idx="152">
                  <c:v>44956</c:v>
                </c:pt>
                <c:pt idx="153">
                  <c:v>44957</c:v>
                </c:pt>
                <c:pt idx="154">
                  <c:v>44958</c:v>
                </c:pt>
                <c:pt idx="155">
                  <c:v>44959</c:v>
                </c:pt>
                <c:pt idx="156">
                  <c:v>44960</c:v>
                </c:pt>
                <c:pt idx="157">
                  <c:v>44963</c:v>
                </c:pt>
                <c:pt idx="158">
                  <c:v>44964</c:v>
                </c:pt>
                <c:pt idx="159">
                  <c:v>44965</c:v>
                </c:pt>
                <c:pt idx="160">
                  <c:v>44966</c:v>
                </c:pt>
                <c:pt idx="161">
                  <c:v>44967</c:v>
                </c:pt>
                <c:pt idx="162">
                  <c:v>44970</c:v>
                </c:pt>
                <c:pt idx="163">
                  <c:v>44971</c:v>
                </c:pt>
                <c:pt idx="164">
                  <c:v>44972</c:v>
                </c:pt>
                <c:pt idx="165">
                  <c:v>44973</c:v>
                </c:pt>
                <c:pt idx="166">
                  <c:v>44974</c:v>
                </c:pt>
                <c:pt idx="167">
                  <c:v>44977</c:v>
                </c:pt>
                <c:pt idx="168">
                  <c:v>44978</c:v>
                </c:pt>
                <c:pt idx="169">
                  <c:v>44979</c:v>
                </c:pt>
                <c:pt idx="170">
                  <c:v>44980</c:v>
                </c:pt>
                <c:pt idx="171">
                  <c:v>44981</c:v>
                </c:pt>
                <c:pt idx="172">
                  <c:v>44984</c:v>
                </c:pt>
                <c:pt idx="173">
                  <c:v>44985</c:v>
                </c:pt>
                <c:pt idx="174">
                  <c:v>44986</c:v>
                </c:pt>
                <c:pt idx="175">
                  <c:v>44987</c:v>
                </c:pt>
                <c:pt idx="176">
                  <c:v>44988</c:v>
                </c:pt>
                <c:pt idx="177">
                  <c:v>44991</c:v>
                </c:pt>
                <c:pt idx="178">
                  <c:v>44992</c:v>
                </c:pt>
                <c:pt idx="179">
                  <c:v>44993</c:v>
                </c:pt>
                <c:pt idx="180">
                  <c:v>44994</c:v>
                </c:pt>
                <c:pt idx="181">
                  <c:v>44995</c:v>
                </c:pt>
                <c:pt idx="182">
                  <c:v>44998</c:v>
                </c:pt>
                <c:pt idx="183">
                  <c:v>44999</c:v>
                </c:pt>
                <c:pt idx="184">
                  <c:v>45000</c:v>
                </c:pt>
                <c:pt idx="185">
                  <c:v>45001</c:v>
                </c:pt>
                <c:pt idx="186">
                  <c:v>45002</c:v>
                </c:pt>
                <c:pt idx="187">
                  <c:v>45005</c:v>
                </c:pt>
                <c:pt idx="188">
                  <c:v>45006</c:v>
                </c:pt>
                <c:pt idx="189">
                  <c:v>45007</c:v>
                </c:pt>
                <c:pt idx="190">
                  <c:v>45008</c:v>
                </c:pt>
                <c:pt idx="191">
                  <c:v>45009</c:v>
                </c:pt>
                <c:pt idx="192">
                  <c:v>45012</c:v>
                </c:pt>
                <c:pt idx="193">
                  <c:v>45013</c:v>
                </c:pt>
                <c:pt idx="194">
                  <c:v>45014</c:v>
                </c:pt>
                <c:pt idx="195">
                  <c:v>45015</c:v>
                </c:pt>
                <c:pt idx="196">
                  <c:v>45016</c:v>
                </c:pt>
                <c:pt idx="197">
                  <c:v>45019</c:v>
                </c:pt>
                <c:pt idx="198">
                  <c:v>45020</c:v>
                </c:pt>
                <c:pt idx="199">
                  <c:v>45021</c:v>
                </c:pt>
                <c:pt idx="200">
                  <c:v>45022</c:v>
                </c:pt>
                <c:pt idx="201">
                  <c:v>45023</c:v>
                </c:pt>
                <c:pt idx="202">
                  <c:v>45026</c:v>
                </c:pt>
                <c:pt idx="203">
                  <c:v>45027</c:v>
                </c:pt>
                <c:pt idx="204">
                  <c:v>45028</c:v>
                </c:pt>
                <c:pt idx="205">
                  <c:v>45029</c:v>
                </c:pt>
                <c:pt idx="206">
                  <c:v>45030</c:v>
                </c:pt>
                <c:pt idx="207">
                  <c:v>45033</c:v>
                </c:pt>
                <c:pt idx="208">
                  <c:v>45034</c:v>
                </c:pt>
                <c:pt idx="209">
                  <c:v>45035</c:v>
                </c:pt>
                <c:pt idx="210">
                  <c:v>45036</c:v>
                </c:pt>
                <c:pt idx="211">
                  <c:v>45037</c:v>
                </c:pt>
                <c:pt idx="212">
                  <c:v>45040</c:v>
                </c:pt>
                <c:pt idx="213">
                  <c:v>45041</c:v>
                </c:pt>
                <c:pt idx="214">
                  <c:v>45042</c:v>
                </c:pt>
                <c:pt idx="215">
                  <c:v>45043</c:v>
                </c:pt>
                <c:pt idx="216">
                  <c:v>45044</c:v>
                </c:pt>
                <c:pt idx="217">
                  <c:v>45046</c:v>
                </c:pt>
                <c:pt idx="218">
                  <c:v>45047</c:v>
                </c:pt>
                <c:pt idx="219">
                  <c:v>45048</c:v>
                </c:pt>
                <c:pt idx="220">
                  <c:v>45049</c:v>
                </c:pt>
                <c:pt idx="221">
                  <c:v>45050</c:v>
                </c:pt>
                <c:pt idx="222">
                  <c:v>45051</c:v>
                </c:pt>
                <c:pt idx="223">
                  <c:v>45054</c:v>
                </c:pt>
                <c:pt idx="224">
                  <c:v>45055</c:v>
                </c:pt>
                <c:pt idx="225">
                  <c:v>45056</c:v>
                </c:pt>
                <c:pt idx="226">
                  <c:v>45057</c:v>
                </c:pt>
                <c:pt idx="227">
                  <c:v>45058</c:v>
                </c:pt>
                <c:pt idx="228">
                  <c:v>45061</c:v>
                </c:pt>
                <c:pt idx="229">
                  <c:v>45062</c:v>
                </c:pt>
                <c:pt idx="230">
                  <c:v>45063</c:v>
                </c:pt>
                <c:pt idx="231">
                  <c:v>45064</c:v>
                </c:pt>
                <c:pt idx="232">
                  <c:v>45065</c:v>
                </c:pt>
                <c:pt idx="233">
                  <c:v>45068</c:v>
                </c:pt>
                <c:pt idx="234">
                  <c:v>45069</c:v>
                </c:pt>
                <c:pt idx="235">
                  <c:v>45070</c:v>
                </c:pt>
                <c:pt idx="236">
                  <c:v>45071</c:v>
                </c:pt>
                <c:pt idx="237">
                  <c:v>45072</c:v>
                </c:pt>
                <c:pt idx="238">
                  <c:v>45075</c:v>
                </c:pt>
                <c:pt idx="239">
                  <c:v>45076</c:v>
                </c:pt>
                <c:pt idx="240">
                  <c:v>45077</c:v>
                </c:pt>
                <c:pt idx="241">
                  <c:v>45078</c:v>
                </c:pt>
                <c:pt idx="242">
                  <c:v>45079</c:v>
                </c:pt>
                <c:pt idx="243">
                  <c:v>45082</c:v>
                </c:pt>
                <c:pt idx="244">
                  <c:v>45083</c:v>
                </c:pt>
                <c:pt idx="245">
                  <c:v>45084</c:v>
                </c:pt>
                <c:pt idx="246">
                  <c:v>45085</c:v>
                </c:pt>
                <c:pt idx="247">
                  <c:v>45086</c:v>
                </c:pt>
                <c:pt idx="248">
                  <c:v>45089</c:v>
                </c:pt>
                <c:pt idx="249">
                  <c:v>45090</c:v>
                </c:pt>
                <c:pt idx="250">
                  <c:v>45091</c:v>
                </c:pt>
                <c:pt idx="251">
                  <c:v>45092</c:v>
                </c:pt>
                <c:pt idx="252">
                  <c:v>45093</c:v>
                </c:pt>
                <c:pt idx="253">
                  <c:v>45096</c:v>
                </c:pt>
                <c:pt idx="254">
                  <c:v>45097</c:v>
                </c:pt>
                <c:pt idx="255">
                  <c:v>45098</c:v>
                </c:pt>
                <c:pt idx="256">
                  <c:v>45099</c:v>
                </c:pt>
                <c:pt idx="257">
                  <c:v>45100</c:v>
                </c:pt>
                <c:pt idx="258">
                  <c:v>45103</c:v>
                </c:pt>
                <c:pt idx="259">
                  <c:v>45104</c:v>
                </c:pt>
                <c:pt idx="260">
                  <c:v>45105</c:v>
                </c:pt>
                <c:pt idx="261">
                  <c:v>45106</c:v>
                </c:pt>
                <c:pt idx="262">
                  <c:v>45107</c:v>
                </c:pt>
                <c:pt idx="263">
                  <c:v>45110</c:v>
                </c:pt>
                <c:pt idx="264">
                  <c:v>45111</c:v>
                </c:pt>
                <c:pt idx="265">
                  <c:v>45112</c:v>
                </c:pt>
                <c:pt idx="266">
                  <c:v>45113</c:v>
                </c:pt>
                <c:pt idx="267">
                  <c:v>45114</c:v>
                </c:pt>
                <c:pt idx="268">
                  <c:v>45117</c:v>
                </c:pt>
                <c:pt idx="269">
                  <c:v>45118</c:v>
                </c:pt>
                <c:pt idx="270">
                  <c:v>45119</c:v>
                </c:pt>
                <c:pt idx="271">
                  <c:v>45120</c:v>
                </c:pt>
                <c:pt idx="272">
                  <c:v>45121</c:v>
                </c:pt>
                <c:pt idx="273">
                  <c:v>45124</c:v>
                </c:pt>
                <c:pt idx="274">
                  <c:v>45125</c:v>
                </c:pt>
                <c:pt idx="275">
                  <c:v>45126</c:v>
                </c:pt>
                <c:pt idx="276">
                  <c:v>45127</c:v>
                </c:pt>
                <c:pt idx="277">
                  <c:v>45128</c:v>
                </c:pt>
                <c:pt idx="278">
                  <c:v>45131</c:v>
                </c:pt>
                <c:pt idx="279">
                  <c:v>45132</c:v>
                </c:pt>
                <c:pt idx="280">
                  <c:v>45133</c:v>
                </c:pt>
                <c:pt idx="281">
                  <c:v>45134</c:v>
                </c:pt>
                <c:pt idx="282">
                  <c:v>45135</c:v>
                </c:pt>
                <c:pt idx="283">
                  <c:v>45138</c:v>
                </c:pt>
                <c:pt idx="284">
                  <c:v>45139</c:v>
                </c:pt>
                <c:pt idx="285">
                  <c:v>45140</c:v>
                </c:pt>
                <c:pt idx="286">
                  <c:v>45141</c:v>
                </c:pt>
                <c:pt idx="287">
                  <c:v>45142</c:v>
                </c:pt>
                <c:pt idx="288">
                  <c:v>45145</c:v>
                </c:pt>
                <c:pt idx="289">
                  <c:v>45146</c:v>
                </c:pt>
                <c:pt idx="290">
                  <c:v>45147</c:v>
                </c:pt>
                <c:pt idx="291">
                  <c:v>45148</c:v>
                </c:pt>
                <c:pt idx="292">
                  <c:v>45149</c:v>
                </c:pt>
                <c:pt idx="293">
                  <c:v>45152</c:v>
                </c:pt>
                <c:pt idx="294">
                  <c:v>45153</c:v>
                </c:pt>
                <c:pt idx="295">
                  <c:v>45154</c:v>
                </c:pt>
                <c:pt idx="296">
                  <c:v>45155</c:v>
                </c:pt>
                <c:pt idx="297">
                  <c:v>45156</c:v>
                </c:pt>
                <c:pt idx="298">
                  <c:v>45159</c:v>
                </c:pt>
                <c:pt idx="299">
                  <c:v>45160</c:v>
                </c:pt>
                <c:pt idx="300">
                  <c:v>45161</c:v>
                </c:pt>
                <c:pt idx="301">
                  <c:v>45162</c:v>
                </c:pt>
                <c:pt idx="302">
                  <c:v>45163</c:v>
                </c:pt>
                <c:pt idx="303">
                  <c:v>45166</c:v>
                </c:pt>
                <c:pt idx="304">
                  <c:v>45167</c:v>
                </c:pt>
                <c:pt idx="305">
                  <c:v>45168</c:v>
                </c:pt>
                <c:pt idx="306">
                  <c:v>45169</c:v>
                </c:pt>
                <c:pt idx="307">
                  <c:v>45170</c:v>
                </c:pt>
                <c:pt idx="308">
                  <c:v>45173</c:v>
                </c:pt>
                <c:pt idx="309">
                  <c:v>45174</c:v>
                </c:pt>
                <c:pt idx="310">
                  <c:v>45175</c:v>
                </c:pt>
                <c:pt idx="311">
                  <c:v>45176</c:v>
                </c:pt>
                <c:pt idx="312">
                  <c:v>45177</c:v>
                </c:pt>
                <c:pt idx="313">
                  <c:v>45180</c:v>
                </c:pt>
                <c:pt idx="314">
                  <c:v>45181</c:v>
                </c:pt>
                <c:pt idx="315">
                  <c:v>45182</c:v>
                </c:pt>
                <c:pt idx="316">
                  <c:v>45183</c:v>
                </c:pt>
                <c:pt idx="317">
                  <c:v>45184</c:v>
                </c:pt>
                <c:pt idx="318">
                  <c:v>45187</c:v>
                </c:pt>
                <c:pt idx="319">
                  <c:v>45188</c:v>
                </c:pt>
                <c:pt idx="320">
                  <c:v>45189</c:v>
                </c:pt>
                <c:pt idx="321">
                  <c:v>45190</c:v>
                </c:pt>
                <c:pt idx="322">
                  <c:v>45191</c:v>
                </c:pt>
                <c:pt idx="323">
                  <c:v>45194</c:v>
                </c:pt>
                <c:pt idx="324">
                  <c:v>45195</c:v>
                </c:pt>
                <c:pt idx="325">
                  <c:v>45196</c:v>
                </c:pt>
                <c:pt idx="326">
                  <c:v>45197</c:v>
                </c:pt>
                <c:pt idx="327">
                  <c:v>45198</c:v>
                </c:pt>
                <c:pt idx="328">
                  <c:v>45199</c:v>
                </c:pt>
                <c:pt idx="329">
                  <c:v>45201</c:v>
                </c:pt>
                <c:pt idx="330">
                  <c:v>45202</c:v>
                </c:pt>
                <c:pt idx="331">
                  <c:v>45203</c:v>
                </c:pt>
                <c:pt idx="332">
                  <c:v>45204</c:v>
                </c:pt>
                <c:pt idx="333">
                  <c:v>45205</c:v>
                </c:pt>
                <c:pt idx="334">
                  <c:v>45208</c:v>
                </c:pt>
                <c:pt idx="335">
                  <c:v>45209</c:v>
                </c:pt>
                <c:pt idx="336">
                  <c:v>45210</c:v>
                </c:pt>
                <c:pt idx="337">
                  <c:v>45211</c:v>
                </c:pt>
                <c:pt idx="338">
                  <c:v>45212</c:v>
                </c:pt>
                <c:pt idx="339">
                  <c:v>45215</c:v>
                </c:pt>
                <c:pt idx="340">
                  <c:v>45216</c:v>
                </c:pt>
                <c:pt idx="341">
                  <c:v>45217</c:v>
                </c:pt>
                <c:pt idx="342">
                  <c:v>45218</c:v>
                </c:pt>
                <c:pt idx="343">
                  <c:v>45219</c:v>
                </c:pt>
                <c:pt idx="344">
                  <c:v>45222</c:v>
                </c:pt>
                <c:pt idx="345">
                  <c:v>45223</c:v>
                </c:pt>
                <c:pt idx="346">
                  <c:v>45224</c:v>
                </c:pt>
                <c:pt idx="347">
                  <c:v>45225</c:v>
                </c:pt>
                <c:pt idx="348">
                  <c:v>45226</c:v>
                </c:pt>
                <c:pt idx="349">
                  <c:v>45229</c:v>
                </c:pt>
                <c:pt idx="350">
                  <c:v>45230</c:v>
                </c:pt>
                <c:pt idx="351">
                  <c:v>45231</c:v>
                </c:pt>
                <c:pt idx="352">
                  <c:v>45232</c:v>
                </c:pt>
                <c:pt idx="353">
                  <c:v>45233</c:v>
                </c:pt>
                <c:pt idx="354">
                  <c:v>45236</c:v>
                </c:pt>
                <c:pt idx="355">
                  <c:v>45237</c:v>
                </c:pt>
                <c:pt idx="356">
                  <c:v>45238</c:v>
                </c:pt>
                <c:pt idx="357">
                  <c:v>45239</c:v>
                </c:pt>
                <c:pt idx="358">
                  <c:v>45240</c:v>
                </c:pt>
                <c:pt idx="359">
                  <c:v>45243</c:v>
                </c:pt>
                <c:pt idx="360">
                  <c:v>45244</c:v>
                </c:pt>
                <c:pt idx="361">
                  <c:v>45245</c:v>
                </c:pt>
                <c:pt idx="362">
                  <c:v>45246</c:v>
                </c:pt>
                <c:pt idx="363">
                  <c:v>45247</c:v>
                </c:pt>
                <c:pt idx="364">
                  <c:v>45250</c:v>
                </c:pt>
                <c:pt idx="365">
                  <c:v>45251</c:v>
                </c:pt>
                <c:pt idx="366">
                  <c:v>45252</c:v>
                </c:pt>
                <c:pt idx="367">
                  <c:v>45253</c:v>
                </c:pt>
                <c:pt idx="368">
                  <c:v>45254</c:v>
                </c:pt>
                <c:pt idx="369">
                  <c:v>45257</c:v>
                </c:pt>
                <c:pt idx="370">
                  <c:v>45258</c:v>
                </c:pt>
                <c:pt idx="371">
                  <c:v>45259</c:v>
                </c:pt>
                <c:pt idx="372">
                  <c:v>45260</c:v>
                </c:pt>
                <c:pt idx="373">
                  <c:v>45261</c:v>
                </c:pt>
                <c:pt idx="374">
                  <c:v>45264</c:v>
                </c:pt>
                <c:pt idx="375">
                  <c:v>45265</c:v>
                </c:pt>
                <c:pt idx="376">
                  <c:v>45266</c:v>
                </c:pt>
                <c:pt idx="377">
                  <c:v>45267</c:v>
                </c:pt>
                <c:pt idx="378">
                  <c:v>45268</c:v>
                </c:pt>
                <c:pt idx="379">
                  <c:v>45271</c:v>
                </c:pt>
                <c:pt idx="380">
                  <c:v>45272</c:v>
                </c:pt>
                <c:pt idx="381">
                  <c:v>45273</c:v>
                </c:pt>
                <c:pt idx="382">
                  <c:v>45274</c:v>
                </c:pt>
                <c:pt idx="383">
                  <c:v>45275</c:v>
                </c:pt>
                <c:pt idx="384">
                  <c:v>45278</c:v>
                </c:pt>
                <c:pt idx="385">
                  <c:v>45279</c:v>
                </c:pt>
                <c:pt idx="386">
                  <c:v>45280</c:v>
                </c:pt>
                <c:pt idx="387">
                  <c:v>45281</c:v>
                </c:pt>
                <c:pt idx="388">
                  <c:v>45282</c:v>
                </c:pt>
                <c:pt idx="389">
                  <c:v>45285</c:v>
                </c:pt>
                <c:pt idx="390">
                  <c:v>45286</c:v>
                </c:pt>
                <c:pt idx="391">
                  <c:v>45287</c:v>
                </c:pt>
                <c:pt idx="392">
                  <c:v>45288</c:v>
                </c:pt>
                <c:pt idx="393">
                  <c:v>45289</c:v>
                </c:pt>
                <c:pt idx="394">
                  <c:v>45291</c:v>
                </c:pt>
                <c:pt idx="395">
                  <c:v>45292</c:v>
                </c:pt>
                <c:pt idx="396">
                  <c:v>45293</c:v>
                </c:pt>
                <c:pt idx="397">
                  <c:v>45294</c:v>
                </c:pt>
                <c:pt idx="398">
                  <c:v>45295</c:v>
                </c:pt>
                <c:pt idx="399">
                  <c:v>45296</c:v>
                </c:pt>
                <c:pt idx="400">
                  <c:v>45299</c:v>
                </c:pt>
                <c:pt idx="401">
                  <c:v>45300</c:v>
                </c:pt>
                <c:pt idx="402">
                  <c:v>45301</c:v>
                </c:pt>
                <c:pt idx="403">
                  <c:v>45302</c:v>
                </c:pt>
                <c:pt idx="404">
                  <c:v>45303</c:v>
                </c:pt>
                <c:pt idx="405">
                  <c:v>45306</c:v>
                </c:pt>
                <c:pt idx="406">
                  <c:v>45307</c:v>
                </c:pt>
                <c:pt idx="407">
                  <c:v>45308</c:v>
                </c:pt>
                <c:pt idx="408">
                  <c:v>45309</c:v>
                </c:pt>
                <c:pt idx="409">
                  <c:v>45310</c:v>
                </c:pt>
                <c:pt idx="410">
                  <c:v>45313</c:v>
                </c:pt>
                <c:pt idx="411">
                  <c:v>45314</c:v>
                </c:pt>
                <c:pt idx="412">
                  <c:v>45315</c:v>
                </c:pt>
                <c:pt idx="413">
                  <c:v>45316</c:v>
                </c:pt>
                <c:pt idx="414">
                  <c:v>45317</c:v>
                </c:pt>
                <c:pt idx="415">
                  <c:v>45320</c:v>
                </c:pt>
                <c:pt idx="416">
                  <c:v>45321</c:v>
                </c:pt>
                <c:pt idx="417">
                  <c:v>45322</c:v>
                </c:pt>
                <c:pt idx="418">
                  <c:v>45323</c:v>
                </c:pt>
                <c:pt idx="419">
                  <c:v>45324</c:v>
                </c:pt>
                <c:pt idx="420">
                  <c:v>45327</c:v>
                </c:pt>
                <c:pt idx="421">
                  <c:v>45328</c:v>
                </c:pt>
                <c:pt idx="422">
                  <c:v>45329</c:v>
                </c:pt>
                <c:pt idx="423">
                  <c:v>45330</c:v>
                </c:pt>
                <c:pt idx="424">
                  <c:v>45331</c:v>
                </c:pt>
                <c:pt idx="425">
                  <c:v>45334</c:v>
                </c:pt>
                <c:pt idx="426">
                  <c:v>45335</c:v>
                </c:pt>
                <c:pt idx="427">
                  <c:v>45336</c:v>
                </c:pt>
                <c:pt idx="428">
                  <c:v>45337</c:v>
                </c:pt>
                <c:pt idx="429">
                  <c:v>45338</c:v>
                </c:pt>
                <c:pt idx="430">
                  <c:v>45341</c:v>
                </c:pt>
                <c:pt idx="431">
                  <c:v>45342</c:v>
                </c:pt>
                <c:pt idx="432">
                  <c:v>45343</c:v>
                </c:pt>
                <c:pt idx="433">
                  <c:v>45344</c:v>
                </c:pt>
                <c:pt idx="434">
                  <c:v>45345</c:v>
                </c:pt>
                <c:pt idx="435">
                  <c:v>45348</c:v>
                </c:pt>
                <c:pt idx="436">
                  <c:v>45349</c:v>
                </c:pt>
                <c:pt idx="437">
                  <c:v>45350</c:v>
                </c:pt>
                <c:pt idx="438">
                  <c:v>45351</c:v>
                </c:pt>
                <c:pt idx="439">
                  <c:v>45352</c:v>
                </c:pt>
                <c:pt idx="440">
                  <c:v>45355</c:v>
                </c:pt>
                <c:pt idx="441">
                  <c:v>45356</c:v>
                </c:pt>
                <c:pt idx="442">
                  <c:v>45357</c:v>
                </c:pt>
                <c:pt idx="443">
                  <c:v>45358</c:v>
                </c:pt>
                <c:pt idx="444">
                  <c:v>45359</c:v>
                </c:pt>
                <c:pt idx="445">
                  <c:v>45362</c:v>
                </c:pt>
                <c:pt idx="446">
                  <c:v>45363</c:v>
                </c:pt>
                <c:pt idx="447">
                  <c:v>45364</c:v>
                </c:pt>
                <c:pt idx="448">
                  <c:v>45365</c:v>
                </c:pt>
                <c:pt idx="449">
                  <c:v>45366</c:v>
                </c:pt>
                <c:pt idx="450">
                  <c:v>45369</c:v>
                </c:pt>
                <c:pt idx="451">
                  <c:v>45370</c:v>
                </c:pt>
                <c:pt idx="452">
                  <c:v>45371</c:v>
                </c:pt>
                <c:pt idx="453">
                  <c:v>45372</c:v>
                </c:pt>
                <c:pt idx="454">
                  <c:v>45373</c:v>
                </c:pt>
                <c:pt idx="455">
                  <c:v>45376</c:v>
                </c:pt>
                <c:pt idx="456">
                  <c:v>45377</c:v>
                </c:pt>
                <c:pt idx="457">
                  <c:v>45378</c:v>
                </c:pt>
                <c:pt idx="458">
                  <c:v>45379</c:v>
                </c:pt>
                <c:pt idx="459">
                  <c:v>45380</c:v>
                </c:pt>
                <c:pt idx="460">
                  <c:v>45382</c:v>
                </c:pt>
                <c:pt idx="461">
                  <c:v>45383</c:v>
                </c:pt>
                <c:pt idx="462">
                  <c:v>45384</c:v>
                </c:pt>
                <c:pt idx="463">
                  <c:v>45385</c:v>
                </c:pt>
                <c:pt idx="464">
                  <c:v>45386</c:v>
                </c:pt>
                <c:pt idx="465">
                  <c:v>45387</c:v>
                </c:pt>
                <c:pt idx="466">
                  <c:v>45390</c:v>
                </c:pt>
                <c:pt idx="467">
                  <c:v>45391</c:v>
                </c:pt>
                <c:pt idx="468">
                  <c:v>45392</c:v>
                </c:pt>
                <c:pt idx="469">
                  <c:v>45393</c:v>
                </c:pt>
                <c:pt idx="470">
                  <c:v>45394</c:v>
                </c:pt>
                <c:pt idx="471">
                  <c:v>45397</c:v>
                </c:pt>
                <c:pt idx="472">
                  <c:v>45398</c:v>
                </c:pt>
                <c:pt idx="473">
                  <c:v>45399</c:v>
                </c:pt>
                <c:pt idx="474">
                  <c:v>45400</c:v>
                </c:pt>
                <c:pt idx="475">
                  <c:v>45401</c:v>
                </c:pt>
                <c:pt idx="476">
                  <c:v>45404</c:v>
                </c:pt>
                <c:pt idx="477">
                  <c:v>45405</c:v>
                </c:pt>
                <c:pt idx="478">
                  <c:v>45406</c:v>
                </c:pt>
                <c:pt idx="479">
                  <c:v>45407</c:v>
                </c:pt>
                <c:pt idx="480">
                  <c:v>45408</c:v>
                </c:pt>
                <c:pt idx="481">
                  <c:v>45411</c:v>
                </c:pt>
                <c:pt idx="482">
                  <c:v>45412</c:v>
                </c:pt>
                <c:pt idx="483">
                  <c:v>45413</c:v>
                </c:pt>
                <c:pt idx="484">
                  <c:v>45414</c:v>
                </c:pt>
                <c:pt idx="485">
                  <c:v>45415</c:v>
                </c:pt>
                <c:pt idx="486">
                  <c:v>45418</c:v>
                </c:pt>
                <c:pt idx="487">
                  <c:v>45419</c:v>
                </c:pt>
                <c:pt idx="488">
                  <c:v>45420</c:v>
                </c:pt>
                <c:pt idx="489">
                  <c:v>45421</c:v>
                </c:pt>
                <c:pt idx="490">
                  <c:v>45422</c:v>
                </c:pt>
                <c:pt idx="491">
                  <c:v>45425</c:v>
                </c:pt>
                <c:pt idx="492">
                  <c:v>45426</c:v>
                </c:pt>
                <c:pt idx="493">
                  <c:v>45427</c:v>
                </c:pt>
                <c:pt idx="494">
                  <c:v>45428</c:v>
                </c:pt>
                <c:pt idx="495">
                  <c:v>45429</c:v>
                </c:pt>
                <c:pt idx="496">
                  <c:v>45432</c:v>
                </c:pt>
                <c:pt idx="497">
                  <c:v>45433</c:v>
                </c:pt>
                <c:pt idx="498">
                  <c:v>45434</c:v>
                </c:pt>
                <c:pt idx="499">
                  <c:v>45435</c:v>
                </c:pt>
                <c:pt idx="500">
                  <c:v>45436</c:v>
                </c:pt>
                <c:pt idx="501">
                  <c:v>45439</c:v>
                </c:pt>
                <c:pt idx="502">
                  <c:v>45440</c:v>
                </c:pt>
                <c:pt idx="503">
                  <c:v>45441</c:v>
                </c:pt>
                <c:pt idx="504">
                  <c:v>45442</c:v>
                </c:pt>
                <c:pt idx="505">
                  <c:v>45443</c:v>
                </c:pt>
                <c:pt idx="506">
                  <c:v>45446</c:v>
                </c:pt>
                <c:pt idx="507">
                  <c:v>45447</c:v>
                </c:pt>
                <c:pt idx="508">
                  <c:v>45448</c:v>
                </c:pt>
                <c:pt idx="509">
                  <c:v>45449</c:v>
                </c:pt>
                <c:pt idx="510">
                  <c:v>45450</c:v>
                </c:pt>
                <c:pt idx="511">
                  <c:v>45453</c:v>
                </c:pt>
                <c:pt idx="512">
                  <c:v>45454</c:v>
                </c:pt>
                <c:pt idx="513">
                  <c:v>45455</c:v>
                </c:pt>
                <c:pt idx="514">
                  <c:v>45456</c:v>
                </c:pt>
                <c:pt idx="515">
                  <c:v>45457</c:v>
                </c:pt>
                <c:pt idx="516">
                  <c:v>45460</c:v>
                </c:pt>
                <c:pt idx="517">
                  <c:v>45461</c:v>
                </c:pt>
                <c:pt idx="518">
                  <c:v>45462</c:v>
                </c:pt>
                <c:pt idx="519">
                  <c:v>45463</c:v>
                </c:pt>
                <c:pt idx="520">
                  <c:v>45464</c:v>
                </c:pt>
                <c:pt idx="521">
                  <c:v>45467</c:v>
                </c:pt>
                <c:pt idx="522">
                  <c:v>45468</c:v>
                </c:pt>
                <c:pt idx="523">
                  <c:v>45469</c:v>
                </c:pt>
                <c:pt idx="524">
                  <c:v>45470</c:v>
                </c:pt>
                <c:pt idx="525">
                  <c:v>45471</c:v>
                </c:pt>
                <c:pt idx="526">
                  <c:v>45473</c:v>
                </c:pt>
                <c:pt idx="527">
                  <c:v>45474</c:v>
                </c:pt>
                <c:pt idx="528">
                  <c:v>45475</c:v>
                </c:pt>
                <c:pt idx="529">
                  <c:v>45476</c:v>
                </c:pt>
                <c:pt idx="530">
                  <c:v>45477</c:v>
                </c:pt>
                <c:pt idx="531">
                  <c:v>45478</c:v>
                </c:pt>
                <c:pt idx="532">
                  <c:v>45481</c:v>
                </c:pt>
                <c:pt idx="533">
                  <c:v>45482</c:v>
                </c:pt>
                <c:pt idx="534">
                  <c:v>45483</c:v>
                </c:pt>
                <c:pt idx="535">
                  <c:v>45484</c:v>
                </c:pt>
                <c:pt idx="536">
                  <c:v>45485</c:v>
                </c:pt>
                <c:pt idx="537">
                  <c:v>45488</c:v>
                </c:pt>
                <c:pt idx="538">
                  <c:v>45489</c:v>
                </c:pt>
                <c:pt idx="539">
                  <c:v>45490</c:v>
                </c:pt>
                <c:pt idx="540">
                  <c:v>45491</c:v>
                </c:pt>
                <c:pt idx="541">
                  <c:v>45492</c:v>
                </c:pt>
                <c:pt idx="542">
                  <c:v>45495</c:v>
                </c:pt>
                <c:pt idx="543">
                  <c:v>45496</c:v>
                </c:pt>
                <c:pt idx="544">
                  <c:v>45497</c:v>
                </c:pt>
                <c:pt idx="545">
                  <c:v>45498</c:v>
                </c:pt>
                <c:pt idx="546">
                  <c:v>45499</c:v>
                </c:pt>
                <c:pt idx="547">
                  <c:v>45502</c:v>
                </c:pt>
                <c:pt idx="548">
                  <c:v>45503</c:v>
                </c:pt>
                <c:pt idx="549">
                  <c:v>45504</c:v>
                </c:pt>
                <c:pt idx="550">
                  <c:v>45505</c:v>
                </c:pt>
                <c:pt idx="551">
                  <c:v>45506</c:v>
                </c:pt>
                <c:pt idx="552">
                  <c:v>45509</c:v>
                </c:pt>
                <c:pt idx="553">
                  <c:v>45510</c:v>
                </c:pt>
                <c:pt idx="554">
                  <c:v>45511</c:v>
                </c:pt>
                <c:pt idx="555">
                  <c:v>45512</c:v>
                </c:pt>
                <c:pt idx="556">
                  <c:v>45513</c:v>
                </c:pt>
                <c:pt idx="557">
                  <c:v>45516</c:v>
                </c:pt>
                <c:pt idx="558">
                  <c:v>45517</c:v>
                </c:pt>
                <c:pt idx="559">
                  <c:v>45518</c:v>
                </c:pt>
                <c:pt idx="560">
                  <c:v>45519</c:v>
                </c:pt>
                <c:pt idx="561">
                  <c:v>45520</c:v>
                </c:pt>
                <c:pt idx="562">
                  <c:v>45523</c:v>
                </c:pt>
                <c:pt idx="563">
                  <c:v>45524</c:v>
                </c:pt>
                <c:pt idx="564">
                  <c:v>45525</c:v>
                </c:pt>
                <c:pt idx="565">
                  <c:v>45526</c:v>
                </c:pt>
                <c:pt idx="566">
                  <c:v>45527</c:v>
                </c:pt>
                <c:pt idx="567">
                  <c:v>45530</c:v>
                </c:pt>
                <c:pt idx="568">
                  <c:v>45531</c:v>
                </c:pt>
                <c:pt idx="569">
                  <c:v>45532</c:v>
                </c:pt>
                <c:pt idx="570">
                  <c:v>45533</c:v>
                </c:pt>
                <c:pt idx="571">
                  <c:v>45534</c:v>
                </c:pt>
                <c:pt idx="572">
                  <c:v>45535</c:v>
                </c:pt>
                <c:pt idx="573">
                  <c:v>45537</c:v>
                </c:pt>
                <c:pt idx="574">
                  <c:v>45538</c:v>
                </c:pt>
                <c:pt idx="575">
                  <c:v>45539</c:v>
                </c:pt>
                <c:pt idx="576">
                  <c:v>45540</c:v>
                </c:pt>
                <c:pt idx="577">
                  <c:v>45541</c:v>
                </c:pt>
                <c:pt idx="578">
                  <c:v>45544</c:v>
                </c:pt>
                <c:pt idx="579">
                  <c:v>45545</c:v>
                </c:pt>
                <c:pt idx="580">
                  <c:v>45546</c:v>
                </c:pt>
                <c:pt idx="581">
                  <c:v>45547</c:v>
                </c:pt>
                <c:pt idx="582">
                  <c:v>45548</c:v>
                </c:pt>
                <c:pt idx="583">
                  <c:v>45551</c:v>
                </c:pt>
                <c:pt idx="584">
                  <c:v>45552</c:v>
                </c:pt>
                <c:pt idx="585">
                  <c:v>45553</c:v>
                </c:pt>
                <c:pt idx="586">
                  <c:v>45554</c:v>
                </c:pt>
                <c:pt idx="587">
                  <c:v>45555</c:v>
                </c:pt>
                <c:pt idx="588">
                  <c:v>45558</c:v>
                </c:pt>
                <c:pt idx="589">
                  <c:v>45559</c:v>
                </c:pt>
                <c:pt idx="590">
                  <c:v>45560</c:v>
                </c:pt>
                <c:pt idx="591">
                  <c:v>45561</c:v>
                </c:pt>
                <c:pt idx="592">
                  <c:v>45562</c:v>
                </c:pt>
                <c:pt idx="593">
                  <c:v>45565</c:v>
                </c:pt>
                <c:pt idx="594">
                  <c:v>45566</c:v>
                </c:pt>
                <c:pt idx="595">
                  <c:v>45567</c:v>
                </c:pt>
                <c:pt idx="596">
                  <c:v>45568</c:v>
                </c:pt>
                <c:pt idx="597">
                  <c:v>45569</c:v>
                </c:pt>
                <c:pt idx="598">
                  <c:v>45572</c:v>
                </c:pt>
                <c:pt idx="599">
                  <c:v>45573</c:v>
                </c:pt>
                <c:pt idx="600">
                  <c:v>45574</c:v>
                </c:pt>
                <c:pt idx="601">
                  <c:v>45575</c:v>
                </c:pt>
                <c:pt idx="602">
                  <c:v>45576</c:v>
                </c:pt>
                <c:pt idx="603">
                  <c:v>45579</c:v>
                </c:pt>
                <c:pt idx="604">
                  <c:v>45580</c:v>
                </c:pt>
                <c:pt idx="605">
                  <c:v>45581</c:v>
                </c:pt>
                <c:pt idx="606">
                  <c:v>45582</c:v>
                </c:pt>
                <c:pt idx="607">
                  <c:v>45583</c:v>
                </c:pt>
                <c:pt idx="608">
                  <c:v>45586</c:v>
                </c:pt>
                <c:pt idx="609">
                  <c:v>45587</c:v>
                </c:pt>
                <c:pt idx="610">
                  <c:v>45588</c:v>
                </c:pt>
                <c:pt idx="611">
                  <c:v>45589</c:v>
                </c:pt>
                <c:pt idx="612">
                  <c:v>45590</c:v>
                </c:pt>
                <c:pt idx="613">
                  <c:v>45593</c:v>
                </c:pt>
                <c:pt idx="614">
                  <c:v>45594</c:v>
                </c:pt>
                <c:pt idx="615">
                  <c:v>45595</c:v>
                </c:pt>
                <c:pt idx="616">
                  <c:v>45596</c:v>
                </c:pt>
                <c:pt idx="617">
                  <c:v>45597</c:v>
                </c:pt>
                <c:pt idx="618">
                  <c:v>45600</c:v>
                </c:pt>
                <c:pt idx="619">
                  <c:v>45601</c:v>
                </c:pt>
                <c:pt idx="620">
                  <c:v>45602</c:v>
                </c:pt>
                <c:pt idx="621">
                  <c:v>45603</c:v>
                </c:pt>
                <c:pt idx="622">
                  <c:v>45604</c:v>
                </c:pt>
                <c:pt idx="623">
                  <c:v>45607</c:v>
                </c:pt>
                <c:pt idx="624">
                  <c:v>45608</c:v>
                </c:pt>
                <c:pt idx="625">
                  <c:v>45609</c:v>
                </c:pt>
                <c:pt idx="626">
                  <c:v>45610</c:v>
                </c:pt>
                <c:pt idx="627">
                  <c:v>45611</c:v>
                </c:pt>
                <c:pt idx="628">
                  <c:v>45614</c:v>
                </c:pt>
                <c:pt idx="629">
                  <c:v>45615</c:v>
                </c:pt>
                <c:pt idx="630">
                  <c:v>45616</c:v>
                </c:pt>
                <c:pt idx="631">
                  <c:v>45617</c:v>
                </c:pt>
                <c:pt idx="632">
                  <c:v>45618</c:v>
                </c:pt>
                <c:pt idx="633">
                  <c:v>45621</c:v>
                </c:pt>
                <c:pt idx="634">
                  <c:v>45622</c:v>
                </c:pt>
                <c:pt idx="635">
                  <c:v>45623</c:v>
                </c:pt>
                <c:pt idx="636">
                  <c:v>45624</c:v>
                </c:pt>
                <c:pt idx="637">
                  <c:v>45625</c:v>
                </c:pt>
                <c:pt idx="638">
                  <c:v>45626</c:v>
                </c:pt>
                <c:pt idx="639">
                  <c:v>45628</c:v>
                </c:pt>
                <c:pt idx="640">
                  <c:v>45629</c:v>
                </c:pt>
                <c:pt idx="641">
                  <c:v>45630</c:v>
                </c:pt>
                <c:pt idx="642">
                  <c:v>45631</c:v>
                </c:pt>
                <c:pt idx="643">
                  <c:v>45632</c:v>
                </c:pt>
                <c:pt idx="644">
                  <c:v>45635</c:v>
                </c:pt>
                <c:pt idx="645">
                  <c:v>45636</c:v>
                </c:pt>
                <c:pt idx="646">
                  <c:v>45637</c:v>
                </c:pt>
                <c:pt idx="647">
                  <c:v>45638</c:v>
                </c:pt>
                <c:pt idx="648">
                  <c:v>45639</c:v>
                </c:pt>
                <c:pt idx="649">
                  <c:v>45642</c:v>
                </c:pt>
                <c:pt idx="650">
                  <c:v>45643</c:v>
                </c:pt>
                <c:pt idx="651">
                  <c:v>45644</c:v>
                </c:pt>
                <c:pt idx="652">
                  <c:v>45645</c:v>
                </c:pt>
                <c:pt idx="653">
                  <c:v>45646</c:v>
                </c:pt>
                <c:pt idx="654">
                  <c:v>45649</c:v>
                </c:pt>
                <c:pt idx="655">
                  <c:v>45650</c:v>
                </c:pt>
                <c:pt idx="656">
                  <c:v>45651</c:v>
                </c:pt>
                <c:pt idx="657">
                  <c:v>45652</c:v>
                </c:pt>
                <c:pt idx="658">
                  <c:v>45653</c:v>
                </c:pt>
                <c:pt idx="659">
                  <c:v>45656</c:v>
                </c:pt>
                <c:pt idx="660">
                  <c:v>45657</c:v>
                </c:pt>
                <c:pt idx="661">
                  <c:v>45658</c:v>
                </c:pt>
                <c:pt idx="662">
                  <c:v>45659</c:v>
                </c:pt>
                <c:pt idx="663">
                  <c:v>45660</c:v>
                </c:pt>
                <c:pt idx="664">
                  <c:v>45663</c:v>
                </c:pt>
                <c:pt idx="665">
                  <c:v>45664</c:v>
                </c:pt>
                <c:pt idx="666">
                  <c:v>45665</c:v>
                </c:pt>
                <c:pt idx="667">
                  <c:v>45666</c:v>
                </c:pt>
                <c:pt idx="668">
                  <c:v>45667</c:v>
                </c:pt>
                <c:pt idx="669">
                  <c:v>45670</c:v>
                </c:pt>
                <c:pt idx="670">
                  <c:v>45671</c:v>
                </c:pt>
              </c:numCache>
            </c:numRef>
          </c:cat>
          <c:val>
            <c:numRef>
              <c:f>'Headline Attribution'!$DT$68:$DT$738</c:f>
              <c:numCache>
                <c:formatCode>0.00%</c:formatCode>
                <c:ptCount val="671"/>
                <c:pt idx="0">
                  <c:v>9.6774638134289326E-4</c:v>
                </c:pt>
                <c:pt idx="1">
                  <c:v>1.1446353959927436E-3</c:v>
                </c:pt>
                <c:pt idx="2">
                  <c:v>-1.1284009149096219E-3</c:v>
                </c:pt>
                <c:pt idx="3">
                  <c:v>-3.2313599565270135E-3</c:v>
                </c:pt>
                <c:pt idx="4">
                  <c:v>-2.6564091726213324E-3</c:v>
                </c:pt>
                <c:pt idx="5">
                  <c:v>-1.6459064700188319E-3</c:v>
                </c:pt>
                <c:pt idx="6">
                  <c:v>-7.2788036235371667E-4</c:v>
                </c:pt>
                <c:pt idx="7">
                  <c:v>-9.8534959656293442E-4</c:v>
                </c:pt>
                <c:pt idx="8">
                  <c:v>-3.1942979568466701E-4</c:v>
                </c:pt>
                <c:pt idx="9">
                  <c:v>-5.8544403012505963E-4</c:v>
                </c:pt>
                <c:pt idx="10">
                  <c:v>2.0667465475154856E-4</c:v>
                </c:pt>
                <c:pt idx="11">
                  <c:v>5.404553524890332E-5</c:v>
                </c:pt>
                <c:pt idx="12">
                  <c:v>3.25649426858865E-4</c:v>
                </c:pt>
                <c:pt idx="13">
                  <c:v>-1.7550703914033239E-3</c:v>
                </c:pt>
                <c:pt idx="14">
                  <c:v>-2.8852976015268927E-3</c:v>
                </c:pt>
                <c:pt idx="15">
                  <c:v>-2.7110972858929161E-3</c:v>
                </c:pt>
                <c:pt idx="16">
                  <c:v>-1.7510001641101169E-3</c:v>
                </c:pt>
                <c:pt idx="17">
                  <c:v>5.8151936675931992E-4</c:v>
                </c:pt>
                <c:pt idx="18">
                  <c:v>-4.5399412942337403E-4</c:v>
                </c:pt>
                <c:pt idx="19">
                  <c:v>-1.2618616615427403E-3</c:v>
                </c:pt>
                <c:pt idx="20">
                  <c:v>-1.6458771712658526E-3</c:v>
                </c:pt>
                <c:pt idx="21">
                  <c:v>-8.4261153812958955E-4</c:v>
                </c:pt>
                <c:pt idx="22">
                  <c:v>-1.8036776423179246E-3</c:v>
                </c:pt>
                <c:pt idx="23">
                  <c:v>-2.5143038612200908E-3</c:v>
                </c:pt>
                <c:pt idx="24">
                  <c:v>-2.7810176289027044E-3</c:v>
                </c:pt>
                <c:pt idx="25">
                  <c:v>-3.7045009113964023E-3</c:v>
                </c:pt>
                <c:pt idx="26">
                  <c:v>-4.1050269346647461E-3</c:v>
                </c:pt>
                <c:pt idx="27">
                  <c:v>-4.6418381560859867E-3</c:v>
                </c:pt>
                <c:pt idx="28">
                  <c:v>-3.6883808305374632E-3</c:v>
                </c:pt>
                <c:pt idx="29">
                  <c:v>-5.1231389443113784E-3</c:v>
                </c:pt>
                <c:pt idx="30">
                  <c:v>-5.9200783814428171E-3</c:v>
                </c:pt>
                <c:pt idx="31">
                  <c:v>-5.4695363002797981E-3</c:v>
                </c:pt>
                <c:pt idx="32">
                  <c:v>-5.6808935503155356E-3</c:v>
                </c:pt>
                <c:pt idx="33">
                  <c:v>-5.8976234657323046E-3</c:v>
                </c:pt>
                <c:pt idx="34">
                  <c:v>-5.7597144604566441E-3</c:v>
                </c:pt>
                <c:pt idx="35">
                  <c:v>-5.904546842663505E-3</c:v>
                </c:pt>
                <c:pt idx="36">
                  <c:v>-4.5871463257909362E-3</c:v>
                </c:pt>
                <c:pt idx="37">
                  <c:v>-3.5399965742398676E-3</c:v>
                </c:pt>
                <c:pt idx="38">
                  <c:v>-4.1746354616826187E-3</c:v>
                </c:pt>
                <c:pt idx="39">
                  <c:v>-3.9292637806330744E-3</c:v>
                </c:pt>
                <c:pt idx="40">
                  <c:v>-4.1853477709460352E-3</c:v>
                </c:pt>
                <c:pt idx="41">
                  <c:v>-3.3033599997771557E-3</c:v>
                </c:pt>
                <c:pt idx="42">
                  <c:v>-1.4772567258480862E-3</c:v>
                </c:pt>
                <c:pt idx="43">
                  <c:v>-3.2436874728203335E-3</c:v>
                </c:pt>
                <c:pt idx="44">
                  <c:v>-2.4234922271892945E-3</c:v>
                </c:pt>
                <c:pt idx="45">
                  <c:v>-2.6762618088196355E-3</c:v>
                </c:pt>
                <c:pt idx="46">
                  <c:v>-2.8052157812624712E-3</c:v>
                </c:pt>
                <c:pt idx="47">
                  <c:v>-2.1802178138932149E-3</c:v>
                </c:pt>
                <c:pt idx="48">
                  <c:v>-3.1917643385572791E-3</c:v>
                </c:pt>
                <c:pt idx="49">
                  <c:v>-4.2295797569047444E-3</c:v>
                </c:pt>
                <c:pt idx="50">
                  <c:v>-5.2837328079838874E-3</c:v>
                </c:pt>
                <c:pt idx="51">
                  <c:v>-5.2424879261980806E-3</c:v>
                </c:pt>
                <c:pt idx="52">
                  <c:v>-5.1070060938054329E-3</c:v>
                </c:pt>
                <c:pt idx="53">
                  <c:v>-5.0672300142120541E-3</c:v>
                </c:pt>
                <c:pt idx="54">
                  <c:v>-4.8703554326685605E-3</c:v>
                </c:pt>
                <c:pt idx="55">
                  <c:v>-4.9988417482249581E-3</c:v>
                </c:pt>
                <c:pt idx="56">
                  <c:v>-4.1918266949292349E-3</c:v>
                </c:pt>
                <c:pt idx="57">
                  <c:v>-4.9037221121269736E-3</c:v>
                </c:pt>
                <c:pt idx="58">
                  <c:v>-3.5571250171686497E-3</c:v>
                </c:pt>
                <c:pt idx="59">
                  <c:v>-3.0860642153160978E-3</c:v>
                </c:pt>
                <c:pt idx="60">
                  <c:v>-1.4614495935627581E-4</c:v>
                </c:pt>
                <c:pt idx="61">
                  <c:v>-5.8999733708853253E-4</c:v>
                </c:pt>
                <c:pt idx="62">
                  <c:v>-3.5212033885169136E-3</c:v>
                </c:pt>
                <c:pt idx="63">
                  <c:v>-3.6209334275613125E-3</c:v>
                </c:pt>
                <c:pt idx="64">
                  <c:v>-4.360082240295049E-3</c:v>
                </c:pt>
                <c:pt idx="65">
                  <c:v>-3.9608520682511417E-3</c:v>
                </c:pt>
                <c:pt idx="66">
                  <c:v>-4.643977023860768E-3</c:v>
                </c:pt>
                <c:pt idx="67">
                  <c:v>-3.3593842975919719E-3</c:v>
                </c:pt>
                <c:pt idx="68">
                  <c:v>-3.9094427150273559E-3</c:v>
                </c:pt>
                <c:pt idx="69">
                  <c:v>-2.0177746929219698E-3</c:v>
                </c:pt>
                <c:pt idx="70">
                  <c:v>-2.9438977557426638E-3</c:v>
                </c:pt>
                <c:pt idx="71">
                  <c:v>-1.1106166627674607E-3</c:v>
                </c:pt>
                <c:pt idx="72">
                  <c:v>-2.0325249120312083E-4</c:v>
                </c:pt>
                <c:pt idx="73">
                  <c:v>-9.8513246675913102E-4</c:v>
                </c:pt>
                <c:pt idx="74">
                  <c:v>-6.7788283189285092E-4</c:v>
                </c:pt>
                <c:pt idx="75">
                  <c:v>2.0962576163239266E-3</c:v>
                </c:pt>
                <c:pt idx="76">
                  <c:v>3.2838543646616092E-3</c:v>
                </c:pt>
                <c:pt idx="77">
                  <c:v>3.3272521760612239E-3</c:v>
                </c:pt>
                <c:pt idx="78">
                  <c:v>1.3739223917286214E-3</c:v>
                </c:pt>
                <c:pt idx="79">
                  <c:v>4.3704104550410516E-3</c:v>
                </c:pt>
                <c:pt idx="80">
                  <c:v>5.5676365807117989E-3</c:v>
                </c:pt>
                <c:pt idx="81">
                  <c:v>4.5832835586570031E-3</c:v>
                </c:pt>
                <c:pt idx="82">
                  <c:v>5.7459106243094027E-3</c:v>
                </c:pt>
                <c:pt idx="83">
                  <c:v>4.4414106905605877E-3</c:v>
                </c:pt>
                <c:pt idx="84">
                  <c:v>2.3965850016101076E-3</c:v>
                </c:pt>
                <c:pt idx="85">
                  <c:v>3.3507666577485828E-3</c:v>
                </c:pt>
                <c:pt idx="86">
                  <c:v>3.3924930366899808E-3</c:v>
                </c:pt>
                <c:pt idx="87">
                  <c:v>3.3174437295475645E-3</c:v>
                </c:pt>
                <c:pt idx="88">
                  <c:v>1.7339020127151716E-3</c:v>
                </c:pt>
                <c:pt idx="89">
                  <c:v>1.5634284932517506E-3</c:v>
                </c:pt>
                <c:pt idx="90">
                  <c:v>2.9025096584591736E-3</c:v>
                </c:pt>
                <c:pt idx="91">
                  <c:v>2.2412921261460994E-3</c:v>
                </c:pt>
                <c:pt idx="92">
                  <c:v>2.6774230816546396E-3</c:v>
                </c:pt>
                <c:pt idx="93">
                  <c:v>2.1876641863813884E-3</c:v>
                </c:pt>
                <c:pt idx="94">
                  <c:v>2.5074315791446811E-3</c:v>
                </c:pt>
                <c:pt idx="95">
                  <c:v>-6.2496224482888607E-4</c:v>
                </c:pt>
                <c:pt idx="96">
                  <c:v>2.5035498825543012E-3</c:v>
                </c:pt>
                <c:pt idx="97">
                  <c:v>-3.8319667614006292E-4</c:v>
                </c:pt>
                <c:pt idx="98">
                  <c:v>-8.6563562000741001E-4</c:v>
                </c:pt>
                <c:pt idx="99">
                  <c:v>8.030348381349306E-4</c:v>
                </c:pt>
                <c:pt idx="100">
                  <c:v>1.1400194776234329E-3</c:v>
                </c:pt>
                <c:pt idx="101">
                  <c:v>8.9508207291633113E-4</c:v>
                </c:pt>
                <c:pt idx="102">
                  <c:v>1.0503810149786741E-3</c:v>
                </c:pt>
                <c:pt idx="103">
                  <c:v>2.172217834323531E-3</c:v>
                </c:pt>
                <c:pt idx="104">
                  <c:v>1.7774690519121172E-3</c:v>
                </c:pt>
                <c:pt idx="105">
                  <c:v>2.1369089737288682E-3</c:v>
                </c:pt>
                <c:pt idx="106">
                  <c:v>2.0669630340124368E-3</c:v>
                </c:pt>
                <c:pt idx="107">
                  <c:v>2.3547834450976524E-3</c:v>
                </c:pt>
                <c:pt idx="108">
                  <c:v>3.3540929155648769E-3</c:v>
                </c:pt>
                <c:pt idx="109">
                  <c:v>4.2946161622250401E-3</c:v>
                </c:pt>
                <c:pt idx="110">
                  <c:v>2.2208222212689588E-3</c:v>
                </c:pt>
                <c:pt idx="111">
                  <c:v>1.2669310301980374E-3</c:v>
                </c:pt>
                <c:pt idx="112">
                  <c:v>1.6616913961202684E-3</c:v>
                </c:pt>
                <c:pt idx="113">
                  <c:v>1.7317309287394611E-3</c:v>
                </c:pt>
                <c:pt idx="114">
                  <c:v>1.212982198346424E-3</c:v>
                </c:pt>
                <c:pt idx="115">
                  <c:v>8.108306110310437E-4</c:v>
                </c:pt>
                <c:pt idx="116">
                  <c:v>7.5797082453110676E-4</c:v>
                </c:pt>
                <c:pt idx="117">
                  <c:v>1.2315532241093941E-3</c:v>
                </c:pt>
                <c:pt idx="118">
                  <c:v>5.5680431968530009E-4</c:v>
                </c:pt>
                <c:pt idx="119">
                  <c:v>4.4818986296579766E-4</c:v>
                </c:pt>
                <c:pt idx="120">
                  <c:v>6.917117976765752E-4</c:v>
                </c:pt>
                <c:pt idx="121">
                  <c:v>1.0201586896390058E-3</c:v>
                </c:pt>
                <c:pt idx="122">
                  <c:v>1.6671489948498763E-3</c:v>
                </c:pt>
                <c:pt idx="123">
                  <c:v>2.366940134488571E-3</c:v>
                </c:pt>
                <c:pt idx="124">
                  <c:v>2.3447540385732601E-3</c:v>
                </c:pt>
                <c:pt idx="125">
                  <c:v>2.3963524855228346E-3</c:v>
                </c:pt>
                <c:pt idx="126">
                  <c:v>2.8890751001455772E-3</c:v>
                </c:pt>
                <c:pt idx="127">
                  <c:v>2.3926773456190986E-3</c:v>
                </c:pt>
                <c:pt idx="128">
                  <c:v>2.1873618886703028E-3</c:v>
                </c:pt>
                <c:pt idx="129">
                  <c:v>4.1904273555530835E-3</c:v>
                </c:pt>
                <c:pt idx="130">
                  <c:v>1.3975315684005007E-3</c:v>
                </c:pt>
                <c:pt idx="131">
                  <c:v>1.4623739584094242E-3</c:v>
                </c:pt>
                <c:pt idx="132">
                  <c:v>9.7287543307000846E-4</c:v>
                </c:pt>
                <c:pt idx="133">
                  <c:v>1.3241609959950829E-3</c:v>
                </c:pt>
                <c:pt idx="134">
                  <c:v>6.9222000021329499E-4</c:v>
                </c:pt>
                <c:pt idx="135">
                  <c:v>4.9209608258693471E-4</c:v>
                </c:pt>
                <c:pt idx="136">
                  <c:v>-1.7166873199636612E-5</c:v>
                </c:pt>
                <c:pt idx="137">
                  <c:v>-1.9696406309388514E-5</c:v>
                </c:pt>
                <c:pt idx="138">
                  <c:v>-2.1424306002371107E-4</c:v>
                </c:pt>
                <c:pt idx="139">
                  <c:v>5.7069874084292316E-4</c:v>
                </c:pt>
                <c:pt idx="140">
                  <c:v>1.7142644139402918E-3</c:v>
                </c:pt>
                <c:pt idx="141">
                  <c:v>1.8831766151941043E-3</c:v>
                </c:pt>
                <c:pt idx="142">
                  <c:v>1.7145072828539387E-3</c:v>
                </c:pt>
                <c:pt idx="143">
                  <c:v>2.1725885361076891E-3</c:v>
                </c:pt>
                <c:pt idx="144">
                  <c:v>2.1717191551742232E-3</c:v>
                </c:pt>
                <c:pt idx="145">
                  <c:v>2.1317426932017103E-3</c:v>
                </c:pt>
                <c:pt idx="146">
                  <c:v>2.9654843045534562E-3</c:v>
                </c:pt>
                <c:pt idx="147">
                  <c:v>2.2872030099942986E-3</c:v>
                </c:pt>
                <c:pt idx="148">
                  <c:v>2.263596824643388E-3</c:v>
                </c:pt>
                <c:pt idx="149">
                  <c:v>2.3316268114805805E-3</c:v>
                </c:pt>
                <c:pt idx="150">
                  <c:v>2.086641361702446E-3</c:v>
                </c:pt>
                <c:pt idx="151">
                  <c:v>2.5072076662449039E-3</c:v>
                </c:pt>
                <c:pt idx="152">
                  <c:v>2.5968751795861778E-3</c:v>
                </c:pt>
                <c:pt idx="153">
                  <c:v>3.1361860422540744E-3</c:v>
                </c:pt>
                <c:pt idx="154">
                  <c:v>1.3225036112414212E-3</c:v>
                </c:pt>
                <c:pt idx="155">
                  <c:v>4.0109340449934194E-4</c:v>
                </c:pt>
                <c:pt idx="156">
                  <c:v>1.4254230622934294E-3</c:v>
                </c:pt>
                <c:pt idx="157">
                  <c:v>1.9414615517863165E-3</c:v>
                </c:pt>
                <c:pt idx="158">
                  <c:v>1.3782399481430119E-3</c:v>
                </c:pt>
                <c:pt idx="159">
                  <c:v>1.6183870412946888E-3</c:v>
                </c:pt>
                <c:pt idx="160">
                  <c:v>2.401916906427104E-3</c:v>
                </c:pt>
                <c:pt idx="161">
                  <c:v>3.1611982930970228E-3</c:v>
                </c:pt>
                <c:pt idx="162">
                  <c:v>3.2293994156866734E-3</c:v>
                </c:pt>
                <c:pt idx="163">
                  <c:v>3.7272504588414801E-3</c:v>
                </c:pt>
                <c:pt idx="164">
                  <c:v>3.5217581928306263E-3</c:v>
                </c:pt>
                <c:pt idx="165">
                  <c:v>3.8694649292405625E-3</c:v>
                </c:pt>
                <c:pt idx="166">
                  <c:v>3.6749431703013702E-3</c:v>
                </c:pt>
                <c:pt idx="167">
                  <c:v>3.7762744578371255E-3</c:v>
                </c:pt>
                <c:pt idx="168">
                  <c:v>4.2381736752925558E-3</c:v>
                </c:pt>
                <c:pt idx="169">
                  <c:v>3.8960629695543592E-3</c:v>
                </c:pt>
                <c:pt idx="170">
                  <c:v>5.077162073383823E-3</c:v>
                </c:pt>
                <c:pt idx="171">
                  <c:v>4.6421988226810207E-3</c:v>
                </c:pt>
                <c:pt idx="172">
                  <c:v>5.0859532855878076E-3</c:v>
                </c:pt>
                <c:pt idx="173">
                  <c:v>5.0125120648603083E-3</c:v>
                </c:pt>
                <c:pt idx="174">
                  <c:v>5.6575554373565762E-3</c:v>
                </c:pt>
                <c:pt idx="175">
                  <c:v>7.4366586864269557E-3</c:v>
                </c:pt>
                <c:pt idx="176">
                  <c:v>8.2207241022187461E-3</c:v>
                </c:pt>
                <c:pt idx="177">
                  <c:v>9.2151992040869768E-3</c:v>
                </c:pt>
                <c:pt idx="178">
                  <c:v>1.0778776775107746E-2</c:v>
                </c:pt>
                <c:pt idx="179">
                  <c:v>1.0820890218592449E-2</c:v>
                </c:pt>
                <c:pt idx="180">
                  <c:v>1.1218960464728145E-2</c:v>
                </c:pt>
                <c:pt idx="181">
                  <c:v>1.0349330082164654E-2</c:v>
                </c:pt>
                <c:pt idx="182">
                  <c:v>9.3098400161666373E-3</c:v>
                </c:pt>
                <c:pt idx="183">
                  <c:v>9.5811432978429867E-3</c:v>
                </c:pt>
                <c:pt idx="184">
                  <c:v>9.562420941253702E-3</c:v>
                </c:pt>
                <c:pt idx="185">
                  <c:v>8.9129322954375478E-3</c:v>
                </c:pt>
                <c:pt idx="186">
                  <c:v>9.2396190461316863E-3</c:v>
                </c:pt>
                <c:pt idx="187">
                  <c:v>9.2096721100030088E-3</c:v>
                </c:pt>
                <c:pt idx="188">
                  <c:v>9.9260722358558429E-3</c:v>
                </c:pt>
                <c:pt idx="189">
                  <c:v>1.0174280675999903E-2</c:v>
                </c:pt>
                <c:pt idx="190">
                  <c:v>1.0220872533246217E-2</c:v>
                </c:pt>
                <c:pt idx="191">
                  <c:v>8.0354140074794245E-3</c:v>
                </c:pt>
                <c:pt idx="192">
                  <c:v>7.859572962395367E-3</c:v>
                </c:pt>
                <c:pt idx="193">
                  <c:v>8.3340894605588023E-3</c:v>
                </c:pt>
                <c:pt idx="194">
                  <c:v>8.0424078378602548E-3</c:v>
                </c:pt>
                <c:pt idx="195">
                  <c:v>7.9241910826159945E-3</c:v>
                </c:pt>
                <c:pt idx="196">
                  <c:v>1.0078943962760878E-2</c:v>
                </c:pt>
                <c:pt idx="197">
                  <c:v>9.1454437671401045E-3</c:v>
                </c:pt>
                <c:pt idx="198">
                  <c:v>9.2690922801903497E-3</c:v>
                </c:pt>
                <c:pt idx="199">
                  <c:v>8.5055326178620216E-3</c:v>
                </c:pt>
                <c:pt idx="200">
                  <c:v>8.0827475147646766E-3</c:v>
                </c:pt>
                <c:pt idx="201">
                  <c:v>7.8324866943626503E-3</c:v>
                </c:pt>
                <c:pt idx="202">
                  <c:v>7.0418677406662855E-3</c:v>
                </c:pt>
                <c:pt idx="203">
                  <c:v>8.8114487677060094E-3</c:v>
                </c:pt>
                <c:pt idx="204">
                  <c:v>8.5631659711697949E-3</c:v>
                </c:pt>
                <c:pt idx="205">
                  <c:v>8.3032678554078032E-3</c:v>
                </c:pt>
                <c:pt idx="206">
                  <c:v>1.0386134346254128E-2</c:v>
                </c:pt>
                <c:pt idx="207">
                  <c:v>1.0481528415269503E-2</c:v>
                </c:pt>
                <c:pt idx="208">
                  <c:v>1.0788327357785121E-2</c:v>
                </c:pt>
                <c:pt idx="209">
                  <c:v>1.0596627421030735E-2</c:v>
                </c:pt>
                <c:pt idx="210">
                  <c:v>1.0973918426283813E-2</c:v>
                </c:pt>
                <c:pt idx="211">
                  <c:v>1.1932961345759052E-2</c:v>
                </c:pt>
                <c:pt idx="212">
                  <c:v>1.1907263499783882E-2</c:v>
                </c:pt>
                <c:pt idx="213">
                  <c:v>1.2430399341991416E-2</c:v>
                </c:pt>
                <c:pt idx="214">
                  <c:v>1.1358368332968771E-2</c:v>
                </c:pt>
                <c:pt idx="215">
                  <c:v>1.2280472271035903E-2</c:v>
                </c:pt>
                <c:pt idx="216">
                  <c:v>1.1545529697903012E-2</c:v>
                </c:pt>
                <c:pt idx="217">
                  <c:v>1.2465499413504944E-2</c:v>
                </c:pt>
                <c:pt idx="218">
                  <c:v>1.0412934690885445E-2</c:v>
                </c:pt>
                <c:pt idx="219">
                  <c:v>1.1265024344929042E-2</c:v>
                </c:pt>
                <c:pt idx="220">
                  <c:v>1.3402214717587402E-2</c:v>
                </c:pt>
                <c:pt idx="221">
                  <c:v>1.0967300183371886E-2</c:v>
                </c:pt>
                <c:pt idx="222">
                  <c:v>1.1391462946231501E-2</c:v>
                </c:pt>
                <c:pt idx="223">
                  <c:v>1.1870236247431221E-2</c:v>
                </c:pt>
                <c:pt idx="224">
                  <c:v>1.2994496404027833E-2</c:v>
                </c:pt>
                <c:pt idx="225">
                  <c:v>1.3288555796088009E-2</c:v>
                </c:pt>
                <c:pt idx="226">
                  <c:v>1.4072174741828203E-2</c:v>
                </c:pt>
                <c:pt idx="227">
                  <c:v>1.4089268946654521E-2</c:v>
                </c:pt>
                <c:pt idx="228">
                  <c:v>1.3569388739548938E-2</c:v>
                </c:pt>
                <c:pt idx="229">
                  <c:v>1.5182782538386563E-2</c:v>
                </c:pt>
                <c:pt idx="230">
                  <c:v>1.5930874131622197E-2</c:v>
                </c:pt>
                <c:pt idx="231">
                  <c:v>1.8411103355919334E-2</c:v>
                </c:pt>
                <c:pt idx="232">
                  <c:v>1.813596409276208E-2</c:v>
                </c:pt>
                <c:pt idx="233">
                  <c:v>1.6978480047376676E-2</c:v>
                </c:pt>
                <c:pt idx="234">
                  <c:v>1.64696771121291E-2</c:v>
                </c:pt>
                <c:pt idx="235">
                  <c:v>1.6852766810955044E-2</c:v>
                </c:pt>
                <c:pt idx="236">
                  <c:v>1.8336581666292151E-2</c:v>
                </c:pt>
                <c:pt idx="237">
                  <c:v>1.9095324541770209E-2</c:v>
                </c:pt>
                <c:pt idx="238">
                  <c:v>2.0299535872956076E-2</c:v>
                </c:pt>
                <c:pt idx="239">
                  <c:v>1.9118056057567445E-2</c:v>
                </c:pt>
                <c:pt idx="240">
                  <c:v>1.9048953418486558E-2</c:v>
                </c:pt>
                <c:pt idx="241">
                  <c:v>1.7865459640100001E-2</c:v>
                </c:pt>
                <c:pt idx="242">
                  <c:v>1.8003579641901357E-2</c:v>
                </c:pt>
                <c:pt idx="243">
                  <c:v>1.8835616713566372E-2</c:v>
                </c:pt>
                <c:pt idx="244">
                  <c:v>1.920373978343326E-2</c:v>
                </c:pt>
                <c:pt idx="245">
                  <c:v>1.7814532402301575E-2</c:v>
                </c:pt>
                <c:pt idx="246">
                  <c:v>1.8877833513829323E-2</c:v>
                </c:pt>
                <c:pt idx="247">
                  <c:v>2.0552174426435865E-2</c:v>
                </c:pt>
                <c:pt idx="248">
                  <c:v>2.0910176556857341E-2</c:v>
                </c:pt>
                <c:pt idx="249">
                  <c:v>2.0270788189723055E-2</c:v>
                </c:pt>
                <c:pt idx="250">
                  <c:v>2.1999995244151194E-2</c:v>
                </c:pt>
                <c:pt idx="251">
                  <c:v>2.2307425259267655E-2</c:v>
                </c:pt>
                <c:pt idx="252">
                  <c:v>2.187889339959459E-2</c:v>
                </c:pt>
                <c:pt idx="253">
                  <c:v>2.1716303127078618E-2</c:v>
                </c:pt>
                <c:pt idx="254">
                  <c:v>2.1848180403335471E-2</c:v>
                </c:pt>
                <c:pt idx="255">
                  <c:v>2.1711193446126265E-2</c:v>
                </c:pt>
                <c:pt idx="256">
                  <c:v>2.2527145980363761E-2</c:v>
                </c:pt>
                <c:pt idx="257">
                  <c:v>2.2511097747204944E-2</c:v>
                </c:pt>
                <c:pt idx="258">
                  <c:v>2.1413766871652307E-2</c:v>
                </c:pt>
                <c:pt idx="259">
                  <c:v>2.1298328662784138E-2</c:v>
                </c:pt>
                <c:pt idx="260">
                  <c:v>2.2317662453682718E-2</c:v>
                </c:pt>
                <c:pt idx="261">
                  <c:v>2.3166605002669316E-2</c:v>
                </c:pt>
                <c:pt idx="262">
                  <c:v>2.2337686964389425E-2</c:v>
                </c:pt>
                <c:pt idx="263">
                  <c:v>2.2950593958439569E-2</c:v>
                </c:pt>
                <c:pt idx="264">
                  <c:v>2.1925962436762259E-2</c:v>
                </c:pt>
                <c:pt idx="265">
                  <c:v>2.2598717742110086E-2</c:v>
                </c:pt>
                <c:pt idx="266">
                  <c:v>2.1677755056670911E-2</c:v>
                </c:pt>
                <c:pt idx="267">
                  <c:v>2.0226171690306938E-2</c:v>
                </c:pt>
                <c:pt idx="268">
                  <c:v>1.9825547445164737E-2</c:v>
                </c:pt>
                <c:pt idx="269">
                  <c:v>1.8610463140211753E-2</c:v>
                </c:pt>
                <c:pt idx="270">
                  <c:v>1.8165208393062571E-2</c:v>
                </c:pt>
                <c:pt idx="271">
                  <c:v>1.8593103161550939E-2</c:v>
                </c:pt>
                <c:pt idx="272">
                  <c:v>1.9516183566709699E-2</c:v>
                </c:pt>
                <c:pt idx="273">
                  <c:v>1.8200514105408905E-2</c:v>
                </c:pt>
                <c:pt idx="274">
                  <c:v>1.8094596687331821E-2</c:v>
                </c:pt>
                <c:pt idx="275">
                  <c:v>1.8624061905524458E-2</c:v>
                </c:pt>
                <c:pt idx="276">
                  <c:v>1.6751523061389273E-2</c:v>
                </c:pt>
                <c:pt idx="277">
                  <c:v>1.6326461785542756E-2</c:v>
                </c:pt>
                <c:pt idx="278">
                  <c:v>1.6838121308637044E-2</c:v>
                </c:pt>
                <c:pt idx="279">
                  <c:v>1.764618394736539E-2</c:v>
                </c:pt>
                <c:pt idx="280">
                  <c:v>1.6696589153097685E-2</c:v>
                </c:pt>
                <c:pt idx="281">
                  <c:v>1.8607761733643979E-2</c:v>
                </c:pt>
                <c:pt idx="282">
                  <c:v>1.908444504074791E-2</c:v>
                </c:pt>
                <c:pt idx="283">
                  <c:v>1.982728454471383E-2</c:v>
                </c:pt>
                <c:pt idx="284">
                  <c:v>1.8723480551499083E-2</c:v>
                </c:pt>
                <c:pt idx="285">
                  <c:v>1.9587361344409526E-2</c:v>
                </c:pt>
                <c:pt idx="286">
                  <c:v>1.8532567409652811E-2</c:v>
                </c:pt>
                <c:pt idx="287">
                  <c:v>1.7997762246621862E-2</c:v>
                </c:pt>
                <c:pt idx="288">
                  <c:v>1.7464615995385291E-2</c:v>
                </c:pt>
                <c:pt idx="289">
                  <c:v>1.7548242189490582E-2</c:v>
                </c:pt>
                <c:pt idx="290">
                  <c:v>1.7158528657260863E-2</c:v>
                </c:pt>
                <c:pt idx="291">
                  <c:v>1.779313882590805E-2</c:v>
                </c:pt>
                <c:pt idx="292">
                  <c:v>1.7233046071190694E-2</c:v>
                </c:pt>
                <c:pt idx="293">
                  <c:v>1.8378409248677174E-2</c:v>
                </c:pt>
                <c:pt idx="294">
                  <c:v>1.8852646773808379E-2</c:v>
                </c:pt>
                <c:pt idx="295">
                  <c:v>1.7908513148824134E-2</c:v>
                </c:pt>
                <c:pt idx="296">
                  <c:v>1.7954448793971345E-2</c:v>
                </c:pt>
                <c:pt idx="297">
                  <c:v>1.8375763077825624E-2</c:v>
                </c:pt>
                <c:pt idx="298">
                  <c:v>1.8760232439168911E-2</c:v>
                </c:pt>
                <c:pt idx="299">
                  <c:v>2.0129514063746079E-2</c:v>
                </c:pt>
                <c:pt idx="300">
                  <c:v>2.0820115449137422E-2</c:v>
                </c:pt>
                <c:pt idx="301">
                  <c:v>2.0768716795558584E-2</c:v>
                </c:pt>
                <c:pt idx="302">
                  <c:v>2.1154223176060416E-2</c:v>
                </c:pt>
                <c:pt idx="303">
                  <c:v>2.2165052868341251E-2</c:v>
                </c:pt>
                <c:pt idx="304">
                  <c:v>2.1895599257257592E-2</c:v>
                </c:pt>
                <c:pt idx="305">
                  <c:v>2.108607999280121E-2</c:v>
                </c:pt>
                <c:pt idx="306">
                  <c:v>2.2301190374563351E-2</c:v>
                </c:pt>
                <c:pt idx="307">
                  <c:v>2.3515322166266506E-2</c:v>
                </c:pt>
                <c:pt idx="308">
                  <c:v>2.407008973574154E-2</c:v>
                </c:pt>
                <c:pt idx="309">
                  <c:v>2.3781884877474901E-2</c:v>
                </c:pt>
                <c:pt idx="310">
                  <c:v>2.4668890878897454E-2</c:v>
                </c:pt>
                <c:pt idx="311">
                  <c:v>2.48336547234973E-2</c:v>
                </c:pt>
                <c:pt idx="312">
                  <c:v>2.4675949855889945E-2</c:v>
                </c:pt>
                <c:pt idx="313">
                  <c:v>2.5045584809308963E-2</c:v>
                </c:pt>
                <c:pt idx="314">
                  <c:v>2.4528202127493071E-2</c:v>
                </c:pt>
                <c:pt idx="315">
                  <c:v>2.5574416176474157E-2</c:v>
                </c:pt>
                <c:pt idx="316">
                  <c:v>2.642066680808397E-2</c:v>
                </c:pt>
                <c:pt idx="317">
                  <c:v>2.6987801507743825E-2</c:v>
                </c:pt>
                <c:pt idx="318">
                  <c:v>2.7360647971552021E-2</c:v>
                </c:pt>
                <c:pt idx="319">
                  <c:v>2.7778220123229724E-2</c:v>
                </c:pt>
                <c:pt idx="320">
                  <c:v>2.8088453474025554E-2</c:v>
                </c:pt>
                <c:pt idx="321">
                  <c:v>2.9452007058096807E-2</c:v>
                </c:pt>
                <c:pt idx="322">
                  <c:v>3.0212500307159607E-2</c:v>
                </c:pt>
                <c:pt idx="323">
                  <c:v>3.0125512285857026E-2</c:v>
                </c:pt>
                <c:pt idx="324">
                  <c:v>2.949976608700311E-2</c:v>
                </c:pt>
                <c:pt idx="325">
                  <c:v>2.9537321950991124E-2</c:v>
                </c:pt>
                <c:pt idx="326">
                  <c:v>2.8919281201649438E-2</c:v>
                </c:pt>
                <c:pt idx="327">
                  <c:v>2.801950743829984E-2</c:v>
                </c:pt>
                <c:pt idx="328">
                  <c:v>2.8500188168124829E-2</c:v>
                </c:pt>
                <c:pt idx="329">
                  <c:v>3.0066646507136863E-2</c:v>
                </c:pt>
                <c:pt idx="330">
                  <c:v>2.8659829900537392E-2</c:v>
                </c:pt>
                <c:pt idx="331">
                  <c:v>2.7647921323064484E-2</c:v>
                </c:pt>
                <c:pt idx="332">
                  <c:v>2.7764643744113915E-2</c:v>
                </c:pt>
                <c:pt idx="333">
                  <c:v>2.8523742841959354E-2</c:v>
                </c:pt>
                <c:pt idx="334">
                  <c:v>2.9009234705141829E-2</c:v>
                </c:pt>
                <c:pt idx="335">
                  <c:v>2.8962820773161368E-2</c:v>
                </c:pt>
                <c:pt idx="336">
                  <c:v>2.8800494755703232E-2</c:v>
                </c:pt>
                <c:pt idx="337">
                  <c:v>3.0989939136388367E-2</c:v>
                </c:pt>
                <c:pt idx="338">
                  <c:v>3.1694509073362021E-2</c:v>
                </c:pt>
                <c:pt idx="339">
                  <c:v>3.1932714950440033E-2</c:v>
                </c:pt>
                <c:pt idx="340">
                  <c:v>3.1719564333413608E-2</c:v>
                </c:pt>
                <c:pt idx="341">
                  <c:v>3.3465771022215929E-2</c:v>
                </c:pt>
                <c:pt idx="342">
                  <c:v>3.3986285088470014E-2</c:v>
                </c:pt>
                <c:pt idx="343">
                  <c:v>3.4385333366471205E-2</c:v>
                </c:pt>
                <c:pt idx="344">
                  <c:v>3.5356194669749375E-2</c:v>
                </c:pt>
                <c:pt idx="345">
                  <c:v>3.4960717569783917E-2</c:v>
                </c:pt>
                <c:pt idx="346">
                  <c:v>3.6046227161204758E-2</c:v>
                </c:pt>
                <c:pt idx="347">
                  <c:v>3.4920815430746543E-2</c:v>
                </c:pt>
                <c:pt idx="348">
                  <c:v>3.5746709278950517E-2</c:v>
                </c:pt>
                <c:pt idx="349">
                  <c:v>3.5242770294154679E-2</c:v>
                </c:pt>
                <c:pt idx="350">
                  <c:v>3.5827494035759244E-2</c:v>
                </c:pt>
                <c:pt idx="351">
                  <c:v>3.6727825412313786E-2</c:v>
                </c:pt>
                <c:pt idx="352">
                  <c:v>3.6019243935217604E-2</c:v>
                </c:pt>
                <c:pt idx="353">
                  <c:v>3.3423231004304332E-2</c:v>
                </c:pt>
                <c:pt idx="354">
                  <c:v>3.4388623877068758E-2</c:v>
                </c:pt>
                <c:pt idx="355">
                  <c:v>3.3944619515378527E-2</c:v>
                </c:pt>
                <c:pt idx="356">
                  <c:v>3.2369108011906844E-2</c:v>
                </c:pt>
                <c:pt idx="357">
                  <c:v>3.3839227059681454E-2</c:v>
                </c:pt>
                <c:pt idx="358">
                  <c:v>3.5018452914700626E-2</c:v>
                </c:pt>
                <c:pt idx="359">
                  <c:v>3.6046404946447952E-2</c:v>
                </c:pt>
                <c:pt idx="360">
                  <c:v>3.3762563701025483E-2</c:v>
                </c:pt>
                <c:pt idx="361">
                  <c:v>3.2281915896998026E-2</c:v>
                </c:pt>
                <c:pt idx="362">
                  <c:v>3.369433930007415E-2</c:v>
                </c:pt>
                <c:pt idx="363">
                  <c:v>3.4110228272102416E-2</c:v>
                </c:pt>
                <c:pt idx="364">
                  <c:v>3.4907344215127978E-2</c:v>
                </c:pt>
                <c:pt idx="365">
                  <c:v>3.4542350681391554E-2</c:v>
                </c:pt>
                <c:pt idx="366">
                  <c:v>3.4753340441345371E-2</c:v>
                </c:pt>
                <c:pt idx="367">
                  <c:v>3.5011929527083874E-2</c:v>
                </c:pt>
                <c:pt idx="368">
                  <c:v>3.4376842455406509E-2</c:v>
                </c:pt>
                <c:pt idx="369">
                  <c:v>3.5455433453515095E-2</c:v>
                </c:pt>
                <c:pt idx="370">
                  <c:v>3.5340697923511355E-2</c:v>
                </c:pt>
                <c:pt idx="371">
                  <c:v>3.5573931183766172E-2</c:v>
                </c:pt>
                <c:pt idx="372">
                  <c:v>3.649192650663613E-2</c:v>
                </c:pt>
                <c:pt idx="373">
                  <c:v>3.5096509957913025E-2</c:v>
                </c:pt>
                <c:pt idx="374">
                  <c:v>3.4247913083589987E-2</c:v>
                </c:pt>
                <c:pt idx="375">
                  <c:v>3.4201383655783957E-2</c:v>
                </c:pt>
                <c:pt idx="376">
                  <c:v>3.346368449751802E-2</c:v>
                </c:pt>
                <c:pt idx="377">
                  <c:v>3.3173229886078071E-2</c:v>
                </c:pt>
                <c:pt idx="378">
                  <c:v>3.4343364367126927E-2</c:v>
                </c:pt>
                <c:pt idx="379">
                  <c:v>3.3742253353005403E-2</c:v>
                </c:pt>
                <c:pt idx="380">
                  <c:v>3.4167932496232067E-2</c:v>
                </c:pt>
                <c:pt idx="381">
                  <c:v>3.2584231367780214E-2</c:v>
                </c:pt>
                <c:pt idx="382">
                  <c:v>2.8525093513307898E-2</c:v>
                </c:pt>
                <c:pt idx="383">
                  <c:v>2.9813703957427107E-2</c:v>
                </c:pt>
                <c:pt idx="384">
                  <c:v>3.0675300740585776E-2</c:v>
                </c:pt>
                <c:pt idx="385">
                  <c:v>3.0372364324121826E-2</c:v>
                </c:pt>
                <c:pt idx="386">
                  <c:v>3.1848911015795567E-2</c:v>
                </c:pt>
                <c:pt idx="387">
                  <c:v>3.0592944505327679E-2</c:v>
                </c:pt>
                <c:pt idx="388">
                  <c:v>2.908608238853172E-2</c:v>
                </c:pt>
                <c:pt idx="389">
                  <c:v>2.9015356214906918E-2</c:v>
                </c:pt>
                <c:pt idx="390">
                  <c:v>2.6670083628917984E-2</c:v>
                </c:pt>
                <c:pt idx="391">
                  <c:v>2.8245450504606362E-2</c:v>
                </c:pt>
                <c:pt idx="392">
                  <c:v>2.7500512003184374E-2</c:v>
                </c:pt>
                <c:pt idx="393">
                  <c:v>2.7900172987555871E-2</c:v>
                </c:pt>
                <c:pt idx="394">
                  <c:v>2.7973337829883871E-2</c:v>
                </c:pt>
                <c:pt idx="395">
                  <c:v>2.8025753055844094E-2</c:v>
                </c:pt>
                <c:pt idx="396">
                  <c:v>2.845112843362263E-2</c:v>
                </c:pt>
                <c:pt idx="397">
                  <c:v>3.0101335316442546E-2</c:v>
                </c:pt>
                <c:pt idx="398">
                  <c:v>3.0595991466619399E-2</c:v>
                </c:pt>
                <c:pt idx="399">
                  <c:v>3.1426185316788091E-2</c:v>
                </c:pt>
                <c:pt idx="400">
                  <c:v>3.1870669609861846E-2</c:v>
                </c:pt>
                <c:pt idx="401">
                  <c:v>3.1229028377105061E-2</c:v>
                </c:pt>
                <c:pt idx="402">
                  <c:v>3.1542729287838744E-2</c:v>
                </c:pt>
                <c:pt idx="403">
                  <c:v>3.1949056609246851E-2</c:v>
                </c:pt>
                <c:pt idx="404">
                  <c:v>3.2037868452067464E-2</c:v>
                </c:pt>
                <c:pt idx="405">
                  <c:v>3.2707479028904807E-2</c:v>
                </c:pt>
                <c:pt idx="406">
                  <c:v>3.3822122635312146E-2</c:v>
                </c:pt>
                <c:pt idx="407">
                  <c:v>3.4834875753708694E-2</c:v>
                </c:pt>
                <c:pt idx="408">
                  <c:v>3.6011121860781037E-2</c:v>
                </c:pt>
                <c:pt idx="409">
                  <c:v>3.6497501234043161E-2</c:v>
                </c:pt>
                <c:pt idx="410">
                  <c:v>3.6128633160232404E-2</c:v>
                </c:pt>
                <c:pt idx="411">
                  <c:v>3.7477233854502412E-2</c:v>
                </c:pt>
                <c:pt idx="412">
                  <c:v>4.0334568232794021E-2</c:v>
                </c:pt>
                <c:pt idx="413">
                  <c:v>4.3283005978312028E-2</c:v>
                </c:pt>
                <c:pt idx="414">
                  <c:v>4.311786792656469E-2</c:v>
                </c:pt>
                <c:pt idx="415">
                  <c:v>4.3006840833795579E-2</c:v>
                </c:pt>
                <c:pt idx="416">
                  <c:v>4.6016370921343919E-2</c:v>
                </c:pt>
                <c:pt idx="417">
                  <c:v>4.5276265045225417E-2</c:v>
                </c:pt>
                <c:pt idx="418">
                  <c:v>4.4967792903586767E-2</c:v>
                </c:pt>
                <c:pt idx="419">
                  <c:v>4.9154590800589038E-2</c:v>
                </c:pt>
                <c:pt idx="420">
                  <c:v>5.0336148761438881E-2</c:v>
                </c:pt>
                <c:pt idx="421">
                  <c:v>4.9624576543374932E-2</c:v>
                </c:pt>
                <c:pt idx="422">
                  <c:v>5.0163866005758839E-2</c:v>
                </c:pt>
                <c:pt idx="423">
                  <c:v>5.0472820424372955E-2</c:v>
                </c:pt>
                <c:pt idx="424">
                  <c:v>5.1073473851885209E-2</c:v>
                </c:pt>
                <c:pt idx="425">
                  <c:v>5.1292685769800839E-2</c:v>
                </c:pt>
                <c:pt idx="426">
                  <c:v>5.1594633926847377E-2</c:v>
                </c:pt>
                <c:pt idx="427">
                  <c:v>5.149173691443365E-2</c:v>
                </c:pt>
                <c:pt idx="428">
                  <c:v>5.1754146977661231E-2</c:v>
                </c:pt>
                <c:pt idx="429">
                  <c:v>5.0426680159486148E-2</c:v>
                </c:pt>
                <c:pt idx="430">
                  <c:v>5.1301191267344004E-2</c:v>
                </c:pt>
                <c:pt idx="431">
                  <c:v>5.1751845103727323E-2</c:v>
                </c:pt>
                <c:pt idx="432">
                  <c:v>5.251961706439312E-2</c:v>
                </c:pt>
                <c:pt idx="433">
                  <c:v>5.590300654052327E-2</c:v>
                </c:pt>
                <c:pt idx="434">
                  <c:v>5.6029640347397214E-2</c:v>
                </c:pt>
                <c:pt idx="435">
                  <c:v>5.5767964043166307E-2</c:v>
                </c:pt>
                <c:pt idx="436">
                  <c:v>5.6123295235853021E-2</c:v>
                </c:pt>
                <c:pt idx="437">
                  <c:v>5.6480784241288662E-2</c:v>
                </c:pt>
                <c:pt idx="438">
                  <c:v>5.6431338322233904E-2</c:v>
                </c:pt>
                <c:pt idx="439">
                  <c:v>5.8311471540794635E-2</c:v>
                </c:pt>
                <c:pt idx="440">
                  <c:v>5.9521939945045288E-2</c:v>
                </c:pt>
                <c:pt idx="441">
                  <c:v>6.0176722244313918E-2</c:v>
                </c:pt>
                <c:pt idx="442">
                  <c:v>6.0042471124239549E-2</c:v>
                </c:pt>
                <c:pt idx="443">
                  <c:v>5.8607175957752222E-2</c:v>
                </c:pt>
                <c:pt idx="444">
                  <c:v>5.7014705086351425E-2</c:v>
                </c:pt>
                <c:pt idx="445">
                  <c:v>5.4208207529385488E-2</c:v>
                </c:pt>
                <c:pt idx="446">
                  <c:v>5.7128055855101723E-2</c:v>
                </c:pt>
                <c:pt idx="447">
                  <c:v>5.8308227545737834E-2</c:v>
                </c:pt>
                <c:pt idx="448">
                  <c:v>5.8482034486244894E-2</c:v>
                </c:pt>
                <c:pt idx="449">
                  <c:v>5.7538071560796489E-2</c:v>
                </c:pt>
                <c:pt idx="450">
                  <c:v>5.9240305628293299E-2</c:v>
                </c:pt>
                <c:pt idx="451">
                  <c:v>6.0744060432817104E-2</c:v>
                </c:pt>
                <c:pt idx="452">
                  <c:v>6.1614737747299086E-2</c:v>
                </c:pt>
                <c:pt idx="453">
                  <c:v>6.2254518953861915E-2</c:v>
                </c:pt>
                <c:pt idx="454">
                  <c:v>6.1892631380836338E-2</c:v>
                </c:pt>
                <c:pt idx="455">
                  <c:v>6.2673087805082073E-2</c:v>
                </c:pt>
                <c:pt idx="456">
                  <c:v>6.3248113602666134E-2</c:v>
                </c:pt>
                <c:pt idx="457">
                  <c:v>6.1719496740188395E-2</c:v>
                </c:pt>
                <c:pt idx="458">
                  <c:v>6.1950414482141447E-2</c:v>
                </c:pt>
                <c:pt idx="459">
                  <c:v>6.2333246531335096E-2</c:v>
                </c:pt>
                <c:pt idx="460">
                  <c:v>6.2366484381768394E-2</c:v>
                </c:pt>
                <c:pt idx="461">
                  <c:v>6.1845743059879332E-2</c:v>
                </c:pt>
                <c:pt idx="462">
                  <c:v>6.2453997317777343E-2</c:v>
                </c:pt>
                <c:pt idx="463">
                  <c:v>6.3420635622292831E-2</c:v>
                </c:pt>
                <c:pt idx="464">
                  <c:v>6.358406055201371E-2</c:v>
                </c:pt>
                <c:pt idx="465">
                  <c:v>6.2346974470188998E-2</c:v>
                </c:pt>
                <c:pt idx="466">
                  <c:v>6.2890133768247036E-2</c:v>
                </c:pt>
                <c:pt idx="467">
                  <c:v>6.112195597110115E-2</c:v>
                </c:pt>
                <c:pt idx="468">
                  <c:v>6.3208689902115589E-2</c:v>
                </c:pt>
                <c:pt idx="469">
                  <c:v>6.3416359392668875E-2</c:v>
                </c:pt>
                <c:pt idx="470">
                  <c:v>6.3927012590632826E-2</c:v>
                </c:pt>
                <c:pt idx="471">
                  <c:v>6.6657104315893445E-2</c:v>
                </c:pt>
                <c:pt idx="472">
                  <c:v>6.4922347666973135E-2</c:v>
                </c:pt>
                <c:pt idx="473">
                  <c:v>6.520126670505122E-2</c:v>
                </c:pt>
                <c:pt idx="474">
                  <c:v>6.6757943884145021E-2</c:v>
                </c:pt>
                <c:pt idx="475">
                  <c:v>6.5858725514834182E-2</c:v>
                </c:pt>
                <c:pt idx="476">
                  <c:v>6.5655048761564583E-2</c:v>
                </c:pt>
                <c:pt idx="477">
                  <c:v>6.6474230676151436E-2</c:v>
                </c:pt>
                <c:pt idx="478">
                  <c:v>6.6642144422656813E-2</c:v>
                </c:pt>
                <c:pt idx="479">
                  <c:v>6.5752225786217755E-2</c:v>
                </c:pt>
                <c:pt idx="480">
                  <c:v>6.5943730559545166E-2</c:v>
                </c:pt>
                <c:pt idx="481">
                  <c:v>6.3509022211027499E-2</c:v>
                </c:pt>
                <c:pt idx="482">
                  <c:v>6.3501768405373582E-2</c:v>
                </c:pt>
                <c:pt idx="483">
                  <c:v>6.2632301463349194E-2</c:v>
                </c:pt>
                <c:pt idx="484">
                  <c:v>6.2021486067526999E-2</c:v>
                </c:pt>
                <c:pt idx="485">
                  <c:v>6.1310475707421652E-2</c:v>
                </c:pt>
                <c:pt idx="486">
                  <c:v>6.2590751753140106E-2</c:v>
                </c:pt>
                <c:pt idx="487">
                  <c:v>6.3384569441501171E-2</c:v>
                </c:pt>
                <c:pt idx="488">
                  <c:v>6.4405515642127487E-2</c:v>
                </c:pt>
                <c:pt idx="489">
                  <c:v>6.4616699231360375E-2</c:v>
                </c:pt>
                <c:pt idx="490">
                  <c:v>6.5046282727347471E-2</c:v>
                </c:pt>
                <c:pt idx="491">
                  <c:v>6.5271024818315482E-2</c:v>
                </c:pt>
                <c:pt idx="492">
                  <c:v>6.4504689216433153E-2</c:v>
                </c:pt>
                <c:pt idx="493">
                  <c:v>6.4836704095546427E-2</c:v>
                </c:pt>
                <c:pt idx="494">
                  <c:v>6.4166345845390271E-2</c:v>
                </c:pt>
                <c:pt idx="495">
                  <c:v>6.513413770327614E-2</c:v>
                </c:pt>
                <c:pt idx="496">
                  <c:v>6.5510089351145329E-2</c:v>
                </c:pt>
                <c:pt idx="497">
                  <c:v>6.6234485781815344E-2</c:v>
                </c:pt>
                <c:pt idx="498">
                  <c:v>6.4653270646124028E-2</c:v>
                </c:pt>
                <c:pt idx="499">
                  <c:v>6.6209036074595051E-2</c:v>
                </c:pt>
                <c:pt idx="500">
                  <c:v>6.5321013893132385E-2</c:v>
                </c:pt>
                <c:pt idx="501">
                  <c:v>6.653122180860116E-2</c:v>
                </c:pt>
                <c:pt idx="502">
                  <c:v>6.8927715304210491E-2</c:v>
                </c:pt>
                <c:pt idx="503">
                  <c:v>6.9841921967983112E-2</c:v>
                </c:pt>
                <c:pt idx="504">
                  <c:v>6.9359615727260682E-2</c:v>
                </c:pt>
                <c:pt idx="505">
                  <c:v>6.9345043381020544E-2</c:v>
                </c:pt>
                <c:pt idx="506">
                  <c:v>6.9827351462303566E-2</c:v>
                </c:pt>
                <c:pt idx="507">
                  <c:v>6.7854835292332494E-2</c:v>
                </c:pt>
                <c:pt idx="508">
                  <c:v>6.6920590581565076E-2</c:v>
                </c:pt>
                <c:pt idx="509">
                  <c:v>6.8499206826808878E-2</c:v>
                </c:pt>
                <c:pt idx="510">
                  <c:v>6.9232802890630163E-2</c:v>
                </c:pt>
                <c:pt idx="511">
                  <c:v>6.9510097346254351E-2</c:v>
                </c:pt>
                <c:pt idx="512">
                  <c:v>6.7047033992869265E-2</c:v>
                </c:pt>
                <c:pt idx="513">
                  <c:v>6.698590164054874E-2</c:v>
                </c:pt>
                <c:pt idx="514">
                  <c:v>6.6190871964664888E-2</c:v>
                </c:pt>
                <c:pt idx="515">
                  <c:v>6.6449165535584331E-2</c:v>
                </c:pt>
                <c:pt idx="516">
                  <c:v>6.7053440900340933E-2</c:v>
                </c:pt>
                <c:pt idx="517">
                  <c:v>6.860986522428969E-2</c:v>
                </c:pt>
                <c:pt idx="518">
                  <c:v>6.9828974647410558E-2</c:v>
                </c:pt>
                <c:pt idx="519">
                  <c:v>7.0350560379591753E-2</c:v>
                </c:pt>
                <c:pt idx="520">
                  <c:v>6.8623622228255243E-2</c:v>
                </c:pt>
                <c:pt idx="521">
                  <c:v>6.7829460528535224E-2</c:v>
                </c:pt>
                <c:pt idx="522">
                  <c:v>6.8776063765247031E-2</c:v>
                </c:pt>
                <c:pt idx="523">
                  <c:v>6.9994319828128981E-2</c:v>
                </c:pt>
                <c:pt idx="524">
                  <c:v>6.8738802309837199E-2</c:v>
                </c:pt>
                <c:pt idx="525">
                  <c:v>6.9163367632406159E-2</c:v>
                </c:pt>
                <c:pt idx="526">
                  <c:v>6.9753043631114009E-2</c:v>
                </c:pt>
                <c:pt idx="527">
                  <c:v>7.277605329520731E-2</c:v>
                </c:pt>
                <c:pt idx="528">
                  <c:v>7.1599895989666207E-2</c:v>
                </c:pt>
                <c:pt idx="529">
                  <c:v>7.1143559510704613E-2</c:v>
                </c:pt>
                <c:pt idx="530">
                  <c:v>7.2039607551330542E-2</c:v>
                </c:pt>
                <c:pt idx="531">
                  <c:v>7.101472049593216E-2</c:v>
                </c:pt>
                <c:pt idx="532">
                  <c:v>7.0718076171890853E-2</c:v>
                </c:pt>
                <c:pt idx="533">
                  <c:v>7.1899576440548563E-2</c:v>
                </c:pt>
                <c:pt idx="534">
                  <c:v>7.115088767941713E-2</c:v>
                </c:pt>
                <c:pt idx="535">
                  <c:v>6.8373329368629943E-2</c:v>
                </c:pt>
                <c:pt idx="536">
                  <c:v>6.5286389682863266E-2</c:v>
                </c:pt>
                <c:pt idx="537">
                  <c:v>6.5047902037596472E-2</c:v>
                </c:pt>
                <c:pt idx="538">
                  <c:v>6.3172584668482967E-2</c:v>
                </c:pt>
                <c:pt idx="539">
                  <c:v>6.0831008565078504E-2</c:v>
                </c:pt>
                <c:pt idx="540">
                  <c:v>6.0908479342727695E-2</c:v>
                </c:pt>
                <c:pt idx="541">
                  <c:v>6.1186876567406623E-2</c:v>
                </c:pt>
                <c:pt idx="542">
                  <c:v>6.0283859966273612E-2</c:v>
                </c:pt>
                <c:pt idx="543">
                  <c:v>6.068821050529527E-2</c:v>
                </c:pt>
                <c:pt idx="544">
                  <c:v>5.9859433946802154E-2</c:v>
                </c:pt>
                <c:pt idx="545">
                  <c:v>5.7682276665675047E-2</c:v>
                </c:pt>
                <c:pt idx="546">
                  <c:v>5.5448273437589624E-2</c:v>
                </c:pt>
                <c:pt idx="547">
                  <c:v>5.5562328598142807E-2</c:v>
                </c:pt>
                <c:pt idx="548">
                  <c:v>5.400336730999844E-2</c:v>
                </c:pt>
                <c:pt idx="549">
                  <c:v>5.5681263998090813E-2</c:v>
                </c:pt>
                <c:pt idx="550">
                  <c:v>5.2990069190514966E-2</c:v>
                </c:pt>
                <c:pt idx="551">
                  <c:v>5.0778447215585887E-2</c:v>
                </c:pt>
                <c:pt idx="552">
                  <c:v>5.0225163048437826E-2</c:v>
                </c:pt>
                <c:pt idx="553">
                  <c:v>4.9149779292302576E-2</c:v>
                </c:pt>
                <c:pt idx="554">
                  <c:v>5.003730196874101E-2</c:v>
                </c:pt>
                <c:pt idx="555">
                  <c:v>4.9547747126275077E-2</c:v>
                </c:pt>
                <c:pt idx="556">
                  <c:v>4.898352739637013E-2</c:v>
                </c:pt>
                <c:pt idx="557">
                  <c:v>5.2059848376387885E-2</c:v>
                </c:pt>
                <c:pt idx="558">
                  <c:v>5.2064061131411821E-2</c:v>
                </c:pt>
                <c:pt idx="559">
                  <c:v>5.2456064677320446E-2</c:v>
                </c:pt>
                <c:pt idx="560">
                  <c:v>5.2914895220604219E-2</c:v>
                </c:pt>
                <c:pt idx="561">
                  <c:v>5.3964051033354776E-2</c:v>
                </c:pt>
                <c:pt idx="562">
                  <c:v>5.3802754157798338E-2</c:v>
                </c:pt>
                <c:pt idx="563">
                  <c:v>5.3386451741168184E-2</c:v>
                </c:pt>
                <c:pt idx="564">
                  <c:v>5.2290826764310294E-2</c:v>
                </c:pt>
                <c:pt idx="565">
                  <c:v>5.2214537795336247E-2</c:v>
                </c:pt>
                <c:pt idx="566">
                  <c:v>5.2153481914512634E-2</c:v>
                </c:pt>
                <c:pt idx="567">
                  <c:v>5.1743190499320635E-2</c:v>
                </c:pt>
                <c:pt idx="568">
                  <c:v>5.2040502930195576E-2</c:v>
                </c:pt>
                <c:pt idx="569">
                  <c:v>5.1450348809176205E-2</c:v>
                </c:pt>
                <c:pt idx="570">
                  <c:v>5.1598111707731098E-2</c:v>
                </c:pt>
                <c:pt idx="571">
                  <c:v>5.1808622615430844E-2</c:v>
                </c:pt>
                <c:pt idx="572">
                  <c:v>5.2231190824594043E-2</c:v>
                </c:pt>
                <c:pt idx="573">
                  <c:v>5.2374063237974111E-2</c:v>
                </c:pt>
                <c:pt idx="574">
                  <c:v>5.1914523368384424E-2</c:v>
                </c:pt>
                <c:pt idx="575">
                  <c:v>5.0815136847345732E-2</c:v>
                </c:pt>
                <c:pt idx="576">
                  <c:v>5.0580391215732545E-2</c:v>
                </c:pt>
                <c:pt idx="577">
                  <c:v>5.0011923750113541E-2</c:v>
                </c:pt>
                <c:pt idx="578">
                  <c:v>4.9769993483715691E-2</c:v>
                </c:pt>
                <c:pt idx="579">
                  <c:v>4.8240414915695418E-2</c:v>
                </c:pt>
                <c:pt idx="580">
                  <c:v>4.7838327842883333E-2</c:v>
                </c:pt>
                <c:pt idx="581">
                  <c:v>4.8165606089235036E-2</c:v>
                </c:pt>
                <c:pt idx="582">
                  <c:v>4.8292708468857359E-2</c:v>
                </c:pt>
                <c:pt idx="583">
                  <c:v>4.7596877031850449E-2</c:v>
                </c:pt>
                <c:pt idx="584">
                  <c:v>4.7540837001218694E-2</c:v>
                </c:pt>
                <c:pt idx="585">
                  <c:v>4.7462321123284745E-2</c:v>
                </c:pt>
                <c:pt idx="586">
                  <c:v>4.8791693155380678E-2</c:v>
                </c:pt>
                <c:pt idx="587">
                  <c:v>4.9391982347315233E-2</c:v>
                </c:pt>
                <c:pt idx="588">
                  <c:v>4.8931383408659768E-2</c:v>
                </c:pt>
                <c:pt idx="589">
                  <c:v>5.0795267624822893E-2</c:v>
                </c:pt>
                <c:pt idx="590">
                  <c:v>5.133765714433447E-2</c:v>
                </c:pt>
                <c:pt idx="591">
                  <c:v>5.236526889350146E-2</c:v>
                </c:pt>
                <c:pt idx="592">
                  <c:v>5.1206316141251706E-2</c:v>
                </c:pt>
                <c:pt idx="593">
                  <c:v>5.2295472690744971E-2</c:v>
                </c:pt>
                <c:pt idx="594">
                  <c:v>5.1808342910166338E-2</c:v>
                </c:pt>
                <c:pt idx="595">
                  <c:v>5.4486909474295686E-2</c:v>
                </c:pt>
                <c:pt idx="596">
                  <c:v>5.5030036584227782E-2</c:v>
                </c:pt>
                <c:pt idx="597">
                  <c:v>5.7169205466648387E-2</c:v>
                </c:pt>
                <c:pt idx="598">
                  <c:v>6.1441824594537398E-2</c:v>
                </c:pt>
                <c:pt idx="599">
                  <c:v>5.8842958961130343E-2</c:v>
                </c:pt>
                <c:pt idx="600">
                  <c:v>5.7603076013096333E-2</c:v>
                </c:pt>
                <c:pt idx="601">
                  <c:v>5.9173712186834315E-2</c:v>
                </c:pt>
                <c:pt idx="602">
                  <c:v>5.9054025677383715E-2</c:v>
                </c:pt>
                <c:pt idx="603">
                  <c:v>5.9862088342159447E-2</c:v>
                </c:pt>
                <c:pt idx="604">
                  <c:v>5.9571171969542203E-2</c:v>
                </c:pt>
                <c:pt idx="605">
                  <c:v>5.9403046447026098E-2</c:v>
                </c:pt>
                <c:pt idx="606">
                  <c:v>6.0001828360862097E-2</c:v>
                </c:pt>
                <c:pt idx="607">
                  <c:v>6.2013937411065534E-2</c:v>
                </c:pt>
                <c:pt idx="608">
                  <c:v>6.1934363362665446E-2</c:v>
                </c:pt>
                <c:pt idx="609">
                  <c:v>6.4246034794592122E-2</c:v>
                </c:pt>
                <c:pt idx="610">
                  <c:v>6.3721881898891386E-2</c:v>
                </c:pt>
                <c:pt idx="611">
                  <c:v>6.3435166019209399E-2</c:v>
                </c:pt>
                <c:pt idx="612">
                  <c:v>6.2697595490942781E-2</c:v>
                </c:pt>
                <c:pt idx="613">
                  <c:v>6.2373928180899485E-2</c:v>
                </c:pt>
                <c:pt idx="614">
                  <c:v>6.2850268478976901E-2</c:v>
                </c:pt>
                <c:pt idx="615">
                  <c:v>6.2227405945917136E-2</c:v>
                </c:pt>
                <c:pt idx="616">
                  <c:v>6.3039621497540388E-2</c:v>
                </c:pt>
                <c:pt idx="617">
                  <c:v>6.5452261571701031E-2</c:v>
                </c:pt>
                <c:pt idx="618">
                  <c:v>6.3703327082225369E-2</c:v>
                </c:pt>
                <c:pt idx="619">
                  <c:v>6.4844049463127718E-2</c:v>
                </c:pt>
                <c:pt idx="620">
                  <c:v>6.4239922395229687E-2</c:v>
                </c:pt>
                <c:pt idx="621">
                  <c:v>6.3496552361694159E-2</c:v>
                </c:pt>
                <c:pt idx="622">
                  <c:v>6.4140252207855797E-2</c:v>
                </c:pt>
                <c:pt idx="623">
                  <c:v>6.3812486390218526E-2</c:v>
                </c:pt>
                <c:pt idx="624">
                  <c:v>6.3000266492914125E-2</c:v>
                </c:pt>
                <c:pt idx="625">
                  <c:v>6.4624738776274393E-2</c:v>
                </c:pt>
                <c:pt idx="626">
                  <c:v>6.5146827947249575E-2</c:v>
                </c:pt>
                <c:pt idx="627">
                  <c:v>6.5457589864406751E-2</c:v>
                </c:pt>
                <c:pt idx="628">
                  <c:v>6.5202043483572281E-2</c:v>
                </c:pt>
                <c:pt idx="629">
                  <c:v>6.4924332303969656E-2</c:v>
                </c:pt>
                <c:pt idx="630">
                  <c:v>6.5753113290343279E-2</c:v>
                </c:pt>
                <c:pt idx="631">
                  <c:v>6.59899172249514E-2</c:v>
                </c:pt>
                <c:pt idx="632">
                  <c:v>6.5104520643323838E-2</c:v>
                </c:pt>
                <c:pt idx="633">
                  <c:v>6.4433852347743237E-2</c:v>
                </c:pt>
                <c:pt idx="634">
                  <c:v>6.5575042839834063E-2</c:v>
                </c:pt>
                <c:pt idx="635">
                  <c:v>6.4538190518639293E-2</c:v>
                </c:pt>
                <c:pt idx="636">
                  <c:v>6.4654572668390919E-2</c:v>
                </c:pt>
                <c:pt idx="637">
                  <c:v>6.4924040831145113E-2</c:v>
                </c:pt>
                <c:pt idx="638">
                  <c:v>6.5269637698176286E-2</c:v>
                </c:pt>
                <c:pt idx="639">
                  <c:v>6.6922095486282362E-2</c:v>
                </c:pt>
                <c:pt idx="640">
                  <c:v>6.7137191290624898E-2</c:v>
                </c:pt>
                <c:pt idx="641">
                  <c:v>6.7166788020137869E-2</c:v>
                </c:pt>
                <c:pt idx="642">
                  <c:v>6.8852219829684147E-2</c:v>
                </c:pt>
                <c:pt idx="643">
                  <c:v>6.8950950043838555E-2</c:v>
                </c:pt>
                <c:pt idx="644">
                  <c:v>6.92982203791499E-2</c:v>
                </c:pt>
                <c:pt idx="645">
                  <c:v>6.9369884744495902E-2</c:v>
                </c:pt>
                <c:pt idx="646">
                  <c:v>6.9449814949675837E-2</c:v>
                </c:pt>
                <c:pt idx="647">
                  <c:v>7.0279802801908708E-2</c:v>
                </c:pt>
                <c:pt idx="648">
                  <c:v>6.9460788439161147E-2</c:v>
                </c:pt>
                <c:pt idx="649">
                  <c:v>6.9078040287492204E-2</c:v>
                </c:pt>
                <c:pt idx="650">
                  <c:v>6.8774840361123024E-2</c:v>
                </c:pt>
                <c:pt idx="651">
                  <c:v>7.0764197906706405E-2</c:v>
                </c:pt>
                <c:pt idx="652">
                  <c:v>7.2232135402941156E-2</c:v>
                </c:pt>
                <c:pt idx="653">
                  <c:v>7.1294013823054669E-2</c:v>
                </c:pt>
                <c:pt idx="654">
                  <c:v>7.1578834402012959E-2</c:v>
                </c:pt>
                <c:pt idx="655">
                  <c:v>7.1538678290986812E-2</c:v>
                </c:pt>
                <c:pt idx="656">
                  <c:v>7.1316001915352256E-2</c:v>
                </c:pt>
                <c:pt idx="657">
                  <c:v>7.0943000033576453E-2</c:v>
                </c:pt>
                <c:pt idx="658">
                  <c:v>7.1307092590435328E-2</c:v>
                </c:pt>
                <c:pt idx="659">
                  <c:v>7.2194871212943657E-2</c:v>
                </c:pt>
                <c:pt idx="660">
                  <c:v>7.2169239144788122E-2</c:v>
                </c:pt>
                <c:pt idx="661">
                  <c:v>7.2363287185478242E-2</c:v>
                </c:pt>
                <c:pt idx="662">
                  <c:v>7.1549536304080119E-2</c:v>
                </c:pt>
                <c:pt idx="663">
                  <c:v>7.0057008430534973E-2</c:v>
                </c:pt>
                <c:pt idx="664">
                  <c:v>7.0465808312800027E-2</c:v>
                </c:pt>
                <c:pt idx="665">
                  <c:v>7.0169400232807266E-2</c:v>
                </c:pt>
                <c:pt idx="666">
                  <c:v>7.0896878873045965E-2</c:v>
                </c:pt>
                <c:pt idx="667">
                  <c:v>7.2064292628273074E-2</c:v>
                </c:pt>
                <c:pt idx="668">
                  <c:v>7.0942385123206719E-2</c:v>
                </c:pt>
                <c:pt idx="669">
                  <c:v>7.0682932190575753E-2</c:v>
                </c:pt>
                <c:pt idx="670">
                  <c:v>7.0402146684103384E-2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C9-4704-A583-CB295B269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6556911"/>
        <c:axId val="1166557391"/>
      </c:lineChart>
      <c:dateAx>
        <c:axId val="1166556911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557391"/>
        <c:crosses val="autoZero"/>
        <c:auto val="1"/>
        <c:lblOffset val="100"/>
        <c:baseTimeUnit val="days"/>
        <c:majorUnit val="12"/>
        <c:majorTimeUnit val="months"/>
      </c:dateAx>
      <c:valAx>
        <c:axId val="116655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55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Manager Alpha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'Headline Attribution'!$CR$1</c:f>
              <c:strCache>
                <c:ptCount val="1"/>
                <c:pt idx="0">
                  <c:v>ArrowStreet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'Headline Attribution'!$CQ$2:$CQ$1114</c:f>
              <c:numCache>
                <c:formatCode>m/d/yyyy</c:formatCode>
                <c:ptCount val="1113"/>
                <c:pt idx="0">
                  <c:v>44652</c:v>
                </c:pt>
                <c:pt idx="1">
                  <c:v>44655</c:v>
                </c:pt>
                <c:pt idx="2">
                  <c:v>44656</c:v>
                </c:pt>
                <c:pt idx="3">
                  <c:v>44657</c:v>
                </c:pt>
                <c:pt idx="4">
                  <c:v>44658</c:v>
                </c:pt>
                <c:pt idx="5">
                  <c:v>44659</c:v>
                </c:pt>
                <c:pt idx="6">
                  <c:v>44662</c:v>
                </c:pt>
                <c:pt idx="7">
                  <c:v>44663</c:v>
                </c:pt>
                <c:pt idx="8">
                  <c:v>44664</c:v>
                </c:pt>
                <c:pt idx="9">
                  <c:v>44665</c:v>
                </c:pt>
                <c:pt idx="10">
                  <c:v>44666</c:v>
                </c:pt>
                <c:pt idx="11">
                  <c:v>44669</c:v>
                </c:pt>
                <c:pt idx="12">
                  <c:v>44670</c:v>
                </c:pt>
                <c:pt idx="13">
                  <c:v>44671</c:v>
                </c:pt>
                <c:pt idx="14">
                  <c:v>44672</c:v>
                </c:pt>
                <c:pt idx="15">
                  <c:v>44673</c:v>
                </c:pt>
                <c:pt idx="16">
                  <c:v>44676</c:v>
                </c:pt>
                <c:pt idx="17">
                  <c:v>44677</c:v>
                </c:pt>
                <c:pt idx="18">
                  <c:v>44678</c:v>
                </c:pt>
                <c:pt idx="19">
                  <c:v>44679</c:v>
                </c:pt>
                <c:pt idx="20">
                  <c:v>44680</c:v>
                </c:pt>
                <c:pt idx="21">
                  <c:v>44681</c:v>
                </c:pt>
                <c:pt idx="22">
                  <c:v>44683</c:v>
                </c:pt>
                <c:pt idx="23">
                  <c:v>44684</c:v>
                </c:pt>
                <c:pt idx="24">
                  <c:v>44685</c:v>
                </c:pt>
                <c:pt idx="25">
                  <c:v>44686</c:v>
                </c:pt>
                <c:pt idx="26">
                  <c:v>44687</c:v>
                </c:pt>
                <c:pt idx="27">
                  <c:v>44690</c:v>
                </c:pt>
                <c:pt idx="28">
                  <c:v>44691</c:v>
                </c:pt>
                <c:pt idx="29">
                  <c:v>44692</c:v>
                </c:pt>
                <c:pt idx="30">
                  <c:v>44693</c:v>
                </c:pt>
                <c:pt idx="31">
                  <c:v>44694</c:v>
                </c:pt>
                <c:pt idx="32">
                  <c:v>44697</c:v>
                </c:pt>
                <c:pt idx="33">
                  <c:v>44698</c:v>
                </c:pt>
                <c:pt idx="34">
                  <c:v>44699</c:v>
                </c:pt>
                <c:pt idx="35">
                  <c:v>44700</c:v>
                </c:pt>
                <c:pt idx="36">
                  <c:v>44701</c:v>
                </c:pt>
                <c:pt idx="37">
                  <c:v>44704</c:v>
                </c:pt>
                <c:pt idx="38">
                  <c:v>44705</c:v>
                </c:pt>
                <c:pt idx="39">
                  <c:v>44706</c:v>
                </c:pt>
                <c:pt idx="40">
                  <c:v>44707</c:v>
                </c:pt>
                <c:pt idx="41">
                  <c:v>44708</c:v>
                </c:pt>
                <c:pt idx="42">
                  <c:v>44711</c:v>
                </c:pt>
                <c:pt idx="43">
                  <c:v>44712</c:v>
                </c:pt>
                <c:pt idx="44">
                  <c:v>44713</c:v>
                </c:pt>
                <c:pt idx="45">
                  <c:v>44714</c:v>
                </c:pt>
                <c:pt idx="46">
                  <c:v>44715</c:v>
                </c:pt>
                <c:pt idx="47">
                  <c:v>44718</c:v>
                </c:pt>
                <c:pt idx="48">
                  <c:v>44719</c:v>
                </c:pt>
                <c:pt idx="49">
                  <c:v>44720</c:v>
                </c:pt>
                <c:pt idx="50">
                  <c:v>44721</c:v>
                </c:pt>
                <c:pt idx="51">
                  <c:v>44722</c:v>
                </c:pt>
                <c:pt idx="52">
                  <c:v>44725</c:v>
                </c:pt>
                <c:pt idx="53">
                  <c:v>44726</c:v>
                </c:pt>
                <c:pt idx="54">
                  <c:v>44727</c:v>
                </c:pt>
                <c:pt idx="55">
                  <c:v>44728</c:v>
                </c:pt>
                <c:pt idx="56">
                  <c:v>44729</c:v>
                </c:pt>
                <c:pt idx="57">
                  <c:v>44732</c:v>
                </c:pt>
                <c:pt idx="58">
                  <c:v>44733</c:v>
                </c:pt>
                <c:pt idx="59">
                  <c:v>44734</c:v>
                </c:pt>
                <c:pt idx="60">
                  <c:v>44735</c:v>
                </c:pt>
                <c:pt idx="61">
                  <c:v>44736</c:v>
                </c:pt>
                <c:pt idx="62">
                  <c:v>44739</c:v>
                </c:pt>
                <c:pt idx="63">
                  <c:v>44740</c:v>
                </c:pt>
                <c:pt idx="64">
                  <c:v>44741</c:v>
                </c:pt>
                <c:pt idx="65">
                  <c:v>44742</c:v>
                </c:pt>
                <c:pt idx="66">
                  <c:v>44743</c:v>
                </c:pt>
                <c:pt idx="67">
                  <c:v>44746</c:v>
                </c:pt>
                <c:pt idx="68">
                  <c:v>44747</c:v>
                </c:pt>
                <c:pt idx="69">
                  <c:v>44748</c:v>
                </c:pt>
                <c:pt idx="70">
                  <c:v>44749</c:v>
                </c:pt>
                <c:pt idx="71">
                  <c:v>44750</c:v>
                </c:pt>
                <c:pt idx="72">
                  <c:v>44753</c:v>
                </c:pt>
                <c:pt idx="73">
                  <c:v>44754</c:v>
                </c:pt>
                <c:pt idx="74">
                  <c:v>44755</c:v>
                </c:pt>
                <c:pt idx="75">
                  <c:v>44756</c:v>
                </c:pt>
                <c:pt idx="76">
                  <c:v>44757</c:v>
                </c:pt>
                <c:pt idx="77">
                  <c:v>44760</c:v>
                </c:pt>
                <c:pt idx="78">
                  <c:v>44761</c:v>
                </c:pt>
                <c:pt idx="79">
                  <c:v>44762</c:v>
                </c:pt>
                <c:pt idx="80">
                  <c:v>44763</c:v>
                </c:pt>
                <c:pt idx="81">
                  <c:v>44764</c:v>
                </c:pt>
                <c:pt idx="82">
                  <c:v>44767</c:v>
                </c:pt>
                <c:pt idx="83">
                  <c:v>44768</c:v>
                </c:pt>
                <c:pt idx="84">
                  <c:v>44769</c:v>
                </c:pt>
                <c:pt idx="85">
                  <c:v>44770</c:v>
                </c:pt>
                <c:pt idx="86">
                  <c:v>44771</c:v>
                </c:pt>
                <c:pt idx="87">
                  <c:v>44773</c:v>
                </c:pt>
                <c:pt idx="88">
                  <c:v>44774</c:v>
                </c:pt>
                <c:pt idx="89">
                  <c:v>44775</c:v>
                </c:pt>
                <c:pt idx="90">
                  <c:v>44776</c:v>
                </c:pt>
                <c:pt idx="91">
                  <c:v>44777</c:v>
                </c:pt>
                <c:pt idx="92">
                  <c:v>44778</c:v>
                </c:pt>
                <c:pt idx="93">
                  <c:v>44781</c:v>
                </c:pt>
                <c:pt idx="94">
                  <c:v>44782</c:v>
                </c:pt>
                <c:pt idx="95">
                  <c:v>44783</c:v>
                </c:pt>
                <c:pt idx="96">
                  <c:v>44784</c:v>
                </c:pt>
                <c:pt idx="97">
                  <c:v>44785</c:v>
                </c:pt>
                <c:pt idx="98">
                  <c:v>44788</c:v>
                </c:pt>
                <c:pt idx="99">
                  <c:v>44789</c:v>
                </c:pt>
                <c:pt idx="100">
                  <c:v>44790</c:v>
                </c:pt>
                <c:pt idx="101">
                  <c:v>44791</c:v>
                </c:pt>
                <c:pt idx="102">
                  <c:v>44792</c:v>
                </c:pt>
                <c:pt idx="103">
                  <c:v>44795</c:v>
                </c:pt>
                <c:pt idx="104">
                  <c:v>44796</c:v>
                </c:pt>
                <c:pt idx="105">
                  <c:v>44797</c:v>
                </c:pt>
                <c:pt idx="106">
                  <c:v>44798</c:v>
                </c:pt>
                <c:pt idx="107">
                  <c:v>44799</c:v>
                </c:pt>
                <c:pt idx="108">
                  <c:v>44802</c:v>
                </c:pt>
                <c:pt idx="109">
                  <c:v>44803</c:v>
                </c:pt>
                <c:pt idx="110">
                  <c:v>44804</c:v>
                </c:pt>
                <c:pt idx="111">
                  <c:v>44805</c:v>
                </c:pt>
                <c:pt idx="112">
                  <c:v>44806</c:v>
                </c:pt>
                <c:pt idx="113">
                  <c:v>44809</c:v>
                </c:pt>
                <c:pt idx="114">
                  <c:v>44810</c:v>
                </c:pt>
                <c:pt idx="115">
                  <c:v>44811</c:v>
                </c:pt>
                <c:pt idx="116">
                  <c:v>44812</c:v>
                </c:pt>
                <c:pt idx="117">
                  <c:v>44813</c:v>
                </c:pt>
                <c:pt idx="118">
                  <c:v>44816</c:v>
                </c:pt>
                <c:pt idx="119">
                  <c:v>44817</c:v>
                </c:pt>
                <c:pt idx="120">
                  <c:v>44818</c:v>
                </c:pt>
                <c:pt idx="121">
                  <c:v>44819</c:v>
                </c:pt>
                <c:pt idx="122">
                  <c:v>44820</c:v>
                </c:pt>
                <c:pt idx="123">
                  <c:v>44823</c:v>
                </c:pt>
                <c:pt idx="124">
                  <c:v>44824</c:v>
                </c:pt>
                <c:pt idx="125">
                  <c:v>44825</c:v>
                </c:pt>
                <c:pt idx="126">
                  <c:v>44826</c:v>
                </c:pt>
                <c:pt idx="127">
                  <c:v>44827</c:v>
                </c:pt>
                <c:pt idx="128">
                  <c:v>44830</c:v>
                </c:pt>
                <c:pt idx="129">
                  <c:v>44831</c:v>
                </c:pt>
                <c:pt idx="130">
                  <c:v>44832</c:v>
                </c:pt>
                <c:pt idx="131">
                  <c:v>44833</c:v>
                </c:pt>
                <c:pt idx="132">
                  <c:v>44834</c:v>
                </c:pt>
                <c:pt idx="133">
                  <c:v>44837</c:v>
                </c:pt>
                <c:pt idx="134">
                  <c:v>44838</c:v>
                </c:pt>
                <c:pt idx="135">
                  <c:v>44839</c:v>
                </c:pt>
                <c:pt idx="136">
                  <c:v>44840</c:v>
                </c:pt>
                <c:pt idx="137">
                  <c:v>44841</c:v>
                </c:pt>
                <c:pt idx="138">
                  <c:v>44844</c:v>
                </c:pt>
                <c:pt idx="139">
                  <c:v>44845</c:v>
                </c:pt>
                <c:pt idx="140">
                  <c:v>44846</c:v>
                </c:pt>
                <c:pt idx="141">
                  <c:v>44847</c:v>
                </c:pt>
                <c:pt idx="142">
                  <c:v>44848</c:v>
                </c:pt>
                <c:pt idx="143">
                  <c:v>44851</c:v>
                </c:pt>
                <c:pt idx="144">
                  <c:v>44852</c:v>
                </c:pt>
                <c:pt idx="145">
                  <c:v>44853</c:v>
                </c:pt>
                <c:pt idx="146">
                  <c:v>44854</c:v>
                </c:pt>
                <c:pt idx="147">
                  <c:v>44855</c:v>
                </c:pt>
                <c:pt idx="148">
                  <c:v>44858</c:v>
                </c:pt>
                <c:pt idx="149">
                  <c:v>44859</c:v>
                </c:pt>
                <c:pt idx="150">
                  <c:v>44860</c:v>
                </c:pt>
                <c:pt idx="151">
                  <c:v>44861</c:v>
                </c:pt>
                <c:pt idx="152">
                  <c:v>44862</c:v>
                </c:pt>
                <c:pt idx="153">
                  <c:v>44865</c:v>
                </c:pt>
                <c:pt idx="154">
                  <c:v>44866</c:v>
                </c:pt>
                <c:pt idx="155">
                  <c:v>44867</c:v>
                </c:pt>
                <c:pt idx="156">
                  <c:v>44868</c:v>
                </c:pt>
                <c:pt idx="157">
                  <c:v>44869</c:v>
                </c:pt>
                <c:pt idx="158">
                  <c:v>44872</c:v>
                </c:pt>
                <c:pt idx="159">
                  <c:v>44873</c:v>
                </c:pt>
                <c:pt idx="160">
                  <c:v>44874</c:v>
                </c:pt>
                <c:pt idx="161">
                  <c:v>44875</c:v>
                </c:pt>
                <c:pt idx="162">
                  <c:v>44876</c:v>
                </c:pt>
                <c:pt idx="163">
                  <c:v>44879</c:v>
                </c:pt>
                <c:pt idx="164">
                  <c:v>44880</c:v>
                </c:pt>
                <c:pt idx="165">
                  <c:v>44881</c:v>
                </c:pt>
                <c:pt idx="166">
                  <c:v>44882</c:v>
                </c:pt>
                <c:pt idx="167">
                  <c:v>44883</c:v>
                </c:pt>
                <c:pt idx="168">
                  <c:v>44886</c:v>
                </c:pt>
                <c:pt idx="169">
                  <c:v>44887</c:v>
                </c:pt>
                <c:pt idx="170">
                  <c:v>44888</c:v>
                </c:pt>
                <c:pt idx="171">
                  <c:v>44889</c:v>
                </c:pt>
                <c:pt idx="172">
                  <c:v>44890</c:v>
                </c:pt>
                <c:pt idx="173">
                  <c:v>44893</c:v>
                </c:pt>
                <c:pt idx="174">
                  <c:v>44894</c:v>
                </c:pt>
                <c:pt idx="175">
                  <c:v>44895</c:v>
                </c:pt>
                <c:pt idx="176">
                  <c:v>44896</c:v>
                </c:pt>
                <c:pt idx="177">
                  <c:v>44897</c:v>
                </c:pt>
                <c:pt idx="178">
                  <c:v>44900</c:v>
                </c:pt>
                <c:pt idx="179">
                  <c:v>44901</c:v>
                </c:pt>
                <c:pt idx="180">
                  <c:v>44902</c:v>
                </c:pt>
                <c:pt idx="181">
                  <c:v>44903</c:v>
                </c:pt>
                <c:pt idx="182">
                  <c:v>44904</c:v>
                </c:pt>
                <c:pt idx="183">
                  <c:v>44907</c:v>
                </c:pt>
                <c:pt idx="184">
                  <c:v>44908</c:v>
                </c:pt>
                <c:pt idx="185">
                  <c:v>44909</c:v>
                </c:pt>
                <c:pt idx="186">
                  <c:v>44910</c:v>
                </c:pt>
                <c:pt idx="187">
                  <c:v>44911</c:v>
                </c:pt>
                <c:pt idx="188">
                  <c:v>44914</c:v>
                </c:pt>
                <c:pt idx="189">
                  <c:v>44915</c:v>
                </c:pt>
                <c:pt idx="190">
                  <c:v>44916</c:v>
                </c:pt>
                <c:pt idx="191">
                  <c:v>44917</c:v>
                </c:pt>
                <c:pt idx="192">
                  <c:v>44918</c:v>
                </c:pt>
                <c:pt idx="193">
                  <c:v>44921</c:v>
                </c:pt>
                <c:pt idx="194">
                  <c:v>44922</c:v>
                </c:pt>
                <c:pt idx="195">
                  <c:v>44923</c:v>
                </c:pt>
                <c:pt idx="196">
                  <c:v>44924</c:v>
                </c:pt>
                <c:pt idx="197">
                  <c:v>44925</c:v>
                </c:pt>
                <c:pt idx="198">
                  <c:v>44928</c:v>
                </c:pt>
                <c:pt idx="199">
                  <c:v>44929</c:v>
                </c:pt>
                <c:pt idx="200">
                  <c:v>44930</c:v>
                </c:pt>
                <c:pt idx="201">
                  <c:v>44931</c:v>
                </c:pt>
                <c:pt idx="202">
                  <c:v>44932</c:v>
                </c:pt>
                <c:pt idx="203">
                  <c:v>44935</c:v>
                </c:pt>
                <c:pt idx="204">
                  <c:v>44936</c:v>
                </c:pt>
                <c:pt idx="205">
                  <c:v>44937</c:v>
                </c:pt>
                <c:pt idx="206">
                  <c:v>44938</c:v>
                </c:pt>
                <c:pt idx="207">
                  <c:v>44939</c:v>
                </c:pt>
                <c:pt idx="208">
                  <c:v>44942</c:v>
                </c:pt>
                <c:pt idx="209">
                  <c:v>44943</c:v>
                </c:pt>
                <c:pt idx="210">
                  <c:v>44944</c:v>
                </c:pt>
                <c:pt idx="211">
                  <c:v>44945</c:v>
                </c:pt>
                <c:pt idx="212">
                  <c:v>44946</c:v>
                </c:pt>
                <c:pt idx="213">
                  <c:v>44949</c:v>
                </c:pt>
                <c:pt idx="214">
                  <c:v>44950</c:v>
                </c:pt>
                <c:pt idx="215">
                  <c:v>44951</c:v>
                </c:pt>
                <c:pt idx="216">
                  <c:v>44952</c:v>
                </c:pt>
                <c:pt idx="217">
                  <c:v>44953</c:v>
                </c:pt>
                <c:pt idx="218">
                  <c:v>44956</c:v>
                </c:pt>
                <c:pt idx="219">
                  <c:v>44957</c:v>
                </c:pt>
                <c:pt idx="220">
                  <c:v>44958</c:v>
                </c:pt>
                <c:pt idx="221">
                  <c:v>44959</c:v>
                </c:pt>
                <c:pt idx="222">
                  <c:v>44960</c:v>
                </c:pt>
                <c:pt idx="223">
                  <c:v>44963</c:v>
                </c:pt>
                <c:pt idx="224">
                  <c:v>44964</c:v>
                </c:pt>
                <c:pt idx="225">
                  <c:v>44965</c:v>
                </c:pt>
                <c:pt idx="226">
                  <c:v>44966</c:v>
                </c:pt>
                <c:pt idx="227">
                  <c:v>44967</c:v>
                </c:pt>
                <c:pt idx="228">
                  <c:v>44970</c:v>
                </c:pt>
                <c:pt idx="229">
                  <c:v>44971</c:v>
                </c:pt>
                <c:pt idx="230">
                  <c:v>44972</c:v>
                </c:pt>
                <c:pt idx="231">
                  <c:v>44973</c:v>
                </c:pt>
                <c:pt idx="232">
                  <c:v>44974</c:v>
                </c:pt>
                <c:pt idx="233">
                  <c:v>44977</c:v>
                </c:pt>
                <c:pt idx="234">
                  <c:v>44978</c:v>
                </c:pt>
                <c:pt idx="235">
                  <c:v>44979</c:v>
                </c:pt>
                <c:pt idx="236">
                  <c:v>44980</c:v>
                </c:pt>
                <c:pt idx="237">
                  <c:v>44981</c:v>
                </c:pt>
                <c:pt idx="238">
                  <c:v>44984</c:v>
                </c:pt>
                <c:pt idx="239">
                  <c:v>44985</c:v>
                </c:pt>
                <c:pt idx="240">
                  <c:v>44986</c:v>
                </c:pt>
                <c:pt idx="241">
                  <c:v>44987</c:v>
                </c:pt>
                <c:pt idx="242">
                  <c:v>44988</c:v>
                </c:pt>
                <c:pt idx="243">
                  <c:v>44991</c:v>
                </c:pt>
                <c:pt idx="244">
                  <c:v>44992</c:v>
                </c:pt>
                <c:pt idx="245">
                  <c:v>44993</c:v>
                </c:pt>
                <c:pt idx="246">
                  <c:v>44994</c:v>
                </c:pt>
                <c:pt idx="247">
                  <c:v>44995</c:v>
                </c:pt>
                <c:pt idx="248">
                  <c:v>44998</c:v>
                </c:pt>
                <c:pt idx="249">
                  <c:v>44999</c:v>
                </c:pt>
                <c:pt idx="250">
                  <c:v>45000</c:v>
                </c:pt>
                <c:pt idx="251">
                  <c:v>45001</c:v>
                </c:pt>
                <c:pt idx="252">
                  <c:v>45002</c:v>
                </c:pt>
                <c:pt idx="253">
                  <c:v>45005</c:v>
                </c:pt>
                <c:pt idx="254">
                  <c:v>45006</c:v>
                </c:pt>
                <c:pt idx="255">
                  <c:v>45007</c:v>
                </c:pt>
                <c:pt idx="256">
                  <c:v>45008</c:v>
                </c:pt>
                <c:pt idx="257">
                  <c:v>45009</c:v>
                </c:pt>
                <c:pt idx="258">
                  <c:v>45012</c:v>
                </c:pt>
                <c:pt idx="259">
                  <c:v>45013</c:v>
                </c:pt>
                <c:pt idx="260">
                  <c:v>45014</c:v>
                </c:pt>
                <c:pt idx="261">
                  <c:v>45015</c:v>
                </c:pt>
                <c:pt idx="262">
                  <c:v>45016</c:v>
                </c:pt>
                <c:pt idx="263">
                  <c:v>45019</c:v>
                </c:pt>
                <c:pt idx="264">
                  <c:v>45020</c:v>
                </c:pt>
                <c:pt idx="265">
                  <c:v>45021</c:v>
                </c:pt>
                <c:pt idx="266">
                  <c:v>45022</c:v>
                </c:pt>
                <c:pt idx="267">
                  <c:v>45023</c:v>
                </c:pt>
                <c:pt idx="268">
                  <c:v>45026</c:v>
                </c:pt>
                <c:pt idx="269">
                  <c:v>45027</c:v>
                </c:pt>
                <c:pt idx="270">
                  <c:v>45028</c:v>
                </c:pt>
                <c:pt idx="271">
                  <c:v>45029</c:v>
                </c:pt>
                <c:pt idx="272">
                  <c:v>45030</c:v>
                </c:pt>
                <c:pt idx="273">
                  <c:v>45033</c:v>
                </c:pt>
                <c:pt idx="274">
                  <c:v>45034</c:v>
                </c:pt>
                <c:pt idx="275">
                  <c:v>45035</c:v>
                </c:pt>
                <c:pt idx="276">
                  <c:v>45036</c:v>
                </c:pt>
                <c:pt idx="277">
                  <c:v>45037</c:v>
                </c:pt>
                <c:pt idx="278">
                  <c:v>45040</c:v>
                </c:pt>
                <c:pt idx="279">
                  <c:v>45041</c:v>
                </c:pt>
                <c:pt idx="280">
                  <c:v>45042</c:v>
                </c:pt>
                <c:pt idx="281">
                  <c:v>45043</c:v>
                </c:pt>
                <c:pt idx="282">
                  <c:v>45044</c:v>
                </c:pt>
                <c:pt idx="283">
                  <c:v>45046</c:v>
                </c:pt>
                <c:pt idx="284">
                  <c:v>45047</c:v>
                </c:pt>
                <c:pt idx="285">
                  <c:v>45048</c:v>
                </c:pt>
                <c:pt idx="286">
                  <c:v>45049</c:v>
                </c:pt>
                <c:pt idx="287">
                  <c:v>45050</c:v>
                </c:pt>
                <c:pt idx="288">
                  <c:v>45051</c:v>
                </c:pt>
                <c:pt idx="289">
                  <c:v>45054</c:v>
                </c:pt>
                <c:pt idx="290">
                  <c:v>45055</c:v>
                </c:pt>
                <c:pt idx="291">
                  <c:v>45056</c:v>
                </c:pt>
                <c:pt idx="292">
                  <c:v>45057</c:v>
                </c:pt>
                <c:pt idx="293">
                  <c:v>45058</c:v>
                </c:pt>
                <c:pt idx="294">
                  <c:v>45061</c:v>
                </c:pt>
                <c:pt idx="295">
                  <c:v>45062</c:v>
                </c:pt>
                <c:pt idx="296">
                  <c:v>45063</c:v>
                </c:pt>
                <c:pt idx="297">
                  <c:v>45064</c:v>
                </c:pt>
                <c:pt idx="298">
                  <c:v>45065</c:v>
                </c:pt>
                <c:pt idx="299">
                  <c:v>45068</c:v>
                </c:pt>
                <c:pt idx="300">
                  <c:v>45069</c:v>
                </c:pt>
                <c:pt idx="301">
                  <c:v>45070</c:v>
                </c:pt>
                <c:pt idx="302">
                  <c:v>45071</c:v>
                </c:pt>
                <c:pt idx="303">
                  <c:v>45072</c:v>
                </c:pt>
                <c:pt idx="304">
                  <c:v>45075</c:v>
                </c:pt>
                <c:pt idx="305">
                  <c:v>45076</c:v>
                </c:pt>
                <c:pt idx="306">
                  <c:v>45077</c:v>
                </c:pt>
                <c:pt idx="307">
                  <c:v>45078</c:v>
                </c:pt>
                <c:pt idx="308">
                  <c:v>45079</c:v>
                </c:pt>
                <c:pt idx="309">
                  <c:v>45082</c:v>
                </c:pt>
                <c:pt idx="310">
                  <c:v>45083</c:v>
                </c:pt>
                <c:pt idx="311">
                  <c:v>45084</c:v>
                </c:pt>
                <c:pt idx="312">
                  <c:v>45085</c:v>
                </c:pt>
                <c:pt idx="313">
                  <c:v>45086</c:v>
                </c:pt>
                <c:pt idx="314">
                  <c:v>45089</c:v>
                </c:pt>
                <c:pt idx="315">
                  <c:v>45090</c:v>
                </c:pt>
                <c:pt idx="316">
                  <c:v>45091</c:v>
                </c:pt>
                <c:pt idx="317">
                  <c:v>45092</c:v>
                </c:pt>
                <c:pt idx="318">
                  <c:v>45093</c:v>
                </c:pt>
                <c:pt idx="319">
                  <c:v>45096</c:v>
                </c:pt>
                <c:pt idx="320">
                  <c:v>45097</c:v>
                </c:pt>
                <c:pt idx="321">
                  <c:v>45098</c:v>
                </c:pt>
                <c:pt idx="322">
                  <c:v>45099</c:v>
                </c:pt>
                <c:pt idx="323">
                  <c:v>45100</c:v>
                </c:pt>
                <c:pt idx="324">
                  <c:v>45103</c:v>
                </c:pt>
                <c:pt idx="325">
                  <c:v>45104</c:v>
                </c:pt>
                <c:pt idx="326">
                  <c:v>45105</c:v>
                </c:pt>
                <c:pt idx="327">
                  <c:v>45106</c:v>
                </c:pt>
                <c:pt idx="328">
                  <c:v>45107</c:v>
                </c:pt>
                <c:pt idx="329">
                  <c:v>45110</c:v>
                </c:pt>
                <c:pt idx="330">
                  <c:v>45111</c:v>
                </c:pt>
                <c:pt idx="331">
                  <c:v>45112</c:v>
                </c:pt>
                <c:pt idx="332">
                  <c:v>45113</c:v>
                </c:pt>
                <c:pt idx="333">
                  <c:v>45114</c:v>
                </c:pt>
                <c:pt idx="334">
                  <c:v>45117</c:v>
                </c:pt>
                <c:pt idx="335">
                  <c:v>45118</c:v>
                </c:pt>
                <c:pt idx="336">
                  <c:v>45119</c:v>
                </c:pt>
                <c:pt idx="337">
                  <c:v>45120</c:v>
                </c:pt>
                <c:pt idx="338">
                  <c:v>45121</c:v>
                </c:pt>
                <c:pt idx="339">
                  <c:v>45124</c:v>
                </c:pt>
                <c:pt idx="340">
                  <c:v>45125</c:v>
                </c:pt>
                <c:pt idx="341">
                  <c:v>45126</c:v>
                </c:pt>
                <c:pt idx="342">
                  <c:v>45127</c:v>
                </c:pt>
                <c:pt idx="343">
                  <c:v>45128</c:v>
                </c:pt>
                <c:pt idx="344">
                  <c:v>45131</c:v>
                </c:pt>
                <c:pt idx="345">
                  <c:v>45132</c:v>
                </c:pt>
                <c:pt idx="346">
                  <c:v>45133</c:v>
                </c:pt>
                <c:pt idx="347">
                  <c:v>45134</c:v>
                </c:pt>
                <c:pt idx="348">
                  <c:v>45135</c:v>
                </c:pt>
                <c:pt idx="349">
                  <c:v>45138</c:v>
                </c:pt>
                <c:pt idx="350">
                  <c:v>45139</c:v>
                </c:pt>
                <c:pt idx="351">
                  <c:v>45140</c:v>
                </c:pt>
                <c:pt idx="352">
                  <c:v>45141</c:v>
                </c:pt>
                <c:pt idx="353">
                  <c:v>45142</c:v>
                </c:pt>
                <c:pt idx="354">
                  <c:v>45145</c:v>
                </c:pt>
                <c:pt idx="355">
                  <c:v>45146</c:v>
                </c:pt>
                <c:pt idx="356">
                  <c:v>45147</c:v>
                </c:pt>
                <c:pt idx="357">
                  <c:v>45148</c:v>
                </c:pt>
                <c:pt idx="358">
                  <c:v>45149</c:v>
                </c:pt>
                <c:pt idx="359">
                  <c:v>45152</c:v>
                </c:pt>
                <c:pt idx="360">
                  <c:v>45153</c:v>
                </c:pt>
                <c:pt idx="361">
                  <c:v>45154</c:v>
                </c:pt>
                <c:pt idx="362">
                  <c:v>45155</c:v>
                </c:pt>
                <c:pt idx="363">
                  <c:v>45156</c:v>
                </c:pt>
                <c:pt idx="364">
                  <c:v>45159</c:v>
                </c:pt>
                <c:pt idx="365">
                  <c:v>45160</c:v>
                </c:pt>
                <c:pt idx="366">
                  <c:v>45161</c:v>
                </c:pt>
                <c:pt idx="367">
                  <c:v>45162</c:v>
                </c:pt>
                <c:pt idx="368">
                  <c:v>45163</c:v>
                </c:pt>
                <c:pt idx="369">
                  <c:v>45166</c:v>
                </c:pt>
                <c:pt idx="370">
                  <c:v>45167</c:v>
                </c:pt>
                <c:pt idx="371">
                  <c:v>45168</c:v>
                </c:pt>
                <c:pt idx="372">
                  <c:v>45169</c:v>
                </c:pt>
                <c:pt idx="373">
                  <c:v>45170</c:v>
                </c:pt>
                <c:pt idx="374">
                  <c:v>45173</c:v>
                </c:pt>
                <c:pt idx="375">
                  <c:v>45174</c:v>
                </c:pt>
                <c:pt idx="376">
                  <c:v>45175</c:v>
                </c:pt>
                <c:pt idx="377">
                  <c:v>45176</c:v>
                </c:pt>
                <c:pt idx="378">
                  <c:v>45177</c:v>
                </c:pt>
                <c:pt idx="379">
                  <c:v>45180</c:v>
                </c:pt>
                <c:pt idx="380">
                  <c:v>45181</c:v>
                </c:pt>
                <c:pt idx="381">
                  <c:v>45182</c:v>
                </c:pt>
                <c:pt idx="382">
                  <c:v>45183</c:v>
                </c:pt>
                <c:pt idx="383">
                  <c:v>45184</c:v>
                </c:pt>
                <c:pt idx="384">
                  <c:v>45187</c:v>
                </c:pt>
                <c:pt idx="385">
                  <c:v>45188</c:v>
                </c:pt>
                <c:pt idx="386">
                  <c:v>45189</c:v>
                </c:pt>
                <c:pt idx="387">
                  <c:v>45190</c:v>
                </c:pt>
                <c:pt idx="388">
                  <c:v>45191</c:v>
                </c:pt>
                <c:pt idx="389">
                  <c:v>45194</c:v>
                </c:pt>
                <c:pt idx="390">
                  <c:v>45195</c:v>
                </c:pt>
                <c:pt idx="391">
                  <c:v>45196</c:v>
                </c:pt>
                <c:pt idx="392">
                  <c:v>45197</c:v>
                </c:pt>
                <c:pt idx="393">
                  <c:v>45198</c:v>
                </c:pt>
                <c:pt idx="394">
                  <c:v>45199</c:v>
                </c:pt>
                <c:pt idx="395">
                  <c:v>45201</c:v>
                </c:pt>
                <c:pt idx="396">
                  <c:v>45202</c:v>
                </c:pt>
                <c:pt idx="397">
                  <c:v>45203</c:v>
                </c:pt>
                <c:pt idx="398">
                  <c:v>45204</c:v>
                </c:pt>
                <c:pt idx="399">
                  <c:v>45205</c:v>
                </c:pt>
                <c:pt idx="400">
                  <c:v>45208</c:v>
                </c:pt>
                <c:pt idx="401">
                  <c:v>45209</c:v>
                </c:pt>
                <c:pt idx="402">
                  <c:v>45210</c:v>
                </c:pt>
                <c:pt idx="403">
                  <c:v>45211</c:v>
                </c:pt>
                <c:pt idx="404">
                  <c:v>45212</c:v>
                </c:pt>
                <c:pt idx="405">
                  <c:v>45215</c:v>
                </c:pt>
                <c:pt idx="406">
                  <c:v>45216</c:v>
                </c:pt>
                <c:pt idx="407">
                  <c:v>45217</c:v>
                </c:pt>
                <c:pt idx="408">
                  <c:v>45218</c:v>
                </c:pt>
                <c:pt idx="409">
                  <c:v>45219</c:v>
                </c:pt>
                <c:pt idx="410">
                  <c:v>45222</c:v>
                </c:pt>
                <c:pt idx="411">
                  <c:v>45223</c:v>
                </c:pt>
                <c:pt idx="412">
                  <c:v>45224</c:v>
                </c:pt>
                <c:pt idx="413">
                  <c:v>45225</c:v>
                </c:pt>
                <c:pt idx="414">
                  <c:v>45226</c:v>
                </c:pt>
                <c:pt idx="415">
                  <c:v>45229</c:v>
                </c:pt>
                <c:pt idx="416">
                  <c:v>45230</c:v>
                </c:pt>
                <c:pt idx="417">
                  <c:v>45231</c:v>
                </c:pt>
                <c:pt idx="418">
                  <c:v>45232</c:v>
                </c:pt>
                <c:pt idx="419">
                  <c:v>45233</c:v>
                </c:pt>
                <c:pt idx="420">
                  <c:v>45236</c:v>
                </c:pt>
                <c:pt idx="421">
                  <c:v>45237</c:v>
                </c:pt>
                <c:pt idx="422">
                  <c:v>45238</c:v>
                </c:pt>
                <c:pt idx="423">
                  <c:v>45239</c:v>
                </c:pt>
                <c:pt idx="424">
                  <c:v>45240</c:v>
                </c:pt>
                <c:pt idx="425">
                  <c:v>45243</c:v>
                </c:pt>
                <c:pt idx="426">
                  <c:v>45244</c:v>
                </c:pt>
                <c:pt idx="427">
                  <c:v>45245</c:v>
                </c:pt>
                <c:pt idx="428">
                  <c:v>45246</c:v>
                </c:pt>
                <c:pt idx="429">
                  <c:v>45247</c:v>
                </c:pt>
                <c:pt idx="430">
                  <c:v>45250</c:v>
                </c:pt>
                <c:pt idx="431">
                  <c:v>45251</c:v>
                </c:pt>
                <c:pt idx="432">
                  <c:v>45252</c:v>
                </c:pt>
                <c:pt idx="433">
                  <c:v>45253</c:v>
                </c:pt>
                <c:pt idx="434">
                  <c:v>45254</c:v>
                </c:pt>
                <c:pt idx="435">
                  <c:v>45257</c:v>
                </c:pt>
                <c:pt idx="436">
                  <c:v>45258</c:v>
                </c:pt>
                <c:pt idx="437">
                  <c:v>45259</c:v>
                </c:pt>
                <c:pt idx="438">
                  <c:v>45260</c:v>
                </c:pt>
                <c:pt idx="439">
                  <c:v>45261</c:v>
                </c:pt>
                <c:pt idx="440">
                  <c:v>45264</c:v>
                </c:pt>
                <c:pt idx="441">
                  <c:v>45265</c:v>
                </c:pt>
                <c:pt idx="442">
                  <c:v>45266</c:v>
                </c:pt>
                <c:pt idx="443">
                  <c:v>45267</c:v>
                </c:pt>
                <c:pt idx="444">
                  <c:v>45268</c:v>
                </c:pt>
                <c:pt idx="445">
                  <c:v>45271</c:v>
                </c:pt>
                <c:pt idx="446">
                  <c:v>45272</c:v>
                </c:pt>
                <c:pt idx="447">
                  <c:v>45273</c:v>
                </c:pt>
                <c:pt idx="448">
                  <c:v>45274</c:v>
                </c:pt>
                <c:pt idx="449">
                  <c:v>45275</c:v>
                </c:pt>
                <c:pt idx="450">
                  <c:v>45278</c:v>
                </c:pt>
                <c:pt idx="451">
                  <c:v>45279</c:v>
                </c:pt>
                <c:pt idx="452">
                  <c:v>45280</c:v>
                </c:pt>
                <c:pt idx="453">
                  <c:v>45281</c:v>
                </c:pt>
                <c:pt idx="454">
                  <c:v>45282</c:v>
                </c:pt>
                <c:pt idx="455">
                  <c:v>45285</c:v>
                </c:pt>
                <c:pt idx="456">
                  <c:v>45286</c:v>
                </c:pt>
                <c:pt idx="457">
                  <c:v>45287</c:v>
                </c:pt>
                <c:pt idx="458">
                  <c:v>45288</c:v>
                </c:pt>
                <c:pt idx="459">
                  <c:v>45289</c:v>
                </c:pt>
                <c:pt idx="460">
                  <c:v>45291</c:v>
                </c:pt>
                <c:pt idx="461">
                  <c:v>45292</c:v>
                </c:pt>
                <c:pt idx="462">
                  <c:v>45293</c:v>
                </c:pt>
                <c:pt idx="463">
                  <c:v>45294</c:v>
                </c:pt>
                <c:pt idx="464">
                  <c:v>45295</c:v>
                </c:pt>
                <c:pt idx="465">
                  <c:v>45296</c:v>
                </c:pt>
                <c:pt idx="466">
                  <c:v>45299</c:v>
                </c:pt>
                <c:pt idx="467">
                  <c:v>45300</c:v>
                </c:pt>
                <c:pt idx="468">
                  <c:v>45301</c:v>
                </c:pt>
                <c:pt idx="469">
                  <c:v>45302</c:v>
                </c:pt>
                <c:pt idx="470">
                  <c:v>45303</c:v>
                </c:pt>
                <c:pt idx="471">
                  <c:v>45306</c:v>
                </c:pt>
                <c:pt idx="472">
                  <c:v>45307</c:v>
                </c:pt>
                <c:pt idx="473">
                  <c:v>45308</c:v>
                </c:pt>
                <c:pt idx="474">
                  <c:v>45309</c:v>
                </c:pt>
                <c:pt idx="475">
                  <c:v>45310</c:v>
                </c:pt>
                <c:pt idx="476">
                  <c:v>45313</c:v>
                </c:pt>
                <c:pt idx="477">
                  <c:v>45314</c:v>
                </c:pt>
                <c:pt idx="478">
                  <c:v>45315</c:v>
                </c:pt>
                <c:pt idx="479">
                  <c:v>45316</c:v>
                </c:pt>
                <c:pt idx="480">
                  <c:v>45317</c:v>
                </c:pt>
                <c:pt idx="481">
                  <c:v>45320</c:v>
                </c:pt>
                <c:pt idx="482">
                  <c:v>45321</c:v>
                </c:pt>
                <c:pt idx="483">
                  <c:v>45322</c:v>
                </c:pt>
                <c:pt idx="484">
                  <c:v>45323</c:v>
                </c:pt>
                <c:pt idx="485">
                  <c:v>45324</c:v>
                </c:pt>
                <c:pt idx="486">
                  <c:v>45327</c:v>
                </c:pt>
                <c:pt idx="487">
                  <c:v>45328</c:v>
                </c:pt>
                <c:pt idx="488">
                  <c:v>45329</c:v>
                </c:pt>
                <c:pt idx="489">
                  <c:v>45330</c:v>
                </c:pt>
                <c:pt idx="490">
                  <c:v>45331</c:v>
                </c:pt>
                <c:pt idx="491">
                  <c:v>45334</c:v>
                </c:pt>
                <c:pt idx="492">
                  <c:v>45335</c:v>
                </c:pt>
                <c:pt idx="493">
                  <c:v>45336</c:v>
                </c:pt>
                <c:pt idx="494">
                  <c:v>45337</c:v>
                </c:pt>
                <c:pt idx="495">
                  <c:v>45338</c:v>
                </c:pt>
                <c:pt idx="496">
                  <c:v>45341</c:v>
                </c:pt>
                <c:pt idx="497">
                  <c:v>45342</c:v>
                </c:pt>
                <c:pt idx="498">
                  <c:v>45343</c:v>
                </c:pt>
                <c:pt idx="499">
                  <c:v>45344</c:v>
                </c:pt>
                <c:pt idx="500">
                  <c:v>45345</c:v>
                </c:pt>
                <c:pt idx="501">
                  <c:v>45348</c:v>
                </c:pt>
                <c:pt idx="502">
                  <c:v>45349</c:v>
                </c:pt>
                <c:pt idx="503">
                  <c:v>45350</c:v>
                </c:pt>
                <c:pt idx="504">
                  <c:v>45351</c:v>
                </c:pt>
                <c:pt idx="505">
                  <c:v>45352</c:v>
                </c:pt>
                <c:pt idx="506">
                  <c:v>45355</c:v>
                </c:pt>
                <c:pt idx="507">
                  <c:v>45356</c:v>
                </c:pt>
                <c:pt idx="508">
                  <c:v>45357</c:v>
                </c:pt>
                <c:pt idx="509">
                  <c:v>45358</c:v>
                </c:pt>
                <c:pt idx="510">
                  <c:v>45359</c:v>
                </c:pt>
                <c:pt idx="511">
                  <c:v>45362</c:v>
                </c:pt>
                <c:pt idx="512">
                  <c:v>45363</c:v>
                </c:pt>
                <c:pt idx="513">
                  <c:v>45364</c:v>
                </c:pt>
                <c:pt idx="514">
                  <c:v>45365</c:v>
                </c:pt>
                <c:pt idx="515">
                  <c:v>45366</c:v>
                </c:pt>
                <c:pt idx="516">
                  <c:v>45369</c:v>
                </c:pt>
                <c:pt idx="517">
                  <c:v>45370</c:v>
                </c:pt>
                <c:pt idx="518">
                  <c:v>45371</c:v>
                </c:pt>
                <c:pt idx="519">
                  <c:v>45372</c:v>
                </c:pt>
                <c:pt idx="520">
                  <c:v>45373</c:v>
                </c:pt>
                <c:pt idx="521">
                  <c:v>45376</c:v>
                </c:pt>
                <c:pt idx="522">
                  <c:v>45377</c:v>
                </c:pt>
                <c:pt idx="523">
                  <c:v>45378</c:v>
                </c:pt>
                <c:pt idx="524">
                  <c:v>45379</c:v>
                </c:pt>
                <c:pt idx="525">
                  <c:v>45380</c:v>
                </c:pt>
                <c:pt idx="526">
                  <c:v>45382</c:v>
                </c:pt>
                <c:pt idx="527">
                  <c:v>45383</c:v>
                </c:pt>
                <c:pt idx="528">
                  <c:v>45384</c:v>
                </c:pt>
                <c:pt idx="529">
                  <c:v>45385</c:v>
                </c:pt>
                <c:pt idx="530">
                  <c:v>45386</c:v>
                </c:pt>
                <c:pt idx="531">
                  <c:v>45387</c:v>
                </c:pt>
                <c:pt idx="532">
                  <c:v>45390</c:v>
                </c:pt>
                <c:pt idx="533">
                  <c:v>45391</c:v>
                </c:pt>
                <c:pt idx="534">
                  <c:v>45392</c:v>
                </c:pt>
                <c:pt idx="535">
                  <c:v>45393</c:v>
                </c:pt>
                <c:pt idx="536">
                  <c:v>45394</c:v>
                </c:pt>
                <c:pt idx="537">
                  <c:v>45397</c:v>
                </c:pt>
                <c:pt idx="538">
                  <c:v>45398</c:v>
                </c:pt>
                <c:pt idx="539">
                  <c:v>45399</c:v>
                </c:pt>
                <c:pt idx="540">
                  <c:v>45400</c:v>
                </c:pt>
                <c:pt idx="541">
                  <c:v>45401</c:v>
                </c:pt>
                <c:pt idx="542">
                  <c:v>45404</c:v>
                </c:pt>
                <c:pt idx="543">
                  <c:v>45405</c:v>
                </c:pt>
                <c:pt idx="544">
                  <c:v>45406</c:v>
                </c:pt>
                <c:pt idx="545">
                  <c:v>45407</c:v>
                </c:pt>
                <c:pt idx="546">
                  <c:v>45408</c:v>
                </c:pt>
                <c:pt idx="547">
                  <c:v>45411</c:v>
                </c:pt>
                <c:pt idx="548">
                  <c:v>45412</c:v>
                </c:pt>
                <c:pt idx="549">
                  <c:v>45413</c:v>
                </c:pt>
                <c:pt idx="550">
                  <c:v>45414</c:v>
                </c:pt>
                <c:pt idx="551">
                  <c:v>45415</c:v>
                </c:pt>
                <c:pt idx="552">
                  <c:v>45418</c:v>
                </c:pt>
                <c:pt idx="553">
                  <c:v>45419</c:v>
                </c:pt>
                <c:pt idx="554">
                  <c:v>45420</c:v>
                </c:pt>
                <c:pt idx="555">
                  <c:v>45421</c:v>
                </c:pt>
                <c:pt idx="556">
                  <c:v>45422</c:v>
                </c:pt>
                <c:pt idx="557">
                  <c:v>45425</c:v>
                </c:pt>
                <c:pt idx="558">
                  <c:v>45426</c:v>
                </c:pt>
                <c:pt idx="559">
                  <c:v>45427</c:v>
                </c:pt>
                <c:pt idx="560">
                  <c:v>45428</c:v>
                </c:pt>
                <c:pt idx="561">
                  <c:v>45429</c:v>
                </c:pt>
                <c:pt idx="562">
                  <c:v>45432</c:v>
                </c:pt>
                <c:pt idx="563">
                  <c:v>45433</c:v>
                </c:pt>
                <c:pt idx="564">
                  <c:v>45434</c:v>
                </c:pt>
                <c:pt idx="565">
                  <c:v>45435</c:v>
                </c:pt>
                <c:pt idx="566">
                  <c:v>45436</c:v>
                </c:pt>
                <c:pt idx="567">
                  <c:v>45439</c:v>
                </c:pt>
                <c:pt idx="568">
                  <c:v>45440</c:v>
                </c:pt>
                <c:pt idx="569">
                  <c:v>45441</c:v>
                </c:pt>
                <c:pt idx="570">
                  <c:v>45442</c:v>
                </c:pt>
                <c:pt idx="571">
                  <c:v>45443</c:v>
                </c:pt>
                <c:pt idx="572">
                  <c:v>45446</c:v>
                </c:pt>
                <c:pt idx="573">
                  <c:v>45447</c:v>
                </c:pt>
                <c:pt idx="574">
                  <c:v>45448</c:v>
                </c:pt>
                <c:pt idx="575">
                  <c:v>45449</c:v>
                </c:pt>
                <c:pt idx="576">
                  <c:v>45450</c:v>
                </c:pt>
                <c:pt idx="577">
                  <c:v>45453</c:v>
                </c:pt>
                <c:pt idx="578">
                  <c:v>45454</c:v>
                </c:pt>
                <c:pt idx="579">
                  <c:v>45455</c:v>
                </c:pt>
                <c:pt idx="580">
                  <c:v>45456</c:v>
                </c:pt>
                <c:pt idx="581">
                  <c:v>45457</c:v>
                </c:pt>
                <c:pt idx="582">
                  <c:v>45460</c:v>
                </c:pt>
                <c:pt idx="583">
                  <c:v>45461</c:v>
                </c:pt>
                <c:pt idx="584">
                  <c:v>45462</c:v>
                </c:pt>
                <c:pt idx="585">
                  <c:v>45463</c:v>
                </c:pt>
                <c:pt idx="586">
                  <c:v>45464</c:v>
                </c:pt>
                <c:pt idx="587">
                  <c:v>45467</c:v>
                </c:pt>
                <c:pt idx="588">
                  <c:v>45468</c:v>
                </c:pt>
                <c:pt idx="589">
                  <c:v>45469</c:v>
                </c:pt>
                <c:pt idx="590">
                  <c:v>45470</c:v>
                </c:pt>
                <c:pt idx="591">
                  <c:v>45471</c:v>
                </c:pt>
                <c:pt idx="592">
                  <c:v>45473</c:v>
                </c:pt>
                <c:pt idx="593">
                  <c:v>45474</c:v>
                </c:pt>
                <c:pt idx="594">
                  <c:v>45475</c:v>
                </c:pt>
                <c:pt idx="595">
                  <c:v>45476</c:v>
                </c:pt>
                <c:pt idx="596">
                  <c:v>45477</c:v>
                </c:pt>
                <c:pt idx="597">
                  <c:v>45478</c:v>
                </c:pt>
                <c:pt idx="598">
                  <c:v>45481</c:v>
                </c:pt>
                <c:pt idx="599">
                  <c:v>45482</c:v>
                </c:pt>
                <c:pt idx="600">
                  <c:v>45483</c:v>
                </c:pt>
                <c:pt idx="601">
                  <c:v>45484</c:v>
                </c:pt>
                <c:pt idx="602">
                  <c:v>45485</c:v>
                </c:pt>
                <c:pt idx="603">
                  <c:v>45488</c:v>
                </c:pt>
                <c:pt idx="604">
                  <c:v>45489</c:v>
                </c:pt>
                <c:pt idx="605">
                  <c:v>45490</c:v>
                </c:pt>
                <c:pt idx="606">
                  <c:v>45491</c:v>
                </c:pt>
                <c:pt idx="607">
                  <c:v>45492</c:v>
                </c:pt>
                <c:pt idx="608">
                  <c:v>45495</c:v>
                </c:pt>
                <c:pt idx="609">
                  <c:v>45496</c:v>
                </c:pt>
                <c:pt idx="610">
                  <c:v>45497</c:v>
                </c:pt>
                <c:pt idx="611">
                  <c:v>45498</c:v>
                </c:pt>
                <c:pt idx="612">
                  <c:v>45499</c:v>
                </c:pt>
                <c:pt idx="613">
                  <c:v>45502</c:v>
                </c:pt>
                <c:pt idx="614">
                  <c:v>45503</c:v>
                </c:pt>
                <c:pt idx="615">
                  <c:v>45504</c:v>
                </c:pt>
                <c:pt idx="616">
                  <c:v>45505</c:v>
                </c:pt>
                <c:pt idx="617">
                  <c:v>45506</c:v>
                </c:pt>
                <c:pt idx="618">
                  <c:v>45509</c:v>
                </c:pt>
                <c:pt idx="619">
                  <c:v>45510</c:v>
                </c:pt>
                <c:pt idx="620">
                  <c:v>45511</c:v>
                </c:pt>
                <c:pt idx="621">
                  <c:v>45512</c:v>
                </c:pt>
                <c:pt idx="622">
                  <c:v>45513</c:v>
                </c:pt>
                <c:pt idx="623">
                  <c:v>45516</c:v>
                </c:pt>
                <c:pt idx="624">
                  <c:v>45517</c:v>
                </c:pt>
                <c:pt idx="625">
                  <c:v>45518</c:v>
                </c:pt>
                <c:pt idx="626">
                  <c:v>45519</c:v>
                </c:pt>
                <c:pt idx="627">
                  <c:v>45520</c:v>
                </c:pt>
                <c:pt idx="628">
                  <c:v>45523</c:v>
                </c:pt>
                <c:pt idx="629">
                  <c:v>45524</c:v>
                </c:pt>
                <c:pt idx="630">
                  <c:v>45525</c:v>
                </c:pt>
                <c:pt idx="631">
                  <c:v>45526</c:v>
                </c:pt>
                <c:pt idx="632">
                  <c:v>45527</c:v>
                </c:pt>
                <c:pt idx="633">
                  <c:v>45530</c:v>
                </c:pt>
                <c:pt idx="634">
                  <c:v>45531</c:v>
                </c:pt>
                <c:pt idx="635">
                  <c:v>45532</c:v>
                </c:pt>
                <c:pt idx="636">
                  <c:v>45533</c:v>
                </c:pt>
                <c:pt idx="637">
                  <c:v>45534</c:v>
                </c:pt>
                <c:pt idx="638">
                  <c:v>45535</c:v>
                </c:pt>
                <c:pt idx="639">
                  <c:v>45537</c:v>
                </c:pt>
                <c:pt idx="640">
                  <c:v>45538</c:v>
                </c:pt>
                <c:pt idx="641">
                  <c:v>45539</c:v>
                </c:pt>
                <c:pt idx="642">
                  <c:v>45540</c:v>
                </c:pt>
                <c:pt idx="643">
                  <c:v>45541</c:v>
                </c:pt>
                <c:pt idx="644">
                  <c:v>45544</c:v>
                </c:pt>
                <c:pt idx="645">
                  <c:v>45545</c:v>
                </c:pt>
                <c:pt idx="646">
                  <c:v>45546</c:v>
                </c:pt>
                <c:pt idx="647">
                  <c:v>45547</c:v>
                </c:pt>
                <c:pt idx="648">
                  <c:v>45548</c:v>
                </c:pt>
                <c:pt idx="649">
                  <c:v>45551</c:v>
                </c:pt>
                <c:pt idx="650">
                  <c:v>45552</c:v>
                </c:pt>
                <c:pt idx="651">
                  <c:v>45553</c:v>
                </c:pt>
                <c:pt idx="652">
                  <c:v>45554</c:v>
                </c:pt>
                <c:pt idx="653">
                  <c:v>45555</c:v>
                </c:pt>
                <c:pt idx="654">
                  <c:v>45558</c:v>
                </c:pt>
                <c:pt idx="655">
                  <c:v>45559</c:v>
                </c:pt>
                <c:pt idx="656">
                  <c:v>45560</c:v>
                </c:pt>
                <c:pt idx="657">
                  <c:v>45561</c:v>
                </c:pt>
                <c:pt idx="658">
                  <c:v>45562</c:v>
                </c:pt>
                <c:pt idx="659">
                  <c:v>45565</c:v>
                </c:pt>
                <c:pt idx="660">
                  <c:v>45566</c:v>
                </c:pt>
                <c:pt idx="661">
                  <c:v>45567</c:v>
                </c:pt>
                <c:pt idx="662">
                  <c:v>45568</c:v>
                </c:pt>
                <c:pt idx="663">
                  <c:v>45569</c:v>
                </c:pt>
                <c:pt idx="664">
                  <c:v>45572</c:v>
                </c:pt>
                <c:pt idx="665">
                  <c:v>45573</c:v>
                </c:pt>
                <c:pt idx="666">
                  <c:v>45574</c:v>
                </c:pt>
                <c:pt idx="667">
                  <c:v>45575</c:v>
                </c:pt>
                <c:pt idx="668">
                  <c:v>45576</c:v>
                </c:pt>
                <c:pt idx="669">
                  <c:v>45579</c:v>
                </c:pt>
                <c:pt idx="670">
                  <c:v>45580</c:v>
                </c:pt>
                <c:pt idx="671">
                  <c:v>45581</c:v>
                </c:pt>
                <c:pt idx="672">
                  <c:v>45582</c:v>
                </c:pt>
                <c:pt idx="673">
                  <c:v>45583</c:v>
                </c:pt>
                <c:pt idx="674">
                  <c:v>45586</c:v>
                </c:pt>
                <c:pt idx="675">
                  <c:v>45587</c:v>
                </c:pt>
                <c:pt idx="676">
                  <c:v>45588</c:v>
                </c:pt>
                <c:pt idx="677">
                  <c:v>45589</c:v>
                </c:pt>
                <c:pt idx="678">
                  <c:v>45590</c:v>
                </c:pt>
                <c:pt idx="679">
                  <c:v>45593</c:v>
                </c:pt>
                <c:pt idx="680">
                  <c:v>45594</c:v>
                </c:pt>
                <c:pt idx="681">
                  <c:v>45595</c:v>
                </c:pt>
                <c:pt idx="682">
                  <c:v>45596</c:v>
                </c:pt>
                <c:pt idx="683">
                  <c:v>45597</c:v>
                </c:pt>
                <c:pt idx="684">
                  <c:v>45600</c:v>
                </c:pt>
                <c:pt idx="685">
                  <c:v>45601</c:v>
                </c:pt>
                <c:pt idx="686">
                  <c:v>45602</c:v>
                </c:pt>
                <c:pt idx="687">
                  <c:v>45603</c:v>
                </c:pt>
                <c:pt idx="688">
                  <c:v>45604</c:v>
                </c:pt>
                <c:pt idx="689">
                  <c:v>45607</c:v>
                </c:pt>
                <c:pt idx="690">
                  <c:v>45608</c:v>
                </c:pt>
                <c:pt idx="691">
                  <c:v>45609</c:v>
                </c:pt>
                <c:pt idx="692">
                  <c:v>45610</c:v>
                </c:pt>
                <c:pt idx="693">
                  <c:v>45611</c:v>
                </c:pt>
                <c:pt idx="694">
                  <c:v>45614</c:v>
                </c:pt>
                <c:pt idx="695">
                  <c:v>45615</c:v>
                </c:pt>
                <c:pt idx="696">
                  <c:v>45616</c:v>
                </c:pt>
                <c:pt idx="697">
                  <c:v>45617</c:v>
                </c:pt>
                <c:pt idx="698">
                  <c:v>45618</c:v>
                </c:pt>
                <c:pt idx="699">
                  <c:v>45621</c:v>
                </c:pt>
                <c:pt idx="700">
                  <c:v>45622</c:v>
                </c:pt>
                <c:pt idx="701">
                  <c:v>45623</c:v>
                </c:pt>
                <c:pt idx="702">
                  <c:v>45624</c:v>
                </c:pt>
                <c:pt idx="703">
                  <c:v>45625</c:v>
                </c:pt>
                <c:pt idx="704">
                  <c:v>45626</c:v>
                </c:pt>
                <c:pt idx="705">
                  <c:v>45628</c:v>
                </c:pt>
                <c:pt idx="706">
                  <c:v>45629</c:v>
                </c:pt>
                <c:pt idx="707">
                  <c:v>45630</c:v>
                </c:pt>
                <c:pt idx="708">
                  <c:v>45631</c:v>
                </c:pt>
                <c:pt idx="709">
                  <c:v>45632</c:v>
                </c:pt>
                <c:pt idx="710">
                  <c:v>45635</c:v>
                </c:pt>
                <c:pt idx="711">
                  <c:v>45636</c:v>
                </c:pt>
                <c:pt idx="712">
                  <c:v>45637</c:v>
                </c:pt>
                <c:pt idx="713">
                  <c:v>45638</c:v>
                </c:pt>
                <c:pt idx="714">
                  <c:v>45639</c:v>
                </c:pt>
                <c:pt idx="715">
                  <c:v>45642</c:v>
                </c:pt>
                <c:pt idx="716">
                  <c:v>45643</c:v>
                </c:pt>
                <c:pt idx="717">
                  <c:v>45644</c:v>
                </c:pt>
                <c:pt idx="718">
                  <c:v>45645</c:v>
                </c:pt>
                <c:pt idx="719">
                  <c:v>45646</c:v>
                </c:pt>
                <c:pt idx="720">
                  <c:v>45649</c:v>
                </c:pt>
                <c:pt idx="721">
                  <c:v>45650</c:v>
                </c:pt>
                <c:pt idx="722">
                  <c:v>45651</c:v>
                </c:pt>
                <c:pt idx="723">
                  <c:v>45652</c:v>
                </c:pt>
                <c:pt idx="724">
                  <c:v>45653</c:v>
                </c:pt>
                <c:pt idx="725">
                  <c:v>45656</c:v>
                </c:pt>
                <c:pt idx="726">
                  <c:v>45657</c:v>
                </c:pt>
                <c:pt idx="727">
                  <c:v>45658</c:v>
                </c:pt>
                <c:pt idx="728">
                  <c:v>45659</c:v>
                </c:pt>
                <c:pt idx="729">
                  <c:v>45660</c:v>
                </c:pt>
                <c:pt idx="730">
                  <c:v>45663</c:v>
                </c:pt>
                <c:pt idx="731">
                  <c:v>45664</c:v>
                </c:pt>
                <c:pt idx="732">
                  <c:v>45665</c:v>
                </c:pt>
                <c:pt idx="733">
                  <c:v>45666</c:v>
                </c:pt>
                <c:pt idx="734">
                  <c:v>45667</c:v>
                </c:pt>
                <c:pt idx="735">
                  <c:v>45670</c:v>
                </c:pt>
                <c:pt idx="736">
                  <c:v>45671</c:v>
                </c:pt>
                <c:pt idx="737">
                  <c:v>45672</c:v>
                </c:pt>
                <c:pt idx="738">
                  <c:v>45673</c:v>
                </c:pt>
                <c:pt idx="739">
                  <c:v>45674</c:v>
                </c:pt>
                <c:pt idx="740">
                  <c:v>45677</c:v>
                </c:pt>
                <c:pt idx="741">
                  <c:v>45678</c:v>
                </c:pt>
                <c:pt idx="742">
                  <c:v>45679</c:v>
                </c:pt>
                <c:pt idx="743">
                  <c:v>45680</c:v>
                </c:pt>
                <c:pt idx="744">
                  <c:v>45681</c:v>
                </c:pt>
                <c:pt idx="745">
                  <c:v>45684</c:v>
                </c:pt>
                <c:pt idx="746">
                  <c:v>45685</c:v>
                </c:pt>
                <c:pt idx="747">
                  <c:v>45686</c:v>
                </c:pt>
                <c:pt idx="748">
                  <c:v>45687</c:v>
                </c:pt>
                <c:pt idx="749">
                  <c:v>45688</c:v>
                </c:pt>
                <c:pt idx="750">
                  <c:v>45691</c:v>
                </c:pt>
                <c:pt idx="751">
                  <c:v>45692</c:v>
                </c:pt>
                <c:pt idx="752">
                  <c:v>45693</c:v>
                </c:pt>
                <c:pt idx="753">
                  <c:v>45694</c:v>
                </c:pt>
                <c:pt idx="754">
                  <c:v>45695</c:v>
                </c:pt>
                <c:pt idx="755">
                  <c:v>45698</c:v>
                </c:pt>
                <c:pt idx="756">
                  <c:v>45699</c:v>
                </c:pt>
                <c:pt idx="757">
                  <c:v>45700</c:v>
                </c:pt>
                <c:pt idx="758">
                  <c:v>45701</c:v>
                </c:pt>
                <c:pt idx="759">
                  <c:v>45702</c:v>
                </c:pt>
                <c:pt idx="760">
                  <c:v>45705</c:v>
                </c:pt>
                <c:pt idx="761">
                  <c:v>45706</c:v>
                </c:pt>
                <c:pt idx="762">
                  <c:v>45707</c:v>
                </c:pt>
                <c:pt idx="763">
                  <c:v>45708</c:v>
                </c:pt>
                <c:pt idx="764">
                  <c:v>45709</c:v>
                </c:pt>
                <c:pt idx="765">
                  <c:v>45712</c:v>
                </c:pt>
                <c:pt idx="766">
                  <c:v>45713</c:v>
                </c:pt>
                <c:pt idx="767">
                  <c:v>45714</c:v>
                </c:pt>
                <c:pt idx="768">
                  <c:v>45715</c:v>
                </c:pt>
                <c:pt idx="769">
                  <c:v>45716</c:v>
                </c:pt>
                <c:pt idx="770">
                  <c:v>45719</c:v>
                </c:pt>
                <c:pt idx="771">
                  <c:v>45720</c:v>
                </c:pt>
                <c:pt idx="772">
                  <c:v>45721</c:v>
                </c:pt>
                <c:pt idx="773">
                  <c:v>45722</c:v>
                </c:pt>
                <c:pt idx="774">
                  <c:v>45723</c:v>
                </c:pt>
                <c:pt idx="775">
                  <c:v>45726</c:v>
                </c:pt>
                <c:pt idx="776">
                  <c:v>45727</c:v>
                </c:pt>
                <c:pt idx="777">
                  <c:v>45728</c:v>
                </c:pt>
                <c:pt idx="778">
                  <c:v>45729</c:v>
                </c:pt>
                <c:pt idx="779">
                  <c:v>45730</c:v>
                </c:pt>
                <c:pt idx="780">
                  <c:v>45733</c:v>
                </c:pt>
                <c:pt idx="781">
                  <c:v>45734</c:v>
                </c:pt>
                <c:pt idx="782">
                  <c:v>45735</c:v>
                </c:pt>
                <c:pt idx="783">
                  <c:v>45736</c:v>
                </c:pt>
                <c:pt idx="784">
                  <c:v>45737</c:v>
                </c:pt>
                <c:pt idx="785">
                  <c:v>45740</c:v>
                </c:pt>
                <c:pt idx="786">
                  <c:v>45741</c:v>
                </c:pt>
                <c:pt idx="787">
                  <c:v>45742</c:v>
                </c:pt>
                <c:pt idx="788">
                  <c:v>45743</c:v>
                </c:pt>
                <c:pt idx="789">
                  <c:v>45744</c:v>
                </c:pt>
                <c:pt idx="790">
                  <c:v>45747</c:v>
                </c:pt>
                <c:pt idx="791">
                  <c:v>45748</c:v>
                </c:pt>
                <c:pt idx="792">
                  <c:v>45749</c:v>
                </c:pt>
                <c:pt idx="793">
                  <c:v>45750</c:v>
                </c:pt>
                <c:pt idx="794">
                  <c:v>45751</c:v>
                </c:pt>
                <c:pt idx="795">
                  <c:v>45754</c:v>
                </c:pt>
                <c:pt idx="796">
                  <c:v>45755</c:v>
                </c:pt>
                <c:pt idx="797">
                  <c:v>45756</c:v>
                </c:pt>
                <c:pt idx="798">
                  <c:v>45757</c:v>
                </c:pt>
                <c:pt idx="799">
                  <c:v>45758</c:v>
                </c:pt>
                <c:pt idx="800">
                  <c:v>45761</c:v>
                </c:pt>
                <c:pt idx="801">
                  <c:v>45762</c:v>
                </c:pt>
                <c:pt idx="802">
                  <c:v>45763</c:v>
                </c:pt>
                <c:pt idx="803">
                  <c:v>45764</c:v>
                </c:pt>
                <c:pt idx="804">
                  <c:v>45765</c:v>
                </c:pt>
                <c:pt idx="805">
                  <c:v>45768</c:v>
                </c:pt>
                <c:pt idx="806">
                  <c:v>45769</c:v>
                </c:pt>
                <c:pt idx="807">
                  <c:v>45770</c:v>
                </c:pt>
                <c:pt idx="808">
                  <c:v>45771</c:v>
                </c:pt>
                <c:pt idx="809">
                  <c:v>45772</c:v>
                </c:pt>
                <c:pt idx="810">
                  <c:v>45775</c:v>
                </c:pt>
                <c:pt idx="811">
                  <c:v>45776</c:v>
                </c:pt>
                <c:pt idx="812">
                  <c:v>45777</c:v>
                </c:pt>
                <c:pt idx="813">
                  <c:v>45778</c:v>
                </c:pt>
                <c:pt idx="814">
                  <c:v>45779</c:v>
                </c:pt>
                <c:pt idx="815">
                  <c:v>45782</c:v>
                </c:pt>
                <c:pt idx="816">
                  <c:v>45783</c:v>
                </c:pt>
                <c:pt idx="817">
                  <c:v>45784</c:v>
                </c:pt>
                <c:pt idx="818">
                  <c:v>45785</c:v>
                </c:pt>
                <c:pt idx="819">
                  <c:v>45786</c:v>
                </c:pt>
                <c:pt idx="820">
                  <c:v>45789</c:v>
                </c:pt>
                <c:pt idx="821">
                  <c:v>45790</c:v>
                </c:pt>
                <c:pt idx="822">
                  <c:v>45791</c:v>
                </c:pt>
                <c:pt idx="823">
                  <c:v>45792</c:v>
                </c:pt>
                <c:pt idx="824">
                  <c:v>45793</c:v>
                </c:pt>
                <c:pt idx="825">
                  <c:v>45796</c:v>
                </c:pt>
                <c:pt idx="826">
                  <c:v>45797</c:v>
                </c:pt>
                <c:pt idx="827">
                  <c:v>45798</c:v>
                </c:pt>
                <c:pt idx="828">
                  <c:v>45799</c:v>
                </c:pt>
                <c:pt idx="829">
                  <c:v>45800</c:v>
                </c:pt>
                <c:pt idx="830">
                  <c:v>45803</c:v>
                </c:pt>
                <c:pt idx="831">
                  <c:v>45804</c:v>
                </c:pt>
                <c:pt idx="832">
                  <c:v>45805</c:v>
                </c:pt>
                <c:pt idx="833">
                  <c:v>45806</c:v>
                </c:pt>
                <c:pt idx="834">
                  <c:v>45807</c:v>
                </c:pt>
                <c:pt idx="835">
                  <c:v>45808</c:v>
                </c:pt>
                <c:pt idx="836">
                  <c:v>45810</c:v>
                </c:pt>
                <c:pt idx="837">
                  <c:v>45811</c:v>
                </c:pt>
                <c:pt idx="838">
                  <c:v>45812</c:v>
                </c:pt>
                <c:pt idx="839">
                  <c:v>45813</c:v>
                </c:pt>
                <c:pt idx="840">
                  <c:v>45814</c:v>
                </c:pt>
                <c:pt idx="841">
                  <c:v>45817</c:v>
                </c:pt>
                <c:pt idx="842">
                  <c:v>45818</c:v>
                </c:pt>
                <c:pt idx="843">
                  <c:v>45819</c:v>
                </c:pt>
                <c:pt idx="844">
                  <c:v>45820</c:v>
                </c:pt>
                <c:pt idx="845">
                  <c:v>45821</c:v>
                </c:pt>
                <c:pt idx="846">
                  <c:v>45824</c:v>
                </c:pt>
                <c:pt idx="847">
                  <c:v>45825</c:v>
                </c:pt>
                <c:pt idx="848">
                  <c:v>45826</c:v>
                </c:pt>
                <c:pt idx="849">
                  <c:v>45827</c:v>
                </c:pt>
                <c:pt idx="850">
                  <c:v>45828</c:v>
                </c:pt>
                <c:pt idx="851">
                  <c:v>45831</c:v>
                </c:pt>
                <c:pt idx="852">
                  <c:v>45832</c:v>
                </c:pt>
                <c:pt idx="853">
                  <c:v>45833</c:v>
                </c:pt>
                <c:pt idx="854">
                  <c:v>45834</c:v>
                </c:pt>
                <c:pt idx="855">
                  <c:v>45835</c:v>
                </c:pt>
                <c:pt idx="856">
                  <c:v>45838</c:v>
                </c:pt>
                <c:pt idx="857">
                  <c:v>45839</c:v>
                </c:pt>
                <c:pt idx="858">
                  <c:v>45840</c:v>
                </c:pt>
                <c:pt idx="859">
                  <c:v>45841</c:v>
                </c:pt>
                <c:pt idx="860">
                  <c:v>45842</c:v>
                </c:pt>
                <c:pt idx="861">
                  <c:v>45845</c:v>
                </c:pt>
                <c:pt idx="862">
                  <c:v>45846</c:v>
                </c:pt>
                <c:pt idx="863">
                  <c:v>45847</c:v>
                </c:pt>
                <c:pt idx="864">
                  <c:v>45848</c:v>
                </c:pt>
                <c:pt idx="865">
                  <c:v>45849</c:v>
                </c:pt>
                <c:pt idx="866">
                  <c:v>45852</c:v>
                </c:pt>
                <c:pt idx="867">
                  <c:v>45853</c:v>
                </c:pt>
                <c:pt idx="868">
                  <c:v>45854</c:v>
                </c:pt>
                <c:pt idx="869">
                  <c:v>45855</c:v>
                </c:pt>
                <c:pt idx="870">
                  <c:v>45856</c:v>
                </c:pt>
                <c:pt idx="871">
                  <c:v>45859</c:v>
                </c:pt>
                <c:pt idx="872">
                  <c:v>45860</c:v>
                </c:pt>
                <c:pt idx="873">
                  <c:v>45861</c:v>
                </c:pt>
                <c:pt idx="874">
                  <c:v>45862</c:v>
                </c:pt>
                <c:pt idx="875">
                  <c:v>45863</c:v>
                </c:pt>
                <c:pt idx="876">
                  <c:v>45866</c:v>
                </c:pt>
                <c:pt idx="877">
                  <c:v>45867</c:v>
                </c:pt>
                <c:pt idx="878">
                  <c:v>45868</c:v>
                </c:pt>
                <c:pt idx="879">
                  <c:v>45869</c:v>
                </c:pt>
                <c:pt idx="880">
                  <c:v>45870</c:v>
                </c:pt>
                <c:pt idx="881">
                  <c:v>45873</c:v>
                </c:pt>
                <c:pt idx="882">
                  <c:v>45874</c:v>
                </c:pt>
                <c:pt idx="883">
                  <c:v>45875</c:v>
                </c:pt>
                <c:pt idx="884">
                  <c:v>45876</c:v>
                </c:pt>
                <c:pt idx="885">
                  <c:v>45877</c:v>
                </c:pt>
                <c:pt idx="886">
                  <c:v>45880</c:v>
                </c:pt>
                <c:pt idx="887">
                  <c:v>45881</c:v>
                </c:pt>
                <c:pt idx="888">
                  <c:v>45882</c:v>
                </c:pt>
                <c:pt idx="889">
                  <c:v>45883</c:v>
                </c:pt>
                <c:pt idx="890">
                  <c:v>45884</c:v>
                </c:pt>
                <c:pt idx="891">
                  <c:v>45887</c:v>
                </c:pt>
                <c:pt idx="892">
                  <c:v>45888</c:v>
                </c:pt>
                <c:pt idx="893">
                  <c:v>45889</c:v>
                </c:pt>
                <c:pt idx="894">
                  <c:v>45890</c:v>
                </c:pt>
                <c:pt idx="895">
                  <c:v>45891</c:v>
                </c:pt>
                <c:pt idx="896">
                  <c:v>45894</c:v>
                </c:pt>
                <c:pt idx="897">
                  <c:v>45895</c:v>
                </c:pt>
                <c:pt idx="898">
                  <c:v>45896</c:v>
                </c:pt>
                <c:pt idx="899">
                  <c:v>45897</c:v>
                </c:pt>
                <c:pt idx="900">
                  <c:v>45898</c:v>
                </c:pt>
                <c:pt idx="901">
                  <c:v>45900</c:v>
                </c:pt>
                <c:pt idx="902">
                  <c:v>45901</c:v>
                </c:pt>
                <c:pt idx="903">
                  <c:v>45902</c:v>
                </c:pt>
                <c:pt idx="904">
                  <c:v>45903</c:v>
                </c:pt>
                <c:pt idx="905">
                  <c:v>45904</c:v>
                </c:pt>
                <c:pt idx="906">
                  <c:v>45905</c:v>
                </c:pt>
                <c:pt idx="907">
                  <c:v>45908</c:v>
                </c:pt>
                <c:pt idx="908">
                  <c:v>45909</c:v>
                </c:pt>
                <c:pt idx="909">
                  <c:v>45910</c:v>
                </c:pt>
                <c:pt idx="910">
                  <c:v>45911</c:v>
                </c:pt>
                <c:pt idx="911">
                  <c:v>45912</c:v>
                </c:pt>
                <c:pt idx="912">
                  <c:v>45915</c:v>
                </c:pt>
                <c:pt idx="913">
                  <c:v>45916</c:v>
                </c:pt>
                <c:pt idx="914">
                  <c:v>45917</c:v>
                </c:pt>
                <c:pt idx="915">
                  <c:v>45918</c:v>
                </c:pt>
                <c:pt idx="916">
                  <c:v>45919</c:v>
                </c:pt>
                <c:pt idx="917">
                  <c:v>45922</c:v>
                </c:pt>
                <c:pt idx="918">
                  <c:v>45923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</c:numCache>
            </c:numRef>
          </c:cat>
          <c:val>
            <c:numRef>
              <c:f>'Headline Attribution'!$CR$2:$CR$1114</c:f>
              <c:numCache>
                <c:formatCode>0.00%</c:formatCode>
                <c:ptCount val="1113"/>
                <c:pt idx="0">
                  <c:v>-1.9132293734247519E-4</c:v>
                </c:pt>
                <c:pt idx="1">
                  <c:v>-3.1405444423411311E-3</c:v>
                </c:pt>
                <c:pt idx="2">
                  <c:v>-2.4894630716578714E-3</c:v>
                </c:pt>
                <c:pt idx="3">
                  <c:v>3.483006573159475E-4</c:v>
                </c:pt>
                <c:pt idx="4">
                  <c:v>4.5755173187947973E-3</c:v>
                </c:pt>
                <c:pt idx="5">
                  <c:v>9.6651427923043487E-3</c:v>
                </c:pt>
                <c:pt idx="6">
                  <c:v>1.0961390560662698E-2</c:v>
                </c:pt>
                <c:pt idx="7">
                  <c:v>1.3469497939920805E-2</c:v>
                </c:pt>
                <c:pt idx="8">
                  <c:v>1.5750190551873766E-2</c:v>
                </c:pt>
                <c:pt idx="9">
                  <c:v>1.9065032981370633E-2</c:v>
                </c:pt>
                <c:pt idx="10">
                  <c:v>1.8806892090444616E-2</c:v>
                </c:pt>
                <c:pt idx="11">
                  <c:v>2.0512551216893327E-2</c:v>
                </c:pt>
                <c:pt idx="12">
                  <c:v>2.0693472892606146E-2</c:v>
                </c:pt>
                <c:pt idx="13">
                  <c:v>2.4110562476861608E-2</c:v>
                </c:pt>
                <c:pt idx="14">
                  <c:v>2.6408231259465342E-2</c:v>
                </c:pt>
                <c:pt idx="15">
                  <c:v>2.409114005294033E-2</c:v>
                </c:pt>
                <c:pt idx="16">
                  <c:v>2.165855590906185E-2</c:v>
                </c:pt>
                <c:pt idx="17">
                  <c:v>2.39962518710789E-2</c:v>
                </c:pt>
                <c:pt idx="18">
                  <c:v>2.5300553686170346E-2</c:v>
                </c:pt>
                <c:pt idx="19">
                  <c:v>2.6361936716807199E-2</c:v>
                </c:pt>
                <c:pt idx="20">
                  <c:v>2.9256231285690992E-2</c:v>
                </c:pt>
                <c:pt idx="21">
                  <c:v>2.8989553469047524E-2</c:v>
                </c:pt>
                <c:pt idx="22">
                  <c:v>2.5846158472743963E-2</c:v>
                </c:pt>
                <c:pt idx="23">
                  <c:v>2.6595390145383813E-2</c:v>
                </c:pt>
                <c:pt idx="24">
                  <c:v>2.6562330584503635E-2</c:v>
                </c:pt>
                <c:pt idx="25">
                  <c:v>3.4454129335939387E-2</c:v>
                </c:pt>
                <c:pt idx="26">
                  <c:v>4.2865994877996361E-2</c:v>
                </c:pt>
                <c:pt idx="27">
                  <c:v>4.6498344517778678E-2</c:v>
                </c:pt>
                <c:pt idx="28">
                  <c:v>4.4880027523008681E-2</c:v>
                </c:pt>
                <c:pt idx="29">
                  <c:v>4.897543183348485E-2</c:v>
                </c:pt>
                <c:pt idx="30">
                  <c:v>4.778052441090852E-2</c:v>
                </c:pt>
                <c:pt idx="31">
                  <c:v>4.4377694588463856E-2</c:v>
                </c:pt>
                <c:pt idx="32">
                  <c:v>4.6313664784292774E-2</c:v>
                </c:pt>
                <c:pt idx="33">
                  <c:v>4.2071231551623067E-2</c:v>
                </c:pt>
                <c:pt idx="34">
                  <c:v>4.2835763461329335E-2</c:v>
                </c:pt>
                <c:pt idx="35">
                  <c:v>4.085864505914083E-2</c:v>
                </c:pt>
                <c:pt idx="36">
                  <c:v>4.4033191178259212E-2</c:v>
                </c:pt>
                <c:pt idx="37">
                  <c:v>4.8707640623537496E-2</c:v>
                </c:pt>
                <c:pt idx="38">
                  <c:v>5.4195193772418326E-2</c:v>
                </c:pt>
                <c:pt idx="39">
                  <c:v>5.4002171864432791E-2</c:v>
                </c:pt>
                <c:pt idx="40">
                  <c:v>5.0687787754169489E-2</c:v>
                </c:pt>
                <c:pt idx="41">
                  <c:v>4.6937359714257609E-2</c:v>
                </c:pt>
                <c:pt idx="42">
                  <c:v>4.6206616809726375E-2</c:v>
                </c:pt>
                <c:pt idx="43">
                  <c:v>4.6842058106366657E-2</c:v>
                </c:pt>
                <c:pt idx="44">
                  <c:v>5.0861778605184593E-2</c:v>
                </c:pt>
                <c:pt idx="45">
                  <c:v>4.4083887399708588E-2</c:v>
                </c:pt>
                <c:pt idx="46">
                  <c:v>4.7427832697842343E-2</c:v>
                </c:pt>
                <c:pt idx="47">
                  <c:v>4.828685577235925E-2</c:v>
                </c:pt>
                <c:pt idx="48">
                  <c:v>4.9070674709348561E-2</c:v>
                </c:pt>
                <c:pt idx="49">
                  <c:v>5.176212884707998E-2</c:v>
                </c:pt>
                <c:pt idx="50">
                  <c:v>5.4444584514125816E-2</c:v>
                </c:pt>
                <c:pt idx="51">
                  <c:v>5.4900322536194701E-2</c:v>
                </c:pt>
                <c:pt idx="52">
                  <c:v>5.7973940301161764E-2</c:v>
                </c:pt>
                <c:pt idx="53">
                  <c:v>5.897119870500378E-2</c:v>
                </c:pt>
                <c:pt idx="54">
                  <c:v>5.6222667008694494E-2</c:v>
                </c:pt>
                <c:pt idx="55">
                  <c:v>6.0488272297990697E-2</c:v>
                </c:pt>
                <c:pt idx="56">
                  <c:v>5.4990714182681644E-2</c:v>
                </c:pt>
                <c:pt idx="57">
                  <c:v>4.9660397153036162E-2</c:v>
                </c:pt>
                <c:pt idx="58">
                  <c:v>5.0877157009288854E-2</c:v>
                </c:pt>
                <c:pt idx="59">
                  <c:v>5.0618665956002395E-2</c:v>
                </c:pt>
                <c:pt idx="60">
                  <c:v>4.5443115091766795E-2</c:v>
                </c:pt>
                <c:pt idx="61">
                  <c:v>3.9061556950542475E-2</c:v>
                </c:pt>
                <c:pt idx="62">
                  <c:v>4.2247177470078667E-2</c:v>
                </c:pt>
                <c:pt idx="63">
                  <c:v>4.3983819115115841E-2</c:v>
                </c:pt>
                <c:pt idx="64">
                  <c:v>4.6815794753063522E-2</c:v>
                </c:pt>
                <c:pt idx="65">
                  <c:v>4.3318741054157894E-2</c:v>
                </c:pt>
                <c:pt idx="66">
                  <c:v>4.3141379522486756E-2</c:v>
                </c:pt>
                <c:pt idx="67">
                  <c:v>4.3120271637003049E-2</c:v>
                </c:pt>
                <c:pt idx="68">
                  <c:v>4.1167092931952642E-2</c:v>
                </c:pt>
                <c:pt idx="69">
                  <c:v>3.4232273565219407E-2</c:v>
                </c:pt>
                <c:pt idx="70">
                  <c:v>3.3833431726798868E-2</c:v>
                </c:pt>
                <c:pt idx="71">
                  <c:v>3.7077323803737405E-2</c:v>
                </c:pt>
                <c:pt idx="72">
                  <c:v>4.1055267320714961E-2</c:v>
                </c:pt>
                <c:pt idx="73">
                  <c:v>4.0341937395934058E-2</c:v>
                </c:pt>
                <c:pt idx="74">
                  <c:v>4.0861706110997265E-2</c:v>
                </c:pt>
                <c:pt idx="75">
                  <c:v>4.0165647180917752E-2</c:v>
                </c:pt>
                <c:pt idx="76">
                  <c:v>3.9993675809835927E-2</c:v>
                </c:pt>
                <c:pt idx="77">
                  <c:v>4.0545150564531007E-2</c:v>
                </c:pt>
                <c:pt idx="78">
                  <c:v>3.9229631078378846E-2</c:v>
                </c:pt>
                <c:pt idx="79">
                  <c:v>3.569653847851717E-2</c:v>
                </c:pt>
                <c:pt idx="80">
                  <c:v>3.0776527416235488E-2</c:v>
                </c:pt>
                <c:pt idx="81">
                  <c:v>3.3691672099078751E-2</c:v>
                </c:pt>
                <c:pt idx="82">
                  <c:v>3.6706250717334132E-2</c:v>
                </c:pt>
                <c:pt idx="83">
                  <c:v>4.094553001461998E-2</c:v>
                </c:pt>
                <c:pt idx="84">
                  <c:v>4.0445919640818118E-2</c:v>
                </c:pt>
                <c:pt idx="85">
                  <c:v>3.7343007841362352E-2</c:v>
                </c:pt>
                <c:pt idx="86">
                  <c:v>3.4722479373405557E-2</c:v>
                </c:pt>
                <c:pt idx="87">
                  <c:v>3.4652686160567603E-2</c:v>
                </c:pt>
                <c:pt idx="88">
                  <c:v>3.4591786381106715E-2</c:v>
                </c:pt>
                <c:pt idx="89">
                  <c:v>3.2439554399242621E-2</c:v>
                </c:pt>
                <c:pt idx="90">
                  <c:v>2.9788400813317018E-2</c:v>
                </c:pt>
                <c:pt idx="91">
                  <c:v>2.7083792629342796E-2</c:v>
                </c:pt>
                <c:pt idx="92">
                  <c:v>2.7317595127612004E-2</c:v>
                </c:pt>
                <c:pt idx="93">
                  <c:v>2.7753936201007745E-2</c:v>
                </c:pt>
                <c:pt idx="94">
                  <c:v>3.1746364534752547E-2</c:v>
                </c:pt>
                <c:pt idx="95">
                  <c:v>2.7250390357338006E-2</c:v>
                </c:pt>
                <c:pt idx="96">
                  <c:v>2.5559231700578278E-2</c:v>
                </c:pt>
                <c:pt idx="97">
                  <c:v>2.6870676018043271E-2</c:v>
                </c:pt>
                <c:pt idx="98">
                  <c:v>2.5668548489003795E-2</c:v>
                </c:pt>
                <c:pt idx="99">
                  <c:v>2.6005344312423295E-2</c:v>
                </c:pt>
                <c:pt idx="100">
                  <c:v>2.7540663943626198E-2</c:v>
                </c:pt>
                <c:pt idx="101">
                  <c:v>2.6258857313946393E-2</c:v>
                </c:pt>
                <c:pt idx="102">
                  <c:v>3.0611975189309804E-2</c:v>
                </c:pt>
                <c:pt idx="103">
                  <c:v>3.5020072596737117E-2</c:v>
                </c:pt>
                <c:pt idx="104">
                  <c:v>3.3309053512121767E-2</c:v>
                </c:pt>
                <c:pt idx="105">
                  <c:v>3.1269589985748469E-2</c:v>
                </c:pt>
                <c:pt idx="106">
                  <c:v>3.1050800117595534E-2</c:v>
                </c:pt>
                <c:pt idx="107">
                  <c:v>3.6871470730896361E-2</c:v>
                </c:pt>
                <c:pt idx="108">
                  <c:v>3.9687697774275055E-2</c:v>
                </c:pt>
                <c:pt idx="109">
                  <c:v>3.9639017976304425E-2</c:v>
                </c:pt>
                <c:pt idx="110">
                  <c:v>4.0376450694774357E-2</c:v>
                </c:pt>
                <c:pt idx="111">
                  <c:v>4.2194355796586369E-2</c:v>
                </c:pt>
                <c:pt idx="112">
                  <c:v>4.1337640149708532E-2</c:v>
                </c:pt>
                <c:pt idx="113">
                  <c:v>4.2694777537556128E-2</c:v>
                </c:pt>
                <c:pt idx="114">
                  <c:v>4.1356795515443245E-2</c:v>
                </c:pt>
                <c:pt idx="115">
                  <c:v>3.840727725398374E-2</c:v>
                </c:pt>
                <c:pt idx="116">
                  <c:v>3.5342684747702746E-2</c:v>
                </c:pt>
                <c:pt idx="117">
                  <c:v>3.4865491224277512E-2</c:v>
                </c:pt>
                <c:pt idx="118">
                  <c:v>3.4770349978282544E-2</c:v>
                </c:pt>
                <c:pt idx="119">
                  <c:v>3.7004236901678422E-2</c:v>
                </c:pt>
                <c:pt idx="120">
                  <c:v>3.6314760974796911E-2</c:v>
                </c:pt>
                <c:pt idx="121">
                  <c:v>3.7538649329583951E-2</c:v>
                </c:pt>
                <c:pt idx="122">
                  <c:v>3.9168571633179772E-2</c:v>
                </c:pt>
                <c:pt idx="123">
                  <c:v>3.8910276208132921E-2</c:v>
                </c:pt>
                <c:pt idx="124">
                  <c:v>4.02848720727077E-2</c:v>
                </c:pt>
                <c:pt idx="125">
                  <c:v>4.0923467291328341E-2</c:v>
                </c:pt>
                <c:pt idx="126">
                  <c:v>4.8713873251675976E-2</c:v>
                </c:pt>
                <c:pt idx="127">
                  <c:v>4.4586056873489599E-2</c:v>
                </c:pt>
                <c:pt idx="128">
                  <c:v>3.345440961416013E-2</c:v>
                </c:pt>
                <c:pt idx="129">
                  <c:v>3.3071059507916001E-2</c:v>
                </c:pt>
                <c:pt idx="130">
                  <c:v>2.8807266877114435E-2</c:v>
                </c:pt>
                <c:pt idx="131">
                  <c:v>3.326339930730382E-2</c:v>
                </c:pt>
                <c:pt idx="132">
                  <c:v>2.870697001364575E-2</c:v>
                </c:pt>
                <c:pt idx="133">
                  <c:v>3.5426109785626769E-2</c:v>
                </c:pt>
                <c:pt idx="134">
                  <c:v>3.4304611407259378E-2</c:v>
                </c:pt>
                <c:pt idx="135">
                  <c:v>3.7573001499989767E-2</c:v>
                </c:pt>
                <c:pt idx="136">
                  <c:v>3.5004305265592728E-2</c:v>
                </c:pt>
                <c:pt idx="137">
                  <c:v>3.9407906703009532E-2</c:v>
                </c:pt>
                <c:pt idx="138">
                  <c:v>4.122549202470549E-2</c:v>
                </c:pt>
                <c:pt idx="139">
                  <c:v>4.2106612284215861E-2</c:v>
                </c:pt>
                <c:pt idx="140">
                  <c:v>4.2981217730964305E-2</c:v>
                </c:pt>
                <c:pt idx="141">
                  <c:v>5.0229034853188637E-2</c:v>
                </c:pt>
                <c:pt idx="142">
                  <c:v>5.4114599958070997E-2</c:v>
                </c:pt>
                <c:pt idx="143">
                  <c:v>5.3762257797014268E-2</c:v>
                </c:pt>
                <c:pt idx="144">
                  <c:v>4.9754192042639644E-2</c:v>
                </c:pt>
                <c:pt idx="145">
                  <c:v>5.6060409726313876E-2</c:v>
                </c:pt>
                <c:pt idx="146">
                  <c:v>5.862122781460255E-2</c:v>
                </c:pt>
                <c:pt idx="147">
                  <c:v>5.5015592489513598E-2</c:v>
                </c:pt>
                <c:pt idx="148">
                  <c:v>5.6220410795359665E-2</c:v>
                </c:pt>
                <c:pt idx="149">
                  <c:v>5.3076736185120987E-2</c:v>
                </c:pt>
                <c:pt idx="150">
                  <c:v>4.9187477192790818E-2</c:v>
                </c:pt>
                <c:pt idx="151">
                  <c:v>5.245386763672788E-2</c:v>
                </c:pt>
                <c:pt idx="152">
                  <c:v>5.1242942452583873E-2</c:v>
                </c:pt>
                <c:pt idx="153">
                  <c:v>5.024886498852843E-2</c:v>
                </c:pt>
                <c:pt idx="154">
                  <c:v>5.0634121731055637E-2</c:v>
                </c:pt>
                <c:pt idx="155">
                  <c:v>5.2793811529754708E-2</c:v>
                </c:pt>
                <c:pt idx="156">
                  <c:v>5.6037664204461546E-2</c:v>
                </c:pt>
                <c:pt idx="157">
                  <c:v>5.5667964602004405E-2</c:v>
                </c:pt>
                <c:pt idx="158">
                  <c:v>5.7909139821854638E-2</c:v>
                </c:pt>
                <c:pt idx="159">
                  <c:v>5.4978615213137627E-2</c:v>
                </c:pt>
                <c:pt idx="160">
                  <c:v>5.6732587000771773E-2</c:v>
                </c:pt>
                <c:pt idx="161">
                  <c:v>4.2575260931053016E-2</c:v>
                </c:pt>
                <c:pt idx="162">
                  <c:v>4.0853247142905613E-2</c:v>
                </c:pt>
                <c:pt idx="163">
                  <c:v>4.0951066305004336E-2</c:v>
                </c:pt>
                <c:pt idx="164">
                  <c:v>3.7464032586378981E-2</c:v>
                </c:pt>
                <c:pt idx="165">
                  <c:v>4.1688562603409474E-2</c:v>
                </c:pt>
                <c:pt idx="166">
                  <c:v>4.2453279682979739E-2</c:v>
                </c:pt>
                <c:pt idx="167">
                  <c:v>4.3826726759782941E-2</c:v>
                </c:pt>
                <c:pt idx="168">
                  <c:v>4.5448814077402977E-2</c:v>
                </c:pt>
                <c:pt idx="169">
                  <c:v>4.9628950053494103E-2</c:v>
                </c:pt>
                <c:pt idx="170">
                  <c:v>4.7851788392086592E-2</c:v>
                </c:pt>
                <c:pt idx="171">
                  <c:v>4.7350225837754722E-2</c:v>
                </c:pt>
                <c:pt idx="172">
                  <c:v>5.0770568568696106E-2</c:v>
                </c:pt>
                <c:pt idx="173">
                  <c:v>5.0094407408228347E-2</c:v>
                </c:pt>
                <c:pt idx="174">
                  <c:v>5.5346590839902343E-2</c:v>
                </c:pt>
                <c:pt idx="175">
                  <c:v>5.6225376531864435E-2</c:v>
                </c:pt>
                <c:pt idx="176">
                  <c:v>4.7837256084208524E-2</c:v>
                </c:pt>
                <c:pt idx="177">
                  <c:v>4.4799242415394014E-2</c:v>
                </c:pt>
                <c:pt idx="178">
                  <c:v>4.7362182256503127E-2</c:v>
                </c:pt>
                <c:pt idx="179">
                  <c:v>4.8483428526202688E-2</c:v>
                </c:pt>
                <c:pt idx="180">
                  <c:v>4.6332773623714796E-2</c:v>
                </c:pt>
                <c:pt idx="181">
                  <c:v>4.6053241438387738E-2</c:v>
                </c:pt>
                <c:pt idx="182">
                  <c:v>4.7257608502637605E-2</c:v>
                </c:pt>
                <c:pt idx="183">
                  <c:v>4.7319403124613912E-2</c:v>
                </c:pt>
                <c:pt idx="184">
                  <c:v>4.3268931813907563E-2</c:v>
                </c:pt>
                <c:pt idx="185">
                  <c:v>4.30477959565434E-2</c:v>
                </c:pt>
                <c:pt idx="186">
                  <c:v>4.5295155373938023E-2</c:v>
                </c:pt>
                <c:pt idx="187">
                  <c:v>4.682111026742064E-2</c:v>
                </c:pt>
                <c:pt idx="188">
                  <c:v>4.8442038720386882E-2</c:v>
                </c:pt>
                <c:pt idx="189">
                  <c:v>5.0941057421866054E-2</c:v>
                </c:pt>
                <c:pt idx="190">
                  <c:v>4.8442624026323378E-2</c:v>
                </c:pt>
                <c:pt idx="191">
                  <c:v>4.9600402525788456E-2</c:v>
                </c:pt>
                <c:pt idx="192">
                  <c:v>5.1517508585498306E-2</c:v>
                </c:pt>
                <c:pt idx="193">
                  <c:v>5.1075108099471911E-2</c:v>
                </c:pt>
                <c:pt idx="194">
                  <c:v>5.1563065860253832E-2</c:v>
                </c:pt>
                <c:pt idx="195">
                  <c:v>5.3073433874264886E-2</c:v>
                </c:pt>
                <c:pt idx="196">
                  <c:v>4.8641681573928119E-2</c:v>
                </c:pt>
                <c:pt idx="197">
                  <c:v>5.0700414340491218E-2</c:v>
                </c:pt>
                <c:pt idx="198">
                  <c:v>5.2695314705969776E-2</c:v>
                </c:pt>
                <c:pt idx="199">
                  <c:v>5.1091867939025093E-2</c:v>
                </c:pt>
                <c:pt idx="200">
                  <c:v>4.6794800617254717E-2</c:v>
                </c:pt>
                <c:pt idx="201">
                  <c:v>4.7697871171101469E-2</c:v>
                </c:pt>
                <c:pt idx="202">
                  <c:v>4.5021342339946591E-2</c:v>
                </c:pt>
                <c:pt idx="203">
                  <c:v>4.2172262412319417E-2</c:v>
                </c:pt>
                <c:pt idx="204">
                  <c:v>4.0366881767351481E-2</c:v>
                </c:pt>
                <c:pt idx="205">
                  <c:v>4.1112964168022903E-2</c:v>
                </c:pt>
                <c:pt idx="206">
                  <c:v>4.4192267375634975E-2</c:v>
                </c:pt>
                <c:pt idx="207">
                  <c:v>4.3915661028952058E-2</c:v>
                </c:pt>
                <c:pt idx="208">
                  <c:v>4.2933251198884914E-2</c:v>
                </c:pt>
                <c:pt idx="209">
                  <c:v>4.3798285446143836E-2</c:v>
                </c:pt>
                <c:pt idx="210">
                  <c:v>4.4917949112253552E-2</c:v>
                </c:pt>
                <c:pt idx="211">
                  <c:v>4.5992599237499321E-2</c:v>
                </c:pt>
                <c:pt idx="212">
                  <c:v>4.8314708398096817E-2</c:v>
                </c:pt>
                <c:pt idx="213">
                  <c:v>4.6261422068675562E-2</c:v>
                </c:pt>
                <c:pt idx="214">
                  <c:v>4.5863226049399297E-2</c:v>
                </c:pt>
                <c:pt idx="215">
                  <c:v>4.6850672741706845E-2</c:v>
                </c:pt>
                <c:pt idx="216">
                  <c:v>4.4695124130361696E-2</c:v>
                </c:pt>
                <c:pt idx="217">
                  <c:v>4.3424424931652883E-2</c:v>
                </c:pt>
                <c:pt idx="218">
                  <c:v>4.3721757960776153E-2</c:v>
                </c:pt>
                <c:pt idx="219">
                  <c:v>4.362737801005756E-2</c:v>
                </c:pt>
                <c:pt idx="220">
                  <c:v>4.1189605524405315E-2</c:v>
                </c:pt>
                <c:pt idx="221">
                  <c:v>3.3610328230172515E-2</c:v>
                </c:pt>
                <c:pt idx="222">
                  <c:v>3.888022250507317E-2</c:v>
                </c:pt>
                <c:pt idx="223">
                  <c:v>4.2444558766418838E-2</c:v>
                </c:pt>
                <c:pt idx="224">
                  <c:v>4.1765430570318673E-2</c:v>
                </c:pt>
                <c:pt idx="225">
                  <c:v>4.0989689060218715E-2</c:v>
                </c:pt>
                <c:pt idx="226">
                  <c:v>4.3919633596269603E-2</c:v>
                </c:pt>
                <c:pt idx="227">
                  <c:v>4.7643016680482653E-2</c:v>
                </c:pt>
                <c:pt idx="228">
                  <c:v>4.7797102174490624E-2</c:v>
                </c:pt>
                <c:pt idx="229">
                  <c:v>4.9622226234238953E-2</c:v>
                </c:pt>
                <c:pt idx="230">
                  <c:v>5.101734524610313E-2</c:v>
                </c:pt>
                <c:pt idx="231">
                  <c:v>5.2970468178930918E-2</c:v>
                </c:pt>
                <c:pt idx="232">
                  <c:v>5.425674124599833E-2</c:v>
                </c:pt>
                <c:pt idx="233">
                  <c:v>5.6155655281908579E-2</c:v>
                </c:pt>
                <c:pt idx="234">
                  <c:v>5.822117059709131E-2</c:v>
                </c:pt>
                <c:pt idx="235">
                  <c:v>5.7061926933656082E-2</c:v>
                </c:pt>
                <c:pt idx="236">
                  <c:v>6.0909896093051641E-2</c:v>
                </c:pt>
                <c:pt idx="237">
                  <c:v>6.0942503414594063E-2</c:v>
                </c:pt>
                <c:pt idx="238">
                  <c:v>6.1429475744871009E-2</c:v>
                </c:pt>
                <c:pt idx="239">
                  <c:v>5.6639602437477121E-2</c:v>
                </c:pt>
                <c:pt idx="240">
                  <c:v>6.1272442625169399E-2</c:v>
                </c:pt>
                <c:pt idx="241">
                  <c:v>6.52646666186808E-2</c:v>
                </c:pt>
                <c:pt idx="242">
                  <c:v>6.8163366166743344E-2</c:v>
                </c:pt>
                <c:pt idx="243">
                  <c:v>7.1010476171885606E-2</c:v>
                </c:pt>
                <c:pt idx="244">
                  <c:v>7.6571940604430511E-2</c:v>
                </c:pt>
                <c:pt idx="245">
                  <c:v>7.7504889005657551E-2</c:v>
                </c:pt>
                <c:pt idx="246">
                  <c:v>7.9143612201025393E-2</c:v>
                </c:pt>
                <c:pt idx="247">
                  <c:v>7.6497494720305759E-2</c:v>
                </c:pt>
                <c:pt idx="248">
                  <c:v>6.8829611902387455E-2</c:v>
                </c:pt>
                <c:pt idx="249">
                  <c:v>6.6369256736370397E-2</c:v>
                </c:pt>
                <c:pt idx="250">
                  <c:v>6.3716088510275548E-2</c:v>
                </c:pt>
                <c:pt idx="251">
                  <c:v>6.1959737395583914E-2</c:v>
                </c:pt>
                <c:pt idx="252">
                  <c:v>6.1620749480819303E-2</c:v>
                </c:pt>
                <c:pt idx="253">
                  <c:v>6.0385993877649091E-2</c:v>
                </c:pt>
                <c:pt idx="254">
                  <c:v>6.3307791808443148E-2</c:v>
                </c:pt>
                <c:pt idx="255">
                  <c:v>6.3544205954046085E-2</c:v>
                </c:pt>
                <c:pt idx="256">
                  <c:v>6.1566238971830778E-2</c:v>
                </c:pt>
                <c:pt idx="257">
                  <c:v>5.486356032980122E-2</c:v>
                </c:pt>
                <c:pt idx="258">
                  <c:v>5.6744024624513001E-2</c:v>
                </c:pt>
                <c:pt idx="259">
                  <c:v>6.0324071523199296E-2</c:v>
                </c:pt>
                <c:pt idx="260">
                  <c:v>5.9815642221970333E-2</c:v>
                </c:pt>
                <c:pt idx="261">
                  <c:v>6.0893677187848549E-2</c:v>
                </c:pt>
                <c:pt idx="262">
                  <c:v>6.2178626404300497E-2</c:v>
                </c:pt>
                <c:pt idx="263">
                  <c:v>6.5912629889522623E-2</c:v>
                </c:pt>
                <c:pt idx="264">
                  <c:v>6.5930115476412032E-2</c:v>
                </c:pt>
                <c:pt idx="265">
                  <c:v>6.3356764074855243E-2</c:v>
                </c:pt>
                <c:pt idx="266">
                  <c:v>6.2960462027027098E-2</c:v>
                </c:pt>
                <c:pt idx="267">
                  <c:v>6.3115491085771525E-2</c:v>
                </c:pt>
                <c:pt idx="268">
                  <c:v>6.7366219161635321E-2</c:v>
                </c:pt>
                <c:pt idx="269">
                  <c:v>6.7432691315817417E-2</c:v>
                </c:pt>
                <c:pt idx="270">
                  <c:v>6.8969006666311117E-2</c:v>
                </c:pt>
                <c:pt idx="271">
                  <c:v>6.8071896281891697E-2</c:v>
                </c:pt>
                <c:pt idx="272">
                  <c:v>7.3750129699234335E-2</c:v>
                </c:pt>
                <c:pt idx="273">
                  <c:v>7.6187390430422886E-2</c:v>
                </c:pt>
                <c:pt idx="274">
                  <c:v>7.7883173415451479E-2</c:v>
                </c:pt>
                <c:pt idx="275">
                  <c:v>7.6960997693069189E-2</c:v>
                </c:pt>
                <c:pt idx="276">
                  <c:v>7.6839659694356688E-2</c:v>
                </c:pt>
                <c:pt idx="277">
                  <c:v>7.9598742773135056E-2</c:v>
                </c:pt>
                <c:pt idx="278">
                  <c:v>8.0591293607623515E-2</c:v>
                </c:pt>
                <c:pt idx="279">
                  <c:v>8.2993820471337076E-2</c:v>
                </c:pt>
                <c:pt idx="280">
                  <c:v>7.9303315296693433E-2</c:v>
                </c:pt>
                <c:pt idx="281">
                  <c:v>8.1734472126267721E-2</c:v>
                </c:pt>
                <c:pt idx="282">
                  <c:v>8.0989051864834627E-2</c:v>
                </c:pt>
                <c:pt idx="283">
                  <c:v>8.0820216325839578E-2</c:v>
                </c:pt>
                <c:pt idx="284">
                  <c:v>8.247146973852737E-2</c:v>
                </c:pt>
                <c:pt idx="285">
                  <c:v>7.9908015608814442E-2</c:v>
                </c:pt>
                <c:pt idx="286">
                  <c:v>7.8556487485345383E-2</c:v>
                </c:pt>
                <c:pt idx="287">
                  <c:v>8.0399500148877423E-2</c:v>
                </c:pt>
                <c:pt idx="288">
                  <c:v>8.1374948737321651E-2</c:v>
                </c:pt>
                <c:pt idx="289">
                  <c:v>8.6603032638851052E-2</c:v>
                </c:pt>
                <c:pt idx="290">
                  <c:v>8.8174922527812005E-2</c:v>
                </c:pt>
                <c:pt idx="291">
                  <c:v>8.7510196410448549E-2</c:v>
                </c:pt>
                <c:pt idx="292">
                  <c:v>9.0499319495057073E-2</c:v>
                </c:pt>
                <c:pt idx="293">
                  <c:v>9.0311098263530232E-2</c:v>
                </c:pt>
                <c:pt idx="294">
                  <c:v>8.9399278187564213E-2</c:v>
                </c:pt>
                <c:pt idx="295">
                  <c:v>9.306239552135287E-2</c:v>
                </c:pt>
                <c:pt idx="296">
                  <c:v>9.4526817689385534E-2</c:v>
                </c:pt>
                <c:pt idx="297">
                  <c:v>0.10138811790363045</c:v>
                </c:pt>
                <c:pt idx="298">
                  <c:v>0.10061264036336437</c:v>
                </c:pt>
                <c:pt idx="299">
                  <c:v>9.7924416453961993E-2</c:v>
                </c:pt>
                <c:pt idx="300">
                  <c:v>9.730496399359656E-2</c:v>
                </c:pt>
                <c:pt idx="301">
                  <c:v>9.8247300083433409E-2</c:v>
                </c:pt>
                <c:pt idx="302">
                  <c:v>0.10009629368118689</c:v>
                </c:pt>
                <c:pt idx="303">
                  <c:v>0.10057049850422772</c:v>
                </c:pt>
                <c:pt idx="304">
                  <c:v>0.10317663134870181</c:v>
                </c:pt>
                <c:pt idx="305">
                  <c:v>0.10168953130199021</c:v>
                </c:pt>
                <c:pt idx="306">
                  <c:v>9.6095258888164281E-2</c:v>
                </c:pt>
                <c:pt idx="307">
                  <c:v>9.652873266992712E-2</c:v>
                </c:pt>
                <c:pt idx="308">
                  <c:v>9.7640291398045198E-2</c:v>
                </c:pt>
                <c:pt idx="309">
                  <c:v>0.10143804137671819</c:v>
                </c:pt>
                <c:pt idx="310">
                  <c:v>0.10376077425996533</c:v>
                </c:pt>
                <c:pt idx="311">
                  <c:v>0.10079999983149401</c:v>
                </c:pt>
                <c:pt idx="312">
                  <c:v>0.10353144104658185</c:v>
                </c:pt>
                <c:pt idx="313">
                  <c:v>0.1093979631652553</c:v>
                </c:pt>
                <c:pt idx="314">
                  <c:v>0.1115152665762994</c:v>
                </c:pt>
                <c:pt idx="315">
                  <c:v>0.10975668588786258</c:v>
                </c:pt>
                <c:pt idx="316">
                  <c:v>0.11469953785362397</c:v>
                </c:pt>
                <c:pt idx="317">
                  <c:v>0.11635910970793073</c:v>
                </c:pt>
                <c:pt idx="318">
                  <c:v>0.11640302825268944</c:v>
                </c:pt>
                <c:pt idx="319">
                  <c:v>0.11544153176802019</c:v>
                </c:pt>
                <c:pt idx="320">
                  <c:v>0.11567208189458744</c:v>
                </c:pt>
                <c:pt idx="321">
                  <c:v>0.11578172869901304</c:v>
                </c:pt>
                <c:pt idx="322">
                  <c:v>0.11736829816454264</c:v>
                </c:pt>
                <c:pt idx="323">
                  <c:v>0.11599060837604502</c:v>
                </c:pt>
                <c:pt idx="324">
                  <c:v>0.11223885027145675</c:v>
                </c:pt>
                <c:pt idx="325">
                  <c:v>0.11273116090294089</c:v>
                </c:pt>
                <c:pt idx="326">
                  <c:v>0.11737812579967366</c:v>
                </c:pt>
                <c:pt idx="327">
                  <c:v>0.11681625342060875</c:v>
                </c:pt>
                <c:pt idx="328">
                  <c:v>0.11396013935865767</c:v>
                </c:pt>
                <c:pt idx="329">
                  <c:v>0.12012679095823098</c:v>
                </c:pt>
                <c:pt idx="330">
                  <c:v>0.11766853517280162</c:v>
                </c:pt>
                <c:pt idx="331">
                  <c:v>0.12015557924897236</c:v>
                </c:pt>
                <c:pt idx="332">
                  <c:v>0.11837887867559038</c:v>
                </c:pt>
                <c:pt idx="333">
                  <c:v>0.11348511606223055</c:v>
                </c:pt>
                <c:pt idx="334">
                  <c:v>0.11276354819679502</c:v>
                </c:pt>
                <c:pt idx="335">
                  <c:v>0.10923379786146525</c:v>
                </c:pt>
                <c:pt idx="336">
                  <c:v>0.10504324258338094</c:v>
                </c:pt>
                <c:pt idx="337">
                  <c:v>0.10586190313210164</c:v>
                </c:pt>
                <c:pt idx="338">
                  <c:v>0.10620885670970825</c:v>
                </c:pt>
                <c:pt idx="339">
                  <c:v>0.10221604049710087</c:v>
                </c:pt>
                <c:pt idx="340">
                  <c:v>0.10121297062591461</c:v>
                </c:pt>
                <c:pt idx="341">
                  <c:v>0.1052998558561713</c:v>
                </c:pt>
                <c:pt idx="342">
                  <c:v>0.1020686758594298</c:v>
                </c:pt>
                <c:pt idx="343">
                  <c:v>0.10054264833456295</c:v>
                </c:pt>
                <c:pt idx="344">
                  <c:v>0.10284150126895164</c:v>
                </c:pt>
                <c:pt idx="345">
                  <c:v>0.10615863973339534</c:v>
                </c:pt>
                <c:pt idx="346">
                  <c:v>0.10378595411803349</c:v>
                </c:pt>
                <c:pt idx="347">
                  <c:v>0.10751495759806207</c:v>
                </c:pt>
                <c:pt idx="348">
                  <c:v>0.10889087387783158</c:v>
                </c:pt>
                <c:pt idx="349">
                  <c:v>0.11103297433476778</c:v>
                </c:pt>
                <c:pt idx="350">
                  <c:v>0.1132304957882051</c:v>
                </c:pt>
                <c:pt idx="351">
                  <c:v>0.11204857406791857</c:v>
                </c:pt>
                <c:pt idx="352">
                  <c:v>0.10880731328000304</c:v>
                </c:pt>
                <c:pt idx="353">
                  <c:v>0.10881674988814949</c:v>
                </c:pt>
                <c:pt idx="354">
                  <c:v>0.11087533958445916</c:v>
                </c:pt>
                <c:pt idx="355">
                  <c:v>0.11238734993913979</c:v>
                </c:pt>
                <c:pt idx="356">
                  <c:v>0.11108579214321679</c:v>
                </c:pt>
                <c:pt idx="357">
                  <c:v>0.1132003882792898</c:v>
                </c:pt>
                <c:pt idx="358">
                  <c:v>0.11281060876560167</c:v>
                </c:pt>
                <c:pt idx="359">
                  <c:v>0.11341558829409026</c:v>
                </c:pt>
                <c:pt idx="360">
                  <c:v>0.11450985476405307</c:v>
                </c:pt>
                <c:pt idx="361">
                  <c:v>0.11088042454632707</c:v>
                </c:pt>
                <c:pt idx="362">
                  <c:v>0.11227537917762509</c:v>
                </c:pt>
                <c:pt idx="363">
                  <c:v>0.11264211555356951</c:v>
                </c:pt>
                <c:pt idx="364">
                  <c:v>0.11432890858483369</c:v>
                </c:pt>
                <c:pt idx="365">
                  <c:v>0.11867955094325866</c:v>
                </c:pt>
                <c:pt idx="366">
                  <c:v>0.11924853274253921</c:v>
                </c:pt>
                <c:pt idx="367">
                  <c:v>0.12106803771367824</c:v>
                </c:pt>
                <c:pt idx="368">
                  <c:v>0.1214324170508021</c:v>
                </c:pt>
                <c:pt idx="369">
                  <c:v>0.12688345674798762</c:v>
                </c:pt>
                <c:pt idx="370">
                  <c:v>0.12549434043191476</c:v>
                </c:pt>
                <c:pt idx="371">
                  <c:v>0.12253918503402983</c:v>
                </c:pt>
                <c:pt idx="372">
                  <c:v>0.12391465321355655</c:v>
                </c:pt>
                <c:pt idx="373">
                  <c:v>0.12593389539539013</c:v>
                </c:pt>
                <c:pt idx="374">
                  <c:v>0.13111251871914975</c:v>
                </c:pt>
                <c:pt idx="375">
                  <c:v>0.13441381559952281</c:v>
                </c:pt>
                <c:pt idx="376">
                  <c:v>0.13828857126343619</c:v>
                </c:pt>
                <c:pt idx="377">
                  <c:v>0.13847696600801795</c:v>
                </c:pt>
                <c:pt idx="378">
                  <c:v>0.13887783604416704</c:v>
                </c:pt>
                <c:pt idx="379">
                  <c:v>0.13971219237964438</c:v>
                </c:pt>
                <c:pt idx="380">
                  <c:v>0.13716384193886866</c:v>
                </c:pt>
                <c:pt idx="381">
                  <c:v>0.14026153226743698</c:v>
                </c:pt>
                <c:pt idx="382">
                  <c:v>0.14604419845721228</c:v>
                </c:pt>
                <c:pt idx="383">
                  <c:v>0.15037454843445441</c:v>
                </c:pt>
                <c:pt idx="384">
                  <c:v>0.15055286493870579</c:v>
                </c:pt>
                <c:pt idx="385">
                  <c:v>0.15507316111115521</c:v>
                </c:pt>
                <c:pt idx="386">
                  <c:v>0.15485878752115667</c:v>
                </c:pt>
                <c:pt idx="387">
                  <c:v>0.15876206715661745</c:v>
                </c:pt>
                <c:pt idx="388">
                  <c:v>0.16168350433041423</c:v>
                </c:pt>
                <c:pt idx="389">
                  <c:v>0.16138669474213041</c:v>
                </c:pt>
                <c:pt idx="390">
                  <c:v>0.15895839810930024</c:v>
                </c:pt>
                <c:pt idx="391">
                  <c:v>0.15971848065960259</c:v>
                </c:pt>
                <c:pt idx="392">
                  <c:v>0.1605006112620817</c:v>
                </c:pt>
                <c:pt idx="393">
                  <c:v>0.15625191235637481</c:v>
                </c:pt>
                <c:pt idx="394">
                  <c:v>0.15601669044584932</c:v>
                </c:pt>
                <c:pt idx="395">
                  <c:v>0.16003026798407649</c:v>
                </c:pt>
                <c:pt idx="396">
                  <c:v>0.15533931744980611</c:v>
                </c:pt>
                <c:pt idx="397">
                  <c:v>0.14994046548331086</c:v>
                </c:pt>
                <c:pt idx="398">
                  <c:v>0.15072931519055532</c:v>
                </c:pt>
                <c:pt idx="399">
                  <c:v>0.15315078889134215</c:v>
                </c:pt>
                <c:pt idx="400">
                  <c:v>0.15468933735184753</c:v>
                </c:pt>
                <c:pt idx="401">
                  <c:v>0.15673172302852667</c:v>
                </c:pt>
                <c:pt idx="402">
                  <c:v>0.15561851576809305</c:v>
                </c:pt>
                <c:pt idx="403">
                  <c:v>0.16232039361039596</c:v>
                </c:pt>
                <c:pt idx="404">
                  <c:v>0.16311182179457384</c:v>
                </c:pt>
                <c:pt idx="405">
                  <c:v>0.16355373522617156</c:v>
                </c:pt>
                <c:pt idx="406">
                  <c:v>0.16538961767226512</c:v>
                </c:pt>
                <c:pt idx="407">
                  <c:v>0.17032511388884242</c:v>
                </c:pt>
                <c:pt idx="408">
                  <c:v>0.16783690528027551</c:v>
                </c:pt>
                <c:pt idx="409">
                  <c:v>0.16684353933389506</c:v>
                </c:pt>
                <c:pt idx="410">
                  <c:v>0.16667457810893782</c:v>
                </c:pt>
                <c:pt idx="411">
                  <c:v>0.16648379061998031</c:v>
                </c:pt>
                <c:pt idx="412">
                  <c:v>0.16933178729506659</c:v>
                </c:pt>
                <c:pt idx="413">
                  <c:v>0.16469785930658687</c:v>
                </c:pt>
                <c:pt idx="414">
                  <c:v>0.16699903460634657</c:v>
                </c:pt>
                <c:pt idx="415">
                  <c:v>0.16471229189753878</c:v>
                </c:pt>
                <c:pt idx="416">
                  <c:v>0.16480068346313248</c:v>
                </c:pt>
                <c:pt idx="417">
                  <c:v>0.16935301330207897</c:v>
                </c:pt>
                <c:pt idx="418">
                  <c:v>0.16899294529735642</c:v>
                </c:pt>
                <c:pt idx="419">
                  <c:v>0.16202977449484535</c:v>
                </c:pt>
                <c:pt idx="420">
                  <c:v>0.16460844223271331</c:v>
                </c:pt>
                <c:pt idx="421">
                  <c:v>0.1627519119889328</c:v>
                </c:pt>
                <c:pt idx="422">
                  <c:v>0.15938596018171602</c:v>
                </c:pt>
                <c:pt idx="423">
                  <c:v>0.16133263261334507</c:v>
                </c:pt>
                <c:pt idx="424">
                  <c:v>0.16449238305241565</c:v>
                </c:pt>
                <c:pt idx="425">
                  <c:v>0.16821825573531257</c:v>
                </c:pt>
                <c:pt idx="426">
                  <c:v>0.1623074499913274</c:v>
                </c:pt>
                <c:pt idx="427">
                  <c:v>0.16221120525843191</c:v>
                </c:pt>
                <c:pt idx="428">
                  <c:v>0.16123489185058903</c:v>
                </c:pt>
                <c:pt idx="429">
                  <c:v>0.16427205565742686</c:v>
                </c:pt>
                <c:pt idx="430">
                  <c:v>0.16706964183011408</c:v>
                </c:pt>
                <c:pt idx="431">
                  <c:v>0.16525364997267511</c:v>
                </c:pt>
                <c:pt idx="432">
                  <c:v>0.16670901594294429</c:v>
                </c:pt>
                <c:pt idx="433">
                  <c:v>0.1678834934917649</c:v>
                </c:pt>
                <c:pt idx="434">
                  <c:v>0.1681568189707735</c:v>
                </c:pt>
                <c:pt idx="435">
                  <c:v>0.16840728982380482</c:v>
                </c:pt>
                <c:pt idx="436">
                  <c:v>0.16837515105411494</c:v>
                </c:pt>
                <c:pt idx="437">
                  <c:v>0.16929940170332447</c:v>
                </c:pt>
                <c:pt idx="438">
                  <c:v>0.17036856361472641</c:v>
                </c:pt>
                <c:pt idx="439">
                  <c:v>0.16858881656227365</c:v>
                </c:pt>
                <c:pt idx="440">
                  <c:v>0.16775822809517682</c:v>
                </c:pt>
                <c:pt idx="441">
                  <c:v>0.16575145613716225</c:v>
                </c:pt>
                <c:pt idx="442">
                  <c:v>0.16717413027693051</c:v>
                </c:pt>
                <c:pt idx="443">
                  <c:v>0.1662819362261132</c:v>
                </c:pt>
                <c:pt idx="444">
                  <c:v>0.16920817032476743</c:v>
                </c:pt>
                <c:pt idx="445">
                  <c:v>0.168660462977412</c:v>
                </c:pt>
                <c:pt idx="446">
                  <c:v>0.16888822283139837</c:v>
                </c:pt>
                <c:pt idx="447">
                  <c:v>0.16532530873075935</c:v>
                </c:pt>
                <c:pt idx="448">
                  <c:v>0.15499241163508359</c:v>
                </c:pt>
                <c:pt idx="449">
                  <c:v>0.15672308041485383</c:v>
                </c:pt>
                <c:pt idx="450">
                  <c:v>0.15928654985473023</c:v>
                </c:pt>
                <c:pt idx="451">
                  <c:v>0.15895587104868714</c:v>
                </c:pt>
                <c:pt idx="452">
                  <c:v>0.16141004116291002</c:v>
                </c:pt>
                <c:pt idx="453">
                  <c:v>0.15828326034175588</c:v>
                </c:pt>
                <c:pt idx="454">
                  <c:v>0.15487064731064693</c:v>
                </c:pt>
                <c:pt idx="455">
                  <c:v>0.15505006647122022</c:v>
                </c:pt>
                <c:pt idx="456">
                  <c:v>0.15412472227365703</c:v>
                </c:pt>
                <c:pt idx="457">
                  <c:v>0.15400247475930451</c:v>
                </c:pt>
                <c:pt idx="458">
                  <c:v>0.15250066622346825</c:v>
                </c:pt>
                <c:pt idx="459">
                  <c:v>0.15468257829658505</c:v>
                </c:pt>
                <c:pt idx="460">
                  <c:v>0.15460287588150701</c:v>
                </c:pt>
                <c:pt idx="461">
                  <c:v>0.15482990709533695</c:v>
                </c:pt>
                <c:pt idx="462">
                  <c:v>0.15869768004012186</c:v>
                </c:pt>
                <c:pt idx="463">
                  <c:v>0.16378430147379519</c:v>
                </c:pt>
                <c:pt idx="464">
                  <c:v>0.16588931441240873</c:v>
                </c:pt>
                <c:pt idx="465">
                  <c:v>0.16812136716146675</c:v>
                </c:pt>
                <c:pt idx="466">
                  <c:v>0.16847598911152351</c:v>
                </c:pt>
                <c:pt idx="467">
                  <c:v>0.16895182145898668</c:v>
                </c:pt>
                <c:pt idx="468">
                  <c:v>0.16929395987444029</c:v>
                </c:pt>
                <c:pt idx="469">
                  <c:v>0.16969071686720194</c:v>
                </c:pt>
                <c:pt idx="470">
                  <c:v>0.16949480089046709</c:v>
                </c:pt>
                <c:pt idx="471">
                  <c:v>0.17233251051075826</c:v>
                </c:pt>
                <c:pt idx="472">
                  <c:v>0.17372609222550506</c:v>
                </c:pt>
                <c:pt idx="473">
                  <c:v>0.17518670783601809</c:v>
                </c:pt>
                <c:pt idx="474">
                  <c:v>0.17743086997499491</c:v>
                </c:pt>
                <c:pt idx="475">
                  <c:v>0.17900840621696412</c:v>
                </c:pt>
                <c:pt idx="476">
                  <c:v>0.17826089986335658</c:v>
                </c:pt>
                <c:pt idx="477">
                  <c:v>0.18249989957725243</c:v>
                </c:pt>
                <c:pt idx="478">
                  <c:v>0.19043758335236105</c:v>
                </c:pt>
                <c:pt idx="479">
                  <c:v>0.19943230184880845</c:v>
                </c:pt>
                <c:pt idx="480">
                  <c:v>0.19782972095457363</c:v>
                </c:pt>
                <c:pt idx="481">
                  <c:v>0.20058325396540244</c:v>
                </c:pt>
                <c:pt idx="482">
                  <c:v>0.20521565172610479</c:v>
                </c:pt>
                <c:pt idx="483">
                  <c:v>0.20375812538596927</c:v>
                </c:pt>
                <c:pt idx="484">
                  <c:v>0.20380684317828313</c:v>
                </c:pt>
                <c:pt idx="485">
                  <c:v>0.21318065308349299</c:v>
                </c:pt>
                <c:pt idx="486">
                  <c:v>0.21446040950223488</c:v>
                </c:pt>
                <c:pt idx="487">
                  <c:v>0.21598995429586809</c:v>
                </c:pt>
                <c:pt idx="488">
                  <c:v>0.21731704399984575</c:v>
                </c:pt>
                <c:pt idx="489">
                  <c:v>0.21932793304995801</c:v>
                </c:pt>
                <c:pt idx="490">
                  <c:v>0.21835571333312753</c:v>
                </c:pt>
                <c:pt idx="491">
                  <c:v>0.21994273858419588</c:v>
                </c:pt>
                <c:pt idx="492">
                  <c:v>0.22209706276649155</c:v>
                </c:pt>
                <c:pt idx="493">
                  <c:v>0.22228221977580609</c:v>
                </c:pt>
                <c:pt idx="494">
                  <c:v>0.22492037029299961</c:v>
                </c:pt>
                <c:pt idx="495">
                  <c:v>0.22307252965589397</c:v>
                </c:pt>
                <c:pt idx="496">
                  <c:v>0.22673341251079826</c:v>
                </c:pt>
                <c:pt idx="497">
                  <c:v>0.22727520641061982</c:v>
                </c:pt>
                <c:pt idx="498">
                  <c:v>0.22960884680991378</c:v>
                </c:pt>
                <c:pt idx="499">
                  <c:v>0.23893551980110894</c:v>
                </c:pt>
                <c:pt idx="500">
                  <c:v>0.24052588766103433</c:v>
                </c:pt>
                <c:pt idx="501">
                  <c:v>0.23838640378344933</c:v>
                </c:pt>
                <c:pt idx="502">
                  <c:v>0.24132071797890497</c:v>
                </c:pt>
                <c:pt idx="503">
                  <c:v>0.24102590753058317</c:v>
                </c:pt>
                <c:pt idx="504">
                  <c:v>0.24215936635529056</c:v>
                </c:pt>
                <c:pt idx="505">
                  <c:v>0.24715116230186807</c:v>
                </c:pt>
                <c:pt idx="506">
                  <c:v>0.25061411194340022</c:v>
                </c:pt>
                <c:pt idx="507">
                  <c:v>0.25301482817542276</c:v>
                </c:pt>
                <c:pt idx="508">
                  <c:v>0.25314200439003853</c:v>
                </c:pt>
                <c:pt idx="509">
                  <c:v>0.2504113562561654</c:v>
                </c:pt>
                <c:pt idx="510">
                  <c:v>0.24679509105694719</c:v>
                </c:pt>
                <c:pt idx="511">
                  <c:v>0.24070332315716825</c:v>
                </c:pt>
                <c:pt idx="512">
                  <c:v>0.24684942977399316</c:v>
                </c:pt>
                <c:pt idx="513">
                  <c:v>0.24824194184024706</c:v>
                </c:pt>
                <c:pt idx="514">
                  <c:v>0.24939132986011647</c:v>
                </c:pt>
                <c:pt idx="515">
                  <c:v>0.24835493174024759</c:v>
                </c:pt>
                <c:pt idx="516">
                  <c:v>0.2521143482997803</c:v>
                </c:pt>
                <c:pt idx="517">
                  <c:v>0.25494140849138391</c:v>
                </c:pt>
                <c:pt idx="518">
                  <c:v>0.25958239622779988</c:v>
                </c:pt>
                <c:pt idx="519">
                  <c:v>0.26427314186319606</c:v>
                </c:pt>
                <c:pt idx="520">
                  <c:v>0.26185500781391413</c:v>
                </c:pt>
                <c:pt idx="521">
                  <c:v>0.26286507531703429</c:v>
                </c:pt>
                <c:pt idx="522">
                  <c:v>0.26529338029594784</c:v>
                </c:pt>
                <c:pt idx="523">
                  <c:v>0.26354120600747044</c:v>
                </c:pt>
                <c:pt idx="524">
                  <c:v>0.26684640663224313</c:v>
                </c:pt>
                <c:pt idx="525">
                  <c:v>0.2685603860352761</c:v>
                </c:pt>
                <c:pt idx="526">
                  <c:v>0.26863536920768527</c:v>
                </c:pt>
                <c:pt idx="527">
                  <c:v>0.26682251151567926</c:v>
                </c:pt>
                <c:pt idx="528">
                  <c:v>0.26884728273320069</c:v>
                </c:pt>
                <c:pt idx="529">
                  <c:v>0.27097848423513193</c:v>
                </c:pt>
                <c:pt idx="530">
                  <c:v>0.27083105873759306</c:v>
                </c:pt>
                <c:pt idx="531">
                  <c:v>0.26889044189146127</c:v>
                </c:pt>
                <c:pt idx="532">
                  <c:v>0.27047035274974918</c:v>
                </c:pt>
                <c:pt idx="533">
                  <c:v>0.26653189864495386</c:v>
                </c:pt>
                <c:pt idx="534">
                  <c:v>0.27095457333053763</c:v>
                </c:pt>
                <c:pt idx="535">
                  <c:v>0.2696682017270049</c:v>
                </c:pt>
                <c:pt idx="536">
                  <c:v>0.26927560606687151</c:v>
                </c:pt>
                <c:pt idx="537">
                  <c:v>0.27521238672227377</c:v>
                </c:pt>
                <c:pt idx="538">
                  <c:v>0.26762642742897347</c:v>
                </c:pt>
                <c:pt idx="539">
                  <c:v>0.26997056389603258</c:v>
                </c:pt>
                <c:pt idx="540">
                  <c:v>0.27458692587073075</c:v>
                </c:pt>
                <c:pt idx="541">
                  <c:v>0.27358050885513108</c:v>
                </c:pt>
                <c:pt idx="542">
                  <c:v>0.27381035257025221</c:v>
                </c:pt>
                <c:pt idx="543">
                  <c:v>0.2772031976821312</c:v>
                </c:pt>
                <c:pt idx="544">
                  <c:v>0.27864465086475043</c:v>
                </c:pt>
                <c:pt idx="545">
                  <c:v>0.27440389534695608</c:v>
                </c:pt>
                <c:pt idx="546">
                  <c:v>0.2741460241644722</c:v>
                </c:pt>
                <c:pt idx="547">
                  <c:v>0.26996705299012524</c:v>
                </c:pt>
                <c:pt idx="548">
                  <c:v>0.26615082585647509</c:v>
                </c:pt>
                <c:pt idx="549">
                  <c:v>0.26581777306021137</c:v>
                </c:pt>
                <c:pt idx="550">
                  <c:v>0.26480147988862734</c:v>
                </c:pt>
                <c:pt idx="551">
                  <c:v>0.26197134662508792</c:v>
                </c:pt>
                <c:pt idx="552">
                  <c:v>0.26583846800199318</c:v>
                </c:pt>
                <c:pt idx="553">
                  <c:v>0.26975876767002704</c:v>
                </c:pt>
                <c:pt idx="554">
                  <c:v>0.2720449302472645</c:v>
                </c:pt>
                <c:pt idx="555">
                  <c:v>0.27442341793257996</c:v>
                </c:pt>
                <c:pt idx="556">
                  <c:v>0.27645767627430096</c:v>
                </c:pt>
                <c:pt idx="557">
                  <c:v>0.27715847554134454</c:v>
                </c:pt>
                <c:pt idx="558">
                  <c:v>0.27561001521848771</c:v>
                </c:pt>
                <c:pt idx="559">
                  <c:v>0.27564136296152908</c:v>
                </c:pt>
                <c:pt idx="560">
                  <c:v>0.27459167721528588</c:v>
                </c:pt>
                <c:pt idx="561">
                  <c:v>0.27734757024937506</c:v>
                </c:pt>
                <c:pt idx="562">
                  <c:v>0.27826832159396608</c:v>
                </c:pt>
                <c:pt idx="563">
                  <c:v>0.28013372999004038</c:v>
                </c:pt>
                <c:pt idx="564">
                  <c:v>0.27325041550692464</c:v>
                </c:pt>
                <c:pt idx="565">
                  <c:v>0.27580087956220645</c:v>
                </c:pt>
                <c:pt idx="566">
                  <c:v>0.27522228285451145</c:v>
                </c:pt>
                <c:pt idx="567">
                  <c:v>0.27895887596259605</c:v>
                </c:pt>
                <c:pt idx="568">
                  <c:v>0.28323431232045393</c:v>
                </c:pt>
                <c:pt idx="569">
                  <c:v>0.28323523435726417</c:v>
                </c:pt>
                <c:pt idx="570">
                  <c:v>0.2871047071126831</c:v>
                </c:pt>
                <c:pt idx="571">
                  <c:v>0.28693982989785805</c:v>
                </c:pt>
                <c:pt idx="572">
                  <c:v>0.28701023463646158</c:v>
                </c:pt>
                <c:pt idx="573">
                  <c:v>0.28343660494208422</c:v>
                </c:pt>
                <c:pt idx="574">
                  <c:v>0.27871895903218369</c:v>
                </c:pt>
                <c:pt idx="575">
                  <c:v>0.28477090514015257</c:v>
                </c:pt>
                <c:pt idx="576">
                  <c:v>0.28632866208597618</c:v>
                </c:pt>
                <c:pt idx="577">
                  <c:v>0.28697572779851632</c:v>
                </c:pt>
                <c:pt idx="578">
                  <c:v>0.27999551092529229</c:v>
                </c:pt>
                <c:pt idx="579">
                  <c:v>0.27853216575117989</c:v>
                </c:pt>
                <c:pt idx="580">
                  <c:v>0.27481146036502291</c:v>
                </c:pt>
                <c:pt idx="581">
                  <c:v>0.27404733518015423</c:v>
                </c:pt>
                <c:pt idx="582">
                  <c:v>0.27425012883079813</c:v>
                </c:pt>
                <c:pt idx="583">
                  <c:v>0.27831421803026912</c:v>
                </c:pt>
                <c:pt idx="584">
                  <c:v>0.27975228056804879</c:v>
                </c:pt>
                <c:pt idx="585">
                  <c:v>0.28420084754562835</c:v>
                </c:pt>
                <c:pt idx="586">
                  <c:v>0.28072622121227431</c:v>
                </c:pt>
                <c:pt idx="587">
                  <c:v>0.28193489184526932</c:v>
                </c:pt>
                <c:pt idx="588">
                  <c:v>0.28166424684908198</c:v>
                </c:pt>
                <c:pt idx="589">
                  <c:v>0.28373406986843541</c:v>
                </c:pt>
                <c:pt idx="590">
                  <c:v>0.27953223365077218</c:v>
                </c:pt>
                <c:pt idx="591">
                  <c:v>0.28126906281914632</c:v>
                </c:pt>
                <c:pt idx="592">
                  <c:v>0.28114561140912153</c:v>
                </c:pt>
                <c:pt idx="593">
                  <c:v>0.28765432637634802</c:v>
                </c:pt>
                <c:pt idx="594">
                  <c:v>0.28656486483451382</c:v>
                </c:pt>
                <c:pt idx="595">
                  <c:v>0.28558423194346161</c:v>
                </c:pt>
                <c:pt idx="596">
                  <c:v>0.28948859822462292</c:v>
                </c:pt>
                <c:pt idx="597">
                  <c:v>0.28629156162142344</c:v>
                </c:pt>
                <c:pt idx="598">
                  <c:v>0.28427962819633112</c:v>
                </c:pt>
                <c:pt idx="599">
                  <c:v>0.28798599601306596</c:v>
                </c:pt>
                <c:pt idx="600">
                  <c:v>0.28762761670975689</c:v>
                </c:pt>
                <c:pt idx="601">
                  <c:v>0.28640034454889185</c:v>
                </c:pt>
                <c:pt idx="602">
                  <c:v>0.27916952262231121</c:v>
                </c:pt>
                <c:pt idx="603">
                  <c:v>0.27864894267112228</c:v>
                </c:pt>
                <c:pt idx="604">
                  <c:v>0.2792736884739897</c:v>
                </c:pt>
                <c:pt idx="605">
                  <c:v>0.2739444240249671</c:v>
                </c:pt>
                <c:pt idx="606">
                  <c:v>0.27277777868522257</c:v>
                </c:pt>
                <c:pt idx="607">
                  <c:v>0.27296547655180925</c:v>
                </c:pt>
                <c:pt idx="608">
                  <c:v>0.2696685603198159</c:v>
                </c:pt>
                <c:pt idx="609">
                  <c:v>0.26962644386849632</c:v>
                </c:pt>
                <c:pt idx="610">
                  <c:v>0.26929866078402109</c:v>
                </c:pt>
                <c:pt idx="611">
                  <c:v>0.26379528498895</c:v>
                </c:pt>
                <c:pt idx="612">
                  <c:v>0.26212853201615771</c:v>
                </c:pt>
                <c:pt idx="613">
                  <c:v>0.26387251564141301</c:v>
                </c:pt>
                <c:pt idx="614">
                  <c:v>0.26193777732977486</c:v>
                </c:pt>
                <c:pt idx="615">
                  <c:v>0.26513962269667446</c:v>
                </c:pt>
                <c:pt idx="616">
                  <c:v>0.25570214362246579</c:v>
                </c:pt>
                <c:pt idx="617">
                  <c:v>0.2428741494325044</c:v>
                </c:pt>
                <c:pt idx="618">
                  <c:v>0.22848326326656498</c:v>
                </c:pt>
                <c:pt idx="619">
                  <c:v>0.23253549513626837</c:v>
                </c:pt>
                <c:pt idx="620">
                  <c:v>0.23844931318756846</c:v>
                </c:pt>
                <c:pt idx="621">
                  <c:v>0.23926607921801279</c:v>
                </c:pt>
                <c:pt idx="622">
                  <c:v>0.24201617783352192</c:v>
                </c:pt>
                <c:pt idx="623">
                  <c:v>0.24783885599858535</c:v>
                </c:pt>
                <c:pt idx="624">
                  <c:v>0.24797228898060242</c:v>
                </c:pt>
                <c:pt idx="625">
                  <c:v>0.25055619528405471</c:v>
                </c:pt>
                <c:pt idx="626">
                  <c:v>0.25146121746917349</c:v>
                </c:pt>
                <c:pt idx="627">
                  <c:v>0.25938888786359571</c:v>
                </c:pt>
                <c:pt idx="628">
                  <c:v>0.2599763228034857</c:v>
                </c:pt>
                <c:pt idx="629">
                  <c:v>0.25830478866034867</c:v>
                </c:pt>
                <c:pt idx="630">
                  <c:v>0.25505866821656209</c:v>
                </c:pt>
                <c:pt idx="631">
                  <c:v>0.25786168112423624</c:v>
                </c:pt>
                <c:pt idx="632">
                  <c:v>0.26116434358257301</c:v>
                </c:pt>
                <c:pt idx="633">
                  <c:v>0.26324487708961231</c:v>
                </c:pt>
                <c:pt idx="634">
                  <c:v>0.26540207497459178</c:v>
                </c:pt>
                <c:pt idx="635">
                  <c:v>0.26329197745070099</c:v>
                </c:pt>
                <c:pt idx="636">
                  <c:v>0.26324315004331211</c:v>
                </c:pt>
                <c:pt idx="637">
                  <c:v>0.26575292745226009</c:v>
                </c:pt>
                <c:pt idx="638">
                  <c:v>0.26537963388264396</c:v>
                </c:pt>
                <c:pt idx="639">
                  <c:v>0.26637839040077282</c:v>
                </c:pt>
                <c:pt idx="640">
                  <c:v>0.26764380193785375</c:v>
                </c:pt>
                <c:pt idx="641">
                  <c:v>0.26363898625139304</c:v>
                </c:pt>
                <c:pt idx="642">
                  <c:v>0.26432840091806553</c:v>
                </c:pt>
                <c:pt idx="643">
                  <c:v>0.26258520463333834</c:v>
                </c:pt>
                <c:pt idx="644">
                  <c:v>0.25807428075697247</c:v>
                </c:pt>
                <c:pt idx="645">
                  <c:v>0.25221301469667812</c:v>
                </c:pt>
                <c:pt idx="646">
                  <c:v>0.24655326860658855</c:v>
                </c:pt>
                <c:pt idx="647">
                  <c:v>0.24674587179811258</c:v>
                </c:pt>
                <c:pt idx="648">
                  <c:v>0.24883131404805092</c:v>
                </c:pt>
                <c:pt idx="649">
                  <c:v>0.24801787858311974</c:v>
                </c:pt>
                <c:pt idx="650">
                  <c:v>0.24811005555672372</c:v>
                </c:pt>
                <c:pt idx="651">
                  <c:v>0.24801679087316941</c:v>
                </c:pt>
                <c:pt idx="652">
                  <c:v>0.25048887247515617</c:v>
                </c:pt>
                <c:pt idx="653">
                  <c:v>0.25274189609848219</c:v>
                </c:pt>
                <c:pt idx="654">
                  <c:v>0.25377692401616536</c:v>
                </c:pt>
                <c:pt idx="655">
                  <c:v>0.26336400369950486</c:v>
                </c:pt>
                <c:pt idx="656">
                  <c:v>0.26456077873568185</c:v>
                </c:pt>
                <c:pt idx="657">
                  <c:v>0.27246127668413012</c:v>
                </c:pt>
                <c:pt idx="658">
                  <c:v>0.27100476914931271</c:v>
                </c:pt>
                <c:pt idx="659">
                  <c:v>0.27784447722080752</c:v>
                </c:pt>
                <c:pt idx="660">
                  <c:v>0.27427491698357942</c:v>
                </c:pt>
                <c:pt idx="661">
                  <c:v>0.28176580339053281</c:v>
                </c:pt>
                <c:pt idx="662">
                  <c:v>0.28185524251632854</c:v>
                </c:pt>
                <c:pt idx="663">
                  <c:v>0.29270210739272562</c:v>
                </c:pt>
                <c:pt idx="664">
                  <c:v>0.30620573062591716</c:v>
                </c:pt>
                <c:pt idx="665">
                  <c:v>0.29208659707552842</c:v>
                </c:pt>
                <c:pt idx="666">
                  <c:v>0.28480250560023657</c:v>
                </c:pt>
                <c:pt idx="667">
                  <c:v>0.29292325934874364</c:v>
                </c:pt>
                <c:pt idx="668">
                  <c:v>0.29168736071976986</c:v>
                </c:pt>
                <c:pt idx="669">
                  <c:v>0.29559245439774617</c:v>
                </c:pt>
                <c:pt idx="670">
                  <c:v>0.29527137599274389</c:v>
                </c:pt>
                <c:pt idx="671">
                  <c:v>0.29772187364397862</c:v>
                </c:pt>
                <c:pt idx="672">
                  <c:v>0.29914273965037586</c:v>
                </c:pt>
                <c:pt idx="673">
                  <c:v>0.3099630339142736</c:v>
                </c:pt>
                <c:pt idx="674">
                  <c:v>0.30626152311699961</c:v>
                </c:pt>
                <c:pt idx="675">
                  <c:v>0.31176773264016711</c:v>
                </c:pt>
                <c:pt idx="676">
                  <c:v>0.3115774695601401</c:v>
                </c:pt>
                <c:pt idx="677">
                  <c:v>0.3086202823935873</c:v>
                </c:pt>
                <c:pt idx="678">
                  <c:v>0.30239369534040605</c:v>
                </c:pt>
                <c:pt idx="679">
                  <c:v>0.3035937387563814</c:v>
                </c:pt>
                <c:pt idx="680">
                  <c:v>0.30567747030581738</c:v>
                </c:pt>
                <c:pt idx="681">
                  <c:v>0.30302306104724663</c:v>
                </c:pt>
                <c:pt idx="682">
                  <c:v>0.30255324140619444</c:v>
                </c:pt>
                <c:pt idx="683">
                  <c:v>0.30640877945618961</c:v>
                </c:pt>
                <c:pt idx="684">
                  <c:v>0.30861873103977344</c:v>
                </c:pt>
                <c:pt idx="685">
                  <c:v>0.31617205601477338</c:v>
                </c:pt>
                <c:pt idx="686">
                  <c:v>0.31582214651189688</c:v>
                </c:pt>
                <c:pt idx="687">
                  <c:v>0.31474054950816122</c:v>
                </c:pt>
                <c:pt idx="688">
                  <c:v>0.31584536240316141</c:v>
                </c:pt>
                <c:pt idx="689">
                  <c:v>0.31639867135198574</c:v>
                </c:pt>
                <c:pt idx="690">
                  <c:v>0.31002549571157823</c:v>
                </c:pt>
                <c:pt idx="691">
                  <c:v>0.31863751131314566</c:v>
                </c:pt>
                <c:pt idx="692">
                  <c:v>0.3162681253296542</c:v>
                </c:pt>
                <c:pt idx="693">
                  <c:v>0.31932085134244192</c:v>
                </c:pt>
                <c:pt idx="694">
                  <c:v>0.32038407986106598</c:v>
                </c:pt>
                <c:pt idx="695">
                  <c:v>0.3185319729896956</c:v>
                </c:pt>
                <c:pt idx="696">
                  <c:v>0.32428107309057519</c:v>
                </c:pt>
                <c:pt idx="697">
                  <c:v>0.32711676254546762</c:v>
                </c:pt>
                <c:pt idx="698">
                  <c:v>0.32485683210939098</c:v>
                </c:pt>
                <c:pt idx="699">
                  <c:v>0.324458683273948</c:v>
                </c:pt>
                <c:pt idx="700">
                  <c:v>0.32636260943741235</c:v>
                </c:pt>
                <c:pt idx="701">
                  <c:v>0.32415465714363223</c:v>
                </c:pt>
                <c:pt idx="702">
                  <c:v>0.32155765985107232</c:v>
                </c:pt>
                <c:pt idx="703">
                  <c:v>0.32385553380334109</c:v>
                </c:pt>
                <c:pt idx="704">
                  <c:v>0.32342471701646569</c:v>
                </c:pt>
                <c:pt idx="705">
                  <c:v>0.32970186960871395</c:v>
                </c:pt>
                <c:pt idx="706">
                  <c:v>0.33511962043327181</c:v>
                </c:pt>
                <c:pt idx="707">
                  <c:v>0.33450095474862018</c:v>
                </c:pt>
                <c:pt idx="708">
                  <c:v>0.339660177494985</c:v>
                </c:pt>
                <c:pt idx="709">
                  <c:v>0.34193170043889221</c:v>
                </c:pt>
                <c:pt idx="710">
                  <c:v>0.34212439324771871</c:v>
                </c:pt>
                <c:pt idx="711">
                  <c:v>0.3403526458718622</c:v>
                </c:pt>
                <c:pt idx="712">
                  <c:v>0.3410092903262294</c:v>
                </c:pt>
                <c:pt idx="713">
                  <c:v>0.34472639638829983</c:v>
                </c:pt>
                <c:pt idx="714">
                  <c:v>0.33955095299871041</c:v>
                </c:pt>
                <c:pt idx="715">
                  <c:v>0.33289759008671282</c:v>
                </c:pt>
                <c:pt idx="716">
                  <c:v>0.32752340038555183</c:v>
                </c:pt>
                <c:pt idx="717">
                  <c:v>0.33003349227773859</c:v>
                </c:pt>
                <c:pt idx="718">
                  <c:v>0.33450193072469991</c:v>
                </c:pt>
                <c:pt idx="719">
                  <c:v>0.33534314145243571</c:v>
                </c:pt>
                <c:pt idx="720">
                  <c:v>0.33718136024813661</c:v>
                </c:pt>
                <c:pt idx="721">
                  <c:v>0.33950596286039469</c:v>
                </c:pt>
                <c:pt idx="722">
                  <c:v>0.33845299448834676</c:v>
                </c:pt>
                <c:pt idx="723">
                  <c:v>0.33681907441257253</c:v>
                </c:pt>
                <c:pt idx="724">
                  <c:v>0.33753914686844166</c:v>
                </c:pt>
                <c:pt idx="725">
                  <c:v>0.33850602928907692</c:v>
                </c:pt>
                <c:pt idx="726">
                  <c:v>0.33867405075393231</c:v>
                </c:pt>
                <c:pt idx="727">
                  <c:v>0.33908454840015989</c:v>
                </c:pt>
                <c:pt idx="728">
                  <c:v>0.33366731208944267</c:v>
                </c:pt>
                <c:pt idx="729">
                  <c:v>0.33344134539932502</c:v>
                </c:pt>
                <c:pt idx="730">
                  <c:v>0.3339858038521113</c:v>
                </c:pt>
                <c:pt idx="731">
                  <c:v>0.33136966838962723</c:v>
                </c:pt>
                <c:pt idx="732">
                  <c:v>0.3325349697544655</c:v>
                </c:pt>
                <c:pt idx="733">
                  <c:v>0.33508769909724512</c:v>
                </c:pt>
                <c:pt idx="734">
                  <c:v>0.32883307607526069</c:v>
                </c:pt>
                <c:pt idx="735">
                  <c:v>0.3287731621451444</c:v>
                </c:pt>
                <c:pt idx="736">
                  <c:v>0.33309934569584931</c:v>
                </c:pt>
                <c:pt idx="737">
                  <c:v>0.33997989718943566</c:v>
                </c:pt>
                <c:pt idx="738">
                  <c:v>0.33877053740538843</c:v>
                </c:pt>
                <c:pt idx="739">
                  <c:v>0.33906955085146073</c:v>
                </c:pt>
                <c:pt idx="740">
                  <c:v>0.34258201578561187</c:v>
                </c:pt>
                <c:pt idx="741">
                  <c:v>0.34504503333418746</c:v>
                </c:pt>
                <c:pt idx="742">
                  <c:v>0.34595703048721438</c:v>
                </c:pt>
                <c:pt idx="743">
                  <c:v>0.35119492013949927</c:v>
                </c:pt>
                <c:pt idx="744">
                  <c:v>0.35643960486185056</c:v>
                </c:pt>
                <c:pt idx="745">
                  <c:v>0.3571538946468118</c:v>
                </c:pt>
                <c:pt idx="746">
                  <c:v>0.36187360756845477</c:v>
                </c:pt>
                <c:pt idx="747">
                  <c:v>0.36360975155558672</c:v>
                </c:pt>
                <c:pt idx="748">
                  <c:v>0.36089714809114981</c:v>
                </c:pt>
                <c:pt idx="749">
                  <c:v>0.36002617522231195</c:v>
                </c:pt>
                <c:pt idx="750">
                  <c:v>0.35867146953791873</c:v>
                </c:pt>
                <c:pt idx="751">
                  <c:v>0.36996653717210082</c:v>
                </c:pt>
                <c:pt idx="752">
                  <c:v>0.3724553424778414</c:v>
                </c:pt>
                <c:pt idx="753">
                  <c:v>0.38438410001727386</c:v>
                </c:pt>
                <c:pt idx="754">
                  <c:v>0.39077743941431287</c:v>
                </c:pt>
                <c:pt idx="755">
                  <c:v>0.39433485296153337</c:v>
                </c:pt>
                <c:pt idx="756">
                  <c:v>0.39655577581605672</c:v>
                </c:pt>
                <c:pt idx="757">
                  <c:v>0.40565033200059686</c:v>
                </c:pt>
                <c:pt idx="758">
                  <c:v>0.40037290947124893</c:v>
                </c:pt>
                <c:pt idx="759">
                  <c:v>0.40146176183476756</c:v>
                </c:pt>
                <c:pt idx="760">
                  <c:v>0.40257037202529133</c:v>
                </c:pt>
                <c:pt idx="761">
                  <c:v>0.40132530340661332</c:v>
                </c:pt>
                <c:pt idx="762">
                  <c:v>0.40099722669828219</c:v>
                </c:pt>
                <c:pt idx="763">
                  <c:v>0.39817942199320133</c:v>
                </c:pt>
                <c:pt idx="764">
                  <c:v>0.39882990189079015</c:v>
                </c:pt>
                <c:pt idx="765">
                  <c:v>0.3965148309191866</c:v>
                </c:pt>
                <c:pt idx="766">
                  <c:v>0.39859935766983678</c:v>
                </c:pt>
                <c:pt idx="767">
                  <c:v>0.40504808109846469</c:v>
                </c:pt>
                <c:pt idx="768">
                  <c:v>0.40433156367347367</c:v>
                </c:pt>
                <c:pt idx="769">
                  <c:v>0.39780026510535382</c:v>
                </c:pt>
                <c:pt idx="770">
                  <c:v>0.40080512074560737</c:v>
                </c:pt>
                <c:pt idx="771">
                  <c:v>0.39365800504453197</c:v>
                </c:pt>
                <c:pt idx="772">
                  <c:v>0.40495889415955988</c:v>
                </c:pt>
                <c:pt idx="773">
                  <c:v>0.40697933296469802</c:v>
                </c:pt>
                <c:pt idx="774">
                  <c:v>0.40347970481520745</c:v>
                </c:pt>
                <c:pt idx="775">
                  <c:v>0.39963949281808397</c:v>
                </c:pt>
                <c:pt idx="776">
                  <c:v>0.39426657609235805</c:v>
                </c:pt>
                <c:pt idx="777">
                  <c:v>0.40083561670585199</c:v>
                </c:pt>
                <c:pt idx="778">
                  <c:v>0.39774733895211511</c:v>
                </c:pt>
                <c:pt idx="779">
                  <c:v>0.40997918674236433</c:v>
                </c:pt>
                <c:pt idx="780">
                  <c:v>0.41455949682039117</c:v>
                </c:pt>
                <c:pt idx="781">
                  <c:v>0.41518952829848343</c:v>
                </c:pt>
                <c:pt idx="782">
                  <c:v>0.42002855823407081</c:v>
                </c:pt>
                <c:pt idx="783">
                  <c:v>0.41389587727155774</c:v>
                </c:pt>
                <c:pt idx="784">
                  <c:v>0.41212925026934721</c:v>
                </c:pt>
                <c:pt idx="785">
                  <c:v>0.41653423482375795</c:v>
                </c:pt>
                <c:pt idx="786">
                  <c:v>0.41644955188331578</c:v>
                </c:pt>
                <c:pt idx="787">
                  <c:v>0.41640176738241785</c:v>
                </c:pt>
                <c:pt idx="788">
                  <c:v>0.41620959042878614</c:v>
                </c:pt>
                <c:pt idx="789">
                  <c:v>0.4057796355565737</c:v>
                </c:pt>
                <c:pt idx="790">
                  <c:v>0.40263291692214742</c:v>
                </c:pt>
                <c:pt idx="791">
                  <c:v>0.40222862955644589</c:v>
                </c:pt>
                <c:pt idx="792">
                  <c:v>0.40229244067009939</c:v>
                </c:pt>
                <c:pt idx="793">
                  <c:v>0.40290702432460779</c:v>
                </c:pt>
                <c:pt idx="794">
                  <c:v>0.40357757225338964</c:v>
                </c:pt>
                <c:pt idx="795">
                  <c:v>0.40312356594601972</c:v>
                </c:pt>
                <c:pt idx="796">
                  <c:v>0.39924244983905233</c:v>
                </c:pt>
                <c:pt idx="797">
                  <c:v>0.41438767360419915</c:v>
                </c:pt>
                <c:pt idx="798">
                  <c:v>0.40461636266426138</c:v>
                </c:pt>
                <c:pt idx="799">
                  <c:v>0.41035731749539894</c:v>
                </c:pt>
                <c:pt idx="800">
                  <c:v>0.40662274861617731</c:v>
                </c:pt>
                <c:pt idx="801">
                  <c:v>0.40711137133185371</c:v>
                </c:pt>
                <c:pt idx="802">
                  <c:v>0.40817895187596775</c:v>
                </c:pt>
                <c:pt idx="803">
                  <c:v>0.40722553571786779</c:v>
                </c:pt>
                <c:pt idx="804">
                  <c:v>0.40713199327972194</c:v>
                </c:pt>
                <c:pt idx="805">
                  <c:v>0.40209665704472886</c:v>
                </c:pt>
                <c:pt idx="806">
                  <c:v>0.40792438269758557</c:v>
                </c:pt>
                <c:pt idx="807">
                  <c:v>0.40598595176882624</c:v>
                </c:pt>
                <c:pt idx="808">
                  <c:v>0.40789910422387221</c:v>
                </c:pt>
                <c:pt idx="809">
                  <c:v>0.40822533504720182</c:v>
                </c:pt>
                <c:pt idx="810">
                  <c:v>0.40860439705608864</c:v>
                </c:pt>
                <c:pt idx="811">
                  <c:v>0.40949041708754974</c:v>
                </c:pt>
                <c:pt idx="812">
                  <c:v>0.4084541452722763</c:v>
                </c:pt>
                <c:pt idx="813">
                  <c:v>0.41119125074930385</c:v>
                </c:pt>
                <c:pt idx="814">
                  <c:v>0.41034919844538864</c:v>
                </c:pt>
                <c:pt idx="815">
                  <c:v>0.41044213329300172</c:v>
                </c:pt>
                <c:pt idx="816">
                  <c:v>0.41149766167768176</c:v>
                </c:pt>
                <c:pt idx="817">
                  <c:v>0.40987389126494067</c:v>
                </c:pt>
                <c:pt idx="818">
                  <c:v>0.40927520040730103</c:v>
                </c:pt>
                <c:pt idx="819">
                  <c:v>0.40935286270049875</c:v>
                </c:pt>
                <c:pt idx="820">
                  <c:v>0.40672236569863518</c:v>
                </c:pt>
                <c:pt idx="821">
                  <c:v>0.40585537674977346</c:v>
                </c:pt>
                <c:pt idx="822">
                  <c:v>0.40556320292139936</c:v>
                </c:pt>
                <c:pt idx="823">
                  <c:v>0.40717569950197818</c:v>
                </c:pt>
                <c:pt idx="824">
                  <c:v>0.4062716477784305</c:v>
                </c:pt>
                <c:pt idx="825">
                  <c:v>0.40752423229712953</c:v>
                </c:pt>
                <c:pt idx="826">
                  <c:v>0.40703923522647534</c:v>
                </c:pt>
                <c:pt idx="827">
                  <c:v>0.40514947721110262</c:v>
                </c:pt>
                <c:pt idx="828">
                  <c:v>0.40665318916972781</c:v>
                </c:pt>
                <c:pt idx="829">
                  <c:v>0.40698339605716294</c:v>
                </c:pt>
                <c:pt idx="830">
                  <c:v>0.40621473718916357</c:v>
                </c:pt>
                <c:pt idx="831">
                  <c:v>0.40789313222591406</c:v>
                </c:pt>
                <c:pt idx="832">
                  <c:v>0.40746951631857398</c:v>
                </c:pt>
                <c:pt idx="833">
                  <c:v>0.40801453314015879</c:v>
                </c:pt>
                <c:pt idx="834">
                  <c:v>0.40834635854876677</c:v>
                </c:pt>
                <c:pt idx="835">
                  <c:v>0.40834293543854705</c:v>
                </c:pt>
                <c:pt idx="836">
                  <c:v>0.40961289588987149</c:v>
                </c:pt>
                <c:pt idx="837">
                  <c:v>0.40979140542941206</c:v>
                </c:pt>
                <c:pt idx="838">
                  <c:v>0.40967361789387491</c:v>
                </c:pt>
                <c:pt idx="839">
                  <c:v>0.40844970222212318</c:v>
                </c:pt>
                <c:pt idx="840">
                  <c:v>0.40783360070841934</c:v>
                </c:pt>
                <c:pt idx="841">
                  <c:v>0.40922352394126293</c:v>
                </c:pt>
                <c:pt idx="842">
                  <c:v>0.41028891462539541</c:v>
                </c:pt>
                <c:pt idx="843">
                  <c:v>0.409812288530635</c:v>
                </c:pt>
                <c:pt idx="844">
                  <c:v>0.41031552140601169</c:v>
                </c:pt>
                <c:pt idx="845">
                  <c:v>0.40965574928949855</c:v>
                </c:pt>
                <c:pt idx="846">
                  <c:v>0.4097246055299073</c:v>
                </c:pt>
                <c:pt idx="847">
                  <c:v>0.40996551567191797</c:v>
                </c:pt>
                <c:pt idx="848">
                  <c:v>0.41018105916603487</c:v>
                </c:pt>
                <c:pt idx="849">
                  <c:v>0.41045461106743919</c:v>
                </c:pt>
                <c:pt idx="850">
                  <c:v>0.41102739058903182</c:v>
                </c:pt>
                <c:pt idx="851">
                  <c:v>0.41170061828283755</c:v>
                </c:pt>
                <c:pt idx="852">
                  <c:v>0.41249410463373049</c:v>
                </c:pt>
                <c:pt idx="853">
                  <c:v>0.41159083718412104</c:v>
                </c:pt>
                <c:pt idx="854">
                  <c:v>0.41279764221214932</c:v>
                </c:pt>
                <c:pt idx="855">
                  <c:v>0.41257630096915099</c:v>
                </c:pt>
                <c:pt idx="856">
                  <c:v>0.41386518983882059</c:v>
                </c:pt>
                <c:pt idx="857">
                  <c:v>0.41627179255217772</c:v>
                </c:pt>
                <c:pt idx="858">
                  <c:v>0.41607530706029805</c:v>
                </c:pt>
                <c:pt idx="859">
                  <c:v>0.41548434011741375</c:v>
                </c:pt>
                <c:pt idx="860">
                  <c:v>0.41530241206957652</c:v>
                </c:pt>
                <c:pt idx="861">
                  <c:v>0.40793437468676852</c:v>
                </c:pt>
                <c:pt idx="862">
                  <c:v>0.40729678189791896</c:v>
                </c:pt>
                <c:pt idx="863">
                  <c:v>0.41202689170526918</c:v>
                </c:pt>
                <c:pt idx="864">
                  <c:v>0.4091983627003013</c:v>
                </c:pt>
                <c:pt idx="865">
                  <c:v>0.40657464877764538</c:v>
                </c:pt>
                <c:pt idx="866">
                  <c:v>0.40910441610614079</c:v>
                </c:pt>
                <c:pt idx="867">
                  <c:v>0.40646131952288234</c:v>
                </c:pt>
                <c:pt idx="868">
                  <c:v>0.40927829758060663</c:v>
                </c:pt>
                <c:pt idx="869">
                  <c:v>0.40992593786959874</c:v>
                </c:pt>
                <c:pt idx="870">
                  <c:v>0.41155484634073902</c:v>
                </c:pt>
                <c:pt idx="871">
                  <c:v>0.4119689275044689</c:v>
                </c:pt>
                <c:pt idx="872">
                  <c:v>0.41240192878701376</c:v>
                </c:pt>
                <c:pt idx="873">
                  <c:v>0.41251609089941188</c:v>
                </c:pt>
                <c:pt idx="874">
                  <c:v>0.411450681510243</c:v>
                </c:pt>
                <c:pt idx="875">
                  <c:v>0.41375263531353523</c:v>
                </c:pt>
                <c:pt idx="876">
                  <c:v>0.41140052477071665</c:v>
                </c:pt>
                <c:pt idx="877">
                  <c:v>0.41307270671590768</c:v>
                </c:pt>
                <c:pt idx="878">
                  <c:v>0.41149266780027749</c:v>
                </c:pt>
                <c:pt idx="879">
                  <c:v>0.41058105193412775</c:v>
                </c:pt>
                <c:pt idx="880">
                  <c:v>0.41809717160826643</c:v>
                </c:pt>
                <c:pt idx="881">
                  <c:v>0.42073386936446755</c:v>
                </c:pt>
                <c:pt idx="882">
                  <c:v>0.41879983748734406</c:v>
                </c:pt>
                <c:pt idx="883">
                  <c:v>0.41472295435831241</c:v>
                </c:pt>
                <c:pt idx="884">
                  <c:v>0.41412493730184652</c:v>
                </c:pt>
                <c:pt idx="885">
                  <c:v>0.41440277862075892</c:v>
                </c:pt>
                <c:pt idx="886">
                  <c:v>0.41405925514560682</c:v>
                </c:pt>
                <c:pt idx="887">
                  <c:v>0.41496859130700359</c:v>
                </c:pt>
                <c:pt idx="888">
                  <c:v>0.41582738624661197</c:v>
                </c:pt>
                <c:pt idx="889">
                  <c:v>0.41343974877298439</c:v>
                </c:pt>
                <c:pt idx="890">
                  <c:v>0.41325547785243</c:v>
                </c:pt>
                <c:pt idx="891">
                  <c:v>0.41446164613976366</c:v>
                </c:pt>
                <c:pt idx="892">
                  <c:v>0.41389022037846712</c:v>
                </c:pt>
                <c:pt idx="893">
                  <c:v>0.41386800142204261</c:v>
                </c:pt>
                <c:pt idx="894">
                  <c:v>0.4123403388242286</c:v>
                </c:pt>
                <c:pt idx="895">
                  <c:v>0.41727751747817599</c:v>
                </c:pt>
                <c:pt idx="896">
                  <c:v>0.413213732097794</c:v>
                </c:pt>
                <c:pt idx="897">
                  <c:v>0.41504745617448857</c:v>
                </c:pt>
                <c:pt idx="898">
                  <c:v>0.41375919308815279</c:v>
                </c:pt>
                <c:pt idx="899">
                  <c:v>0.41686779360856829</c:v>
                </c:pt>
                <c:pt idx="900">
                  <c:v>0.41508996063967629</c:v>
                </c:pt>
                <c:pt idx="901">
                  <c:v>0.41506730324511043</c:v>
                </c:pt>
                <c:pt idx="902">
                  <c:v>0.41499363343644347</c:v>
                </c:pt>
                <c:pt idx="903">
                  <c:v>0.42002793377726899</c:v>
                </c:pt>
                <c:pt idx="904">
                  <c:v>0.42147281863189789</c:v>
                </c:pt>
                <c:pt idx="905">
                  <c:v>0.42264213227815328</c:v>
                </c:pt>
                <c:pt idx="906">
                  <c:v>0.41791092475470948</c:v>
                </c:pt>
                <c:pt idx="907">
                  <c:v>0.41797468577478147</c:v>
                </c:pt>
                <c:pt idx="908">
                  <c:v>0.41635892611511749</c:v>
                </c:pt>
                <c:pt idx="909">
                  <c:v>0.41846463073935491</c:v>
                </c:pt>
                <c:pt idx="910">
                  <c:v>0.41846709174012764</c:v>
                </c:pt>
                <c:pt idx="911">
                  <c:v>0.41618223165201473</c:v>
                </c:pt>
                <c:pt idx="912">
                  <c:v>0.41982054552994041</c:v>
                </c:pt>
                <c:pt idx="913">
                  <c:v>0.41646181695162077</c:v>
                </c:pt>
                <c:pt idx="914">
                  <c:v>0.41658922330030079</c:v>
                </c:pt>
                <c:pt idx="915">
                  <c:v>0.41587786989263065</c:v>
                </c:pt>
                <c:pt idx="916">
                  <c:v>0.41731910187513388</c:v>
                </c:pt>
                <c:pt idx="917">
                  <c:v>0.41585346929361156</c:v>
                </c:pt>
                <c:pt idx="918">
                  <c:v>0.41794517283823907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3C-4207-AE4A-75367B0E3BFF}"/>
            </c:ext>
          </c:extLst>
        </c:ser>
        <c:ser>
          <c:idx val="1"/>
          <c:order val="1"/>
          <c:tx>
            <c:strRef>
              <c:f>'Headline Attribution'!$CS$1</c:f>
              <c:strCache>
                <c:ptCount val="1"/>
                <c:pt idx="0">
                  <c:v>Model Portfolio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'Headline Attribution'!$CQ$2:$CQ$1114</c:f>
              <c:numCache>
                <c:formatCode>m/d/yyyy</c:formatCode>
                <c:ptCount val="1113"/>
                <c:pt idx="0">
                  <c:v>44652</c:v>
                </c:pt>
                <c:pt idx="1">
                  <c:v>44655</c:v>
                </c:pt>
                <c:pt idx="2">
                  <c:v>44656</c:v>
                </c:pt>
                <c:pt idx="3">
                  <c:v>44657</c:v>
                </c:pt>
                <c:pt idx="4">
                  <c:v>44658</c:v>
                </c:pt>
                <c:pt idx="5">
                  <c:v>44659</c:v>
                </c:pt>
                <c:pt idx="6">
                  <c:v>44662</c:v>
                </c:pt>
                <c:pt idx="7">
                  <c:v>44663</c:v>
                </c:pt>
                <c:pt idx="8">
                  <c:v>44664</c:v>
                </c:pt>
                <c:pt idx="9">
                  <c:v>44665</c:v>
                </c:pt>
                <c:pt idx="10">
                  <c:v>44666</c:v>
                </c:pt>
                <c:pt idx="11">
                  <c:v>44669</c:v>
                </c:pt>
                <c:pt idx="12">
                  <c:v>44670</c:v>
                </c:pt>
                <c:pt idx="13">
                  <c:v>44671</c:v>
                </c:pt>
                <c:pt idx="14">
                  <c:v>44672</c:v>
                </c:pt>
                <c:pt idx="15">
                  <c:v>44673</c:v>
                </c:pt>
                <c:pt idx="16">
                  <c:v>44676</c:v>
                </c:pt>
                <c:pt idx="17">
                  <c:v>44677</c:v>
                </c:pt>
                <c:pt idx="18">
                  <c:v>44678</c:v>
                </c:pt>
                <c:pt idx="19">
                  <c:v>44679</c:v>
                </c:pt>
                <c:pt idx="20">
                  <c:v>44680</c:v>
                </c:pt>
                <c:pt idx="21">
                  <c:v>44681</c:v>
                </c:pt>
                <c:pt idx="22">
                  <c:v>44683</c:v>
                </c:pt>
                <c:pt idx="23">
                  <c:v>44684</c:v>
                </c:pt>
                <c:pt idx="24">
                  <c:v>44685</c:v>
                </c:pt>
                <c:pt idx="25">
                  <c:v>44686</c:v>
                </c:pt>
                <c:pt idx="26">
                  <c:v>44687</c:v>
                </c:pt>
                <c:pt idx="27">
                  <c:v>44690</c:v>
                </c:pt>
                <c:pt idx="28">
                  <c:v>44691</c:v>
                </c:pt>
                <c:pt idx="29">
                  <c:v>44692</c:v>
                </c:pt>
                <c:pt idx="30">
                  <c:v>44693</c:v>
                </c:pt>
                <c:pt idx="31">
                  <c:v>44694</c:v>
                </c:pt>
                <c:pt idx="32">
                  <c:v>44697</c:v>
                </c:pt>
                <c:pt idx="33">
                  <c:v>44698</c:v>
                </c:pt>
                <c:pt idx="34">
                  <c:v>44699</c:v>
                </c:pt>
                <c:pt idx="35">
                  <c:v>44700</c:v>
                </c:pt>
                <c:pt idx="36">
                  <c:v>44701</c:v>
                </c:pt>
                <c:pt idx="37">
                  <c:v>44704</c:v>
                </c:pt>
                <c:pt idx="38">
                  <c:v>44705</c:v>
                </c:pt>
                <c:pt idx="39">
                  <c:v>44706</c:v>
                </c:pt>
                <c:pt idx="40">
                  <c:v>44707</c:v>
                </c:pt>
                <c:pt idx="41">
                  <c:v>44708</c:v>
                </c:pt>
                <c:pt idx="42">
                  <c:v>44711</c:v>
                </c:pt>
                <c:pt idx="43">
                  <c:v>44712</c:v>
                </c:pt>
                <c:pt idx="44">
                  <c:v>44713</c:v>
                </c:pt>
                <c:pt idx="45">
                  <c:v>44714</c:v>
                </c:pt>
                <c:pt idx="46">
                  <c:v>44715</c:v>
                </c:pt>
                <c:pt idx="47">
                  <c:v>44718</c:v>
                </c:pt>
                <c:pt idx="48">
                  <c:v>44719</c:v>
                </c:pt>
                <c:pt idx="49">
                  <c:v>44720</c:v>
                </c:pt>
                <c:pt idx="50">
                  <c:v>44721</c:v>
                </c:pt>
                <c:pt idx="51">
                  <c:v>44722</c:v>
                </c:pt>
                <c:pt idx="52">
                  <c:v>44725</c:v>
                </c:pt>
                <c:pt idx="53">
                  <c:v>44726</c:v>
                </c:pt>
                <c:pt idx="54">
                  <c:v>44727</c:v>
                </c:pt>
                <c:pt idx="55">
                  <c:v>44728</c:v>
                </c:pt>
                <c:pt idx="56">
                  <c:v>44729</c:v>
                </c:pt>
                <c:pt idx="57">
                  <c:v>44732</c:v>
                </c:pt>
                <c:pt idx="58">
                  <c:v>44733</c:v>
                </c:pt>
                <c:pt idx="59">
                  <c:v>44734</c:v>
                </c:pt>
                <c:pt idx="60">
                  <c:v>44735</c:v>
                </c:pt>
                <c:pt idx="61">
                  <c:v>44736</c:v>
                </c:pt>
                <c:pt idx="62">
                  <c:v>44739</c:v>
                </c:pt>
                <c:pt idx="63">
                  <c:v>44740</c:v>
                </c:pt>
                <c:pt idx="64">
                  <c:v>44741</c:v>
                </c:pt>
                <c:pt idx="65">
                  <c:v>44742</c:v>
                </c:pt>
                <c:pt idx="66">
                  <c:v>44743</c:v>
                </c:pt>
                <c:pt idx="67">
                  <c:v>44746</c:v>
                </c:pt>
                <c:pt idx="68">
                  <c:v>44747</c:v>
                </c:pt>
                <c:pt idx="69">
                  <c:v>44748</c:v>
                </c:pt>
                <c:pt idx="70">
                  <c:v>44749</c:v>
                </c:pt>
                <c:pt idx="71">
                  <c:v>44750</c:v>
                </c:pt>
                <c:pt idx="72">
                  <c:v>44753</c:v>
                </c:pt>
                <c:pt idx="73">
                  <c:v>44754</c:v>
                </c:pt>
                <c:pt idx="74">
                  <c:v>44755</c:v>
                </c:pt>
                <c:pt idx="75">
                  <c:v>44756</c:v>
                </c:pt>
                <c:pt idx="76">
                  <c:v>44757</c:v>
                </c:pt>
                <c:pt idx="77">
                  <c:v>44760</c:v>
                </c:pt>
                <c:pt idx="78">
                  <c:v>44761</c:v>
                </c:pt>
                <c:pt idx="79">
                  <c:v>44762</c:v>
                </c:pt>
                <c:pt idx="80">
                  <c:v>44763</c:v>
                </c:pt>
                <c:pt idx="81">
                  <c:v>44764</c:v>
                </c:pt>
                <c:pt idx="82">
                  <c:v>44767</c:v>
                </c:pt>
                <c:pt idx="83">
                  <c:v>44768</c:v>
                </c:pt>
                <c:pt idx="84">
                  <c:v>44769</c:v>
                </c:pt>
                <c:pt idx="85">
                  <c:v>44770</c:v>
                </c:pt>
                <c:pt idx="86">
                  <c:v>44771</c:v>
                </c:pt>
                <c:pt idx="87">
                  <c:v>44773</c:v>
                </c:pt>
                <c:pt idx="88">
                  <c:v>44774</c:v>
                </c:pt>
                <c:pt idx="89">
                  <c:v>44775</c:v>
                </c:pt>
                <c:pt idx="90">
                  <c:v>44776</c:v>
                </c:pt>
                <c:pt idx="91">
                  <c:v>44777</c:v>
                </c:pt>
                <c:pt idx="92">
                  <c:v>44778</c:v>
                </c:pt>
                <c:pt idx="93">
                  <c:v>44781</c:v>
                </c:pt>
                <c:pt idx="94">
                  <c:v>44782</c:v>
                </c:pt>
                <c:pt idx="95">
                  <c:v>44783</c:v>
                </c:pt>
                <c:pt idx="96">
                  <c:v>44784</c:v>
                </c:pt>
                <c:pt idx="97">
                  <c:v>44785</c:v>
                </c:pt>
                <c:pt idx="98">
                  <c:v>44788</c:v>
                </c:pt>
                <c:pt idx="99">
                  <c:v>44789</c:v>
                </c:pt>
                <c:pt idx="100">
                  <c:v>44790</c:v>
                </c:pt>
                <c:pt idx="101">
                  <c:v>44791</c:v>
                </c:pt>
                <c:pt idx="102">
                  <c:v>44792</c:v>
                </c:pt>
                <c:pt idx="103">
                  <c:v>44795</c:v>
                </c:pt>
                <c:pt idx="104">
                  <c:v>44796</c:v>
                </c:pt>
                <c:pt idx="105">
                  <c:v>44797</c:v>
                </c:pt>
                <c:pt idx="106">
                  <c:v>44798</c:v>
                </c:pt>
                <c:pt idx="107">
                  <c:v>44799</c:v>
                </c:pt>
                <c:pt idx="108">
                  <c:v>44802</c:v>
                </c:pt>
                <c:pt idx="109">
                  <c:v>44803</c:v>
                </c:pt>
                <c:pt idx="110">
                  <c:v>44804</c:v>
                </c:pt>
                <c:pt idx="111">
                  <c:v>44805</c:v>
                </c:pt>
                <c:pt idx="112">
                  <c:v>44806</c:v>
                </c:pt>
                <c:pt idx="113">
                  <c:v>44809</c:v>
                </c:pt>
                <c:pt idx="114">
                  <c:v>44810</c:v>
                </c:pt>
                <c:pt idx="115">
                  <c:v>44811</c:v>
                </c:pt>
                <c:pt idx="116">
                  <c:v>44812</c:v>
                </c:pt>
                <c:pt idx="117">
                  <c:v>44813</c:v>
                </c:pt>
                <c:pt idx="118">
                  <c:v>44816</c:v>
                </c:pt>
                <c:pt idx="119">
                  <c:v>44817</c:v>
                </c:pt>
                <c:pt idx="120">
                  <c:v>44818</c:v>
                </c:pt>
                <c:pt idx="121">
                  <c:v>44819</c:v>
                </c:pt>
                <c:pt idx="122">
                  <c:v>44820</c:v>
                </c:pt>
                <c:pt idx="123">
                  <c:v>44823</c:v>
                </c:pt>
                <c:pt idx="124">
                  <c:v>44824</c:v>
                </c:pt>
                <c:pt idx="125">
                  <c:v>44825</c:v>
                </c:pt>
                <c:pt idx="126">
                  <c:v>44826</c:v>
                </c:pt>
                <c:pt idx="127">
                  <c:v>44827</c:v>
                </c:pt>
                <c:pt idx="128">
                  <c:v>44830</c:v>
                </c:pt>
                <c:pt idx="129">
                  <c:v>44831</c:v>
                </c:pt>
                <c:pt idx="130">
                  <c:v>44832</c:v>
                </c:pt>
                <c:pt idx="131">
                  <c:v>44833</c:v>
                </c:pt>
                <c:pt idx="132">
                  <c:v>44834</c:v>
                </c:pt>
                <c:pt idx="133">
                  <c:v>44837</c:v>
                </c:pt>
                <c:pt idx="134">
                  <c:v>44838</c:v>
                </c:pt>
                <c:pt idx="135">
                  <c:v>44839</c:v>
                </c:pt>
                <c:pt idx="136">
                  <c:v>44840</c:v>
                </c:pt>
                <c:pt idx="137">
                  <c:v>44841</c:v>
                </c:pt>
                <c:pt idx="138">
                  <c:v>44844</c:v>
                </c:pt>
                <c:pt idx="139">
                  <c:v>44845</c:v>
                </c:pt>
                <c:pt idx="140">
                  <c:v>44846</c:v>
                </c:pt>
                <c:pt idx="141">
                  <c:v>44847</c:v>
                </c:pt>
                <c:pt idx="142">
                  <c:v>44848</c:v>
                </c:pt>
                <c:pt idx="143">
                  <c:v>44851</c:v>
                </c:pt>
                <c:pt idx="144">
                  <c:v>44852</c:v>
                </c:pt>
                <c:pt idx="145">
                  <c:v>44853</c:v>
                </c:pt>
                <c:pt idx="146">
                  <c:v>44854</c:v>
                </c:pt>
                <c:pt idx="147">
                  <c:v>44855</c:v>
                </c:pt>
                <c:pt idx="148">
                  <c:v>44858</c:v>
                </c:pt>
                <c:pt idx="149">
                  <c:v>44859</c:v>
                </c:pt>
                <c:pt idx="150">
                  <c:v>44860</c:v>
                </c:pt>
                <c:pt idx="151">
                  <c:v>44861</c:v>
                </c:pt>
                <c:pt idx="152">
                  <c:v>44862</c:v>
                </c:pt>
                <c:pt idx="153">
                  <c:v>44865</c:v>
                </c:pt>
                <c:pt idx="154">
                  <c:v>44866</c:v>
                </c:pt>
                <c:pt idx="155">
                  <c:v>44867</c:v>
                </c:pt>
                <c:pt idx="156">
                  <c:v>44868</c:v>
                </c:pt>
                <c:pt idx="157">
                  <c:v>44869</c:v>
                </c:pt>
                <c:pt idx="158">
                  <c:v>44872</c:v>
                </c:pt>
                <c:pt idx="159">
                  <c:v>44873</c:v>
                </c:pt>
                <c:pt idx="160">
                  <c:v>44874</c:v>
                </c:pt>
                <c:pt idx="161">
                  <c:v>44875</c:v>
                </c:pt>
                <c:pt idx="162">
                  <c:v>44876</c:v>
                </c:pt>
                <c:pt idx="163">
                  <c:v>44879</c:v>
                </c:pt>
                <c:pt idx="164">
                  <c:v>44880</c:v>
                </c:pt>
                <c:pt idx="165">
                  <c:v>44881</c:v>
                </c:pt>
                <c:pt idx="166">
                  <c:v>44882</c:v>
                </c:pt>
                <c:pt idx="167">
                  <c:v>44883</c:v>
                </c:pt>
                <c:pt idx="168">
                  <c:v>44886</c:v>
                </c:pt>
                <c:pt idx="169">
                  <c:v>44887</c:v>
                </c:pt>
                <c:pt idx="170">
                  <c:v>44888</c:v>
                </c:pt>
                <c:pt idx="171">
                  <c:v>44889</c:v>
                </c:pt>
                <c:pt idx="172">
                  <c:v>44890</c:v>
                </c:pt>
                <c:pt idx="173">
                  <c:v>44893</c:v>
                </c:pt>
                <c:pt idx="174">
                  <c:v>44894</c:v>
                </c:pt>
                <c:pt idx="175">
                  <c:v>44895</c:v>
                </c:pt>
                <c:pt idx="176">
                  <c:v>44896</c:v>
                </c:pt>
                <c:pt idx="177">
                  <c:v>44897</c:v>
                </c:pt>
                <c:pt idx="178">
                  <c:v>44900</c:v>
                </c:pt>
                <c:pt idx="179">
                  <c:v>44901</c:v>
                </c:pt>
                <c:pt idx="180">
                  <c:v>44902</c:v>
                </c:pt>
                <c:pt idx="181">
                  <c:v>44903</c:v>
                </c:pt>
                <c:pt idx="182">
                  <c:v>44904</c:v>
                </c:pt>
                <c:pt idx="183">
                  <c:v>44907</c:v>
                </c:pt>
                <c:pt idx="184">
                  <c:v>44908</c:v>
                </c:pt>
                <c:pt idx="185">
                  <c:v>44909</c:v>
                </c:pt>
                <c:pt idx="186">
                  <c:v>44910</c:v>
                </c:pt>
                <c:pt idx="187">
                  <c:v>44911</c:v>
                </c:pt>
                <c:pt idx="188">
                  <c:v>44914</c:v>
                </c:pt>
                <c:pt idx="189">
                  <c:v>44915</c:v>
                </c:pt>
                <c:pt idx="190">
                  <c:v>44916</c:v>
                </c:pt>
                <c:pt idx="191">
                  <c:v>44917</c:v>
                </c:pt>
                <c:pt idx="192">
                  <c:v>44918</c:v>
                </c:pt>
                <c:pt idx="193">
                  <c:v>44921</c:v>
                </c:pt>
                <c:pt idx="194">
                  <c:v>44922</c:v>
                </c:pt>
                <c:pt idx="195">
                  <c:v>44923</c:v>
                </c:pt>
                <c:pt idx="196">
                  <c:v>44924</c:v>
                </c:pt>
                <c:pt idx="197">
                  <c:v>44925</c:v>
                </c:pt>
                <c:pt idx="198">
                  <c:v>44928</c:v>
                </c:pt>
                <c:pt idx="199">
                  <c:v>44929</c:v>
                </c:pt>
                <c:pt idx="200">
                  <c:v>44930</c:v>
                </c:pt>
                <c:pt idx="201">
                  <c:v>44931</c:v>
                </c:pt>
                <c:pt idx="202">
                  <c:v>44932</c:v>
                </c:pt>
                <c:pt idx="203">
                  <c:v>44935</c:v>
                </c:pt>
                <c:pt idx="204">
                  <c:v>44936</c:v>
                </c:pt>
                <c:pt idx="205">
                  <c:v>44937</c:v>
                </c:pt>
                <c:pt idx="206">
                  <c:v>44938</c:v>
                </c:pt>
                <c:pt idx="207">
                  <c:v>44939</c:v>
                </c:pt>
                <c:pt idx="208">
                  <c:v>44942</c:v>
                </c:pt>
                <c:pt idx="209">
                  <c:v>44943</c:v>
                </c:pt>
                <c:pt idx="210">
                  <c:v>44944</c:v>
                </c:pt>
                <c:pt idx="211">
                  <c:v>44945</c:v>
                </c:pt>
                <c:pt idx="212">
                  <c:v>44946</c:v>
                </c:pt>
                <c:pt idx="213">
                  <c:v>44949</c:v>
                </c:pt>
                <c:pt idx="214">
                  <c:v>44950</c:v>
                </c:pt>
                <c:pt idx="215">
                  <c:v>44951</c:v>
                </c:pt>
                <c:pt idx="216">
                  <c:v>44952</c:v>
                </c:pt>
                <c:pt idx="217">
                  <c:v>44953</c:v>
                </c:pt>
                <c:pt idx="218">
                  <c:v>44956</c:v>
                </c:pt>
                <c:pt idx="219">
                  <c:v>44957</c:v>
                </c:pt>
                <c:pt idx="220">
                  <c:v>44958</c:v>
                </c:pt>
                <c:pt idx="221">
                  <c:v>44959</c:v>
                </c:pt>
                <c:pt idx="222">
                  <c:v>44960</c:v>
                </c:pt>
                <c:pt idx="223">
                  <c:v>44963</c:v>
                </c:pt>
                <c:pt idx="224">
                  <c:v>44964</c:v>
                </c:pt>
                <c:pt idx="225">
                  <c:v>44965</c:v>
                </c:pt>
                <c:pt idx="226">
                  <c:v>44966</c:v>
                </c:pt>
                <c:pt idx="227">
                  <c:v>44967</c:v>
                </c:pt>
                <c:pt idx="228">
                  <c:v>44970</c:v>
                </c:pt>
                <c:pt idx="229">
                  <c:v>44971</c:v>
                </c:pt>
                <c:pt idx="230">
                  <c:v>44972</c:v>
                </c:pt>
                <c:pt idx="231">
                  <c:v>44973</c:v>
                </c:pt>
                <c:pt idx="232">
                  <c:v>44974</c:v>
                </c:pt>
                <c:pt idx="233">
                  <c:v>44977</c:v>
                </c:pt>
                <c:pt idx="234">
                  <c:v>44978</c:v>
                </c:pt>
                <c:pt idx="235">
                  <c:v>44979</c:v>
                </c:pt>
                <c:pt idx="236">
                  <c:v>44980</c:v>
                </c:pt>
                <c:pt idx="237">
                  <c:v>44981</c:v>
                </c:pt>
                <c:pt idx="238">
                  <c:v>44984</c:v>
                </c:pt>
                <c:pt idx="239">
                  <c:v>44985</c:v>
                </c:pt>
                <c:pt idx="240">
                  <c:v>44986</c:v>
                </c:pt>
                <c:pt idx="241">
                  <c:v>44987</c:v>
                </c:pt>
                <c:pt idx="242">
                  <c:v>44988</c:v>
                </c:pt>
                <c:pt idx="243">
                  <c:v>44991</c:v>
                </c:pt>
                <c:pt idx="244">
                  <c:v>44992</c:v>
                </c:pt>
                <c:pt idx="245">
                  <c:v>44993</c:v>
                </c:pt>
                <c:pt idx="246">
                  <c:v>44994</c:v>
                </c:pt>
                <c:pt idx="247">
                  <c:v>44995</c:v>
                </c:pt>
                <c:pt idx="248">
                  <c:v>44998</c:v>
                </c:pt>
                <c:pt idx="249">
                  <c:v>44999</c:v>
                </c:pt>
                <c:pt idx="250">
                  <c:v>45000</c:v>
                </c:pt>
                <c:pt idx="251">
                  <c:v>45001</c:v>
                </c:pt>
                <c:pt idx="252">
                  <c:v>45002</c:v>
                </c:pt>
                <c:pt idx="253">
                  <c:v>45005</c:v>
                </c:pt>
                <c:pt idx="254">
                  <c:v>45006</c:v>
                </c:pt>
                <c:pt idx="255">
                  <c:v>45007</c:v>
                </c:pt>
                <c:pt idx="256">
                  <c:v>45008</c:v>
                </c:pt>
                <c:pt idx="257">
                  <c:v>45009</c:v>
                </c:pt>
                <c:pt idx="258">
                  <c:v>45012</c:v>
                </c:pt>
                <c:pt idx="259">
                  <c:v>45013</c:v>
                </c:pt>
                <c:pt idx="260">
                  <c:v>45014</c:v>
                </c:pt>
                <c:pt idx="261">
                  <c:v>45015</c:v>
                </c:pt>
                <c:pt idx="262">
                  <c:v>45016</c:v>
                </c:pt>
                <c:pt idx="263">
                  <c:v>45019</c:v>
                </c:pt>
                <c:pt idx="264">
                  <c:v>45020</c:v>
                </c:pt>
                <c:pt idx="265">
                  <c:v>45021</c:v>
                </c:pt>
                <c:pt idx="266">
                  <c:v>45022</c:v>
                </c:pt>
                <c:pt idx="267">
                  <c:v>45023</c:v>
                </c:pt>
                <c:pt idx="268">
                  <c:v>45026</c:v>
                </c:pt>
                <c:pt idx="269">
                  <c:v>45027</c:v>
                </c:pt>
                <c:pt idx="270">
                  <c:v>45028</c:v>
                </c:pt>
                <c:pt idx="271">
                  <c:v>45029</c:v>
                </c:pt>
                <c:pt idx="272">
                  <c:v>45030</c:v>
                </c:pt>
                <c:pt idx="273">
                  <c:v>45033</c:v>
                </c:pt>
                <c:pt idx="274">
                  <c:v>45034</c:v>
                </c:pt>
                <c:pt idx="275">
                  <c:v>45035</c:v>
                </c:pt>
                <c:pt idx="276">
                  <c:v>45036</c:v>
                </c:pt>
                <c:pt idx="277">
                  <c:v>45037</c:v>
                </c:pt>
                <c:pt idx="278">
                  <c:v>45040</c:v>
                </c:pt>
                <c:pt idx="279">
                  <c:v>45041</c:v>
                </c:pt>
                <c:pt idx="280">
                  <c:v>45042</c:v>
                </c:pt>
                <c:pt idx="281">
                  <c:v>45043</c:v>
                </c:pt>
                <c:pt idx="282">
                  <c:v>45044</c:v>
                </c:pt>
                <c:pt idx="283">
                  <c:v>45046</c:v>
                </c:pt>
                <c:pt idx="284">
                  <c:v>45047</c:v>
                </c:pt>
                <c:pt idx="285">
                  <c:v>45048</c:v>
                </c:pt>
                <c:pt idx="286">
                  <c:v>45049</c:v>
                </c:pt>
                <c:pt idx="287">
                  <c:v>45050</c:v>
                </c:pt>
                <c:pt idx="288">
                  <c:v>45051</c:v>
                </c:pt>
                <c:pt idx="289">
                  <c:v>45054</c:v>
                </c:pt>
                <c:pt idx="290">
                  <c:v>45055</c:v>
                </c:pt>
                <c:pt idx="291">
                  <c:v>45056</c:v>
                </c:pt>
                <c:pt idx="292">
                  <c:v>45057</c:v>
                </c:pt>
                <c:pt idx="293">
                  <c:v>45058</c:v>
                </c:pt>
                <c:pt idx="294">
                  <c:v>45061</c:v>
                </c:pt>
                <c:pt idx="295">
                  <c:v>45062</c:v>
                </c:pt>
                <c:pt idx="296">
                  <c:v>45063</c:v>
                </c:pt>
                <c:pt idx="297">
                  <c:v>45064</c:v>
                </c:pt>
                <c:pt idx="298">
                  <c:v>45065</c:v>
                </c:pt>
                <c:pt idx="299">
                  <c:v>45068</c:v>
                </c:pt>
                <c:pt idx="300">
                  <c:v>45069</c:v>
                </c:pt>
                <c:pt idx="301">
                  <c:v>45070</c:v>
                </c:pt>
                <c:pt idx="302">
                  <c:v>45071</c:v>
                </c:pt>
                <c:pt idx="303">
                  <c:v>45072</c:v>
                </c:pt>
                <c:pt idx="304">
                  <c:v>45075</c:v>
                </c:pt>
                <c:pt idx="305">
                  <c:v>45076</c:v>
                </c:pt>
                <c:pt idx="306">
                  <c:v>45077</c:v>
                </c:pt>
                <c:pt idx="307">
                  <c:v>45078</c:v>
                </c:pt>
                <c:pt idx="308">
                  <c:v>45079</c:v>
                </c:pt>
                <c:pt idx="309">
                  <c:v>45082</c:v>
                </c:pt>
                <c:pt idx="310">
                  <c:v>45083</c:v>
                </c:pt>
                <c:pt idx="311">
                  <c:v>45084</c:v>
                </c:pt>
                <c:pt idx="312">
                  <c:v>45085</c:v>
                </c:pt>
                <c:pt idx="313">
                  <c:v>45086</c:v>
                </c:pt>
                <c:pt idx="314">
                  <c:v>45089</c:v>
                </c:pt>
                <c:pt idx="315">
                  <c:v>45090</c:v>
                </c:pt>
                <c:pt idx="316">
                  <c:v>45091</c:v>
                </c:pt>
                <c:pt idx="317">
                  <c:v>45092</c:v>
                </c:pt>
                <c:pt idx="318">
                  <c:v>45093</c:v>
                </c:pt>
                <c:pt idx="319">
                  <c:v>45096</c:v>
                </c:pt>
                <c:pt idx="320">
                  <c:v>45097</c:v>
                </c:pt>
                <c:pt idx="321">
                  <c:v>45098</c:v>
                </c:pt>
                <c:pt idx="322">
                  <c:v>45099</c:v>
                </c:pt>
                <c:pt idx="323">
                  <c:v>45100</c:v>
                </c:pt>
                <c:pt idx="324">
                  <c:v>45103</c:v>
                </c:pt>
                <c:pt idx="325">
                  <c:v>45104</c:v>
                </c:pt>
                <c:pt idx="326">
                  <c:v>45105</c:v>
                </c:pt>
                <c:pt idx="327">
                  <c:v>45106</c:v>
                </c:pt>
                <c:pt idx="328">
                  <c:v>45107</c:v>
                </c:pt>
                <c:pt idx="329">
                  <c:v>45110</c:v>
                </c:pt>
                <c:pt idx="330">
                  <c:v>45111</c:v>
                </c:pt>
                <c:pt idx="331">
                  <c:v>45112</c:v>
                </c:pt>
                <c:pt idx="332">
                  <c:v>45113</c:v>
                </c:pt>
                <c:pt idx="333">
                  <c:v>45114</c:v>
                </c:pt>
                <c:pt idx="334">
                  <c:v>45117</c:v>
                </c:pt>
                <c:pt idx="335">
                  <c:v>45118</c:v>
                </c:pt>
                <c:pt idx="336">
                  <c:v>45119</c:v>
                </c:pt>
                <c:pt idx="337">
                  <c:v>45120</c:v>
                </c:pt>
                <c:pt idx="338">
                  <c:v>45121</c:v>
                </c:pt>
                <c:pt idx="339">
                  <c:v>45124</c:v>
                </c:pt>
                <c:pt idx="340">
                  <c:v>45125</c:v>
                </c:pt>
                <c:pt idx="341">
                  <c:v>45126</c:v>
                </c:pt>
                <c:pt idx="342">
                  <c:v>45127</c:v>
                </c:pt>
                <c:pt idx="343">
                  <c:v>45128</c:v>
                </c:pt>
                <c:pt idx="344">
                  <c:v>45131</c:v>
                </c:pt>
                <c:pt idx="345">
                  <c:v>45132</c:v>
                </c:pt>
                <c:pt idx="346">
                  <c:v>45133</c:v>
                </c:pt>
                <c:pt idx="347">
                  <c:v>45134</c:v>
                </c:pt>
                <c:pt idx="348">
                  <c:v>45135</c:v>
                </c:pt>
                <c:pt idx="349">
                  <c:v>45138</c:v>
                </c:pt>
                <c:pt idx="350">
                  <c:v>45139</c:v>
                </c:pt>
                <c:pt idx="351">
                  <c:v>45140</c:v>
                </c:pt>
                <c:pt idx="352">
                  <c:v>45141</c:v>
                </c:pt>
                <c:pt idx="353">
                  <c:v>45142</c:v>
                </c:pt>
                <c:pt idx="354">
                  <c:v>45145</c:v>
                </c:pt>
                <c:pt idx="355">
                  <c:v>45146</c:v>
                </c:pt>
                <c:pt idx="356">
                  <c:v>45147</c:v>
                </c:pt>
                <c:pt idx="357">
                  <c:v>45148</c:v>
                </c:pt>
                <c:pt idx="358">
                  <c:v>45149</c:v>
                </c:pt>
                <c:pt idx="359">
                  <c:v>45152</c:v>
                </c:pt>
                <c:pt idx="360">
                  <c:v>45153</c:v>
                </c:pt>
                <c:pt idx="361">
                  <c:v>45154</c:v>
                </c:pt>
                <c:pt idx="362">
                  <c:v>45155</c:v>
                </c:pt>
                <c:pt idx="363">
                  <c:v>45156</c:v>
                </c:pt>
                <c:pt idx="364">
                  <c:v>45159</c:v>
                </c:pt>
                <c:pt idx="365">
                  <c:v>45160</c:v>
                </c:pt>
                <c:pt idx="366">
                  <c:v>45161</c:v>
                </c:pt>
                <c:pt idx="367">
                  <c:v>45162</c:v>
                </c:pt>
                <c:pt idx="368">
                  <c:v>45163</c:v>
                </c:pt>
                <c:pt idx="369">
                  <c:v>45166</c:v>
                </c:pt>
                <c:pt idx="370">
                  <c:v>45167</c:v>
                </c:pt>
                <c:pt idx="371">
                  <c:v>45168</c:v>
                </c:pt>
                <c:pt idx="372">
                  <c:v>45169</c:v>
                </c:pt>
                <c:pt idx="373">
                  <c:v>45170</c:v>
                </c:pt>
                <c:pt idx="374">
                  <c:v>45173</c:v>
                </c:pt>
                <c:pt idx="375">
                  <c:v>45174</c:v>
                </c:pt>
                <c:pt idx="376">
                  <c:v>45175</c:v>
                </c:pt>
                <c:pt idx="377">
                  <c:v>45176</c:v>
                </c:pt>
                <c:pt idx="378">
                  <c:v>45177</c:v>
                </c:pt>
                <c:pt idx="379">
                  <c:v>45180</c:v>
                </c:pt>
                <c:pt idx="380">
                  <c:v>45181</c:v>
                </c:pt>
                <c:pt idx="381">
                  <c:v>45182</c:v>
                </c:pt>
                <c:pt idx="382">
                  <c:v>45183</c:v>
                </c:pt>
                <c:pt idx="383">
                  <c:v>45184</c:v>
                </c:pt>
                <c:pt idx="384">
                  <c:v>45187</c:v>
                </c:pt>
                <c:pt idx="385">
                  <c:v>45188</c:v>
                </c:pt>
                <c:pt idx="386">
                  <c:v>45189</c:v>
                </c:pt>
                <c:pt idx="387">
                  <c:v>45190</c:v>
                </c:pt>
                <c:pt idx="388">
                  <c:v>45191</c:v>
                </c:pt>
                <c:pt idx="389">
                  <c:v>45194</c:v>
                </c:pt>
                <c:pt idx="390">
                  <c:v>45195</c:v>
                </c:pt>
                <c:pt idx="391">
                  <c:v>45196</c:v>
                </c:pt>
                <c:pt idx="392">
                  <c:v>45197</c:v>
                </c:pt>
                <c:pt idx="393">
                  <c:v>45198</c:v>
                </c:pt>
                <c:pt idx="394">
                  <c:v>45199</c:v>
                </c:pt>
                <c:pt idx="395">
                  <c:v>45201</c:v>
                </c:pt>
                <c:pt idx="396">
                  <c:v>45202</c:v>
                </c:pt>
                <c:pt idx="397">
                  <c:v>45203</c:v>
                </c:pt>
                <c:pt idx="398">
                  <c:v>45204</c:v>
                </c:pt>
                <c:pt idx="399">
                  <c:v>45205</c:v>
                </c:pt>
                <c:pt idx="400">
                  <c:v>45208</c:v>
                </c:pt>
                <c:pt idx="401">
                  <c:v>45209</c:v>
                </c:pt>
                <c:pt idx="402">
                  <c:v>45210</c:v>
                </c:pt>
                <c:pt idx="403">
                  <c:v>45211</c:v>
                </c:pt>
                <c:pt idx="404">
                  <c:v>45212</c:v>
                </c:pt>
                <c:pt idx="405">
                  <c:v>45215</c:v>
                </c:pt>
                <c:pt idx="406">
                  <c:v>45216</c:v>
                </c:pt>
                <c:pt idx="407">
                  <c:v>45217</c:v>
                </c:pt>
                <c:pt idx="408">
                  <c:v>45218</c:v>
                </c:pt>
                <c:pt idx="409">
                  <c:v>45219</c:v>
                </c:pt>
                <c:pt idx="410">
                  <c:v>45222</c:v>
                </c:pt>
                <c:pt idx="411">
                  <c:v>45223</c:v>
                </c:pt>
                <c:pt idx="412">
                  <c:v>45224</c:v>
                </c:pt>
                <c:pt idx="413">
                  <c:v>45225</c:v>
                </c:pt>
                <c:pt idx="414">
                  <c:v>45226</c:v>
                </c:pt>
                <c:pt idx="415">
                  <c:v>45229</c:v>
                </c:pt>
                <c:pt idx="416">
                  <c:v>45230</c:v>
                </c:pt>
                <c:pt idx="417">
                  <c:v>45231</c:v>
                </c:pt>
                <c:pt idx="418">
                  <c:v>45232</c:v>
                </c:pt>
                <c:pt idx="419">
                  <c:v>45233</c:v>
                </c:pt>
                <c:pt idx="420">
                  <c:v>45236</c:v>
                </c:pt>
                <c:pt idx="421">
                  <c:v>45237</c:v>
                </c:pt>
                <c:pt idx="422">
                  <c:v>45238</c:v>
                </c:pt>
                <c:pt idx="423">
                  <c:v>45239</c:v>
                </c:pt>
                <c:pt idx="424">
                  <c:v>45240</c:v>
                </c:pt>
                <c:pt idx="425">
                  <c:v>45243</c:v>
                </c:pt>
                <c:pt idx="426">
                  <c:v>45244</c:v>
                </c:pt>
                <c:pt idx="427">
                  <c:v>45245</c:v>
                </c:pt>
                <c:pt idx="428">
                  <c:v>45246</c:v>
                </c:pt>
                <c:pt idx="429">
                  <c:v>45247</c:v>
                </c:pt>
                <c:pt idx="430">
                  <c:v>45250</c:v>
                </c:pt>
                <c:pt idx="431">
                  <c:v>45251</c:v>
                </c:pt>
                <c:pt idx="432">
                  <c:v>45252</c:v>
                </c:pt>
                <c:pt idx="433">
                  <c:v>45253</c:v>
                </c:pt>
                <c:pt idx="434">
                  <c:v>45254</c:v>
                </c:pt>
                <c:pt idx="435">
                  <c:v>45257</c:v>
                </c:pt>
                <c:pt idx="436">
                  <c:v>45258</c:v>
                </c:pt>
                <c:pt idx="437">
                  <c:v>45259</c:v>
                </c:pt>
                <c:pt idx="438">
                  <c:v>45260</c:v>
                </c:pt>
                <c:pt idx="439">
                  <c:v>45261</c:v>
                </c:pt>
                <c:pt idx="440">
                  <c:v>45264</c:v>
                </c:pt>
                <c:pt idx="441">
                  <c:v>45265</c:v>
                </c:pt>
                <c:pt idx="442">
                  <c:v>45266</c:v>
                </c:pt>
                <c:pt idx="443">
                  <c:v>45267</c:v>
                </c:pt>
                <c:pt idx="444">
                  <c:v>45268</c:v>
                </c:pt>
                <c:pt idx="445">
                  <c:v>45271</c:v>
                </c:pt>
                <c:pt idx="446">
                  <c:v>45272</c:v>
                </c:pt>
                <c:pt idx="447">
                  <c:v>45273</c:v>
                </c:pt>
                <c:pt idx="448">
                  <c:v>45274</c:v>
                </c:pt>
                <c:pt idx="449">
                  <c:v>45275</c:v>
                </c:pt>
                <c:pt idx="450">
                  <c:v>45278</c:v>
                </c:pt>
                <c:pt idx="451">
                  <c:v>45279</c:v>
                </c:pt>
                <c:pt idx="452">
                  <c:v>45280</c:v>
                </c:pt>
                <c:pt idx="453">
                  <c:v>45281</c:v>
                </c:pt>
                <c:pt idx="454">
                  <c:v>45282</c:v>
                </c:pt>
                <c:pt idx="455">
                  <c:v>45285</c:v>
                </c:pt>
                <c:pt idx="456">
                  <c:v>45286</c:v>
                </c:pt>
                <c:pt idx="457">
                  <c:v>45287</c:v>
                </c:pt>
                <c:pt idx="458">
                  <c:v>45288</c:v>
                </c:pt>
                <c:pt idx="459">
                  <c:v>45289</c:v>
                </c:pt>
                <c:pt idx="460">
                  <c:v>45291</c:v>
                </c:pt>
                <c:pt idx="461">
                  <c:v>45292</c:v>
                </c:pt>
                <c:pt idx="462">
                  <c:v>45293</c:v>
                </c:pt>
                <c:pt idx="463">
                  <c:v>45294</c:v>
                </c:pt>
                <c:pt idx="464">
                  <c:v>45295</c:v>
                </c:pt>
                <c:pt idx="465">
                  <c:v>45296</c:v>
                </c:pt>
                <c:pt idx="466">
                  <c:v>45299</c:v>
                </c:pt>
                <c:pt idx="467">
                  <c:v>45300</c:v>
                </c:pt>
                <c:pt idx="468">
                  <c:v>45301</c:v>
                </c:pt>
                <c:pt idx="469">
                  <c:v>45302</c:v>
                </c:pt>
                <c:pt idx="470">
                  <c:v>45303</c:v>
                </c:pt>
                <c:pt idx="471">
                  <c:v>45306</c:v>
                </c:pt>
                <c:pt idx="472">
                  <c:v>45307</c:v>
                </c:pt>
                <c:pt idx="473">
                  <c:v>45308</c:v>
                </c:pt>
                <c:pt idx="474">
                  <c:v>45309</c:v>
                </c:pt>
                <c:pt idx="475">
                  <c:v>45310</c:v>
                </c:pt>
                <c:pt idx="476">
                  <c:v>45313</c:v>
                </c:pt>
                <c:pt idx="477">
                  <c:v>45314</c:v>
                </c:pt>
                <c:pt idx="478">
                  <c:v>45315</c:v>
                </c:pt>
                <c:pt idx="479">
                  <c:v>45316</c:v>
                </c:pt>
                <c:pt idx="480">
                  <c:v>45317</c:v>
                </c:pt>
                <c:pt idx="481">
                  <c:v>45320</c:v>
                </c:pt>
                <c:pt idx="482">
                  <c:v>45321</c:v>
                </c:pt>
                <c:pt idx="483">
                  <c:v>45322</c:v>
                </c:pt>
                <c:pt idx="484">
                  <c:v>45323</c:v>
                </c:pt>
                <c:pt idx="485">
                  <c:v>45324</c:v>
                </c:pt>
                <c:pt idx="486">
                  <c:v>45327</c:v>
                </c:pt>
                <c:pt idx="487">
                  <c:v>45328</c:v>
                </c:pt>
                <c:pt idx="488">
                  <c:v>45329</c:v>
                </c:pt>
                <c:pt idx="489">
                  <c:v>45330</c:v>
                </c:pt>
                <c:pt idx="490">
                  <c:v>45331</c:v>
                </c:pt>
                <c:pt idx="491">
                  <c:v>45334</c:v>
                </c:pt>
                <c:pt idx="492">
                  <c:v>45335</c:v>
                </c:pt>
                <c:pt idx="493">
                  <c:v>45336</c:v>
                </c:pt>
                <c:pt idx="494">
                  <c:v>45337</c:v>
                </c:pt>
                <c:pt idx="495">
                  <c:v>45338</c:v>
                </c:pt>
                <c:pt idx="496">
                  <c:v>45341</c:v>
                </c:pt>
                <c:pt idx="497">
                  <c:v>45342</c:v>
                </c:pt>
                <c:pt idx="498">
                  <c:v>45343</c:v>
                </c:pt>
                <c:pt idx="499">
                  <c:v>45344</c:v>
                </c:pt>
                <c:pt idx="500">
                  <c:v>45345</c:v>
                </c:pt>
                <c:pt idx="501">
                  <c:v>45348</c:v>
                </c:pt>
                <c:pt idx="502">
                  <c:v>45349</c:v>
                </c:pt>
                <c:pt idx="503">
                  <c:v>45350</c:v>
                </c:pt>
                <c:pt idx="504">
                  <c:v>45351</c:v>
                </c:pt>
                <c:pt idx="505">
                  <c:v>45352</c:v>
                </c:pt>
                <c:pt idx="506">
                  <c:v>45355</c:v>
                </c:pt>
                <c:pt idx="507">
                  <c:v>45356</c:v>
                </c:pt>
                <c:pt idx="508">
                  <c:v>45357</c:v>
                </c:pt>
                <c:pt idx="509">
                  <c:v>45358</c:v>
                </c:pt>
                <c:pt idx="510">
                  <c:v>45359</c:v>
                </c:pt>
                <c:pt idx="511">
                  <c:v>45362</c:v>
                </c:pt>
                <c:pt idx="512">
                  <c:v>45363</c:v>
                </c:pt>
                <c:pt idx="513">
                  <c:v>45364</c:v>
                </c:pt>
                <c:pt idx="514">
                  <c:v>45365</c:v>
                </c:pt>
                <c:pt idx="515">
                  <c:v>45366</c:v>
                </c:pt>
                <c:pt idx="516">
                  <c:v>45369</c:v>
                </c:pt>
                <c:pt idx="517">
                  <c:v>45370</c:v>
                </c:pt>
                <c:pt idx="518">
                  <c:v>45371</c:v>
                </c:pt>
                <c:pt idx="519">
                  <c:v>45372</c:v>
                </c:pt>
                <c:pt idx="520">
                  <c:v>45373</c:v>
                </c:pt>
                <c:pt idx="521">
                  <c:v>45376</c:v>
                </c:pt>
                <c:pt idx="522">
                  <c:v>45377</c:v>
                </c:pt>
                <c:pt idx="523">
                  <c:v>45378</c:v>
                </c:pt>
                <c:pt idx="524">
                  <c:v>45379</c:v>
                </c:pt>
                <c:pt idx="525">
                  <c:v>45380</c:v>
                </c:pt>
                <c:pt idx="526">
                  <c:v>45382</c:v>
                </c:pt>
                <c:pt idx="527">
                  <c:v>45383</c:v>
                </c:pt>
                <c:pt idx="528">
                  <c:v>45384</c:v>
                </c:pt>
                <c:pt idx="529">
                  <c:v>45385</c:v>
                </c:pt>
                <c:pt idx="530">
                  <c:v>45386</c:v>
                </c:pt>
                <c:pt idx="531">
                  <c:v>45387</c:v>
                </c:pt>
                <c:pt idx="532">
                  <c:v>45390</c:v>
                </c:pt>
                <c:pt idx="533">
                  <c:v>45391</c:v>
                </c:pt>
                <c:pt idx="534">
                  <c:v>45392</c:v>
                </c:pt>
                <c:pt idx="535">
                  <c:v>45393</c:v>
                </c:pt>
                <c:pt idx="536">
                  <c:v>45394</c:v>
                </c:pt>
                <c:pt idx="537">
                  <c:v>45397</c:v>
                </c:pt>
                <c:pt idx="538">
                  <c:v>45398</c:v>
                </c:pt>
                <c:pt idx="539">
                  <c:v>45399</c:v>
                </c:pt>
                <c:pt idx="540">
                  <c:v>45400</c:v>
                </c:pt>
                <c:pt idx="541">
                  <c:v>45401</c:v>
                </c:pt>
                <c:pt idx="542">
                  <c:v>45404</c:v>
                </c:pt>
                <c:pt idx="543">
                  <c:v>45405</c:v>
                </c:pt>
                <c:pt idx="544">
                  <c:v>45406</c:v>
                </c:pt>
                <c:pt idx="545">
                  <c:v>45407</c:v>
                </c:pt>
                <c:pt idx="546">
                  <c:v>45408</c:v>
                </c:pt>
                <c:pt idx="547">
                  <c:v>45411</c:v>
                </c:pt>
                <c:pt idx="548">
                  <c:v>45412</c:v>
                </c:pt>
                <c:pt idx="549">
                  <c:v>45413</c:v>
                </c:pt>
                <c:pt idx="550">
                  <c:v>45414</c:v>
                </c:pt>
                <c:pt idx="551">
                  <c:v>45415</c:v>
                </c:pt>
                <c:pt idx="552">
                  <c:v>45418</c:v>
                </c:pt>
                <c:pt idx="553">
                  <c:v>45419</c:v>
                </c:pt>
                <c:pt idx="554">
                  <c:v>45420</c:v>
                </c:pt>
                <c:pt idx="555">
                  <c:v>45421</c:v>
                </c:pt>
                <c:pt idx="556">
                  <c:v>45422</c:v>
                </c:pt>
                <c:pt idx="557">
                  <c:v>45425</c:v>
                </c:pt>
                <c:pt idx="558">
                  <c:v>45426</c:v>
                </c:pt>
                <c:pt idx="559">
                  <c:v>45427</c:v>
                </c:pt>
                <c:pt idx="560">
                  <c:v>45428</c:v>
                </c:pt>
                <c:pt idx="561">
                  <c:v>45429</c:v>
                </c:pt>
                <c:pt idx="562">
                  <c:v>45432</c:v>
                </c:pt>
                <c:pt idx="563">
                  <c:v>45433</c:v>
                </c:pt>
                <c:pt idx="564">
                  <c:v>45434</c:v>
                </c:pt>
                <c:pt idx="565">
                  <c:v>45435</c:v>
                </c:pt>
                <c:pt idx="566">
                  <c:v>45436</c:v>
                </c:pt>
                <c:pt idx="567">
                  <c:v>45439</c:v>
                </c:pt>
                <c:pt idx="568">
                  <c:v>45440</c:v>
                </c:pt>
                <c:pt idx="569">
                  <c:v>45441</c:v>
                </c:pt>
                <c:pt idx="570">
                  <c:v>45442</c:v>
                </c:pt>
                <c:pt idx="571">
                  <c:v>45443</c:v>
                </c:pt>
                <c:pt idx="572">
                  <c:v>45446</c:v>
                </c:pt>
                <c:pt idx="573">
                  <c:v>45447</c:v>
                </c:pt>
                <c:pt idx="574">
                  <c:v>45448</c:v>
                </c:pt>
                <c:pt idx="575">
                  <c:v>45449</c:v>
                </c:pt>
                <c:pt idx="576">
                  <c:v>45450</c:v>
                </c:pt>
                <c:pt idx="577">
                  <c:v>45453</c:v>
                </c:pt>
                <c:pt idx="578">
                  <c:v>45454</c:v>
                </c:pt>
                <c:pt idx="579">
                  <c:v>45455</c:v>
                </c:pt>
                <c:pt idx="580">
                  <c:v>45456</c:v>
                </c:pt>
                <c:pt idx="581">
                  <c:v>45457</c:v>
                </c:pt>
                <c:pt idx="582">
                  <c:v>45460</c:v>
                </c:pt>
                <c:pt idx="583">
                  <c:v>45461</c:v>
                </c:pt>
                <c:pt idx="584">
                  <c:v>45462</c:v>
                </c:pt>
                <c:pt idx="585">
                  <c:v>45463</c:v>
                </c:pt>
                <c:pt idx="586">
                  <c:v>45464</c:v>
                </c:pt>
                <c:pt idx="587">
                  <c:v>45467</c:v>
                </c:pt>
                <c:pt idx="588">
                  <c:v>45468</c:v>
                </c:pt>
                <c:pt idx="589">
                  <c:v>45469</c:v>
                </c:pt>
                <c:pt idx="590">
                  <c:v>45470</c:v>
                </c:pt>
                <c:pt idx="591">
                  <c:v>45471</c:v>
                </c:pt>
                <c:pt idx="592">
                  <c:v>45473</c:v>
                </c:pt>
                <c:pt idx="593">
                  <c:v>45474</c:v>
                </c:pt>
                <c:pt idx="594">
                  <c:v>45475</c:v>
                </c:pt>
                <c:pt idx="595">
                  <c:v>45476</c:v>
                </c:pt>
                <c:pt idx="596">
                  <c:v>45477</c:v>
                </c:pt>
                <c:pt idx="597">
                  <c:v>45478</c:v>
                </c:pt>
                <c:pt idx="598">
                  <c:v>45481</c:v>
                </c:pt>
                <c:pt idx="599">
                  <c:v>45482</c:v>
                </c:pt>
                <c:pt idx="600">
                  <c:v>45483</c:v>
                </c:pt>
                <c:pt idx="601">
                  <c:v>45484</c:v>
                </c:pt>
                <c:pt idx="602">
                  <c:v>45485</c:v>
                </c:pt>
                <c:pt idx="603">
                  <c:v>45488</c:v>
                </c:pt>
                <c:pt idx="604">
                  <c:v>45489</c:v>
                </c:pt>
                <c:pt idx="605">
                  <c:v>45490</c:v>
                </c:pt>
                <c:pt idx="606">
                  <c:v>45491</c:v>
                </c:pt>
                <c:pt idx="607">
                  <c:v>45492</c:v>
                </c:pt>
                <c:pt idx="608">
                  <c:v>45495</c:v>
                </c:pt>
                <c:pt idx="609">
                  <c:v>45496</c:v>
                </c:pt>
                <c:pt idx="610">
                  <c:v>45497</c:v>
                </c:pt>
                <c:pt idx="611">
                  <c:v>45498</c:v>
                </c:pt>
                <c:pt idx="612">
                  <c:v>45499</c:v>
                </c:pt>
                <c:pt idx="613">
                  <c:v>45502</c:v>
                </c:pt>
                <c:pt idx="614">
                  <c:v>45503</c:v>
                </c:pt>
                <c:pt idx="615">
                  <c:v>45504</c:v>
                </c:pt>
                <c:pt idx="616">
                  <c:v>45505</c:v>
                </c:pt>
                <c:pt idx="617">
                  <c:v>45506</c:v>
                </c:pt>
                <c:pt idx="618">
                  <c:v>45509</c:v>
                </c:pt>
                <c:pt idx="619">
                  <c:v>45510</c:v>
                </c:pt>
                <c:pt idx="620">
                  <c:v>45511</c:v>
                </c:pt>
                <c:pt idx="621">
                  <c:v>45512</c:v>
                </c:pt>
                <c:pt idx="622">
                  <c:v>45513</c:v>
                </c:pt>
                <c:pt idx="623">
                  <c:v>45516</c:v>
                </c:pt>
                <c:pt idx="624">
                  <c:v>45517</c:v>
                </c:pt>
                <c:pt idx="625">
                  <c:v>45518</c:v>
                </c:pt>
                <c:pt idx="626">
                  <c:v>45519</c:v>
                </c:pt>
                <c:pt idx="627">
                  <c:v>45520</c:v>
                </c:pt>
                <c:pt idx="628">
                  <c:v>45523</c:v>
                </c:pt>
                <c:pt idx="629">
                  <c:v>45524</c:v>
                </c:pt>
                <c:pt idx="630">
                  <c:v>45525</c:v>
                </c:pt>
                <c:pt idx="631">
                  <c:v>45526</c:v>
                </c:pt>
                <c:pt idx="632">
                  <c:v>45527</c:v>
                </c:pt>
                <c:pt idx="633">
                  <c:v>45530</c:v>
                </c:pt>
                <c:pt idx="634">
                  <c:v>45531</c:v>
                </c:pt>
                <c:pt idx="635">
                  <c:v>45532</c:v>
                </c:pt>
                <c:pt idx="636">
                  <c:v>45533</c:v>
                </c:pt>
                <c:pt idx="637">
                  <c:v>45534</c:v>
                </c:pt>
                <c:pt idx="638">
                  <c:v>45535</c:v>
                </c:pt>
                <c:pt idx="639">
                  <c:v>45537</c:v>
                </c:pt>
                <c:pt idx="640">
                  <c:v>45538</c:v>
                </c:pt>
                <c:pt idx="641">
                  <c:v>45539</c:v>
                </c:pt>
                <c:pt idx="642">
                  <c:v>45540</c:v>
                </c:pt>
                <c:pt idx="643">
                  <c:v>45541</c:v>
                </c:pt>
                <c:pt idx="644">
                  <c:v>45544</c:v>
                </c:pt>
                <c:pt idx="645">
                  <c:v>45545</c:v>
                </c:pt>
                <c:pt idx="646">
                  <c:v>45546</c:v>
                </c:pt>
                <c:pt idx="647">
                  <c:v>45547</c:v>
                </c:pt>
                <c:pt idx="648">
                  <c:v>45548</c:v>
                </c:pt>
                <c:pt idx="649">
                  <c:v>45551</c:v>
                </c:pt>
                <c:pt idx="650">
                  <c:v>45552</c:v>
                </c:pt>
                <c:pt idx="651">
                  <c:v>45553</c:v>
                </c:pt>
                <c:pt idx="652">
                  <c:v>45554</c:v>
                </c:pt>
                <c:pt idx="653">
                  <c:v>45555</c:v>
                </c:pt>
                <c:pt idx="654">
                  <c:v>45558</c:v>
                </c:pt>
                <c:pt idx="655">
                  <c:v>45559</c:v>
                </c:pt>
                <c:pt idx="656">
                  <c:v>45560</c:v>
                </c:pt>
                <c:pt idx="657">
                  <c:v>45561</c:v>
                </c:pt>
                <c:pt idx="658">
                  <c:v>45562</c:v>
                </c:pt>
                <c:pt idx="659">
                  <c:v>45565</c:v>
                </c:pt>
                <c:pt idx="660">
                  <c:v>45566</c:v>
                </c:pt>
                <c:pt idx="661">
                  <c:v>45567</c:v>
                </c:pt>
                <c:pt idx="662">
                  <c:v>45568</c:v>
                </c:pt>
                <c:pt idx="663">
                  <c:v>45569</c:v>
                </c:pt>
                <c:pt idx="664">
                  <c:v>45572</c:v>
                </c:pt>
                <c:pt idx="665">
                  <c:v>45573</c:v>
                </c:pt>
                <c:pt idx="666">
                  <c:v>45574</c:v>
                </c:pt>
                <c:pt idx="667">
                  <c:v>45575</c:v>
                </c:pt>
                <c:pt idx="668">
                  <c:v>45576</c:v>
                </c:pt>
                <c:pt idx="669">
                  <c:v>45579</c:v>
                </c:pt>
                <c:pt idx="670">
                  <c:v>45580</c:v>
                </c:pt>
                <c:pt idx="671">
                  <c:v>45581</c:v>
                </c:pt>
                <c:pt idx="672">
                  <c:v>45582</c:v>
                </c:pt>
                <c:pt idx="673">
                  <c:v>45583</c:v>
                </c:pt>
                <c:pt idx="674">
                  <c:v>45586</c:v>
                </c:pt>
                <c:pt idx="675">
                  <c:v>45587</c:v>
                </c:pt>
                <c:pt idx="676">
                  <c:v>45588</c:v>
                </c:pt>
                <c:pt idx="677">
                  <c:v>45589</c:v>
                </c:pt>
                <c:pt idx="678">
                  <c:v>45590</c:v>
                </c:pt>
                <c:pt idx="679">
                  <c:v>45593</c:v>
                </c:pt>
                <c:pt idx="680">
                  <c:v>45594</c:v>
                </c:pt>
                <c:pt idx="681">
                  <c:v>45595</c:v>
                </c:pt>
                <c:pt idx="682">
                  <c:v>45596</c:v>
                </c:pt>
                <c:pt idx="683">
                  <c:v>45597</c:v>
                </c:pt>
                <c:pt idx="684">
                  <c:v>45600</c:v>
                </c:pt>
                <c:pt idx="685">
                  <c:v>45601</c:v>
                </c:pt>
                <c:pt idx="686">
                  <c:v>45602</c:v>
                </c:pt>
                <c:pt idx="687">
                  <c:v>45603</c:v>
                </c:pt>
                <c:pt idx="688">
                  <c:v>45604</c:v>
                </c:pt>
                <c:pt idx="689">
                  <c:v>45607</c:v>
                </c:pt>
                <c:pt idx="690">
                  <c:v>45608</c:v>
                </c:pt>
                <c:pt idx="691">
                  <c:v>45609</c:v>
                </c:pt>
                <c:pt idx="692">
                  <c:v>45610</c:v>
                </c:pt>
                <c:pt idx="693">
                  <c:v>45611</c:v>
                </c:pt>
                <c:pt idx="694">
                  <c:v>45614</c:v>
                </c:pt>
                <c:pt idx="695">
                  <c:v>45615</c:v>
                </c:pt>
                <c:pt idx="696">
                  <c:v>45616</c:v>
                </c:pt>
                <c:pt idx="697">
                  <c:v>45617</c:v>
                </c:pt>
                <c:pt idx="698">
                  <c:v>45618</c:v>
                </c:pt>
                <c:pt idx="699">
                  <c:v>45621</c:v>
                </c:pt>
                <c:pt idx="700">
                  <c:v>45622</c:v>
                </c:pt>
                <c:pt idx="701">
                  <c:v>45623</c:v>
                </c:pt>
                <c:pt idx="702">
                  <c:v>45624</c:v>
                </c:pt>
                <c:pt idx="703">
                  <c:v>45625</c:v>
                </c:pt>
                <c:pt idx="704">
                  <c:v>45626</c:v>
                </c:pt>
                <c:pt idx="705">
                  <c:v>45628</c:v>
                </c:pt>
                <c:pt idx="706">
                  <c:v>45629</c:v>
                </c:pt>
                <c:pt idx="707">
                  <c:v>45630</c:v>
                </c:pt>
                <c:pt idx="708">
                  <c:v>45631</c:v>
                </c:pt>
                <c:pt idx="709">
                  <c:v>45632</c:v>
                </c:pt>
                <c:pt idx="710">
                  <c:v>45635</c:v>
                </c:pt>
                <c:pt idx="711">
                  <c:v>45636</c:v>
                </c:pt>
                <c:pt idx="712">
                  <c:v>45637</c:v>
                </c:pt>
                <c:pt idx="713">
                  <c:v>45638</c:v>
                </c:pt>
                <c:pt idx="714">
                  <c:v>45639</c:v>
                </c:pt>
                <c:pt idx="715">
                  <c:v>45642</c:v>
                </c:pt>
                <c:pt idx="716">
                  <c:v>45643</c:v>
                </c:pt>
                <c:pt idx="717">
                  <c:v>45644</c:v>
                </c:pt>
                <c:pt idx="718">
                  <c:v>45645</c:v>
                </c:pt>
                <c:pt idx="719">
                  <c:v>45646</c:v>
                </c:pt>
                <c:pt idx="720">
                  <c:v>45649</c:v>
                </c:pt>
                <c:pt idx="721">
                  <c:v>45650</c:v>
                </c:pt>
                <c:pt idx="722">
                  <c:v>45651</c:v>
                </c:pt>
                <c:pt idx="723">
                  <c:v>45652</c:v>
                </c:pt>
                <c:pt idx="724">
                  <c:v>45653</c:v>
                </c:pt>
                <c:pt idx="725">
                  <c:v>45656</c:v>
                </c:pt>
                <c:pt idx="726">
                  <c:v>45657</c:v>
                </c:pt>
                <c:pt idx="727">
                  <c:v>45658</c:v>
                </c:pt>
                <c:pt idx="728">
                  <c:v>45659</c:v>
                </c:pt>
                <c:pt idx="729">
                  <c:v>45660</c:v>
                </c:pt>
                <c:pt idx="730">
                  <c:v>45663</c:v>
                </c:pt>
                <c:pt idx="731">
                  <c:v>45664</c:v>
                </c:pt>
                <c:pt idx="732">
                  <c:v>45665</c:v>
                </c:pt>
                <c:pt idx="733">
                  <c:v>45666</c:v>
                </c:pt>
                <c:pt idx="734">
                  <c:v>45667</c:v>
                </c:pt>
                <c:pt idx="735">
                  <c:v>45670</c:v>
                </c:pt>
                <c:pt idx="736">
                  <c:v>45671</c:v>
                </c:pt>
                <c:pt idx="737">
                  <c:v>45672</c:v>
                </c:pt>
                <c:pt idx="738">
                  <c:v>45673</c:v>
                </c:pt>
                <c:pt idx="739">
                  <c:v>45674</c:v>
                </c:pt>
                <c:pt idx="740">
                  <c:v>45677</c:v>
                </c:pt>
                <c:pt idx="741">
                  <c:v>45678</c:v>
                </c:pt>
                <c:pt idx="742">
                  <c:v>45679</c:v>
                </c:pt>
                <c:pt idx="743">
                  <c:v>45680</c:v>
                </c:pt>
                <c:pt idx="744">
                  <c:v>45681</c:v>
                </c:pt>
                <c:pt idx="745">
                  <c:v>45684</c:v>
                </c:pt>
                <c:pt idx="746">
                  <c:v>45685</c:v>
                </c:pt>
                <c:pt idx="747">
                  <c:v>45686</c:v>
                </c:pt>
                <c:pt idx="748">
                  <c:v>45687</c:v>
                </c:pt>
                <c:pt idx="749">
                  <c:v>45688</c:v>
                </c:pt>
                <c:pt idx="750">
                  <c:v>45691</c:v>
                </c:pt>
                <c:pt idx="751">
                  <c:v>45692</c:v>
                </c:pt>
                <c:pt idx="752">
                  <c:v>45693</c:v>
                </c:pt>
                <c:pt idx="753">
                  <c:v>45694</c:v>
                </c:pt>
                <c:pt idx="754">
                  <c:v>45695</c:v>
                </c:pt>
                <c:pt idx="755">
                  <c:v>45698</c:v>
                </c:pt>
                <c:pt idx="756">
                  <c:v>45699</c:v>
                </c:pt>
                <c:pt idx="757">
                  <c:v>45700</c:v>
                </c:pt>
                <c:pt idx="758">
                  <c:v>45701</c:v>
                </c:pt>
                <c:pt idx="759">
                  <c:v>45702</c:v>
                </c:pt>
                <c:pt idx="760">
                  <c:v>45705</c:v>
                </c:pt>
                <c:pt idx="761">
                  <c:v>45706</c:v>
                </c:pt>
                <c:pt idx="762">
                  <c:v>45707</c:v>
                </c:pt>
                <c:pt idx="763">
                  <c:v>45708</c:v>
                </c:pt>
                <c:pt idx="764">
                  <c:v>45709</c:v>
                </c:pt>
                <c:pt idx="765">
                  <c:v>45712</c:v>
                </c:pt>
                <c:pt idx="766">
                  <c:v>45713</c:v>
                </c:pt>
                <c:pt idx="767">
                  <c:v>45714</c:v>
                </c:pt>
                <c:pt idx="768">
                  <c:v>45715</c:v>
                </c:pt>
                <c:pt idx="769">
                  <c:v>45716</c:v>
                </c:pt>
                <c:pt idx="770">
                  <c:v>45719</c:v>
                </c:pt>
                <c:pt idx="771">
                  <c:v>45720</c:v>
                </c:pt>
                <c:pt idx="772">
                  <c:v>45721</c:v>
                </c:pt>
                <c:pt idx="773">
                  <c:v>45722</c:v>
                </c:pt>
                <c:pt idx="774">
                  <c:v>45723</c:v>
                </c:pt>
                <c:pt idx="775">
                  <c:v>45726</c:v>
                </c:pt>
                <c:pt idx="776">
                  <c:v>45727</c:v>
                </c:pt>
                <c:pt idx="777">
                  <c:v>45728</c:v>
                </c:pt>
                <c:pt idx="778">
                  <c:v>45729</c:v>
                </c:pt>
                <c:pt idx="779">
                  <c:v>45730</c:v>
                </c:pt>
                <c:pt idx="780">
                  <c:v>45733</c:v>
                </c:pt>
                <c:pt idx="781">
                  <c:v>45734</c:v>
                </c:pt>
                <c:pt idx="782">
                  <c:v>45735</c:v>
                </c:pt>
                <c:pt idx="783">
                  <c:v>45736</c:v>
                </c:pt>
                <c:pt idx="784">
                  <c:v>45737</c:v>
                </c:pt>
                <c:pt idx="785">
                  <c:v>45740</c:v>
                </c:pt>
                <c:pt idx="786">
                  <c:v>45741</c:v>
                </c:pt>
                <c:pt idx="787">
                  <c:v>45742</c:v>
                </c:pt>
                <c:pt idx="788">
                  <c:v>45743</c:v>
                </c:pt>
                <c:pt idx="789">
                  <c:v>45744</c:v>
                </c:pt>
                <c:pt idx="790">
                  <c:v>45747</c:v>
                </c:pt>
                <c:pt idx="791">
                  <c:v>45748</c:v>
                </c:pt>
                <c:pt idx="792">
                  <c:v>45749</c:v>
                </c:pt>
                <c:pt idx="793">
                  <c:v>45750</c:v>
                </c:pt>
                <c:pt idx="794">
                  <c:v>45751</c:v>
                </c:pt>
                <c:pt idx="795">
                  <c:v>45754</c:v>
                </c:pt>
                <c:pt idx="796">
                  <c:v>45755</c:v>
                </c:pt>
                <c:pt idx="797">
                  <c:v>45756</c:v>
                </c:pt>
                <c:pt idx="798">
                  <c:v>45757</c:v>
                </c:pt>
                <c:pt idx="799">
                  <c:v>45758</c:v>
                </c:pt>
                <c:pt idx="800">
                  <c:v>45761</c:v>
                </c:pt>
                <c:pt idx="801">
                  <c:v>45762</c:v>
                </c:pt>
                <c:pt idx="802">
                  <c:v>45763</c:v>
                </c:pt>
                <c:pt idx="803">
                  <c:v>45764</c:v>
                </c:pt>
                <c:pt idx="804">
                  <c:v>45765</c:v>
                </c:pt>
                <c:pt idx="805">
                  <c:v>45768</c:v>
                </c:pt>
                <c:pt idx="806">
                  <c:v>45769</c:v>
                </c:pt>
                <c:pt idx="807">
                  <c:v>45770</c:v>
                </c:pt>
                <c:pt idx="808">
                  <c:v>45771</c:v>
                </c:pt>
                <c:pt idx="809">
                  <c:v>45772</c:v>
                </c:pt>
                <c:pt idx="810">
                  <c:v>45775</c:v>
                </c:pt>
                <c:pt idx="811">
                  <c:v>45776</c:v>
                </c:pt>
                <c:pt idx="812">
                  <c:v>45777</c:v>
                </c:pt>
                <c:pt idx="813">
                  <c:v>45778</c:v>
                </c:pt>
                <c:pt idx="814">
                  <c:v>45779</c:v>
                </c:pt>
                <c:pt idx="815">
                  <c:v>45782</c:v>
                </c:pt>
                <c:pt idx="816">
                  <c:v>45783</c:v>
                </c:pt>
                <c:pt idx="817">
                  <c:v>45784</c:v>
                </c:pt>
                <c:pt idx="818">
                  <c:v>45785</c:v>
                </c:pt>
                <c:pt idx="819">
                  <c:v>45786</c:v>
                </c:pt>
                <c:pt idx="820">
                  <c:v>45789</c:v>
                </c:pt>
                <c:pt idx="821">
                  <c:v>45790</c:v>
                </c:pt>
                <c:pt idx="822">
                  <c:v>45791</c:v>
                </c:pt>
                <c:pt idx="823">
                  <c:v>45792</c:v>
                </c:pt>
                <c:pt idx="824">
                  <c:v>45793</c:v>
                </c:pt>
                <c:pt idx="825">
                  <c:v>45796</c:v>
                </c:pt>
                <c:pt idx="826">
                  <c:v>45797</c:v>
                </c:pt>
                <c:pt idx="827">
                  <c:v>45798</c:v>
                </c:pt>
                <c:pt idx="828">
                  <c:v>45799</c:v>
                </c:pt>
                <c:pt idx="829">
                  <c:v>45800</c:v>
                </c:pt>
                <c:pt idx="830">
                  <c:v>45803</c:v>
                </c:pt>
                <c:pt idx="831">
                  <c:v>45804</c:v>
                </c:pt>
                <c:pt idx="832">
                  <c:v>45805</c:v>
                </c:pt>
                <c:pt idx="833">
                  <c:v>45806</c:v>
                </c:pt>
                <c:pt idx="834">
                  <c:v>45807</c:v>
                </c:pt>
                <c:pt idx="835">
                  <c:v>45808</c:v>
                </c:pt>
                <c:pt idx="836">
                  <c:v>45810</c:v>
                </c:pt>
                <c:pt idx="837">
                  <c:v>45811</c:v>
                </c:pt>
                <c:pt idx="838">
                  <c:v>45812</c:v>
                </c:pt>
                <c:pt idx="839">
                  <c:v>45813</c:v>
                </c:pt>
                <c:pt idx="840">
                  <c:v>45814</c:v>
                </c:pt>
                <c:pt idx="841">
                  <c:v>45817</c:v>
                </c:pt>
                <c:pt idx="842">
                  <c:v>45818</c:v>
                </c:pt>
                <c:pt idx="843">
                  <c:v>45819</c:v>
                </c:pt>
                <c:pt idx="844">
                  <c:v>45820</c:v>
                </c:pt>
                <c:pt idx="845">
                  <c:v>45821</c:v>
                </c:pt>
                <c:pt idx="846">
                  <c:v>45824</c:v>
                </c:pt>
                <c:pt idx="847">
                  <c:v>45825</c:v>
                </c:pt>
                <c:pt idx="848">
                  <c:v>45826</c:v>
                </c:pt>
                <c:pt idx="849">
                  <c:v>45827</c:v>
                </c:pt>
                <c:pt idx="850">
                  <c:v>45828</c:v>
                </c:pt>
                <c:pt idx="851">
                  <c:v>45831</c:v>
                </c:pt>
                <c:pt idx="852">
                  <c:v>45832</c:v>
                </c:pt>
                <c:pt idx="853">
                  <c:v>45833</c:v>
                </c:pt>
                <c:pt idx="854">
                  <c:v>45834</c:v>
                </c:pt>
                <c:pt idx="855">
                  <c:v>45835</c:v>
                </c:pt>
                <c:pt idx="856">
                  <c:v>45838</c:v>
                </c:pt>
                <c:pt idx="857">
                  <c:v>45839</c:v>
                </c:pt>
                <c:pt idx="858">
                  <c:v>45840</c:v>
                </c:pt>
                <c:pt idx="859">
                  <c:v>45841</c:v>
                </c:pt>
                <c:pt idx="860">
                  <c:v>45842</c:v>
                </c:pt>
                <c:pt idx="861">
                  <c:v>45845</c:v>
                </c:pt>
                <c:pt idx="862">
                  <c:v>45846</c:v>
                </c:pt>
                <c:pt idx="863">
                  <c:v>45847</c:v>
                </c:pt>
                <c:pt idx="864">
                  <c:v>45848</c:v>
                </c:pt>
                <c:pt idx="865">
                  <c:v>45849</c:v>
                </c:pt>
                <c:pt idx="866">
                  <c:v>45852</c:v>
                </c:pt>
                <c:pt idx="867">
                  <c:v>45853</c:v>
                </c:pt>
                <c:pt idx="868">
                  <c:v>45854</c:v>
                </c:pt>
                <c:pt idx="869">
                  <c:v>45855</c:v>
                </c:pt>
                <c:pt idx="870">
                  <c:v>45856</c:v>
                </c:pt>
                <c:pt idx="871">
                  <c:v>45859</c:v>
                </c:pt>
                <c:pt idx="872">
                  <c:v>45860</c:v>
                </c:pt>
                <c:pt idx="873">
                  <c:v>45861</c:v>
                </c:pt>
                <c:pt idx="874">
                  <c:v>45862</c:v>
                </c:pt>
                <c:pt idx="875">
                  <c:v>45863</c:v>
                </c:pt>
                <c:pt idx="876">
                  <c:v>45866</c:v>
                </c:pt>
                <c:pt idx="877">
                  <c:v>45867</c:v>
                </c:pt>
                <c:pt idx="878">
                  <c:v>45868</c:v>
                </c:pt>
                <c:pt idx="879">
                  <c:v>45869</c:v>
                </c:pt>
                <c:pt idx="880">
                  <c:v>45870</c:v>
                </c:pt>
                <c:pt idx="881">
                  <c:v>45873</c:v>
                </c:pt>
                <c:pt idx="882">
                  <c:v>45874</c:v>
                </c:pt>
                <c:pt idx="883">
                  <c:v>45875</c:v>
                </c:pt>
                <c:pt idx="884">
                  <c:v>45876</c:v>
                </c:pt>
                <c:pt idx="885">
                  <c:v>45877</c:v>
                </c:pt>
                <c:pt idx="886">
                  <c:v>45880</c:v>
                </c:pt>
                <c:pt idx="887">
                  <c:v>45881</c:v>
                </c:pt>
                <c:pt idx="888">
                  <c:v>45882</c:v>
                </c:pt>
                <c:pt idx="889">
                  <c:v>45883</c:v>
                </c:pt>
                <c:pt idx="890">
                  <c:v>45884</c:v>
                </c:pt>
                <c:pt idx="891">
                  <c:v>45887</c:v>
                </c:pt>
                <c:pt idx="892">
                  <c:v>45888</c:v>
                </c:pt>
                <c:pt idx="893">
                  <c:v>45889</c:v>
                </c:pt>
                <c:pt idx="894">
                  <c:v>45890</c:v>
                </c:pt>
                <c:pt idx="895">
                  <c:v>45891</c:v>
                </c:pt>
                <c:pt idx="896">
                  <c:v>45894</c:v>
                </c:pt>
                <c:pt idx="897">
                  <c:v>45895</c:v>
                </c:pt>
                <c:pt idx="898">
                  <c:v>45896</c:v>
                </c:pt>
                <c:pt idx="899">
                  <c:v>45897</c:v>
                </c:pt>
                <c:pt idx="900">
                  <c:v>45898</c:v>
                </c:pt>
                <c:pt idx="901">
                  <c:v>45900</c:v>
                </c:pt>
                <c:pt idx="902">
                  <c:v>45901</c:v>
                </c:pt>
                <c:pt idx="903">
                  <c:v>45902</c:v>
                </c:pt>
                <c:pt idx="904">
                  <c:v>45903</c:v>
                </c:pt>
                <c:pt idx="905">
                  <c:v>45904</c:v>
                </c:pt>
                <c:pt idx="906">
                  <c:v>45905</c:v>
                </c:pt>
                <c:pt idx="907">
                  <c:v>45908</c:v>
                </c:pt>
                <c:pt idx="908">
                  <c:v>45909</c:v>
                </c:pt>
                <c:pt idx="909">
                  <c:v>45910</c:v>
                </c:pt>
                <c:pt idx="910">
                  <c:v>45911</c:v>
                </c:pt>
                <c:pt idx="911">
                  <c:v>45912</c:v>
                </c:pt>
                <c:pt idx="912">
                  <c:v>45915</c:v>
                </c:pt>
                <c:pt idx="913">
                  <c:v>45916</c:v>
                </c:pt>
                <c:pt idx="914">
                  <c:v>45917</c:v>
                </c:pt>
                <c:pt idx="915">
                  <c:v>45918</c:v>
                </c:pt>
                <c:pt idx="916">
                  <c:v>45919</c:v>
                </c:pt>
                <c:pt idx="917">
                  <c:v>45922</c:v>
                </c:pt>
                <c:pt idx="918">
                  <c:v>45923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</c:numCache>
            </c:numRef>
          </c:cat>
          <c:val>
            <c:numRef>
              <c:f>'Headline Attribution'!$CS$2:$CS$1114</c:f>
              <c:numCache>
                <c:formatCode>0.00%</c:formatCode>
                <c:ptCount val="1113"/>
                <c:pt idx="0">
                  <c:v>-2.6496873706782775E-3</c:v>
                </c:pt>
                <c:pt idx="1">
                  <c:v>-5.6214531691756164E-3</c:v>
                </c:pt>
                <c:pt idx="2">
                  <c:v>-9.9211677882760085E-4</c:v>
                </c:pt>
                <c:pt idx="3">
                  <c:v>3.2903663497542146E-3</c:v>
                </c:pt>
                <c:pt idx="4">
                  <c:v>4.7155645286053316E-3</c:v>
                </c:pt>
                <c:pt idx="5">
                  <c:v>7.1500527212338127E-3</c:v>
                </c:pt>
                <c:pt idx="6">
                  <c:v>1.0584775809930336E-2</c:v>
                </c:pt>
                <c:pt idx="7">
                  <c:v>8.8511211649359156E-3</c:v>
                </c:pt>
                <c:pt idx="8">
                  <c:v>7.0011363205969568E-3</c:v>
                </c:pt>
                <c:pt idx="9">
                  <c:v>1.0129469030465299E-2</c:v>
                </c:pt>
                <c:pt idx="10">
                  <c:v>9.6964221036174303E-3</c:v>
                </c:pt>
                <c:pt idx="11">
                  <c:v>1.0763960194541955E-2</c:v>
                </c:pt>
                <c:pt idx="12">
                  <c:v>9.3788302509419941E-3</c:v>
                </c:pt>
                <c:pt idx="13">
                  <c:v>1.2983938115347371E-2</c:v>
                </c:pt>
                <c:pt idx="14">
                  <c:v>1.8621817994098899E-2</c:v>
                </c:pt>
                <c:pt idx="15">
                  <c:v>2.0643832802609174E-2</c:v>
                </c:pt>
                <c:pt idx="16">
                  <c:v>2.189240847742957E-2</c:v>
                </c:pt>
                <c:pt idx="17">
                  <c:v>2.5646140587784916E-2</c:v>
                </c:pt>
                <c:pt idx="18">
                  <c:v>2.6133178121455658E-2</c:v>
                </c:pt>
                <c:pt idx="19">
                  <c:v>2.7210413790785593E-2</c:v>
                </c:pt>
                <c:pt idx="20">
                  <c:v>2.7536146748079804E-2</c:v>
                </c:pt>
                <c:pt idx="21">
                  <c:v>2.7536146748079804E-2</c:v>
                </c:pt>
                <c:pt idx="22">
                  <c:v>2.8122112859706228E-2</c:v>
                </c:pt>
                <c:pt idx="23">
                  <c:v>2.6839494816910725E-2</c:v>
                </c:pt>
                <c:pt idx="24">
                  <c:v>2.6683843665222362E-2</c:v>
                </c:pt>
                <c:pt idx="25">
                  <c:v>3.0406299051887964E-2</c:v>
                </c:pt>
                <c:pt idx="26">
                  <c:v>3.6547220860216556E-2</c:v>
                </c:pt>
                <c:pt idx="27">
                  <c:v>4.4666104771714177E-2</c:v>
                </c:pt>
                <c:pt idx="28">
                  <c:v>4.2824576650507207E-2</c:v>
                </c:pt>
                <c:pt idx="29">
                  <c:v>4.1939700507854005E-2</c:v>
                </c:pt>
                <c:pt idx="30">
                  <c:v>4.3756520327121406E-2</c:v>
                </c:pt>
                <c:pt idx="31">
                  <c:v>3.8485142111576276E-2</c:v>
                </c:pt>
                <c:pt idx="32">
                  <c:v>3.9365637177195101E-2</c:v>
                </c:pt>
                <c:pt idx="33">
                  <c:v>3.3890901475873814E-2</c:v>
                </c:pt>
                <c:pt idx="34">
                  <c:v>3.2137119093619493E-2</c:v>
                </c:pt>
                <c:pt idx="35">
                  <c:v>3.002939707620278E-2</c:v>
                </c:pt>
                <c:pt idx="36">
                  <c:v>2.9071578796019848E-2</c:v>
                </c:pt>
                <c:pt idx="37">
                  <c:v>2.7896901188070089E-2</c:v>
                </c:pt>
                <c:pt idx="38">
                  <c:v>3.3678836691523384E-2</c:v>
                </c:pt>
                <c:pt idx="39">
                  <c:v>3.2103661339205058E-2</c:v>
                </c:pt>
                <c:pt idx="40">
                  <c:v>2.8727801423095167E-2</c:v>
                </c:pt>
                <c:pt idx="41">
                  <c:v>2.5894225565381679E-2</c:v>
                </c:pt>
                <c:pt idx="42">
                  <c:v>2.4684121299192063E-2</c:v>
                </c:pt>
                <c:pt idx="43">
                  <c:v>2.5174089635845109E-2</c:v>
                </c:pt>
                <c:pt idx="44">
                  <c:v>2.768075144543547E-2</c:v>
                </c:pt>
                <c:pt idx="45">
                  <c:v>2.3956006870863078E-2</c:v>
                </c:pt>
                <c:pt idx="46">
                  <c:v>2.7428726375242518E-2</c:v>
                </c:pt>
                <c:pt idx="47">
                  <c:v>2.6675209696542024E-2</c:v>
                </c:pt>
                <c:pt idx="48">
                  <c:v>2.6332701375974876E-2</c:v>
                </c:pt>
                <c:pt idx="49">
                  <c:v>2.6565092371149901E-2</c:v>
                </c:pt>
                <c:pt idx="50">
                  <c:v>3.156237814092222E-2</c:v>
                </c:pt>
                <c:pt idx="51">
                  <c:v>3.4573164951941848E-2</c:v>
                </c:pt>
                <c:pt idx="52">
                  <c:v>4.2292299750854467E-2</c:v>
                </c:pt>
                <c:pt idx="53">
                  <c:v>4.2975584549330703E-2</c:v>
                </c:pt>
                <c:pt idx="54">
                  <c:v>3.8938882633642757E-2</c:v>
                </c:pt>
                <c:pt idx="55">
                  <c:v>4.2978652487100755E-2</c:v>
                </c:pt>
                <c:pt idx="56">
                  <c:v>3.9780445860775893E-2</c:v>
                </c:pt>
                <c:pt idx="57">
                  <c:v>3.6137088198855305E-2</c:v>
                </c:pt>
                <c:pt idx="58">
                  <c:v>3.5353099881023087E-2</c:v>
                </c:pt>
                <c:pt idx="59">
                  <c:v>3.6063703525708757E-2</c:v>
                </c:pt>
                <c:pt idx="60">
                  <c:v>3.3012265304047661E-2</c:v>
                </c:pt>
                <c:pt idx="61">
                  <c:v>2.9744066957902326E-2</c:v>
                </c:pt>
                <c:pt idx="62">
                  <c:v>2.9471367821653938E-2</c:v>
                </c:pt>
                <c:pt idx="63">
                  <c:v>3.2457551999168444E-2</c:v>
                </c:pt>
                <c:pt idx="64">
                  <c:v>3.7306854028376302E-2</c:v>
                </c:pt>
                <c:pt idx="65">
                  <c:v>3.7617211952760465E-2</c:v>
                </c:pt>
                <c:pt idx="66">
                  <c:v>3.6289200905143426E-2</c:v>
                </c:pt>
                <c:pt idx="67">
                  <c:v>3.7185075086942243E-2</c:v>
                </c:pt>
                <c:pt idx="68">
                  <c:v>3.5090621682809742E-2</c:v>
                </c:pt>
                <c:pt idx="69">
                  <c:v>3.3740486107374124E-2</c:v>
                </c:pt>
                <c:pt idx="70">
                  <c:v>3.2896469044381038E-2</c:v>
                </c:pt>
                <c:pt idx="71">
                  <c:v>3.4391664089059359E-2</c:v>
                </c:pt>
                <c:pt idx="72">
                  <c:v>3.9231966016967101E-2</c:v>
                </c:pt>
                <c:pt idx="73">
                  <c:v>3.910341645615012E-2</c:v>
                </c:pt>
                <c:pt idx="74">
                  <c:v>3.9091455933620289E-2</c:v>
                </c:pt>
                <c:pt idx="75">
                  <c:v>4.1254631768486982E-2</c:v>
                </c:pt>
                <c:pt idx="76">
                  <c:v>3.8765469433748478E-2</c:v>
                </c:pt>
                <c:pt idx="77">
                  <c:v>3.7768171350543334E-2</c:v>
                </c:pt>
                <c:pt idx="78">
                  <c:v>3.5636627788972586E-2</c:v>
                </c:pt>
                <c:pt idx="79">
                  <c:v>3.4925298983553899E-2</c:v>
                </c:pt>
                <c:pt idx="80">
                  <c:v>3.4138255408759144E-2</c:v>
                </c:pt>
                <c:pt idx="81">
                  <c:v>3.6575336703073225E-2</c:v>
                </c:pt>
                <c:pt idx="82">
                  <c:v>3.842040867486185E-2</c:v>
                </c:pt>
                <c:pt idx="83">
                  <c:v>4.0822241753883715E-2</c:v>
                </c:pt>
                <c:pt idx="84">
                  <c:v>3.7318606164912893E-2</c:v>
                </c:pt>
                <c:pt idx="85">
                  <c:v>3.6058748381242345E-2</c:v>
                </c:pt>
                <c:pt idx="86">
                  <c:v>3.6498209277322613E-2</c:v>
                </c:pt>
                <c:pt idx="87">
                  <c:v>3.6498209277322613E-2</c:v>
                </c:pt>
                <c:pt idx="88">
                  <c:v>3.5320173240406927E-2</c:v>
                </c:pt>
                <c:pt idx="89">
                  <c:v>3.310799300956202E-2</c:v>
                </c:pt>
                <c:pt idx="90">
                  <c:v>3.1719565599283128E-2</c:v>
                </c:pt>
                <c:pt idx="91">
                  <c:v>3.0956512642118517E-2</c:v>
                </c:pt>
                <c:pt idx="92">
                  <c:v>3.2298467466652325E-2</c:v>
                </c:pt>
                <c:pt idx="93">
                  <c:v>3.1238408050632271E-2</c:v>
                </c:pt>
                <c:pt idx="94">
                  <c:v>3.2851241376878559E-2</c:v>
                </c:pt>
                <c:pt idx="95">
                  <c:v>2.919277416412025E-2</c:v>
                </c:pt>
                <c:pt idx="96">
                  <c:v>2.8350401679427817E-2</c:v>
                </c:pt>
                <c:pt idx="97">
                  <c:v>2.9639762635425893E-2</c:v>
                </c:pt>
                <c:pt idx="98">
                  <c:v>3.0618348957272556E-2</c:v>
                </c:pt>
                <c:pt idx="99">
                  <c:v>3.1536178056267516E-2</c:v>
                </c:pt>
                <c:pt idx="100">
                  <c:v>3.4550634143841186E-2</c:v>
                </c:pt>
                <c:pt idx="101">
                  <c:v>3.4478524468814276E-2</c:v>
                </c:pt>
                <c:pt idx="102">
                  <c:v>4.0640988517622656E-2</c:v>
                </c:pt>
                <c:pt idx="103">
                  <c:v>4.5659620092468711E-2</c:v>
                </c:pt>
                <c:pt idx="104">
                  <c:v>4.4914473189587745E-2</c:v>
                </c:pt>
                <c:pt idx="105">
                  <c:v>4.310439350257933E-2</c:v>
                </c:pt>
                <c:pt idx="106">
                  <c:v>4.1704556359127287E-2</c:v>
                </c:pt>
                <c:pt idx="107">
                  <c:v>4.4298150571075001E-2</c:v>
                </c:pt>
                <c:pt idx="108">
                  <c:v>4.4256354352726013E-2</c:v>
                </c:pt>
                <c:pt idx="109">
                  <c:v>4.502702408551984E-2</c:v>
                </c:pt>
                <c:pt idx="110">
                  <c:v>4.3421251997341592E-2</c:v>
                </c:pt>
                <c:pt idx="111">
                  <c:v>4.4634117158997566E-2</c:v>
                </c:pt>
                <c:pt idx="112">
                  <c:v>4.3623321462895492E-2</c:v>
                </c:pt>
                <c:pt idx="113">
                  <c:v>4.5096907456877666E-2</c:v>
                </c:pt>
                <c:pt idx="114">
                  <c:v>4.5916646138052464E-2</c:v>
                </c:pt>
                <c:pt idx="115">
                  <c:v>4.33838704928734E-2</c:v>
                </c:pt>
                <c:pt idx="116">
                  <c:v>4.3253500065249528E-2</c:v>
                </c:pt>
                <c:pt idx="117">
                  <c:v>4.3257764377523156E-2</c:v>
                </c:pt>
                <c:pt idx="118">
                  <c:v>4.2630893691407601E-2</c:v>
                </c:pt>
                <c:pt idx="119">
                  <c:v>4.3994161373240304E-2</c:v>
                </c:pt>
                <c:pt idx="120">
                  <c:v>3.9836748037012426E-2</c:v>
                </c:pt>
                <c:pt idx="121">
                  <c:v>3.9697311616360365E-2</c:v>
                </c:pt>
                <c:pt idx="122">
                  <c:v>4.1030014360002975E-2</c:v>
                </c:pt>
                <c:pt idx="123">
                  <c:v>4.1213023908508783E-2</c:v>
                </c:pt>
                <c:pt idx="124">
                  <c:v>4.3480736656951291E-2</c:v>
                </c:pt>
                <c:pt idx="125">
                  <c:v>4.4832002712059338E-2</c:v>
                </c:pt>
                <c:pt idx="126">
                  <c:v>4.9475079289694412E-2</c:v>
                </c:pt>
                <c:pt idx="127">
                  <c:v>5.4205128051497575E-2</c:v>
                </c:pt>
                <c:pt idx="128">
                  <c:v>5.3769359845668108E-2</c:v>
                </c:pt>
                <c:pt idx="129">
                  <c:v>5.4130042011371282E-2</c:v>
                </c:pt>
                <c:pt idx="130">
                  <c:v>5.105160694135602E-2</c:v>
                </c:pt>
                <c:pt idx="131">
                  <c:v>5.2695348549391396E-2</c:v>
                </c:pt>
                <c:pt idx="132">
                  <c:v>5.1306757195658026E-2</c:v>
                </c:pt>
                <c:pt idx="133">
                  <c:v>5.1948984246116492E-2</c:v>
                </c:pt>
                <c:pt idx="134">
                  <c:v>4.9081535716670177E-2</c:v>
                </c:pt>
                <c:pt idx="135">
                  <c:v>5.2507466949009318E-2</c:v>
                </c:pt>
                <c:pt idx="136">
                  <c:v>5.2591518573024798E-2</c:v>
                </c:pt>
                <c:pt idx="137">
                  <c:v>5.5081850754254758E-2</c:v>
                </c:pt>
                <c:pt idx="138">
                  <c:v>5.7809460819113201E-2</c:v>
                </c:pt>
                <c:pt idx="139">
                  <c:v>5.9157905190648008E-2</c:v>
                </c:pt>
                <c:pt idx="140">
                  <c:v>5.7881396015613595E-2</c:v>
                </c:pt>
                <c:pt idx="141">
                  <c:v>5.6643088865157565E-2</c:v>
                </c:pt>
                <c:pt idx="142">
                  <c:v>5.902239592215297E-2</c:v>
                </c:pt>
                <c:pt idx="143">
                  <c:v>5.5937775441126103E-2</c:v>
                </c:pt>
                <c:pt idx="144">
                  <c:v>5.5536185171245478E-2</c:v>
                </c:pt>
                <c:pt idx="145">
                  <c:v>5.7590745662789655E-2</c:v>
                </c:pt>
                <c:pt idx="146">
                  <c:v>5.5725352884937407E-2</c:v>
                </c:pt>
                <c:pt idx="147">
                  <c:v>5.600610139652662E-2</c:v>
                </c:pt>
                <c:pt idx="148">
                  <c:v>5.7660254757093354E-2</c:v>
                </c:pt>
                <c:pt idx="149">
                  <c:v>5.4183843542131682E-2</c:v>
                </c:pt>
                <c:pt idx="150">
                  <c:v>5.4530783014269391E-2</c:v>
                </c:pt>
                <c:pt idx="151">
                  <c:v>5.452451517020418E-2</c:v>
                </c:pt>
                <c:pt idx="152">
                  <c:v>5.3198720887323692E-2</c:v>
                </c:pt>
                <c:pt idx="153">
                  <c:v>5.4755986790410827E-2</c:v>
                </c:pt>
                <c:pt idx="154">
                  <c:v>5.3716606346018381E-2</c:v>
                </c:pt>
                <c:pt idx="155">
                  <c:v>5.7196418942248362E-2</c:v>
                </c:pt>
                <c:pt idx="156">
                  <c:v>6.0309801805928487E-2</c:v>
                </c:pt>
                <c:pt idx="157">
                  <c:v>5.7578896387806777E-2</c:v>
                </c:pt>
                <c:pt idx="158">
                  <c:v>5.6520921840310989E-2</c:v>
                </c:pt>
                <c:pt idx="159">
                  <c:v>5.8558781759776468E-2</c:v>
                </c:pt>
                <c:pt idx="160">
                  <c:v>6.1970653829536371E-2</c:v>
                </c:pt>
                <c:pt idx="161">
                  <c:v>5.2970427436662693E-2</c:v>
                </c:pt>
                <c:pt idx="162">
                  <c:v>4.3346294670822849E-2</c:v>
                </c:pt>
                <c:pt idx="163">
                  <c:v>4.6924811009267486E-2</c:v>
                </c:pt>
                <c:pt idx="164">
                  <c:v>4.4839016227605E-2</c:v>
                </c:pt>
                <c:pt idx="165">
                  <c:v>5.1288030167314425E-2</c:v>
                </c:pt>
                <c:pt idx="166">
                  <c:v>5.3059351937980503E-2</c:v>
                </c:pt>
                <c:pt idx="167">
                  <c:v>5.4765372049559669E-2</c:v>
                </c:pt>
                <c:pt idx="168">
                  <c:v>6.0426371445864602E-2</c:v>
                </c:pt>
                <c:pt idx="169">
                  <c:v>6.1357884887991654E-2</c:v>
                </c:pt>
                <c:pt idx="170">
                  <c:v>6.0828319752548432E-2</c:v>
                </c:pt>
                <c:pt idx="171">
                  <c:v>6.1752908225818026E-2</c:v>
                </c:pt>
                <c:pt idx="172">
                  <c:v>6.2849248639196387E-2</c:v>
                </c:pt>
                <c:pt idx="173">
                  <c:v>6.4624826737969099E-2</c:v>
                </c:pt>
                <c:pt idx="174">
                  <c:v>6.2153824090799281E-2</c:v>
                </c:pt>
                <c:pt idx="175">
                  <c:v>5.8732598369537481E-2</c:v>
                </c:pt>
                <c:pt idx="176">
                  <c:v>5.7240977757406331E-2</c:v>
                </c:pt>
                <c:pt idx="177">
                  <c:v>5.5938649482122682E-2</c:v>
                </c:pt>
                <c:pt idx="178">
                  <c:v>5.8219387530583977E-2</c:v>
                </c:pt>
                <c:pt idx="179">
                  <c:v>6.3299574537656889E-2</c:v>
                </c:pt>
                <c:pt idx="180">
                  <c:v>6.3359557528411381E-2</c:v>
                </c:pt>
                <c:pt idx="181">
                  <c:v>6.2276600239638324E-2</c:v>
                </c:pt>
                <c:pt idx="182">
                  <c:v>6.2674854193020657E-2</c:v>
                </c:pt>
                <c:pt idx="183">
                  <c:v>6.1922389208828199E-2</c:v>
                </c:pt>
                <c:pt idx="184">
                  <c:v>5.7524825341691566E-2</c:v>
                </c:pt>
                <c:pt idx="185">
                  <c:v>5.8049076489346652E-2</c:v>
                </c:pt>
                <c:pt idx="186">
                  <c:v>6.1417689858145552E-2</c:v>
                </c:pt>
                <c:pt idx="187">
                  <c:v>6.3540108359226855E-2</c:v>
                </c:pt>
                <c:pt idx="188">
                  <c:v>6.5813814449428798E-2</c:v>
                </c:pt>
                <c:pt idx="189">
                  <c:v>6.399456002111481E-2</c:v>
                </c:pt>
                <c:pt idx="190">
                  <c:v>6.1968363982531138E-2</c:v>
                </c:pt>
                <c:pt idx="191">
                  <c:v>6.3979376903382734E-2</c:v>
                </c:pt>
                <c:pt idx="192">
                  <c:v>6.3695411520104273E-2</c:v>
                </c:pt>
                <c:pt idx="193">
                  <c:v>6.4222653612539093E-2</c:v>
                </c:pt>
                <c:pt idx="194">
                  <c:v>6.4490591974497691E-2</c:v>
                </c:pt>
                <c:pt idx="195">
                  <c:v>6.5273243720072371E-2</c:v>
                </c:pt>
                <c:pt idx="196">
                  <c:v>6.2094825708183587E-2</c:v>
                </c:pt>
                <c:pt idx="197">
                  <c:v>6.048245190066337E-2</c:v>
                </c:pt>
                <c:pt idx="198">
                  <c:v>6.0116216607955297E-2</c:v>
                </c:pt>
                <c:pt idx="199">
                  <c:v>5.836991428003635E-2</c:v>
                </c:pt>
                <c:pt idx="200">
                  <c:v>5.2433274338323343E-2</c:v>
                </c:pt>
                <c:pt idx="201">
                  <c:v>5.1186995618927367E-2</c:v>
                </c:pt>
                <c:pt idx="202">
                  <c:v>5.0367455333191424E-2</c:v>
                </c:pt>
                <c:pt idx="203">
                  <c:v>4.7563037650219075E-2</c:v>
                </c:pt>
                <c:pt idx="204">
                  <c:v>4.5405964689236522E-2</c:v>
                </c:pt>
                <c:pt idx="205">
                  <c:v>4.3723212179705429E-2</c:v>
                </c:pt>
                <c:pt idx="206">
                  <c:v>4.0878153480027768E-2</c:v>
                </c:pt>
                <c:pt idx="207">
                  <c:v>3.9358928240771029E-2</c:v>
                </c:pt>
                <c:pt idx="208">
                  <c:v>3.8922278203746719E-2</c:v>
                </c:pt>
                <c:pt idx="209">
                  <c:v>4.0317924224478108E-2</c:v>
                </c:pt>
                <c:pt idx="210">
                  <c:v>4.2155168834922763E-2</c:v>
                </c:pt>
                <c:pt idx="211">
                  <c:v>4.3101879978284074E-2</c:v>
                </c:pt>
                <c:pt idx="212">
                  <c:v>4.0885334367472326E-2</c:v>
                </c:pt>
                <c:pt idx="213">
                  <c:v>3.8865250284643604E-2</c:v>
                </c:pt>
                <c:pt idx="214">
                  <c:v>4.205290373345516E-2</c:v>
                </c:pt>
                <c:pt idx="215">
                  <c:v>4.1819657785004072E-2</c:v>
                </c:pt>
                <c:pt idx="216">
                  <c:v>4.0361120079167812E-2</c:v>
                </c:pt>
                <c:pt idx="217">
                  <c:v>3.7942096963259564E-2</c:v>
                </c:pt>
                <c:pt idx="218">
                  <c:v>3.9689022721116296E-2</c:v>
                </c:pt>
                <c:pt idx="219">
                  <c:v>3.7840943711983321E-2</c:v>
                </c:pt>
                <c:pt idx="220">
                  <c:v>3.5240043545531896E-2</c:v>
                </c:pt>
                <c:pt idx="221">
                  <c:v>2.8369940169002961E-2</c:v>
                </c:pt>
                <c:pt idx="222">
                  <c:v>3.2841106371448991E-2</c:v>
                </c:pt>
                <c:pt idx="223">
                  <c:v>3.7101590494050152E-2</c:v>
                </c:pt>
                <c:pt idx="224">
                  <c:v>3.4019008446354193E-2</c:v>
                </c:pt>
                <c:pt idx="225">
                  <c:v>3.5999311748464824E-2</c:v>
                </c:pt>
                <c:pt idx="226">
                  <c:v>3.8326899445209173E-2</c:v>
                </c:pt>
                <c:pt idx="227">
                  <c:v>4.1146827368971794E-2</c:v>
                </c:pt>
                <c:pt idx="228">
                  <c:v>4.040220925966731E-2</c:v>
                </c:pt>
                <c:pt idx="229">
                  <c:v>4.0669645811190147E-2</c:v>
                </c:pt>
                <c:pt idx="230">
                  <c:v>3.9543020335496504E-2</c:v>
                </c:pt>
                <c:pt idx="231">
                  <c:v>4.1306537809201238E-2</c:v>
                </c:pt>
                <c:pt idx="232">
                  <c:v>4.5235513688994922E-2</c:v>
                </c:pt>
                <c:pt idx="233">
                  <c:v>4.4545371556862112E-2</c:v>
                </c:pt>
                <c:pt idx="234">
                  <c:v>4.9608912760348622E-2</c:v>
                </c:pt>
                <c:pt idx="235">
                  <c:v>4.9779707877070645E-2</c:v>
                </c:pt>
                <c:pt idx="236">
                  <c:v>5.0557941252712624E-2</c:v>
                </c:pt>
                <c:pt idx="237">
                  <c:v>5.4927030324413484E-2</c:v>
                </c:pt>
                <c:pt idx="238">
                  <c:v>5.4205132957323654E-2</c:v>
                </c:pt>
                <c:pt idx="239">
                  <c:v>5.188705608773303E-2</c:v>
                </c:pt>
                <c:pt idx="240">
                  <c:v>5.3482861275142235E-2</c:v>
                </c:pt>
                <c:pt idx="241">
                  <c:v>5.4127099385779531E-2</c:v>
                </c:pt>
                <c:pt idx="242">
                  <c:v>5.2974169202786969E-2</c:v>
                </c:pt>
                <c:pt idx="243">
                  <c:v>5.6490178434082217E-2</c:v>
                </c:pt>
                <c:pt idx="244">
                  <c:v>6.0119588773326349E-2</c:v>
                </c:pt>
                <c:pt idx="245">
                  <c:v>6.1685314402429192E-2</c:v>
                </c:pt>
                <c:pt idx="246">
                  <c:v>6.7579958988774447E-2</c:v>
                </c:pt>
                <c:pt idx="247">
                  <c:v>7.0275820233802522E-2</c:v>
                </c:pt>
                <c:pt idx="248">
                  <c:v>7.0961132328152376E-2</c:v>
                </c:pt>
                <c:pt idx="249">
                  <c:v>6.8719653150167592E-2</c:v>
                </c:pt>
                <c:pt idx="250">
                  <c:v>7.3272028479659745E-2</c:v>
                </c:pt>
                <c:pt idx="251">
                  <c:v>7.2729419115655669E-2</c:v>
                </c:pt>
                <c:pt idx="252">
                  <c:v>7.6800444765996789E-2</c:v>
                </c:pt>
                <c:pt idx="253">
                  <c:v>7.5241718611449349E-2</c:v>
                </c:pt>
                <c:pt idx="254">
                  <c:v>7.2329100903761878E-2</c:v>
                </c:pt>
                <c:pt idx="255">
                  <c:v>7.5716864430855013E-2</c:v>
                </c:pt>
                <c:pt idx="256">
                  <c:v>7.4414320962334579E-2</c:v>
                </c:pt>
                <c:pt idx="257">
                  <c:v>7.4045876570923319E-2</c:v>
                </c:pt>
                <c:pt idx="258">
                  <c:v>7.5706575621860117E-2</c:v>
                </c:pt>
                <c:pt idx="259">
                  <c:v>7.7642542962707006E-2</c:v>
                </c:pt>
                <c:pt idx="260">
                  <c:v>7.7686351933041187E-2</c:v>
                </c:pt>
                <c:pt idx="261">
                  <c:v>7.6407628587467635E-2</c:v>
                </c:pt>
                <c:pt idx="262">
                  <c:v>7.4890692815166471E-2</c:v>
                </c:pt>
                <c:pt idx="263">
                  <c:v>7.5454019311184894E-2</c:v>
                </c:pt>
                <c:pt idx="264">
                  <c:v>7.6346931239768434E-2</c:v>
                </c:pt>
                <c:pt idx="265">
                  <c:v>7.492800612303252E-2</c:v>
                </c:pt>
                <c:pt idx="266">
                  <c:v>7.3077145994433823E-2</c:v>
                </c:pt>
                <c:pt idx="267">
                  <c:v>7.2794544249813353E-2</c:v>
                </c:pt>
                <c:pt idx="268">
                  <c:v>7.3672260617792418E-2</c:v>
                </c:pt>
                <c:pt idx="269">
                  <c:v>7.5064426247203775E-2</c:v>
                </c:pt>
                <c:pt idx="270">
                  <c:v>7.820601131131899E-2</c:v>
                </c:pt>
                <c:pt idx="271">
                  <c:v>7.7531864474356893E-2</c:v>
                </c:pt>
                <c:pt idx="272">
                  <c:v>8.0377255864513386E-2</c:v>
                </c:pt>
                <c:pt idx="273">
                  <c:v>7.9929675876905915E-2</c:v>
                </c:pt>
                <c:pt idx="274">
                  <c:v>8.0509842467735737E-2</c:v>
                </c:pt>
                <c:pt idx="275">
                  <c:v>8.0606682256939788E-2</c:v>
                </c:pt>
                <c:pt idx="276">
                  <c:v>8.2574312938156536E-2</c:v>
                </c:pt>
                <c:pt idx="277">
                  <c:v>8.4483771282807263E-2</c:v>
                </c:pt>
                <c:pt idx="278">
                  <c:v>8.6274586160144495E-2</c:v>
                </c:pt>
                <c:pt idx="279">
                  <c:v>8.820017153195947E-2</c:v>
                </c:pt>
                <c:pt idx="280">
                  <c:v>8.8173577814499304E-2</c:v>
                </c:pt>
                <c:pt idx="281">
                  <c:v>8.7371113283548296E-2</c:v>
                </c:pt>
                <c:pt idx="282">
                  <c:v>8.5856982394999948E-2</c:v>
                </c:pt>
                <c:pt idx="283">
                  <c:v>8.5856982394999948E-2</c:v>
                </c:pt>
                <c:pt idx="284">
                  <c:v>8.8397566988067E-2</c:v>
                </c:pt>
                <c:pt idx="285">
                  <c:v>8.4495221324988656E-2</c:v>
                </c:pt>
                <c:pt idx="286">
                  <c:v>7.9273109556007193E-2</c:v>
                </c:pt>
                <c:pt idx="287">
                  <c:v>7.5321272821409102E-2</c:v>
                </c:pt>
                <c:pt idx="288">
                  <c:v>8.0061713740506191E-2</c:v>
                </c:pt>
                <c:pt idx="289">
                  <c:v>8.3304816963421291E-2</c:v>
                </c:pt>
                <c:pt idx="290">
                  <c:v>8.3360323721395457E-2</c:v>
                </c:pt>
                <c:pt idx="291">
                  <c:v>7.8354580314480948E-2</c:v>
                </c:pt>
                <c:pt idx="292">
                  <c:v>7.7544646511712334E-2</c:v>
                </c:pt>
                <c:pt idx="293">
                  <c:v>7.6441182161190779E-2</c:v>
                </c:pt>
                <c:pt idx="294">
                  <c:v>7.6057745887370021E-2</c:v>
                </c:pt>
                <c:pt idx="295">
                  <c:v>7.5613059933690052E-2</c:v>
                </c:pt>
                <c:pt idx="296">
                  <c:v>7.8893196662800036E-2</c:v>
                </c:pt>
                <c:pt idx="297">
                  <c:v>8.1282853060765881E-2</c:v>
                </c:pt>
                <c:pt idx="298">
                  <c:v>8.1198437048743632E-2</c:v>
                </c:pt>
                <c:pt idx="299">
                  <c:v>8.17638815069891E-2</c:v>
                </c:pt>
                <c:pt idx="300">
                  <c:v>8.3960296160184411E-2</c:v>
                </c:pt>
                <c:pt idx="301">
                  <c:v>8.141997135633261E-2</c:v>
                </c:pt>
                <c:pt idx="302">
                  <c:v>8.2723874707824052E-2</c:v>
                </c:pt>
                <c:pt idx="303">
                  <c:v>8.1479164649546076E-2</c:v>
                </c:pt>
                <c:pt idx="304">
                  <c:v>8.2252620133495991E-2</c:v>
                </c:pt>
                <c:pt idx="305">
                  <c:v>8.4257664520322684E-2</c:v>
                </c:pt>
                <c:pt idx="306">
                  <c:v>7.8550421029407902E-2</c:v>
                </c:pt>
                <c:pt idx="307">
                  <c:v>7.9775960520771516E-2</c:v>
                </c:pt>
                <c:pt idx="308">
                  <c:v>8.4106759412820864E-2</c:v>
                </c:pt>
                <c:pt idx="309">
                  <c:v>8.4507826048171752E-2</c:v>
                </c:pt>
                <c:pt idx="310">
                  <c:v>8.6745600099214393E-2</c:v>
                </c:pt>
                <c:pt idx="311">
                  <c:v>9.2923332726902008E-2</c:v>
                </c:pt>
                <c:pt idx="312">
                  <c:v>9.2493864632014033E-2</c:v>
                </c:pt>
                <c:pt idx="313">
                  <c:v>9.3563975863778071E-2</c:v>
                </c:pt>
                <c:pt idx="314">
                  <c:v>9.0151441457725245E-2</c:v>
                </c:pt>
                <c:pt idx="315">
                  <c:v>9.1075255311815151E-2</c:v>
                </c:pt>
                <c:pt idx="316">
                  <c:v>9.1791929425904195E-2</c:v>
                </c:pt>
                <c:pt idx="317">
                  <c:v>9.0203647345904359E-2</c:v>
                </c:pt>
                <c:pt idx="318">
                  <c:v>9.1180827671654474E-2</c:v>
                </c:pt>
                <c:pt idx="319">
                  <c:v>9.2154761027837484E-2</c:v>
                </c:pt>
                <c:pt idx="320">
                  <c:v>9.1636047181898994E-2</c:v>
                </c:pt>
                <c:pt idx="321">
                  <c:v>9.3415438413538832E-2</c:v>
                </c:pt>
                <c:pt idx="322">
                  <c:v>9.2094158615500077E-2</c:v>
                </c:pt>
                <c:pt idx="323">
                  <c:v>9.0124212753550315E-2</c:v>
                </c:pt>
                <c:pt idx="324">
                  <c:v>9.2750048798599827E-2</c:v>
                </c:pt>
                <c:pt idx="325">
                  <c:v>9.4318063377083927E-2</c:v>
                </c:pt>
                <c:pt idx="326">
                  <c:v>9.4628303181658935E-2</c:v>
                </c:pt>
                <c:pt idx="327">
                  <c:v>9.7098658803526305E-2</c:v>
                </c:pt>
                <c:pt idx="328">
                  <c:v>9.910966217583328E-2</c:v>
                </c:pt>
                <c:pt idx="329">
                  <c:v>0.10406265742691378</c:v>
                </c:pt>
                <c:pt idx="330">
                  <c:v>0.10467749839621343</c:v>
                </c:pt>
                <c:pt idx="331">
                  <c:v>0.10279052902010566</c:v>
                </c:pt>
                <c:pt idx="332">
                  <c:v>9.8561019516454795E-2</c:v>
                </c:pt>
                <c:pt idx="333">
                  <c:v>0.10130727980181109</c:v>
                </c:pt>
                <c:pt idx="334">
                  <c:v>9.975736239784383E-2</c:v>
                </c:pt>
                <c:pt idx="335">
                  <c:v>0.10238852271170984</c:v>
                </c:pt>
                <c:pt idx="336">
                  <c:v>0.10445405638022809</c:v>
                </c:pt>
                <c:pt idx="337">
                  <c:v>0.10790689656621588</c:v>
                </c:pt>
                <c:pt idx="338">
                  <c:v>0.10840045922043029</c:v>
                </c:pt>
                <c:pt idx="339">
                  <c:v>0.11130017932521596</c:v>
                </c:pt>
                <c:pt idx="340">
                  <c:v>0.11146431114463251</c:v>
                </c:pt>
                <c:pt idx="341">
                  <c:v>0.1116602020650086</c:v>
                </c:pt>
                <c:pt idx="342">
                  <c:v>0.10824251180809008</c:v>
                </c:pt>
                <c:pt idx="343">
                  <c:v>0.10883796056661044</c:v>
                </c:pt>
                <c:pt idx="344">
                  <c:v>0.10715835113139494</c:v>
                </c:pt>
                <c:pt idx="345">
                  <c:v>0.10995000538164934</c:v>
                </c:pt>
                <c:pt idx="346">
                  <c:v>0.10793337029915628</c:v>
                </c:pt>
                <c:pt idx="347">
                  <c:v>0.10937639863677973</c:v>
                </c:pt>
                <c:pt idx="348">
                  <c:v>0.11129452272407292</c:v>
                </c:pt>
                <c:pt idx="349">
                  <c:v>0.11445935416831565</c:v>
                </c:pt>
                <c:pt idx="350">
                  <c:v>0.11709416069481549</c:v>
                </c:pt>
                <c:pt idx="351">
                  <c:v>0.11256182101156498</c:v>
                </c:pt>
                <c:pt idx="352">
                  <c:v>0.11315880362638076</c:v>
                </c:pt>
                <c:pt idx="353">
                  <c:v>0.1154154267976738</c:v>
                </c:pt>
                <c:pt idx="354">
                  <c:v>0.11472737294904067</c:v>
                </c:pt>
                <c:pt idx="355">
                  <c:v>0.1116064387068546</c:v>
                </c:pt>
                <c:pt idx="356">
                  <c:v>0.11190019624993208</c:v>
                </c:pt>
                <c:pt idx="357">
                  <c:v>0.1117958372180019</c:v>
                </c:pt>
                <c:pt idx="358">
                  <c:v>0.1120085358940045</c:v>
                </c:pt>
                <c:pt idx="359">
                  <c:v>0.11218243369631564</c:v>
                </c:pt>
                <c:pt idx="360">
                  <c:v>0.11242648074728789</c:v>
                </c:pt>
                <c:pt idx="361">
                  <c:v>0.11081787991518355</c:v>
                </c:pt>
                <c:pt idx="362">
                  <c:v>0.11005683998026361</c:v>
                </c:pt>
                <c:pt idx="363">
                  <c:v>0.10707192157359646</c:v>
                </c:pt>
                <c:pt idx="364">
                  <c:v>0.10742832291736726</c:v>
                </c:pt>
                <c:pt idx="365">
                  <c:v>0.11115823570793093</c:v>
                </c:pt>
                <c:pt idx="366">
                  <c:v>0.11059189843474715</c:v>
                </c:pt>
                <c:pt idx="367">
                  <c:v>0.10752708717366921</c:v>
                </c:pt>
                <c:pt idx="368">
                  <c:v>0.11091909357764562</c:v>
                </c:pt>
                <c:pt idx="369">
                  <c:v>0.11325353105337344</c:v>
                </c:pt>
                <c:pt idx="370">
                  <c:v>0.11587781943298292</c:v>
                </c:pt>
                <c:pt idx="371">
                  <c:v>0.11469001012332769</c:v>
                </c:pt>
                <c:pt idx="372">
                  <c:v>0.11721746645683651</c:v>
                </c:pt>
                <c:pt idx="373">
                  <c:v>0.11740196445246998</c:v>
                </c:pt>
                <c:pt idx="374">
                  <c:v>0.11973394633589907</c:v>
                </c:pt>
                <c:pt idx="375">
                  <c:v>0.11990247542104504</c:v>
                </c:pt>
                <c:pt idx="376">
                  <c:v>0.11938700951121517</c:v>
                </c:pt>
                <c:pt idx="377">
                  <c:v>0.11836944056102039</c:v>
                </c:pt>
                <c:pt idx="378">
                  <c:v>0.12105597186155481</c:v>
                </c:pt>
                <c:pt idx="379">
                  <c:v>0.12114211794565566</c:v>
                </c:pt>
                <c:pt idx="380">
                  <c:v>0.12294486095645241</c:v>
                </c:pt>
                <c:pt idx="381">
                  <c:v>0.12145115917254734</c:v>
                </c:pt>
                <c:pt idx="382">
                  <c:v>0.12147723455228765</c:v>
                </c:pt>
                <c:pt idx="383">
                  <c:v>0.12096889790994758</c:v>
                </c:pt>
                <c:pt idx="384">
                  <c:v>0.12074565578182694</c:v>
                </c:pt>
                <c:pt idx="385">
                  <c:v>0.12254571283209714</c:v>
                </c:pt>
                <c:pt idx="386">
                  <c:v>0.12009461610019589</c:v>
                </c:pt>
                <c:pt idx="387">
                  <c:v>0.12226845009081888</c:v>
                </c:pt>
                <c:pt idx="388">
                  <c:v>0.12342212402602792</c:v>
                </c:pt>
                <c:pt idx="389">
                  <c:v>0.12468739908949356</c:v>
                </c:pt>
                <c:pt idx="390">
                  <c:v>0.12475003170595167</c:v>
                </c:pt>
                <c:pt idx="391">
                  <c:v>0.12361546011859259</c:v>
                </c:pt>
                <c:pt idx="392">
                  <c:v>0.12331296604679531</c:v>
                </c:pt>
                <c:pt idx="393">
                  <c:v>0.12161505880262791</c:v>
                </c:pt>
                <c:pt idx="394">
                  <c:v>0.12161505880262791</c:v>
                </c:pt>
                <c:pt idx="395">
                  <c:v>0.12829887968704645</c:v>
                </c:pt>
                <c:pt idx="396">
                  <c:v>0.1291785542834698</c:v>
                </c:pt>
                <c:pt idx="397">
                  <c:v>0.13169885810416526</c:v>
                </c:pt>
                <c:pt idx="398">
                  <c:v>0.13074330009089352</c:v>
                </c:pt>
                <c:pt idx="399">
                  <c:v>0.13388815835112178</c:v>
                </c:pt>
                <c:pt idx="400">
                  <c:v>0.13367334628719718</c:v>
                </c:pt>
                <c:pt idx="401">
                  <c:v>0.13225639612746976</c:v>
                </c:pt>
                <c:pt idx="402">
                  <c:v>0.13149364354683379</c:v>
                </c:pt>
                <c:pt idx="403">
                  <c:v>0.13319492021662971</c:v>
                </c:pt>
                <c:pt idx="404">
                  <c:v>0.13195168200088758</c:v>
                </c:pt>
                <c:pt idx="405">
                  <c:v>0.13079393813146933</c:v>
                </c:pt>
                <c:pt idx="406">
                  <c:v>0.12834914861118185</c:v>
                </c:pt>
                <c:pt idx="407">
                  <c:v>0.12978738525377653</c:v>
                </c:pt>
                <c:pt idx="408">
                  <c:v>0.12845185533225378</c:v>
                </c:pt>
                <c:pt idx="409">
                  <c:v>0.12644504443132421</c:v>
                </c:pt>
                <c:pt idx="410">
                  <c:v>0.13153806255286282</c:v>
                </c:pt>
                <c:pt idx="411">
                  <c:v>0.13499282111306776</c:v>
                </c:pt>
                <c:pt idx="412">
                  <c:v>0.13537101241351013</c:v>
                </c:pt>
                <c:pt idx="413">
                  <c:v>0.13468239708336593</c:v>
                </c:pt>
                <c:pt idx="414">
                  <c:v>0.13504703776554727</c:v>
                </c:pt>
                <c:pt idx="415">
                  <c:v>0.13506038741687321</c:v>
                </c:pt>
                <c:pt idx="416">
                  <c:v>0.1334869244123259</c:v>
                </c:pt>
                <c:pt idx="417">
                  <c:v>0.13937763060035502</c:v>
                </c:pt>
                <c:pt idx="418">
                  <c:v>0.13902599329068033</c:v>
                </c:pt>
                <c:pt idx="419">
                  <c:v>0.13460823930821375</c:v>
                </c:pt>
                <c:pt idx="420">
                  <c:v>0.13679168204193271</c:v>
                </c:pt>
                <c:pt idx="421">
                  <c:v>0.13951768203965742</c:v>
                </c:pt>
                <c:pt idx="422">
                  <c:v>0.14403367732687089</c:v>
                </c:pt>
                <c:pt idx="423">
                  <c:v>0.14489744078146249</c:v>
                </c:pt>
                <c:pt idx="424">
                  <c:v>0.14904104532300799</c:v>
                </c:pt>
                <c:pt idx="425">
                  <c:v>0.15011814355452013</c:v>
                </c:pt>
                <c:pt idx="426">
                  <c:v>0.14536158299025914</c:v>
                </c:pt>
                <c:pt idx="427">
                  <c:v>0.14112236058416827</c:v>
                </c:pt>
                <c:pt idx="428">
                  <c:v>0.14427484926255851</c:v>
                </c:pt>
                <c:pt idx="429">
                  <c:v>0.14286861002216855</c:v>
                </c:pt>
                <c:pt idx="430">
                  <c:v>0.14390972684533865</c:v>
                </c:pt>
                <c:pt idx="431">
                  <c:v>0.14501700518720595</c:v>
                </c:pt>
                <c:pt idx="432">
                  <c:v>0.14547383691682381</c:v>
                </c:pt>
                <c:pt idx="433">
                  <c:v>0.14546944738608636</c:v>
                </c:pt>
                <c:pt idx="434">
                  <c:v>0.14620372083014843</c:v>
                </c:pt>
                <c:pt idx="435">
                  <c:v>0.14706155794555931</c:v>
                </c:pt>
                <c:pt idx="436">
                  <c:v>0.14642869936478031</c:v>
                </c:pt>
                <c:pt idx="437">
                  <c:v>0.14278499190265648</c:v>
                </c:pt>
                <c:pt idx="438">
                  <c:v>0.14174067109836563</c:v>
                </c:pt>
                <c:pt idx="439">
                  <c:v>0.1397989064844124</c:v>
                </c:pt>
                <c:pt idx="440">
                  <c:v>0.13656260078938276</c:v>
                </c:pt>
                <c:pt idx="441">
                  <c:v>0.13899026079659849</c:v>
                </c:pt>
                <c:pt idx="442">
                  <c:v>0.13684452385483548</c:v>
                </c:pt>
                <c:pt idx="443">
                  <c:v>0.13701236000600492</c:v>
                </c:pt>
                <c:pt idx="444">
                  <c:v>0.13794447514743613</c:v>
                </c:pt>
                <c:pt idx="445">
                  <c:v>0.1383409823860593</c:v>
                </c:pt>
                <c:pt idx="446">
                  <c:v>0.14388185191827274</c:v>
                </c:pt>
                <c:pt idx="447">
                  <c:v>0.13825969618490919</c:v>
                </c:pt>
                <c:pt idx="448">
                  <c:v>0.12451606987793618</c:v>
                </c:pt>
                <c:pt idx="449">
                  <c:v>0.12528128365311297</c:v>
                </c:pt>
                <c:pt idx="450">
                  <c:v>0.12681414460535989</c:v>
                </c:pt>
                <c:pt idx="451">
                  <c:v>0.12425985210360291</c:v>
                </c:pt>
                <c:pt idx="452">
                  <c:v>0.12595032288537733</c:v>
                </c:pt>
                <c:pt idx="453">
                  <c:v>0.12631639008821693</c:v>
                </c:pt>
                <c:pt idx="454">
                  <c:v>0.12743018208306833</c:v>
                </c:pt>
                <c:pt idx="455">
                  <c:v>0.12763345598109876</c:v>
                </c:pt>
                <c:pt idx="456">
                  <c:v>0.12808406084714696</c:v>
                </c:pt>
                <c:pt idx="457">
                  <c:v>0.12655026055216934</c:v>
                </c:pt>
                <c:pt idx="458">
                  <c:v>0.12556530036759495</c:v>
                </c:pt>
                <c:pt idx="459">
                  <c:v>0.12793113853380955</c:v>
                </c:pt>
                <c:pt idx="460">
                  <c:v>0.12793113853380955</c:v>
                </c:pt>
                <c:pt idx="461">
                  <c:v>0.12793113853380955</c:v>
                </c:pt>
                <c:pt idx="462">
                  <c:v>0.12324744816708155</c:v>
                </c:pt>
                <c:pt idx="463">
                  <c:v>0.12620678878597236</c:v>
                </c:pt>
                <c:pt idx="464">
                  <c:v>0.12662405637886454</c:v>
                </c:pt>
                <c:pt idx="465">
                  <c:v>0.12522383608977261</c:v>
                </c:pt>
                <c:pt idx="466">
                  <c:v>0.12808668168674631</c:v>
                </c:pt>
                <c:pt idx="467">
                  <c:v>0.13465950247946301</c:v>
                </c:pt>
                <c:pt idx="468">
                  <c:v>0.1384906379618025</c:v>
                </c:pt>
                <c:pt idx="469">
                  <c:v>0.14213531348322728</c:v>
                </c:pt>
                <c:pt idx="470">
                  <c:v>0.14351294228834366</c:v>
                </c:pt>
                <c:pt idx="471">
                  <c:v>0.14656535894086664</c:v>
                </c:pt>
                <c:pt idx="472">
                  <c:v>0.14901304376146074</c:v>
                </c:pt>
                <c:pt idx="473">
                  <c:v>0.15144863513304729</c:v>
                </c:pt>
                <c:pt idx="474">
                  <c:v>0.15476440490388543</c:v>
                </c:pt>
                <c:pt idx="475">
                  <c:v>0.15699106160543419</c:v>
                </c:pt>
                <c:pt idx="476">
                  <c:v>0.15977801604828334</c:v>
                </c:pt>
                <c:pt idx="477">
                  <c:v>0.16055716266144016</c:v>
                </c:pt>
                <c:pt idx="478">
                  <c:v>0.16075531191117309</c:v>
                </c:pt>
                <c:pt idx="479">
                  <c:v>0.16445292367300124</c:v>
                </c:pt>
                <c:pt idx="480">
                  <c:v>0.16207726028428393</c:v>
                </c:pt>
                <c:pt idx="481">
                  <c:v>0.16411541338900948</c:v>
                </c:pt>
                <c:pt idx="482">
                  <c:v>0.16754509764326886</c:v>
                </c:pt>
                <c:pt idx="483">
                  <c:v>0.16687526872769798</c:v>
                </c:pt>
                <c:pt idx="484">
                  <c:v>0.170171712905552</c:v>
                </c:pt>
                <c:pt idx="485">
                  <c:v>0.17497595479239458</c:v>
                </c:pt>
                <c:pt idx="486">
                  <c:v>0.17729348701398795</c:v>
                </c:pt>
                <c:pt idx="487">
                  <c:v>0.17683713684296554</c:v>
                </c:pt>
                <c:pt idx="488">
                  <c:v>0.18034521065039955</c:v>
                </c:pt>
                <c:pt idx="489">
                  <c:v>0.18375329811140895</c:v>
                </c:pt>
                <c:pt idx="490">
                  <c:v>0.18729206798553055</c:v>
                </c:pt>
                <c:pt idx="491">
                  <c:v>0.18384573926565806</c:v>
                </c:pt>
                <c:pt idx="492">
                  <c:v>0.17986481912379526</c:v>
                </c:pt>
                <c:pt idx="493">
                  <c:v>0.18237821281584954</c:v>
                </c:pt>
                <c:pt idx="494">
                  <c:v>0.18062821934290074</c:v>
                </c:pt>
                <c:pt idx="495">
                  <c:v>0.17935209862575885</c:v>
                </c:pt>
                <c:pt idx="496">
                  <c:v>0.1810113524232142</c:v>
                </c:pt>
                <c:pt idx="497">
                  <c:v>0.18170386088475343</c:v>
                </c:pt>
                <c:pt idx="498">
                  <c:v>0.17990771949220452</c:v>
                </c:pt>
                <c:pt idx="499">
                  <c:v>0.18987125518958869</c:v>
                </c:pt>
                <c:pt idx="500">
                  <c:v>0.19008068299148539</c:v>
                </c:pt>
                <c:pt idx="501">
                  <c:v>0.19188266025603307</c:v>
                </c:pt>
                <c:pt idx="502">
                  <c:v>0.18999392804233906</c:v>
                </c:pt>
                <c:pt idx="503">
                  <c:v>0.1907568805044364</c:v>
                </c:pt>
                <c:pt idx="504">
                  <c:v>0.19062824722295857</c:v>
                </c:pt>
                <c:pt idx="505">
                  <c:v>0.19032850732479645</c:v>
                </c:pt>
                <c:pt idx="506">
                  <c:v>0.19000339846535175</c:v>
                </c:pt>
                <c:pt idx="507">
                  <c:v>0.18665453518269848</c:v>
                </c:pt>
                <c:pt idx="508">
                  <c:v>0.1883757555845782</c:v>
                </c:pt>
                <c:pt idx="509">
                  <c:v>0.18721183500443783</c:v>
                </c:pt>
                <c:pt idx="510">
                  <c:v>0.18241105698280569</c:v>
                </c:pt>
                <c:pt idx="511">
                  <c:v>0.17813706431089038</c:v>
                </c:pt>
                <c:pt idx="512">
                  <c:v>0.18341242494195042</c:v>
                </c:pt>
                <c:pt idx="513">
                  <c:v>0.18509137584009161</c:v>
                </c:pt>
                <c:pt idx="514">
                  <c:v>0.18686581048455531</c:v>
                </c:pt>
                <c:pt idx="515">
                  <c:v>0.18094920265785275</c:v>
                </c:pt>
                <c:pt idx="516">
                  <c:v>0.18661221248379189</c:v>
                </c:pt>
                <c:pt idx="517">
                  <c:v>0.18585618412821248</c:v>
                </c:pt>
                <c:pt idx="518">
                  <c:v>0.1874229930198672</c:v>
                </c:pt>
                <c:pt idx="519">
                  <c:v>0.18718568210897568</c:v>
                </c:pt>
                <c:pt idx="520">
                  <c:v>0.18796734587541097</c:v>
                </c:pt>
                <c:pt idx="521">
                  <c:v>0.18702944772297303</c:v>
                </c:pt>
                <c:pt idx="522">
                  <c:v>0.18554269578224014</c:v>
                </c:pt>
                <c:pt idx="523">
                  <c:v>0.18228921446292623</c:v>
                </c:pt>
                <c:pt idx="524">
                  <c:v>0.18043983143766096</c:v>
                </c:pt>
                <c:pt idx="525">
                  <c:v>0.1815773059675414</c:v>
                </c:pt>
                <c:pt idx="526">
                  <c:v>0.18157820104876587</c:v>
                </c:pt>
                <c:pt idx="527">
                  <c:v>0.18289277080070598</c:v>
                </c:pt>
                <c:pt idx="528">
                  <c:v>0.18325348701433808</c:v>
                </c:pt>
                <c:pt idx="529">
                  <c:v>0.18090298592600762</c:v>
                </c:pt>
                <c:pt idx="530">
                  <c:v>0.17991181741359408</c:v>
                </c:pt>
                <c:pt idx="531">
                  <c:v>0.17612085134528521</c:v>
                </c:pt>
                <c:pt idx="532">
                  <c:v>0.17952405152174733</c:v>
                </c:pt>
                <c:pt idx="533">
                  <c:v>0.17972349432789714</c:v>
                </c:pt>
                <c:pt idx="534">
                  <c:v>0.18024155097644701</c:v>
                </c:pt>
                <c:pt idx="535">
                  <c:v>0.17743599834486123</c:v>
                </c:pt>
                <c:pt idx="536">
                  <c:v>0.17331514646897683</c:v>
                </c:pt>
                <c:pt idx="537">
                  <c:v>0.17166241974672736</c:v>
                </c:pt>
                <c:pt idx="538">
                  <c:v>0.1675003548218339</c:v>
                </c:pt>
                <c:pt idx="539">
                  <c:v>0.16726832078640719</c:v>
                </c:pt>
                <c:pt idx="540">
                  <c:v>0.17024902583284618</c:v>
                </c:pt>
                <c:pt idx="541">
                  <c:v>0.16713647376271012</c:v>
                </c:pt>
                <c:pt idx="542">
                  <c:v>0.17262640826461628</c:v>
                </c:pt>
                <c:pt idx="543">
                  <c:v>0.17443343872934336</c:v>
                </c:pt>
                <c:pt idx="544">
                  <c:v>0.17883197963445374</c:v>
                </c:pt>
                <c:pt idx="545">
                  <c:v>0.18004808210273882</c:v>
                </c:pt>
                <c:pt idx="546">
                  <c:v>0.18262304783164374</c:v>
                </c:pt>
                <c:pt idx="547">
                  <c:v>0.18626348002825877</c:v>
                </c:pt>
                <c:pt idx="548">
                  <c:v>0.18129257817261402</c:v>
                </c:pt>
                <c:pt idx="549">
                  <c:v>0.18022265132923287</c:v>
                </c:pt>
                <c:pt idx="550">
                  <c:v>0.18019328592486072</c:v>
                </c:pt>
                <c:pt idx="551">
                  <c:v>0.1821279011989001</c:v>
                </c:pt>
                <c:pt idx="552">
                  <c:v>0.18587703167814884</c:v>
                </c:pt>
                <c:pt idx="553">
                  <c:v>0.1855399939716309</c:v>
                </c:pt>
                <c:pt idx="554">
                  <c:v>0.18722372513974883</c:v>
                </c:pt>
                <c:pt idx="555">
                  <c:v>0.18915717830924361</c:v>
                </c:pt>
                <c:pt idx="556">
                  <c:v>0.19330350476211455</c:v>
                </c:pt>
                <c:pt idx="557">
                  <c:v>0.19593222075602745</c:v>
                </c:pt>
                <c:pt idx="558">
                  <c:v>0.19720575877266744</c:v>
                </c:pt>
                <c:pt idx="559">
                  <c:v>0.19951836815685398</c:v>
                </c:pt>
                <c:pt idx="560">
                  <c:v>0.19956246172186987</c:v>
                </c:pt>
                <c:pt idx="561">
                  <c:v>0.2026264843961556</c:v>
                </c:pt>
                <c:pt idx="562">
                  <c:v>0.20352249532482158</c:v>
                </c:pt>
                <c:pt idx="563">
                  <c:v>0.19919273600850551</c:v>
                </c:pt>
                <c:pt idx="564">
                  <c:v>0.19904408646362448</c:v>
                </c:pt>
                <c:pt idx="565">
                  <c:v>0.19641530022043785</c:v>
                </c:pt>
                <c:pt idx="566">
                  <c:v>0.19542676466395692</c:v>
                </c:pt>
                <c:pt idx="567">
                  <c:v>0.19830015551693014</c:v>
                </c:pt>
                <c:pt idx="568">
                  <c:v>0.19930517915947621</c:v>
                </c:pt>
                <c:pt idx="569">
                  <c:v>0.19984414693286534</c:v>
                </c:pt>
                <c:pt idx="570">
                  <c:v>0.19365616192199853</c:v>
                </c:pt>
                <c:pt idx="571">
                  <c:v>0.19136685360304839</c:v>
                </c:pt>
                <c:pt idx="572">
                  <c:v>0.19199304130922967</c:v>
                </c:pt>
                <c:pt idx="573">
                  <c:v>0.19333383779970359</c:v>
                </c:pt>
                <c:pt idx="574">
                  <c:v>0.19173397177768625</c:v>
                </c:pt>
                <c:pt idx="575">
                  <c:v>0.18972308493598544</c:v>
                </c:pt>
                <c:pt idx="576">
                  <c:v>0.19076185079226127</c:v>
                </c:pt>
                <c:pt idx="577">
                  <c:v>0.19101207447641477</c:v>
                </c:pt>
                <c:pt idx="578">
                  <c:v>0.18582664371607605</c:v>
                </c:pt>
                <c:pt idx="579">
                  <c:v>0.18977754877435116</c:v>
                </c:pt>
                <c:pt idx="580">
                  <c:v>0.19105249009884928</c:v>
                </c:pt>
                <c:pt idx="581">
                  <c:v>0.19291043095837224</c:v>
                </c:pt>
                <c:pt idx="582">
                  <c:v>0.19130775270824074</c:v>
                </c:pt>
                <c:pt idx="583">
                  <c:v>0.19509560853621832</c:v>
                </c:pt>
                <c:pt idx="584">
                  <c:v>0.19673791674051699</c:v>
                </c:pt>
                <c:pt idx="585">
                  <c:v>0.19793253704014724</c:v>
                </c:pt>
                <c:pt idx="586">
                  <c:v>0.19469349917242007</c:v>
                </c:pt>
                <c:pt idx="587">
                  <c:v>0.19258788117771219</c:v>
                </c:pt>
                <c:pt idx="588">
                  <c:v>0.19562392982529553</c:v>
                </c:pt>
                <c:pt idx="589">
                  <c:v>0.19363873722276703</c:v>
                </c:pt>
                <c:pt idx="590">
                  <c:v>0.19139900086049977</c:v>
                </c:pt>
                <c:pt idx="591">
                  <c:v>0.19633467029890661</c:v>
                </c:pt>
                <c:pt idx="592">
                  <c:v>0.19646767979036617</c:v>
                </c:pt>
                <c:pt idx="593">
                  <c:v>0.19958634124558472</c:v>
                </c:pt>
                <c:pt idx="594">
                  <c:v>0.19802028151916695</c:v>
                </c:pt>
                <c:pt idx="595">
                  <c:v>0.19952230635095458</c:v>
                </c:pt>
                <c:pt idx="596">
                  <c:v>0.19903293181714443</c:v>
                </c:pt>
                <c:pt idx="597">
                  <c:v>0.19384352362082402</c:v>
                </c:pt>
                <c:pt idx="598">
                  <c:v>0.19475791909070139</c:v>
                </c:pt>
                <c:pt idx="599">
                  <c:v>0.19503734939464379</c:v>
                </c:pt>
                <c:pt idx="600">
                  <c:v>0.1915912664017041</c:v>
                </c:pt>
                <c:pt idx="601">
                  <c:v>0.19016175171979421</c:v>
                </c:pt>
                <c:pt idx="602">
                  <c:v>0.1900127657730899</c:v>
                </c:pt>
                <c:pt idx="603">
                  <c:v>0.18887668932458945</c:v>
                </c:pt>
                <c:pt idx="604">
                  <c:v>0.18534932901803036</c:v>
                </c:pt>
                <c:pt idx="605">
                  <c:v>0.17294600431767515</c:v>
                </c:pt>
                <c:pt idx="606">
                  <c:v>0.17597578397372726</c:v>
                </c:pt>
                <c:pt idx="607">
                  <c:v>0.17503539365887266</c:v>
                </c:pt>
                <c:pt idx="608">
                  <c:v>0.17836393585482568</c:v>
                </c:pt>
                <c:pt idx="609">
                  <c:v>0.17916343275133273</c:v>
                </c:pt>
                <c:pt idx="610">
                  <c:v>0.1707650071578295</c:v>
                </c:pt>
                <c:pt idx="611">
                  <c:v>0.16435585985845091</c:v>
                </c:pt>
                <c:pt idx="612">
                  <c:v>0.16456963087584375</c:v>
                </c:pt>
                <c:pt idx="613">
                  <c:v>0.16304776524308684</c:v>
                </c:pt>
                <c:pt idx="614">
                  <c:v>0.15625891393579283</c:v>
                </c:pt>
                <c:pt idx="615">
                  <c:v>0.16279903933034867</c:v>
                </c:pt>
                <c:pt idx="616">
                  <c:v>0.15641168517406978</c:v>
                </c:pt>
                <c:pt idx="617">
                  <c:v>0.14366200345772451</c:v>
                </c:pt>
                <c:pt idx="618">
                  <c:v>0.13946448923109189</c:v>
                </c:pt>
                <c:pt idx="619">
                  <c:v>0.14450232055176149</c:v>
                </c:pt>
                <c:pt idx="620">
                  <c:v>0.14521065142303757</c:v>
                </c:pt>
                <c:pt idx="621">
                  <c:v>0.15111154242043945</c:v>
                </c:pt>
                <c:pt idx="622">
                  <c:v>0.15444886851462547</c:v>
                </c:pt>
                <c:pt idx="623">
                  <c:v>0.15860019139504478</c:v>
                </c:pt>
                <c:pt idx="624">
                  <c:v>0.15846760414770467</c:v>
                </c:pt>
                <c:pt idx="625">
                  <c:v>0.15685052125408849</c:v>
                </c:pt>
                <c:pt idx="626">
                  <c:v>0.16060289790423266</c:v>
                </c:pt>
                <c:pt idx="627">
                  <c:v>0.15983547557606048</c:v>
                </c:pt>
                <c:pt idx="628">
                  <c:v>0.16138682562332862</c:v>
                </c:pt>
                <c:pt idx="629">
                  <c:v>0.1601392614316568</c:v>
                </c:pt>
                <c:pt idx="630">
                  <c:v>0.15803252663501133</c:v>
                </c:pt>
                <c:pt idx="631">
                  <c:v>0.15536234940374327</c:v>
                </c:pt>
                <c:pt idx="632">
                  <c:v>0.15379922786049427</c:v>
                </c:pt>
                <c:pt idx="633">
                  <c:v>0.15026086574936115</c:v>
                </c:pt>
                <c:pt idx="634">
                  <c:v>0.15175731352970323</c:v>
                </c:pt>
                <c:pt idx="635">
                  <c:v>0.14810528742452611</c:v>
                </c:pt>
                <c:pt idx="636">
                  <c:v>0.1489154365508587</c:v>
                </c:pt>
                <c:pt idx="637">
                  <c:v>0.15223009343060245</c:v>
                </c:pt>
                <c:pt idx="638">
                  <c:v>0.15222829216095635</c:v>
                </c:pt>
                <c:pt idx="639">
                  <c:v>0.14973449911143244</c:v>
                </c:pt>
                <c:pt idx="640">
                  <c:v>0.14363632180560115</c:v>
                </c:pt>
                <c:pt idx="641">
                  <c:v>0.13950721912508546</c:v>
                </c:pt>
                <c:pt idx="642">
                  <c:v>0.14162929087254228</c:v>
                </c:pt>
                <c:pt idx="643">
                  <c:v>0.1365021588938129</c:v>
                </c:pt>
                <c:pt idx="644">
                  <c:v>0.1356654671719062</c:v>
                </c:pt>
                <c:pt idx="645">
                  <c:v>0.13153858934517015</c:v>
                </c:pt>
                <c:pt idx="646">
                  <c:v>0.13589146995631696</c:v>
                </c:pt>
                <c:pt idx="647">
                  <c:v>0.13864484187378046</c:v>
                </c:pt>
                <c:pt idx="648">
                  <c:v>0.13877560235818054</c:v>
                </c:pt>
                <c:pt idx="649">
                  <c:v>0.13674837554677288</c:v>
                </c:pt>
                <c:pt idx="650">
                  <c:v>0.13536067782690653</c:v>
                </c:pt>
                <c:pt idx="651">
                  <c:v>0.13480180914458018</c:v>
                </c:pt>
                <c:pt idx="652">
                  <c:v>0.14426964700874279</c:v>
                </c:pt>
                <c:pt idx="653">
                  <c:v>0.14694862951132914</c:v>
                </c:pt>
                <c:pt idx="654">
                  <c:v>0.1437444663834786</c:v>
                </c:pt>
                <c:pt idx="655">
                  <c:v>0.14655947605704411</c:v>
                </c:pt>
                <c:pt idx="656">
                  <c:v>0.15086089688754267</c:v>
                </c:pt>
                <c:pt idx="657">
                  <c:v>0.15629802485531252</c:v>
                </c:pt>
                <c:pt idx="658">
                  <c:v>0.15814068036569529</c:v>
                </c:pt>
                <c:pt idx="659">
                  <c:v>0.16567083980527486</c:v>
                </c:pt>
                <c:pt idx="660">
                  <c:v>0.16403233106360693</c:v>
                </c:pt>
                <c:pt idx="661">
                  <c:v>0.18211942255903635</c:v>
                </c:pt>
                <c:pt idx="662">
                  <c:v>0.18194304539744754</c:v>
                </c:pt>
                <c:pt idx="663">
                  <c:v>0.18844864577704334</c:v>
                </c:pt>
                <c:pt idx="664">
                  <c:v>0.18815127100644879</c:v>
                </c:pt>
                <c:pt idx="665">
                  <c:v>0.19072509469773036</c:v>
                </c:pt>
                <c:pt idx="666">
                  <c:v>0.19280548395295138</c:v>
                </c:pt>
                <c:pt idx="667">
                  <c:v>0.19724008267102788</c:v>
                </c:pt>
                <c:pt idx="668">
                  <c:v>0.19944589313132632</c:v>
                </c:pt>
                <c:pt idx="669">
                  <c:v>0.19974852715757496</c:v>
                </c:pt>
                <c:pt idx="670">
                  <c:v>0.20038357839112875</c:v>
                </c:pt>
                <c:pt idx="671">
                  <c:v>0.19975695083162859</c:v>
                </c:pt>
                <c:pt idx="672">
                  <c:v>0.19778025242290376</c:v>
                </c:pt>
                <c:pt idx="673">
                  <c:v>0.19757740160499582</c:v>
                </c:pt>
                <c:pt idx="674">
                  <c:v>0.1999204683113629</c:v>
                </c:pt>
                <c:pt idx="675">
                  <c:v>0.20039122419206667</c:v>
                </c:pt>
                <c:pt idx="676">
                  <c:v>0.19854051698100528</c:v>
                </c:pt>
                <c:pt idx="677">
                  <c:v>0.19296723169160557</c:v>
                </c:pt>
                <c:pt idx="678">
                  <c:v>0.1945129392224838</c:v>
                </c:pt>
                <c:pt idx="679">
                  <c:v>0.19113375802374821</c:v>
                </c:pt>
                <c:pt idx="680">
                  <c:v>0.19268459371532232</c:v>
                </c:pt>
                <c:pt idx="681">
                  <c:v>0.19207190781748018</c:v>
                </c:pt>
                <c:pt idx="682">
                  <c:v>0.19521526536485401</c:v>
                </c:pt>
                <c:pt idx="683">
                  <c:v>0.19571827464840563</c:v>
                </c:pt>
                <c:pt idx="684">
                  <c:v>0.19303088278763547</c:v>
                </c:pt>
                <c:pt idx="685">
                  <c:v>0.19319125619550692</c:v>
                </c:pt>
                <c:pt idx="686">
                  <c:v>0.19385714810725552</c:v>
                </c:pt>
                <c:pt idx="687">
                  <c:v>0.19539102443892209</c:v>
                </c:pt>
                <c:pt idx="688">
                  <c:v>0.20427947076459718</c:v>
                </c:pt>
                <c:pt idx="689">
                  <c:v>0.20014537538384736</c:v>
                </c:pt>
                <c:pt idx="690">
                  <c:v>0.20423101783318898</c:v>
                </c:pt>
                <c:pt idx="691">
                  <c:v>0.20004462226189101</c:v>
                </c:pt>
                <c:pt idx="692">
                  <c:v>0.19908169840462686</c:v>
                </c:pt>
                <c:pt idx="693">
                  <c:v>0.1984473270447733</c:v>
                </c:pt>
                <c:pt idx="694">
                  <c:v>0.19764579823958273</c:v>
                </c:pt>
                <c:pt idx="695">
                  <c:v>0.20108782560266802</c:v>
                </c:pt>
                <c:pt idx="696">
                  <c:v>0.20184206079246425</c:v>
                </c:pt>
                <c:pt idx="697">
                  <c:v>0.20171786370383238</c:v>
                </c:pt>
                <c:pt idx="698">
                  <c:v>0.20235356318574915</c:v>
                </c:pt>
                <c:pt idx="699">
                  <c:v>0.20174298166139448</c:v>
                </c:pt>
                <c:pt idx="700">
                  <c:v>0.20912114746034205</c:v>
                </c:pt>
                <c:pt idx="701">
                  <c:v>0.20669531304081623</c:v>
                </c:pt>
                <c:pt idx="702">
                  <c:v>0.20725622374512964</c:v>
                </c:pt>
                <c:pt idx="703">
                  <c:v>0.20963477503626371</c:v>
                </c:pt>
                <c:pt idx="704">
                  <c:v>0.20964015721863705</c:v>
                </c:pt>
                <c:pt idx="705">
                  <c:v>0.21146298388044649</c:v>
                </c:pt>
                <c:pt idx="706">
                  <c:v>0.21708450057958983</c:v>
                </c:pt>
                <c:pt idx="707">
                  <c:v>0.22024373404693764</c:v>
                </c:pt>
                <c:pt idx="708">
                  <c:v>0.22242745939468955</c:v>
                </c:pt>
                <c:pt idx="709">
                  <c:v>0.22026147730686785</c:v>
                </c:pt>
                <c:pt idx="710">
                  <c:v>0.21263733974463728</c:v>
                </c:pt>
                <c:pt idx="711">
                  <c:v>0.21373403708788774</c:v>
                </c:pt>
                <c:pt idx="712">
                  <c:v>0.21467729322345064</c:v>
                </c:pt>
                <c:pt idx="713">
                  <c:v>0.21611224996325951</c:v>
                </c:pt>
                <c:pt idx="714">
                  <c:v>0.22028499584399786</c:v>
                </c:pt>
                <c:pt idx="715">
                  <c:v>0.22426638499003682</c:v>
                </c:pt>
                <c:pt idx="716">
                  <c:v>0.22367606907750526</c:v>
                </c:pt>
                <c:pt idx="717">
                  <c:v>0.22645048406259094</c:v>
                </c:pt>
                <c:pt idx="718">
                  <c:v>0.22955572611455177</c:v>
                </c:pt>
                <c:pt idx="719">
                  <c:v>0.22674658677061221</c:v>
                </c:pt>
                <c:pt idx="720">
                  <c:v>0.22532988011403665</c:v>
                </c:pt>
                <c:pt idx="721">
                  <c:v>0.2245469798843478</c:v>
                </c:pt>
                <c:pt idx="722">
                  <c:v>0.22443579011696868</c:v>
                </c:pt>
                <c:pt idx="723">
                  <c:v>0.22500398242260822</c:v>
                </c:pt>
                <c:pt idx="724">
                  <c:v>0.22483144549122303</c:v>
                </c:pt>
                <c:pt idx="725">
                  <c:v>0.22393163389232629</c:v>
                </c:pt>
                <c:pt idx="726">
                  <c:v>0.22318801313721193</c:v>
                </c:pt>
                <c:pt idx="727">
                  <c:v>0.22365985764037544</c:v>
                </c:pt>
                <c:pt idx="728">
                  <c:v>0.22388033205517877</c:v>
                </c:pt>
                <c:pt idx="729">
                  <c:v>0.22151699851871265</c:v>
                </c:pt>
                <c:pt idx="730">
                  <c:v>0.21783101915881753</c:v>
                </c:pt>
                <c:pt idx="731">
                  <c:v>0.2189745559584757</c:v>
                </c:pt>
                <c:pt idx="732">
                  <c:v>0.22070754123463177</c:v>
                </c:pt>
                <c:pt idx="733">
                  <c:v>0.22317531308297411</c:v>
                </c:pt>
                <c:pt idx="734">
                  <c:v>0.22131955991914887</c:v>
                </c:pt>
                <c:pt idx="735">
                  <c:v>0.21343249911223872</c:v>
                </c:pt>
                <c:pt idx="736">
                  <c:v>0.21156382579129707</c:v>
                </c:pt>
                <c:pt idx="737">
                  <c:v>0.20993201242294246</c:v>
                </c:pt>
                <c:pt idx="738">
                  <c:v>0.21241982114117564</c:v>
                </c:pt>
                <c:pt idx="739">
                  <c:v>0.21154968240937144</c:v>
                </c:pt>
                <c:pt idx="740">
                  <c:v>0.21073721740821894</c:v>
                </c:pt>
                <c:pt idx="741">
                  <c:v>0.21188209939212865</c:v>
                </c:pt>
                <c:pt idx="742">
                  <c:v>0.21583347041951639</c:v>
                </c:pt>
                <c:pt idx="743">
                  <c:v>0.21956268592240558</c:v>
                </c:pt>
                <c:pt idx="744">
                  <c:v>0.22073969780923552</c:v>
                </c:pt>
                <c:pt idx="745">
                  <c:v>0.21529898784915247</c:v>
                </c:pt>
                <c:pt idx="746">
                  <c:v>0.2168579993627533</c:v>
                </c:pt>
                <c:pt idx="747">
                  <c:v>0.21809355355684201</c:v>
                </c:pt>
                <c:pt idx="748">
                  <c:v>0.22005476528521828</c:v>
                </c:pt>
                <c:pt idx="749">
                  <c:v>0.216843989390203</c:v>
                </c:pt>
                <c:pt idx="750">
                  <c:v>0.21842480998438796</c:v>
                </c:pt>
                <c:pt idx="751">
                  <c:v>0.21976594140143413</c:v>
                </c:pt>
                <c:pt idx="752">
                  <c:v>0.22601471810118268</c:v>
                </c:pt>
                <c:pt idx="753">
                  <c:v>0.22525433963070585</c:v>
                </c:pt>
                <c:pt idx="754">
                  <c:v>0.22772850936250921</c:v>
                </c:pt>
                <c:pt idx="755">
                  <c:v>0.22691201895509505</c:v>
                </c:pt>
                <c:pt idx="756">
                  <c:v>0.22852877698098117</c:v>
                </c:pt>
                <c:pt idx="757">
                  <c:v>0.22981687148523844</c:v>
                </c:pt>
                <c:pt idx="758">
                  <c:v>0.22437455403943685</c:v>
                </c:pt>
                <c:pt idx="759">
                  <c:v>0.21756855385459217</c:v>
                </c:pt>
                <c:pt idx="760">
                  <c:v>0.21729786675967189</c:v>
                </c:pt>
                <c:pt idx="761">
                  <c:v>0.21538558627914028</c:v>
                </c:pt>
                <c:pt idx="762">
                  <c:v>0.21493580197271811</c:v>
                </c:pt>
                <c:pt idx="763">
                  <c:v>0.21121288774272928</c:v>
                </c:pt>
                <c:pt idx="764">
                  <c:v>0.2114653648635878</c:v>
                </c:pt>
                <c:pt idx="765">
                  <c:v>0.20919903247367877</c:v>
                </c:pt>
                <c:pt idx="766">
                  <c:v>0.20693425930710019</c:v>
                </c:pt>
                <c:pt idx="767">
                  <c:v>0.20504178040985321</c:v>
                </c:pt>
                <c:pt idx="768">
                  <c:v>0.20570143054766699</c:v>
                </c:pt>
                <c:pt idx="769">
                  <c:v>0.20410017892420207</c:v>
                </c:pt>
                <c:pt idx="770">
                  <c:v>0.2074128147414136</c:v>
                </c:pt>
                <c:pt idx="771">
                  <c:v>0.20778514157028782</c:v>
                </c:pt>
                <c:pt idx="772">
                  <c:v>0.20813796247301153</c:v>
                </c:pt>
                <c:pt idx="773">
                  <c:v>0.19972286629907421</c:v>
                </c:pt>
                <c:pt idx="774">
                  <c:v>0.19684214594711613</c:v>
                </c:pt>
                <c:pt idx="775">
                  <c:v>0.19482252410040268</c:v>
                </c:pt>
                <c:pt idx="776">
                  <c:v>0.19338138697851104</c:v>
                </c:pt>
                <c:pt idx="777">
                  <c:v>0.19246815539110007</c:v>
                </c:pt>
                <c:pt idx="778">
                  <c:v>0.19418571933537931</c:v>
                </c:pt>
                <c:pt idx="779">
                  <c:v>0.19398585405269775</c:v>
                </c:pt>
                <c:pt idx="780">
                  <c:v>0.19427665714467657</c:v>
                </c:pt>
                <c:pt idx="781">
                  <c:v>0.19289573033612917</c:v>
                </c:pt>
                <c:pt idx="782">
                  <c:v>0.19381733360170128</c:v>
                </c:pt>
                <c:pt idx="783">
                  <c:v>0.19447861824445978</c:v>
                </c:pt>
                <c:pt idx="784">
                  <c:v>0.19477995450443064</c:v>
                </c:pt>
                <c:pt idx="785">
                  <c:v>0.19614283942368838</c:v>
                </c:pt>
                <c:pt idx="786">
                  <c:v>0.19771148959967322</c:v>
                </c:pt>
                <c:pt idx="787">
                  <c:v>0.19491171249284722</c:v>
                </c:pt>
                <c:pt idx="788">
                  <c:v>0.19331263334215354</c:v>
                </c:pt>
                <c:pt idx="789">
                  <c:v>0.1933537502672753</c:v>
                </c:pt>
                <c:pt idx="790">
                  <c:v>0.1942711203213876</c:v>
                </c:pt>
                <c:pt idx="791">
                  <c:v>0.19518312925426562</c:v>
                </c:pt>
                <c:pt idx="792">
                  <c:v>0.1955622573597442</c:v>
                </c:pt>
                <c:pt idx="793">
                  <c:v>0.19376709340449727</c:v>
                </c:pt>
                <c:pt idx="794">
                  <c:v>0.19322242557886238</c:v>
                </c:pt>
                <c:pt idx="795">
                  <c:v>0.17037258523962384</c:v>
                </c:pt>
                <c:pt idx="796">
                  <c:v>0.1688486231319386</c:v>
                </c:pt>
                <c:pt idx="797">
                  <c:v>0.1640712888414475</c:v>
                </c:pt>
                <c:pt idx="798">
                  <c:v>0.15896552594844571</c:v>
                </c:pt>
                <c:pt idx="799">
                  <c:v>0.16184811645500541</c:v>
                </c:pt>
                <c:pt idx="800">
                  <c:v>0.17646647290769546</c:v>
                </c:pt>
                <c:pt idx="801">
                  <c:v>0.17812854470697492</c:v>
                </c:pt>
                <c:pt idx="802">
                  <c:v>0.18081109116045058</c:v>
                </c:pt>
                <c:pt idx="803">
                  <c:v>0.18115887732625313</c:v>
                </c:pt>
                <c:pt idx="804">
                  <c:v>0.18250049451329775</c:v>
                </c:pt>
                <c:pt idx="805">
                  <c:v>0.18182440008345435</c:v>
                </c:pt>
                <c:pt idx="806">
                  <c:v>0.18158194930665172</c:v>
                </c:pt>
                <c:pt idx="807">
                  <c:v>0.18047591644046457</c:v>
                </c:pt>
                <c:pt idx="808">
                  <c:v>0.17959702174962389</c:v>
                </c:pt>
                <c:pt idx="809">
                  <c:v>0.17948058838697278</c:v>
                </c:pt>
                <c:pt idx="810">
                  <c:v>0.18091059486870065</c:v>
                </c:pt>
                <c:pt idx="811">
                  <c:v>0.18096143363674821</c:v>
                </c:pt>
                <c:pt idx="812">
                  <c:v>0.18104125800533799</c:v>
                </c:pt>
                <c:pt idx="813">
                  <c:v>0.18363275161718851</c:v>
                </c:pt>
                <c:pt idx="814">
                  <c:v>0.18193623630361433</c:v>
                </c:pt>
                <c:pt idx="815">
                  <c:v>0.18207207155950367</c:v>
                </c:pt>
                <c:pt idx="816">
                  <c:v>0.18274238472891113</c:v>
                </c:pt>
                <c:pt idx="817">
                  <c:v>0.18376244942598219</c:v>
                </c:pt>
                <c:pt idx="818">
                  <c:v>0.1844502047291261</c:v>
                </c:pt>
                <c:pt idx="819">
                  <c:v>0.18414196994217047</c:v>
                </c:pt>
                <c:pt idx="820">
                  <c:v>0.18094845429960738</c:v>
                </c:pt>
                <c:pt idx="821">
                  <c:v>0.18197439852959763</c:v>
                </c:pt>
                <c:pt idx="822">
                  <c:v>0.18231338111514983</c:v>
                </c:pt>
                <c:pt idx="823">
                  <c:v>0.1836669838483127</c:v>
                </c:pt>
                <c:pt idx="824">
                  <c:v>0.18404218666458694</c:v>
                </c:pt>
                <c:pt idx="825">
                  <c:v>0.18467037782896312</c:v>
                </c:pt>
                <c:pt idx="826">
                  <c:v>0.18744881653795242</c:v>
                </c:pt>
                <c:pt idx="827">
                  <c:v>0.1901034754442712</c:v>
                </c:pt>
                <c:pt idx="828">
                  <c:v>0.18939877088759705</c:v>
                </c:pt>
                <c:pt idx="829">
                  <c:v>0.19098014675722941</c:v>
                </c:pt>
                <c:pt idx="830">
                  <c:v>0.19122823717560911</c:v>
                </c:pt>
                <c:pt idx="831">
                  <c:v>0.18865718094414308</c:v>
                </c:pt>
                <c:pt idx="832">
                  <c:v>0.18814786183811005</c:v>
                </c:pt>
                <c:pt idx="833">
                  <c:v>0.18771279042292766</c:v>
                </c:pt>
                <c:pt idx="834">
                  <c:v>0.19109672749065387</c:v>
                </c:pt>
                <c:pt idx="835">
                  <c:v>0.18467890152958444</c:v>
                </c:pt>
                <c:pt idx="836">
                  <c:v>0.18695328780168219</c:v>
                </c:pt>
                <c:pt idx="837">
                  <c:v>0.18814042200594083</c:v>
                </c:pt>
                <c:pt idx="838">
                  <c:v>0.18923042295524706</c:v>
                </c:pt>
                <c:pt idx="839">
                  <c:v>0.1890450088086999</c:v>
                </c:pt>
                <c:pt idx="840">
                  <c:v>0.18879586913173152</c:v>
                </c:pt>
                <c:pt idx="841">
                  <c:v>0.18837073629876966</c:v>
                </c:pt>
                <c:pt idx="842">
                  <c:v>0.18773464127467387</c:v>
                </c:pt>
                <c:pt idx="843">
                  <c:v>0.18855096552272665</c:v>
                </c:pt>
                <c:pt idx="844">
                  <c:v>0.18768835048112309</c:v>
                </c:pt>
                <c:pt idx="845">
                  <c:v>0.1905612234006806</c:v>
                </c:pt>
                <c:pt idx="846">
                  <c:v>0.18455166193930217</c:v>
                </c:pt>
                <c:pt idx="847">
                  <c:v>0.18813037658192489</c:v>
                </c:pt>
                <c:pt idx="848">
                  <c:v>0.18717429035622568</c:v>
                </c:pt>
                <c:pt idx="849">
                  <c:v>0.19052476936318907</c:v>
                </c:pt>
                <c:pt idx="850">
                  <c:v>0.18825744827814606</c:v>
                </c:pt>
                <c:pt idx="851">
                  <c:v>0.18793448994617545</c:v>
                </c:pt>
                <c:pt idx="852">
                  <c:v>0.18957076381786631</c:v>
                </c:pt>
                <c:pt idx="853">
                  <c:v>0.19237301410559637</c:v>
                </c:pt>
                <c:pt idx="854">
                  <c:v>0.19383539302115804</c:v>
                </c:pt>
                <c:pt idx="855">
                  <c:v>0.19396903662735165</c:v>
                </c:pt>
                <c:pt idx="856">
                  <c:v>0.18787831215123818</c:v>
                </c:pt>
                <c:pt idx="857">
                  <c:v>0.19046187913474633</c:v>
                </c:pt>
                <c:pt idx="858">
                  <c:v>0.19186040630392553</c:v>
                </c:pt>
                <c:pt idx="859">
                  <c:v>0.18996408777255236</c:v>
                </c:pt>
                <c:pt idx="860">
                  <c:v>0.19281792227062788</c:v>
                </c:pt>
                <c:pt idx="861">
                  <c:v>0.19015659767511339</c:v>
                </c:pt>
                <c:pt idx="862">
                  <c:v>0.19062572153060597</c:v>
                </c:pt>
                <c:pt idx="863">
                  <c:v>0.19137816075148351</c:v>
                </c:pt>
                <c:pt idx="864">
                  <c:v>0.19197621034434431</c:v>
                </c:pt>
                <c:pt idx="865">
                  <c:v>0.19143250436238857</c:v>
                </c:pt>
                <c:pt idx="866">
                  <c:v>0.19032873445652898</c:v>
                </c:pt>
                <c:pt idx="867">
                  <c:v>0.19041954204730271</c:v>
                </c:pt>
                <c:pt idx="868">
                  <c:v>0.19033691302802613</c:v>
                </c:pt>
                <c:pt idx="869">
                  <c:v>0.19395228890891181</c:v>
                </c:pt>
                <c:pt idx="870">
                  <c:v>0.19486747179785358</c:v>
                </c:pt>
                <c:pt idx="871">
                  <c:v>0.19649461318440897</c:v>
                </c:pt>
                <c:pt idx="872">
                  <c:v>0.19874358505600331</c:v>
                </c:pt>
                <c:pt idx="873">
                  <c:v>0.1986853766939698</c:v>
                </c:pt>
                <c:pt idx="874">
                  <c:v>0.2010798469606121</c:v>
                </c:pt>
                <c:pt idx="875">
                  <c:v>0.20132332206044778</c:v>
                </c:pt>
                <c:pt idx="876">
                  <c:v>0.20235148783121515</c:v>
                </c:pt>
                <c:pt idx="877">
                  <c:v>0.20261872635382461</c:v>
                </c:pt>
                <c:pt idx="878">
                  <c:v>0.20156056948468737</c:v>
                </c:pt>
                <c:pt idx="879">
                  <c:v>0.18970476066527264</c:v>
                </c:pt>
                <c:pt idx="880">
                  <c:v>0.20275495931333731</c:v>
                </c:pt>
                <c:pt idx="881">
                  <c:v>0.20308923824128122</c:v>
                </c:pt>
                <c:pt idx="882">
                  <c:v>0.20420230019486119</c:v>
                </c:pt>
                <c:pt idx="883">
                  <c:v>0.2028369420442615</c:v>
                </c:pt>
                <c:pt idx="884">
                  <c:v>0.20248203846700119</c:v>
                </c:pt>
                <c:pt idx="885">
                  <c:v>0.20257663117634994</c:v>
                </c:pt>
                <c:pt idx="886">
                  <c:v>0.20323335505728557</c:v>
                </c:pt>
                <c:pt idx="887">
                  <c:v>0.20330100934279538</c:v>
                </c:pt>
                <c:pt idx="888">
                  <c:v>0.20479435362364629</c:v>
                </c:pt>
                <c:pt idx="889">
                  <c:v>0.20563704760224777</c:v>
                </c:pt>
                <c:pt idx="890">
                  <c:v>0.20526230569198045</c:v>
                </c:pt>
                <c:pt idx="891">
                  <c:v>0.2046654993892485</c:v>
                </c:pt>
                <c:pt idx="892">
                  <c:v>0.20362588041706209</c:v>
                </c:pt>
                <c:pt idx="893">
                  <c:v>0.20336439014160623</c:v>
                </c:pt>
                <c:pt idx="894">
                  <c:v>0.20383494344934583</c:v>
                </c:pt>
                <c:pt idx="895">
                  <c:v>0.20585353690326436</c:v>
                </c:pt>
                <c:pt idx="896">
                  <c:v>0.20333423438173148</c:v>
                </c:pt>
                <c:pt idx="897">
                  <c:v>0.20337425150060096</c:v>
                </c:pt>
                <c:pt idx="898">
                  <c:v>0.17595610994442867</c:v>
                </c:pt>
                <c:pt idx="899">
                  <c:v>0.20506181326155071</c:v>
                </c:pt>
                <c:pt idx="900">
                  <c:v>0.20629671678472539</c:v>
                </c:pt>
                <c:pt idx="901">
                  <c:v>0.18989743358064004</c:v>
                </c:pt>
                <c:pt idx="902">
                  <c:v>0.20454227490334653</c:v>
                </c:pt>
                <c:pt idx="903">
                  <c:v>0.20519996357285053</c:v>
                </c:pt>
                <c:pt idx="904">
                  <c:v>0.20764528616574651</c:v>
                </c:pt>
                <c:pt idx="905">
                  <c:v>0.2080585274561233</c:v>
                </c:pt>
                <c:pt idx="906">
                  <c:v>0.20836009237245556</c:v>
                </c:pt>
                <c:pt idx="907">
                  <c:v>0.20854798342621939</c:v>
                </c:pt>
                <c:pt idx="908">
                  <c:v>0.21026238805988084</c:v>
                </c:pt>
                <c:pt idx="909">
                  <c:v>0.21070038791489387</c:v>
                </c:pt>
                <c:pt idx="910">
                  <c:v>0.21089545098147289</c:v>
                </c:pt>
                <c:pt idx="911">
                  <c:v>0.21063894006152029</c:v>
                </c:pt>
                <c:pt idx="912">
                  <c:v>0.20981088801764902</c:v>
                </c:pt>
                <c:pt idx="913">
                  <c:v>0.21257239784562265</c:v>
                </c:pt>
                <c:pt idx="914">
                  <c:v>0.21042530196282216</c:v>
                </c:pt>
                <c:pt idx="915">
                  <c:v>0.20965451268466762</c:v>
                </c:pt>
                <c:pt idx="916">
                  <c:v>0.20724490782771343</c:v>
                </c:pt>
                <c:pt idx="917">
                  <c:v>0.20855654514698241</c:v>
                </c:pt>
                <c:pt idx="918">
                  <c:v>0.21087803410260109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3C-4207-AE4A-75367B0E3BFF}"/>
            </c:ext>
          </c:extLst>
        </c:ser>
        <c:ser>
          <c:idx val="2"/>
          <c:order val="2"/>
          <c:tx>
            <c:strRef>
              <c:f>'Headline Attribution'!$CU$1</c:f>
              <c:strCache>
                <c:ptCount val="1"/>
                <c:pt idx="0">
                  <c:v>Global Equities ex-SIPDO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'Headline Attribution'!$CQ$2:$CQ$1114</c:f>
              <c:numCache>
                <c:formatCode>m/d/yyyy</c:formatCode>
                <c:ptCount val="1113"/>
                <c:pt idx="0">
                  <c:v>44652</c:v>
                </c:pt>
                <c:pt idx="1">
                  <c:v>44655</c:v>
                </c:pt>
                <c:pt idx="2">
                  <c:v>44656</c:v>
                </c:pt>
                <c:pt idx="3">
                  <c:v>44657</c:v>
                </c:pt>
                <c:pt idx="4">
                  <c:v>44658</c:v>
                </c:pt>
                <c:pt idx="5">
                  <c:v>44659</c:v>
                </c:pt>
                <c:pt idx="6">
                  <c:v>44662</c:v>
                </c:pt>
                <c:pt idx="7">
                  <c:v>44663</c:v>
                </c:pt>
                <c:pt idx="8">
                  <c:v>44664</c:v>
                </c:pt>
                <c:pt idx="9">
                  <c:v>44665</c:v>
                </c:pt>
                <c:pt idx="10">
                  <c:v>44666</c:v>
                </c:pt>
                <c:pt idx="11">
                  <c:v>44669</c:v>
                </c:pt>
                <c:pt idx="12">
                  <c:v>44670</c:v>
                </c:pt>
                <c:pt idx="13">
                  <c:v>44671</c:v>
                </c:pt>
                <c:pt idx="14">
                  <c:v>44672</c:v>
                </c:pt>
                <c:pt idx="15">
                  <c:v>44673</c:v>
                </c:pt>
                <c:pt idx="16">
                  <c:v>44676</c:v>
                </c:pt>
                <c:pt idx="17">
                  <c:v>44677</c:v>
                </c:pt>
                <c:pt idx="18">
                  <c:v>44678</c:v>
                </c:pt>
                <c:pt idx="19">
                  <c:v>44679</c:v>
                </c:pt>
                <c:pt idx="20">
                  <c:v>44680</c:v>
                </c:pt>
                <c:pt idx="21">
                  <c:v>44681</c:v>
                </c:pt>
                <c:pt idx="22">
                  <c:v>44683</c:v>
                </c:pt>
                <c:pt idx="23">
                  <c:v>44684</c:v>
                </c:pt>
                <c:pt idx="24">
                  <c:v>44685</c:v>
                </c:pt>
                <c:pt idx="25">
                  <c:v>44686</c:v>
                </c:pt>
                <c:pt idx="26">
                  <c:v>44687</c:v>
                </c:pt>
                <c:pt idx="27">
                  <c:v>44690</c:v>
                </c:pt>
                <c:pt idx="28">
                  <c:v>44691</c:v>
                </c:pt>
                <c:pt idx="29">
                  <c:v>44692</c:v>
                </c:pt>
                <c:pt idx="30">
                  <c:v>44693</c:v>
                </c:pt>
                <c:pt idx="31">
                  <c:v>44694</c:v>
                </c:pt>
                <c:pt idx="32">
                  <c:v>44697</c:v>
                </c:pt>
                <c:pt idx="33">
                  <c:v>44698</c:v>
                </c:pt>
                <c:pt idx="34">
                  <c:v>44699</c:v>
                </c:pt>
                <c:pt idx="35">
                  <c:v>44700</c:v>
                </c:pt>
                <c:pt idx="36">
                  <c:v>44701</c:v>
                </c:pt>
                <c:pt idx="37">
                  <c:v>44704</c:v>
                </c:pt>
                <c:pt idx="38">
                  <c:v>44705</c:v>
                </c:pt>
                <c:pt idx="39">
                  <c:v>44706</c:v>
                </c:pt>
                <c:pt idx="40">
                  <c:v>44707</c:v>
                </c:pt>
                <c:pt idx="41">
                  <c:v>44708</c:v>
                </c:pt>
                <c:pt idx="42">
                  <c:v>44711</c:v>
                </c:pt>
                <c:pt idx="43">
                  <c:v>44712</c:v>
                </c:pt>
                <c:pt idx="44">
                  <c:v>44713</c:v>
                </c:pt>
                <c:pt idx="45">
                  <c:v>44714</c:v>
                </c:pt>
                <c:pt idx="46">
                  <c:v>44715</c:v>
                </c:pt>
                <c:pt idx="47">
                  <c:v>44718</c:v>
                </c:pt>
                <c:pt idx="48">
                  <c:v>44719</c:v>
                </c:pt>
                <c:pt idx="49">
                  <c:v>44720</c:v>
                </c:pt>
                <c:pt idx="50">
                  <c:v>44721</c:v>
                </c:pt>
                <c:pt idx="51">
                  <c:v>44722</c:v>
                </c:pt>
                <c:pt idx="52">
                  <c:v>44725</c:v>
                </c:pt>
                <c:pt idx="53">
                  <c:v>44726</c:v>
                </c:pt>
                <c:pt idx="54">
                  <c:v>44727</c:v>
                </c:pt>
                <c:pt idx="55">
                  <c:v>44728</c:v>
                </c:pt>
                <c:pt idx="56">
                  <c:v>44729</c:v>
                </c:pt>
                <c:pt idx="57">
                  <c:v>44732</c:v>
                </c:pt>
                <c:pt idx="58">
                  <c:v>44733</c:v>
                </c:pt>
                <c:pt idx="59">
                  <c:v>44734</c:v>
                </c:pt>
                <c:pt idx="60">
                  <c:v>44735</c:v>
                </c:pt>
                <c:pt idx="61">
                  <c:v>44736</c:v>
                </c:pt>
                <c:pt idx="62">
                  <c:v>44739</c:v>
                </c:pt>
                <c:pt idx="63">
                  <c:v>44740</c:v>
                </c:pt>
                <c:pt idx="64">
                  <c:v>44741</c:v>
                </c:pt>
                <c:pt idx="65">
                  <c:v>44742</c:v>
                </c:pt>
                <c:pt idx="66">
                  <c:v>44743</c:v>
                </c:pt>
                <c:pt idx="67">
                  <c:v>44746</c:v>
                </c:pt>
                <c:pt idx="68">
                  <c:v>44747</c:v>
                </c:pt>
                <c:pt idx="69">
                  <c:v>44748</c:v>
                </c:pt>
                <c:pt idx="70">
                  <c:v>44749</c:v>
                </c:pt>
                <c:pt idx="71">
                  <c:v>44750</c:v>
                </c:pt>
                <c:pt idx="72">
                  <c:v>44753</c:v>
                </c:pt>
                <c:pt idx="73">
                  <c:v>44754</c:v>
                </c:pt>
                <c:pt idx="74">
                  <c:v>44755</c:v>
                </c:pt>
                <c:pt idx="75">
                  <c:v>44756</c:v>
                </c:pt>
                <c:pt idx="76">
                  <c:v>44757</c:v>
                </c:pt>
                <c:pt idx="77">
                  <c:v>44760</c:v>
                </c:pt>
                <c:pt idx="78">
                  <c:v>44761</c:v>
                </c:pt>
                <c:pt idx="79">
                  <c:v>44762</c:v>
                </c:pt>
                <c:pt idx="80">
                  <c:v>44763</c:v>
                </c:pt>
                <c:pt idx="81">
                  <c:v>44764</c:v>
                </c:pt>
                <c:pt idx="82">
                  <c:v>44767</c:v>
                </c:pt>
                <c:pt idx="83">
                  <c:v>44768</c:v>
                </c:pt>
                <c:pt idx="84">
                  <c:v>44769</c:v>
                </c:pt>
                <c:pt idx="85">
                  <c:v>44770</c:v>
                </c:pt>
                <c:pt idx="86">
                  <c:v>44771</c:v>
                </c:pt>
                <c:pt idx="87">
                  <c:v>44773</c:v>
                </c:pt>
                <c:pt idx="88">
                  <c:v>44774</c:v>
                </c:pt>
                <c:pt idx="89">
                  <c:v>44775</c:v>
                </c:pt>
                <c:pt idx="90">
                  <c:v>44776</c:v>
                </c:pt>
                <c:pt idx="91">
                  <c:v>44777</c:v>
                </c:pt>
                <c:pt idx="92">
                  <c:v>44778</c:v>
                </c:pt>
                <c:pt idx="93">
                  <c:v>44781</c:v>
                </c:pt>
                <c:pt idx="94">
                  <c:v>44782</c:v>
                </c:pt>
                <c:pt idx="95">
                  <c:v>44783</c:v>
                </c:pt>
                <c:pt idx="96">
                  <c:v>44784</c:v>
                </c:pt>
                <c:pt idx="97">
                  <c:v>44785</c:v>
                </c:pt>
                <c:pt idx="98">
                  <c:v>44788</c:v>
                </c:pt>
                <c:pt idx="99">
                  <c:v>44789</c:v>
                </c:pt>
                <c:pt idx="100">
                  <c:v>44790</c:v>
                </c:pt>
                <c:pt idx="101">
                  <c:v>44791</c:v>
                </c:pt>
                <c:pt idx="102">
                  <c:v>44792</c:v>
                </c:pt>
                <c:pt idx="103">
                  <c:v>44795</c:v>
                </c:pt>
                <c:pt idx="104">
                  <c:v>44796</c:v>
                </c:pt>
                <c:pt idx="105">
                  <c:v>44797</c:v>
                </c:pt>
                <c:pt idx="106">
                  <c:v>44798</c:v>
                </c:pt>
                <c:pt idx="107">
                  <c:v>44799</c:v>
                </c:pt>
                <c:pt idx="108">
                  <c:v>44802</c:v>
                </c:pt>
                <c:pt idx="109">
                  <c:v>44803</c:v>
                </c:pt>
                <c:pt idx="110">
                  <c:v>44804</c:v>
                </c:pt>
                <c:pt idx="111">
                  <c:v>44805</c:v>
                </c:pt>
                <c:pt idx="112">
                  <c:v>44806</c:v>
                </c:pt>
                <c:pt idx="113">
                  <c:v>44809</c:v>
                </c:pt>
                <c:pt idx="114">
                  <c:v>44810</c:v>
                </c:pt>
                <c:pt idx="115">
                  <c:v>44811</c:v>
                </c:pt>
                <c:pt idx="116">
                  <c:v>44812</c:v>
                </c:pt>
                <c:pt idx="117">
                  <c:v>44813</c:v>
                </c:pt>
                <c:pt idx="118">
                  <c:v>44816</c:v>
                </c:pt>
                <c:pt idx="119">
                  <c:v>44817</c:v>
                </c:pt>
                <c:pt idx="120">
                  <c:v>44818</c:v>
                </c:pt>
                <c:pt idx="121">
                  <c:v>44819</c:v>
                </c:pt>
                <c:pt idx="122">
                  <c:v>44820</c:v>
                </c:pt>
                <c:pt idx="123">
                  <c:v>44823</c:v>
                </c:pt>
                <c:pt idx="124">
                  <c:v>44824</c:v>
                </c:pt>
                <c:pt idx="125">
                  <c:v>44825</c:v>
                </c:pt>
                <c:pt idx="126">
                  <c:v>44826</c:v>
                </c:pt>
                <c:pt idx="127">
                  <c:v>44827</c:v>
                </c:pt>
                <c:pt idx="128">
                  <c:v>44830</c:v>
                </c:pt>
                <c:pt idx="129">
                  <c:v>44831</c:v>
                </c:pt>
                <c:pt idx="130">
                  <c:v>44832</c:v>
                </c:pt>
                <c:pt idx="131">
                  <c:v>44833</c:v>
                </c:pt>
                <c:pt idx="132">
                  <c:v>44834</c:v>
                </c:pt>
                <c:pt idx="133">
                  <c:v>44837</c:v>
                </c:pt>
                <c:pt idx="134">
                  <c:v>44838</c:v>
                </c:pt>
                <c:pt idx="135">
                  <c:v>44839</c:v>
                </c:pt>
                <c:pt idx="136">
                  <c:v>44840</c:v>
                </c:pt>
                <c:pt idx="137">
                  <c:v>44841</c:v>
                </c:pt>
                <c:pt idx="138">
                  <c:v>44844</c:v>
                </c:pt>
                <c:pt idx="139">
                  <c:v>44845</c:v>
                </c:pt>
                <c:pt idx="140">
                  <c:v>44846</c:v>
                </c:pt>
                <c:pt idx="141">
                  <c:v>44847</c:v>
                </c:pt>
                <c:pt idx="142">
                  <c:v>44848</c:v>
                </c:pt>
                <c:pt idx="143">
                  <c:v>44851</c:v>
                </c:pt>
                <c:pt idx="144">
                  <c:v>44852</c:v>
                </c:pt>
                <c:pt idx="145">
                  <c:v>44853</c:v>
                </c:pt>
                <c:pt idx="146">
                  <c:v>44854</c:v>
                </c:pt>
                <c:pt idx="147">
                  <c:v>44855</c:v>
                </c:pt>
                <c:pt idx="148">
                  <c:v>44858</c:v>
                </c:pt>
                <c:pt idx="149">
                  <c:v>44859</c:v>
                </c:pt>
                <c:pt idx="150">
                  <c:v>44860</c:v>
                </c:pt>
                <c:pt idx="151">
                  <c:v>44861</c:v>
                </c:pt>
                <c:pt idx="152">
                  <c:v>44862</c:v>
                </c:pt>
                <c:pt idx="153">
                  <c:v>44865</c:v>
                </c:pt>
                <c:pt idx="154">
                  <c:v>44866</c:v>
                </c:pt>
                <c:pt idx="155">
                  <c:v>44867</c:v>
                </c:pt>
                <c:pt idx="156">
                  <c:v>44868</c:v>
                </c:pt>
                <c:pt idx="157">
                  <c:v>44869</c:v>
                </c:pt>
                <c:pt idx="158">
                  <c:v>44872</c:v>
                </c:pt>
                <c:pt idx="159">
                  <c:v>44873</c:v>
                </c:pt>
                <c:pt idx="160">
                  <c:v>44874</c:v>
                </c:pt>
                <c:pt idx="161">
                  <c:v>44875</c:v>
                </c:pt>
                <c:pt idx="162">
                  <c:v>44876</c:v>
                </c:pt>
                <c:pt idx="163">
                  <c:v>44879</c:v>
                </c:pt>
                <c:pt idx="164">
                  <c:v>44880</c:v>
                </c:pt>
                <c:pt idx="165">
                  <c:v>44881</c:v>
                </c:pt>
                <c:pt idx="166">
                  <c:v>44882</c:v>
                </c:pt>
                <c:pt idx="167">
                  <c:v>44883</c:v>
                </c:pt>
                <c:pt idx="168">
                  <c:v>44886</c:v>
                </c:pt>
                <c:pt idx="169">
                  <c:v>44887</c:v>
                </c:pt>
                <c:pt idx="170">
                  <c:v>44888</c:v>
                </c:pt>
                <c:pt idx="171">
                  <c:v>44889</c:v>
                </c:pt>
                <c:pt idx="172">
                  <c:v>44890</c:v>
                </c:pt>
                <c:pt idx="173">
                  <c:v>44893</c:v>
                </c:pt>
                <c:pt idx="174">
                  <c:v>44894</c:v>
                </c:pt>
                <c:pt idx="175">
                  <c:v>44895</c:v>
                </c:pt>
                <c:pt idx="176">
                  <c:v>44896</c:v>
                </c:pt>
                <c:pt idx="177">
                  <c:v>44897</c:v>
                </c:pt>
                <c:pt idx="178">
                  <c:v>44900</c:v>
                </c:pt>
                <c:pt idx="179">
                  <c:v>44901</c:v>
                </c:pt>
                <c:pt idx="180">
                  <c:v>44902</c:v>
                </c:pt>
                <c:pt idx="181">
                  <c:v>44903</c:v>
                </c:pt>
                <c:pt idx="182">
                  <c:v>44904</c:v>
                </c:pt>
                <c:pt idx="183">
                  <c:v>44907</c:v>
                </c:pt>
                <c:pt idx="184">
                  <c:v>44908</c:v>
                </c:pt>
                <c:pt idx="185">
                  <c:v>44909</c:v>
                </c:pt>
                <c:pt idx="186">
                  <c:v>44910</c:v>
                </c:pt>
                <c:pt idx="187">
                  <c:v>44911</c:v>
                </c:pt>
                <c:pt idx="188">
                  <c:v>44914</c:v>
                </c:pt>
                <c:pt idx="189">
                  <c:v>44915</c:v>
                </c:pt>
                <c:pt idx="190">
                  <c:v>44916</c:v>
                </c:pt>
                <c:pt idx="191">
                  <c:v>44917</c:v>
                </c:pt>
                <c:pt idx="192">
                  <c:v>44918</c:v>
                </c:pt>
                <c:pt idx="193">
                  <c:v>44921</c:v>
                </c:pt>
                <c:pt idx="194">
                  <c:v>44922</c:v>
                </c:pt>
                <c:pt idx="195">
                  <c:v>44923</c:v>
                </c:pt>
                <c:pt idx="196">
                  <c:v>44924</c:v>
                </c:pt>
                <c:pt idx="197">
                  <c:v>44925</c:v>
                </c:pt>
                <c:pt idx="198">
                  <c:v>44928</c:v>
                </c:pt>
                <c:pt idx="199">
                  <c:v>44929</c:v>
                </c:pt>
                <c:pt idx="200">
                  <c:v>44930</c:v>
                </c:pt>
                <c:pt idx="201">
                  <c:v>44931</c:v>
                </c:pt>
                <c:pt idx="202">
                  <c:v>44932</c:v>
                </c:pt>
                <c:pt idx="203">
                  <c:v>44935</c:v>
                </c:pt>
                <c:pt idx="204">
                  <c:v>44936</c:v>
                </c:pt>
                <c:pt idx="205">
                  <c:v>44937</c:v>
                </c:pt>
                <c:pt idx="206">
                  <c:v>44938</c:v>
                </c:pt>
                <c:pt idx="207">
                  <c:v>44939</c:v>
                </c:pt>
                <c:pt idx="208">
                  <c:v>44942</c:v>
                </c:pt>
                <c:pt idx="209">
                  <c:v>44943</c:v>
                </c:pt>
                <c:pt idx="210">
                  <c:v>44944</c:v>
                </c:pt>
                <c:pt idx="211">
                  <c:v>44945</c:v>
                </c:pt>
                <c:pt idx="212">
                  <c:v>44946</c:v>
                </c:pt>
                <c:pt idx="213">
                  <c:v>44949</c:v>
                </c:pt>
                <c:pt idx="214">
                  <c:v>44950</c:v>
                </c:pt>
                <c:pt idx="215">
                  <c:v>44951</c:v>
                </c:pt>
                <c:pt idx="216">
                  <c:v>44952</c:v>
                </c:pt>
                <c:pt idx="217">
                  <c:v>44953</c:v>
                </c:pt>
                <c:pt idx="218">
                  <c:v>44956</c:v>
                </c:pt>
                <c:pt idx="219">
                  <c:v>44957</c:v>
                </c:pt>
                <c:pt idx="220">
                  <c:v>44958</c:v>
                </c:pt>
                <c:pt idx="221">
                  <c:v>44959</c:v>
                </c:pt>
                <c:pt idx="222">
                  <c:v>44960</c:v>
                </c:pt>
                <c:pt idx="223">
                  <c:v>44963</c:v>
                </c:pt>
                <c:pt idx="224">
                  <c:v>44964</c:v>
                </c:pt>
                <c:pt idx="225">
                  <c:v>44965</c:v>
                </c:pt>
                <c:pt idx="226">
                  <c:v>44966</c:v>
                </c:pt>
                <c:pt idx="227">
                  <c:v>44967</c:v>
                </c:pt>
                <c:pt idx="228">
                  <c:v>44970</c:v>
                </c:pt>
                <c:pt idx="229">
                  <c:v>44971</c:v>
                </c:pt>
                <c:pt idx="230">
                  <c:v>44972</c:v>
                </c:pt>
                <c:pt idx="231">
                  <c:v>44973</c:v>
                </c:pt>
                <c:pt idx="232">
                  <c:v>44974</c:v>
                </c:pt>
                <c:pt idx="233">
                  <c:v>44977</c:v>
                </c:pt>
                <c:pt idx="234">
                  <c:v>44978</c:v>
                </c:pt>
                <c:pt idx="235">
                  <c:v>44979</c:v>
                </c:pt>
                <c:pt idx="236">
                  <c:v>44980</c:v>
                </c:pt>
                <c:pt idx="237">
                  <c:v>44981</c:v>
                </c:pt>
                <c:pt idx="238">
                  <c:v>44984</c:v>
                </c:pt>
                <c:pt idx="239">
                  <c:v>44985</c:v>
                </c:pt>
                <c:pt idx="240">
                  <c:v>44986</c:v>
                </c:pt>
                <c:pt idx="241">
                  <c:v>44987</c:v>
                </c:pt>
                <c:pt idx="242">
                  <c:v>44988</c:v>
                </c:pt>
                <c:pt idx="243">
                  <c:v>44991</c:v>
                </c:pt>
                <c:pt idx="244">
                  <c:v>44992</c:v>
                </c:pt>
                <c:pt idx="245">
                  <c:v>44993</c:v>
                </c:pt>
                <c:pt idx="246">
                  <c:v>44994</c:v>
                </c:pt>
                <c:pt idx="247">
                  <c:v>44995</c:v>
                </c:pt>
                <c:pt idx="248">
                  <c:v>44998</c:v>
                </c:pt>
                <c:pt idx="249">
                  <c:v>44999</c:v>
                </c:pt>
                <c:pt idx="250">
                  <c:v>45000</c:v>
                </c:pt>
                <c:pt idx="251">
                  <c:v>45001</c:v>
                </c:pt>
                <c:pt idx="252">
                  <c:v>45002</c:v>
                </c:pt>
                <c:pt idx="253">
                  <c:v>45005</c:v>
                </c:pt>
                <c:pt idx="254">
                  <c:v>45006</c:v>
                </c:pt>
                <c:pt idx="255">
                  <c:v>45007</c:v>
                </c:pt>
                <c:pt idx="256">
                  <c:v>45008</c:v>
                </c:pt>
                <c:pt idx="257">
                  <c:v>45009</c:v>
                </c:pt>
                <c:pt idx="258">
                  <c:v>45012</c:v>
                </c:pt>
                <c:pt idx="259">
                  <c:v>45013</c:v>
                </c:pt>
                <c:pt idx="260">
                  <c:v>45014</c:v>
                </c:pt>
                <c:pt idx="261">
                  <c:v>45015</c:v>
                </c:pt>
                <c:pt idx="262">
                  <c:v>45016</c:v>
                </c:pt>
                <c:pt idx="263">
                  <c:v>45019</c:v>
                </c:pt>
                <c:pt idx="264">
                  <c:v>45020</c:v>
                </c:pt>
                <c:pt idx="265">
                  <c:v>45021</c:v>
                </c:pt>
                <c:pt idx="266">
                  <c:v>45022</c:v>
                </c:pt>
                <c:pt idx="267">
                  <c:v>45023</c:v>
                </c:pt>
                <c:pt idx="268">
                  <c:v>45026</c:v>
                </c:pt>
                <c:pt idx="269">
                  <c:v>45027</c:v>
                </c:pt>
                <c:pt idx="270">
                  <c:v>45028</c:v>
                </c:pt>
                <c:pt idx="271">
                  <c:v>45029</c:v>
                </c:pt>
                <c:pt idx="272">
                  <c:v>45030</c:v>
                </c:pt>
                <c:pt idx="273">
                  <c:v>45033</c:v>
                </c:pt>
                <c:pt idx="274">
                  <c:v>45034</c:v>
                </c:pt>
                <c:pt idx="275">
                  <c:v>45035</c:v>
                </c:pt>
                <c:pt idx="276">
                  <c:v>45036</c:v>
                </c:pt>
                <c:pt idx="277">
                  <c:v>45037</c:v>
                </c:pt>
                <c:pt idx="278">
                  <c:v>45040</c:v>
                </c:pt>
                <c:pt idx="279">
                  <c:v>45041</c:v>
                </c:pt>
                <c:pt idx="280">
                  <c:v>45042</c:v>
                </c:pt>
                <c:pt idx="281">
                  <c:v>45043</c:v>
                </c:pt>
                <c:pt idx="282">
                  <c:v>45044</c:v>
                </c:pt>
                <c:pt idx="283">
                  <c:v>45046</c:v>
                </c:pt>
                <c:pt idx="284">
                  <c:v>45047</c:v>
                </c:pt>
                <c:pt idx="285">
                  <c:v>45048</c:v>
                </c:pt>
                <c:pt idx="286">
                  <c:v>45049</c:v>
                </c:pt>
                <c:pt idx="287">
                  <c:v>45050</c:v>
                </c:pt>
                <c:pt idx="288">
                  <c:v>45051</c:v>
                </c:pt>
                <c:pt idx="289">
                  <c:v>45054</c:v>
                </c:pt>
                <c:pt idx="290">
                  <c:v>45055</c:v>
                </c:pt>
                <c:pt idx="291">
                  <c:v>45056</c:v>
                </c:pt>
                <c:pt idx="292">
                  <c:v>45057</c:v>
                </c:pt>
                <c:pt idx="293">
                  <c:v>45058</c:v>
                </c:pt>
                <c:pt idx="294">
                  <c:v>45061</c:v>
                </c:pt>
                <c:pt idx="295">
                  <c:v>45062</c:v>
                </c:pt>
                <c:pt idx="296">
                  <c:v>45063</c:v>
                </c:pt>
                <c:pt idx="297">
                  <c:v>45064</c:v>
                </c:pt>
                <c:pt idx="298">
                  <c:v>45065</c:v>
                </c:pt>
                <c:pt idx="299">
                  <c:v>45068</c:v>
                </c:pt>
                <c:pt idx="300">
                  <c:v>45069</c:v>
                </c:pt>
                <c:pt idx="301">
                  <c:v>45070</c:v>
                </c:pt>
                <c:pt idx="302">
                  <c:v>45071</c:v>
                </c:pt>
                <c:pt idx="303">
                  <c:v>45072</c:v>
                </c:pt>
                <c:pt idx="304">
                  <c:v>45075</c:v>
                </c:pt>
                <c:pt idx="305">
                  <c:v>45076</c:v>
                </c:pt>
                <c:pt idx="306">
                  <c:v>45077</c:v>
                </c:pt>
                <c:pt idx="307">
                  <c:v>45078</c:v>
                </c:pt>
                <c:pt idx="308">
                  <c:v>45079</c:v>
                </c:pt>
                <c:pt idx="309">
                  <c:v>45082</c:v>
                </c:pt>
                <c:pt idx="310">
                  <c:v>45083</c:v>
                </c:pt>
                <c:pt idx="311">
                  <c:v>45084</c:v>
                </c:pt>
                <c:pt idx="312">
                  <c:v>45085</c:v>
                </c:pt>
                <c:pt idx="313">
                  <c:v>45086</c:v>
                </c:pt>
                <c:pt idx="314">
                  <c:v>45089</c:v>
                </c:pt>
                <c:pt idx="315">
                  <c:v>45090</c:v>
                </c:pt>
                <c:pt idx="316">
                  <c:v>45091</c:v>
                </c:pt>
                <c:pt idx="317">
                  <c:v>45092</c:v>
                </c:pt>
                <c:pt idx="318">
                  <c:v>45093</c:v>
                </c:pt>
                <c:pt idx="319">
                  <c:v>45096</c:v>
                </c:pt>
                <c:pt idx="320">
                  <c:v>45097</c:v>
                </c:pt>
                <c:pt idx="321">
                  <c:v>45098</c:v>
                </c:pt>
                <c:pt idx="322">
                  <c:v>45099</c:v>
                </c:pt>
                <c:pt idx="323">
                  <c:v>45100</c:v>
                </c:pt>
                <c:pt idx="324">
                  <c:v>45103</c:v>
                </c:pt>
                <c:pt idx="325">
                  <c:v>45104</c:v>
                </c:pt>
                <c:pt idx="326">
                  <c:v>45105</c:v>
                </c:pt>
                <c:pt idx="327">
                  <c:v>45106</c:v>
                </c:pt>
                <c:pt idx="328">
                  <c:v>45107</c:v>
                </c:pt>
                <c:pt idx="329">
                  <c:v>45110</c:v>
                </c:pt>
                <c:pt idx="330">
                  <c:v>45111</c:v>
                </c:pt>
                <c:pt idx="331">
                  <c:v>45112</c:v>
                </c:pt>
                <c:pt idx="332">
                  <c:v>45113</c:v>
                </c:pt>
                <c:pt idx="333">
                  <c:v>45114</c:v>
                </c:pt>
                <c:pt idx="334">
                  <c:v>45117</c:v>
                </c:pt>
                <c:pt idx="335">
                  <c:v>45118</c:v>
                </c:pt>
                <c:pt idx="336">
                  <c:v>45119</c:v>
                </c:pt>
                <c:pt idx="337">
                  <c:v>45120</c:v>
                </c:pt>
                <c:pt idx="338">
                  <c:v>45121</c:v>
                </c:pt>
                <c:pt idx="339">
                  <c:v>45124</c:v>
                </c:pt>
                <c:pt idx="340">
                  <c:v>45125</c:v>
                </c:pt>
                <c:pt idx="341">
                  <c:v>45126</c:v>
                </c:pt>
                <c:pt idx="342">
                  <c:v>45127</c:v>
                </c:pt>
                <c:pt idx="343">
                  <c:v>45128</c:v>
                </c:pt>
                <c:pt idx="344">
                  <c:v>45131</c:v>
                </c:pt>
                <c:pt idx="345">
                  <c:v>45132</c:v>
                </c:pt>
                <c:pt idx="346">
                  <c:v>45133</c:v>
                </c:pt>
                <c:pt idx="347">
                  <c:v>45134</c:v>
                </c:pt>
                <c:pt idx="348">
                  <c:v>45135</c:v>
                </c:pt>
                <c:pt idx="349">
                  <c:v>45138</c:v>
                </c:pt>
                <c:pt idx="350">
                  <c:v>45139</c:v>
                </c:pt>
                <c:pt idx="351">
                  <c:v>45140</c:v>
                </c:pt>
                <c:pt idx="352">
                  <c:v>45141</c:v>
                </c:pt>
                <c:pt idx="353">
                  <c:v>45142</c:v>
                </c:pt>
                <c:pt idx="354">
                  <c:v>45145</c:v>
                </c:pt>
                <c:pt idx="355">
                  <c:v>45146</c:v>
                </c:pt>
                <c:pt idx="356">
                  <c:v>45147</c:v>
                </c:pt>
                <c:pt idx="357">
                  <c:v>45148</c:v>
                </c:pt>
                <c:pt idx="358">
                  <c:v>45149</c:v>
                </c:pt>
                <c:pt idx="359">
                  <c:v>45152</c:v>
                </c:pt>
                <c:pt idx="360">
                  <c:v>45153</c:v>
                </c:pt>
                <c:pt idx="361">
                  <c:v>45154</c:v>
                </c:pt>
                <c:pt idx="362">
                  <c:v>45155</c:v>
                </c:pt>
                <c:pt idx="363">
                  <c:v>45156</c:v>
                </c:pt>
                <c:pt idx="364">
                  <c:v>45159</c:v>
                </c:pt>
                <c:pt idx="365">
                  <c:v>45160</c:v>
                </c:pt>
                <c:pt idx="366">
                  <c:v>45161</c:v>
                </c:pt>
                <c:pt idx="367">
                  <c:v>45162</c:v>
                </c:pt>
                <c:pt idx="368">
                  <c:v>45163</c:v>
                </c:pt>
                <c:pt idx="369">
                  <c:v>45166</c:v>
                </c:pt>
                <c:pt idx="370">
                  <c:v>45167</c:v>
                </c:pt>
                <c:pt idx="371">
                  <c:v>45168</c:v>
                </c:pt>
                <c:pt idx="372">
                  <c:v>45169</c:v>
                </c:pt>
                <c:pt idx="373">
                  <c:v>45170</c:v>
                </c:pt>
                <c:pt idx="374">
                  <c:v>45173</c:v>
                </c:pt>
                <c:pt idx="375">
                  <c:v>45174</c:v>
                </c:pt>
                <c:pt idx="376">
                  <c:v>45175</c:v>
                </c:pt>
                <c:pt idx="377">
                  <c:v>45176</c:v>
                </c:pt>
                <c:pt idx="378">
                  <c:v>45177</c:v>
                </c:pt>
                <c:pt idx="379">
                  <c:v>45180</c:v>
                </c:pt>
                <c:pt idx="380">
                  <c:v>45181</c:v>
                </c:pt>
                <c:pt idx="381">
                  <c:v>45182</c:v>
                </c:pt>
                <c:pt idx="382">
                  <c:v>45183</c:v>
                </c:pt>
                <c:pt idx="383">
                  <c:v>45184</c:v>
                </c:pt>
                <c:pt idx="384">
                  <c:v>45187</c:v>
                </c:pt>
                <c:pt idx="385">
                  <c:v>45188</c:v>
                </c:pt>
                <c:pt idx="386">
                  <c:v>45189</c:v>
                </c:pt>
                <c:pt idx="387">
                  <c:v>45190</c:v>
                </c:pt>
                <c:pt idx="388">
                  <c:v>45191</c:v>
                </c:pt>
                <c:pt idx="389">
                  <c:v>45194</c:v>
                </c:pt>
                <c:pt idx="390">
                  <c:v>45195</c:v>
                </c:pt>
                <c:pt idx="391">
                  <c:v>45196</c:v>
                </c:pt>
                <c:pt idx="392">
                  <c:v>45197</c:v>
                </c:pt>
                <c:pt idx="393">
                  <c:v>45198</c:v>
                </c:pt>
                <c:pt idx="394">
                  <c:v>45199</c:v>
                </c:pt>
                <c:pt idx="395">
                  <c:v>45201</c:v>
                </c:pt>
                <c:pt idx="396">
                  <c:v>45202</c:v>
                </c:pt>
                <c:pt idx="397">
                  <c:v>45203</c:v>
                </c:pt>
                <c:pt idx="398">
                  <c:v>45204</c:v>
                </c:pt>
                <c:pt idx="399">
                  <c:v>45205</c:v>
                </c:pt>
                <c:pt idx="400">
                  <c:v>45208</c:v>
                </c:pt>
                <c:pt idx="401">
                  <c:v>45209</c:v>
                </c:pt>
                <c:pt idx="402">
                  <c:v>45210</c:v>
                </c:pt>
                <c:pt idx="403">
                  <c:v>45211</c:v>
                </c:pt>
                <c:pt idx="404">
                  <c:v>45212</c:v>
                </c:pt>
                <c:pt idx="405">
                  <c:v>45215</c:v>
                </c:pt>
                <c:pt idx="406">
                  <c:v>45216</c:v>
                </c:pt>
                <c:pt idx="407">
                  <c:v>45217</c:v>
                </c:pt>
                <c:pt idx="408">
                  <c:v>45218</c:v>
                </c:pt>
                <c:pt idx="409">
                  <c:v>45219</c:v>
                </c:pt>
                <c:pt idx="410">
                  <c:v>45222</c:v>
                </c:pt>
                <c:pt idx="411">
                  <c:v>45223</c:v>
                </c:pt>
                <c:pt idx="412">
                  <c:v>45224</c:v>
                </c:pt>
                <c:pt idx="413">
                  <c:v>45225</c:v>
                </c:pt>
                <c:pt idx="414">
                  <c:v>45226</c:v>
                </c:pt>
                <c:pt idx="415">
                  <c:v>45229</c:v>
                </c:pt>
                <c:pt idx="416">
                  <c:v>45230</c:v>
                </c:pt>
                <c:pt idx="417">
                  <c:v>45231</c:v>
                </c:pt>
                <c:pt idx="418">
                  <c:v>45232</c:v>
                </c:pt>
                <c:pt idx="419">
                  <c:v>45233</c:v>
                </c:pt>
                <c:pt idx="420">
                  <c:v>45236</c:v>
                </c:pt>
                <c:pt idx="421">
                  <c:v>45237</c:v>
                </c:pt>
                <c:pt idx="422">
                  <c:v>45238</c:v>
                </c:pt>
                <c:pt idx="423">
                  <c:v>45239</c:v>
                </c:pt>
                <c:pt idx="424">
                  <c:v>45240</c:v>
                </c:pt>
                <c:pt idx="425">
                  <c:v>45243</c:v>
                </c:pt>
                <c:pt idx="426">
                  <c:v>45244</c:v>
                </c:pt>
                <c:pt idx="427">
                  <c:v>45245</c:v>
                </c:pt>
                <c:pt idx="428">
                  <c:v>45246</c:v>
                </c:pt>
                <c:pt idx="429">
                  <c:v>45247</c:v>
                </c:pt>
                <c:pt idx="430">
                  <c:v>45250</c:v>
                </c:pt>
                <c:pt idx="431">
                  <c:v>45251</c:v>
                </c:pt>
                <c:pt idx="432">
                  <c:v>45252</c:v>
                </c:pt>
                <c:pt idx="433">
                  <c:v>45253</c:v>
                </c:pt>
                <c:pt idx="434">
                  <c:v>45254</c:v>
                </c:pt>
                <c:pt idx="435">
                  <c:v>45257</c:v>
                </c:pt>
                <c:pt idx="436">
                  <c:v>45258</c:v>
                </c:pt>
                <c:pt idx="437">
                  <c:v>45259</c:v>
                </c:pt>
                <c:pt idx="438">
                  <c:v>45260</c:v>
                </c:pt>
                <c:pt idx="439">
                  <c:v>45261</c:v>
                </c:pt>
                <c:pt idx="440">
                  <c:v>45264</c:v>
                </c:pt>
                <c:pt idx="441">
                  <c:v>45265</c:v>
                </c:pt>
                <c:pt idx="442">
                  <c:v>45266</c:v>
                </c:pt>
                <c:pt idx="443">
                  <c:v>45267</c:v>
                </c:pt>
                <c:pt idx="444">
                  <c:v>45268</c:v>
                </c:pt>
                <c:pt idx="445">
                  <c:v>45271</c:v>
                </c:pt>
                <c:pt idx="446">
                  <c:v>45272</c:v>
                </c:pt>
                <c:pt idx="447">
                  <c:v>45273</c:v>
                </c:pt>
                <c:pt idx="448">
                  <c:v>45274</c:v>
                </c:pt>
                <c:pt idx="449">
                  <c:v>45275</c:v>
                </c:pt>
                <c:pt idx="450">
                  <c:v>45278</c:v>
                </c:pt>
                <c:pt idx="451">
                  <c:v>45279</c:v>
                </c:pt>
                <c:pt idx="452">
                  <c:v>45280</c:v>
                </c:pt>
                <c:pt idx="453">
                  <c:v>45281</c:v>
                </c:pt>
                <c:pt idx="454">
                  <c:v>45282</c:v>
                </c:pt>
                <c:pt idx="455">
                  <c:v>45285</c:v>
                </c:pt>
                <c:pt idx="456">
                  <c:v>45286</c:v>
                </c:pt>
                <c:pt idx="457">
                  <c:v>45287</c:v>
                </c:pt>
                <c:pt idx="458">
                  <c:v>45288</c:v>
                </c:pt>
                <c:pt idx="459">
                  <c:v>45289</c:v>
                </c:pt>
                <c:pt idx="460">
                  <c:v>45291</c:v>
                </c:pt>
                <c:pt idx="461">
                  <c:v>45292</c:v>
                </c:pt>
                <c:pt idx="462">
                  <c:v>45293</c:v>
                </c:pt>
                <c:pt idx="463">
                  <c:v>45294</c:v>
                </c:pt>
                <c:pt idx="464">
                  <c:v>45295</c:v>
                </c:pt>
                <c:pt idx="465">
                  <c:v>45296</c:v>
                </c:pt>
                <c:pt idx="466">
                  <c:v>45299</c:v>
                </c:pt>
                <c:pt idx="467">
                  <c:v>45300</c:v>
                </c:pt>
                <c:pt idx="468">
                  <c:v>45301</c:v>
                </c:pt>
                <c:pt idx="469">
                  <c:v>45302</c:v>
                </c:pt>
                <c:pt idx="470">
                  <c:v>45303</c:v>
                </c:pt>
                <c:pt idx="471">
                  <c:v>45306</c:v>
                </c:pt>
                <c:pt idx="472">
                  <c:v>45307</c:v>
                </c:pt>
                <c:pt idx="473">
                  <c:v>45308</c:v>
                </c:pt>
                <c:pt idx="474">
                  <c:v>45309</c:v>
                </c:pt>
                <c:pt idx="475">
                  <c:v>45310</c:v>
                </c:pt>
                <c:pt idx="476">
                  <c:v>45313</c:v>
                </c:pt>
                <c:pt idx="477">
                  <c:v>45314</c:v>
                </c:pt>
                <c:pt idx="478">
                  <c:v>45315</c:v>
                </c:pt>
                <c:pt idx="479">
                  <c:v>45316</c:v>
                </c:pt>
                <c:pt idx="480">
                  <c:v>45317</c:v>
                </c:pt>
                <c:pt idx="481">
                  <c:v>45320</c:v>
                </c:pt>
                <c:pt idx="482">
                  <c:v>45321</c:v>
                </c:pt>
                <c:pt idx="483">
                  <c:v>45322</c:v>
                </c:pt>
                <c:pt idx="484">
                  <c:v>45323</c:v>
                </c:pt>
                <c:pt idx="485">
                  <c:v>45324</c:v>
                </c:pt>
                <c:pt idx="486">
                  <c:v>45327</c:v>
                </c:pt>
                <c:pt idx="487">
                  <c:v>45328</c:v>
                </c:pt>
                <c:pt idx="488">
                  <c:v>45329</c:v>
                </c:pt>
                <c:pt idx="489">
                  <c:v>45330</c:v>
                </c:pt>
                <c:pt idx="490">
                  <c:v>45331</c:v>
                </c:pt>
                <c:pt idx="491">
                  <c:v>45334</c:v>
                </c:pt>
                <c:pt idx="492">
                  <c:v>45335</c:v>
                </c:pt>
                <c:pt idx="493">
                  <c:v>45336</c:v>
                </c:pt>
                <c:pt idx="494">
                  <c:v>45337</c:v>
                </c:pt>
                <c:pt idx="495">
                  <c:v>45338</c:v>
                </c:pt>
                <c:pt idx="496">
                  <c:v>45341</c:v>
                </c:pt>
                <c:pt idx="497">
                  <c:v>45342</c:v>
                </c:pt>
                <c:pt idx="498">
                  <c:v>45343</c:v>
                </c:pt>
                <c:pt idx="499">
                  <c:v>45344</c:v>
                </c:pt>
                <c:pt idx="500">
                  <c:v>45345</c:v>
                </c:pt>
                <c:pt idx="501">
                  <c:v>45348</c:v>
                </c:pt>
                <c:pt idx="502">
                  <c:v>45349</c:v>
                </c:pt>
                <c:pt idx="503">
                  <c:v>45350</c:v>
                </c:pt>
                <c:pt idx="504">
                  <c:v>45351</c:v>
                </c:pt>
                <c:pt idx="505">
                  <c:v>45352</c:v>
                </c:pt>
                <c:pt idx="506">
                  <c:v>45355</c:v>
                </c:pt>
                <c:pt idx="507">
                  <c:v>45356</c:v>
                </c:pt>
                <c:pt idx="508">
                  <c:v>45357</c:v>
                </c:pt>
                <c:pt idx="509">
                  <c:v>45358</c:v>
                </c:pt>
                <c:pt idx="510">
                  <c:v>45359</c:v>
                </c:pt>
                <c:pt idx="511">
                  <c:v>45362</c:v>
                </c:pt>
                <c:pt idx="512">
                  <c:v>45363</c:v>
                </c:pt>
                <c:pt idx="513">
                  <c:v>45364</c:v>
                </c:pt>
                <c:pt idx="514">
                  <c:v>45365</c:v>
                </c:pt>
                <c:pt idx="515">
                  <c:v>45366</c:v>
                </c:pt>
                <c:pt idx="516">
                  <c:v>45369</c:v>
                </c:pt>
                <c:pt idx="517">
                  <c:v>45370</c:v>
                </c:pt>
                <c:pt idx="518">
                  <c:v>45371</c:v>
                </c:pt>
                <c:pt idx="519">
                  <c:v>45372</c:v>
                </c:pt>
                <c:pt idx="520">
                  <c:v>45373</c:v>
                </c:pt>
                <c:pt idx="521">
                  <c:v>45376</c:v>
                </c:pt>
                <c:pt idx="522">
                  <c:v>45377</c:v>
                </c:pt>
                <c:pt idx="523">
                  <c:v>45378</c:v>
                </c:pt>
                <c:pt idx="524">
                  <c:v>45379</c:v>
                </c:pt>
                <c:pt idx="525">
                  <c:v>45380</c:v>
                </c:pt>
                <c:pt idx="526">
                  <c:v>45382</c:v>
                </c:pt>
                <c:pt idx="527">
                  <c:v>45383</c:v>
                </c:pt>
                <c:pt idx="528">
                  <c:v>45384</c:v>
                </c:pt>
                <c:pt idx="529">
                  <c:v>45385</c:v>
                </c:pt>
                <c:pt idx="530">
                  <c:v>45386</c:v>
                </c:pt>
                <c:pt idx="531">
                  <c:v>45387</c:v>
                </c:pt>
                <c:pt idx="532">
                  <c:v>45390</c:v>
                </c:pt>
                <c:pt idx="533">
                  <c:v>45391</c:v>
                </c:pt>
                <c:pt idx="534">
                  <c:v>45392</c:v>
                </c:pt>
                <c:pt idx="535">
                  <c:v>45393</c:v>
                </c:pt>
                <c:pt idx="536">
                  <c:v>45394</c:v>
                </c:pt>
                <c:pt idx="537">
                  <c:v>45397</c:v>
                </c:pt>
                <c:pt idx="538">
                  <c:v>45398</c:v>
                </c:pt>
                <c:pt idx="539">
                  <c:v>45399</c:v>
                </c:pt>
                <c:pt idx="540">
                  <c:v>45400</c:v>
                </c:pt>
                <c:pt idx="541">
                  <c:v>45401</c:v>
                </c:pt>
                <c:pt idx="542">
                  <c:v>45404</c:v>
                </c:pt>
                <c:pt idx="543">
                  <c:v>45405</c:v>
                </c:pt>
                <c:pt idx="544">
                  <c:v>45406</c:v>
                </c:pt>
                <c:pt idx="545">
                  <c:v>45407</c:v>
                </c:pt>
                <c:pt idx="546">
                  <c:v>45408</c:v>
                </c:pt>
                <c:pt idx="547">
                  <c:v>45411</c:v>
                </c:pt>
                <c:pt idx="548">
                  <c:v>45412</c:v>
                </c:pt>
                <c:pt idx="549">
                  <c:v>45413</c:v>
                </c:pt>
                <c:pt idx="550">
                  <c:v>45414</c:v>
                </c:pt>
                <c:pt idx="551">
                  <c:v>45415</c:v>
                </c:pt>
                <c:pt idx="552">
                  <c:v>45418</c:v>
                </c:pt>
                <c:pt idx="553">
                  <c:v>45419</c:v>
                </c:pt>
                <c:pt idx="554">
                  <c:v>45420</c:v>
                </c:pt>
                <c:pt idx="555">
                  <c:v>45421</c:v>
                </c:pt>
                <c:pt idx="556">
                  <c:v>45422</c:v>
                </c:pt>
                <c:pt idx="557">
                  <c:v>45425</c:v>
                </c:pt>
                <c:pt idx="558">
                  <c:v>45426</c:v>
                </c:pt>
                <c:pt idx="559">
                  <c:v>45427</c:v>
                </c:pt>
                <c:pt idx="560">
                  <c:v>45428</c:v>
                </c:pt>
                <c:pt idx="561">
                  <c:v>45429</c:v>
                </c:pt>
                <c:pt idx="562">
                  <c:v>45432</c:v>
                </c:pt>
                <c:pt idx="563">
                  <c:v>45433</c:v>
                </c:pt>
                <c:pt idx="564">
                  <c:v>45434</c:v>
                </c:pt>
                <c:pt idx="565">
                  <c:v>45435</c:v>
                </c:pt>
                <c:pt idx="566">
                  <c:v>45436</c:v>
                </c:pt>
                <c:pt idx="567">
                  <c:v>45439</c:v>
                </c:pt>
                <c:pt idx="568">
                  <c:v>45440</c:v>
                </c:pt>
                <c:pt idx="569">
                  <c:v>45441</c:v>
                </c:pt>
                <c:pt idx="570">
                  <c:v>45442</c:v>
                </c:pt>
                <c:pt idx="571">
                  <c:v>45443</c:v>
                </c:pt>
                <c:pt idx="572">
                  <c:v>45446</c:v>
                </c:pt>
                <c:pt idx="573">
                  <c:v>45447</c:v>
                </c:pt>
                <c:pt idx="574">
                  <c:v>45448</c:v>
                </c:pt>
                <c:pt idx="575">
                  <c:v>45449</c:v>
                </c:pt>
                <c:pt idx="576">
                  <c:v>45450</c:v>
                </c:pt>
                <c:pt idx="577">
                  <c:v>45453</c:v>
                </c:pt>
                <c:pt idx="578">
                  <c:v>45454</c:v>
                </c:pt>
                <c:pt idx="579">
                  <c:v>45455</c:v>
                </c:pt>
                <c:pt idx="580">
                  <c:v>45456</c:v>
                </c:pt>
                <c:pt idx="581">
                  <c:v>45457</c:v>
                </c:pt>
                <c:pt idx="582">
                  <c:v>45460</c:v>
                </c:pt>
                <c:pt idx="583">
                  <c:v>45461</c:v>
                </c:pt>
                <c:pt idx="584">
                  <c:v>45462</c:v>
                </c:pt>
                <c:pt idx="585">
                  <c:v>45463</c:v>
                </c:pt>
                <c:pt idx="586">
                  <c:v>45464</c:v>
                </c:pt>
                <c:pt idx="587">
                  <c:v>45467</c:v>
                </c:pt>
                <c:pt idx="588">
                  <c:v>45468</c:v>
                </c:pt>
                <c:pt idx="589">
                  <c:v>45469</c:v>
                </c:pt>
                <c:pt idx="590">
                  <c:v>45470</c:v>
                </c:pt>
                <c:pt idx="591">
                  <c:v>45471</c:v>
                </c:pt>
                <c:pt idx="592">
                  <c:v>45473</c:v>
                </c:pt>
                <c:pt idx="593">
                  <c:v>45474</c:v>
                </c:pt>
                <c:pt idx="594">
                  <c:v>45475</c:v>
                </c:pt>
                <c:pt idx="595">
                  <c:v>45476</c:v>
                </c:pt>
                <c:pt idx="596">
                  <c:v>45477</c:v>
                </c:pt>
                <c:pt idx="597">
                  <c:v>45478</c:v>
                </c:pt>
                <c:pt idx="598">
                  <c:v>45481</c:v>
                </c:pt>
                <c:pt idx="599">
                  <c:v>45482</c:v>
                </c:pt>
                <c:pt idx="600">
                  <c:v>45483</c:v>
                </c:pt>
                <c:pt idx="601">
                  <c:v>45484</c:v>
                </c:pt>
                <c:pt idx="602">
                  <c:v>45485</c:v>
                </c:pt>
                <c:pt idx="603">
                  <c:v>45488</c:v>
                </c:pt>
                <c:pt idx="604">
                  <c:v>45489</c:v>
                </c:pt>
                <c:pt idx="605">
                  <c:v>45490</c:v>
                </c:pt>
                <c:pt idx="606">
                  <c:v>45491</c:v>
                </c:pt>
                <c:pt idx="607">
                  <c:v>45492</c:v>
                </c:pt>
                <c:pt idx="608">
                  <c:v>45495</c:v>
                </c:pt>
                <c:pt idx="609">
                  <c:v>45496</c:v>
                </c:pt>
                <c:pt idx="610">
                  <c:v>45497</c:v>
                </c:pt>
                <c:pt idx="611">
                  <c:v>45498</c:v>
                </c:pt>
                <c:pt idx="612">
                  <c:v>45499</c:v>
                </c:pt>
                <c:pt idx="613">
                  <c:v>45502</c:v>
                </c:pt>
                <c:pt idx="614">
                  <c:v>45503</c:v>
                </c:pt>
                <c:pt idx="615">
                  <c:v>45504</c:v>
                </c:pt>
                <c:pt idx="616">
                  <c:v>45505</c:v>
                </c:pt>
                <c:pt idx="617">
                  <c:v>45506</c:v>
                </c:pt>
                <c:pt idx="618">
                  <c:v>45509</c:v>
                </c:pt>
                <c:pt idx="619">
                  <c:v>45510</c:v>
                </c:pt>
                <c:pt idx="620">
                  <c:v>45511</c:v>
                </c:pt>
                <c:pt idx="621">
                  <c:v>45512</c:v>
                </c:pt>
                <c:pt idx="622">
                  <c:v>45513</c:v>
                </c:pt>
                <c:pt idx="623">
                  <c:v>45516</c:v>
                </c:pt>
                <c:pt idx="624">
                  <c:v>45517</c:v>
                </c:pt>
                <c:pt idx="625">
                  <c:v>45518</c:v>
                </c:pt>
                <c:pt idx="626">
                  <c:v>45519</c:v>
                </c:pt>
                <c:pt idx="627">
                  <c:v>45520</c:v>
                </c:pt>
                <c:pt idx="628">
                  <c:v>45523</c:v>
                </c:pt>
                <c:pt idx="629">
                  <c:v>45524</c:v>
                </c:pt>
                <c:pt idx="630">
                  <c:v>45525</c:v>
                </c:pt>
                <c:pt idx="631">
                  <c:v>45526</c:v>
                </c:pt>
                <c:pt idx="632">
                  <c:v>45527</c:v>
                </c:pt>
                <c:pt idx="633">
                  <c:v>45530</c:v>
                </c:pt>
                <c:pt idx="634">
                  <c:v>45531</c:v>
                </c:pt>
                <c:pt idx="635">
                  <c:v>45532</c:v>
                </c:pt>
                <c:pt idx="636">
                  <c:v>45533</c:v>
                </c:pt>
                <c:pt idx="637">
                  <c:v>45534</c:v>
                </c:pt>
                <c:pt idx="638">
                  <c:v>45535</c:v>
                </c:pt>
                <c:pt idx="639">
                  <c:v>45537</c:v>
                </c:pt>
                <c:pt idx="640">
                  <c:v>45538</c:v>
                </c:pt>
                <c:pt idx="641">
                  <c:v>45539</c:v>
                </c:pt>
                <c:pt idx="642">
                  <c:v>45540</c:v>
                </c:pt>
                <c:pt idx="643">
                  <c:v>45541</c:v>
                </c:pt>
                <c:pt idx="644">
                  <c:v>45544</c:v>
                </c:pt>
                <c:pt idx="645">
                  <c:v>45545</c:v>
                </c:pt>
                <c:pt idx="646">
                  <c:v>45546</c:v>
                </c:pt>
                <c:pt idx="647">
                  <c:v>45547</c:v>
                </c:pt>
                <c:pt idx="648">
                  <c:v>45548</c:v>
                </c:pt>
                <c:pt idx="649">
                  <c:v>45551</c:v>
                </c:pt>
                <c:pt idx="650">
                  <c:v>45552</c:v>
                </c:pt>
                <c:pt idx="651">
                  <c:v>45553</c:v>
                </c:pt>
                <c:pt idx="652">
                  <c:v>45554</c:v>
                </c:pt>
                <c:pt idx="653">
                  <c:v>45555</c:v>
                </c:pt>
                <c:pt idx="654">
                  <c:v>45558</c:v>
                </c:pt>
                <c:pt idx="655">
                  <c:v>45559</c:v>
                </c:pt>
                <c:pt idx="656">
                  <c:v>45560</c:v>
                </c:pt>
                <c:pt idx="657">
                  <c:v>45561</c:v>
                </c:pt>
                <c:pt idx="658">
                  <c:v>45562</c:v>
                </c:pt>
                <c:pt idx="659">
                  <c:v>45565</c:v>
                </c:pt>
                <c:pt idx="660">
                  <c:v>45566</c:v>
                </c:pt>
                <c:pt idx="661">
                  <c:v>45567</c:v>
                </c:pt>
                <c:pt idx="662">
                  <c:v>45568</c:v>
                </c:pt>
                <c:pt idx="663">
                  <c:v>45569</c:v>
                </c:pt>
                <c:pt idx="664">
                  <c:v>45572</c:v>
                </c:pt>
                <c:pt idx="665">
                  <c:v>45573</c:v>
                </c:pt>
                <c:pt idx="666">
                  <c:v>45574</c:v>
                </c:pt>
                <c:pt idx="667">
                  <c:v>45575</c:v>
                </c:pt>
                <c:pt idx="668">
                  <c:v>45576</c:v>
                </c:pt>
                <c:pt idx="669">
                  <c:v>45579</c:v>
                </c:pt>
                <c:pt idx="670">
                  <c:v>45580</c:v>
                </c:pt>
                <c:pt idx="671">
                  <c:v>45581</c:v>
                </c:pt>
                <c:pt idx="672">
                  <c:v>45582</c:v>
                </c:pt>
                <c:pt idx="673">
                  <c:v>45583</c:v>
                </c:pt>
                <c:pt idx="674">
                  <c:v>45586</c:v>
                </c:pt>
                <c:pt idx="675">
                  <c:v>45587</c:v>
                </c:pt>
                <c:pt idx="676">
                  <c:v>45588</c:v>
                </c:pt>
                <c:pt idx="677">
                  <c:v>45589</c:v>
                </c:pt>
                <c:pt idx="678">
                  <c:v>45590</c:v>
                </c:pt>
                <c:pt idx="679">
                  <c:v>45593</c:v>
                </c:pt>
                <c:pt idx="680">
                  <c:v>45594</c:v>
                </c:pt>
                <c:pt idx="681">
                  <c:v>45595</c:v>
                </c:pt>
                <c:pt idx="682">
                  <c:v>45596</c:v>
                </c:pt>
                <c:pt idx="683">
                  <c:v>45597</c:v>
                </c:pt>
                <c:pt idx="684">
                  <c:v>45600</c:v>
                </c:pt>
                <c:pt idx="685">
                  <c:v>45601</c:v>
                </c:pt>
                <c:pt idx="686">
                  <c:v>45602</c:v>
                </c:pt>
                <c:pt idx="687">
                  <c:v>45603</c:v>
                </c:pt>
                <c:pt idx="688">
                  <c:v>45604</c:v>
                </c:pt>
                <c:pt idx="689">
                  <c:v>45607</c:v>
                </c:pt>
                <c:pt idx="690">
                  <c:v>45608</c:v>
                </c:pt>
                <c:pt idx="691">
                  <c:v>45609</c:v>
                </c:pt>
                <c:pt idx="692">
                  <c:v>45610</c:v>
                </c:pt>
                <c:pt idx="693">
                  <c:v>45611</c:v>
                </c:pt>
                <c:pt idx="694">
                  <c:v>45614</c:v>
                </c:pt>
                <c:pt idx="695">
                  <c:v>45615</c:v>
                </c:pt>
                <c:pt idx="696">
                  <c:v>45616</c:v>
                </c:pt>
                <c:pt idx="697">
                  <c:v>45617</c:v>
                </c:pt>
                <c:pt idx="698">
                  <c:v>45618</c:v>
                </c:pt>
                <c:pt idx="699">
                  <c:v>45621</c:v>
                </c:pt>
                <c:pt idx="700">
                  <c:v>45622</c:v>
                </c:pt>
                <c:pt idx="701">
                  <c:v>45623</c:v>
                </c:pt>
                <c:pt idx="702">
                  <c:v>45624</c:v>
                </c:pt>
                <c:pt idx="703">
                  <c:v>45625</c:v>
                </c:pt>
                <c:pt idx="704">
                  <c:v>45626</c:v>
                </c:pt>
                <c:pt idx="705">
                  <c:v>45628</c:v>
                </c:pt>
                <c:pt idx="706">
                  <c:v>45629</c:v>
                </c:pt>
                <c:pt idx="707">
                  <c:v>45630</c:v>
                </c:pt>
                <c:pt idx="708">
                  <c:v>45631</c:v>
                </c:pt>
                <c:pt idx="709">
                  <c:v>45632</c:v>
                </c:pt>
                <c:pt idx="710">
                  <c:v>45635</c:v>
                </c:pt>
                <c:pt idx="711">
                  <c:v>45636</c:v>
                </c:pt>
                <c:pt idx="712">
                  <c:v>45637</c:v>
                </c:pt>
                <c:pt idx="713">
                  <c:v>45638</c:v>
                </c:pt>
                <c:pt idx="714">
                  <c:v>45639</c:v>
                </c:pt>
                <c:pt idx="715">
                  <c:v>45642</c:v>
                </c:pt>
                <c:pt idx="716">
                  <c:v>45643</c:v>
                </c:pt>
                <c:pt idx="717">
                  <c:v>45644</c:v>
                </c:pt>
                <c:pt idx="718">
                  <c:v>45645</c:v>
                </c:pt>
                <c:pt idx="719">
                  <c:v>45646</c:v>
                </c:pt>
                <c:pt idx="720">
                  <c:v>45649</c:v>
                </c:pt>
                <c:pt idx="721">
                  <c:v>45650</c:v>
                </c:pt>
                <c:pt idx="722">
                  <c:v>45651</c:v>
                </c:pt>
                <c:pt idx="723">
                  <c:v>45652</c:v>
                </c:pt>
                <c:pt idx="724">
                  <c:v>45653</c:v>
                </c:pt>
                <c:pt idx="725">
                  <c:v>45656</c:v>
                </c:pt>
                <c:pt idx="726">
                  <c:v>45657</c:v>
                </c:pt>
                <c:pt idx="727">
                  <c:v>45658</c:v>
                </c:pt>
                <c:pt idx="728">
                  <c:v>45659</c:v>
                </c:pt>
                <c:pt idx="729">
                  <c:v>45660</c:v>
                </c:pt>
                <c:pt idx="730">
                  <c:v>45663</c:v>
                </c:pt>
                <c:pt idx="731">
                  <c:v>45664</c:v>
                </c:pt>
                <c:pt idx="732">
                  <c:v>45665</c:v>
                </c:pt>
                <c:pt idx="733">
                  <c:v>45666</c:v>
                </c:pt>
                <c:pt idx="734">
                  <c:v>45667</c:v>
                </c:pt>
                <c:pt idx="735">
                  <c:v>45670</c:v>
                </c:pt>
                <c:pt idx="736">
                  <c:v>45671</c:v>
                </c:pt>
                <c:pt idx="737">
                  <c:v>45672</c:v>
                </c:pt>
                <c:pt idx="738">
                  <c:v>45673</c:v>
                </c:pt>
                <c:pt idx="739">
                  <c:v>45674</c:v>
                </c:pt>
                <c:pt idx="740">
                  <c:v>45677</c:v>
                </c:pt>
                <c:pt idx="741">
                  <c:v>45678</c:v>
                </c:pt>
                <c:pt idx="742">
                  <c:v>45679</c:v>
                </c:pt>
                <c:pt idx="743">
                  <c:v>45680</c:v>
                </c:pt>
                <c:pt idx="744">
                  <c:v>45681</c:v>
                </c:pt>
                <c:pt idx="745">
                  <c:v>45684</c:v>
                </c:pt>
                <c:pt idx="746">
                  <c:v>45685</c:v>
                </c:pt>
                <c:pt idx="747">
                  <c:v>45686</c:v>
                </c:pt>
                <c:pt idx="748">
                  <c:v>45687</c:v>
                </c:pt>
                <c:pt idx="749">
                  <c:v>45688</c:v>
                </c:pt>
                <c:pt idx="750">
                  <c:v>45691</c:v>
                </c:pt>
                <c:pt idx="751">
                  <c:v>45692</c:v>
                </c:pt>
                <c:pt idx="752">
                  <c:v>45693</c:v>
                </c:pt>
                <c:pt idx="753">
                  <c:v>45694</c:v>
                </c:pt>
                <c:pt idx="754">
                  <c:v>45695</c:v>
                </c:pt>
                <c:pt idx="755">
                  <c:v>45698</c:v>
                </c:pt>
                <c:pt idx="756">
                  <c:v>45699</c:v>
                </c:pt>
                <c:pt idx="757">
                  <c:v>45700</c:v>
                </c:pt>
                <c:pt idx="758">
                  <c:v>45701</c:v>
                </c:pt>
                <c:pt idx="759">
                  <c:v>45702</c:v>
                </c:pt>
                <c:pt idx="760">
                  <c:v>45705</c:v>
                </c:pt>
                <c:pt idx="761">
                  <c:v>45706</c:v>
                </c:pt>
                <c:pt idx="762">
                  <c:v>45707</c:v>
                </c:pt>
                <c:pt idx="763">
                  <c:v>45708</c:v>
                </c:pt>
                <c:pt idx="764">
                  <c:v>45709</c:v>
                </c:pt>
                <c:pt idx="765">
                  <c:v>45712</c:v>
                </c:pt>
                <c:pt idx="766">
                  <c:v>45713</c:v>
                </c:pt>
                <c:pt idx="767">
                  <c:v>45714</c:v>
                </c:pt>
                <c:pt idx="768">
                  <c:v>45715</c:v>
                </c:pt>
                <c:pt idx="769">
                  <c:v>45716</c:v>
                </c:pt>
                <c:pt idx="770">
                  <c:v>45719</c:v>
                </c:pt>
                <c:pt idx="771">
                  <c:v>45720</c:v>
                </c:pt>
                <c:pt idx="772">
                  <c:v>45721</c:v>
                </c:pt>
                <c:pt idx="773">
                  <c:v>45722</c:v>
                </c:pt>
                <c:pt idx="774">
                  <c:v>45723</c:v>
                </c:pt>
                <c:pt idx="775">
                  <c:v>45726</c:v>
                </c:pt>
                <c:pt idx="776">
                  <c:v>45727</c:v>
                </c:pt>
                <c:pt idx="777">
                  <c:v>45728</c:v>
                </c:pt>
                <c:pt idx="778">
                  <c:v>45729</c:v>
                </c:pt>
                <c:pt idx="779">
                  <c:v>45730</c:v>
                </c:pt>
                <c:pt idx="780">
                  <c:v>45733</c:v>
                </c:pt>
                <c:pt idx="781">
                  <c:v>45734</c:v>
                </c:pt>
                <c:pt idx="782">
                  <c:v>45735</c:v>
                </c:pt>
                <c:pt idx="783">
                  <c:v>45736</c:v>
                </c:pt>
                <c:pt idx="784">
                  <c:v>45737</c:v>
                </c:pt>
                <c:pt idx="785">
                  <c:v>45740</c:v>
                </c:pt>
                <c:pt idx="786">
                  <c:v>45741</c:v>
                </c:pt>
                <c:pt idx="787">
                  <c:v>45742</c:v>
                </c:pt>
                <c:pt idx="788">
                  <c:v>45743</c:v>
                </c:pt>
                <c:pt idx="789">
                  <c:v>45744</c:v>
                </c:pt>
                <c:pt idx="790">
                  <c:v>45747</c:v>
                </c:pt>
                <c:pt idx="791">
                  <c:v>45748</c:v>
                </c:pt>
                <c:pt idx="792">
                  <c:v>45749</c:v>
                </c:pt>
                <c:pt idx="793">
                  <c:v>45750</c:v>
                </c:pt>
                <c:pt idx="794">
                  <c:v>45751</c:v>
                </c:pt>
                <c:pt idx="795">
                  <c:v>45754</c:v>
                </c:pt>
                <c:pt idx="796">
                  <c:v>45755</c:v>
                </c:pt>
                <c:pt idx="797">
                  <c:v>45756</c:v>
                </c:pt>
                <c:pt idx="798">
                  <c:v>45757</c:v>
                </c:pt>
                <c:pt idx="799">
                  <c:v>45758</c:v>
                </c:pt>
                <c:pt idx="800">
                  <c:v>45761</c:v>
                </c:pt>
                <c:pt idx="801">
                  <c:v>45762</c:v>
                </c:pt>
                <c:pt idx="802">
                  <c:v>45763</c:v>
                </c:pt>
                <c:pt idx="803">
                  <c:v>45764</c:v>
                </c:pt>
                <c:pt idx="804">
                  <c:v>45765</c:v>
                </c:pt>
                <c:pt idx="805">
                  <c:v>45768</c:v>
                </c:pt>
                <c:pt idx="806">
                  <c:v>45769</c:v>
                </c:pt>
                <c:pt idx="807">
                  <c:v>45770</c:v>
                </c:pt>
                <c:pt idx="808">
                  <c:v>45771</c:v>
                </c:pt>
                <c:pt idx="809">
                  <c:v>45772</c:v>
                </c:pt>
                <c:pt idx="810">
                  <c:v>45775</c:v>
                </c:pt>
                <c:pt idx="811">
                  <c:v>45776</c:v>
                </c:pt>
                <c:pt idx="812">
                  <c:v>45777</c:v>
                </c:pt>
                <c:pt idx="813">
                  <c:v>45778</c:v>
                </c:pt>
                <c:pt idx="814">
                  <c:v>45779</c:v>
                </c:pt>
                <c:pt idx="815">
                  <c:v>45782</c:v>
                </c:pt>
                <c:pt idx="816">
                  <c:v>45783</c:v>
                </c:pt>
                <c:pt idx="817">
                  <c:v>45784</c:v>
                </c:pt>
                <c:pt idx="818">
                  <c:v>45785</c:v>
                </c:pt>
                <c:pt idx="819">
                  <c:v>45786</c:v>
                </c:pt>
                <c:pt idx="820">
                  <c:v>45789</c:v>
                </c:pt>
                <c:pt idx="821">
                  <c:v>45790</c:v>
                </c:pt>
                <c:pt idx="822">
                  <c:v>45791</c:v>
                </c:pt>
                <c:pt idx="823">
                  <c:v>45792</c:v>
                </c:pt>
                <c:pt idx="824">
                  <c:v>45793</c:v>
                </c:pt>
                <c:pt idx="825">
                  <c:v>45796</c:v>
                </c:pt>
                <c:pt idx="826">
                  <c:v>45797</c:v>
                </c:pt>
                <c:pt idx="827">
                  <c:v>45798</c:v>
                </c:pt>
                <c:pt idx="828">
                  <c:v>45799</c:v>
                </c:pt>
                <c:pt idx="829">
                  <c:v>45800</c:v>
                </c:pt>
                <c:pt idx="830">
                  <c:v>45803</c:v>
                </c:pt>
                <c:pt idx="831">
                  <c:v>45804</c:v>
                </c:pt>
                <c:pt idx="832">
                  <c:v>45805</c:v>
                </c:pt>
                <c:pt idx="833">
                  <c:v>45806</c:v>
                </c:pt>
                <c:pt idx="834">
                  <c:v>45807</c:v>
                </c:pt>
                <c:pt idx="835">
                  <c:v>45808</c:v>
                </c:pt>
                <c:pt idx="836">
                  <c:v>45810</c:v>
                </c:pt>
                <c:pt idx="837">
                  <c:v>45811</c:v>
                </c:pt>
                <c:pt idx="838">
                  <c:v>45812</c:v>
                </c:pt>
                <c:pt idx="839">
                  <c:v>45813</c:v>
                </c:pt>
                <c:pt idx="840">
                  <c:v>45814</c:v>
                </c:pt>
                <c:pt idx="841">
                  <c:v>45817</c:v>
                </c:pt>
                <c:pt idx="842">
                  <c:v>45818</c:v>
                </c:pt>
                <c:pt idx="843">
                  <c:v>45819</c:v>
                </c:pt>
                <c:pt idx="844">
                  <c:v>45820</c:v>
                </c:pt>
                <c:pt idx="845">
                  <c:v>45821</c:v>
                </c:pt>
                <c:pt idx="846">
                  <c:v>45824</c:v>
                </c:pt>
                <c:pt idx="847">
                  <c:v>45825</c:v>
                </c:pt>
                <c:pt idx="848">
                  <c:v>45826</c:v>
                </c:pt>
                <c:pt idx="849">
                  <c:v>45827</c:v>
                </c:pt>
                <c:pt idx="850">
                  <c:v>45828</c:v>
                </c:pt>
                <c:pt idx="851">
                  <c:v>45831</c:v>
                </c:pt>
                <c:pt idx="852">
                  <c:v>45832</c:v>
                </c:pt>
                <c:pt idx="853">
                  <c:v>45833</c:v>
                </c:pt>
                <c:pt idx="854">
                  <c:v>45834</c:v>
                </c:pt>
                <c:pt idx="855">
                  <c:v>45835</c:v>
                </c:pt>
                <c:pt idx="856">
                  <c:v>45838</c:v>
                </c:pt>
                <c:pt idx="857">
                  <c:v>45839</c:v>
                </c:pt>
                <c:pt idx="858">
                  <c:v>45840</c:v>
                </c:pt>
                <c:pt idx="859">
                  <c:v>45841</c:v>
                </c:pt>
                <c:pt idx="860">
                  <c:v>45842</c:v>
                </c:pt>
                <c:pt idx="861">
                  <c:v>45845</c:v>
                </c:pt>
                <c:pt idx="862">
                  <c:v>45846</c:v>
                </c:pt>
                <c:pt idx="863">
                  <c:v>45847</c:v>
                </c:pt>
                <c:pt idx="864">
                  <c:v>45848</c:v>
                </c:pt>
                <c:pt idx="865">
                  <c:v>45849</c:v>
                </c:pt>
                <c:pt idx="866">
                  <c:v>45852</c:v>
                </c:pt>
                <c:pt idx="867">
                  <c:v>45853</c:v>
                </c:pt>
                <c:pt idx="868">
                  <c:v>45854</c:v>
                </c:pt>
                <c:pt idx="869">
                  <c:v>45855</c:v>
                </c:pt>
                <c:pt idx="870">
                  <c:v>45856</c:v>
                </c:pt>
                <c:pt idx="871">
                  <c:v>45859</c:v>
                </c:pt>
                <c:pt idx="872">
                  <c:v>45860</c:v>
                </c:pt>
                <c:pt idx="873">
                  <c:v>45861</c:v>
                </c:pt>
                <c:pt idx="874">
                  <c:v>45862</c:v>
                </c:pt>
                <c:pt idx="875">
                  <c:v>45863</c:v>
                </c:pt>
                <c:pt idx="876">
                  <c:v>45866</c:v>
                </c:pt>
                <c:pt idx="877">
                  <c:v>45867</c:v>
                </c:pt>
                <c:pt idx="878">
                  <c:v>45868</c:v>
                </c:pt>
                <c:pt idx="879">
                  <c:v>45869</c:v>
                </c:pt>
                <c:pt idx="880">
                  <c:v>45870</c:v>
                </c:pt>
                <c:pt idx="881">
                  <c:v>45873</c:v>
                </c:pt>
                <c:pt idx="882">
                  <c:v>45874</c:v>
                </c:pt>
                <c:pt idx="883">
                  <c:v>45875</c:v>
                </c:pt>
                <c:pt idx="884">
                  <c:v>45876</c:v>
                </c:pt>
                <c:pt idx="885">
                  <c:v>45877</c:v>
                </c:pt>
                <c:pt idx="886">
                  <c:v>45880</c:v>
                </c:pt>
                <c:pt idx="887">
                  <c:v>45881</c:v>
                </c:pt>
                <c:pt idx="888">
                  <c:v>45882</c:v>
                </c:pt>
                <c:pt idx="889">
                  <c:v>45883</c:v>
                </c:pt>
                <c:pt idx="890">
                  <c:v>45884</c:v>
                </c:pt>
                <c:pt idx="891">
                  <c:v>45887</c:v>
                </c:pt>
                <c:pt idx="892">
                  <c:v>45888</c:v>
                </c:pt>
                <c:pt idx="893">
                  <c:v>45889</c:v>
                </c:pt>
                <c:pt idx="894">
                  <c:v>45890</c:v>
                </c:pt>
                <c:pt idx="895">
                  <c:v>45891</c:v>
                </c:pt>
                <c:pt idx="896">
                  <c:v>45894</c:v>
                </c:pt>
                <c:pt idx="897">
                  <c:v>45895</c:v>
                </c:pt>
                <c:pt idx="898">
                  <c:v>45896</c:v>
                </c:pt>
                <c:pt idx="899">
                  <c:v>45897</c:v>
                </c:pt>
                <c:pt idx="900">
                  <c:v>45898</c:v>
                </c:pt>
                <c:pt idx="901">
                  <c:v>45900</c:v>
                </c:pt>
                <c:pt idx="902">
                  <c:v>45901</c:v>
                </c:pt>
                <c:pt idx="903">
                  <c:v>45902</c:v>
                </c:pt>
                <c:pt idx="904">
                  <c:v>45903</c:v>
                </c:pt>
                <c:pt idx="905">
                  <c:v>45904</c:v>
                </c:pt>
                <c:pt idx="906">
                  <c:v>45905</c:v>
                </c:pt>
                <c:pt idx="907">
                  <c:v>45908</c:v>
                </c:pt>
                <c:pt idx="908">
                  <c:v>45909</c:v>
                </c:pt>
                <c:pt idx="909">
                  <c:v>45910</c:v>
                </c:pt>
                <c:pt idx="910">
                  <c:v>45911</c:v>
                </c:pt>
                <c:pt idx="911">
                  <c:v>45912</c:v>
                </c:pt>
                <c:pt idx="912">
                  <c:v>45915</c:v>
                </c:pt>
                <c:pt idx="913">
                  <c:v>45916</c:v>
                </c:pt>
                <c:pt idx="914">
                  <c:v>45917</c:v>
                </c:pt>
                <c:pt idx="915">
                  <c:v>45918</c:v>
                </c:pt>
                <c:pt idx="916">
                  <c:v>45919</c:v>
                </c:pt>
                <c:pt idx="917">
                  <c:v>45922</c:v>
                </c:pt>
                <c:pt idx="918">
                  <c:v>45923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</c:numCache>
            </c:numRef>
          </c:cat>
          <c:val>
            <c:numRef>
              <c:f>'Headline Attribution'!$CU$2:$CU$1114</c:f>
              <c:numCache>
                <c:formatCode>0.00%</c:formatCode>
                <c:ptCount val="1113"/>
                <c:pt idx="0">
                  <c:v>-7.9991904697229721E-4</c:v>
                </c:pt>
                <c:pt idx="1">
                  <c:v>-1.3225448569964549E-3</c:v>
                </c:pt>
                <c:pt idx="2">
                  <c:v>-1.6882483613183119E-3</c:v>
                </c:pt>
                <c:pt idx="3">
                  <c:v>-1.6607523124630985E-3</c:v>
                </c:pt>
                <c:pt idx="4">
                  <c:v>-8.9098552436561729E-4</c:v>
                </c:pt>
                <c:pt idx="5">
                  <c:v>2.9607028220623999E-4</c:v>
                </c:pt>
                <c:pt idx="6">
                  <c:v>7.3244517279358323E-4</c:v>
                </c:pt>
                <c:pt idx="7">
                  <c:v>1.3762638347923906E-3</c:v>
                </c:pt>
                <c:pt idx="8">
                  <c:v>2.3218938993642135E-3</c:v>
                </c:pt>
                <c:pt idx="9">
                  <c:v>2.8063001065746773E-3</c:v>
                </c:pt>
                <c:pt idx="10">
                  <c:v>4.3209924765422736E-3</c:v>
                </c:pt>
                <c:pt idx="11">
                  <c:v>6.2161089296889349E-3</c:v>
                </c:pt>
                <c:pt idx="12">
                  <c:v>5.2206281303366353E-3</c:v>
                </c:pt>
                <c:pt idx="13">
                  <c:v>4.9098420618106653E-3</c:v>
                </c:pt>
                <c:pt idx="14">
                  <c:v>5.0958526557338679E-3</c:v>
                </c:pt>
                <c:pt idx="15">
                  <c:v>3.5364142030251955E-3</c:v>
                </c:pt>
                <c:pt idx="16">
                  <c:v>3.290841753495255E-3</c:v>
                </c:pt>
                <c:pt idx="17">
                  <c:v>3.2680359350103494E-3</c:v>
                </c:pt>
                <c:pt idx="18">
                  <c:v>4.5558626948266623E-3</c:v>
                </c:pt>
                <c:pt idx="19">
                  <c:v>5.3836744789718116E-3</c:v>
                </c:pt>
                <c:pt idx="20">
                  <c:v>6.1239614450174784E-3</c:v>
                </c:pt>
                <c:pt idx="21">
                  <c:v>6.9674775837657021E-3</c:v>
                </c:pt>
                <c:pt idx="22">
                  <c:v>5.5985910944079675E-3</c:v>
                </c:pt>
                <c:pt idx="23">
                  <c:v>5.6398984067956848E-3</c:v>
                </c:pt>
                <c:pt idx="24">
                  <c:v>6.5027209678730769E-3</c:v>
                </c:pt>
                <c:pt idx="25">
                  <c:v>8.0333707857572767E-3</c:v>
                </c:pt>
                <c:pt idx="26">
                  <c:v>1.0352150383510117E-2</c:v>
                </c:pt>
                <c:pt idx="27">
                  <c:v>1.0647829524204733E-2</c:v>
                </c:pt>
                <c:pt idx="28">
                  <c:v>1.0126627290813039E-2</c:v>
                </c:pt>
                <c:pt idx="29">
                  <c:v>1.110875275789025E-2</c:v>
                </c:pt>
                <c:pt idx="30">
                  <c:v>1.0094642864250325E-2</c:v>
                </c:pt>
                <c:pt idx="31">
                  <c:v>9.5684635362863757E-3</c:v>
                </c:pt>
                <c:pt idx="32">
                  <c:v>1.053223362077349E-2</c:v>
                </c:pt>
                <c:pt idx="33">
                  <c:v>9.331556690330256E-3</c:v>
                </c:pt>
                <c:pt idx="34">
                  <c:v>9.0634470637689368E-3</c:v>
                </c:pt>
                <c:pt idx="35">
                  <c:v>8.3193876211631324E-3</c:v>
                </c:pt>
                <c:pt idx="36">
                  <c:v>9.3383876058871218E-3</c:v>
                </c:pt>
                <c:pt idx="37">
                  <c:v>1.0169171216805051E-2</c:v>
                </c:pt>
                <c:pt idx="38">
                  <c:v>1.1298268384065113E-2</c:v>
                </c:pt>
                <c:pt idx="39">
                  <c:v>1.1709097248212896E-2</c:v>
                </c:pt>
                <c:pt idx="40">
                  <c:v>1.0913387866768653E-2</c:v>
                </c:pt>
                <c:pt idx="41">
                  <c:v>1.0248219551065807E-2</c:v>
                </c:pt>
                <c:pt idx="42">
                  <c:v>1.0080794406493121E-2</c:v>
                </c:pt>
                <c:pt idx="43">
                  <c:v>1.1031415233484276E-2</c:v>
                </c:pt>
                <c:pt idx="44">
                  <c:v>1.204146748608137E-2</c:v>
                </c:pt>
                <c:pt idx="45">
                  <c:v>8.2901990432946437E-3</c:v>
                </c:pt>
                <c:pt idx="46">
                  <c:v>1.0993406105855086E-2</c:v>
                </c:pt>
                <c:pt idx="47">
                  <c:v>1.0714509491589475E-2</c:v>
                </c:pt>
                <c:pt idx="48">
                  <c:v>1.1407277308427055E-2</c:v>
                </c:pt>
                <c:pt idx="49">
                  <c:v>1.2509077945808911E-2</c:v>
                </c:pt>
                <c:pt idx="50">
                  <c:v>1.2407560543709506E-2</c:v>
                </c:pt>
                <c:pt idx="51">
                  <c:v>1.1886651549562921E-2</c:v>
                </c:pt>
                <c:pt idx="52">
                  <c:v>1.2416524080855917E-2</c:v>
                </c:pt>
                <c:pt idx="53">
                  <c:v>1.1851094364856096E-2</c:v>
                </c:pt>
                <c:pt idx="54">
                  <c:v>1.1626042510171408E-2</c:v>
                </c:pt>
                <c:pt idx="55">
                  <c:v>1.2346608737926035E-2</c:v>
                </c:pt>
                <c:pt idx="56">
                  <c:v>1.0730605127658333E-2</c:v>
                </c:pt>
                <c:pt idx="57">
                  <c:v>9.6016845917002991E-3</c:v>
                </c:pt>
                <c:pt idx="58">
                  <c:v>9.7528291289582514E-3</c:v>
                </c:pt>
                <c:pt idx="59">
                  <c:v>9.1713880627203315E-3</c:v>
                </c:pt>
                <c:pt idx="60">
                  <c:v>6.5522747308398577E-3</c:v>
                </c:pt>
                <c:pt idx="61">
                  <c:v>6.092246971206805E-3</c:v>
                </c:pt>
                <c:pt idx="62">
                  <c:v>6.7215113543344085E-3</c:v>
                </c:pt>
                <c:pt idx="63">
                  <c:v>6.7288351364678256E-3</c:v>
                </c:pt>
                <c:pt idx="64">
                  <c:v>7.8528528645209761E-3</c:v>
                </c:pt>
                <c:pt idx="65">
                  <c:v>7.3586274692309939E-3</c:v>
                </c:pt>
                <c:pt idx="66">
                  <c:v>8.2588904344661485E-3</c:v>
                </c:pt>
                <c:pt idx="67">
                  <c:v>8.4319668860002306E-3</c:v>
                </c:pt>
                <c:pt idx="68">
                  <c:v>6.3915532942698805E-3</c:v>
                </c:pt>
                <c:pt idx="69">
                  <c:v>4.5084891903717228E-3</c:v>
                </c:pt>
                <c:pt idx="70">
                  <c:v>5.0823907010261182E-3</c:v>
                </c:pt>
                <c:pt idx="71">
                  <c:v>5.9979682512243393E-3</c:v>
                </c:pt>
                <c:pt idx="72">
                  <c:v>6.7819632847846423E-3</c:v>
                </c:pt>
                <c:pt idx="73">
                  <c:v>6.5071595023910023E-3</c:v>
                </c:pt>
                <c:pt idx="74">
                  <c:v>7.0795933402765243E-3</c:v>
                </c:pt>
                <c:pt idx="75">
                  <c:v>6.7976257420454544E-3</c:v>
                </c:pt>
                <c:pt idx="76">
                  <c:v>7.5644498243581104E-3</c:v>
                </c:pt>
                <c:pt idx="77">
                  <c:v>7.4439966065730223E-3</c:v>
                </c:pt>
                <c:pt idx="78">
                  <c:v>7.8114816840225698E-3</c:v>
                </c:pt>
                <c:pt idx="79">
                  <c:v>5.9856021292679085E-3</c:v>
                </c:pt>
                <c:pt idx="80">
                  <c:v>4.9873053886436702E-3</c:v>
                </c:pt>
                <c:pt idx="81">
                  <c:v>5.1281597003247636E-3</c:v>
                </c:pt>
                <c:pt idx="82">
                  <c:v>6.0077595359925295E-3</c:v>
                </c:pt>
                <c:pt idx="83">
                  <c:v>8.1136675541045866E-3</c:v>
                </c:pt>
                <c:pt idx="84">
                  <c:v>7.2702713475112368E-3</c:v>
                </c:pt>
                <c:pt idx="85">
                  <c:v>6.5941352710332524E-3</c:v>
                </c:pt>
                <c:pt idx="86">
                  <c:v>6.2718409747857251E-3</c:v>
                </c:pt>
                <c:pt idx="87">
                  <c:v>7.0257856268408636E-3</c:v>
                </c:pt>
                <c:pt idx="88">
                  <c:v>6.1326216617022533E-3</c:v>
                </c:pt>
                <c:pt idx="89">
                  <c:v>5.4245779704132913E-3</c:v>
                </c:pt>
                <c:pt idx="90">
                  <c:v>5.2136548140153671E-3</c:v>
                </c:pt>
                <c:pt idx="91">
                  <c:v>4.3569170787352007E-3</c:v>
                </c:pt>
                <c:pt idx="92">
                  <c:v>3.9911594400078299E-3</c:v>
                </c:pt>
                <c:pt idx="93">
                  <c:v>3.4987110281627931E-3</c:v>
                </c:pt>
                <c:pt idx="94">
                  <c:v>4.3856223784116688E-3</c:v>
                </c:pt>
                <c:pt idx="95">
                  <c:v>3.0906318899067697E-3</c:v>
                </c:pt>
                <c:pt idx="96">
                  <c:v>2.341844680086691E-3</c:v>
                </c:pt>
                <c:pt idx="97">
                  <c:v>2.799895296134447E-3</c:v>
                </c:pt>
                <c:pt idx="98">
                  <c:v>2.6005344230610739E-3</c:v>
                </c:pt>
                <c:pt idx="99">
                  <c:v>2.3944197096493758E-3</c:v>
                </c:pt>
                <c:pt idx="100">
                  <c:v>2.5161650017359039E-3</c:v>
                </c:pt>
                <c:pt idx="101">
                  <c:v>2.3764476925067779E-3</c:v>
                </c:pt>
                <c:pt idx="102">
                  <c:v>3.6309596666226351E-3</c:v>
                </c:pt>
                <c:pt idx="103">
                  <c:v>4.5810450573451345E-3</c:v>
                </c:pt>
                <c:pt idx="104">
                  <c:v>3.9648179381488458E-3</c:v>
                </c:pt>
                <c:pt idx="105">
                  <c:v>4.2029831570765674E-3</c:v>
                </c:pt>
                <c:pt idx="106">
                  <c:v>4.0067081946515426E-3</c:v>
                </c:pt>
                <c:pt idx="107">
                  <c:v>4.773791892482615E-3</c:v>
                </c:pt>
                <c:pt idx="108">
                  <c:v>6.439087379114139E-3</c:v>
                </c:pt>
                <c:pt idx="109">
                  <c:v>4.7823766414103464E-3</c:v>
                </c:pt>
                <c:pt idx="110">
                  <c:v>5.5180743083378392E-3</c:v>
                </c:pt>
                <c:pt idx="111">
                  <c:v>5.2498696508149756E-3</c:v>
                </c:pt>
                <c:pt idx="112">
                  <c:v>5.1176040858759153E-3</c:v>
                </c:pt>
                <c:pt idx="113">
                  <c:v>5.6782847623843002E-3</c:v>
                </c:pt>
                <c:pt idx="114">
                  <c:v>4.7488186163632262E-3</c:v>
                </c:pt>
                <c:pt idx="115">
                  <c:v>3.8548824191863007E-3</c:v>
                </c:pt>
                <c:pt idx="116">
                  <c:v>2.9197146774777583E-3</c:v>
                </c:pt>
                <c:pt idx="117">
                  <c:v>2.994417490291279E-3</c:v>
                </c:pt>
                <c:pt idx="118">
                  <c:v>3.1486231854391811E-3</c:v>
                </c:pt>
                <c:pt idx="119">
                  <c:v>3.1176140120318108E-3</c:v>
                </c:pt>
                <c:pt idx="120">
                  <c:v>3.27935635301424E-3</c:v>
                </c:pt>
                <c:pt idx="121">
                  <c:v>3.1430945491985884E-3</c:v>
                </c:pt>
                <c:pt idx="122">
                  <c:v>3.8477830683140146E-3</c:v>
                </c:pt>
                <c:pt idx="123">
                  <c:v>3.211134983813313E-3</c:v>
                </c:pt>
                <c:pt idx="124">
                  <c:v>4.4041348537067204E-3</c:v>
                </c:pt>
                <c:pt idx="125">
                  <c:v>4.7755104701084905E-3</c:v>
                </c:pt>
                <c:pt idx="126">
                  <c:v>7.3234748211115086E-3</c:v>
                </c:pt>
                <c:pt idx="127">
                  <c:v>6.805631577228799E-3</c:v>
                </c:pt>
                <c:pt idx="128">
                  <c:v>4.1699561226695714E-3</c:v>
                </c:pt>
                <c:pt idx="129">
                  <c:v>4.0837938707896093E-3</c:v>
                </c:pt>
                <c:pt idx="130">
                  <c:v>3.4901076117797025E-3</c:v>
                </c:pt>
                <c:pt idx="131">
                  <c:v>3.7975609474424354E-3</c:v>
                </c:pt>
                <c:pt idx="132">
                  <c:v>3.203825505459279E-3</c:v>
                </c:pt>
                <c:pt idx="133">
                  <c:v>4.3354588228565749E-3</c:v>
                </c:pt>
                <c:pt idx="134">
                  <c:v>3.990798926258643E-3</c:v>
                </c:pt>
                <c:pt idx="135">
                  <c:v>5.645980686926344E-3</c:v>
                </c:pt>
                <c:pt idx="136">
                  <c:v>4.8060499653498345E-3</c:v>
                </c:pt>
                <c:pt idx="137">
                  <c:v>6.3172390389910626E-3</c:v>
                </c:pt>
                <c:pt idx="138">
                  <c:v>7.0458346208729372E-3</c:v>
                </c:pt>
                <c:pt idx="139">
                  <c:v>6.322753835981576E-3</c:v>
                </c:pt>
                <c:pt idx="140">
                  <c:v>6.566292139434049E-3</c:v>
                </c:pt>
                <c:pt idx="141">
                  <c:v>8.9624774752264935E-3</c:v>
                </c:pt>
                <c:pt idx="142">
                  <c:v>9.9090377499836402E-3</c:v>
                </c:pt>
                <c:pt idx="143">
                  <c:v>1.0098464831600373E-2</c:v>
                </c:pt>
                <c:pt idx="144">
                  <c:v>8.5553947366273642E-3</c:v>
                </c:pt>
                <c:pt idx="145">
                  <c:v>1.1069854927461042E-2</c:v>
                </c:pt>
                <c:pt idx="146">
                  <c:v>1.2038920306841949E-2</c:v>
                </c:pt>
                <c:pt idx="147">
                  <c:v>1.1310532411719199E-2</c:v>
                </c:pt>
                <c:pt idx="148">
                  <c:v>1.2356804358775064E-2</c:v>
                </c:pt>
                <c:pt idx="149">
                  <c:v>1.1398908329969593E-2</c:v>
                </c:pt>
                <c:pt idx="150">
                  <c:v>9.6468667514264528E-3</c:v>
                </c:pt>
                <c:pt idx="151">
                  <c:v>1.0499274523051438E-2</c:v>
                </c:pt>
                <c:pt idx="152">
                  <c:v>1.0613762676216276E-2</c:v>
                </c:pt>
                <c:pt idx="153">
                  <c:v>1.0541344101491767E-2</c:v>
                </c:pt>
                <c:pt idx="154">
                  <c:v>9.1964251632745686E-3</c:v>
                </c:pt>
                <c:pt idx="155">
                  <c:v>8.9232752725797448E-3</c:v>
                </c:pt>
                <c:pt idx="156">
                  <c:v>1.0041860143586878E-2</c:v>
                </c:pt>
                <c:pt idx="157">
                  <c:v>9.5955467846429165E-3</c:v>
                </c:pt>
                <c:pt idx="158">
                  <c:v>1.0050703594426391E-2</c:v>
                </c:pt>
                <c:pt idx="159">
                  <c:v>9.6685126286999434E-3</c:v>
                </c:pt>
                <c:pt idx="160">
                  <c:v>9.8529854141258255E-3</c:v>
                </c:pt>
                <c:pt idx="161">
                  <c:v>7.3863813220051977E-3</c:v>
                </c:pt>
                <c:pt idx="162">
                  <c:v>1.0368273138750217E-2</c:v>
                </c:pt>
                <c:pt idx="163">
                  <c:v>7.6232513540982483E-3</c:v>
                </c:pt>
                <c:pt idx="164">
                  <c:v>7.2349339589244943E-3</c:v>
                </c:pt>
                <c:pt idx="165">
                  <c:v>8.7185234256187405E-3</c:v>
                </c:pt>
                <c:pt idx="166">
                  <c:v>8.9910239571077133E-3</c:v>
                </c:pt>
                <c:pt idx="167">
                  <c:v>8.7997401484245508E-3</c:v>
                </c:pt>
                <c:pt idx="168">
                  <c:v>8.9239521282886702E-3</c:v>
                </c:pt>
                <c:pt idx="169">
                  <c:v>1.0023601916842262E-2</c:v>
                </c:pt>
                <c:pt idx="170">
                  <c:v>9.6933718338609864E-3</c:v>
                </c:pt>
                <c:pt idx="171">
                  <c:v>1.0064493018794307E-2</c:v>
                </c:pt>
                <c:pt idx="172">
                  <c:v>1.0006074511359153E-2</c:v>
                </c:pt>
                <c:pt idx="173">
                  <c:v>1.0161673013037609E-2</c:v>
                </c:pt>
                <c:pt idx="174">
                  <c:v>1.1121908045393814E-2</c:v>
                </c:pt>
                <c:pt idx="175">
                  <c:v>1.2195372852297104E-2</c:v>
                </c:pt>
                <c:pt idx="176">
                  <c:v>1.0267858584455225E-2</c:v>
                </c:pt>
                <c:pt idx="177">
                  <c:v>9.3392893622669115E-3</c:v>
                </c:pt>
                <c:pt idx="178">
                  <c:v>9.6159067323678959E-3</c:v>
                </c:pt>
                <c:pt idx="179">
                  <c:v>9.6044824387993E-3</c:v>
                </c:pt>
                <c:pt idx="180">
                  <c:v>9.0892755985497731E-3</c:v>
                </c:pt>
                <c:pt idx="181">
                  <c:v>8.7603313916689851E-3</c:v>
                </c:pt>
                <c:pt idx="182">
                  <c:v>8.7105991822847839E-3</c:v>
                </c:pt>
                <c:pt idx="183">
                  <c:v>9.1905416612729773E-3</c:v>
                </c:pt>
                <c:pt idx="184">
                  <c:v>8.6201663519787086E-3</c:v>
                </c:pt>
                <c:pt idx="185">
                  <c:v>8.499471688047211E-3</c:v>
                </c:pt>
                <c:pt idx="186">
                  <c:v>8.5873832673579731E-3</c:v>
                </c:pt>
                <c:pt idx="187">
                  <c:v>8.8168787996260045E-3</c:v>
                </c:pt>
                <c:pt idx="188">
                  <c:v>9.3480296485632941E-3</c:v>
                </c:pt>
                <c:pt idx="189">
                  <c:v>9.953090483218241E-3</c:v>
                </c:pt>
                <c:pt idx="190">
                  <c:v>1.0029162888008147E-2</c:v>
                </c:pt>
                <c:pt idx="191">
                  <c:v>1.0020027955648159E-2</c:v>
                </c:pt>
                <c:pt idx="192">
                  <c:v>1.0476244665722612E-2</c:v>
                </c:pt>
                <c:pt idx="193">
                  <c:v>1.0038189077195558E-2</c:v>
                </c:pt>
                <c:pt idx="194">
                  <c:v>9.8653986472133637E-3</c:v>
                </c:pt>
                <c:pt idx="195">
                  <c:v>1.1624736730058594E-2</c:v>
                </c:pt>
                <c:pt idx="196">
                  <c:v>9.2083096752789695E-3</c:v>
                </c:pt>
                <c:pt idx="197">
                  <c:v>9.2402776262797692E-3</c:v>
                </c:pt>
                <c:pt idx="198">
                  <c:v>8.7979645856846034E-3</c:v>
                </c:pt>
                <c:pt idx="199">
                  <c:v>9.1398362479951922E-3</c:v>
                </c:pt>
                <c:pt idx="200">
                  <c:v>8.652973495158478E-3</c:v>
                </c:pt>
                <c:pt idx="201">
                  <c:v>8.437617925254437E-3</c:v>
                </c:pt>
                <c:pt idx="202">
                  <c:v>8.0864297352063463E-3</c:v>
                </c:pt>
                <c:pt idx="203">
                  <c:v>8.1210766205002116E-3</c:v>
                </c:pt>
                <c:pt idx="204">
                  <c:v>7.9678299270349306E-3</c:v>
                </c:pt>
                <c:pt idx="205">
                  <c:v>8.7715819750314727E-3</c:v>
                </c:pt>
                <c:pt idx="206">
                  <c:v>9.8861329508670437E-3</c:v>
                </c:pt>
                <c:pt idx="207">
                  <c:v>1.0079558319521231E-2</c:v>
                </c:pt>
                <c:pt idx="208">
                  <c:v>9.9323883091628762E-3</c:v>
                </c:pt>
                <c:pt idx="209">
                  <c:v>1.0360140382926764E-2</c:v>
                </c:pt>
                <c:pt idx="210">
                  <c:v>1.0305517746866055E-2</c:v>
                </c:pt>
                <c:pt idx="211">
                  <c:v>1.0184298287399418E-2</c:v>
                </c:pt>
                <c:pt idx="212">
                  <c:v>1.1087641761708955E-2</c:v>
                </c:pt>
                <c:pt idx="213">
                  <c:v>1.0542255642092546E-2</c:v>
                </c:pt>
                <c:pt idx="214">
                  <c:v>1.0523066707810336E-2</c:v>
                </c:pt>
                <c:pt idx="215">
                  <c:v>1.0592815850853254E-2</c:v>
                </c:pt>
                <c:pt idx="216">
                  <c:v>1.04267448218478E-2</c:v>
                </c:pt>
                <c:pt idx="217">
                  <c:v>1.085426546691215E-2</c:v>
                </c:pt>
                <c:pt idx="218">
                  <c:v>1.0861748129734616E-2</c:v>
                </c:pt>
                <c:pt idx="219">
                  <c:v>1.1463394692736051E-2</c:v>
                </c:pt>
                <c:pt idx="220">
                  <c:v>9.8037999213798077E-3</c:v>
                </c:pt>
                <c:pt idx="221">
                  <c:v>8.9924056478791758E-3</c:v>
                </c:pt>
                <c:pt idx="222">
                  <c:v>9.9423414711490299E-3</c:v>
                </c:pt>
                <c:pt idx="223">
                  <c:v>1.0373019524727356E-2</c:v>
                </c:pt>
                <c:pt idx="224">
                  <c:v>9.8683946579428694E-3</c:v>
                </c:pt>
                <c:pt idx="225">
                  <c:v>1.0069859168916451E-2</c:v>
                </c:pt>
                <c:pt idx="226">
                  <c:v>1.0787964217534918E-2</c:v>
                </c:pt>
                <c:pt idx="227">
                  <c:v>1.1489699944904452E-2</c:v>
                </c:pt>
                <c:pt idx="228">
                  <c:v>1.1634883669699336E-2</c:v>
                </c:pt>
                <c:pt idx="229">
                  <c:v>1.2130623248468142E-2</c:v>
                </c:pt>
                <c:pt idx="230">
                  <c:v>1.1978737315728849E-2</c:v>
                </c:pt>
                <c:pt idx="231">
                  <c:v>1.2266881976610189E-2</c:v>
                </c:pt>
                <c:pt idx="232">
                  <c:v>1.2028730392814491E-2</c:v>
                </c:pt>
                <c:pt idx="233">
                  <c:v>1.2150126611347178E-2</c:v>
                </c:pt>
                <c:pt idx="234">
                  <c:v>1.2438416595506152E-2</c:v>
                </c:pt>
                <c:pt idx="235">
                  <c:v>1.2056900711435281E-2</c:v>
                </c:pt>
                <c:pt idx="236">
                  <c:v>1.3207686577022648E-2</c:v>
                </c:pt>
                <c:pt idx="237">
                  <c:v>1.2697957305702112E-2</c:v>
                </c:pt>
                <c:pt idx="238">
                  <c:v>1.3142921848408706E-2</c:v>
                </c:pt>
                <c:pt idx="239">
                  <c:v>1.306823268542523E-2</c:v>
                </c:pt>
                <c:pt idx="240">
                  <c:v>1.3692946805303863E-2</c:v>
                </c:pt>
                <c:pt idx="241">
                  <c:v>1.5429179493477108E-2</c:v>
                </c:pt>
                <c:pt idx="242">
                  <c:v>1.6342712022293981E-2</c:v>
                </c:pt>
                <c:pt idx="243">
                  <c:v>1.729991831535016E-2</c:v>
                </c:pt>
                <c:pt idx="244">
                  <c:v>1.863718573129336E-2</c:v>
                </c:pt>
                <c:pt idx="245">
                  <c:v>1.8691247787556153E-2</c:v>
                </c:pt>
                <c:pt idx="246">
                  <c:v>1.8837659519217453E-2</c:v>
                </c:pt>
                <c:pt idx="247">
                  <c:v>1.7675931706046866E-2</c:v>
                </c:pt>
                <c:pt idx="248">
                  <c:v>1.6547264695679909E-2</c:v>
                </c:pt>
                <c:pt idx="249">
                  <c:v>1.6840026363130756E-2</c:v>
                </c:pt>
                <c:pt idx="250">
                  <c:v>1.6638868918527949E-2</c:v>
                </c:pt>
                <c:pt idx="251">
                  <c:v>1.6162843109763236E-2</c:v>
                </c:pt>
                <c:pt idx="252">
                  <c:v>1.633385744175353E-2</c:v>
                </c:pt>
                <c:pt idx="253">
                  <c:v>1.6351014962970201E-2</c:v>
                </c:pt>
                <c:pt idx="254">
                  <c:v>1.7186470823018496E-2</c:v>
                </c:pt>
                <c:pt idx="255">
                  <c:v>1.7284009548644286E-2</c:v>
                </c:pt>
                <c:pt idx="256">
                  <c:v>1.7340391707491798E-2</c:v>
                </c:pt>
                <c:pt idx="257">
                  <c:v>1.5338033096676806E-2</c:v>
                </c:pt>
                <c:pt idx="258">
                  <c:v>1.523981893827453E-2</c:v>
                </c:pt>
                <c:pt idx="259">
                  <c:v>1.569050361973956E-2</c:v>
                </c:pt>
                <c:pt idx="260">
                  <c:v>1.5605143667877575E-2</c:v>
                </c:pt>
                <c:pt idx="261">
                  <c:v>1.5584570568121237E-2</c:v>
                </c:pt>
                <c:pt idx="262">
                  <c:v>1.7763935945023901E-2</c:v>
                </c:pt>
                <c:pt idx="263">
                  <c:v>1.6906818010104074E-2</c:v>
                </c:pt>
                <c:pt idx="264">
                  <c:v>1.696435761618087E-2</c:v>
                </c:pt>
                <c:pt idx="265">
                  <c:v>1.6143776003765042E-2</c:v>
                </c:pt>
                <c:pt idx="266">
                  <c:v>1.5749555546827776E-2</c:v>
                </c:pt>
                <c:pt idx="267">
                  <c:v>1.5523591738651366E-2</c:v>
                </c:pt>
                <c:pt idx="268">
                  <c:v>1.4837721777012036E-2</c:v>
                </c:pt>
                <c:pt idx="269">
                  <c:v>1.6613984109860036E-2</c:v>
                </c:pt>
                <c:pt idx="270">
                  <c:v>1.6371126934620395E-2</c:v>
                </c:pt>
                <c:pt idx="271">
                  <c:v>1.6206985082051428E-2</c:v>
                </c:pt>
                <c:pt idx="272">
                  <c:v>1.8194476267343496E-2</c:v>
                </c:pt>
                <c:pt idx="273">
                  <c:v>1.8374848780978503E-2</c:v>
                </c:pt>
                <c:pt idx="274">
                  <c:v>1.8694552720975532E-2</c:v>
                </c:pt>
                <c:pt idx="275">
                  <c:v>1.8469521904946884E-2</c:v>
                </c:pt>
                <c:pt idx="276">
                  <c:v>1.876810026006781E-2</c:v>
                </c:pt>
                <c:pt idx="277">
                  <c:v>1.9655191914528358E-2</c:v>
                </c:pt>
                <c:pt idx="278">
                  <c:v>1.9643620151714503E-2</c:v>
                </c:pt>
                <c:pt idx="279">
                  <c:v>1.9920956397979639E-2</c:v>
                </c:pt>
                <c:pt idx="280">
                  <c:v>1.8813581793531431E-2</c:v>
                </c:pt>
                <c:pt idx="281">
                  <c:v>1.9853901816691111E-2</c:v>
                </c:pt>
                <c:pt idx="282">
                  <c:v>1.9339614917788017E-2</c:v>
                </c:pt>
                <c:pt idx="283">
                  <c:v>2.0219661780068177E-2</c:v>
                </c:pt>
                <c:pt idx="284">
                  <c:v>1.8270355855742548E-2</c:v>
                </c:pt>
                <c:pt idx="285">
                  <c:v>1.8924572120658123E-2</c:v>
                </c:pt>
                <c:pt idx="286">
                  <c:v>2.0897001016014882E-2</c:v>
                </c:pt>
                <c:pt idx="287">
                  <c:v>1.8527207581755079E-2</c:v>
                </c:pt>
                <c:pt idx="288">
                  <c:v>1.9110601422459572E-2</c:v>
                </c:pt>
                <c:pt idx="289">
                  <c:v>1.9613154416888823E-2</c:v>
                </c:pt>
                <c:pt idx="290">
                  <c:v>2.0631457157858635E-2</c:v>
                </c:pt>
                <c:pt idx="291">
                  <c:v>2.0899265352086194E-2</c:v>
                </c:pt>
                <c:pt idx="292">
                  <c:v>2.16096840734189E-2</c:v>
                </c:pt>
                <c:pt idx="293">
                  <c:v>2.1602527437599384E-2</c:v>
                </c:pt>
                <c:pt idx="294">
                  <c:v>2.122994920340604E-2</c:v>
                </c:pt>
                <c:pt idx="295">
                  <c:v>2.261727473115982E-2</c:v>
                </c:pt>
                <c:pt idx="296">
                  <c:v>2.3448118334156831E-2</c:v>
                </c:pt>
                <c:pt idx="297">
                  <c:v>2.5934662106030237E-2</c:v>
                </c:pt>
                <c:pt idx="298">
                  <c:v>2.5665388692718283E-2</c:v>
                </c:pt>
                <c:pt idx="299">
                  <c:v>2.4637621912052987E-2</c:v>
                </c:pt>
                <c:pt idx="300">
                  <c:v>2.3953146390541136E-2</c:v>
                </c:pt>
                <c:pt idx="301">
                  <c:v>2.4086150253349037E-2</c:v>
                </c:pt>
                <c:pt idx="302">
                  <c:v>2.543502395026187E-2</c:v>
                </c:pt>
                <c:pt idx="303">
                  <c:v>2.6316328549688905E-2</c:v>
                </c:pt>
                <c:pt idx="304">
                  <c:v>2.7471084241347588E-2</c:v>
                </c:pt>
                <c:pt idx="305">
                  <c:v>2.6316354658095564E-2</c:v>
                </c:pt>
                <c:pt idx="306">
                  <c:v>2.6061651548130227E-2</c:v>
                </c:pt>
                <c:pt idx="307">
                  <c:v>2.5096759437900573E-2</c:v>
                </c:pt>
                <c:pt idx="308">
                  <c:v>2.5646114370763584E-2</c:v>
                </c:pt>
                <c:pt idx="309">
                  <c:v>2.6481981140573208E-2</c:v>
                </c:pt>
                <c:pt idx="310">
                  <c:v>2.6928294731207059E-2</c:v>
                </c:pt>
                <c:pt idx="311">
                  <c:v>2.560763375131303E-2</c:v>
                </c:pt>
                <c:pt idx="312">
                  <c:v>2.6620756457662709E-2</c:v>
                </c:pt>
                <c:pt idx="313">
                  <c:v>2.8266269882694317E-2</c:v>
                </c:pt>
                <c:pt idx="314">
                  <c:v>2.8758441940151536E-2</c:v>
                </c:pt>
                <c:pt idx="315">
                  <c:v>2.8340754447195193E-2</c:v>
                </c:pt>
                <c:pt idx="316">
                  <c:v>3.0048022449963296E-2</c:v>
                </c:pt>
                <c:pt idx="317">
                  <c:v>3.0560513721068605E-2</c:v>
                </c:pt>
                <c:pt idx="318">
                  <c:v>3.0158054193940687E-2</c:v>
                </c:pt>
                <c:pt idx="319">
                  <c:v>2.9927965603206985E-2</c:v>
                </c:pt>
                <c:pt idx="320">
                  <c:v>2.9894083908630908E-2</c:v>
                </c:pt>
                <c:pt idx="321">
                  <c:v>2.9657493350943032E-2</c:v>
                </c:pt>
                <c:pt idx="322">
                  <c:v>3.0366093680838535E-2</c:v>
                </c:pt>
                <c:pt idx="323">
                  <c:v>3.010280172434654E-2</c:v>
                </c:pt>
                <c:pt idx="324">
                  <c:v>2.9069630921025658E-2</c:v>
                </c:pt>
                <c:pt idx="325">
                  <c:v>2.9177137476787074E-2</c:v>
                </c:pt>
                <c:pt idx="326">
                  <c:v>3.0275546363651484E-2</c:v>
                </c:pt>
                <c:pt idx="327">
                  <c:v>3.1191255147257957E-2</c:v>
                </c:pt>
                <c:pt idx="328">
                  <c:v>3.0580401256333212E-2</c:v>
                </c:pt>
                <c:pt idx="329">
                  <c:v>3.1338039526651706E-2</c:v>
                </c:pt>
                <c:pt idx="330">
                  <c:v>3.0323354832703875E-2</c:v>
                </c:pt>
                <c:pt idx="331">
                  <c:v>3.085920453433566E-2</c:v>
                </c:pt>
                <c:pt idx="332">
                  <c:v>2.9631450125086944E-2</c:v>
                </c:pt>
                <c:pt idx="333">
                  <c:v>2.8207959809820715E-2</c:v>
                </c:pt>
                <c:pt idx="334">
                  <c:v>2.794995734175032E-2</c:v>
                </c:pt>
                <c:pt idx="335">
                  <c:v>2.7013151431975135E-2</c:v>
                </c:pt>
                <c:pt idx="336">
                  <c:v>2.6688075799948807E-2</c:v>
                </c:pt>
                <c:pt idx="337">
                  <c:v>2.7289800787576257E-2</c:v>
                </c:pt>
                <c:pt idx="338">
                  <c:v>2.8169402827806E-2</c:v>
                </c:pt>
                <c:pt idx="339">
                  <c:v>2.6916055229239566E-2</c:v>
                </c:pt>
                <c:pt idx="340">
                  <c:v>2.6905872108518691E-2</c:v>
                </c:pt>
                <c:pt idx="341">
                  <c:v>2.7562810073889832E-2</c:v>
                </c:pt>
                <c:pt idx="342">
                  <c:v>2.5600465077314505E-2</c:v>
                </c:pt>
                <c:pt idx="343">
                  <c:v>2.5201525824201876E-2</c:v>
                </c:pt>
                <c:pt idx="344">
                  <c:v>2.5746140373160475E-2</c:v>
                </c:pt>
                <c:pt idx="345">
                  <c:v>2.6658566793389404E-2</c:v>
                </c:pt>
                <c:pt idx="346">
                  <c:v>2.5720647439168465E-2</c:v>
                </c:pt>
                <c:pt idx="347">
                  <c:v>2.7595510913709376E-2</c:v>
                </c:pt>
                <c:pt idx="348">
                  <c:v>2.8218024095762573E-2</c:v>
                </c:pt>
                <c:pt idx="349">
                  <c:v>2.909458045295632E-2</c:v>
                </c:pt>
                <c:pt idx="350">
                  <c:v>2.7910821379910855E-2</c:v>
                </c:pt>
                <c:pt idx="351">
                  <c:v>2.842501352414939E-2</c:v>
                </c:pt>
                <c:pt idx="352">
                  <c:v>2.7258492423799185E-2</c:v>
                </c:pt>
                <c:pt idx="353">
                  <c:v>2.6692302644307664E-2</c:v>
                </c:pt>
                <c:pt idx="354">
                  <c:v>2.6283382718200854E-2</c:v>
                </c:pt>
                <c:pt idx="355">
                  <c:v>2.6261990296046478E-2</c:v>
                </c:pt>
                <c:pt idx="356">
                  <c:v>2.5844199091495601E-2</c:v>
                </c:pt>
                <c:pt idx="357">
                  <c:v>2.6512778591008868E-2</c:v>
                </c:pt>
                <c:pt idx="358">
                  <c:v>2.5874613132875868E-2</c:v>
                </c:pt>
                <c:pt idx="359">
                  <c:v>2.6960035405891536E-2</c:v>
                </c:pt>
                <c:pt idx="360">
                  <c:v>2.7226887300887403E-2</c:v>
                </c:pt>
                <c:pt idx="361">
                  <c:v>2.6116756906885197E-2</c:v>
                </c:pt>
                <c:pt idx="362">
                  <c:v>2.5989319790080789E-2</c:v>
                </c:pt>
                <c:pt idx="363">
                  <c:v>2.6321209682936164E-2</c:v>
                </c:pt>
                <c:pt idx="364">
                  <c:v>2.6697050110649712E-2</c:v>
                </c:pt>
                <c:pt idx="365">
                  <c:v>2.8055187217133737E-2</c:v>
                </c:pt>
                <c:pt idx="366">
                  <c:v>2.8886820037174465E-2</c:v>
                </c:pt>
                <c:pt idx="367">
                  <c:v>2.8706805908455979E-2</c:v>
                </c:pt>
                <c:pt idx="368">
                  <c:v>2.9094793914650752E-2</c:v>
                </c:pt>
                <c:pt idx="369">
                  <c:v>3.0303679841658826E-2</c:v>
                </c:pt>
                <c:pt idx="370">
                  <c:v>3.0358192740515322E-2</c:v>
                </c:pt>
                <c:pt idx="371">
                  <c:v>2.9648499454977051E-2</c:v>
                </c:pt>
                <c:pt idx="372">
                  <c:v>3.0805001136509413E-2</c:v>
                </c:pt>
                <c:pt idx="373">
                  <c:v>3.2114808240536918E-2</c:v>
                </c:pt>
                <c:pt idx="374">
                  <c:v>3.2744229738252972E-2</c:v>
                </c:pt>
                <c:pt idx="375">
                  <c:v>3.2255003877979305E-2</c:v>
                </c:pt>
                <c:pt idx="376">
                  <c:v>3.3068115609925397E-2</c:v>
                </c:pt>
                <c:pt idx="377">
                  <c:v>3.3105491419183397E-2</c:v>
                </c:pt>
                <c:pt idx="378">
                  <c:v>3.2912533634361529E-2</c:v>
                </c:pt>
                <c:pt idx="379">
                  <c:v>3.3398699222076833E-2</c:v>
                </c:pt>
                <c:pt idx="380">
                  <c:v>3.2821410389523575E-2</c:v>
                </c:pt>
                <c:pt idx="381">
                  <c:v>3.3756434822510784E-2</c:v>
                </c:pt>
                <c:pt idx="382">
                  <c:v>3.4884944477229007E-2</c:v>
                </c:pt>
                <c:pt idx="383">
                  <c:v>3.5353777195368585E-2</c:v>
                </c:pt>
                <c:pt idx="384">
                  <c:v>3.5580342272786725E-2</c:v>
                </c:pt>
                <c:pt idx="385">
                  <c:v>3.5937035264773098E-2</c:v>
                </c:pt>
                <c:pt idx="386">
                  <c:v>3.6149346774369207E-2</c:v>
                </c:pt>
                <c:pt idx="387">
                  <c:v>3.6950070932935675E-2</c:v>
                </c:pt>
                <c:pt idx="388">
                  <c:v>3.7648293381555953E-2</c:v>
                </c:pt>
                <c:pt idx="389">
                  <c:v>3.7557882205733084E-2</c:v>
                </c:pt>
                <c:pt idx="390">
                  <c:v>3.656402862648267E-2</c:v>
                </c:pt>
                <c:pt idx="391">
                  <c:v>3.6653362073611584E-2</c:v>
                </c:pt>
                <c:pt idx="392">
                  <c:v>3.618705252053156E-2</c:v>
                </c:pt>
                <c:pt idx="393">
                  <c:v>3.5342281167946132E-2</c:v>
                </c:pt>
                <c:pt idx="394">
                  <c:v>3.5805104582661618E-2</c:v>
                </c:pt>
                <c:pt idx="395">
                  <c:v>3.7062642503923549E-2</c:v>
                </c:pt>
                <c:pt idx="396">
                  <c:v>3.5219419766253313E-2</c:v>
                </c:pt>
                <c:pt idx="397">
                  <c:v>3.4247234645717217E-2</c:v>
                </c:pt>
                <c:pt idx="398">
                  <c:v>3.4370921669970911E-2</c:v>
                </c:pt>
                <c:pt idx="399">
                  <c:v>3.5350974998354601E-2</c:v>
                </c:pt>
                <c:pt idx="400">
                  <c:v>3.5857272610431035E-2</c:v>
                </c:pt>
                <c:pt idx="401">
                  <c:v>3.6188737987617792E-2</c:v>
                </c:pt>
                <c:pt idx="402">
                  <c:v>3.6113293418290282E-2</c:v>
                </c:pt>
                <c:pt idx="403">
                  <c:v>3.8053002339187958E-2</c:v>
                </c:pt>
                <c:pt idx="404">
                  <c:v>3.844837550575575E-2</c:v>
                </c:pt>
                <c:pt idx="405">
                  <c:v>3.8829835118302514E-2</c:v>
                </c:pt>
                <c:pt idx="406">
                  <c:v>3.878264546630128E-2</c:v>
                </c:pt>
                <c:pt idx="407">
                  <c:v>3.9981193616545618E-2</c:v>
                </c:pt>
                <c:pt idx="408">
                  <c:v>4.0003043161085716E-2</c:v>
                </c:pt>
                <c:pt idx="409">
                  <c:v>3.9919901982133577E-2</c:v>
                </c:pt>
                <c:pt idx="410">
                  <c:v>4.0570875074259161E-2</c:v>
                </c:pt>
                <c:pt idx="411">
                  <c:v>4.0419693211146468E-2</c:v>
                </c:pt>
                <c:pt idx="412">
                  <c:v>4.108478603109722E-2</c:v>
                </c:pt>
                <c:pt idx="413">
                  <c:v>3.9850980048602325E-2</c:v>
                </c:pt>
                <c:pt idx="414">
                  <c:v>4.0494773932428396E-2</c:v>
                </c:pt>
                <c:pt idx="415">
                  <c:v>4.0190996695340209E-2</c:v>
                </c:pt>
                <c:pt idx="416">
                  <c:v>4.0982911197093186E-2</c:v>
                </c:pt>
                <c:pt idx="417">
                  <c:v>4.2012395404045555E-2</c:v>
                </c:pt>
                <c:pt idx="418">
                  <c:v>4.206559518677544E-2</c:v>
                </c:pt>
                <c:pt idx="419">
                  <c:v>4.0196451855218474E-2</c:v>
                </c:pt>
                <c:pt idx="420">
                  <c:v>4.1188370334011459E-2</c:v>
                </c:pt>
                <c:pt idx="421">
                  <c:v>4.0683038680257577E-2</c:v>
                </c:pt>
                <c:pt idx="422">
                  <c:v>3.9134798405700666E-2</c:v>
                </c:pt>
                <c:pt idx="423">
                  <c:v>4.0421949766659693E-2</c:v>
                </c:pt>
                <c:pt idx="424">
                  <c:v>4.1715900602597333E-2</c:v>
                </c:pt>
                <c:pt idx="425">
                  <c:v>4.2690978605936403E-2</c:v>
                </c:pt>
                <c:pt idx="426">
                  <c:v>4.1337583622238827E-2</c:v>
                </c:pt>
                <c:pt idx="427">
                  <c:v>4.0223554886740898E-2</c:v>
                </c:pt>
                <c:pt idx="428">
                  <c:v>4.1451708998218262E-2</c:v>
                </c:pt>
                <c:pt idx="429">
                  <c:v>4.2033909283205384E-2</c:v>
                </c:pt>
                <c:pt idx="430">
                  <c:v>4.2959233309325162E-2</c:v>
                </c:pt>
                <c:pt idx="431">
                  <c:v>4.2529285842124898E-2</c:v>
                </c:pt>
                <c:pt idx="432">
                  <c:v>4.2871611787427488E-2</c:v>
                </c:pt>
                <c:pt idx="433">
                  <c:v>4.3169248093866686E-2</c:v>
                </c:pt>
                <c:pt idx="434">
                  <c:v>4.2593124979784069E-2</c:v>
                </c:pt>
                <c:pt idx="435">
                  <c:v>4.3556128877502709E-2</c:v>
                </c:pt>
                <c:pt idx="436">
                  <c:v>4.3461528227399127E-2</c:v>
                </c:pt>
                <c:pt idx="437">
                  <c:v>4.378597771124948E-2</c:v>
                </c:pt>
                <c:pt idx="438">
                  <c:v>4.4928970221905673E-2</c:v>
                </c:pt>
                <c:pt idx="439">
                  <c:v>4.396597117643164E-2</c:v>
                </c:pt>
                <c:pt idx="440">
                  <c:v>4.3103050447929947E-2</c:v>
                </c:pt>
                <c:pt idx="441">
                  <c:v>4.2826764253017791E-2</c:v>
                </c:pt>
                <c:pt idx="442">
                  <c:v>4.2248079191939736E-2</c:v>
                </c:pt>
                <c:pt idx="443">
                  <c:v>4.2017584262799001E-2</c:v>
                </c:pt>
                <c:pt idx="444">
                  <c:v>4.3264411084253718E-2</c:v>
                </c:pt>
                <c:pt idx="445">
                  <c:v>4.2944893796511119E-2</c:v>
                </c:pt>
                <c:pt idx="446">
                  <c:v>4.3426975737778983E-2</c:v>
                </c:pt>
                <c:pt idx="447">
                  <c:v>4.2297570586730338E-2</c:v>
                </c:pt>
                <c:pt idx="448">
                  <c:v>3.8674184449019711E-2</c:v>
                </c:pt>
                <c:pt idx="449">
                  <c:v>3.994212062243041E-2</c:v>
                </c:pt>
                <c:pt idx="450">
                  <c:v>4.0783188995831887E-2</c:v>
                </c:pt>
                <c:pt idx="451">
                  <c:v>4.0712041225326345E-2</c:v>
                </c:pt>
                <c:pt idx="452">
                  <c:v>4.1865865981473682E-2</c:v>
                </c:pt>
                <c:pt idx="453">
                  <c:v>4.0855573720869787E-2</c:v>
                </c:pt>
                <c:pt idx="454">
                  <c:v>3.9380075008940141E-2</c:v>
                </c:pt>
                <c:pt idx="455">
                  <c:v>3.9317101335280213E-2</c:v>
                </c:pt>
                <c:pt idx="456">
                  <c:v>3.7041387603580223E-2</c:v>
                </c:pt>
                <c:pt idx="457">
                  <c:v>3.8821592645819303E-2</c:v>
                </c:pt>
                <c:pt idx="458">
                  <c:v>3.8176866659994868E-2</c:v>
                </c:pt>
                <c:pt idx="459">
                  <c:v>3.8548341340380654E-2</c:v>
                </c:pt>
                <c:pt idx="460">
                  <c:v>3.8624918105366834E-2</c:v>
                </c:pt>
                <c:pt idx="461">
                  <c:v>3.867977762959085E-2</c:v>
                </c:pt>
                <c:pt idx="462">
                  <c:v>3.9009590177533138E-2</c:v>
                </c:pt>
                <c:pt idx="463">
                  <c:v>4.0254773603605409E-2</c:v>
                </c:pt>
                <c:pt idx="464">
                  <c:v>4.0782212587323619E-2</c:v>
                </c:pt>
                <c:pt idx="465">
                  <c:v>4.1685827732429681E-2</c:v>
                </c:pt>
                <c:pt idx="466">
                  <c:v>4.2406338734792381E-2</c:v>
                </c:pt>
                <c:pt idx="467">
                  <c:v>4.1691717641780146E-2</c:v>
                </c:pt>
                <c:pt idx="468">
                  <c:v>4.2087033125792539E-2</c:v>
                </c:pt>
                <c:pt idx="469">
                  <c:v>4.2511639521791711E-2</c:v>
                </c:pt>
                <c:pt idx="470">
                  <c:v>4.2631667554026809E-2</c:v>
                </c:pt>
                <c:pt idx="471">
                  <c:v>4.3345358215764795E-2</c:v>
                </c:pt>
                <c:pt idx="472">
                  <c:v>4.4213834820301612E-2</c:v>
                </c:pt>
                <c:pt idx="473">
                  <c:v>4.481012784677918E-2</c:v>
                </c:pt>
                <c:pt idx="474">
                  <c:v>4.6175135139328249E-2</c:v>
                </c:pt>
                <c:pt idx="475">
                  <c:v>4.6972572915998656E-2</c:v>
                </c:pt>
                <c:pt idx="476">
                  <c:v>4.681338463387763E-2</c:v>
                </c:pt>
                <c:pt idx="477">
                  <c:v>4.8263896935899275E-2</c:v>
                </c:pt>
                <c:pt idx="478">
                  <c:v>5.1236989213135464E-2</c:v>
                </c:pt>
                <c:pt idx="479">
                  <c:v>5.4572629917037041E-2</c:v>
                </c:pt>
                <c:pt idx="480">
                  <c:v>5.4405535770764013E-2</c:v>
                </c:pt>
                <c:pt idx="481">
                  <c:v>5.4597316217673608E-2</c:v>
                </c:pt>
                <c:pt idx="482">
                  <c:v>5.7635795747003282E-2</c:v>
                </c:pt>
                <c:pt idx="483">
                  <c:v>5.6476171359178373E-2</c:v>
                </c:pt>
                <c:pt idx="484">
                  <c:v>5.6489812923051552E-2</c:v>
                </c:pt>
                <c:pt idx="485">
                  <c:v>6.0987906461620556E-2</c:v>
                </c:pt>
                <c:pt idx="486">
                  <c:v>6.1892383337786905E-2</c:v>
                </c:pt>
                <c:pt idx="487">
                  <c:v>6.1533189348205397E-2</c:v>
                </c:pt>
                <c:pt idx="488">
                  <c:v>6.233927475326051E-2</c:v>
                </c:pt>
                <c:pt idx="489">
                  <c:v>6.2766679768814893E-2</c:v>
                </c:pt>
                <c:pt idx="490">
                  <c:v>6.344984943656895E-2</c:v>
                </c:pt>
                <c:pt idx="491">
                  <c:v>6.3860507314195347E-2</c:v>
                </c:pt>
                <c:pt idx="492">
                  <c:v>6.3610750427481655E-2</c:v>
                </c:pt>
                <c:pt idx="493">
                  <c:v>6.3944876539695494E-2</c:v>
                </c:pt>
                <c:pt idx="494">
                  <c:v>6.4725790016716855E-2</c:v>
                </c:pt>
                <c:pt idx="495">
                  <c:v>6.3363752793659245E-2</c:v>
                </c:pt>
                <c:pt idx="496">
                  <c:v>6.4393936075312963E-2</c:v>
                </c:pt>
                <c:pt idx="497">
                  <c:v>6.4725697277131067E-2</c:v>
                </c:pt>
                <c:pt idx="498">
                  <c:v>6.5549637986766163E-2</c:v>
                </c:pt>
                <c:pt idx="499">
                  <c:v>6.9773341190694893E-2</c:v>
                </c:pt>
                <c:pt idx="500">
                  <c:v>7.0027021857524963E-2</c:v>
                </c:pt>
                <c:pt idx="501">
                  <c:v>6.9600877508983361E-2</c:v>
                </c:pt>
                <c:pt idx="502">
                  <c:v>7.0175235900827859E-2</c:v>
                </c:pt>
                <c:pt idx="503">
                  <c:v>7.0421158185907107E-2</c:v>
                </c:pt>
                <c:pt idx="504">
                  <c:v>7.0714298165672762E-2</c:v>
                </c:pt>
                <c:pt idx="505">
                  <c:v>7.3157733824459115E-2</c:v>
                </c:pt>
                <c:pt idx="506">
                  <c:v>7.4451981791663568E-2</c:v>
                </c:pt>
                <c:pt idx="507">
                  <c:v>7.4779202103062881E-2</c:v>
                </c:pt>
                <c:pt idx="508">
                  <c:v>7.502449244743703E-2</c:v>
                </c:pt>
                <c:pt idx="509">
                  <c:v>7.3881546576795021E-2</c:v>
                </c:pt>
                <c:pt idx="510">
                  <c:v>7.2141672019320202E-2</c:v>
                </c:pt>
                <c:pt idx="511">
                  <c:v>6.9015669639580945E-2</c:v>
                </c:pt>
                <c:pt idx="512">
                  <c:v>7.2467720060017227E-2</c:v>
                </c:pt>
                <c:pt idx="513">
                  <c:v>7.3647782232411307E-2</c:v>
                </c:pt>
                <c:pt idx="514">
                  <c:v>7.3576591373154754E-2</c:v>
                </c:pt>
                <c:pt idx="515">
                  <c:v>7.2337623158430286E-2</c:v>
                </c:pt>
                <c:pt idx="516">
                  <c:v>7.4478936523254324E-2</c:v>
                </c:pt>
                <c:pt idx="517">
                  <c:v>7.630052197145476E-2</c:v>
                </c:pt>
                <c:pt idx="518">
                  <c:v>7.773011514512751E-2</c:v>
                </c:pt>
                <c:pt idx="519">
                  <c:v>7.9106327544742561E-2</c:v>
                </c:pt>
                <c:pt idx="520">
                  <c:v>7.8434905872875493E-2</c:v>
                </c:pt>
                <c:pt idx="521">
                  <c:v>7.9036519548245421E-2</c:v>
                </c:pt>
                <c:pt idx="522">
                  <c:v>7.9644295555138855E-2</c:v>
                </c:pt>
                <c:pt idx="523">
                  <c:v>7.8634059542932233E-2</c:v>
                </c:pt>
                <c:pt idx="524">
                  <c:v>7.9025577656602897E-2</c:v>
                </c:pt>
                <c:pt idx="525">
                  <c:v>7.9528076050471741E-2</c:v>
                </c:pt>
                <c:pt idx="526">
                  <c:v>7.956518493542819E-2</c:v>
                </c:pt>
                <c:pt idx="527">
                  <c:v>7.8699385048961679E-2</c:v>
                </c:pt>
                <c:pt idx="528">
                  <c:v>7.8846255814014832E-2</c:v>
                </c:pt>
                <c:pt idx="529">
                  <c:v>7.9884934955884113E-2</c:v>
                </c:pt>
                <c:pt idx="530">
                  <c:v>7.9773258674683323E-2</c:v>
                </c:pt>
                <c:pt idx="531">
                  <c:v>7.8570282247904633E-2</c:v>
                </c:pt>
                <c:pt idx="532">
                  <c:v>7.9509761467766671E-2</c:v>
                </c:pt>
                <c:pt idx="533">
                  <c:v>7.7823425564729432E-2</c:v>
                </c:pt>
                <c:pt idx="534">
                  <c:v>7.9415665126619794E-2</c:v>
                </c:pt>
                <c:pt idx="535">
                  <c:v>7.9562106161282564E-2</c:v>
                </c:pt>
                <c:pt idx="536">
                  <c:v>7.9305243949926663E-2</c:v>
                </c:pt>
                <c:pt idx="537">
                  <c:v>8.1675175792386367E-2</c:v>
                </c:pt>
                <c:pt idx="538">
                  <c:v>7.9041690112262586E-2</c:v>
                </c:pt>
                <c:pt idx="539">
                  <c:v>7.9140036074071052E-2</c:v>
                </c:pt>
                <c:pt idx="540">
                  <c:v>8.0925500519506643E-2</c:v>
                </c:pt>
                <c:pt idx="541">
                  <c:v>7.9713763515365077E-2</c:v>
                </c:pt>
                <c:pt idx="542">
                  <c:v>8.0175180418802006E-2</c:v>
                </c:pt>
                <c:pt idx="543">
                  <c:v>8.1691514274810695E-2</c:v>
                </c:pt>
                <c:pt idx="544">
                  <c:v>8.203968795095018E-2</c:v>
                </c:pt>
                <c:pt idx="545">
                  <c:v>8.072728970652987E-2</c:v>
                </c:pt>
                <c:pt idx="546">
                  <c:v>8.1361117854606979E-2</c:v>
                </c:pt>
                <c:pt idx="547">
                  <c:v>7.929614309355304E-2</c:v>
                </c:pt>
                <c:pt idx="548">
                  <c:v>7.8644781847378997E-2</c:v>
                </c:pt>
                <c:pt idx="549">
                  <c:v>7.7550483302052164E-2</c:v>
                </c:pt>
                <c:pt idx="550">
                  <c:v>7.7254471460542984E-2</c:v>
                </c:pt>
                <c:pt idx="551">
                  <c:v>7.6908702638115001E-2</c:v>
                </c:pt>
                <c:pt idx="552">
                  <c:v>7.8802236604491815E-2</c:v>
                </c:pt>
                <c:pt idx="553">
                  <c:v>7.9931433751476932E-2</c:v>
                </c:pt>
                <c:pt idx="554">
                  <c:v>8.0908436836851783E-2</c:v>
                </c:pt>
                <c:pt idx="555">
                  <c:v>8.1490577406863274E-2</c:v>
                </c:pt>
                <c:pt idx="556">
                  <c:v>8.2272308156787988E-2</c:v>
                </c:pt>
                <c:pt idx="557">
                  <c:v>8.2561430529321855E-2</c:v>
                </c:pt>
                <c:pt idx="558">
                  <c:v>8.1983897002278594E-2</c:v>
                </c:pt>
                <c:pt idx="559">
                  <c:v>8.2730864001314242E-2</c:v>
                </c:pt>
                <c:pt idx="560">
                  <c:v>8.2075850555163754E-2</c:v>
                </c:pt>
                <c:pt idx="561">
                  <c:v>8.3241712924642774E-2</c:v>
                </c:pt>
                <c:pt idx="562">
                  <c:v>8.3749082231457495E-2</c:v>
                </c:pt>
                <c:pt idx="563">
                  <c:v>8.4335252332333743E-2</c:v>
                </c:pt>
                <c:pt idx="564">
                  <c:v>8.2394552048351777E-2</c:v>
                </c:pt>
                <c:pt idx="565">
                  <c:v>8.343773508937935E-2</c:v>
                </c:pt>
                <c:pt idx="566">
                  <c:v>8.2570312425392478E-2</c:v>
                </c:pt>
                <c:pt idx="567">
                  <c:v>8.4112527927652225E-2</c:v>
                </c:pt>
                <c:pt idx="568">
                  <c:v>8.6317557400025224E-2</c:v>
                </c:pt>
                <c:pt idx="569">
                  <c:v>8.6486530300239561E-2</c:v>
                </c:pt>
                <c:pt idx="570">
                  <c:v>8.6007204824333439E-2</c:v>
                </c:pt>
                <c:pt idx="571">
                  <c:v>8.6611573461320868E-2</c:v>
                </c:pt>
                <c:pt idx="572">
                  <c:v>8.7312383688967765E-2</c:v>
                </c:pt>
                <c:pt idx="573">
                  <c:v>8.4583480555696866E-2</c:v>
                </c:pt>
                <c:pt idx="574">
                  <c:v>8.3960040200206754E-2</c:v>
                </c:pt>
                <c:pt idx="575">
                  <c:v>8.5744235322660733E-2</c:v>
                </c:pt>
                <c:pt idx="576">
                  <c:v>8.6366011526236131E-2</c:v>
                </c:pt>
                <c:pt idx="577">
                  <c:v>8.6800404354240968E-2</c:v>
                </c:pt>
                <c:pt idx="578">
                  <c:v>8.3722924022091583E-2</c:v>
                </c:pt>
                <c:pt idx="579">
                  <c:v>8.4024395170597233E-2</c:v>
                </c:pt>
                <c:pt idx="580">
                  <c:v>8.2843461563797405E-2</c:v>
                </c:pt>
                <c:pt idx="581">
                  <c:v>8.2854302128122503E-2</c:v>
                </c:pt>
                <c:pt idx="582">
                  <c:v>8.3675322900422788E-2</c:v>
                </c:pt>
                <c:pt idx="583">
                  <c:v>8.5703069511761987E-2</c:v>
                </c:pt>
                <c:pt idx="584">
                  <c:v>8.705324397992964E-2</c:v>
                </c:pt>
                <c:pt idx="585">
                  <c:v>8.7770870114174171E-2</c:v>
                </c:pt>
                <c:pt idx="586">
                  <c:v>8.5842569530595547E-2</c:v>
                </c:pt>
                <c:pt idx="587">
                  <c:v>8.5272201880873144E-2</c:v>
                </c:pt>
                <c:pt idx="588">
                  <c:v>8.6117971400370363E-2</c:v>
                </c:pt>
                <c:pt idx="589">
                  <c:v>8.7307545037194512E-2</c:v>
                </c:pt>
                <c:pt idx="590">
                  <c:v>8.5896066013404937E-2</c:v>
                </c:pt>
                <c:pt idx="591">
                  <c:v>8.6432025501729681E-2</c:v>
                </c:pt>
                <c:pt idx="592">
                  <c:v>8.7084553085561511E-2</c:v>
                </c:pt>
                <c:pt idx="593">
                  <c:v>9.0238805618835904E-2</c:v>
                </c:pt>
                <c:pt idx="594">
                  <c:v>8.9069493745557171E-2</c:v>
                </c:pt>
                <c:pt idx="595">
                  <c:v>8.8985113033817509E-2</c:v>
                </c:pt>
                <c:pt idx="596">
                  <c:v>9.0199137983633992E-2</c:v>
                </c:pt>
                <c:pt idx="597">
                  <c:v>8.9045752876437456E-2</c:v>
                </c:pt>
                <c:pt idx="598">
                  <c:v>8.8747930992644442E-2</c:v>
                </c:pt>
                <c:pt idx="599">
                  <c:v>9.0051802201464026E-2</c:v>
                </c:pt>
                <c:pt idx="600">
                  <c:v>8.9743764426455375E-2</c:v>
                </c:pt>
                <c:pt idx="601">
                  <c:v>8.7513218843088936E-2</c:v>
                </c:pt>
                <c:pt idx="602">
                  <c:v>8.4563987526300455E-2</c:v>
                </c:pt>
                <c:pt idx="603">
                  <c:v>8.4308511896885818E-2</c:v>
                </c:pt>
                <c:pt idx="604">
                  <c:v>8.2915775402468972E-2</c:v>
                </c:pt>
                <c:pt idx="605">
                  <c:v>8.0010500178880228E-2</c:v>
                </c:pt>
                <c:pt idx="606">
                  <c:v>7.9636825614735729E-2</c:v>
                </c:pt>
                <c:pt idx="607">
                  <c:v>7.9449640699395641E-2</c:v>
                </c:pt>
                <c:pt idx="608">
                  <c:v>7.8827968692093187E-2</c:v>
                </c:pt>
                <c:pt idx="609">
                  <c:v>7.9159449077733424E-2</c:v>
                </c:pt>
                <c:pt idx="610">
                  <c:v>7.7450585271484851E-2</c:v>
                </c:pt>
                <c:pt idx="611">
                  <c:v>7.4760689983150552E-2</c:v>
                </c:pt>
                <c:pt idx="612">
                  <c:v>7.2976478401531875E-2</c:v>
                </c:pt>
                <c:pt idx="613">
                  <c:v>7.3346622509472326E-2</c:v>
                </c:pt>
                <c:pt idx="614">
                  <c:v>7.1678340688521969E-2</c:v>
                </c:pt>
                <c:pt idx="615">
                  <c:v>7.4121930437018646E-2</c:v>
                </c:pt>
                <c:pt idx="616">
                  <c:v>7.0176961228040957E-2</c:v>
                </c:pt>
                <c:pt idx="617">
                  <c:v>6.6195703568635578E-2</c:v>
                </c:pt>
                <c:pt idx="618">
                  <c:v>6.3213861447441344E-2</c:v>
                </c:pt>
                <c:pt idx="619">
                  <c:v>6.2988528244027453E-2</c:v>
                </c:pt>
                <c:pt idx="620">
                  <c:v>6.4164598540256357E-2</c:v>
                </c:pt>
                <c:pt idx="621">
                  <c:v>6.4308823267940074E-2</c:v>
                </c:pt>
                <c:pt idx="622">
                  <c:v>6.394662860737732E-2</c:v>
                </c:pt>
                <c:pt idx="623">
                  <c:v>6.7228954200567514E-2</c:v>
                </c:pt>
                <c:pt idx="624">
                  <c:v>6.7901220419449793E-2</c:v>
                </c:pt>
                <c:pt idx="625">
                  <c:v>6.85982954465294E-2</c:v>
                </c:pt>
                <c:pt idx="626">
                  <c:v>6.9774959469153464E-2</c:v>
                </c:pt>
                <c:pt idx="627">
                  <c:v>7.1369954081828446E-2</c:v>
                </c:pt>
                <c:pt idx="628">
                  <c:v>7.1605649657957793E-2</c:v>
                </c:pt>
                <c:pt idx="629">
                  <c:v>7.1042374487035875E-2</c:v>
                </c:pt>
                <c:pt idx="630">
                  <c:v>7.0092691154317599E-2</c:v>
                </c:pt>
                <c:pt idx="631">
                  <c:v>6.9903917400236715E-2</c:v>
                </c:pt>
                <c:pt idx="632">
                  <c:v>7.0457410628381956E-2</c:v>
                </c:pt>
                <c:pt idx="633">
                  <c:v>7.000036759461592E-2</c:v>
                </c:pt>
                <c:pt idx="634">
                  <c:v>7.0427071607790603E-2</c:v>
                </c:pt>
                <c:pt idx="635">
                  <c:v>6.9603851306351716E-2</c:v>
                </c:pt>
                <c:pt idx="636">
                  <c:v>6.9916614782399744E-2</c:v>
                </c:pt>
                <c:pt idx="637">
                  <c:v>7.0617201380382078E-2</c:v>
                </c:pt>
                <c:pt idx="638">
                  <c:v>7.1108484876317934E-2</c:v>
                </c:pt>
                <c:pt idx="639">
                  <c:v>7.1224489466375607E-2</c:v>
                </c:pt>
                <c:pt idx="640">
                  <c:v>7.0061175509880114E-2</c:v>
                </c:pt>
                <c:pt idx="641">
                  <c:v>6.8400623534120353E-2</c:v>
                </c:pt>
                <c:pt idx="642">
                  <c:v>6.7991289618085649E-2</c:v>
                </c:pt>
                <c:pt idx="643">
                  <c:v>6.6711395332747392E-2</c:v>
                </c:pt>
                <c:pt idx="644">
                  <c:v>6.6723137779862718E-2</c:v>
                </c:pt>
                <c:pt idx="645">
                  <c:v>6.4987010588632099E-2</c:v>
                </c:pt>
                <c:pt idx="646">
                  <c:v>6.4422478953597873E-2</c:v>
                </c:pt>
                <c:pt idx="647">
                  <c:v>6.5332622720682076E-2</c:v>
                </c:pt>
                <c:pt idx="648">
                  <c:v>6.5883785677853357E-2</c:v>
                </c:pt>
                <c:pt idx="649">
                  <c:v>6.5295910766037135E-2</c:v>
                </c:pt>
                <c:pt idx="650">
                  <c:v>6.5366900865209354E-2</c:v>
                </c:pt>
                <c:pt idx="651">
                  <c:v>6.5168551402258634E-2</c:v>
                </c:pt>
                <c:pt idx="652">
                  <c:v>6.7448957179546465E-2</c:v>
                </c:pt>
                <c:pt idx="653">
                  <c:v>6.7948224191735518E-2</c:v>
                </c:pt>
                <c:pt idx="654">
                  <c:v>6.761958903005949E-2</c:v>
                </c:pt>
                <c:pt idx="655">
                  <c:v>7.0128261449679652E-2</c:v>
                </c:pt>
                <c:pt idx="656">
                  <c:v>7.0557782718424278E-2</c:v>
                </c:pt>
                <c:pt idx="657">
                  <c:v>7.2564655421830659E-2</c:v>
                </c:pt>
                <c:pt idx="658">
                  <c:v>7.1637158090498865E-2</c:v>
                </c:pt>
                <c:pt idx="659">
                  <c:v>7.2826957320205832E-2</c:v>
                </c:pt>
                <c:pt idx="660">
                  <c:v>7.2030497390173753E-2</c:v>
                </c:pt>
                <c:pt idx="661">
                  <c:v>7.5198499633613247E-2</c:v>
                </c:pt>
                <c:pt idx="662">
                  <c:v>7.5463874116169061E-2</c:v>
                </c:pt>
                <c:pt idx="663">
                  <c:v>7.8485192987981289E-2</c:v>
                </c:pt>
                <c:pt idx="664">
                  <c:v>8.3424534522979599E-2</c:v>
                </c:pt>
                <c:pt idx="665">
                  <c:v>8.0113610445907923E-2</c:v>
                </c:pt>
                <c:pt idx="666">
                  <c:v>7.8869270249133372E-2</c:v>
                </c:pt>
                <c:pt idx="667">
                  <c:v>8.06811503243412E-2</c:v>
                </c:pt>
                <c:pt idx="668">
                  <c:v>8.0971853876720346E-2</c:v>
                </c:pt>
                <c:pt idx="669">
                  <c:v>8.2277998601304247E-2</c:v>
                </c:pt>
                <c:pt idx="670">
                  <c:v>8.1594921836896761E-2</c:v>
                </c:pt>
                <c:pt idx="671">
                  <c:v>8.1603634779865653E-2</c:v>
                </c:pt>
                <c:pt idx="672">
                  <c:v>8.2183339807904376E-2</c:v>
                </c:pt>
                <c:pt idx="673">
                  <c:v>8.4907943462878555E-2</c:v>
                </c:pt>
                <c:pt idx="674">
                  <c:v>8.4273003746464292E-2</c:v>
                </c:pt>
                <c:pt idx="675">
                  <c:v>8.6545277353163863E-2</c:v>
                </c:pt>
                <c:pt idx="676">
                  <c:v>8.5698459055304488E-2</c:v>
                </c:pt>
                <c:pt idx="677">
                  <c:v>8.5280910713483982E-2</c:v>
                </c:pt>
                <c:pt idx="678">
                  <c:v>8.4207195620319197E-2</c:v>
                </c:pt>
                <c:pt idx="679">
                  <c:v>8.4396049579767762E-2</c:v>
                </c:pt>
                <c:pt idx="680">
                  <c:v>8.4803496562361413E-2</c:v>
                </c:pt>
                <c:pt idx="681">
                  <c:v>8.3825975671765418E-2</c:v>
                </c:pt>
                <c:pt idx="682">
                  <c:v>8.4009021026681063E-2</c:v>
                </c:pt>
                <c:pt idx="683">
                  <c:v>8.6832836581581585E-2</c:v>
                </c:pt>
                <c:pt idx="684">
                  <c:v>8.4941285872044192E-2</c:v>
                </c:pt>
                <c:pt idx="685">
                  <c:v>8.7086998083920841E-2</c:v>
                </c:pt>
                <c:pt idx="686">
                  <c:v>8.7619007580905128E-2</c:v>
                </c:pt>
                <c:pt idx="687">
                  <c:v>8.7109026601652539E-2</c:v>
                </c:pt>
                <c:pt idx="688">
                  <c:v>8.8029799453192448E-2</c:v>
                </c:pt>
                <c:pt idx="689">
                  <c:v>8.8048139166303718E-2</c:v>
                </c:pt>
                <c:pt idx="690">
                  <c:v>8.6385270480268117E-2</c:v>
                </c:pt>
                <c:pt idx="691">
                  <c:v>8.8135297021902037E-2</c:v>
                </c:pt>
                <c:pt idx="692">
                  <c:v>8.8249049301101223E-2</c:v>
                </c:pt>
                <c:pt idx="693">
                  <c:v>8.8074460561480272E-2</c:v>
                </c:pt>
                <c:pt idx="694">
                  <c:v>8.802502837435755E-2</c:v>
                </c:pt>
                <c:pt idx="695">
                  <c:v>8.7824760587575934E-2</c:v>
                </c:pt>
                <c:pt idx="696">
                  <c:v>8.8939361395782512E-2</c:v>
                </c:pt>
                <c:pt idx="697">
                  <c:v>8.9775510041175011E-2</c:v>
                </c:pt>
                <c:pt idx="698">
                  <c:v>8.9416570630213021E-2</c:v>
                </c:pt>
                <c:pt idx="699">
                  <c:v>8.9280904908031866E-2</c:v>
                </c:pt>
                <c:pt idx="700">
                  <c:v>9.0432449836092887E-2</c:v>
                </c:pt>
                <c:pt idx="701">
                  <c:v>8.9051176023953404E-2</c:v>
                </c:pt>
                <c:pt idx="702">
                  <c:v>8.9184587174766072E-2</c:v>
                </c:pt>
                <c:pt idx="703">
                  <c:v>8.9660779953942171E-2</c:v>
                </c:pt>
                <c:pt idx="704">
                  <c:v>9.0080446779150281E-2</c:v>
                </c:pt>
                <c:pt idx="705">
                  <c:v>9.2230067941089899E-2</c:v>
                </c:pt>
                <c:pt idx="706">
                  <c:v>9.2642062600787112E-2</c:v>
                </c:pt>
                <c:pt idx="707">
                  <c:v>9.284391602887121E-2</c:v>
                </c:pt>
                <c:pt idx="708">
                  <c:v>9.4666100741481518E-2</c:v>
                </c:pt>
                <c:pt idx="709">
                  <c:v>9.4944339586574777E-2</c:v>
                </c:pt>
                <c:pt idx="710">
                  <c:v>9.5126574456125823E-2</c:v>
                </c:pt>
                <c:pt idx="711">
                  <c:v>9.4784065515715721E-2</c:v>
                </c:pt>
                <c:pt idx="712">
                  <c:v>9.509828731246639E-2</c:v>
                </c:pt>
                <c:pt idx="713">
                  <c:v>9.5923086036433958E-2</c:v>
                </c:pt>
                <c:pt idx="714">
                  <c:v>9.4532582799824239E-2</c:v>
                </c:pt>
                <c:pt idx="715">
                  <c:v>9.3857568935124869E-2</c:v>
                </c:pt>
                <c:pt idx="716">
                  <c:v>9.2919172127005956E-2</c:v>
                </c:pt>
                <c:pt idx="717">
                  <c:v>9.3598271724047111E-2</c:v>
                </c:pt>
                <c:pt idx="718">
                  <c:v>9.4737324189285488E-2</c:v>
                </c:pt>
                <c:pt idx="719">
                  <c:v>9.4258623343099979E-2</c:v>
                </c:pt>
                <c:pt idx="720">
                  <c:v>9.4848203784732021E-2</c:v>
                </c:pt>
                <c:pt idx="721">
                  <c:v>9.5413510706177984E-2</c:v>
                </c:pt>
                <c:pt idx="722">
                  <c:v>9.5159980365872698E-2</c:v>
                </c:pt>
                <c:pt idx="723">
                  <c:v>9.4861681707640422E-2</c:v>
                </c:pt>
                <c:pt idx="724">
                  <c:v>9.4966193894368889E-2</c:v>
                </c:pt>
                <c:pt idx="725">
                  <c:v>9.5286372222646243E-2</c:v>
                </c:pt>
                <c:pt idx="726">
                  <c:v>9.5222786895081235E-2</c:v>
                </c:pt>
                <c:pt idx="727">
                  <c:v>9.5450528550328873E-2</c:v>
                </c:pt>
                <c:pt idx="728">
                  <c:v>9.4384277770834801E-2</c:v>
                </c:pt>
                <c:pt idx="729">
                  <c:v>9.3270877070864788E-2</c:v>
                </c:pt>
                <c:pt idx="730">
                  <c:v>9.3839979601318291E-2</c:v>
                </c:pt>
                <c:pt idx="731">
                  <c:v>9.32706400879737E-2</c:v>
                </c:pt>
                <c:pt idx="732">
                  <c:v>9.3963713004987515E-2</c:v>
                </c:pt>
                <c:pt idx="733">
                  <c:v>9.5159515732097466E-2</c:v>
                </c:pt>
                <c:pt idx="734">
                  <c:v>9.2678136139335399E-2</c:v>
                </c:pt>
                <c:pt idx="735">
                  <c:v>9.2376227315530191E-2</c:v>
                </c:pt>
                <c:pt idx="736">
                  <c:v>9.2674548543338675E-2</c:v>
                </c:pt>
                <c:pt idx="737">
                  <c:v>9.5233545072091808E-2</c:v>
                </c:pt>
                <c:pt idx="738">
                  <c:v>9.5145815080587059E-2</c:v>
                </c:pt>
                <c:pt idx="739">
                  <c:v>9.5339720435993591E-2</c:v>
                </c:pt>
                <c:pt idx="740">
                  <c:v>9.6463687606920923E-2</c:v>
                </c:pt>
                <c:pt idx="741">
                  <c:v>9.6771851379653162E-2</c:v>
                </c:pt>
                <c:pt idx="742">
                  <c:v>9.8098099062720712E-2</c:v>
                </c:pt>
                <c:pt idx="743">
                  <c:v>9.9522535843955762E-2</c:v>
                </c:pt>
                <c:pt idx="744">
                  <c:v>0.10053839925965358</c:v>
                </c:pt>
                <c:pt idx="745">
                  <c:v>9.9711567069719953E-2</c:v>
                </c:pt>
                <c:pt idx="746">
                  <c:v>0.10146886259282017</c:v>
                </c:pt>
                <c:pt idx="747">
                  <c:v>0.10166810507937241</c:v>
                </c:pt>
                <c:pt idx="748">
                  <c:v>0.10109798216091792</c:v>
                </c:pt>
                <c:pt idx="749">
                  <c:v>0.100328438102123</c:v>
                </c:pt>
                <c:pt idx="750">
                  <c:v>0.10019576865699231</c:v>
                </c:pt>
                <c:pt idx="751">
                  <c:v>0.10239865111733581</c:v>
                </c:pt>
                <c:pt idx="752">
                  <c:v>0.10332763326454542</c:v>
                </c:pt>
                <c:pt idx="753">
                  <c:v>0.10620722580105624</c:v>
                </c:pt>
                <c:pt idx="754">
                  <c:v>0.10727195119402277</c:v>
                </c:pt>
                <c:pt idx="755">
                  <c:v>0.10838605235839172</c:v>
                </c:pt>
                <c:pt idx="756">
                  <c:v>0.10973693307343368</c:v>
                </c:pt>
                <c:pt idx="757">
                  <c:v>0.11126138452678735</c:v>
                </c:pt>
                <c:pt idx="758">
                  <c:v>0.10953748449593959</c:v>
                </c:pt>
                <c:pt idx="759">
                  <c:v>0.10932541708603027</c:v>
                </c:pt>
                <c:pt idx="760">
                  <c:v>0.10964097992677213</c:v>
                </c:pt>
                <c:pt idx="761">
                  <c:v>0.10911298315703677</c:v>
                </c:pt>
                <c:pt idx="762">
                  <c:v>0.1090000365079391</c:v>
                </c:pt>
                <c:pt idx="763">
                  <c:v>0.10797999061773433</c:v>
                </c:pt>
                <c:pt idx="764">
                  <c:v>0.10832638911015868</c:v>
                </c:pt>
                <c:pt idx="765">
                  <c:v>0.10748738418969372</c:v>
                </c:pt>
                <c:pt idx="766">
                  <c:v>0.10769809180282186</c:v>
                </c:pt>
                <c:pt idx="767">
                  <c:v>0.10922996036011767</c:v>
                </c:pt>
                <c:pt idx="768">
                  <c:v>0.10918874623646047</c:v>
                </c:pt>
                <c:pt idx="769">
                  <c:v>0.10762855354488776</c:v>
                </c:pt>
                <c:pt idx="770">
                  <c:v>0.10851508709683078</c:v>
                </c:pt>
                <c:pt idx="771">
                  <c:v>0.1065018379467253</c:v>
                </c:pt>
                <c:pt idx="772">
                  <c:v>0.10900147361652501</c:v>
                </c:pt>
                <c:pt idx="773">
                  <c:v>0.10917218649617877</c:v>
                </c:pt>
                <c:pt idx="774">
                  <c:v>0.10770260843196877</c:v>
                </c:pt>
                <c:pt idx="775">
                  <c:v>0.10687160594033762</c:v>
                </c:pt>
                <c:pt idx="776">
                  <c:v>0.10569623980788978</c:v>
                </c:pt>
                <c:pt idx="777">
                  <c:v>0.10722956347723733</c:v>
                </c:pt>
                <c:pt idx="778">
                  <c:v>0.10662717878163774</c:v>
                </c:pt>
                <c:pt idx="779">
                  <c:v>0.10941391175286697</c:v>
                </c:pt>
                <c:pt idx="780">
                  <c:v>0.11047969960313098</c:v>
                </c:pt>
                <c:pt idx="781">
                  <c:v>0.11051736978177495</c:v>
                </c:pt>
                <c:pt idx="782">
                  <c:v>0.11182825362848559</c:v>
                </c:pt>
                <c:pt idx="783">
                  <c:v>0.110223017065052</c:v>
                </c:pt>
                <c:pt idx="784">
                  <c:v>0.109884899587954</c:v>
                </c:pt>
                <c:pt idx="785">
                  <c:v>0.1109611874248202</c:v>
                </c:pt>
                <c:pt idx="786">
                  <c:v>0.11110242154378369</c:v>
                </c:pt>
                <c:pt idx="787">
                  <c:v>0.11092130163198677</c:v>
                </c:pt>
                <c:pt idx="788">
                  <c:v>0.11063460897182553</c:v>
                </c:pt>
                <c:pt idx="789">
                  <c:v>0.10799365031903263</c:v>
                </c:pt>
                <c:pt idx="790">
                  <c:v>0.10729169302075814</c:v>
                </c:pt>
                <c:pt idx="791">
                  <c:v>0.10784972807911064</c:v>
                </c:pt>
                <c:pt idx="792">
                  <c:v>0.1083161292433934</c:v>
                </c:pt>
                <c:pt idx="793">
                  <c:v>0.10615742965659747</c:v>
                </c:pt>
                <c:pt idx="794">
                  <c:v>0.10470718844389171</c:v>
                </c:pt>
                <c:pt idx="795">
                  <c:v>9.5459383967887002E-2</c:v>
                </c:pt>
                <c:pt idx="796">
                  <c:v>9.310867573483117E-2</c:v>
                </c:pt>
                <c:pt idx="797">
                  <c:v>9.3721503836917908E-2</c:v>
                </c:pt>
                <c:pt idx="798">
                  <c:v>8.9113683956465906E-2</c:v>
                </c:pt>
                <c:pt idx="799">
                  <c:v>9.4353766285246277E-2</c:v>
                </c:pt>
                <c:pt idx="800">
                  <c:v>9.9796067478996608E-2</c:v>
                </c:pt>
                <c:pt idx="801">
                  <c:v>0.10105330753662911</c:v>
                </c:pt>
                <c:pt idx="802">
                  <c:v>0.10225566991144297</c:v>
                </c:pt>
                <c:pt idx="803">
                  <c:v>0.10243224963752118</c:v>
                </c:pt>
                <c:pt idx="804">
                  <c:v>0.10263071609913688</c:v>
                </c:pt>
                <c:pt idx="805">
                  <c:v>9.9801318457637178E-2</c:v>
                </c:pt>
                <c:pt idx="806">
                  <c:v>0.103869248434179</c:v>
                </c:pt>
                <c:pt idx="807">
                  <c:v>0.10510866403176267</c:v>
                </c:pt>
                <c:pt idx="808">
                  <c:v>0.10596898970620572</c:v>
                </c:pt>
                <c:pt idx="809">
                  <c:v>0.10782057966206859</c:v>
                </c:pt>
                <c:pt idx="810">
                  <c:v>0.10799939132974234</c:v>
                </c:pt>
                <c:pt idx="811">
                  <c:v>0.1092909143811609</c:v>
                </c:pt>
                <c:pt idx="812">
                  <c:v>0.10762621997271671</c:v>
                </c:pt>
                <c:pt idx="813">
                  <c:v>0.10904775138326883</c:v>
                </c:pt>
                <c:pt idx="814">
                  <c:v>0.10821604718664268</c:v>
                </c:pt>
                <c:pt idx="815">
                  <c:v>0.10821516854965907</c:v>
                </c:pt>
                <c:pt idx="816">
                  <c:v>0.10925324192820818</c:v>
                </c:pt>
                <c:pt idx="817">
                  <c:v>0.11051369933467381</c:v>
                </c:pt>
                <c:pt idx="818">
                  <c:v>0.1111821849018384</c:v>
                </c:pt>
                <c:pt idx="819">
                  <c:v>0.11129114399724482</c:v>
                </c:pt>
                <c:pt idx="820">
                  <c:v>0.11362783378037533</c:v>
                </c:pt>
                <c:pt idx="821">
                  <c:v>0.11526125897421369</c:v>
                </c:pt>
                <c:pt idx="822">
                  <c:v>0.11520936465683351</c:v>
                </c:pt>
                <c:pt idx="823">
                  <c:v>0.1156988973986226</c:v>
                </c:pt>
                <c:pt idx="824">
                  <c:v>0.11537151745276786</c:v>
                </c:pt>
                <c:pt idx="825">
                  <c:v>0.11605912102379223</c:v>
                </c:pt>
                <c:pt idx="826">
                  <c:v>0.11664587704096152</c:v>
                </c:pt>
                <c:pt idx="827">
                  <c:v>0.11639106927000809</c:v>
                </c:pt>
                <c:pt idx="828">
                  <c:v>0.11666954155724074</c:v>
                </c:pt>
                <c:pt idx="829">
                  <c:v>0.11728155155864251</c:v>
                </c:pt>
                <c:pt idx="830">
                  <c:v>0.11728761851653835</c:v>
                </c:pt>
                <c:pt idx="831">
                  <c:v>0.11893959526360343</c:v>
                </c:pt>
                <c:pt idx="832">
                  <c:v>0.11887722405576651</c:v>
                </c:pt>
                <c:pt idx="833">
                  <c:v>0.11912846876841199</c:v>
                </c:pt>
                <c:pt idx="834">
                  <c:v>0.12036814429481679</c:v>
                </c:pt>
                <c:pt idx="835">
                  <c:v>0.11909087919427996</c:v>
                </c:pt>
                <c:pt idx="836">
                  <c:v>0.11936329353813946</c:v>
                </c:pt>
                <c:pt idx="837">
                  <c:v>0.12102485599288659</c:v>
                </c:pt>
                <c:pt idx="838">
                  <c:v>0.12312545859467749</c:v>
                </c:pt>
                <c:pt idx="839">
                  <c:v>0.12291242783010259</c:v>
                </c:pt>
                <c:pt idx="840">
                  <c:v>0.1231014120309879</c:v>
                </c:pt>
                <c:pt idx="841">
                  <c:v>0.1238035458922182</c:v>
                </c:pt>
                <c:pt idx="842">
                  <c:v>0.12516525532025868</c:v>
                </c:pt>
                <c:pt idx="843">
                  <c:v>0.12580470003731681</c:v>
                </c:pt>
                <c:pt idx="844">
                  <c:v>0.12608367192160252</c:v>
                </c:pt>
                <c:pt idx="845">
                  <c:v>0.12505542361353639</c:v>
                </c:pt>
                <c:pt idx="846">
                  <c:v>0.12512263357767561</c:v>
                </c:pt>
                <c:pt idx="847">
                  <c:v>0.12577844844279151</c:v>
                </c:pt>
                <c:pt idx="848">
                  <c:v>0.12569135176656632</c:v>
                </c:pt>
                <c:pt idx="849">
                  <c:v>0.12732280073574209</c:v>
                </c:pt>
                <c:pt idx="850">
                  <c:v>0.12661450354847981</c:v>
                </c:pt>
                <c:pt idx="851">
                  <c:v>0.12651567577313894</c:v>
                </c:pt>
                <c:pt idx="852">
                  <c:v>0.12752069895743645</c:v>
                </c:pt>
                <c:pt idx="853">
                  <c:v>0.12969498715667394</c:v>
                </c:pt>
                <c:pt idx="854">
                  <c:v>0.13051728377190019</c:v>
                </c:pt>
                <c:pt idx="855">
                  <c:v>0.13099207074043018</c:v>
                </c:pt>
                <c:pt idx="856">
                  <c:v>0.12813706075658926</c:v>
                </c:pt>
                <c:pt idx="857">
                  <c:v>0.12922033674653055</c:v>
                </c:pt>
                <c:pt idx="858">
                  <c:v>0.12954556463325528</c:v>
                </c:pt>
                <c:pt idx="859">
                  <c:v>0.12830321098129449</c:v>
                </c:pt>
                <c:pt idx="860">
                  <c:v>0.12899034425705502</c:v>
                </c:pt>
                <c:pt idx="861">
                  <c:v>0.12748391460048869</c:v>
                </c:pt>
                <c:pt idx="862">
                  <c:v>0.12713653146815274</c:v>
                </c:pt>
                <c:pt idx="863">
                  <c:v>0.12901693271696413</c:v>
                </c:pt>
                <c:pt idx="864">
                  <c:v>0.12882372700988398</c:v>
                </c:pt>
                <c:pt idx="865">
                  <c:v>0.12762532705211949</c:v>
                </c:pt>
                <c:pt idx="866">
                  <c:v>0.12836436503859439</c:v>
                </c:pt>
                <c:pt idx="867">
                  <c:v>0.12766002474660243</c:v>
                </c:pt>
                <c:pt idx="868">
                  <c:v>0.12815440912886511</c:v>
                </c:pt>
                <c:pt idx="869">
                  <c:v>0.12926899896399902</c:v>
                </c:pt>
                <c:pt idx="870">
                  <c:v>0.12990336406858871</c:v>
                </c:pt>
                <c:pt idx="871">
                  <c:v>0.13038179011915219</c:v>
                </c:pt>
                <c:pt idx="872">
                  <c:v>0.13106177874425007</c:v>
                </c:pt>
                <c:pt idx="873">
                  <c:v>0.13111939314740439</c:v>
                </c:pt>
                <c:pt idx="874">
                  <c:v>0.13218456039447557</c:v>
                </c:pt>
                <c:pt idx="875">
                  <c:v>0.13266146219921615</c:v>
                </c:pt>
                <c:pt idx="876">
                  <c:v>0.13308365258266175</c:v>
                </c:pt>
                <c:pt idx="877">
                  <c:v>0.133280734533616</c:v>
                </c:pt>
                <c:pt idx="878">
                  <c:v>0.13248711804903102</c:v>
                </c:pt>
                <c:pt idx="879">
                  <c:v>0.13007639437308161</c:v>
                </c:pt>
                <c:pt idx="880">
                  <c:v>0.13261785112028823</c:v>
                </c:pt>
                <c:pt idx="881">
                  <c:v>0.13336929932852915</c:v>
                </c:pt>
                <c:pt idx="882">
                  <c:v>0.13351413683378888</c:v>
                </c:pt>
                <c:pt idx="883">
                  <c:v>0.13229720283225332</c:v>
                </c:pt>
                <c:pt idx="884">
                  <c:v>0.13183547786823091</c:v>
                </c:pt>
                <c:pt idx="885">
                  <c:v>0.13232101442278155</c:v>
                </c:pt>
                <c:pt idx="886">
                  <c:v>0.13247106113897056</c:v>
                </c:pt>
                <c:pt idx="887">
                  <c:v>0.13343613228006479</c:v>
                </c:pt>
                <c:pt idx="888">
                  <c:v>0.13407489126018013</c:v>
                </c:pt>
                <c:pt idx="889">
                  <c:v>0.13361771998185534</c:v>
                </c:pt>
                <c:pt idx="890">
                  <c:v>0.13337321591438434</c:v>
                </c:pt>
                <c:pt idx="891">
                  <c:v>0.13382277963425726</c:v>
                </c:pt>
                <c:pt idx="892">
                  <c:v>0.13317871319816188</c:v>
                </c:pt>
                <c:pt idx="893">
                  <c:v>0.13307713445590164</c:v>
                </c:pt>
                <c:pt idx="894">
                  <c:v>0.13319018488416923</c:v>
                </c:pt>
                <c:pt idx="895">
                  <c:v>0.13484411587039147</c:v>
                </c:pt>
                <c:pt idx="896">
                  <c:v>0.13324982344132708</c:v>
                </c:pt>
                <c:pt idx="897">
                  <c:v>0.13373275699894549</c:v>
                </c:pt>
                <c:pt idx="898">
                  <c:v>0.12777442792715754</c:v>
                </c:pt>
                <c:pt idx="899">
                  <c:v>0.13384965361342105</c:v>
                </c:pt>
                <c:pt idx="900">
                  <c:v>0.13372032592919725</c:v>
                </c:pt>
                <c:pt idx="901">
                  <c:v>0.13020943918140837</c:v>
                </c:pt>
                <c:pt idx="902">
                  <c:v>0.13386629701373276</c:v>
                </c:pt>
                <c:pt idx="903">
                  <c:v>0.1343021712094481</c:v>
                </c:pt>
                <c:pt idx="904">
                  <c:v>0.13525304747893307</c:v>
                </c:pt>
                <c:pt idx="905">
                  <c:v>0.13560903188848439</c:v>
                </c:pt>
                <c:pt idx="906">
                  <c:v>0.1345492163776012</c:v>
                </c:pt>
                <c:pt idx="907">
                  <c:v>0.13516122422211541</c:v>
                </c:pt>
                <c:pt idx="908">
                  <c:v>0.13490732375351788</c:v>
                </c:pt>
                <c:pt idx="909">
                  <c:v>0.13530822460834613</c:v>
                </c:pt>
                <c:pt idx="910">
                  <c:v>0.13557924062408655</c:v>
                </c:pt>
                <c:pt idx="911">
                  <c:v>0.13543990041149612</c:v>
                </c:pt>
                <c:pt idx="912">
                  <c:v>0.13589397328966357</c:v>
                </c:pt>
                <c:pt idx="913">
                  <c:v>0.13651284958821486</c:v>
                </c:pt>
                <c:pt idx="914">
                  <c:v>0.13549503657315687</c:v>
                </c:pt>
                <c:pt idx="915">
                  <c:v>0.13547726987134379</c:v>
                </c:pt>
                <c:pt idx="916">
                  <c:v>0.13383034158045426</c:v>
                </c:pt>
                <c:pt idx="917">
                  <c:v>0.1341522493358549</c:v>
                </c:pt>
                <c:pt idx="918">
                  <c:v>0.13651611523002116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3C-4207-AE4A-75367B0E3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02815"/>
        <c:axId val="61803295"/>
      </c:lineChart>
      <c:dateAx>
        <c:axId val="6180281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03295"/>
        <c:crosses val="autoZero"/>
        <c:auto val="1"/>
        <c:lblOffset val="100"/>
        <c:baseTimeUnit val="days"/>
      </c:dateAx>
      <c:valAx>
        <c:axId val="6180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0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7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800" b="1">
                <a:solidFill>
                  <a:schemeClr val="accent1"/>
                </a:solidFill>
              </a:rPr>
              <a:t>EMD Book Alpha Attribution</a:t>
            </a:r>
          </a:p>
          <a:p>
            <a:pPr algn="l">
              <a:defRPr/>
            </a:pPr>
            <a:r>
              <a:rPr lang="en-US" sz="600" i="1"/>
              <a:t>Portfolio Construction and Manager Selection</a:t>
            </a:r>
          </a:p>
        </c:rich>
      </c:tx>
      <c:layout>
        <c:manualLayout>
          <c:xMode val="edge"/>
          <c:yMode val="edge"/>
          <c:x val="2.3611499876271272E-2"/>
          <c:y val="2.28245329582361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7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01228768351406E-2"/>
          <c:y val="0.25424847526507965"/>
          <c:w val="0.89013824119360097"/>
          <c:h val="0.65116982782229882"/>
        </c:manualLayout>
      </c:layout>
      <c:lineChart>
        <c:grouping val="standard"/>
        <c:varyColors val="0"/>
        <c:ser>
          <c:idx val="2"/>
          <c:order val="0"/>
          <c:tx>
            <c:strRef>
              <c:f>'Headline Attribution'!$AR$1</c:f>
              <c:strCache>
                <c:ptCount val="1"/>
                <c:pt idx="0">
                  <c:v>Alpha - Cumulative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'Headline Attribution'!$A$2:$A$323</c:f>
              <c:numCache>
                <c:formatCode>m/d/yyyy</c:formatCode>
                <c:ptCount val="322"/>
                <c:pt idx="0">
                  <c:v>45748</c:v>
                </c:pt>
                <c:pt idx="1">
                  <c:v>45749</c:v>
                </c:pt>
                <c:pt idx="2">
                  <c:v>45750</c:v>
                </c:pt>
                <c:pt idx="3">
                  <c:v>45751</c:v>
                </c:pt>
                <c:pt idx="4">
                  <c:v>45754</c:v>
                </c:pt>
                <c:pt idx="5">
                  <c:v>45755</c:v>
                </c:pt>
                <c:pt idx="6">
                  <c:v>45756</c:v>
                </c:pt>
                <c:pt idx="7">
                  <c:v>45757</c:v>
                </c:pt>
                <c:pt idx="8">
                  <c:v>45758</c:v>
                </c:pt>
                <c:pt idx="9">
                  <c:v>45761</c:v>
                </c:pt>
                <c:pt idx="10">
                  <c:v>45762</c:v>
                </c:pt>
                <c:pt idx="11">
                  <c:v>45763</c:v>
                </c:pt>
                <c:pt idx="12">
                  <c:v>45764</c:v>
                </c:pt>
                <c:pt idx="13">
                  <c:v>45765</c:v>
                </c:pt>
                <c:pt idx="14">
                  <c:v>45768</c:v>
                </c:pt>
                <c:pt idx="15">
                  <c:v>45769</c:v>
                </c:pt>
                <c:pt idx="16">
                  <c:v>45770</c:v>
                </c:pt>
                <c:pt idx="17">
                  <c:v>45771</c:v>
                </c:pt>
                <c:pt idx="18">
                  <c:v>45772</c:v>
                </c:pt>
                <c:pt idx="19">
                  <c:v>45775</c:v>
                </c:pt>
                <c:pt idx="20">
                  <c:v>45776</c:v>
                </c:pt>
                <c:pt idx="21">
                  <c:v>45777</c:v>
                </c:pt>
                <c:pt idx="22">
                  <c:v>45778</c:v>
                </c:pt>
                <c:pt idx="23">
                  <c:v>45779</c:v>
                </c:pt>
                <c:pt idx="24">
                  <c:v>45782</c:v>
                </c:pt>
                <c:pt idx="25">
                  <c:v>45783</c:v>
                </c:pt>
                <c:pt idx="26">
                  <c:v>45784</c:v>
                </c:pt>
                <c:pt idx="27">
                  <c:v>45785</c:v>
                </c:pt>
                <c:pt idx="28">
                  <c:v>45786</c:v>
                </c:pt>
                <c:pt idx="29">
                  <c:v>45789</c:v>
                </c:pt>
                <c:pt idx="30">
                  <c:v>45790</c:v>
                </c:pt>
                <c:pt idx="31">
                  <c:v>45791</c:v>
                </c:pt>
                <c:pt idx="32">
                  <c:v>45792</c:v>
                </c:pt>
                <c:pt idx="33">
                  <c:v>45793</c:v>
                </c:pt>
                <c:pt idx="34">
                  <c:v>45796</c:v>
                </c:pt>
                <c:pt idx="35">
                  <c:v>45797</c:v>
                </c:pt>
                <c:pt idx="36">
                  <c:v>45798</c:v>
                </c:pt>
                <c:pt idx="37">
                  <c:v>45799</c:v>
                </c:pt>
                <c:pt idx="38">
                  <c:v>45800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45810</c:v>
                </c:pt>
                <c:pt idx="46">
                  <c:v>45811</c:v>
                </c:pt>
                <c:pt idx="47">
                  <c:v>45812</c:v>
                </c:pt>
                <c:pt idx="48">
                  <c:v>45813</c:v>
                </c:pt>
                <c:pt idx="49">
                  <c:v>45814</c:v>
                </c:pt>
                <c:pt idx="50">
                  <c:v>45817</c:v>
                </c:pt>
                <c:pt idx="51">
                  <c:v>45818</c:v>
                </c:pt>
                <c:pt idx="52">
                  <c:v>45819</c:v>
                </c:pt>
                <c:pt idx="53">
                  <c:v>45820</c:v>
                </c:pt>
                <c:pt idx="54">
                  <c:v>45821</c:v>
                </c:pt>
                <c:pt idx="55">
                  <c:v>45824</c:v>
                </c:pt>
                <c:pt idx="56">
                  <c:v>45825</c:v>
                </c:pt>
                <c:pt idx="57">
                  <c:v>45826</c:v>
                </c:pt>
                <c:pt idx="58">
                  <c:v>45827</c:v>
                </c:pt>
                <c:pt idx="59">
                  <c:v>45828</c:v>
                </c:pt>
                <c:pt idx="60">
                  <c:v>45831</c:v>
                </c:pt>
                <c:pt idx="61">
                  <c:v>45832</c:v>
                </c:pt>
                <c:pt idx="62">
                  <c:v>45833</c:v>
                </c:pt>
                <c:pt idx="63">
                  <c:v>45834</c:v>
                </c:pt>
                <c:pt idx="64">
                  <c:v>45835</c:v>
                </c:pt>
                <c:pt idx="65">
                  <c:v>45838</c:v>
                </c:pt>
                <c:pt idx="66">
                  <c:v>45839</c:v>
                </c:pt>
                <c:pt idx="67">
                  <c:v>45840</c:v>
                </c:pt>
                <c:pt idx="68">
                  <c:v>45841</c:v>
                </c:pt>
                <c:pt idx="69">
                  <c:v>45842</c:v>
                </c:pt>
                <c:pt idx="70">
                  <c:v>45845</c:v>
                </c:pt>
                <c:pt idx="71">
                  <c:v>45846</c:v>
                </c:pt>
                <c:pt idx="72">
                  <c:v>45847</c:v>
                </c:pt>
                <c:pt idx="73">
                  <c:v>45848</c:v>
                </c:pt>
                <c:pt idx="74">
                  <c:v>45849</c:v>
                </c:pt>
                <c:pt idx="75">
                  <c:v>45852</c:v>
                </c:pt>
                <c:pt idx="76">
                  <c:v>45853</c:v>
                </c:pt>
                <c:pt idx="77">
                  <c:v>45854</c:v>
                </c:pt>
                <c:pt idx="78">
                  <c:v>45855</c:v>
                </c:pt>
                <c:pt idx="79">
                  <c:v>45856</c:v>
                </c:pt>
                <c:pt idx="80">
                  <c:v>45859</c:v>
                </c:pt>
                <c:pt idx="81">
                  <c:v>45860</c:v>
                </c:pt>
                <c:pt idx="82">
                  <c:v>45861</c:v>
                </c:pt>
                <c:pt idx="83">
                  <c:v>45862</c:v>
                </c:pt>
                <c:pt idx="84">
                  <c:v>45863</c:v>
                </c:pt>
                <c:pt idx="85">
                  <c:v>45866</c:v>
                </c:pt>
                <c:pt idx="86">
                  <c:v>45867</c:v>
                </c:pt>
                <c:pt idx="87">
                  <c:v>45868</c:v>
                </c:pt>
                <c:pt idx="88">
                  <c:v>45869</c:v>
                </c:pt>
                <c:pt idx="89">
                  <c:v>45870</c:v>
                </c:pt>
                <c:pt idx="90">
                  <c:v>45873</c:v>
                </c:pt>
                <c:pt idx="91">
                  <c:v>45874</c:v>
                </c:pt>
                <c:pt idx="92">
                  <c:v>45875</c:v>
                </c:pt>
                <c:pt idx="93">
                  <c:v>45876</c:v>
                </c:pt>
                <c:pt idx="94">
                  <c:v>45877</c:v>
                </c:pt>
                <c:pt idx="95">
                  <c:v>45880</c:v>
                </c:pt>
                <c:pt idx="96">
                  <c:v>45881</c:v>
                </c:pt>
                <c:pt idx="97">
                  <c:v>45882</c:v>
                </c:pt>
                <c:pt idx="98">
                  <c:v>45883</c:v>
                </c:pt>
                <c:pt idx="99">
                  <c:v>45884</c:v>
                </c:pt>
                <c:pt idx="100">
                  <c:v>45887</c:v>
                </c:pt>
                <c:pt idx="101">
                  <c:v>45888</c:v>
                </c:pt>
                <c:pt idx="102">
                  <c:v>45889</c:v>
                </c:pt>
                <c:pt idx="103">
                  <c:v>45890</c:v>
                </c:pt>
                <c:pt idx="104">
                  <c:v>45891</c:v>
                </c:pt>
                <c:pt idx="105">
                  <c:v>45894</c:v>
                </c:pt>
                <c:pt idx="106">
                  <c:v>45895</c:v>
                </c:pt>
                <c:pt idx="107">
                  <c:v>45896</c:v>
                </c:pt>
                <c:pt idx="108">
                  <c:v>45897</c:v>
                </c:pt>
                <c:pt idx="109">
                  <c:v>45898</c:v>
                </c:pt>
                <c:pt idx="110">
                  <c:v>45900</c:v>
                </c:pt>
                <c:pt idx="111">
                  <c:v>45901</c:v>
                </c:pt>
                <c:pt idx="112">
                  <c:v>45902</c:v>
                </c:pt>
                <c:pt idx="113">
                  <c:v>45903</c:v>
                </c:pt>
                <c:pt idx="114">
                  <c:v>45904</c:v>
                </c:pt>
                <c:pt idx="115">
                  <c:v>45905</c:v>
                </c:pt>
                <c:pt idx="116">
                  <c:v>45908</c:v>
                </c:pt>
                <c:pt idx="117">
                  <c:v>45909</c:v>
                </c:pt>
                <c:pt idx="118">
                  <c:v>45910</c:v>
                </c:pt>
                <c:pt idx="119">
                  <c:v>45911</c:v>
                </c:pt>
                <c:pt idx="120">
                  <c:v>45912</c:v>
                </c:pt>
                <c:pt idx="121">
                  <c:v>45915</c:v>
                </c:pt>
                <c:pt idx="122">
                  <c:v>45916</c:v>
                </c:pt>
                <c:pt idx="123">
                  <c:v>45917</c:v>
                </c:pt>
                <c:pt idx="124">
                  <c:v>45918</c:v>
                </c:pt>
                <c:pt idx="125">
                  <c:v>45919</c:v>
                </c:pt>
                <c:pt idx="126">
                  <c:v>45922</c:v>
                </c:pt>
                <c:pt idx="127">
                  <c:v>45923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</c:numCache>
            </c:numRef>
          </c:cat>
          <c:val>
            <c:numRef>
              <c:f>'Headline Attribution'!$AR$2:$AR$323</c:f>
              <c:numCache>
                <c:formatCode>0.00%</c:formatCode>
                <c:ptCount val="322"/>
                <c:pt idx="0">
                  <c:v>-4.6777033389844291E-5</c:v>
                </c:pt>
                <c:pt idx="1">
                  <c:v>2.8353698218430701E-4</c:v>
                </c:pt>
                <c:pt idx="2">
                  <c:v>-1.7649885184229941E-3</c:v>
                </c:pt>
                <c:pt idx="3">
                  <c:v>-1.4094699865249138E-3</c:v>
                </c:pt>
                <c:pt idx="4">
                  <c:v>-5.7688206126532693E-3</c:v>
                </c:pt>
                <c:pt idx="5">
                  <c:v>-6.880682130225857E-3</c:v>
                </c:pt>
                <c:pt idx="6">
                  <c:v>-5.7573341566182767E-3</c:v>
                </c:pt>
                <c:pt idx="7">
                  <c:v>-9.8582768576275237E-3</c:v>
                </c:pt>
                <c:pt idx="8">
                  <c:v>-6.3937341531880021E-3</c:v>
                </c:pt>
                <c:pt idx="9">
                  <c:v>-4.1398178914977546E-3</c:v>
                </c:pt>
                <c:pt idx="10">
                  <c:v>-3.4941860390335089E-3</c:v>
                </c:pt>
                <c:pt idx="11">
                  <c:v>-3.0327554014879521E-3</c:v>
                </c:pt>
                <c:pt idx="12">
                  <c:v>-3.2015042064452714E-3</c:v>
                </c:pt>
                <c:pt idx="13">
                  <c:v>-3.0947083637213879E-3</c:v>
                </c:pt>
                <c:pt idx="14">
                  <c:v>-5.1945111351211493E-3</c:v>
                </c:pt>
                <c:pt idx="15">
                  <c:v>-2.6347060697370361E-3</c:v>
                </c:pt>
                <c:pt idx="16">
                  <c:v>-2.2635897321952037E-3</c:v>
                </c:pt>
                <c:pt idx="17">
                  <c:v>-2.076845184767695E-3</c:v>
                </c:pt>
                <c:pt idx="18">
                  <c:v>-1.2068896247621197E-3</c:v>
                </c:pt>
                <c:pt idx="19">
                  <c:v>-1.2605911308076756E-3</c:v>
                </c:pt>
                <c:pt idx="20">
                  <c:v>-6.9951934027878693E-4</c:v>
                </c:pt>
                <c:pt idx="21">
                  <c:v>-1.7770703371151608E-3</c:v>
                </c:pt>
                <c:pt idx="22">
                  <c:v>-7.051017398875814E-4</c:v>
                </c:pt>
                <c:pt idx="23">
                  <c:v>-1.5060673825137982E-3</c:v>
                </c:pt>
                <c:pt idx="24">
                  <c:v>-1.4377243127350336E-3</c:v>
                </c:pt>
                <c:pt idx="25">
                  <c:v>-7.1443351262101551E-4</c:v>
                </c:pt>
                <c:pt idx="26">
                  <c:v>-2.3360786578363602E-4</c:v>
                </c:pt>
                <c:pt idx="27">
                  <c:v>3.4969154230024557E-4</c:v>
                </c:pt>
                <c:pt idx="28">
                  <c:v>3.8910452927787276E-4</c:v>
                </c:pt>
                <c:pt idx="29">
                  <c:v>2.0499446288013701E-3</c:v>
                </c:pt>
                <c:pt idx="30">
                  <c:v>2.8681567490507209E-3</c:v>
                </c:pt>
                <c:pt idx="31">
                  <c:v>2.777381121452871E-3</c:v>
                </c:pt>
                <c:pt idx="32">
                  <c:v>2.9949340156523174E-3</c:v>
                </c:pt>
                <c:pt idx="33">
                  <c:v>2.6851011917952139E-3</c:v>
                </c:pt>
                <c:pt idx="34">
                  <c:v>2.839878429183873E-3</c:v>
                </c:pt>
                <c:pt idx="35">
                  <c:v>3.0061817637105914E-3</c:v>
                </c:pt>
                <c:pt idx="36">
                  <c:v>2.9229339555125744E-3</c:v>
                </c:pt>
                <c:pt idx="37">
                  <c:v>3.3342498678374799E-3</c:v>
                </c:pt>
                <c:pt idx="38">
                  <c:v>3.2603390094381179E-3</c:v>
                </c:pt>
                <c:pt idx="39">
                  <c:v>3.123166932877508E-3</c:v>
                </c:pt>
                <c:pt idx="40">
                  <c:v>3.9739452827884936E-3</c:v>
                </c:pt>
                <c:pt idx="41">
                  <c:v>4.0836252425098252E-3</c:v>
                </c:pt>
                <c:pt idx="42">
                  <c:v>3.9082646425634415E-3</c:v>
                </c:pt>
                <c:pt idx="43">
                  <c:v>4.9291314454078528E-3</c:v>
                </c:pt>
                <c:pt idx="44">
                  <c:v>4.1114684957228587E-3</c:v>
                </c:pt>
                <c:pt idx="45">
                  <c:v>4.0214673587166683E-3</c:v>
                </c:pt>
                <c:pt idx="46">
                  <c:v>4.9389945372451116E-3</c:v>
                </c:pt>
                <c:pt idx="47">
                  <c:v>5.8018271565285495E-3</c:v>
                </c:pt>
                <c:pt idx="48">
                  <c:v>5.532761416635168E-3</c:v>
                </c:pt>
                <c:pt idx="49">
                  <c:v>5.9117896262914638E-3</c:v>
                </c:pt>
                <c:pt idx="50">
                  <c:v>6.2587526938520099E-3</c:v>
                </c:pt>
                <c:pt idx="51">
                  <c:v>6.8649636211597365E-3</c:v>
                </c:pt>
                <c:pt idx="52">
                  <c:v>6.9518644491943782E-3</c:v>
                </c:pt>
                <c:pt idx="53">
                  <c:v>6.7834894872111917E-3</c:v>
                </c:pt>
                <c:pt idx="54">
                  <c:v>6.5606413905276995E-3</c:v>
                </c:pt>
                <c:pt idx="55">
                  <c:v>6.3304940663750919E-3</c:v>
                </c:pt>
                <c:pt idx="56">
                  <c:v>6.9241467119887101E-3</c:v>
                </c:pt>
                <c:pt idx="57">
                  <c:v>6.8089702714977385E-3</c:v>
                </c:pt>
                <c:pt idx="58">
                  <c:v>8.0623316982795235E-3</c:v>
                </c:pt>
                <c:pt idx="59">
                  <c:v>7.5536130471356433E-3</c:v>
                </c:pt>
                <c:pt idx="60">
                  <c:v>7.5337007209868023E-3</c:v>
                </c:pt>
                <c:pt idx="61">
                  <c:v>7.2260576599094684E-3</c:v>
                </c:pt>
                <c:pt idx="62">
                  <c:v>8.466733276424776E-3</c:v>
                </c:pt>
                <c:pt idx="63">
                  <c:v>8.5274727671651451E-3</c:v>
                </c:pt>
                <c:pt idx="64">
                  <c:v>8.7777647044064988E-3</c:v>
                </c:pt>
                <c:pt idx="65">
                  <c:v>6.6232184084338286E-3</c:v>
                </c:pt>
                <c:pt idx="66">
                  <c:v>7.1334715302251439E-3</c:v>
                </c:pt>
                <c:pt idx="67">
                  <c:v>7.4327493912731413E-3</c:v>
                </c:pt>
                <c:pt idx="68">
                  <c:v>6.3047620552254546E-3</c:v>
                </c:pt>
                <c:pt idx="69">
                  <c:v>6.8452165880894533E-3</c:v>
                </c:pt>
                <c:pt idx="70">
                  <c:v>5.880105551066217E-3</c:v>
                </c:pt>
                <c:pt idx="71">
                  <c:v>5.8284490043720716E-3</c:v>
                </c:pt>
                <c:pt idx="72">
                  <c:v>7.0493472256616396E-3</c:v>
                </c:pt>
                <c:pt idx="73">
                  <c:v>6.8010028080474072E-3</c:v>
                </c:pt>
                <c:pt idx="74">
                  <c:v>6.1131857263523326E-3</c:v>
                </c:pt>
                <c:pt idx="75">
                  <c:v>6.8615110707623828E-3</c:v>
                </c:pt>
                <c:pt idx="76">
                  <c:v>6.3915524586535266E-3</c:v>
                </c:pt>
                <c:pt idx="77">
                  <c:v>6.9289538374879278E-3</c:v>
                </c:pt>
                <c:pt idx="78">
                  <c:v>7.7529139266550029E-3</c:v>
                </c:pt>
                <c:pt idx="79">
                  <c:v>8.0011093443470571E-3</c:v>
                </c:pt>
                <c:pt idx="80">
                  <c:v>8.0412993563581114E-3</c:v>
                </c:pt>
                <c:pt idx="81">
                  <c:v>8.4394039977571111E-3</c:v>
                </c:pt>
                <c:pt idx="82">
                  <c:v>8.4573524030808755E-3</c:v>
                </c:pt>
                <c:pt idx="83">
                  <c:v>9.2225185715641977E-3</c:v>
                </c:pt>
                <c:pt idx="84">
                  <c:v>9.4594074003140349E-3</c:v>
                </c:pt>
                <c:pt idx="85">
                  <c:v>9.6615413392229232E-3</c:v>
                </c:pt>
                <c:pt idx="86">
                  <c:v>9.5661913775186846E-3</c:v>
                </c:pt>
                <c:pt idx="87">
                  <c:v>8.9751158229975925E-3</c:v>
                </c:pt>
                <c:pt idx="88">
                  <c:v>6.9692270429915215E-3</c:v>
                </c:pt>
                <c:pt idx="89">
                  <c:v>8.8650275250041766E-3</c:v>
                </c:pt>
                <c:pt idx="90">
                  <c:v>9.1633767113163955E-3</c:v>
                </c:pt>
                <c:pt idx="91">
                  <c:v>9.1158026448485696E-3</c:v>
                </c:pt>
                <c:pt idx="92">
                  <c:v>8.2001791900168097E-3</c:v>
                </c:pt>
                <c:pt idx="93">
                  <c:v>7.6581049691584191E-3</c:v>
                </c:pt>
                <c:pt idx="94">
                  <c:v>8.0660083760211165E-3</c:v>
                </c:pt>
                <c:pt idx="95">
                  <c:v>8.0115218040746061E-3</c:v>
                </c:pt>
                <c:pt idx="96">
                  <c:v>8.6685664203776103E-3</c:v>
                </c:pt>
                <c:pt idx="97">
                  <c:v>8.7785892290559442E-3</c:v>
                </c:pt>
                <c:pt idx="98">
                  <c:v>8.4474934588461004E-3</c:v>
                </c:pt>
                <c:pt idx="99">
                  <c:v>8.3171037945388715E-3</c:v>
                </c:pt>
                <c:pt idx="100">
                  <c:v>8.6763416003294846E-3</c:v>
                </c:pt>
                <c:pt idx="101">
                  <c:v>8.0759827493546155E-3</c:v>
                </c:pt>
                <c:pt idx="102">
                  <c:v>8.1365519411484843E-3</c:v>
                </c:pt>
                <c:pt idx="103">
                  <c:v>8.4093973832606306E-3</c:v>
                </c:pt>
                <c:pt idx="104">
                  <c:v>9.4055094769134318E-3</c:v>
                </c:pt>
                <c:pt idx="105">
                  <c:v>8.219987431676179E-3</c:v>
                </c:pt>
                <c:pt idx="106">
                  <c:v>8.745207464696314E-3</c:v>
                </c:pt>
                <c:pt idx="107">
                  <c:v>4.0650871697134328E-3</c:v>
                </c:pt>
                <c:pt idx="108">
                  <c:v>8.5236193649647074E-3</c:v>
                </c:pt>
                <c:pt idx="109">
                  <c:v>8.4235476958067768E-3</c:v>
                </c:pt>
                <c:pt idx="110">
                  <c:v>5.6621115608521677E-3</c:v>
                </c:pt>
                <c:pt idx="111">
                  <c:v>8.5383590971566115E-3</c:v>
                </c:pt>
                <c:pt idx="112">
                  <c:v>9.2018060133476354E-3</c:v>
                </c:pt>
                <c:pt idx="113">
                  <c:v>9.6579404966692373E-3</c:v>
                </c:pt>
                <c:pt idx="114">
                  <c:v>9.6419268058496321E-3</c:v>
                </c:pt>
                <c:pt idx="115">
                  <c:v>8.2345194162909419E-3</c:v>
                </c:pt>
                <c:pt idx="116">
                  <c:v>8.7164196554614382E-3</c:v>
                </c:pt>
                <c:pt idx="117">
                  <c:v>8.4730910916537283E-3</c:v>
                </c:pt>
                <c:pt idx="118">
                  <c:v>8.4179499900094434E-3</c:v>
                </c:pt>
                <c:pt idx="119">
                  <c:v>8.2780183528472495E-3</c:v>
                </c:pt>
                <c:pt idx="120">
                  <c:v>9.5996199796657411E-3</c:v>
                </c:pt>
                <c:pt idx="121">
                  <c:v>9.8802707755261121E-3</c:v>
                </c:pt>
                <c:pt idx="122">
                  <c:v>1.0178991681830896E-2</c:v>
                </c:pt>
                <c:pt idx="123">
                  <c:v>9.432466476391177E-3</c:v>
                </c:pt>
                <c:pt idx="124">
                  <c:v>9.7471716929105057E-3</c:v>
                </c:pt>
                <c:pt idx="125">
                  <c:v>8.6547178224851695E-3</c:v>
                </c:pt>
                <c:pt idx="126">
                  <c:v>8.5659752760007812E-3</c:v>
                </c:pt>
                <c:pt idx="127">
                  <c:v>1.0190071316001026E-2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E0-4A7E-8B43-1E463DAB05A2}"/>
            </c:ext>
          </c:extLst>
        </c:ser>
        <c:ser>
          <c:idx val="4"/>
          <c:order val="1"/>
          <c:tx>
            <c:strRef>
              <c:f>'Headline Attribution'!$BH$1</c:f>
              <c:strCache>
                <c:ptCount val="1"/>
                <c:pt idx="0">
                  <c:v>Manager Selection</c:v>
                </c:pt>
              </c:strCache>
            </c:strRef>
          </c:tx>
          <c:spPr>
            <a:ln w="19050" cap="rnd">
              <a:solidFill>
                <a:schemeClr val="accent5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'Headline Attribution'!$A$2:$A$323</c:f>
              <c:numCache>
                <c:formatCode>m/d/yyyy</c:formatCode>
                <c:ptCount val="322"/>
                <c:pt idx="0">
                  <c:v>45748</c:v>
                </c:pt>
                <c:pt idx="1">
                  <c:v>45749</c:v>
                </c:pt>
                <c:pt idx="2">
                  <c:v>45750</c:v>
                </c:pt>
                <c:pt idx="3">
                  <c:v>45751</c:v>
                </c:pt>
                <c:pt idx="4">
                  <c:v>45754</c:v>
                </c:pt>
                <c:pt idx="5">
                  <c:v>45755</c:v>
                </c:pt>
                <c:pt idx="6">
                  <c:v>45756</c:v>
                </c:pt>
                <c:pt idx="7">
                  <c:v>45757</c:v>
                </c:pt>
                <c:pt idx="8">
                  <c:v>45758</c:v>
                </c:pt>
                <c:pt idx="9">
                  <c:v>45761</c:v>
                </c:pt>
                <c:pt idx="10">
                  <c:v>45762</c:v>
                </c:pt>
                <c:pt idx="11">
                  <c:v>45763</c:v>
                </c:pt>
                <c:pt idx="12">
                  <c:v>45764</c:v>
                </c:pt>
                <c:pt idx="13">
                  <c:v>45765</c:v>
                </c:pt>
                <c:pt idx="14">
                  <c:v>45768</c:v>
                </c:pt>
                <c:pt idx="15">
                  <c:v>45769</c:v>
                </c:pt>
                <c:pt idx="16">
                  <c:v>45770</c:v>
                </c:pt>
                <c:pt idx="17">
                  <c:v>45771</c:v>
                </c:pt>
                <c:pt idx="18">
                  <c:v>45772</c:v>
                </c:pt>
                <c:pt idx="19">
                  <c:v>45775</c:v>
                </c:pt>
                <c:pt idx="20">
                  <c:v>45776</c:v>
                </c:pt>
                <c:pt idx="21">
                  <c:v>45777</c:v>
                </c:pt>
                <c:pt idx="22">
                  <c:v>45778</c:v>
                </c:pt>
                <c:pt idx="23">
                  <c:v>45779</c:v>
                </c:pt>
                <c:pt idx="24">
                  <c:v>45782</c:v>
                </c:pt>
                <c:pt idx="25">
                  <c:v>45783</c:v>
                </c:pt>
                <c:pt idx="26">
                  <c:v>45784</c:v>
                </c:pt>
                <c:pt idx="27">
                  <c:v>45785</c:v>
                </c:pt>
                <c:pt idx="28">
                  <c:v>45786</c:v>
                </c:pt>
                <c:pt idx="29">
                  <c:v>45789</c:v>
                </c:pt>
                <c:pt idx="30">
                  <c:v>45790</c:v>
                </c:pt>
                <c:pt idx="31">
                  <c:v>45791</c:v>
                </c:pt>
                <c:pt idx="32">
                  <c:v>45792</c:v>
                </c:pt>
                <c:pt idx="33">
                  <c:v>45793</c:v>
                </c:pt>
                <c:pt idx="34">
                  <c:v>45796</c:v>
                </c:pt>
                <c:pt idx="35">
                  <c:v>45797</c:v>
                </c:pt>
                <c:pt idx="36">
                  <c:v>45798</c:v>
                </c:pt>
                <c:pt idx="37">
                  <c:v>45799</c:v>
                </c:pt>
                <c:pt idx="38">
                  <c:v>45800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45810</c:v>
                </c:pt>
                <c:pt idx="46">
                  <c:v>45811</c:v>
                </c:pt>
                <c:pt idx="47">
                  <c:v>45812</c:v>
                </c:pt>
                <c:pt idx="48">
                  <c:v>45813</c:v>
                </c:pt>
                <c:pt idx="49">
                  <c:v>45814</c:v>
                </c:pt>
                <c:pt idx="50">
                  <c:v>45817</c:v>
                </c:pt>
                <c:pt idx="51">
                  <c:v>45818</c:v>
                </c:pt>
                <c:pt idx="52">
                  <c:v>45819</c:v>
                </c:pt>
                <c:pt idx="53">
                  <c:v>45820</c:v>
                </c:pt>
                <c:pt idx="54">
                  <c:v>45821</c:v>
                </c:pt>
                <c:pt idx="55">
                  <c:v>45824</c:v>
                </c:pt>
                <c:pt idx="56">
                  <c:v>45825</c:v>
                </c:pt>
                <c:pt idx="57">
                  <c:v>45826</c:v>
                </c:pt>
                <c:pt idx="58">
                  <c:v>45827</c:v>
                </c:pt>
                <c:pt idx="59">
                  <c:v>45828</c:v>
                </c:pt>
                <c:pt idx="60">
                  <c:v>45831</c:v>
                </c:pt>
                <c:pt idx="61">
                  <c:v>45832</c:v>
                </c:pt>
                <c:pt idx="62">
                  <c:v>45833</c:v>
                </c:pt>
                <c:pt idx="63">
                  <c:v>45834</c:v>
                </c:pt>
                <c:pt idx="64">
                  <c:v>45835</c:v>
                </c:pt>
                <c:pt idx="65">
                  <c:v>45838</c:v>
                </c:pt>
                <c:pt idx="66">
                  <c:v>45839</c:v>
                </c:pt>
                <c:pt idx="67">
                  <c:v>45840</c:v>
                </c:pt>
                <c:pt idx="68">
                  <c:v>45841</c:v>
                </c:pt>
                <c:pt idx="69">
                  <c:v>45842</c:v>
                </c:pt>
                <c:pt idx="70">
                  <c:v>45845</c:v>
                </c:pt>
                <c:pt idx="71">
                  <c:v>45846</c:v>
                </c:pt>
                <c:pt idx="72">
                  <c:v>45847</c:v>
                </c:pt>
                <c:pt idx="73">
                  <c:v>45848</c:v>
                </c:pt>
                <c:pt idx="74">
                  <c:v>45849</c:v>
                </c:pt>
                <c:pt idx="75">
                  <c:v>45852</c:v>
                </c:pt>
                <c:pt idx="76">
                  <c:v>45853</c:v>
                </c:pt>
                <c:pt idx="77">
                  <c:v>45854</c:v>
                </c:pt>
                <c:pt idx="78">
                  <c:v>45855</c:v>
                </c:pt>
                <c:pt idx="79">
                  <c:v>45856</c:v>
                </c:pt>
                <c:pt idx="80">
                  <c:v>45859</c:v>
                </c:pt>
                <c:pt idx="81">
                  <c:v>45860</c:v>
                </c:pt>
                <c:pt idx="82">
                  <c:v>45861</c:v>
                </c:pt>
                <c:pt idx="83">
                  <c:v>45862</c:v>
                </c:pt>
                <c:pt idx="84">
                  <c:v>45863</c:v>
                </c:pt>
                <c:pt idx="85">
                  <c:v>45866</c:v>
                </c:pt>
                <c:pt idx="86">
                  <c:v>45867</c:v>
                </c:pt>
                <c:pt idx="87">
                  <c:v>45868</c:v>
                </c:pt>
                <c:pt idx="88">
                  <c:v>45869</c:v>
                </c:pt>
                <c:pt idx="89">
                  <c:v>45870</c:v>
                </c:pt>
                <c:pt idx="90">
                  <c:v>45873</c:v>
                </c:pt>
                <c:pt idx="91">
                  <c:v>45874</c:v>
                </c:pt>
                <c:pt idx="92">
                  <c:v>45875</c:v>
                </c:pt>
                <c:pt idx="93">
                  <c:v>45876</c:v>
                </c:pt>
                <c:pt idx="94">
                  <c:v>45877</c:v>
                </c:pt>
                <c:pt idx="95">
                  <c:v>45880</c:v>
                </c:pt>
                <c:pt idx="96">
                  <c:v>45881</c:v>
                </c:pt>
                <c:pt idx="97">
                  <c:v>45882</c:v>
                </c:pt>
                <c:pt idx="98">
                  <c:v>45883</c:v>
                </c:pt>
                <c:pt idx="99">
                  <c:v>45884</c:v>
                </c:pt>
                <c:pt idx="100">
                  <c:v>45887</c:v>
                </c:pt>
                <c:pt idx="101">
                  <c:v>45888</c:v>
                </c:pt>
                <c:pt idx="102">
                  <c:v>45889</c:v>
                </c:pt>
                <c:pt idx="103">
                  <c:v>45890</c:v>
                </c:pt>
                <c:pt idx="104">
                  <c:v>45891</c:v>
                </c:pt>
                <c:pt idx="105">
                  <c:v>45894</c:v>
                </c:pt>
                <c:pt idx="106">
                  <c:v>45895</c:v>
                </c:pt>
                <c:pt idx="107">
                  <c:v>45896</c:v>
                </c:pt>
                <c:pt idx="108">
                  <c:v>45897</c:v>
                </c:pt>
                <c:pt idx="109">
                  <c:v>45898</c:v>
                </c:pt>
                <c:pt idx="110">
                  <c:v>45900</c:v>
                </c:pt>
                <c:pt idx="111">
                  <c:v>45901</c:v>
                </c:pt>
                <c:pt idx="112">
                  <c:v>45902</c:v>
                </c:pt>
                <c:pt idx="113">
                  <c:v>45903</c:v>
                </c:pt>
                <c:pt idx="114">
                  <c:v>45904</c:v>
                </c:pt>
                <c:pt idx="115">
                  <c:v>45905</c:v>
                </c:pt>
                <c:pt idx="116">
                  <c:v>45908</c:v>
                </c:pt>
                <c:pt idx="117">
                  <c:v>45909</c:v>
                </c:pt>
                <c:pt idx="118">
                  <c:v>45910</c:v>
                </c:pt>
                <c:pt idx="119">
                  <c:v>45911</c:v>
                </c:pt>
                <c:pt idx="120">
                  <c:v>45912</c:v>
                </c:pt>
                <c:pt idx="121">
                  <c:v>45915</c:v>
                </c:pt>
                <c:pt idx="122">
                  <c:v>45916</c:v>
                </c:pt>
                <c:pt idx="123">
                  <c:v>45917</c:v>
                </c:pt>
                <c:pt idx="124">
                  <c:v>45918</c:v>
                </c:pt>
                <c:pt idx="125">
                  <c:v>45919</c:v>
                </c:pt>
                <c:pt idx="126">
                  <c:v>45922</c:v>
                </c:pt>
                <c:pt idx="127">
                  <c:v>45923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</c:numCache>
            </c:numRef>
          </c:cat>
          <c:val>
            <c:numRef>
              <c:f>'Headline Attribution'!$BH$2:$BH$323</c:f>
              <c:numCache>
                <c:formatCode>0.00%</c:formatCode>
                <c:ptCount val="322"/>
                <c:pt idx="0">
                  <c:v>-3.1159836828886789E-5</c:v>
                </c:pt>
                <c:pt idx="1">
                  <c:v>2.8230851143118407E-4</c:v>
                </c:pt>
                <c:pt idx="2">
                  <c:v>-1.6654428158429102E-3</c:v>
                </c:pt>
                <c:pt idx="3">
                  <c:v>-1.3083318871804916E-3</c:v>
                </c:pt>
                <c:pt idx="4">
                  <c:v>-5.9917631814271344E-3</c:v>
                </c:pt>
                <c:pt idx="5">
                  <c:v>-7.1012153978899928E-3</c:v>
                </c:pt>
                <c:pt idx="6">
                  <c:v>-6.0330375104419298E-3</c:v>
                </c:pt>
                <c:pt idx="7">
                  <c:v>-1.0293223980596289E-2</c:v>
                </c:pt>
                <c:pt idx="8">
                  <c:v>-6.7146836411632327E-3</c:v>
                </c:pt>
                <c:pt idx="9">
                  <c:v>-4.1851139636972512E-3</c:v>
                </c:pt>
                <c:pt idx="10">
                  <c:v>-3.5597175795664127E-3</c:v>
                </c:pt>
                <c:pt idx="11">
                  <c:v>-3.0451316631427972E-3</c:v>
                </c:pt>
                <c:pt idx="12">
                  <c:v>-3.2094511439011431E-3</c:v>
                </c:pt>
                <c:pt idx="13">
                  <c:v>-3.0715630547950568E-3</c:v>
                </c:pt>
                <c:pt idx="14">
                  <c:v>-5.1091667310806388E-3</c:v>
                </c:pt>
                <c:pt idx="15">
                  <c:v>-2.6200363605767274E-3</c:v>
                </c:pt>
                <c:pt idx="16">
                  <c:v>-2.3734861038997579E-3</c:v>
                </c:pt>
                <c:pt idx="17">
                  <c:v>-2.209802802941141E-3</c:v>
                </c:pt>
                <c:pt idx="18">
                  <c:v>-1.3886950033183965E-3</c:v>
                </c:pt>
                <c:pt idx="19">
                  <c:v>-1.3951211881368941E-3</c:v>
                </c:pt>
                <c:pt idx="20">
                  <c:v>-8.3603420634092984E-4</c:v>
                </c:pt>
                <c:pt idx="21">
                  <c:v>-1.8663496737392204E-3</c:v>
                </c:pt>
                <c:pt idx="22">
                  <c:v>-7.3139795360588344E-4</c:v>
                </c:pt>
                <c:pt idx="23">
                  <c:v>-1.5609874593780493E-3</c:v>
                </c:pt>
                <c:pt idx="24">
                  <c:v>-1.4605994208969353E-3</c:v>
                </c:pt>
                <c:pt idx="25">
                  <c:v>-7.275007147307111E-4</c:v>
                </c:pt>
                <c:pt idx="26">
                  <c:v>-2.5533146872258605E-4</c:v>
                </c:pt>
                <c:pt idx="27">
                  <c:v>3.033335611586363E-4</c:v>
                </c:pt>
                <c:pt idx="28">
                  <c:v>3.2553865688278449E-4</c:v>
                </c:pt>
                <c:pt idx="29">
                  <c:v>1.8113908868881978E-3</c:v>
                </c:pt>
                <c:pt idx="30">
                  <c:v>2.6143769144559847E-3</c:v>
                </c:pt>
                <c:pt idx="31">
                  <c:v>2.543885401460777E-3</c:v>
                </c:pt>
                <c:pt idx="32">
                  <c:v>2.8244882985404285E-3</c:v>
                </c:pt>
                <c:pt idx="33">
                  <c:v>2.4974082435906819E-3</c:v>
                </c:pt>
                <c:pt idx="34">
                  <c:v>2.67621491481429E-3</c:v>
                </c:pt>
                <c:pt idx="35">
                  <c:v>2.9182362989386146E-3</c:v>
                </c:pt>
                <c:pt idx="36">
                  <c:v>2.9456464524265646E-3</c:v>
                </c:pt>
                <c:pt idx="37">
                  <c:v>3.3529238347582702E-3</c:v>
                </c:pt>
                <c:pt idx="38">
                  <c:v>3.3459837082745469E-3</c:v>
                </c:pt>
                <c:pt idx="39">
                  <c:v>3.2215603935084047E-3</c:v>
                </c:pt>
                <c:pt idx="40">
                  <c:v>3.9441311771337695E-3</c:v>
                </c:pt>
                <c:pt idx="41">
                  <c:v>4.0532993310664622E-3</c:v>
                </c:pt>
                <c:pt idx="42">
                  <c:v>3.8438904524646933E-3</c:v>
                </c:pt>
                <c:pt idx="43">
                  <c:v>4.9523059474935183E-3</c:v>
                </c:pt>
                <c:pt idx="44">
                  <c:v>3.9847964931929436E-3</c:v>
                </c:pt>
                <c:pt idx="45">
                  <c:v>3.9570269268809355E-3</c:v>
                </c:pt>
                <c:pt idx="46">
                  <c:v>4.8635418805393904E-3</c:v>
                </c:pt>
                <c:pt idx="47">
                  <c:v>5.7233468431074908E-3</c:v>
                </c:pt>
                <c:pt idx="48">
                  <c:v>5.4436996710198748E-3</c:v>
                </c:pt>
                <c:pt idx="49">
                  <c:v>5.8201292937782867E-3</c:v>
                </c:pt>
                <c:pt idx="50">
                  <c:v>6.1345111409421005E-3</c:v>
                </c:pt>
                <c:pt idx="51">
                  <c:v>6.696026694364754E-3</c:v>
                </c:pt>
                <c:pt idx="52">
                  <c:v>6.7916574426494236E-3</c:v>
                </c:pt>
                <c:pt idx="53">
                  <c:v>6.6058387141347819E-3</c:v>
                </c:pt>
                <c:pt idx="54">
                  <c:v>6.4768327443534002E-3</c:v>
                </c:pt>
                <c:pt idx="55">
                  <c:v>6.0854929505793631E-3</c:v>
                </c:pt>
                <c:pt idx="56">
                  <c:v>6.7455825688362836E-3</c:v>
                </c:pt>
                <c:pt idx="57">
                  <c:v>6.6185081763143749E-3</c:v>
                </c:pt>
                <c:pt idx="58">
                  <c:v>7.9344277524218132E-3</c:v>
                </c:pt>
                <c:pt idx="59">
                  <c:v>7.3921050377236952E-3</c:v>
                </c:pt>
                <c:pt idx="60">
                  <c:v>7.3594952716005135E-3</c:v>
                </c:pt>
                <c:pt idx="61">
                  <c:v>7.108554847707671E-3</c:v>
                </c:pt>
                <c:pt idx="62">
                  <c:v>8.3443645607390593E-3</c:v>
                </c:pt>
                <c:pt idx="63">
                  <c:v>8.4400778132296406E-3</c:v>
                </c:pt>
                <c:pt idx="64">
                  <c:v>8.6902720404142819E-3</c:v>
                </c:pt>
                <c:pt idx="65">
                  <c:v>6.4530140385912205E-3</c:v>
                </c:pt>
                <c:pt idx="66">
                  <c:v>7.3948333469826544E-3</c:v>
                </c:pt>
                <c:pt idx="67">
                  <c:v>7.7856413856168816E-3</c:v>
                </c:pt>
                <c:pt idx="68">
                  <c:v>6.055301326725715E-3</c:v>
                </c:pt>
                <c:pt idx="69">
                  <c:v>6.6381111055613395E-3</c:v>
                </c:pt>
                <c:pt idx="70">
                  <c:v>6.2154562684760828E-3</c:v>
                </c:pt>
                <c:pt idx="71">
                  <c:v>6.6302060477017033E-3</c:v>
                </c:pt>
                <c:pt idx="72">
                  <c:v>7.4201579987813737E-3</c:v>
                </c:pt>
                <c:pt idx="73">
                  <c:v>7.2597229314412814E-3</c:v>
                </c:pt>
                <c:pt idx="74">
                  <c:v>7.1118298472846453E-3</c:v>
                </c:pt>
                <c:pt idx="75">
                  <c:v>8.1459244270645215E-3</c:v>
                </c:pt>
                <c:pt idx="76">
                  <c:v>7.981587771575982E-3</c:v>
                </c:pt>
                <c:pt idx="77">
                  <c:v>8.6483937819897827E-3</c:v>
                </c:pt>
                <c:pt idx="78">
                  <c:v>9.5310851719115908E-3</c:v>
                </c:pt>
                <c:pt idx="79">
                  <c:v>9.5713326584736524E-3</c:v>
                </c:pt>
                <c:pt idx="80">
                  <c:v>9.2855927737377497E-3</c:v>
                </c:pt>
                <c:pt idx="81">
                  <c:v>9.3813476986063238E-3</c:v>
                </c:pt>
                <c:pt idx="82">
                  <c:v>9.5274062116438296E-3</c:v>
                </c:pt>
                <c:pt idx="83">
                  <c:v>1.0386288477944317E-2</c:v>
                </c:pt>
                <c:pt idx="84">
                  <c:v>1.0423125664699939E-2</c:v>
                </c:pt>
                <c:pt idx="85">
                  <c:v>1.0929022024802948E-2</c:v>
                </c:pt>
                <c:pt idx="86">
                  <c:v>1.0368625697714684E-2</c:v>
                </c:pt>
                <c:pt idx="87">
                  <c:v>9.9873865830866215E-3</c:v>
                </c:pt>
                <c:pt idx="88">
                  <c:v>7.4306260707550642E-3</c:v>
                </c:pt>
                <c:pt idx="89">
                  <c:v>9.3839109986667557E-3</c:v>
                </c:pt>
                <c:pt idx="90">
                  <c:v>9.5376850692493464E-3</c:v>
                </c:pt>
                <c:pt idx="91">
                  <c:v>9.6214842967847769E-3</c:v>
                </c:pt>
                <c:pt idx="92">
                  <c:v>8.6921832097288654E-3</c:v>
                </c:pt>
                <c:pt idx="93">
                  <c:v>7.8881557581217399E-3</c:v>
                </c:pt>
                <c:pt idx="94">
                  <c:v>8.4600103683305505E-3</c:v>
                </c:pt>
                <c:pt idx="95">
                  <c:v>8.1368523039189178E-3</c:v>
                </c:pt>
                <c:pt idx="96">
                  <c:v>8.6996613561413083E-3</c:v>
                </c:pt>
                <c:pt idx="97">
                  <c:v>8.4932482686981281E-3</c:v>
                </c:pt>
                <c:pt idx="98">
                  <c:v>8.3208872289781688E-3</c:v>
                </c:pt>
                <c:pt idx="99">
                  <c:v>8.3456021826269211E-3</c:v>
                </c:pt>
                <c:pt idx="100">
                  <c:v>8.3994520117032234E-3</c:v>
                </c:pt>
                <c:pt idx="101">
                  <c:v>7.6332916975296872E-3</c:v>
                </c:pt>
                <c:pt idx="102">
                  <c:v>7.9262624728027031E-3</c:v>
                </c:pt>
                <c:pt idx="103">
                  <c:v>8.4445766428697944E-3</c:v>
                </c:pt>
                <c:pt idx="104">
                  <c:v>9.4454644518924269E-3</c:v>
                </c:pt>
                <c:pt idx="105">
                  <c:v>8.2806427659364301E-3</c:v>
                </c:pt>
                <c:pt idx="106">
                  <c:v>8.5673870961839871E-3</c:v>
                </c:pt>
                <c:pt idx="107">
                  <c:v>2.8329715963053559E-3</c:v>
                </c:pt>
                <c:pt idx="108">
                  <c:v>7.8773746002251954E-3</c:v>
                </c:pt>
                <c:pt idx="109">
                  <c:v>7.7693557688256476E-3</c:v>
                </c:pt>
                <c:pt idx="110">
                  <c:v>4.5116770939619411E-3</c:v>
                </c:pt>
                <c:pt idx="111">
                  <c:v>7.7184940398618007E-3</c:v>
                </c:pt>
                <c:pt idx="112">
                  <c:v>8.9142996951532272E-3</c:v>
                </c:pt>
                <c:pt idx="113">
                  <c:v>8.8732414965080331E-3</c:v>
                </c:pt>
                <c:pt idx="114">
                  <c:v>8.3964234660187653E-3</c:v>
                </c:pt>
                <c:pt idx="115">
                  <c:v>6.3300451161383275E-3</c:v>
                </c:pt>
                <c:pt idx="116">
                  <c:v>6.7654782359318766E-3</c:v>
                </c:pt>
                <c:pt idx="117">
                  <c:v>6.4077349925961702E-3</c:v>
                </c:pt>
                <c:pt idx="118">
                  <c:v>5.7916547515197703E-3</c:v>
                </c:pt>
                <c:pt idx="119">
                  <c:v>5.1127842618097219E-3</c:v>
                </c:pt>
                <c:pt idx="120">
                  <c:v>6.5622773991260708E-3</c:v>
                </c:pt>
                <c:pt idx="121">
                  <c:v>6.3359275331811293E-3</c:v>
                </c:pt>
                <c:pt idx="122">
                  <c:v>6.9239202969224589E-3</c:v>
                </c:pt>
                <c:pt idx="123">
                  <c:v>6.2423673563696269E-3</c:v>
                </c:pt>
                <c:pt idx="124">
                  <c:v>6.9266205475491116E-3</c:v>
                </c:pt>
                <c:pt idx="125">
                  <c:v>5.9740326273864941E-3</c:v>
                </c:pt>
                <c:pt idx="126">
                  <c:v>6.2284162364272255E-3</c:v>
                </c:pt>
                <c:pt idx="127">
                  <c:v>7.9402345112744577E-3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E0-4A7E-8B43-1E463DAB05A2}"/>
            </c:ext>
          </c:extLst>
        </c:ser>
        <c:ser>
          <c:idx val="3"/>
          <c:order val="2"/>
          <c:tx>
            <c:strRef>
              <c:f>'Headline Attribution'!$BG$1</c:f>
              <c:strCache>
                <c:ptCount val="1"/>
                <c:pt idx="0">
                  <c:v>Portfolio Construction</c:v>
                </c:pt>
              </c:strCache>
            </c:strRef>
          </c:tx>
          <c:spPr>
            <a:ln w="19050" cap="rnd">
              <a:solidFill>
                <a:schemeClr val="accent4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'Headline Attribution'!$A$2:$A$323</c:f>
              <c:numCache>
                <c:formatCode>m/d/yyyy</c:formatCode>
                <c:ptCount val="322"/>
                <c:pt idx="0">
                  <c:v>45748</c:v>
                </c:pt>
                <c:pt idx="1">
                  <c:v>45749</c:v>
                </c:pt>
                <c:pt idx="2">
                  <c:v>45750</c:v>
                </c:pt>
                <c:pt idx="3">
                  <c:v>45751</c:v>
                </c:pt>
                <c:pt idx="4">
                  <c:v>45754</c:v>
                </c:pt>
                <c:pt idx="5">
                  <c:v>45755</c:v>
                </c:pt>
                <c:pt idx="6">
                  <c:v>45756</c:v>
                </c:pt>
                <c:pt idx="7">
                  <c:v>45757</c:v>
                </c:pt>
                <c:pt idx="8">
                  <c:v>45758</c:v>
                </c:pt>
                <c:pt idx="9">
                  <c:v>45761</c:v>
                </c:pt>
                <c:pt idx="10">
                  <c:v>45762</c:v>
                </c:pt>
                <c:pt idx="11">
                  <c:v>45763</c:v>
                </c:pt>
                <c:pt idx="12">
                  <c:v>45764</c:v>
                </c:pt>
                <c:pt idx="13">
                  <c:v>45765</c:v>
                </c:pt>
                <c:pt idx="14">
                  <c:v>45768</c:v>
                </c:pt>
                <c:pt idx="15">
                  <c:v>45769</c:v>
                </c:pt>
                <c:pt idx="16">
                  <c:v>45770</c:v>
                </c:pt>
                <c:pt idx="17">
                  <c:v>45771</c:v>
                </c:pt>
                <c:pt idx="18">
                  <c:v>45772</c:v>
                </c:pt>
                <c:pt idx="19">
                  <c:v>45775</c:v>
                </c:pt>
                <c:pt idx="20">
                  <c:v>45776</c:v>
                </c:pt>
                <c:pt idx="21">
                  <c:v>45777</c:v>
                </c:pt>
                <c:pt idx="22">
                  <c:v>45778</c:v>
                </c:pt>
                <c:pt idx="23">
                  <c:v>45779</c:v>
                </c:pt>
                <c:pt idx="24">
                  <c:v>45782</c:v>
                </c:pt>
                <c:pt idx="25">
                  <c:v>45783</c:v>
                </c:pt>
                <c:pt idx="26">
                  <c:v>45784</c:v>
                </c:pt>
                <c:pt idx="27">
                  <c:v>45785</c:v>
                </c:pt>
                <c:pt idx="28">
                  <c:v>45786</c:v>
                </c:pt>
                <c:pt idx="29">
                  <c:v>45789</c:v>
                </c:pt>
                <c:pt idx="30">
                  <c:v>45790</c:v>
                </c:pt>
                <c:pt idx="31">
                  <c:v>45791</c:v>
                </c:pt>
                <c:pt idx="32">
                  <c:v>45792</c:v>
                </c:pt>
                <c:pt idx="33">
                  <c:v>45793</c:v>
                </c:pt>
                <c:pt idx="34">
                  <c:v>45796</c:v>
                </c:pt>
                <c:pt idx="35">
                  <c:v>45797</c:v>
                </c:pt>
                <c:pt idx="36">
                  <c:v>45798</c:v>
                </c:pt>
                <c:pt idx="37">
                  <c:v>45799</c:v>
                </c:pt>
                <c:pt idx="38">
                  <c:v>45800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45810</c:v>
                </c:pt>
                <c:pt idx="46">
                  <c:v>45811</c:v>
                </c:pt>
                <c:pt idx="47">
                  <c:v>45812</c:v>
                </c:pt>
                <c:pt idx="48">
                  <c:v>45813</c:v>
                </c:pt>
                <c:pt idx="49">
                  <c:v>45814</c:v>
                </c:pt>
                <c:pt idx="50">
                  <c:v>45817</c:v>
                </c:pt>
                <c:pt idx="51">
                  <c:v>45818</c:v>
                </c:pt>
                <c:pt idx="52">
                  <c:v>45819</c:v>
                </c:pt>
                <c:pt idx="53">
                  <c:v>45820</c:v>
                </c:pt>
                <c:pt idx="54">
                  <c:v>45821</c:v>
                </c:pt>
                <c:pt idx="55">
                  <c:v>45824</c:v>
                </c:pt>
                <c:pt idx="56">
                  <c:v>45825</c:v>
                </c:pt>
                <c:pt idx="57">
                  <c:v>45826</c:v>
                </c:pt>
                <c:pt idx="58">
                  <c:v>45827</c:v>
                </c:pt>
                <c:pt idx="59">
                  <c:v>45828</c:v>
                </c:pt>
                <c:pt idx="60">
                  <c:v>45831</c:v>
                </c:pt>
                <c:pt idx="61">
                  <c:v>45832</c:v>
                </c:pt>
                <c:pt idx="62">
                  <c:v>45833</c:v>
                </c:pt>
                <c:pt idx="63">
                  <c:v>45834</c:v>
                </c:pt>
                <c:pt idx="64">
                  <c:v>45835</c:v>
                </c:pt>
                <c:pt idx="65">
                  <c:v>45838</c:v>
                </c:pt>
                <c:pt idx="66">
                  <c:v>45839</c:v>
                </c:pt>
                <c:pt idx="67">
                  <c:v>45840</c:v>
                </c:pt>
                <c:pt idx="68">
                  <c:v>45841</c:v>
                </c:pt>
                <c:pt idx="69">
                  <c:v>45842</c:v>
                </c:pt>
                <c:pt idx="70">
                  <c:v>45845</c:v>
                </c:pt>
                <c:pt idx="71">
                  <c:v>45846</c:v>
                </c:pt>
                <c:pt idx="72">
                  <c:v>45847</c:v>
                </c:pt>
                <c:pt idx="73">
                  <c:v>45848</c:v>
                </c:pt>
                <c:pt idx="74">
                  <c:v>45849</c:v>
                </c:pt>
                <c:pt idx="75">
                  <c:v>45852</c:v>
                </c:pt>
                <c:pt idx="76">
                  <c:v>45853</c:v>
                </c:pt>
                <c:pt idx="77">
                  <c:v>45854</c:v>
                </c:pt>
                <c:pt idx="78">
                  <c:v>45855</c:v>
                </c:pt>
                <c:pt idx="79">
                  <c:v>45856</c:v>
                </c:pt>
                <c:pt idx="80">
                  <c:v>45859</c:v>
                </c:pt>
                <c:pt idx="81">
                  <c:v>45860</c:v>
                </c:pt>
                <c:pt idx="82">
                  <c:v>45861</c:v>
                </c:pt>
                <c:pt idx="83">
                  <c:v>45862</c:v>
                </c:pt>
                <c:pt idx="84">
                  <c:v>45863</c:v>
                </c:pt>
                <c:pt idx="85">
                  <c:v>45866</c:v>
                </c:pt>
                <c:pt idx="86">
                  <c:v>45867</c:v>
                </c:pt>
                <c:pt idx="87">
                  <c:v>45868</c:v>
                </c:pt>
                <c:pt idx="88">
                  <c:v>45869</c:v>
                </c:pt>
                <c:pt idx="89">
                  <c:v>45870</c:v>
                </c:pt>
                <c:pt idx="90">
                  <c:v>45873</c:v>
                </c:pt>
                <c:pt idx="91">
                  <c:v>45874</c:v>
                </c:pt>
                <c:pt idx="92">
                  <c:v>45875</c:v>
                </c:pt>
                <c:pt idx="93">
                  <c:v>45876</c:v>
                </c:pt>
                <c:pt idx="94">
                  <c:v>45877</c:v>
                </c:pt>
                <c:pt idx="95">
                  <c:v>45880</c:v>
                </c:pt>
                <c:pt idx="96">
                  <c:v>45881</c:v>
                </c:pt>
                <c:pt idx="97">
                  <c:v>45882</c:v>
                </c:pt>
                <c:pt idx="98">
                  <c:v>45883</c:v>
                </c:pt>
                <c:pt idx="99">
                  <c:v>45884</c:v>
                </c:pt>
                <c:pt idx="100">
                  <c:v>45887</c:v>
                </c:pt>
                <c:pt idx="101">
                  <c:v>45888</c:v>
                </c:pt>
                <c:pt idx="102">
                  <c:v>45889</c:v>
                </c:pt>
                <c:pt idx="103">
                  <c:v>45890</c:v>
                </c:pt>
                <c:pt idx="104">
                  <c:v>45891</c:v>
                </c:pt>
                <c:pt idx="105">
                  <c:v>45894</c:v>
                </c:pt>
                <c:pt idx="106">
                  <c:v>45895</c:v>
                </c:pt>
                <c:pt idx="107">
                  <c:v>45896</c:v>
                </c:pt>
                <c:pt idx="108">
                  <c:v>45897</c:v>
                </c:pt>
                <c:pt idx="109">
                  <c:v>45898</c:v>
                </c:pt>
                <c:pt idx="110">
                  <c:v>45900</c:v>
                </c:pt>
                <c:pt idx="111">
                  <c:v>45901</c:v>
                </c:pt>
                <c:pt idx="112">
                  <c:v>45902</c:v>
                </c:pt>
                <c:pt idx="113">
                  <c:v>45903</c:v>
                </c:pt>
                <c:pt idx="114">
                  <c:v>45904</c:v>
                </c:pt>
                <c:pt idx="115">
                  <c:v>45905</c:v>
                </c:pt>
                <c:pt idx="116">
                  <c:v>45908</c:v>
                </c:pt>
                <c:pt idx="117">
                  <c:v>45909</c:v>
                </c:pt>
                <c:pt idx="118">
                  <c:v>45910</c:v>
                </c:pt>
                <c:pt idx="119">
                  <c:v>45911</c:v>
                </c:pt>
                <c:pt idx="120">
                  <c:v>45912</c:v>
                </c:pt>
                <c:pt idx="121">
                  <c:v>45915</c:v>
                </c:pt>
                <c:pt idx="122">
                  <c:v>45916</c:v>
                </c:pt>
                <c:pt idx="123">
                  <c:v>45917</c:v>
                </c:pt>
                <c:pt idx="124">
                  <c:v>45918</c:v>
                </c:pt>
                <c:pt idx="125">
                  <c:v>45919</c:v>
                </c:pt>
                <c:pt idx="126">
                  <c:v>45922</c:v>
                </c:pt>
                <c:pt idx="127">
                  <c:v>45923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</c:numCache>
            </c:numRef>
          </c:cat>
          <c:val>
            <c:numRef>
              <c:f>'Headline Attribution'!$BG$2:$BG$323</c:f>
              <c:numCache>
                <c:formatCode>0.00%</c:formatCode>
                <c:ptCount val="322"/>
                <c:pt idx="0">
                  <c:v>-1.5617196560957503E-5</c:v>
                </c:pt>
                <c:pt idx="1">
                  <c:v>1.2284707531229344E-6</c:v>
                </c:pt>
                <c:pt idx="2">
                  <c:v>-9.9545702580083884E-5</c:v>
                </c:pt>
                <c:pt idx="3">
                  <c:v>-1.0113809934442219E-4</c:v>
                </c:pt>
                <c:pt idx="4">
                  <c:v>2.2294256877386509E-4</c:v>
                </c:pt>
                <c:pt idx="5">
                  <c:v>2.2053326766413583E-4</c:v>
                </c:pt>
                <c:pt idx="6">
                  <c:v>2.7570335382365307E-4</c:v>
                </c:pt>
                <c:pt idx="7">
                  <c:v>4.3494712296876514E-4</c:v>
                </c:pt>
                <c:pt idx="8">
                  <c:v>3.209494879752306E-4</c:v>
                </c:pt>
                <c:pt idx="9">
                  <c:v>4.5296072199496606E-5</c:v>
                </c:pt>
                <c:pt idx="10">
                  <c:v>6.5531540532903776E-5</c:v>
                </c:pt>
                <c:pt idx="11">
                  <c:v>1.2376261654845067E-5</c:v>
                </c:pt>
                <c:pt idx="12">
                  <c:v>7.9469374558716055E-6</c:v>
                </c:pt>
                <c:pt idx="13">
                  <c:v>-2.3145308926331154E-5</c:v>
                </c:pt>
                <c:pt idx="14">
                  <c:v>-8.5344404040510469E-5</c:v>
                </c:pt>
                <c:pt idx="15">
                  <c:v>-1.4669709160308742E-5</c:v>
                </c:pt>
                <c:pt idx="16">
                  <c:v>1.0989637170455424E-4</c:v>
                </c:pt>
                <c:pt idx="17">
                  <c:v>1.3295761817344598E-4</c:v>
                </c:pt>
                <c:pt idx="18">
                  <c:v>1.8180537855627676E-4</c:v>
                </c:pt>
                <c:pt idx="19">
                  <c:v>1.3453005732921852E-4</c:v>
                </c:pt>
                <c:pt idx="20">
                  <c:v>1.3651486606214291E-4</c:v>
                </c:pt>
                <c:pt idx="21">
                  <c:v>8.9279336624059624E-5</c:v>
                </c:pt>
                <c:pt idx="22">
                  <c:v>2.6296213718302042E-5</c:v>
                </c:pt>
                <c:pt idx="23">
                  <c:v>5.4920076864251044E-5</c:v>
                </c:pt>
                <c:pt idx="24">
                  <c:v>2.2875108161901636E-5</c:v>
                </c:pt>
                <c:pt idx="25">
                  <c:v>1.3067202109695586E-5</c:v>
                </c:pt>
                <c:pt idx="26">
                  <c:v>2.1723602938950037E-5</c:v>
                </c:pt>
                <c:pt idx="27">
                  <c:v>4.6357981141609272E-5</c:v>
                </c:pt>
                <c:pt idx="28">
                  <c:v>6.3565872395088263E-5</c:v>
                </c:pt>
                <c:pt idx="29">
                  <c:v>2.3855374191317225E-4</c:v>
                </c:pt>
                <c:pt idx="30">
                  <c:v>2.5377983459473619E-4</c:v>
                </c:pt>
                <c:pt idx="31">
                  <c:v>2.3349571999209395E-4</c:v>
                </c:pt>
                <c:pt idx="32">
                  <c:v>1.7044571711188894E-4</c:v>
                </c:pt>
                <c:pt idx="33">
                  <c:v>1.8769294820453197E-4</c:v>
                </c:pt>
                <c:pt idx="34">
                  <c:v>1.6366351436958304E-4</c:v>
                </c:pt>
                <c:pt idx="35">
                  <c:v>8.7945464771976845E-5</c:v>
                </c:pt>
                <c:pt idx="36">
                  <c:v>-2.2712496913990243E-5</c:v>
                </c:pt>
                <c:pt idx="37">
                  <c:v>-1.8673966920790264E-5</c:v>
                </c:pt>
                <c:pt idx="38">
                  <c:v>-8.5644698836429001E-5</c:v>
                </c:pt>
                <c:pt idx="39">
                  <c:v>-9.8393460630896712E-5</c:v>
                </c:pt>
                <c:pt idx="40">
                  <c:v>2.9814105654724088E-5</c:v>
                </c:pt>
                <c:pt idx="41">
                  <c:v>3.0325911443362941E-5</c:v>
                </c:pt>
                <c:pt idx="42">
                  <c:v>6.437419009874823E-5</c:v>
                </c:pt>
                <c:pt idx="43">
                  <c:v>-2.3174502085665516E-5</c:v>
                </c:pt>
                <c:pt idx="44">
                  <c:v>1.2667200252991506E-4</c:v>
                </c:pt>
                <c:pt idx="45">
                  <c:v>6.4440431835732781E-5</c:v>
                </c:pt>
                <c:pt idx="46">
                  <c:v>7.5452656705721211E-5</c:v>
                </c:pt>
                <c:pt idx="47">
                  <c:v>7.8480313421058767E-5</c:v>
                </c:pt>
                <c:pt idx="48">
                  <c:v>8.906174561529312E-5</c:v>
                </c:pt>
                <c:pt idx="49">
                  <c:v>9.1660332513177067E-5</c:v>
                </c:pt>
                <c:pt idx="50">
                  <c:v>1.2424155290990946E-4</c:v>
                </c:pt>
                <c:pt idx="51">
                  <c:v>1.6893692679498251E-4</c:v>
                </c:pt>
                <c:pt idx="52">
                  <c:v>1.6020700654495457E-4</c:v>
                </c:pt>
                <c:pt idx="53">
                  <c:v>1.7765077307640986E-4</c:v>
                </c:pt>
                <c:pt idx="54">
                  <c:v>8.3808646174299284E-5</c:v>
                </c:pt>
                <c:pt idx="55">
                  <c:v>2.4500111579572881E-4</c:v>
                </c:pt>
                <c:pt idx="56">
                  <c:v>1.7856414315242652E-4</c:v>
                </c:pt>
                <c:pt idx="57">
                  <c:v>1.9046209518336354E-4</c:v>
                </c:pt>
                <c:pt idx="58">
                  <c:v>1.2790394585771026E-4</c:v>
                </c:pt>
                <c:pt idx="59">
                  <c:v>1.6150800941194809E-4</c:v>
                </c:pt>
                <c:pt idx="60">
                  <c:v>1.7420544938628879E-4</c:v>
                </c:pt>
                <c:pt idx="61">
                  <c:v>1.1750281220179737E-4</c:v>
                </c:pt>
                <c:pt idx="62">
                  <c:v>1.2236871568571672E-4</c:v>
                </c:pt>
                <c:pt idx="63">
                  <c:v>8.739495393550456E-5</c:v>
                </c:pt>
                <c:pt idx="64">
                  <c:v>8.749266399221689E-5</c:v>
                </c:pt>
                <c:pt idx="65">
                  <c:v>1.7020436984260812E-4</c:v>
                </c:pt>
                <c:pt idx="66">
                  <c:v>-2.6136181675751047E-4</c:v>
                </c:pt>
                <c:pt idx="67">
                  <c:v>-3.528919943437403E-4</c:v>
                </c:pt>
                <c:pt idx="68">
                  <c:v>2.4946072849973966E-4</c:v>
                </c:pt>
                <c:pt idx="69">
                  <c:v>2.0710548252811378E-4</c:v>
                </c:pt>
                <c:pt idx="70">
                  <c:v>-3.3535071740986577E-4</c:v>
                </c:pt>
                <c:pt idx="71">
                  <c:v>-8.0175704332963171E-4</c:v>
                </c:pt>
                <c:pt idx="72">
                  <c:v>-3.7081077311973409E-4</c:v>
                </c:pt>
                <c:pt idx="73">
                  <c:v>-4.5872012339387425E-4</c:v>
                </c:pt>
                <c:pt idx="74">
                  <c:v>-9.986441209323127E-4</c:v>
                </c:pt>
                <c:pt idx="75">
                  <c:v>-1.2844133563021387E-3</c:v>
                </c:pt>
                <c:pt idx="76">
                  <c:v>-1.5900353129224554E-3</c:v>
                </c:pt>
                <c:pt idx="77">
                  <c:v>-1.7194399445018549E-3</c:v>
                </c:pt>
                <c:pt idx="78">
                  <c:v>-1.7781712452565879E-3</c:v>
                </c:pt>
                <c:pt idx="79">
                  <c:v>-1.5702233141265953E-3</c:v>
                </c:pt>
                <c:pt idx="80">
                  <c:v>-1.2442934173796383E-3</c:v>
                </c:pt>
                <c:pt idx="81">
                  <c:v>-9.4194370084921264E-4</c:v>
                </c:pt>
                <c:pt idx="82">
                  <c:v>-1.0700538085629541E-3</c:v>
                </c:pt>
                <c:pt idx="83">
                  <c:v>-1.1637699063801188E-3</c:v>
                </c:pt>
                <c:pt idx="84">
                  <c:v>-9.6371826438590436E-4</c:v>
                </c:pt>
                <c:pt idx="85">
                  <c:v>-1.2674806855800247E-3</c:v>
                </c:pt>
                <c:pt idx="86">
                  <c:v>-8.0243432019599936E-4</c:v>
                </c:pt>
                <c:pt idx="87">
                  <c:v>-1.0122707600890291E-3</c:v>
                </c:pt>
                <c:pt idx="88">
                  <c:v>-4.6139902776354269E-4</c:v>
                </c:pt>
                <c:pt idx="89">
                  <c:v>-5.1888347366257914E-4</c:v>
                </c:pt>
                <c:pt idx="90">
                  <c:v>-3.7430835793295092E-4</c:v>
                </c:pt>
                <c:pt idx="91">
                  <c:v>-5.0568165193620729E-4</c:v>
                </c:pt>
                <c:pt idx="92">
                  <c:v>-4.9200401971205565E-4</c:v>
                </c:pt>
                <c:pt idx="93">
                  <c:v>-2.3005078896332076E-4</c:v>
                </c:pt>
                <c:pt idx="94">
                  <c:v>-3.94001992309434E-4</c:v>
                </c:pt>
                <c:pt idx="95">
                  <c:v>-1.2533049984431166E-4</c:v>
                </c:pt>
                <c:pt idx="96">
                  <c:v>-3.1094935763698039E-5</c:v>
                </c:pt>
                <c:pt idx="97">
                  <c:v>2.8534096035781609E-4</c:v>
                </c:pt>
                <c:pt idx="98">
                  <c:v>1.2660622986793157E-4</c:v>
                </c:pt>
                <c:pt idx="99">
                  <c:v>-2.8498388088049609E-5</c:v>
                </c:pt>
                <c:pt idx="100">
                  <c:v>2.7688958862626123E-4</c:v>
                </c:pt>
                <c:pt idx="101">
                  <c:v>4.4269105182492829E-4</c:v>
                </c:pt>
                <c:pt idx="102">
                  <c:v>2.1028946834578122E-4</c:v>
                </c:pt>
                <c:pt idx="103">
                  <c:v>-3.5179259609163793E-5</c:v>
                </c:pt>
                <c:pt idx="104">
                  <c:v>-3.9954974978995139E-5</c:v>
                </c:pt>
                <c:pt idx="105">
                  <c:v>-6.0655334260251159E-5</c:v>
                </c:pt>
                <c:pt idx="106">
                  <c:v>1.7782036851232697E-4</c:v>
                </c:pt>
                <c:pt idx="107">
                  <c:v>1.2321155734080769E-3</c:v>
                </c:pt>
                <c:pt idx="108">
                  <c:v>6.4624476473951198E-4</c:v>
                </c:pt>
                <c:pt idx="109">
                  <c:v>6.5419192698112916E-4</c:v>
                </c:pt>
                <c:pt idx="110">
                  <c:v>1.1504344668902267E-3</c:v>
                </c:pt>
                <c:pt idx="111">
                  <c:v>8.1986505729481074E-4</c:v>
                </c:pt>
                <c:pt idx="112">
                  <c:v>2.8750631819440819E-4</c:v>
                </c:pt>
                <c:pt idx="113">
                  <c:v>7.846990001612042E-4</c:v>
                </c:pt>
                <c:pt idx="114">
                  <c:v>1.2455033398308668E-3</c:v>
                </c:pt>
                <c:pt idx="115">
                  <c:v>1.9044743001526143E-3</c:v>
                </c:pt>
                <c:pt idx="116">
                  <c:v>1.9509414195295616E-3</c:v>
                </c:pt>
                <c:pt idx="117">
                  <c:v>2.0653560990575581E-3</c:v>
                </c:pt>
                <c:pt idx="118">
                  <c:v>2.6262952384896732E-3</c:v>
                </c:pt>
                <c:pt idx="119">
                  <c:v>3.1652340910375276E-3</c:v>
                </c:pt>
                <c:pt idx="120">
                  <c:v>3.0373425805396703E-3</c:v>
                </c:pt>
                <c:pt idx="121">
                  <c:v>3.5443432423449828E-3</c:v>
                </c:pt>
                <c:pt idx="122">
                  <c:v>3.2550713849084367E-3</c:v>
                </c:pt>
                <c:pt idx="123">
                  <c:v>3.19009912002155E-3</c:v>
                </c:pt>
                <c:pt idx="124">
                  <c:v>2.8205511453613941E-3</c:v>
                </c:pt>
                <c:pt idx="125">
                  <c:v>2.6806851950986754E-3</c:v>
                </c:pt>
                <c:pt idx="126">
                  <c:v>2.3375590395735557E-3</c:v>
                </c:pt>
                <c:pt idx="127">
                  <c:v>2.2498368047265682E-3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E0-4A7E-8B43-1E463DAB05A2}"/>
            </c:ext>
          </c:extLst>
        </c:ser>
        <c:ser>
          <c:idx val="5"/>
          <c:order val="3"/>
          <c:tx>
            <c:v>Alpha Ex-SIPDO =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dLbls>
            <c:dLbl>
              <c:idx val="26"/>
              <c:dLblPos val="t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9E0-4A7E-8B43-1E463DAB05A2}"/>
                </c:ext>
              </c:extLst>
            </c:dLbl>
            <c:dLbl>
              <c:idx val="28"/>
              <c:dLblPos val="t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259651855728234"/>
                      <c:h val="0.124139800630953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A9E0-4A7E-8B43-1E463DAB05A2}"/>
                </c:ext>
              </c:extLst>
            </c:dLbl>
            <c:dLbl>
              <c:idx val="35"/>
              <c:dLblPos val="t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1687942215148556"/>
                      <c:h val="9.73422658376871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A9E0-4A7E-8B43-1E463DAB05A2}"/>
                </c:ext>
              </c:extLst>
            </c:dLbl>
            <c:dLbl>
              <c:idx val="75"/>
              <c:dLblPos val="t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7797873920335641"/>
                      <c:h val="7.826447039895309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EA5-41B2-8436-E192B4C2537A}"/>
                </c:ext>
              </c:extLst>
            </c:dLbl>
            <c:dLbl>
              <c:idx val="76"/>
              <c:dLblPos val="t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2587113713886"/>
                      <c:h val="7.826447039895309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675E-4E0F-913A-617D90D6198F}"/>
                </c:ext>
              </c:extLst>
            </c:dLbl>
            <c:dLbl>
              <c:idx val="92"/>
              <c:dLblPos val="t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838118425076186"/>
                      <c:h val="7.826447039895309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E4DD-4D40-8083-962AF7B860CB}"/>
                </c:ext>
              </c:extLst>
            </c:dLbl>
            <c:dLbl>
              <c:idx val="95"/>
              <c:dLblPos val="t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669415680109838"/>
                      <c:h val="7.826447039895309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E735-4254-8FE2-B988669B861E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r>
                      <a:rPr lang="en-US" baseline="0"/>
                      <a:t>Alpha of </a:t>
                    </a:r>
                    <a:fld id="{1A37BCDF-90F2-4CA9-BC70-4027073A1648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t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080C-42A1-AAEB-0AF2B61C169C}"/>
                </c:ext>
              </c:extLst>
            </c:dLbl>
            <c:dLbl>
              <c:idx val="136"/>
              <c:dLblPos val="t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6771997942796774"/>
                      <c:h val="7.93566220853952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3CDA-4907-9C53-90198B2E6571}"/>
                </c:ext>
              </c:extLst>
            </c:dLbl>
            <c:dLbl>
              <c:idx val="160"/>
              <c:dLblPos val="t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5006821170042531"/>
                      <c:h val="7.826447039895309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3B85-42C1-952C-D899EA90328F}"/>
                </c:ext>
              </c:extLst>
            </c:dLbl>
            <c:dLbl>
              <c:idx val="165"/>
              <c:dLblPos val="t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5006821170042531"/>
                      <c:h val="7.826447039895309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B2B1-41A7-AF42-EDD68AD23756}"/>
                </c:ext>
              </c:extLst>
            </c:dLbl>
            <c:dLbl>
              <c:idx val="185"/>
              <c:dLblPos val="t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5686415291160053"/>
                      <c:h val="7.93566220853952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7490-4823-AA2C-A903B35F5B5E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'Headline Attribution'!$A$2:$A$323</c:f>
              <c:numCache>
                <c:formatCode>m/d/yyyy</c:formatCode>
                <c:ptCount val="322"/>
                <c:pt idx="0">
                  <c:v>45748</c:v>
                </c:pt>
                <c:pt idx="1">
                  <c:v>45749</c:v>
                </c:pt>
                <c:pt idx="2">
                  <c:v>45750</c:v>
                </c:pt>
                <c:pt idx="3">
                  <c:v>45751</c:v>
                </c:pt>
                <c:pt idx="4">
                  <c:v>45754</c:v>
                </c:pt>
                <c:pt idx="5">
                  <c:v>45755</c:v>
                </c:pt>
                <c:pt idx="6">
                  <c:v>45756</c:v>
                </c:pt>
                <c:pt idx="7">
                  <c:v>45757</c:v>
                </c:pt>
                <c:pt idx="8">
                  <c:v>45758</c:v>
                </c:pt>
                <c:pt idx="9">
                  <c:v>45761</c:v>
                </c:pt>
                <c:pt idx="10">
                  <c:v>45762</c:v>
                </c:pt>
                <c:pt idx="11">
                  <c:v>45763</c:v>
                </c:pt>
                <c:pt idx="12">
                  <c:v>45764</c:v>
                </c:pt>
                <c:pt idx="13">
                  <c:v>45765</c:v>
                </c:pt>
                <c:pt idx="14">
                  <c:v>45768</c:v>
                </c:pt>
                <c:pt idx="15">
                  <c:v>45769</c:v>
                </c:pt>
                <c:pt idx="16">
                  <c:v>45770</c:v>
                </c:pt>
                <c:pt idx="17">
                  <c:v>45771</c:v>
                </c:pt>
                <c:pt idx="18">
                  <c:v>45772</c:v>
                </c:pt>
                <c:pt idx="19">
                  <c:v>45775</c:v>
                </c:pt>
                <c:pt idx="20">
                  <c:v>45776</c:v>
                </c:pt>
                <c:pt idx="21">
                  <c:v>45777</c:v>
                </c:pt>
                <c:pt idx="22">
                  <c:v>45778</c:v>
                </c:pt>
                <c:pt idx="23">
                  <c:v>45779</c:v>
                </c:pt>
                <c:pt idx="24">
                  <c:v>45782</c:v>
                </c:pt>
                <c:pt idx="25">
                  <c:v>45783</c:v>
                </c:pt>
                <c:pt idx="26">
                  <c:v>45784</c:v>
                </c:pt>
                <c:pt idx="27">
                  <c:v>45785</c:v>
                </c:pt>
                <c:pt idx="28">
                  <c:v>45786</c:v>
                </c:pt>
                <c:pt idx="29">
                  <c:v>45789</c:v>
                </c:pt>
                <c:pt idx="30">
                  <c:v>45790</c:v>
                </c:pt>
                <c:pt idx="31">
                  <c:v>45791</c:v>
                </c:pt>
                <c:pt idx="32">
                  <c:v>45792</c:v>
                </c:pt>
                <c:pt idx="33">
                  <c:v>45793</c:v>
                </c:pt>
                <c:pt idx="34">
                  <c:v>45796</c:v>
                </c:pt>
                <c:pt idx="35">
                  <c:v>45797</c:v>
                </c:pt>
                <c:pt idx="36">
                  <c:v>45798</c:v>
                </c:pt>
                <c:pt idx="37">
                  <c:v>45799</c:v>
                </c:pt>
                <c:pt idx="38">
                  <c:v>45800</c:v>
                </c:pt>
                <c:pt idx="39">
                  <c:v>45803</c:v>
                </c:pt>
                <c:pt idx="40">
                  <c:v>45804</c:v>
                </c:pt>
                <c:pt idx="41">
                  <c:v>45805</c:v>
                </c:pt>
                <c:pt idx="42">
                  <c:v>45806</c:v>
                </c:pt>
                <c:pt idx="43">
                  <c:v>45807</c:v>
                </c:pt>
                <c:pt idx="44">
                  <c:v>45808</c:v>
                </c:pt>
                <c:pt idx="45">
                  <c:v>45810</c:v>
                </c:pt>
                <c:pt idx="46">
                  <c:v>45811</c:v>
                </c:pt>
                <c:pt idx="47">
                  <c:v>45812</c:v>
                </c:pt>
                <c:pt idx="48">
                  <c:v>45813</c:v>
                </c:pt>
                <c:pt idx="49">
                  <c:v>45814</c:v>
                </c:pt>
                <c:pt idx="50">
                  <c:v>45817</c:v>
                </c:pt>
                <c:pt idx="51">
                  <c:v>45818</c:v>
                </c:pt>
                <c:pt idx="52">
                  <c:v>45819</c:v>
                </c:pt>
                <c:pt idx="53">
                  <c:v>45820</c:v>
                </c:pt>
                <c:pt idx="54">
                  <c:v>45821</c:v>
                </c:pt>
                <c:pt idx="55">
                  <c:v>45824</c:v>
                </c:pt>
                <c:pt idx="56">
                  <c:v>45825</c:v>
                </c:pt>
                <c:pt idx="57">
                  <c:v>45826</c:v>
                </c:pt>
                <c:pt idx="58">
                  <c:v>45827</c:v>
                </c:pt>
                <c:pt idx="59">
                  <c:v>45828</c:v>
                </c:pt>
                <c:pt idx="60">
                  <c:v>45831</c:v>
                </c:pt>
                <c:pt idx="61">
                  <c:v>45832</c:v>
                </c:pt>
                <c:pt idx="62">
                  <c:v>45833</c:v>
                </c:pt>
                <c:pt idx="63">
                  <c:v>45834</c:v>
                </c:pt>
                <c:pt idx="64">
                  <c:v>45835</c:v>
                </c:pt>
                <c:pt idx="65">
                  <c:v>45838</c:v>
                </c:pt>
                <c:pt idx="66">
                  <c:v>45839</c:v>
                </c:pt>
                <c:pt idx="67">
                  <c:v>45840</c:v>
                </c:pt>
                <c:pt idx="68">
                  <c:v>45841</c:v>
                </c:pt>
                <c:pt idx="69">
                  <c:v>45842</c:v>
                </c:pt>
                <c:pt idx="70">
                  <c:v>45845</c:v>
                </c:pt>
                <c:pt idx="71">
                  <c:v>45846</c:v>
                </c:pt>
                <c:pt idx="72">
                  <c:v>45847</c:v>
                </c:pt>
                <c:pt idx="73">
                  <c:v>45848</c:v>
                </c:pt>
                <c:pt idx="74">
                  <c:v>45849</c:v>
                </c:pt>
                <c:pt idx="75">
                  <c:v>45852</c:v>
                </c:pt>
                <c:pt idx="76">
                  <c:v>45853</c:v>
                </c:pt>
                <c:pt idx="77">
                  <c:v>45854</c:v>
                </c:pt>
                <c:pt idx="78">
                  <c:v>45855</c:v>
                </c:pt>
                <c:pt idx="79">
                  <c:v>45856</c:v>
                </c:pt>
                <c:pt idx="80">
                  <c:v>45859</c:v>
                </c:pt>
                <c:pt idx="81">
                  <c:v>45860</c:v>
                </c:pt>
                <c:pt idx="82">
                  <c:v>45861</c:v>
                </c:pt>
                <c:pt idx="83">
                  <c:v>45862</c:v>
                </c:pt>
                <c:pt idx="84">
                  <c:v>45863</c:v>
                </c:pt>
                <c:pt idx="85">
                  <c:v>45866</c:v>
                </c:pt>
                <c:pt idx="86">
                  <c:v>45867</c:v>
                </c:pt>
                <c:pt idx="87">
                  <c:v>45868</c:v>
                </c:pt>
                <c:pt idx="88">
                  <c:v>45869</c:v>
                </c:pt>
                <c:pt idx="89">
                  <c:v>45870</c:v>
                </c:pt>
                <c:pt idx="90">
                  <c:v>45873</c:v>
                </c:pt>
                <c:pt idx="91">
                  <c:v>45874</c:v>
                </c:pt>
                <c:pt idx="92">
                  <c:v>45875</c:v>
                </c:pt>
                <c:pt idx="93">
                  <c:v>45876</c:v>
                </c:pt>
                <c:pt idx="94">
                  <c:v>45877</c:v>
                </c:pt>
                <c:pt idx="95">
                  <c:v>45880</c:v>
                </c:pt>
                <c:pt idx="96">
                  <c:v>45881</c:v>
                </c:pt>
                <c:pt idx="97">
                  <c:v>45882</c:v>
                </c:pt>
                <c:pt idx="98">
                  <c:v>45883</c:v>
                </c:pt>
                <c:pt idx="99">
                  <c:v>45884</c:v>
                </c:pt>
                <c:pt idx="100">
                  <c:v>45887</c:v>
                </c:pt>
                <c:pt idx="101">
                  <c:v>45888</c:v>
                </c:pt>
                <c:pt idx="102">
                  <c:v>45889</c:v>
                </c:pt>
                <c:pt idx="103">
                  <c:v>45890</c:v>
                </c:pt>
                <c:pt idx="104">
                  <c:v>45891</c:v>
                </c:pt>
                <c:pt idx="105">
                  <c:v>45894</c:v>
                </c:pt>
                <c:pt idx="106">
                  <c:v>45895</c:v>
                </c:pt>
                <c:pt idx="107">
                  <c:v>45896</c:v>
                </c:pt>
                <c:pt idx="108">
                  <c:v>45897</c:v>
                </c:pt>
                <c:pt idx="109">
                  <c:v>45898</c:v>
                </c:pt>
                <c:pt idx="110">
                  <c:v>45900</c:v>
                </c:pt>
                <c:pt idx="111">
                  <c:v>45901</c:v>
                </c:pt>
                <c:pt idx="112">
                  <c:v>45902</c:v>
                </c:pt>
                <c:pt idx="113">
                  <c:v>45903</c:v>
                </c:pt>
                <c:pt idx="114">
                  <c:v>45904</c:v>
                </c:pt>
                <c:pt idx="115">
                  <c:v>45905</c:v>
                </c:pt>
                <c:pt idx="116">
                  <c:v>45908</c:v>
                </c:pt>
                <c:pt idx="117">
                  <c:v>45909</c:v>
                </c:pt>
                <c:pt idx="118">
                  <c:v>45910</c:v>
                </c:pt>
                <c:pt idx="119">
                  <c:v>45911</c:v>
                </c:pt>
                <c:pt idx="120">
                  <c:v>45912</c:v>
                </c:pt>
                <c:pt idx="121">
                  <c:v>45915</c:v>
                </c:pt>
                <c:pt idx="122">
                  <c:v>45916</c:v>
                </c:pt>
                <c:pt idx="123">
                  <c:v>45917</c:v>
                </c:pt>
                <c:pt idx="124">
                  <c:v>45918</c:v>
                </c:pt>
                <c:pt idx="125">
                  <c:v>45919</c:v>
                </c:pt>
                <c:pt idx="126">
                  <c:v>45922</c:v>
                </c:pt>
                <c:pt idx="127">
                  <c:v>45923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</c:numCache>
            </c:numRef>
          </c:cat>
          <c:val>
            <c:numRef>
              <c:f>'Headline Attribution'!$AS$2:$AS$323</c:f>
              <c:numCache>
                <c:formatCode>0.00%</c:formatCode>
                <c:ptCount val="32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1.0190071316001026E-2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9E0-4A7E-8B43-1E463DAB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289456"/>
        <c:axId val="650293616"/>
        <c:extLst/>
      </c:lineChart>
      <c:dateAx>
        <c:axId val="650289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809]mmmm\ yyyy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293616"/>
        <c:crosses val="autoZero"/>
        <c:auto val="1"/>
        <c:lblOffset val="100"/>
        <c:baseTimeUnit val="days"/>
        <c:majorUnit val="1"/>
        <c:majorTimeUnit val="months"/>
      </c:dateAx>
      <c:valAx>
        <c:axId val="65029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28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600"/>
      </a:pPr>
      <a:endParaRPr lang="en-US"/>
    </a:p>
  </c:txPr>
  <c:printSettings>
    <c:headerFooter>
      <c:oddHeader>&amp;L&amp;"Open Sans,Bold"&amp;K04+000EMD Book Dashboard&amp;"Open Sans,Regular"&amp;K01+000
&amp;"Open Sans,Italic"&amp;9Performance and Attribution&amp;R&amp;G</c:oddHeader>
    </c:headerFooter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7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800" b="1">
                <a:solidFill>
                  <a:schemeClr val="accent1"/>
                </a:solidFill>
              </a:rPr>
              <a:t>EMD Attribution</a:t>
            </a:r>
          </a:p>
          <a:p>
            <a:pPr algn="l">
              <a:defRPr/>
            </a:pPr>
            <a:r>
              <a:rPr lang="en-GB" sz="600" i="1"/>
              <a:t>Risk Factor and Credit Specific</a:t>
            </a:r>
          </a:p>
        </c:rich>
      </c:tx>
      <c:layout>
        <c:manualLayout>
          <c:xMode val="edge"/>
          <c:yMode val="edge"/>
          <c:x val="6.7335267302113559E-3"/>
          <c:y val="2.7777753334782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7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3F14-4048-84AD-EFABE018D7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3F14-4048-84AD-EFABE018D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832816"/>
        <c:axId val="535833232"/>
      </c:lineChart>
      <c:catAx>
        <c:axId val="53583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809]mmmm\ yyyy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33232"/>
        <c:crosses val="autoZero"/>
        <c:auto val="1"/>
        <c:lblAlgn val="ctr"/>
        <c:lblOffset val="100"/>
        <c:tickLblSkip val="1"/>
        <c:noMultiLvlLbl val="1"/>
      </c:catAx>
      <c:valAx>
        <c:axId val="53583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3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7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800" b="1">
                <a:solidFill>
                  <a:schemeClr val="accent1"/>
                </a:solidFill>
              </a:rPr>
              <a:t>Global Equity Ex-SIPDO Attribution</a:t>
            </a:r>
          </a:p>
          <a:p>
            <a:pPr algn="l">
              <a:defRPr/>
            </a:pPr>
            <a:r>
              <a:rPr lang="en-GB" sz="600" i="1"/>
              <a:t>Risk Factor Attribution</a:t>
            </a:r>
          </a:p>
        </c:rich>
      </c:tx>
      <c:layout>
        <c:manualLayout>
          <c:xMode val="edge"/>
          <c:yMode val="edge"/>
          <c:x val="1.8208354868607779E-2"/>
          <c:y val="2.7777728607564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7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0E4B-4020-B15E-6A289EFD2A8D}"/>
            </c:ext>
          </c:extLst>
        </c:ser>
        <c:ser>
          <c:idx val="8"/>
          <c:order val="1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DC54-49C8-8791-44C1DF08C58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0E4B-4020-B15E-6A289EFD2A8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0E4B-4020-B15E-6A289EFD2A8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4-0E4B-4020-B15E-6A289EFD2A8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5-0E4B-4020-B15E-6A289EFD2A8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6-0E4B-4020-B15E-6A289EFD2A8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7-0E4B-4020-B15E-6A289EFD2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832816"/>
        <c:axId val="535833232"/>
      </c:lineChart>
      <c:catAx>
        <c:axId val="53583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809]mmmm\ yyyy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33232"/>
        <c:crosses val="autoZero"/>
        <c:auto val="1"/>
        <c:lblAlgn val="ctr"/>
        <c:lblOffset val="100"/>
        <c:tickLblSkip val="3"/>
        <c:noMultiLvlLbl val="1"/>
      </c:catAx>
      <c:valAx>
        <c:axId val="53583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3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129</xdr:col>
      <xdr:colOff>19050</xdr:colOff>
      <xdr:row>18</xdr:row>
      <xdr:rowOff>19050</xdr:rowOff>
    </xdr:from>
    <xdr:to>
      <xdr:col>136</xdr:col>
      <xdr:colOff>600075</xdr:colOff>
      <xdr:row>32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129</xdr:col>
      <xdr:colOff>23812</xdr:colOff>
      <xdr:row>2</xdr:row>
      <xdr:rowOff>42862</xdr:rowOff>
    </xdr:from>
    <xdr:to>
      <xdr:col>136</xdr:col>
      <xdr:colOff>328612</xdr:colOff>
      <xdr:row>16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91</xdr:col>
      <xdr:colOff>962025</xdr:colOff>
      <xdr:row>293</xdr:row>
      <xdr:rowOff>166687</xdr:rowOff>
    </xdr:from>
    <xdr:to>
      <xdr:col>96</xdr:col>
      <xdr:colOff>0</xdr:colOff>
      <xdr:row>308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129</xdr:col>
      <xdr:colOff>109536</xdr:colOff>
      <xdr:row>33</xdr:row>
      <xdr:rowOff>52386</xdr:rowOff>
    </xdr:from>
    <xdr:to>
      <xdr:col>140</xdr:col>
      <xdr:colOff>152399</xdr:colOff>
      <xdr:row>55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129</xdr:col>
      <xdr:colOff>328612</xdr:colOff>
      <xdr:row>58</xdr:row>
      <xdr:rowOff>166687</xdr:rowOff>
    </xdr:from>
    <xdr:to>
      <xdr:col>137</xdr:col>
      <xdr:colOff>23812</xdr:colOff>
      <xdr:row>73</xdr:row>
      <xdr:rowOff>52387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138</xdr:col>
      <xdr:colOff>590550</xdr:colOff>
      <xdr:row>3</xdr:row>
      <xdr:rowOff>66675</xdr:rowOff>
    </xdr:from>
    <xdr:to>
      <xdr:col>148</xdr:col>
      <xdr:colOff>180975</xdr:colOff>
      <xdr:row>20</xdr:row>
      <xdr:rowOff>185738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13138</xdr:colOff>
      <xdr:row>0</xdr:row>
      <xdr:rowOff>1</xdr:rowOff>
    </xdr:from>
    <xdr:to>
      <xdr:col>5</xdr:col>
      <xdr:colOff>558362</xdr:colOff>
      <xdr:row>20</xdr:row>
      <xdr:rowOff>32845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98535</xdr:colOff>
      <xdr:row>23</xdr:row>
      <xdr:rowOff>32845</xdr:rowOff>
    </xdr:from>
    <xdr:to>
      <xdr:col>6</xdr:col>
      <xdr:colOff>105103</xdr:colOff>
      <xdr:row>38</xdr:row>
      <xdr:rowOff>72259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45985</xdr:colOff>
      <xdr:row>41</xdr:row>
      <xdr:rowOff>1</xdr:rowOff>
    </xdr:from>
    <xdr:to>
      <xdr:col>4</xdr:col>
      <xdr:colOff>709449</xdr:colOff>
      <xdr:row>59</xdr:row>
      <xdr:rowOff>65689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F1266-5DAB-40F5-866B-C248A2C1ED90}">
  <sheetPr codeName="Sheet4">
    <tabColor theme="4"/>
  </sheetPr>
  <dimension ref="A1:EB263"/>
  <sheetViews>
    <sheetView zoomScaleNormal="100" workbookViewId="0">
      <pane xSplit="2" ySplit="9" topLeftCell="DS10" activePane="bottomRight" state="frozen"/>
      <selection pane="topRight" activeCell="C1" sqref="C1"/>
      <selection pane="bottomLeft" activeCell="A9" sqref="A9"/>
      <selection pane="bottomRight" activeCell="DZ15" sqref="DZ15"/>
    </sheetView>
    <sheetView workbookViewId="1">
      <selection activeCell="A18" sqref="A13:XFD18"/>
    </sheetView>
    <sheetView workbookViewId="2"/>
  </sheetViews>
  <sheetFormatPr defaultRowHeight="15" x14ac:dyDescent="0.3"/>
  <cols>
    <col min="1" max="1" width="15.85546875" style="5" customWidth="1"/>
    <col min="2" max="2" width="67.85546875" style="5" customWidth="1"/>
    <col min="3" max="132" width="17.85546875" style="5" customWidth="1"/>
    <col min="133" max="16384" width="9.140625" style="5"/>
  </cols>
  <sheetData>
    <row r="1" spans="1:132" s="46" customFormat="1" ht="15" customHeight="1" x14ac:dyDescent="0.3">
      <c r="A1" s="46" t="s">
        <v>218</v>
      </c>
    </row>
    <row r="2" spans="1:132" ht="15" customHeight="1" x14ac:dyDescent="0.3">
      <c r="A2" s="55" t="s">
        <v>84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</row>
    <row r="4" spans="1:132" ht="15" customHeight="1" x14ac:dyDescent="0.3">
      <c r="A4" s="46" t="s">
        <v>56</v>
      </c>
    </row>
    <row r="5" spans="1:132" ht="15" customHeight="1" x14ac:dyDescent="0.3">
      <c r="A5" s="46" t="s">
        <v>1</v>
      </c>
    </row>
    <row r="6" spans="1:132" ht="15" customHeight="1" x14ac:dyDescent="0.3">
      <c r="A6" s="56" t="s">
        <v>216</v>
      </c>
    </row>
    <row r="7" spans="1:132" ht="12.6" customHeight="1" x14ac:dyDescent="0.3">
      <c r="A7" t="s">
        <v>0</v>
      </c>
    </row>
    <row r="8" spans="1:132" ht="30" customHeight="1" x14ac:dyDescent="0.3">
      <c r="A8" s="57"/>
      <c r="B8" s="57"/>
      <c r="C8" s="58" t="s">
        <v>85</v>
      </c>
      <c r="D8" s="58" t="s">
        <v>86</v>
      </c>
      <c r="E8" s="58" t="s">
        <v>87</v>
      </c>
      <c r="F8" s="58" t="s">
        <v>88</v>
      </c>
      <c r="G8" s="58" t="s">
        <v>89</v>
      </c>
      <c r="H8" s="58" t="s">
        <v>90</v>
      </c>
      <c r="I8" s="58" t="s">
        <v>91</v>
      </c>
      <c r="J8" s="58" t="s">
        <v>92</v>
      </c>
      <c r="K8" s="58" t="s">
        <v>93</v>
      </c>
      <c r="L8" s="58" t="s">
        <v>94</v>
      </c>
      <c r="M8" s="58" t="s">
        <v>95</v>
      </c>
      <c r="N8" s="58" t="s">
        <v>96</v>
      </c>
      <c r="O8" s="58" t="s">
        <v>97</v>
      </c>
      <c r="P8" s="58" t="s">
        <v>98</v>
      </c>
      <c r="Q8" s="58" t="s">
        <v>99</v>
      </c>
      <c r="R8" s="58" t="s">
        <v>100</v>
      </c>
      <c r="S8" s="58" t="s">
        <v>101</v>
      </c>
      <c r="T8" s="58" t="s">
        <v>102</v>
      </c>
      <c r="U8" s="58" t="s">
        <v>103</v>
      </c>
      <c r="V8" s="58" t="s">
        <v>104</v>
      </c>
      <c r="W8" s="58" t="s">
        <v>105</v>
      </c>
      <c r="X8" s="58" t="s">
        <v>106</v>
      </c>
      <c r="Y8" s="58" t="s">
        <v>107</v>
      </c>
      <c r="Z8" s="58" t="s">
        <v>108</v>
      </c>
      <c r="AA8" s="58" t="s">
        <v>109</v>
      </c>
      <c r="AB8" s="58" t="s">
        <v>110</v>
      </c>
      <c r="AC8" s="58" t="s">
        <v>111</v>
      </c>
      <c r="AD8" s="58" t="s">
        <v>112</v>
      </c>
      <c r="AE8" s="58" t="s">
        <v>113</v>
      </c>
      <c r="AF8" s="58" t="s">
        <v>114</v>
      </c>
      <c r="AG8" s="58" t="s">
        <v>115</v>
      </c>
      <c r="AH8" s="58" t="s">
        <v>116</v>
      </c>
      <c r="AI8" s="58" t="s">
        <v>117</v>
      </c>
      <c r="AJ8" s="58" t="s">
        <v>118</v>
      </c>
      <c r="AK8" s="58" t="s">
        <v>119</v>
      </c>
      <c r="AL8" s="58" t="s">
        <v>120</v>
      </c>
      <c r="AM8" s="58" t="s">
        <v>121</v>
      </c>
      <c r="AN8" s="58" t="s">
        <v>122</v>
      </c>
      <c r="AO8" s="58" t="s">
        <v>123</v>
      </c>
      <c r="AP8" s="58" t="s">
        <v>124</v>
      </c>
      <c r="AQ8" s="58" t="s">
        <v>125</v>
      </c>
      <c r="AR8" s="58" t="s">
        <v>126</v>
      </c>
      <c r="AS8" s="58" t="s">
        <v>127</v>
      </c>
      <c r="AT8" s="58" t="s">
        <v>128</v>
      </c>
      <c r="AU8" s="58" t="s">
        <v>129</v>
      </c>
      <c r="AV8" s="58" t="s">
        <v>130</v>
      </c>
      <c r="AW8" s="58" t="s">
        <v>131</v>
      </c>
      <c r="AX8" s="58" t="s">
        <v>132</v>
      </c>
      <c r="AY8" s="58" t="s">
        <v>133</v>
      </c>
      <c r="AZ8" s="58" t="s">
        <v>134</v>
      </c>
      <c r="BA8" s="58" t="s">
        <v>135</v>
      </c>
      <c r="BB8" s="58" t="s">
        <v>136</v>
      </c>
      <c r="BC8" s="58" t="s">
        <v>137</v>
      </c>
      <c r="BD8" s="58" t="s">
        <v>138</v>
      </c>
      <c r="BE8" s="58" t="s">
        <v>139</v>
      </c>
      <c r="BF8" s="58" t="s">
        <v>140</v>
      </c>
      <c r="BG8" s="58" t="s">
        <v>141</v>
      </c>
      <c r="BH8" s="58" t="s">
        <v>142</v>
      </c>
      <c r="BI8" s="58" t="s">
        <v>143</v>
      </c>
      <c r="BJ8" s="58" t="s">
        <v>144</v>
      </c>
      <c r="BK8" s="58" t="s">
        <v>145</v>
      </c>
      <c r="BL8" s="58" t="s">
        <v>146</v>
      </c>
      <c r="BM8" s="58" t="s">
        <v>147</v>
      </c>
      <c r="BN8" s="58" t="s">
        <v>148</v>
      </c>
      <c r="BO8" s="58" t="s">
        <v>149</v>
      </c>
      <c r="BP8" s="58" t="s">
        <v>150</v>
      </c>
      <c r="BQ8" s="58" t="s">
        <v>151</v>
      </c>
      <c r="BR8" s="58" t="s">
        <v>152</v>
      </c>
      <c r="BS8" s="58" t="s">
        <v>153</v>
      </c>
      <c r="BT8" s="58" t="s">
        <v>154</v>
      </c>
      <c r="BU8" s="58" t="s">
        <v>155</v>
      </c>
      <c r="BV8" s="58" t="s">
        <v>156</v>
      </c>
      <c r="BW8" s="58" t="s">
        <v>157</v>
      </c>
      <c r="BX8" s="58" t="s">
        <v>158</v>
      </c>
      <c r="BY8" s="58" t="s">
        <v>159</v>
      </c>
      <c r="BZ8" s="58" t="s">
        <v>160</v>
      </c>
      <c r="CA8" s="58" t="s">
        <v>161</v>
      </c>
      <c r="CB8" s="58" t="s">
        <v>162</v>
      </c>
      <c r="CC8" s="58" t="s">
        <v>163</v>
      </c>
      <c r="CD8" s="58" t="s">
        <v>164</v>
      </c>
      <c r="CE8" s="58" t="s">
        <v>165</v>
      </c>
      <c r="CF8" s="58" t="s">
        <v>166</v>
      </c>
      <c r="CG8" s="58" t="s">
        <v>167</v>
      </c>
      <c r="CH8" s="58" t="s">
        <v>168</v>
      </c>
      <c r="CI8" s="58" t="s">
        <v>169</v>
      </c>
      <c r="CJ8" s="58" t="s">
        <v>170</v>
      </c>
      <c r="CK8" s="58" t="s">
        <v>171</v>
      </c>
      <c r="CL8" s="58" t="s">
        <v>172</v>
      </c>
      <c r="CM8" s="58" t="s">
        <v>173</v>
      </c>
      <c r="CN8" s="58" t="s">
        <v>174</v>
      </c>
      <c r="CO8" s="58" t="s">
        <v>175</v>
      </c>
      <c r="CP8" s="58" t="s">
        <v>176</v>
      </c>
      <c r="CQ8" s="58" t="s">
        <v>177</v>
      </c>
      <c r="CR8" s="58" t="s">
        <v>178</v>
      </c>
      <c r="CS8" s="58" t="s">
        <v>179</v>
      </c>
      <c r="CT8" s="58" t="s">
        <v>180</v>
      </c>
      <c r="CU8" s="58" t="s">
        <v>181</v>
      </c>
      <c r="CV8" s="58" t="s">
        <v>182</v>
      </c>
      <c r="CW8" s="58" t="s">
        <v>183</v>
      </c>
      <c r="CX8" s="58" t="s">
        <v>184</v>
      </c>
      <c r="CY8" s="58" t="s">
        <v>185</v>
      </c>
      <c r="CZ8" s="58" t="s">
        <v>186</v>
      </c>
      <c r="DA8" s="58" t="s">
        <v>187</v>
      </c>
      <c r="DB8" s="58" t="s">
        <v>188</v>
      </c>
      <c r="DC8" s="58" t="s">
        <v>189</v>
      </c>
      <c r="DD8" s="58" t="s">
        <v>190</v>
      </c>
      <c r="DE8" s="58" t="s">
        <v>191</v>
      </c>
      <c r="DF8" s="58" t="s">
        <v>192</v>
      </c>
      <c r="DG8" s="58" t="s">
        <v>193</v>
      </c>
      <c r="DH8" s="58" t="s">
        <v>194</v>
      </c>
      <c r="DI8" s="58" t="s">
        <v>195</v>
      </c>
      <c r="DJ8" s="58" t="s">
        <v>196</v>
      </c>
      <c r="DK8" s="58" t="s">
        <v>197</v>
      </c>
      <c r="DL8" s="58" t="s">
        <v>198</v>
      </c>
      <c r="DM8" s="58" t="s">
        <v>199</v>
      </c>
      <c r="DN8" s="58" t="s">
        <v>200</v>
      </c>
      <c r="DO8" s="58" t="s">
        <v>201</v>
      </c>
      <c r="DP8" s="58" t="s">
        <v>202</v>
      </c>
      <c r="DQ8" s="58" t="s">
        <v>203</v>
      </c>
      <c r="DR8" s="58" t="s">
        <v>204</v>
      </c>
      <c r="DS8" s="58" t="s">
        <v>206</v>
      </c>
      <c r="DT8" s="58" t="s">
        <v>208</v>
      </c>
      <c r="DU8" s="58" t="s">
        <v>209</v>
      </c>
      <c r="DV8" s="58" t="s">
        <v>210</v>
      </c>
      <c r="DW8" s="58" t="s">
        <v>211</v>
      </c>
      <c r="DX8" s="58" t="s">
        <v>212</v>
      </c>
      <c r="DY8" s="58" t="s">
        <v>213</v>
      </c>
      <c r="DZ8" s="58" t="s">
        <v>214</v>
      </c>
      <c r="EA8" s="58" t="s">
        <v>215</v>
      </c>
      <c r="EB8" s="58" t="s">
        <v>217</v>
      </c>
    </row>
    <row r="9" spans="1:132" ht="24" customHeight="1" x14ac:dyDescent="0.3">
      <c r="A9" s="59" t="s">
        <v>2</v>
      </c>
      <c r="B9" s="59"/>
      <c r="C9" s="60" t="s">
        <v>3</v>
      </c>
      <c r="D9" s="60" t="s">
        <v>3</v>
      </c>
      <c r="E9" s="60" t="s">
        <v>3</v>
      </c>
      <c r="F9" s="60" t="s">
        <v>3</v>
      </c>
      <c r="G9" s="60" t="s">
        <v>3</v>
      </c>
      <c r="H9" s="60" t="s">
        <v>3</v>
      </c>
      <c r="I9" s="60" t="s">
        <v>3</v>
      </c>
      <c r="J9" s="60" t="s">
        <v>3</v>
      </c>
      <c r="K9" s="60" t="s">
        <v>3</v>
      </c>
      <c r="L9" s="60" t="s">
        <v>3</v>
      </c>
      <c r="M9" s="60" t="s">
        <v>3</v>
      </c>
      <c r="N9" s="60" t="s">
        <v>3</v>
      </c>
      <c r="O9" s="60" t="s">
        <v>3</v>
      </c>
      <c r="P9" s="60" t="s">
        <v>3</v>
      </c>
      <c r="Q9" s="60" t="s">
        <v>3</v>
      </c>
      <c r="R9" s="60" t="s">
        <v>3</v>
      </c>
      <c r="S9" s="60" t="s">
        <v>3</v>
      </c>
      <c r="T9" s="60" t="s">
        <v>3</v>
      </c>
      <c r="U9" s="60" t="s">
        <v>3</v>
      </c>
      <c r="V9" s="60" t="s">
        <v>3</v>
      </c>
      <c r="W9" s="60" t="s">
        <v>3</v>
      </c>
      <c r="X9" s="60" t="s">
        <v>3</v>
      </c>
      <c r="Y9" s="60" t="s">
        <v>3</v>
      </c>
      <c r="Z9" s="60" t="s">
        <v>3</v>
      </c>
      <c r="AA9" s="60" t="s">
        <v>3</v>
      </c>
      <c r="AB9" s="60" t="s">
        <v>3</v>
      </c>
      <c r="AC9" s="60" t="s">
        <v>3</v>
      </c>
      <c r="AD9" s="60" t="s">
        <v>3</v>
      </c>
      <c r="AE9" s="60" t="s">
        <v>3</v>
      </c>
      <c r="AF9" s="60" t="s">
        <v>3</v>
      </c>
      <c r="AG9" s="60" t="s">
        <v>3</v>
      </c>
      <c r="AH9" s="60" t="s">
        <v>3</v>
      </c>
      <c r="AI9" s="60" t="s">
        <v>3</v>
      </c>
      <c r="AJ9" s="60" t="s">
        <v>3</v>
      </c>
      <c r="AK9" s="60" t="s">
        <v>3</v>
      </c>
      <c r="AL9" s="60" t="s">
        <v>3</v>
      </c>
      <c r="AM9" s="60" t="s">
        <v>3</v>
      </c>
      <c r="AN9" s="60" t="s">
        <v>3</v>
      </c>
      <c r="AO9" s="60" t="s">
        <v>3</v>
      </c>
      <c r="AP9" s="60" t="s">
        <v>3</v>
      </c>
      <c r="AQ9" s="60" t="s">
        <v>3</v>
      </c>
      <c r="AR9" s="60" t="s">
        <v>3</v>
      </c>
      <c r="AS9" s="60" t="s">
        <v>3</v>
      </c>
      <c r="AT9" s="60" t="s">
        <v>3</v>
      </c>
      <c r="AU9" s="60" t="s">
        <v>3</v>
      </c>
      <c r="AV9" s="60" t="s">
        <v>3</v>
      </c>
      <c r="AW9" s="60" t="s">
        <v>3</v>
      </c>
      <c r="AX9" s="60" t="s">
        <v>3</v>
      </c>
      <c r="AY9" s="60" t="s">
        <v>3</v>
      </c>
      <c r="AZ9" s="60" t="s">
        <v>3</v>
      </c>
      <c r="BA9" s="60" t="s">
        <v>3</v>
      </c>
      <c r="BB9" s="60" t="s">
        <v>3</v>
      </c>
      <c r="BC9" s="60" t="s">
        <v>3</v>
      </c>
      <c r="BD9" s="60" t="s">
        <v>3</v>
      </c>
      <c r="BE9" s="60" t="s">
        <v>3</v>
      </c>
      <c r="BF9" s="60" t="s">
        <v>3</v>
      </c>
      <c r="BG9" s="60" t="s">
        <v>3</v>
      </c>
      <c r="BH9" s="60" t="s">
        <v>3</v>
      </c>
      <c r="BI9" s="60" t="s">
        <v>3</v>
      </c>
      <c r="BJ9" s="60" t="s">
        <v>3</v>
      </c>
      <c r="BK9" s="60" t="s">
        <v>3</v>
      </c>
      <c r="BL9" s="60" t="s">
        <v>3</v>
      </c>
      <c r="BM9" s="60" t="s">
        <v>3</v>
      </c>
      <c r="BN9" s="60" t="s">
        <v>3</v>
      </c>
      <c r="BO9" s="60" t="s">
        <v>3</v>
      </c>
      <c r="BP9" s="60" t="s">
        <v>3</v>
      </c>
      <c r="BQ9" s="60" t="s">
        <v>3</v>
      </c>
      <c r="BR9" s="60" t="s">
        <v>3</v>
      </c>
      <c r="BS9" s="60" t="s">
        <v>3</v>
      </c>
      <c r="BT9" s="60" t="s">
        <v>3</v>
      </c>
      <c r="BU9" s="60" t="s">
        <v>3</v>
      </c>
      <c r="BV9" s="60" t="s">
        <v>3</v>
      </c>
      <c r="BW9" s="60" t="s">
        <v>3</v>
      </c>
      <c r="BX9" s="60" t="s">
        <v>3</v>
      </c>
      <c r="BY9" s="60" t="s">
        <v>3</v>
      </c>
      <c r="BZ9" s="60" t="s">
        <v>3</v>
      </c>
      <c r="CA9" s="60" t="s">
        <v>3</v>
      </c>
      <c r="CB9" s="60" t="s">
        <v>3</v>
      </c>
      <c r="CC9" s="60" t="s">
        <v>3</v>
      </c>
      <c r="CD9" s="60" t="s">
        <v>3</v>
      </c>
      <c r="CE9" s="60" t="s">
        <v>3</v>
      </c>
      <c r="CF9" s="60" t="s">
        <v>3</v>
      </c>
      <c r="CG9" s="60" t="s">
        <v>3</v>
      </c>
      <c r="CH9" s="60" t="s">
        <v>3</v>
      </c>
      <c r="CI9" s="60" t="s">
        <v>3</v>
      </c>
      <c r="CJ9" s="60" t="s">
        <v>3</v>
      </c>
      <c r="CK9" s="60" t="s">
        <v>3</v>
      </c>
      <c r="CL9" s="60" t="s">
        <v>3</v>
      </c>
      <c r="CM9" s="60" t="s">
        <v>3</v>
      </c>
      <c r="CN9" s="60" t="s">
        <v>3</v>
      </c>
      <c r="CO9" s="60" t="s">
        <v>3</v>
      </c>
      <c r="CP9" s="60" t="s">
        <v>3</v>
      </c>
      <c r="CQ9" s="60" t="s">
        <v>3</v>
      </c>
      <c r="CR9" s="60" t="s">
        <v>3</v>
      </c>
      <c r="CS9" s="60" t="s">
        <v>3</v>
      </c>
      <c r="CT9" s="60" t="s">
        <v>3</v>
      </c>
      <c r="CU9" s="60" t="s">
        <v>3</v>
      </c>
      <c r="CV9" s="60" t="s">
        <v>3</v>
      </c>
      <c r="CW9" s="60" t="s">
        <v>3</v>
      </c>
      <c r="CX9" s="60" t="s">
        <v>3</v>
      </c>
      <c r="CY9" s="60" t="s">
        <v>3</v>
      </c>
      <c r="CZ9" s="60" t="s">
        <v>3</v>
      </c>
      <c r="DA9" s="60" t="s">
        <v>3</v>
      </c>
      <c r="DB9" s="60" t="s">
        <v>3</v>
      </c>
      <c r="DC9" s="60" t="s">
        <v>3</v>
      </c>
      <c r="DD9" s="60" t="s">
        <v>3</v>
      </c>
      <c r="DE9" s="60" t="s">
        <v>3</v>
      </c>
      <c r="DF9" s="60" t="s">
        <v>3</v>
      </c>
      <c r="DG9" s="60" t="s">
        <v>3</v>
      </c>
      <c r="DH9" s="60" t="s">
        <v>3</v>
      </c>
      <c r="DI9" s="60" t="s">
        <v>3</v>
      </c>
      <c r="DJ9" s="60" t="s">
        <v>3</v>
      </c>
      <c r="DK9" s="60" t="s">
        <v>3</v>
      </c>
      <c r="DL9" s="60" t="s">
        <v>3</v>
      </c>
      <c r="DM9" s="60" t="s">
        <v>3</v>
      </c>
      <c r="DN9" s="60" t="s">
        <v>3</v>
      </c>
      <c r="DO9" s="60" t="s">
        <v>3</v>
      </c>
      <c r="DP9" s="60" t="s">
        <v>3</v>
      </c>
      <c r="DQ9" s="60" t="s">
        <v>3</v>
      </c>
      <c r="DR9" s="60" t="s">
        <v>3</v>
      </c>
      <c r="DS9" s="60" t="s">
        <v>3</v>
      </c>
      <c r="DT9" s="60" t="s">
        <v>3</v>
      </c>
      <c r="DU9" s="60" t="s">
        <v>3</v>
      </c>
      <c r="DV9" s="60" t="s">
        <v>3</v>
      </c>
      <c r="DW9" s="60" t="s">
        <v>3</v>
      </c>
      <c r="DX9" s="60" t="s">
        <v>3</v>
      </c>
      <c r="DY9" s="60" t="s">
        <v>3</v>
      </c>
      <c r="DZ9" s="60" t="s">
        <v>3</v>
      </c>
      <c r="EA9" s="60" t="s">
        <v>3</v>
      </c>
      <c r="EB9" s="60" t="s">
        <v>3</v>
      </c>
    </row>
    <row r="10" spans="1:132" ht="15" customHeight="1" x14ac:dyDescent="0.3">
      <c r="A10" s="61"/>
      <c r="B10" s="61" t="s">
        <v>4</v>
      </c>
      <c r="C10" s="62">
        <v>0.195003847564412</v>
      </c>
      <c r="D10" s="62">
        <v>-1.33706272743561E-3</v>
      </c>
      <c r="E10" s="62">
        <v>0.13671187956913999</v>
      </c>
      <c r="F10" s="62">
        <v>-0.32318207875815502</v>
      </c>
      <c r="G10" s="62">
        <v>-1.07047292871508</v>
      </c>
      <c r="H10" s="62">
        <v>-0.28985585855960699</v>
      </c>
      <c r="I10" s="62">
        <v>-0.23984597779099801</v>
      </c>
      <c r="J10" s="62">
        <v>-5.1873651236089599E-2</v>
      </c>
      <c r="K10" s="62">
        <v>8.3519945555021693E-2</v>
      </c>
      <c r="L10" s="62">
        <v>0.63606814285965796</v>
      </c>
      <c r="M10" s="62">
        <v>0.16464229457506799</v>
      </c>
      <c r="N10" s="62">
        <v>0.25077618898381498</v>
      </c>
      <c r="O10" s="62">
        <v>6.4533386774257004E-2</v>
      </c>
      <c r="P10" s="62">
        <v>1.3626732515215101E-2</v>
      </c>
      <c r="Q10" s="62">
        <v>-0.19994930276626699</v>
      </c>
      <c r="R10" s="62">
        <v>0.225519506317928</v>
      </c>
      <c r="S10" s="62">
        <v>0.200002833378887</v>
      </c>
      <c r="T10" s="62">
        <v>0.295570860729089</v>
      </c>
      <c r="U10" s="62">
        <v>0.230517020604526</v>
      </c>
      <c r="V10" s="62">
        <v>0.13194185765617</v>
      </c>
      <c r="W10" s="62">
        <v>0.14900216453503901</v>
      </c>
      <c r="X10" s="62">
        <v>-7.5746111608632205E-2</v>
      </c>
      <c r="Y10" s="62">
        <v>-9.2963237098764306E-2</v>
      </c>
      <c r="Z10" s="62">
        <v>-0.146289123919119</v>
      </c>
      <c r="AA10" s="62">
        <v>-3.8234989661123403E-2</v>
      </c>
      <c r="AB10" s="62">
        <v>8.3360443250923899E-2</v>
      </c>
      <c r="AC10" s="62">
        <v>0.201789645203787</v>
      </c>
      <c r="AD10" s="62">
        <v>-0.15478237089215899</v>
      </c>
      <c r="AE10" s="62">
        <v>1.2051742364005399E-2</v>
      </c>
      <c r="AF10" s="62">
        <v>-4.8367537880567003E-2</v>
      </c>
      <c r="AG10" s="62">
        <v>0.101201094223535</v>
      </c>
      <c r="AH10" s="62">
        <v>-6.6432706875985098E-2</v>
      </c>
      <c r="AI10" s="62">
        <v>0.18630393077971899</v>
      </c>
      <c r="AJ10" s="62">
        <v>8.0773537491451997E-2</v>
      </c>
      <c r="AK10" s="62">
        <v>7.8009277964841098E-2</v>
      </c>
      <c r="AL10" s="62">
        <v>3.5937772854999203E-2</v>
      </c>
      <c r="AM10" s="62">
        <v>-0.26379521616229901</v>
      </c>
      <c r="AN10" s="62">
        <v>1.94512682887726E-2</v>
      </c>
      <c r="AO10" s="62">
        <v>0.19774608703406699</v>
      </c>
      <c r="AP10" s="62">
        <v>6.0204627783022602E-2</v>
      </c>
      <c r="AQ10" s="62">
        <v>0.24908988278091701</v>
      </c>
      <c r="AR10" s="62">
        <v>-5.86526032107293E-2</v>
      </c>
      <c r="AS10" s="62">
        <v>0.19618009554776</v>
      </c>
      <c r="AT10" s="62">
        <v>6.1372942840365298E-2</v>
      </c>
      <c r="AU10" s="62">
        <v>-5.0344343789410197E-2</v>
      </c>
      <c r="AV10" s="62">
        <v>-7.0669211652551996E-3</v>
      </c>
      <c r="AW10" s="62">
        <v>0.11531117447269899</v>
      </c>
      <c r="AX10" s="62">
        <v>0.32059041428227403</v>
      </c>
      <c r="AY10" s="62">
        <v>-5.3370211856018597E-2</v>
      </c>
      <c r="AZ10" s="62">
        <v>-0.18854172420604801</v>
      </c>
      <c r="BA10" s="62">
        <v>0.117410908432247</v>
      </c>
      <c r="BB10" s="62">
        <v>0.167445032140012</v>
      </c>
      <c r="BC10" s="62">
        <v>0.174410596373065</v>
      </c>
      <c r="BD10" s="62">
        <v>0.19351900565458499</v>
      </c>
      <c r="BE10" s="62">
        <v>-0.23899427258236</v>
      </c>
      <c r="BF10" s="62">
        <v>2.2523814062580499E-2</v>
      </c>
      <c r="BG10" s="62">
        <v>8.4529908220498703E-2</v>
      </c>
      <c r="BH10" s="62">
        <v>3.1018476586197601E-2</v>
      </c>
      <c r="BI10" s="62">
        <v>1.36849634686742E-2</v>
      </c>
      <c r="BJ10" s="62">
        <v>9.9278156472371003E-3</v>
      </c>
      <c r="BK10" s="62">
        <v>9.2905496311490601E-2</v>
      </c>
      <c r="BL10" s="62">
        <v>0.285364502334851</v>
      </c>
      <c r="BM10" s="62">
        <v>0.102624788834893</v>
      </c>
      <c r="BN10" s="62">
        <v>0.179662002196745</v>
      </c>
      <c r="BO10" s="62">
        <v>-3.2536530703541899E-2</v>
      </c>
      <c r="BP10" s="62">
        <v>7.2451242985338601E-2</v>
      </c>
      <c r="BQ10" s="62">
        <v>0.20264824696467601</v>
      </c>
      <c r="BR10" s="62">
        <v>-6.5837707198201895E-2</v>
      </c>
      <c r="BS10" s="62">
        <v>-5.3692923075443499E-4</v>
      </c>
      <c r="BT10" s="62">
        <v>5.3970680636283901E-2</v>
      </c>
      <c r="BU10" s="62">
        <v>-0.26138636264527698</v>
      </c>
      <c r="BV10" s="62">
        <v>-0.190699243648174</v>
      </c>
      <c r="BW10" s="62">
        <v>0.31289021558715802</v>
      </c>
      <c r="BX10" s="62">
        <v>3.6381130390861202E-2</v>
      </c>
      <c r="BY10" s="62">
        <v>-0.31636853683536498</v>
      </c>
      <c r="BZ10" s="62">
        <v>-4.7030255806712599E-2</v>
      </c>
      <c r="CA10" s="62">
        <v>-0.131336982717145</v>
      </c>
      <c r="CB10" s="62">
        <v>4.3671207825335401E-2</v>
      </c>
      <c r="CC10" s="62">
        <v>8.2672980718112604E-2</v>
      </c>
      <c r="CD10" s="62">
        <v>0.18048839337443401</v>
      </c>
      <c r="CE10" s="62">
        <v>0.35574488684282402</v>
      </c>
      <c r="CF10" s="62">
        <v>0.17191613683626999</v>
      </c>
      <c r="CG10" s="62">
        <v>-6.0955336702761501E-2</v>
      </c>
      <c r="CH10" s="62">
        <v>-7.3584662483416902E-3</v>
      </c>
      <c r="CI10" s="62">
        <v>0.129889916521231</v>
      </c>
      <c r="CJ10" s="62">
        <v>8.3317906590130206E-2</v>
      </c>
      <c r="CK10" s="62">
        <v>0.28071977370791601</v>
      </c>
      <c r="CL10" s="62">
        <v>-0.12695961996555</v>
      </c>
      <c r="CM10" s="62">
        <v>-2.9978250994822102E-3</v>
      </c>
      <c r="CN10" s="62">
        <v>0.40234191520194301</v>
      </c>
      <c r="CO10" s="62">
        <v>0.23485027702918601</v>
      </c>
      <c r="CP10" s="62">
        <v>9.5387676238911701E-2</v>
      </c>
      <c r="CQ10" s="62">
        <v>-7.4041790667778204E-2</v>
      </c>
      <c r="CR10" s="62">
        <v>5.9758268589504802E-2</v>
      </c>
      <c r="CS10" s="62">
        <v>-0.100218956421272</v>
      </c>
      <c r="CT10" s="62">
        <v>0.11506648500339001</v>
      </c>
      <c r="CU10" s="62">
        <v>4.4279143556646999E-2</v>
      </c>
      <c r="CV10" s="62">
        <v>0.40042711257348701</v>
      </c>
      <c r="CW10" s="62">
        <v>-0.12718084873996099</v>
      </c>
      <c r="CX10" s="62">
        <v>-0.114769393720648</v>
      </c>
      <c r="CY10" s="62">
        <v>-8.4078508514773293E-3</v>
      </c>
      <c r="CZ10" s="62">
        <v>8.4976928786351102E-2</v>
      </c>
      <c r="DA10" s="62">
        <v>-3.2048765451764299E-2</v>
      </c>
      <c r="DB10" s="62">
        <v>-0.19828864288079501</v>
      </c>
      <c r="DC10" s="62">
        <v>0.36458361967495201</v>
      </c>
      <c r="DD10" s="62">
        <v>-0.119303556597461</v>
      </c>
      <c r="DE10" s="62">
        <v>-1.4835425314663199E-2</v>
      </c>
      <c r="DF10" s="62">
        <v>-0.175335710963653</v>
      </c>
      <c r="DG10" s="62">
        <v>0.40139261923328701</v>
      </c>
      <c r="DH10" s="62">
        <v>-7.2513856971434504E-2</v>
      </c>
      <c r="DI10" s="62">
        <v>-0.11975480527035599</v>
      </c>
      <c r="DJ10" s="62">
        <v>0.12652014053020599</v>
      </c>
      <c r="DK10" s="62">
        <v>-0.29727268243594501</v>
      </c>
      <c r="DL10" s="62">
        <v>0.30777716409491301</v>
      </c>
      <c r="DM10" s="62">
        <v>0.30485267113553599</v>
      </c>
      <c r="DN10" s="62">
        <v>0.44116873902064802</v>
      </c>
      <c r="DO10" s="62">
        <v>0.17523776014234399</v>
      </c>
      <c r="DP10" s="62">
        <v>-7.2332450012380103E-2</v>
      </c>
      <c r="DQ10" s="62">
        <v>0.27710838259036302</v>
      </c>
      <c r="DR10" s="62">
        <v>0.237840186850136</v>
      </c>
      <c r="DS10" s="62">
        <v>-6.2970428945730003E-2</v>
      </c>
      <c r="DT10" s="62">
        <v>0.15893898617416199</v>
      </c>
      <c r="DU10" s="62">
        <v>0.13276926371357201</v>
      </c>
      <c r="DV10" s="62">
        <v>-9.7541819306645697E-2</v>
      </c>
      <c r="DW10" s="62">
        <v>-0.21525363142208501</v>
      </c>
      <c r="DX10" s="62">
        <v>-0.17200420035504699</v>
      </c>
      <c r="DY10" s="62">
        <v>0.133781576369851</v>
      </c>
      <c r="DZ10" s="62">
        <v>0.19600425530954499</v>
      </c>
      <c r="EA10" s="62">
        <v>-4.5688443968161498E-2</v>
      </c>
      <c r="EB10" s="62">
        <v>-0.17564036370027999</v>
      </c>
    </row>
    <row r="11" spans="1:132" ht="15" customHeight="1" x14ac:dyDescent="0.3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</row>
    <row r="12" spans="1:132" ht="15" customHeight="1" x14ac:dyDescent="0.3">
      <c r="A12" s="63"/>
      <c r="B12" s="63" t="s">
        <v>219</v>
      </c>
      <c r="C12" s="64">
        <v>0.195003847564412</v>
      </c>
      <c r="D12" s="64">
        <v>-1.33706272743561E-3</v>
      </c>
      <c r="E12" s="64">
        <v>0.13671187956913999</v>
      </c>
      <c r="F12" s="64">
        <v>-0.32318207875815502</v>
      </c>
      <c r="G12" s="64">
        <v>-1.07047292871508</v>
      </c>
      <c r="H12" s="64">
        <v>-0.28985585855960699</v>
      </c>
      <c r="I12" s="64">
        <v>-0.23984597779099801</v>
      </c>
      <c r="J12" s="64">
        <v>-5.1873651236089599E-2</v>
      </c>
      <c r="K12" s="64">
        <v>8.3519945555021693E-2</v>
      </c>
      <c r="L12" s="64">
        <v>0.63606814285965796</v>
      </c>
      <c r="M12" s="64">
        <v>0.16464229457506799</v>
      </c>
      <c r="N12" s="64">
        <v>0.25077618898381498</v>
      </c>
      <c r="O12" s="64">
        <v>6.4533386774257004E-2</v>
      </c>
      <c r="P12" s="64">
        <v>1.3626732515215101E-2</v>
      </c>
      <c r="Q12" s="64">
        <v>-0.19994930276626699</v>
      </c>
      <c r="R12" s="64">
        <v>0.225519506317928</v>
      </c>
      <c r="S12" s="64">
        <v>0.200002833378887</v>
      </c>
      <c r="T12" s="64">
        <v>0.295570860729089</v>
      </c>
      <c r="U12" s="64">
        <v>0.230517020604526</v>
      </c>
      <c r="V12" s="64">
        <v>0.13194185765617</v>
      </c>
      <c r="W12" s="64">
        <v>0.14900216453503901</v>
      </c>
      <c r="X12" s="64">
        <v>-7.5746111608632205E-2</v>
      </c>
      <c r="Y12" s="64">
        <v>-9.2963237098764306E-2</v>
      </c>
      <c r="Z12" s="64">
        <v>-0.146289123919119</v>
      </c>
      <c r="AA12" s="64">
        <v>-3.8234989661123403E-2</v>
      </c>
      <c r="AB12" s="64">
        <v>8.3360443250923899E-2</v>
      </c>
      <c r="AC12" s="64">
        <v>0.201789645203787</v>
      </c>
      <c r="AD12" s="64">
        <v>-0.15478237089215899</v>
      </c>
      <c r="AE12" s="64">
        <v>1.2051742364005399E-2</v>
      </c>
      <c r="AF12" s="64">
        <v>-4.8367537880567003E-2</v>
      </c>
      <c r="AG12" s="64">
        <v>0.101201094223535</v>
      </c>
      <c r="AH12" s="64">
        <v>-6.6432706875985098E-2</v>
      </c>
      <c r="AI12" s="64">
        <v>0.18630393077971899</v>
      </c>
      <c r="AJ12" s="64">
        <v>8.0773537491451997E-2</v>
      </c>
      <c r="AK12" s="64">
        <v>7.8009277964841098E-2</v>
      </c>
      <c r="AL12" s="64">
        <v>3.5937772854999203E-2</v>
      </c>
      <c r="AM12" s="64">
        <v>-0.26379521616229901</v>
      </c>
      <c r="AN12" s="64">
        <v>1.94512682887726E-2</v>
      </c>
      <c r="AO12" s="64">
        <v>0.19774608703406699</v>
      </c>
      <c r="AP12" s="64">
        <v>6.0204627783022602E-2</v>
      </c>
      <c r="AQ12" s="64">
        <v>0.24908988278091701</v>
      </c>
      <c r="AR12" s="64">
        <v>-5.86526032107293E-2</v>
      </c>
      <c r="AS12" s="64">
        <v>0.19618009554776</v>
      </c>
      <c r="AT12" s="64">
        <v>6.1372942840365298E-2</v>
      </c>
      <c r="AU12" s="64">
        <v>-5.0344343789410197E-2</v>
      </c>
      <c r="AV12" s="64">
        <v>-7.0669211652551996E-3</v>
      </c>
      <c r="AW12" s="64">
        <v>0.11531117447269899</v>
      </c>
      <c r="AX12" s="64">
        <v>0.32059041428227403</v>
      </c>
      <c r="AY12" s="64">
        <v>-5.3370211856018597E-2</v>
      </c>
      <c r="AZ12" s="64">
        <v>-0.18854172420604801</v>
      </c>
      <c r="BA12" s="64">
        <v>0.117410908432247</v>
      </c>
      <c r="BB12" s="64">
        <v>0.167445032140012</v>
      </c>
      <c r="BC12" s="64">
        <v>0.174410596373065</v>
      </c>
      <c r="BD12" s="64">
        <v>0.19351900565458499</v>
      </c>
      <c r="BE12" s="64">
        <v>-0.23899427258236</v>
      </c>
      <c r="BF12" s="64">
        <v>2.2523814062580499E-2</v>
      </c>
      <c r="BG12" s="64">
        <v>8.4529908220498703E-2</v>
      </c>
      <c r="BH12" s="64">
        <v>3.1018476586197601E-2</v>
      </c>
      <c r="BI12" s="64">
        <v>1.36849634686742E-2</v>
      </c>
      <c r="BJ12" s="64">
        <v>9.9278156472371003E-3</v>
      </c>
      <c r="BK12" s="64">
        <v>9.2905496311490601E-2</v>
      </c>
      <c r="BL12" s="64">
        <v>0.285364502334851</v>
      </c>
      <c r="BM12" s="64">
        <v>0.102624788834893</v>
      </c>
      <c r="BN12" s="64">
        <v>0.179662002196745</v>
      </c>
      <c r="BO12" s="64">
        <v>-3.2536530703541899E-2</v>
      </c>
      <c r="BP12" s="64">
        <v>7.2451242985338601E-2</v>
      </c>
      <c r="BQ12" s="64">
        <v>0.20264824696467601</v>
      </c>
      <c r="BR12" s="64">
        <v>-6.5837707198201895E-2</v>
      </c>
      <c r="BS12" s="64">
        <v>-5.3692923075443499E-4</v>
      </c>
      <c r="BT12" s="64">
        <v>5.3970680636283901E-2</v>
      </c>
      <c r="BU12" s="64">
        <v>-0.26138636264527698</v>
      </c>
      <c r="BV12" s="64">
        <v>-0.190699243648174</v>
      </c>
      <c r="BW12" s="64">
        <v>0.31289021558715802</v>
      </c>
      <c r="BX12" s="64">
        <v>3.6381130390861202E-2</v>
      </c>
      <c r="BY12" s="64">
        <v>-0.31636853683536498</v>
      </c>
      <c r="BZ12" s="64">
        <v>-4.7030255806712599E-2</v>
      </c>
      <c r="CA12" s="64">
        <v>-0.131336982717145</v>
      </c>
      <c r="CB12" s="64">
        <v>4.3671207825335401E-2</v>
      </c>
      <c r="CC12" s="64">
        <v>8.2672980718112604E-2</v>
      </c>
      <c r="CD12" s="64">
        <v>0.18048839337443401</v>
      </c>
      <c r="CE12" s="64">
        <v>0.35574488684282402</v>
      </c>
      <c r="CF12" s="64">
        <v>0.17191613683626999</v>
      </c>
      <c r="CG12" s="64">
        <v>-6.0955336702761501E-2</v>
      </c>
      <c r="CH12" s="64">
        <v>-7.3584662483416902E-3</v>
      </c>
      <c r="CI12" s="64">
        <v>0.129889916521231</v>
      </c>
      <c r="CJ12" s="64">
        <v>8.3317906590130206E-2</v>
      </c>
      <c r="CK12" s="64">
        <v>0.28071977370791601</v>
      </c>
      <c r="CL12" s="64">
        <v>-0.12695961996555</v>
      </c>
      <c r="CM12" s="64">
        <v>-2.9978250994822102E-3</v>
      </c>
      <c r="CN12" s="64">
        <v>0.40234191520194301</v>
      </c>
      <c r="CO12" s="64">
        <v>0.23485027702918601</v>
      </c>
      <c r="CP12" s="64">
        <v>9.5387676238911701E-2</v>
      </c>
      <c r="CQ12" s="64">
        <v>-7.4041790667778204E-2</v>
      </c>
      <c r="CR12" s="64">
        <v>5.9758268589504802E-2</v>
      </c>
      <c r="CS12" s="64">
        <v>-0.100218956421272</v>
      </c>
      <c r="CT12" s="64">
        <v>0.11506648500339001</v>
      </c>
      <c r="CU12" s="64">
        <v>4.4279143556646999E-2</v>
      </c>
      <c r="CV12" s="64">
        <v>0.40042711257348701</v>
      </c>
      <c r="CW12" s="64">
        <v>-0.12718084873996099</v>
      </c>
      <c r="CX12" s="64">
        <v>-0.114769393720648</v>
      </c>
      <c r="CY12" s="64">
        <v>-8.4078508514773293E-3</v>
      </c>
      <c r="CZ12" s="64">
        <v>8.4976928786351102E-2</v>
      </c>
      <c r="DA12" s="64">
        <v>-3.2048765451764299E-2</v>
      </c>
      <c r="DB12" s="64">
        <v>-0.19828864288079501</v>
      </c>
      <c r="DC12" s="64">
        <v>0.36458361967495201</v>
      </c>
      <c r="DD12" s="64">
        <v>-0.119303556597461</v>
      </c>
      <c r="DE12" s="64">
        <v>-1.4835425314663199E-2</v>
      </c>
      <c r="DF12" s="64">
        <v>-0.175335710963653</v>
      </c>
      <c r="DG12" s="64">
        <v>0.40139261923328701</v>
      </c>
      <c r="DH12" s="64">
        <v>-7.2513856971434504E-2</v>
      </c>
      <c r="DI12" s="64">
        <v>-0.11975480527035599</v>
      </c>
      <c r="DJ12" s="64">
        <v>0.12652014053020599</v>
      </c>
      <c r="DK12" s="64">
        <v>-0.29727268243594501</v>
      </c>
      <c r="DL12" s="64">
        <v>0.30777716409491301</v>
      </c>
      <c r="DM12" s="64">
        <v>0.30485267113553599</v>
      </c>
      <c r="DN12" s="64">
        <v>0.44116873902064802</v>
      </c>
      <c r="DO12" s="64">
        <v>0.17523776014234399</v>
      </c>
      <c r="DP12" s="64">
        <v>-7.2332450012380103E-2</v>
      </c>
      <c r="DQ12" s="64">
        <v>0.27710838259036302</v>
      </c>
      <c r="DR12" s="64">
        <v>0.237840186850136</v>
      </c>
      <c r="DS12" s="64">
        <v>-6.2970428945730003E-2</v>
      </c>
      <c r="DT12" s="64">
        <v>0.15893898617416199</v>
      </c>
      <c r="DU12" s="64">
        <v>0.13276926371357201</v>
      </c>
      <c r="DV12" s="64">
        <v>-9.7541819306645697E-2</v>
      </c>
      <c r="DW12" s="64">
        <v>-0.21525363142208501</v>
      </c>
      <c r="DX12" s="64">
        <v>-0.17200420035504699</v>
      </c>
      <c r="DY12" s="64">
        <v>0.133781576369851</v>
      </c>
      <c r="DZ12" s="64">
        <v>0.19600425530954499</v>
      </c>
      <c r="EA12" s="64">
        <v>-4.5688443968161498E-2</v>
      </c>
      <c r="EB12" s="64">
        <v>-0.17564036370027999</v>
      </c>
    </row>
    <row r="13" spans="1:132" ht="15" customHeight="1" x14ac:dyDescent="0.3">
      <c r="A13" s="63"/>
      <c r="B13" s="66" t="s">
        <v>220</v>
      </c>
      <c r="C13" s="64">
        <v>0.15346473166102401</v>
      </c>
      <c r="D13" s="64">
        <v>2.12300903852158E-2</v>
      </c>
      <c r="E13" s="64">
        <v>5.1549792035832098E-2</v>
      </c>
      <c r="F13" s="64">
        <v>-0.46104193209906003</v>
      </c>
      <c r="G13" s="64">
        <v>-1.0493022088450601</v>
      </c>
      <c r="H13" s="64">
        <v>-0.27068899853881501</v>
      </c>
      <c r="I13" s="64">
        <v>-0.174877358594028</v>
      </c>
      <c r="J13" s="64">
        <v>3.2665481935700798E-2</v>
      </c>
      <c r="K13" s="64">
        <v>0.31810321743022102</v>
      </c>
      <c r="L13" s="64">
        <v>0.72112888335285097</v>
      </c>
      <c r="M13" s="64">
        <v>0.12861280738993799</v>
      </c>
      <c r="N13" s="64">
        <v>0.16809935414383601</v>
      </c>
      <c r="O13" s="64">
        <v>9.2818593267063307E-2</v>
      </c>
      <c r="P13" s="64">
        <v>1.8764145562033499E-2</v>
      </c>
      <c r="Q13" s="64">
        <v>-0.101069913616236</v>
      </c>
      <c r="R13" s="64">
        <v>0.27792870238274597</v>
      </c>
      <c r="S13" s="64">
        <v>0.20135526738926901</v>
      </c>
      <c r="T13" s="64">
        <v>0.15970824840725301</v>
      </c>
      <c r="U13" s="64">
        <v>0.20919405071060401</v>
      </c>
      <c r="V13" s="64">
        <v>5.9290466979899897E-2</v>
      </c>
      <c r="W13" s="64">
        <v>0.158385925714599</v>
      </c>
      <c r="X13" s="64">
        <v>-0.103064370700334</v>
      </c>
      <c r="Y13" s="64">
        <v>4.50471048293766E-2</v>
      </c>
      <c r="Z13" s="64">
        <v>2.2806583024959099E-2</v>
      </c>
      <c r="AA13" s="64">
        <v>-1.9522881809830299E-2</v>
      </c>
      <c r="AB13" s="64">
        <v>4.9664054492781801E-2</v>
      </c>
      <c r="AC13" s="64">
        <v>0.172691980345552</v>
      </c>
      <c r="AD13" s="64">
        <v>-1.22410717652288E-3</v>
      </c>
      <c r="AE13" s="64">
        <v>1.54968750181617E-2</v>
      </c>
      <c r="AF13" s="64">
        <v>0.102289274599854</v>
      </c>
      <c r="AG13" s="64">
        <v>0.16852008365506599</v>
      </c>
      <c r="AH13" s="64">
        <v>1.29054895997793E-2</v>
      </c>
      <c r="AI13" s="64">
        <v>5.8127192283197203E-2</v>
      </c>
      <c r="AJ13" s="64">
        <v>7.3972344656780802E-3</v>
      </c>
      <c r="AK13" s="64">
        <v>0.124019402722331</v>
      </c>
      <c r="AL13" s="64">
        <v>9.5863132851703503E-2</v>
      </c>
      <c r="AM13" s="64">
        <v>-3.8487923481234101E-2</v>
      </c>
      <c r="AN13" s="64">
        <v>-4.7638257622717499E-2</v>
      </c>
      <c r="AO13" s="64">
        <v>0.16928622184177999</v>
      </c>
      <c r="AP13" s="64">
        <v>3.9764369749395498E-2</v>
      </c>
      <c r="AQ13" s="64">
        <v>0.1618505601513</v>
      </c>
      <c r="AR13" s="64">
        <v>-4.5535517388128902E-2</v>
      </c>
      <c r="AS13" s="64">
        <v>0.10946694611973</v>
      </c>
      <c r="AT13" s="64">
        <v>1.4670065369415401E-2</v>
      </c>
      <c r="AU13" s="64">
        <v>-8.0294003009651102E-2</v>
      </c>
      <c r="AV13" s="64">
        <v>9.0783998162247095E-2</v>
      </c>
      <c r="AW13" s="64">
        <v>0.144817836848254</v>
      </c>
      <c r="AX13" s="64">
        <v>0.26527756815173398</v>
      </c>
      <c r="AY13" s="64">
        <v>2.3342933456427201E-2</v>
      </c>
      <c r="AZ13" s="64">
        <v>-5.9405627630781901E-2</v>
      </c>
      <c r="BA13" s="64">
        <v>7.21969149495294E-2</v>
      </c>
      <c r="BB13" s="64">
        <v>0.15816993338837501</v>
      </c>
      <c r="BC13" s="64">
        <v>0.128503296275428</v>
      </c>
      <c r="BD13" s="64">
        <v>0.112609434949706</v>
      </c>
      <c r="BE13" s="64">
        <v>-0.18291676789918801</v>
      </c>
      <c r="BF13" s="64">
        <v>7.9336179724176503E-2</v>
      </c>
      <c r="BG13" s="64">
        <v>-7.0374046737375897E-3</v>
      </c>
      <c r="BH13" s="64">
        <v>1.09126919029645E-2</v>
      </c>
      <c r="BI13" s="64">
        <v>4.3841008384437601E-2</v>
      </c>
      <c r="BJ13" s="64">
        <v>-2.87535803418448E-2</v>
      </c>
      <c r="BK13" s="64">
        <v>-1.8051450520950599E-2</v>
      </c>
      <c r="BL13" s="64">
        <v>0.324397103201712</v>
      </c>
      <c r="BM13" s="64">
        <v>0.17632724273839401</v>
      </c>
      <c r="BN13" s="64">
        <v>0.17741244198587999</v>
      </c>
      <c r="BO13" s="64">
        <v>4.3645509642842299E-2</v>
      </c>
      <c r="BP13" s="64">
        <v>-8.6197502747342697E-2</v>
      </c>
      <c r="BQ13" s="64">
        <v>0.34659044728508898</v>
      </c>
      <c r="BR13" s="64">
        <v>-1.6802828258133399E-2</v>
      </c>
      <c r="BS13" s="64">
        <v>4.9651024802987997E-2</v>
      </c>
      <c r="BT13" s="64">
        <v>5.21433817341155E-2</v>
      </c>
      <c r="BU13" s="64">
        <v>-0.32380045423113801</v>
      </c>
      <c r="BV13" s="64">
        <v>-0.23840240976138499</v>
      </c>
      <c r="BW13" s="64">
        <v>0.39093295935843703</v>
      </c>
      <c r="BX13" s="64">
        <v>7.7385245070549197E-2</v>
      </c>
      <c r="BY13" s="64">
        <v>-0.334148145462276</v>
      </c>
      <c r="BZ13" s="64">
        <v>-0.10368056775442699</v>
      </c>
      <c r="CA13" s="64">
        <v>-0.134263823052405</v>
      </c>
      <c r="CB13" s="64">
        <v>-0.10485345897896001</v>
      </c>
      <c r="CC13" s="64">
        <v>0.135839821410455</v>
      </c>
      <c r="CD13" s="64">
        <v>0.28906094273541999</v>
      </c>
      <c r="CE13" s="64">
        <v>0.358033604493113</v>
      </c>
      <c r="CF13" s="64">
        <v>0.18193941030688601</v>
      </c>
      <c r="CG13" s="64">
        <v>3.0408307248741599E-2</v>
      </c>
      <c r="CH13" s="64">
        <v>0.14971037282332</v>
      </c>
      <c r="CI13" s="64">
        <v>0.167342919306113</v>
      </c>
      <c r="CJ13" s="64">
        <v>0.15508511401729499</v>
      </c>
      <c r="CK13" s="64">
        <v>0.251932338333405</v>
      </c>
      <c r="CL13" s="64">
        <v>-9.0923159200051507E-2</v>
      </c>
      <c r="CM13" s="64">
        <v>-7.7507212169680706E-2</v>
      </c>
      <c r="CN13" s="64">
        <v>0.28886449263438901</v>
      </c>
      <c r="CO13" s="64">
        <v>0.33253579753200802</v>
      </c>
      <c r="CP13" s="64">
        <v>0.16269230637315801</v>
      </c>
      <c r="CQ13" s="64">
        <v>-0.12986837598144599</v>
      </c>
      <c r="CR13" s="64">
        <v>0.13365957332822601</v>
      </c>
      <c r="CS13" s="64">
        <v>1.1835741436283499E-2</v>
      </c>
      <c r="CT13" s="64">
        <v>0.17312636658928199</v>
      </c>
      <c r="CU13" s="64">
        <v>0.167524370837979</v>
      </c>
      <c r="CV13" s="64">
        <v>0.41459518430910802</v>
      </c>
      <c r="CW13" s="64">
        <v>-6.0414186135648897E-2</v>
      </c>
      <c r="CX13" s="64">
        <v>-7.5850676342970103E-2</v>
      </c>
      <c r="CY13" s="64">
        <v>2.80967172124225E-2</v>
      </c>
      <c r="CZ13" s="64">
        <v>3.9682384682504498E-2</v>
      </c>
      <c r="DA13" s="64">
        <v>-0.13848092284911601</v>
      </c>
      <c r="DB13" s="64">
        <v>-0.16331053254754499</v>
      </c>
      <c r="DC13" s="64">
        <v>0.40798818916854002</v>
      </c>
      <c r="DD13" s="64">
        <v>-0.18183577782541199</v>
      </c>
      <c r="DE13" s="64">
        <v>-9.97939076043175E-2</v>
      </c>
      <c r="DF13" s="64">
        <v>-0.44849679645211399</v>
      </c>
      <c r="DG13" s="64">
        <v>0.753367267704808</v>
      </c>
      <c r="DH13" s="64">
        <v>-1.1113371999871301E-2</v>
      </c>
      <c r="DI13" s="64">
        <v>-0.26004194257975799</v>
      </c>
      <c r="DJ13" s="64">
        <v>0.27155979774926597</v>
      </c>
      <c r="DK13" s="64">
        <v>-0.26624542455332401</v>
      </c>
      <c r="DL13" s="64">
        <v>0.34299511012869699</v>
      </c>
      <c r="DM13" s="64">
        <v>0.30174808869827302</v>
      </c>
      <c r="DN13" s="64">
        <v>0.45408369551538402</v>
      </c>
      <c r="DO13" s="64">
        <v>4.4456601875952899E-2</v>
      </c>
      <c r="DP13" s="64">
        <v>2.1627322087058899E-2</v>
      </c>
      <c r="DQ13" s="64">
        <v>0.37128663023207098</v>
      </c>
      <c r="DR13" s="64">
        <v>0.34444427740929501</v>
      </c>
      <c r="DS13" s="64">
        <v>1.35267520088522E-2</v>
      </c>
      <c r="DT13" s="64">
        <v>0.10455700470113399</v>
      </c>
      <c r="DU13" s="64">
        <v>0.22007541316877399</v>
      </c>
      <c r="DV13" s="64">
        <v>-0.12491933690564901</v>
      </c>
      <c r="DW13" s="64">
        <v>-0.30587805652639899</v>
      </c>
      <c r="DX13" s="64">
        <v>-0.31036417282888101</v>
      </c>
      <c r="DY13" s="64">
        <v>0.34268589302504099</v>
      </c>
      <c r="DZ13" s="64">
        <v>0.37</v>
      </c>
      <c r="EA13" s="64">
        <v>4.78365503540523E-2</v>
      </c>
      <c r="EB13" s="64">
        <v>-0.16534819740683401</v>
      </c>
    </row>
    <row r="14" spans="1:132" ht="15" customHeight="1" x14ac:dyDescent="0.3">
      <c r="A14" s="63"/>
      <c r="B14" s="67" t="s">
        <v>221</v>
      </c>
      <c r="C14" s="64">
        <v>9.1293237323464296E-2</v>
      </c>
      <c r="D14" s="64">
        <v>-4.6240599500202402E-3</v>
      </c>
      <c r="E14" s="64">
        <v>0.22944273923304301</v>
      </c>
      <c r="F14" s="64">
        <v>-0.324885932056862</v>
      </c>
      <c r="G14" s="64">
        <v>-0.48214697797987999</v>
      </c>
      <c r="H14" s="64">
        <v>-0.36671835695032401</v>
      </c>
      <c r="I14" s="64">
        <v>0.76818791009811704</v>
      </c>
      <c r="J14" s="64">
        <v>-0.299883295270853</v>
      </c>
      <c r="K14" s="64">
        <v>0.34501066266443597</v>
      </c>
      <c r="L14" s="64">
        <v>0.12044674995888</v>
      </c>
      <c r="M14" s="64">
        <v>7.81771880259408E-2</v>
      </c>
      <c r="N14" s="64">
        <v>0.158074980018164</v>
      </c>
      <c r="O14" s="64">
        <v>1.9792622896419601E-2</v>
      </c>
      <c r="P14" s="64">
        <v>-5.1117798993694E-5</v>
      </c>
      <c r="Q14" s="64">
        <v>-0.24161109008074</v>
      </c>
      <c r="R14" s="64">
        <v>0.38943343224375798</v>
      </c>
      <c r="S14" s="64">
        <v>-2.8097122097614502E-3</v>
      </c>
      <c r="T14" s="64">
        <v>0.226496518679076</v>
      </c>
      <c r="U14" s="64">
        <v>0.111207142127512</v>
      </c>
      <c r="V14" s="64">
        <v>7.1915815702028305E-2</v>
      </c>
      <c r="W14" s="64">
        <v>0.13220591305183099</v>
      </c>
      <c r="X14" s="64">
        <v>-6.2966278888798605E-2</v>
      </c>
      <c r="Y14" s="64">
        <v>0.12865864235069899</v>
      </c>
      <c r="Z14" s="64">
        <v>2.2095455408255301E-2</v>
      </c>
      <c r="AA14" s="64">
        <v>-1.3522426876788601E-2</v>
      </c>
      <c r="AB14" s="64">
        <v>5.0662949481794499E-2</v>
      </c>
      <c r="AC14" s="64">
        <v>-1.0857571474576199E-2</v>
      </c>
      <c r="AD14" s="64">
        <v>-8.1685421303823197E-2</v>
      </c>
      <c r="AE14" s="64">
        <v>1.35136671588043E-2</v>
      </c>
      <c r="AF14" s="64">
        <v>-0.21327878281210999</v>
      </c>
      <c r="AG14" s="64">
        <v>9.7663467665487502E-3</v>
      </c>
      <c r="AH14" s="64">
        <v>-2.3314357473713798E-3</v>
      </c>
      <c r="AI14" s="64">
        <v>0.129911811319849</v>
      </c>
      <c r="AJ14" s="64">
        <v>-2.9240819202502901E-2</v>
      </c>
      <c r="AK14" s="64">
        <v>0.16052128567500801</v>
      </c>
      <c r="AL14" s="64">
        <v>2.8259162655697199E-2</v>
      </c>
      <c r="AM14" s="64">
        <v>-0.14250021548082301</v>
      </c>
      <c r="AN14" s="64">
        <v>2.9939111224242001E-2</v>
      </c>
      <c r="AO14" s="64">
        <v>0.15235767612440401</v>
      </c>
      <c r="AP14" s="64">
        <v>-9.1405205400074702E-3</v>
      </c>
      <c r="AQ14" s="64">
        <v>0.16467061369542799</v>
      </c>
      <c r="AR14" s="64">
        <v>-6.8765279422167203E-2</v>
      </c>
      <c r="AS14" s="64">
        <v>0.12890837303105601</v>
      </c>
      <c r="AT14" s="64">
        <v>-4.2709215932179599E-2</v>
      </c>
      <c r="AU14" s="64">
        <v>-2.1686373613549699E-4</v>
      </c>
      <c r="AV14" s="64">
        <v>0.15461076034768401</v>
      </c>
      <c r="AW14" s="64">
        <v>5.1999265171254201E-2</v>
      </c>
      <c r="AX14" s="64">
        <v>0.127073589742666</v>
      </c>
      <c r="AY14" s="64">
        <v>-4.02606420668805E-2</v>
      </c>
      <c r="AZ14" s="64">
        <v>-0.110880408158986</v>
      </c>
      <c r="BA14" s="64">
        <v>0.116450121213862</v>
      </c>
      <c r="BB14" s="64">
        <v>0.141090387861809</v>
      </c>
      <c r="BC14" s="64">
        <v>5.9498310903638399E-2</v>
      </c>
      <c r="BD14" s="64">
        <v>0.12806600065185</v>
      </c>
      <c r="BE14" s="64">
        <v>-0.16190520485870299</v>
      </c>
      <c r="BF14" s="64">
        <v>8.0319706335951799E-2</v>
      </c>
      <c r="BG14" s="64">
        <v>-3.3262905701181303E-2</v>
      </c>
      <c r="BH14" s="64">
        <v>3.0115500091842901E-2</v>
      </c>
      <c r="BI14" s="64">
        <v>-4.1223256183409197E-2</v>
      </c>
      <c r="BJ14" s="64">
        <v>5.16498062204995E-2</v>
      </c>
      <c r="BK14" s="64">
        <v>3.0388504962552999E-2</v>
      </c>
      <c r="BL14" s="64">
        <v>0.31440615609261702</v>
      </c>
      <c r="BM14" s="64">
        <v>-1.5074969448070101E-2</v>
      </c>
      <c r="BN14" s="64">
        <v>0.20402593743780201</v>
      </c>
      <c r="BO14" s="64">
        <v>6.4165022615192402E-4</v>
      </c>
      <c r="BP14" s="64">
        <v>0.17221589701117401</v>
      </c>
      <c r="BQ14" s="64">
        <v>0.37221125429984803</v>
      </c>
      <c r="BR14" s="64">
        <v>-4.6314294518268198E-2</v>
      </c>
      <c r="BS14" s="64">
        <v>8.1398663324638895E-2</v>
      </c>
      <c r="BT14" s="64">
        <v>-1.13353794991222E-2</v>
      </c>
      <c r="BU14" s="64">
        <v>-0.63129063380274997</v>
      </c>
      <c r="BV14" s="64">
        <v>-0.21467355466524601</v>
      </c>
      <c r="BW14" s="64">
        <v>0.50119225213145502</v>
      </c>
      <c r="BX14" s="64">
        <v>-0.101100059026538</v>
      </c>
      <c r="BY14" s="64">
        <v>-0.36472234644080498</v>
      </c>
      <c r="BZ14" s="64">
        <v>2.6989532063792499E-2</v>
      </c>
      <c r="CA14" s="64">
        <v>-0.23235707551997301</v>
      </c>
      <c r="CB14" s="64">
        <v>5.9764352066271599E-2</v>
      </c>
      <c r="CC14" s="64">
        <v>8.2435374037936895E-2</v>
      </c>
      <c r="CD14" s="64">
        <v>0.30058221183308897</v>
      </c>
      <c r="CE14" s="64">
        <v>0.29079854181868198</v>
      </c>
      <c r="CF14" s="64">
        <v>0.13448769688324499</v>
      </c>
      <c r="CG14" s="64">
        <v>2.8598235805343802E-2</v>
      </c>
      <c r="CH14" s="64">
        <v>-9.5045874895172099E-3</v>
      </c>
      <c r="CI14" s="64">
        <v>0.25206157631867399</v>
      </c>
      <c r="CJ14" s="64">
        <v>-4.4722443883748998E-2</v>
      </c>
      <c r="CK14" s="64">
        <v>0.30012394386513802</v>
      </c>
      <c r="CL14" s="64">
        <v>-0.123952645172931</v>
      </c>
      <c r="CM14" s="64">
        <v>2.9118413683271199E-2</v>
      </c>
      <c r="CN14" s="64">
        <v>0.54764490624121798</v>
      </c>
      <c r="CO14" s="64">
        <v>0.39037887562958201</v>
      </c>
      <c r="CP14" s="64">
        <v>5.9300880042467696E-3</v>
      </c>
      <c r="CQ14" s="64">
        <v>-0.28311636864526402</v>
      </c>
      <c r="CR14" s="64">
        <v>0.10194197527762</v>
      </c>
      <c r="CS14" s="64">
        <v>-3.0334775606655198E-3</v>
      </c>
      <c r="CT14" s="64">
        <v>0.112568232188148</v>
      </c>
      <c r="CU14" s="64">
        <v>0.13503084190453801</v>
      </c>
      <c r="CV14" s="64">
        <v>0.35632417507145397</v>
      </c>
      <c r="CW14" s="64">
        <v>-0.168320586348392</v>
      </c>
      <c r="CX14" s="64">
        <v>-5.9118988826201098E-2</v>
      </c>
      <c r="CY14" s="64">
        <v>6.9752021985536303E-2</v>
      </c>
      <c r="CZ14" s="64">
        <v>3.7304811651228703E-2</v>
      </c>
      <c r="DA14" s="64">
        <v>-0.10975142919471501</v>
      </c>
      <c r="DB14" s="64">
        <v>-0.23594575529201101</v>
      </c>
      <c r="DC14" s="64">
        <v>0.54005544172284203</v>
      </c>
      <c r="DD14" s="64">
        <v>-0.30165144566545199</v>
      </c>
      <c r="DE14" s="64">
        <v>3.6917196821750802E-4</v>
      </c>
      <c r="DF14" s="64">
        <v>-8.4033101575131705E-2</v>
      </c>
      <c r="DG14" s="64">
        <v>0.43844526478438201</v>
      </c>
      <c r="DH14" s="64">
        <v>-0.110119119991925</v>
      </c>
      <c r="DI14" s="64">
        <v>-1.38875226882718E-3</v>
      </c>
      <c r="DJ14" s="64">
        <v>-4.5155472079172502E-3</v>
      </c>
      <c r="DK14" s="64">
        <v>6.15053460421899E-2</v>
      </c>
      <c r="DL14" s="64">
        <v>0.31322196505283501</v>
      </c>
      <c r="DM14" s="64">
        <v>0.29867431448591403</v>
      </c>
      <c r="DN14" s="64">
        <v>0.151188485572296</v>
      </c>
      <c r="DO14" s="64">
        <v>3.4677783167014202E-3</v>
      </c>
      <c r="DP14" s="64">
        <v>-6.48816517305639E-2</v>
      </c>
      <c r="DQ14" s="64">
        <v>0.41142416538062498</v>
      </c>
      <c r="DR14" s="64">
        <v>0.26908758354440299</v>
      </c>
      <c r="DS14" s="64">
        <v>-0.22006529399305499</v>
      </c>
      <c r="DT14" s="64">
        <v>0.27959861728774599</v>
      </c>
      <c r="DU14" s="64">
        <v>-5.7841222068100197E-2</v>
      </c>
      <c r="DV14" s="64">
        <v>-3.4596655625618297E-2</v>
      </c>
      <c r="DW14" s="64">
        <v>-0.29583175357573699</v>
      </c>
      <c r="DX14" s="64">
        <v>-7.0406175489790002E-2</v>
      </c>
      <c r="DY14" s="64">
        <v>0.17531761599409701</v>
      </c>
      <c r="DZ14" s="64">
        <v>0.29214923202853799</v>
      </c>
      <c r="EA14" s="64">
        <v>-2.78193020687767E-2</v>
      </c>
      <c r="EB14" s="64">
        <v>-0.17378228312706601</v>
      </c>
    </row>
    <row r="15" spans="1:132" ht="15" customHeight="1" x14ac:dyDescent="0.3">
      <c r="A15" s="63"/>
      <c r="B15" s="67" t="s">
        <v>222</v>
      </c>
      <c r="C15" s="64">
        <v>0.20297758007823399</v>
      </c>
      <c r="D15" s="64">
        <v>1.7996034121758899E-2</v>
      </c>
      <c r="E15" s="64">
        <v>8.6278388165172998E-2</v>
      </c>
      <c r="F15" s="64">
        <v>-0.46491603161269401</v>
      </c>
      <c r="G15" s="64">
        <v>-2.2203933145898</v>
      </c>
      <c r="H15" s="64">
        <v>-0.25253657992224698</v>
      </c>
      <c r="I15" s="64">
        <v>-0.61378644871178401</v>
      </c>
      <c r="J15" s="64">
        <v>0</v>
      </c>
      <c r="K15" s="64">
        <v>0.19097875092393099</v>
      </c>
      <c r="L15" s="64">
        <v>1.54649797548738</v>
      </c>
      <c r="M15" s="64">
        <v>0.18007348292543601</v>
      </c>
      <c r="N15" s="64">
        <v>0.30665112161583102</v>
      </c>
      <c r="O15" s="64">
        <v>0.120657265001234</v>
      </c>
      <c r="P15" s="64">
        <v>0.107340280008361</v>
      </c>
      <c r="Q15" s="64">
        <v>4.36906500931755E-2</v>
      </c>
      <c r="R15" s="64">
        <v>-4.4855761816009503E-5</v>
      </c>
      <c r="S15" s="64">
        <v>5.8913583990438702E-2</v>
      </c>
      <c r="T15" s="64">
        <v>5.61353387961816E-2</v>
      </c>
      <c r="U15" s="64">
        <v>9.71176280143871E-2</v>
      </c>
      <c r="V15" s="64">
        <v>0.16254418669314799</v>
      </c>
      <c r="W15" s="64">
        <v>9.2441828144185195E-2</v>
      </c>
      <c r="X15" s="64">
        <v>9.3401188195230099E-3</v>
      </c>
      <c r="Y15" s="64">
        <v>0.139588699940285</v>
      </c>
      <c r="Z15" s="64">
        <v>-3.76258918205696E-2</v>
      </c>
      <c r="AA15" s="64">
        <v>-1.26299328874313E-2</v>
      </c>
      <c r="AB15" s="64">
        <v>3.0637700383895398E-2</v>
      </c>
      <c r="AC15" s="64">
        <v>0.183676262127208</v>
      </c>
      <c r="AD15" s="64">
        <v>0</v>
      </c>
      <c r="AE15" s="64">
        <v>-1.28448481210075E-2</v>
      </c>
      <c r="AF15" s="64">
        <v>-0.29064423274578499</v>
      </c>
      <c r="AG15" s="64">
        <v>0.15217876165203301</v>
      </c>
      <c r="AH15" s="64">
        <v>4.4147158383278699E-2</v>
      </c>
      <c r="AI15" s="64">
        <v>0.13222263233001499</v>
      </c>
      <c r="AJ15" s="64">
        <v>6.07378244022794E-2</v>
      </c>
      <c r="AK15" s="64">
        <v>0.14069280913797699</v>
      </c>
      <c r="AL15" s="64">
        <v>0.27432922206600502</v>
      </c>
      <c r="AM15" s="64">
        <v>0.16966698646771999</v>
      </c>
      <c r="AN15" s="64">
        <v>-0.127963126247399</v>
      </c>
      <c r="AO15" s="64">
        <v>0.26902968702358099</v>
      </c>
      <c r="AP15" s="64">
        <v>6.4183033163511802E-2</v>
      </c>
      <c r="AQ15" s="64">
        <v>-0.121630412262153</v>
      </c>
      <c r="AR15" s="64">
        <v>-8.6165555899897495E-2</v>
      </c>
      <c r="AS15" s="64">
        <v>7.7547792032195403E-2</v>
      </c>
      <c r="AT15" s="64">
        <v>0.17497907081023301</v>
      </c>
      <c r="AU15" s="64">
        <v>-0.47147890022772898</v>
      </c>
      <c r="AV15" s="64">
        <v>0.25427422269259697</v>
      </c>
      <c r="AW15" s="64">
        <v>0.13478338617975999</v>
      </c>
      <c r="AX15" s="64">
        <v>0.23658625829399199</v>
      </c>
      <c r="AY15" s="64">
        <v>2.9405506782209701E-2</v>
      </c>
      <c r="AZ15" s="64">
        <v>-0.101810517456091</v>
      </c>
      <c r="BA15" s="64">
        <v>1.93887417156979E-3</v>
      </c>
      <c r="BB15" s="64">
        <v>3.9067557086180899E-2</v>
      </c>
      <c r="BC15" s="64">
        <v>0.16408485123125</v>
      </c>
      <c r="BD15" s="64">
        <v>4.8768389288711397E-2</v>
      </c>
      <c r="BE15" s="64">
        <v>7.0361031029975193E-2</v>
      </c>
      <c r="BF15" s="64">
        <v>-0.35154901090768098</v>
      </c>
      <c r="BG15" s="64">
        <v>0.206318981628417</v>
      </c>
      <c r="BH15" s="64">
        <v>-5.08401334247899E-2</v>
      </c>
      <c r="BI15" s="64">
        <v>0.177612889455148</v>
      </c>
      <c r="BJ15" s="64">
        <v>-0.14788157946067401</v>
      </c>
      <c r="BK15" s="64">
        <v>-3.76608958383318E-2</v>
      </c>
      <c r="BL15" s="64">
        <v>0.42777945956147301</v>
      </c>
      <c r="BM15" s="64">
        <v>0.252995690203006</v>
      </c>
      <c r="BN15" s="64">
        <v>0.25520744719635902</v>
      </c>
      <c r="BO15" s="64">
        <v>2.6528428149652498E-2</v>
      </c>
      <c r="BP15" s="64">
        <v>-0.33632996587790198</v>
      </c>
      <c r="BQ15" s="64">
        <v>0.44639291621881899</v>
      </c>
      <c r="BR15" s="64">
        <v>6.1798722536088299E-2</v>
      </c>
      <c r="BS15" s="64">
        <v>0</v>
      </c>
      <c r="BT15" s="64">
        <v>0.20688393454426601</v>
      </c>
      <c r="BU15" s="64">
        <v>-0.39239822035447303</v>
      </c>
      <c r="BV15" s="64">
        <v>-0.16824893622549</v>
      </c>
      <c r="BW15" s="64">
        <v>0.29081571734266298</v>
      </c>
      <c r="BX15" s="64">
        <v>0.13128230782348799</v>
      </c>
      <c r="BY15" s="64">
        <v>-0.271431305013414</v>
      </c>
      <c r="BZ15" s="64">
        <v>-0.23274041768557299</v>
      </c>
      <c r="CA15" s="64">
        <v>-7.0310203231727098E-2</v>
      </c>
      <c r="CB15" s="64">
        <v>-0.142101520881666</v>
      </c>
      <c r="CC15" s="64">
        <v>0.31215013201901798</v>
      </c>
      <c r="CD15" s="64">
        <v>0.29588708136445402</v>
      </c>
      <c r="CE15" s="64">
        <v>0.42447524857998098</v>
      </c>
      <c r="CF15" s="64">
        <v>0.28656196909084802</v>
      </c>
      <c r="CG15" s="64">
        <v>2.0585610027446001E-2</v>
      </c>
      <c r="CH15" s="64">
        <v>0.238133662750561</v>
      </c>
      <c r="CI15" s="64">
        <v>0.14229585361214001</v>
      </c>
      <c r="CJ15" s="64">
        <v>0.19091063857929999</v>
      </c>
      <c r="CK15" s="64">
        <v>0.24446208671764499</v>
      </c>
      <c r="CL15" s="64">
        <v>-0.10531256130300599</v>
      </c>
      <c r="CM15" s="64">
        <v>-0.74889111261923202</v>
      </c>
      <c r="CN15" s="64">
        <v>1.0333765456264099</v>
      </c>
      <c r="CO15" s="64">
        <v>0.28616824114551198</v>
      </c>
      <c r="CP15" s="64">
        <v>0.22345746963901</v>
      </c>
      <c r="CQ15" s="64">
        <v>-0.13388455186696999</v>
      </c>
      <c r="CR15" s="64">
        <v>0.13455009115108699</v>
      </c>
      <c r="CS15" s="64">
        <v>-1.6486403400828301E-2</v>
      </c>
      <c r="CT15" s="64">
        <v>0.20044162910479699</v>
      </c>
      <c r="CU15" s="64">
        <v>9.5596045359092094E-2</v>
      </c>
      <c r="CV15" s="64">
        <v>0.45455300080345901</v>
      </c>
      <c r="CW15" s="64">
        <v>3.4118434927554703E-2</v>
      </c>
      <c r="CX15" s="64">
        <v>-8.1172658651951196E-2</v>
      </c>
      <c r="CY15" s="64">
        <v>-4.70364360057429E-2</v>
      </c>
      <c r="CZ15" s="64">
        <v>9.8237886469121401E-3</v>
      </c>
      <c r="DA15" s="64">
        <v>-0.14287512779824799</v>
      </c>
      <c r="DB15" s="64">
        <v>-0.12998066091789401</v>
      </c>
      <c r="DC15" s="64">
        <v>0.41338966117776499</v>
      </c>
      <c r="DD15" s="64">
        <v>-0.23784396486251599</v>
      </c>
      <c r="DE15" s="64">
        <v>-0.126103511588982</v>
      </c>
      <c r="DF15" s="64">
        <v>-1.94211417576894</v>
      </c>
      <c r="DG15" s="64">
        <v>2.3860501689793501</v>
      </c>
      <c r="DH15" s="64">
        <v>8.5415597176896604E-2</v>
      </c>
      <c r="DI15" s="64">
        <v>-1.1526876537305699</v>
      </c>
      <c r="DJ15" s="64">
        <v>1.04137364097618</v>
      </c>
      <c r="DK15" s="64">
        <v>-0.237392374547296</v>
      </c>
      <c r="DL15" s="64">
        <v>0.43126366861061499</v>
      </c>
      <c r="DM15" s="64">
        <v>0.29042639442027302</v>
      </c>
      <c r="DN15" s="64">
        <v>0.52638965279101502</v>
      </c>
      <c r="DO15" s="64">
        <v>1.26222049427804E-2</v>
      </c>
      <c r="DP15" s="64">
        <v>0.15763637767194399</v>
      </c>
      <c r="DQ15" s="64">
        <v>0.35440753559836702</v>
      </c>
      <c r="DR15" s="64">
        <v>0.32118284019342402</v>
      </c>
      <c r="DS15" s="64">
        <v>-0.111495684015983</v>
      </c>
      <c r="DT15" s="64">
        <v>1.04458345283387E-2</v>
      </c>
      <c r="DU15" s="64">
        <v>0.35699767924111098</v>
      </c>
      <c r="DV15" s="64">
        <v>-0.19618883700905901</v>
      </c>
      <c r="DW15" s="64">
        <v>-0.34204492515513801</v>
      </c>
      <c r="DX15" s="64">
        <v>-0.34725303865124102</v>
      </c>
      <c r="DY15" s="64">
        <v>0.39400334323571601</v>
      </c>
      <c r="DZ15" s="64">
        <v>0.35</v>
      </c>
      <c r="EA15" s="64">
        <v>0</v>
      </c>
      <c r="EB15" s="64">
        <v>0</v>
      </c>
    </row>
    <row r="16" spans="1:132" ht="15" customHeight="1" x14ac:dyDescent="0.3">
      <c r="A16" s="63"/>
      <c r="B16" s="67" t="s">
        <v>223</v>
      </c>
      <c r="C16" s="64">
        <v>0.153140346342751</v>
      </c>
      <c r="D16" s="64">
        <v>-2.3226255992048198E-2</v>
      </c>
      <c r="E16" s="64">
        <v>-0.25296687553644198</v>
      </c>
      <c r="F16" s="64">
        <v>-0.83393177157126097</v>
      </c>
      <c r="G16" s="64">
        <v>-0.91009916492693599</v>
      </c>
      <c r="H16" s="64">
        <v>-7.7031964973506298E-2</v>
      </c>
      <c r="I16" s="64">
        <v>-0.79133941278793896</v>
      </c>
      <c r="J16" s="64">
        <v>0</v>
      </c>
      <c r="K16" s="64">
        <v>0.69736396421527003</v>
      </c>
      <c r="L16" s="64">
        <v>1.11003383525594</v>
      </c>
      <c r="M16" s="64">
        <v>9.3933463796469496E-2</v>
      </c>
      <c r="N16" s="64">
        <v>5.0181173587748901E-2</v>
      </c>
      <c r="O16" s="64">
        <v>0.19280749864840599</v>
      </c>
      <c r="P16" s="64">
        <v>0</v>
      </c>
      <c r="Q16" s="64">
        <v>0</v>
      </c>
      <c r="R16" s="64">
        <v>0.33936430953664898</v>
      </c>
      <c r="S16" s="64">
        <v>0.35830217896966099</v>
      </c>
      <c r="T16" s="64">
        <v>0.174960617720754</v>
      </c>
      <c r="U16" s="64">
        <v>0.42149223719571999</v>
      </c>
      <c r="V16" s="64">
        <v>4.2999159270151702E-2</v>
      </c>
      <c r="W16" s="64">
        <v>0.26301608888661399</v>
      </c>
      <c r="X16" s="64">
        <v>-0.28408000307114101</v>
      </c>
      <c r="Y16" s="64">
        <v>-6.4164260507038105E-4</v>
      </c>
      <c r="Z16" s="64">
        <v>8.3414073879239901E-3</v>
      </c>
      <c r="AA16" s="64">
        <v>6.6084100037211393E-2</v>
      </c>
      <c r="AB16" s="64">
        <v>0.173756932645142</v>
      </c>
      <c r="AC16" s="64">
        <v>0.40387618730637298</v>
      </c>
      <c r="AD16" s="64">
        <v>1.6574550415326999E-2</v>
      </c>
      <c r="AE16" s="64">
        <v>0</v>
      </c>
      <c r="AF16" s="64">
        <v>0.85790953069926401</v>
      </c>
      <c r="AG16" s="64">
        <v>0.36021461207413902</v>
      </c>
      <c r="AH16" s="64">
        <v>6.3598410669407607E-2</v>
      </c>
      <c r="AI16" s="64">
        <v>4.2791517211004902E-2</v>
      </c>
      <c r="AJ16" s="64">
        <v>-8.3030356401514502E-2</v>
      </c>
      <c r="AK16" s="64">
        <v>6.1694975007231499E-2</v>
      </c>
      <c r="AL16" s="64">
        <v>0.149109120193303</v>
      </c>
      <c r="AM16" s="64">
        <v>5.7167626789622603E-2</v>
      </c>
      <c r="AN16" s="64">
        <v>-5.0228539856256296E-3</v>
      </c>
      <c r="AO16" s="64">
        <v>0.20720313441831001</v>
      </c>
      <c r="AP16" s="64">
        <v>0.12845094427109699</v>
      </c>
      <c r="AQ16" s="64">
        <v>0.222779867208178</v>
      </c>
      <c r="AR16" s="64">
        <v>0.100527613874046</v>
      </c>
      <c r="AS16" s="64">
        <v>0</v>
      </c>
      <c r="AT16" s="64">
        <v>0.19336809800643001</v>
      </c>
      <c r="AU16" s="64">
        <v>2.4902568700024799E-3</v>
      </c>
      <c r="AV16" s="64">
        <v>-0.162485214468022</v>
      </c>
      <c r="AW16" s="64">
        <v>0.342335488779</v>
      </c>
      <c r="AX16" s="64">
        <v>0.52511216893076396</v>
      </c>
      <c r="AY16" s="64">
        <v>3.5854923560996198E-2</v>
      </c>
      <c r="AZ16" s="64">
        <v>0.16005339232858501</v>
      </c>
      <c r="BA16" s="64">
        <v>0</v>
      </c>
      <c r="BB16" s="64">
        <v>0.27332181638695102</v>
      </c>
      <c r="BC16" s="64">
        <v>0.21473883696461199</v>
      </c>
      <c r="BD16" s="64">
        <v>0.12647968957215699</v>
      </c>
      <c r="BE16" s="64">
        <v>-0.33051668526717898</v>
      </c>
      <c r="BF16" s="64">
        <v>0.22517672681634501</v>
      </c>
      <c r="BG16" s="64">
        <v>-8.0414965777597699E-2</v>
      </c>
      <c r="BH16" s="64">
        <v>0.107511027559681</v>
      </c>
      <c r="BI16" s="64">
        <v>0.15771805902460301</v>
      </c>
      <c r="BJ16" s="64">
        <v>-3.0636128573791098E-3</v>
      </c>
      <c r="BK16" s="64">
        <v>0</v>
      </c>
      <c r="BL16" s="64">
        <v>0.53124674481162004</v>
      </c>
      <c r="BM16" s="64">
        <v>-2.6818148572538301E-2</v>
      </c>
      <c r="BN16" s="64">
        <v>6.4624689069892105E-2</v>
      </c>
      <c r="BO16" s="64">
        <v>0.13221227076099001</v>
      </c>
      <c r="BP16" s="64">
        <v>-0.113783544582979</v>
      </c>
      <c r="BQ16" s="64">
        <v>0.50255847953217803</v>
      </c>
      <c r="BR16" s="64">
        <v>-9.6978513198231493E-3</v>
      </c>
      <c r="BS16" s="64">
        <v>-0.24004509938230201</v>
      </c>
      <c r="BT16" s="64">
        <v>-7.2915970420472896E-3</v>
      </c>
      <c r="BU16" s="64">
        <v>0.144627220301286</v>
      </c>
      <c r="BV16" s="64">
        <v>-5.8859580458625597E-2</v>
      </c>
      <c r="BW16" s="64">
        <v>0.18943303663587799</v>
      </c>
      <c r="BX16" s="64">
        <v>0.16604651726519501</v>
      </c>
      <c r="BY16" s="64">
        <v>-8.6515657519004002E-2</v>
      </c>
      <c r="BZ16" s="64">
        <v>7.6296587847024505E-2</v>
      </c>
      <c r="CA16" s="64">
        <v>2.29925395260011E-2</v>
      </c>
      <c r="CB16" s="64">
        <v>-8.6504667017517398E-2</v>
      </c>
      <c r="CC16" s="64">
        <v>6.4783308913440904E-2</v>
      </c>
      <c r="CD16" s="64">
        <v>0.17123184065153099</v>
      </c>
      <c r="CE16" s="64">
        <v>0.17275121409070501</v>
      </c>
      <c r="CF16" s="64">
        <v>-2.7134260320082999E-2</v>
      </c>
      <c r="CG16" s="64">
        <v>0.10434446944154201</v>
      </c>
      <c r="CH16" s="64">
        <v>0.20786889196842101</v>
      </c>
      <c r="CI16" s="64">
        <v>4.3291344737395002E-2</v>
      </c>
      <c r="CJ16" s="64">
        <v>0.377433333132982</v>
      </c>
      <c r="CK16" s="64">
        <v>-4.7899889231373099E-3</v>
      </c>
      <c r="CL16" s="64">
        <v>4.2513188069959199E-2</v>
      </c>
      <c r="CM16" s="64">
        <v>6.70345587091115E-2</v>
      </c>
      <c r="CN16" s="64">
        <v>-0.33315389676416002</v>
      </c>
      <c r="CO16" s="64">
        <v>0.26465345999893097</v>
      </c>
      <c r="CP16" s="64">
        <v>0.258568059662179</v>
      </c>
      <c r="CQ16" s="64">
        <v>-6.4475302377231494E-2</v>
      </c>
      <c r="CR16" s="64">
        <v>1.2544952747339799E-2</v>
      </c>
      <c r="CS16" s="64">
        <v>0.12304457678040701</v>
      </c>
      <c r="CT16" s="64">
        <v>4.2953020134239898E-2</v>
      </c>
      <c r="CU16" s="64">
        <v>0.184857212711043</v>
      </c>
      <c r="CV16" s="64">
        <v>0.24998958376734001</v>
      </c>
      <c r="CW16" s="64">
        <v>2.96864516970974E-3</v>
      </c>
      <c r="CX16" s="64">
        <v>0</v>
      </c>
      <c r="CY16" s="64">
        <v>-9.4400113992576501E-2</v>
      </c>
      <c r="CZ16" s="64">
        <v>-2.3176623700771299E-2</v>
      </c>
      <c r="DA16" s="64">
        <v>-2.91260981727826E-2</v>
      </c>
      <c r="DB16" s="64">
        <v>-2.79454172488647E-2</v>
      </c>
      <c r="DC16" s="64">
        <v>0.34673898821207</v>
      </c>
      <c r="DD16" s="64">
        <v>-7.70502782700411E-2</v>
      </c>
      <c r="DE16" s="64">
        <v>-0.24912361869850999</v>
      </c>
      <c r="DF16" s="64">
        <v>-9.4546622188129703E-2</v>
      </c>
      <c r="DG16" s="64">
        <v>1.9046258600585699E-2</v>
      </c>
      <c r="DH16" s="64">
        <v>-3.8680345623753901E-2</v>
      </c>
      <c r="DI16" s="64">
        <v>5.9531250928834801E-4</v>
      </c>
      <c r="DJ16" s="64">
        <v>1.6073342064548701E-2</v>
      </c>
      <c r="DK16" s="64">
        <v>-0.162493229448779</v>
      </c>
      <c r="DL16" s="64">
        <v>3.8751833259809097E-2</v>
      </c>
      <c r="DM16" s="64">
        <v>7.5089839629560701E-2</v>
      </c>
      <c r="DN16" s="64">
        <v>0.203066845317834</v>
      </c>
      <c r="DO16" s="64">
        <v>6.1806900978211801E-2</v>
      </c>
      <c r="DP16" s="64">
        <v>-9.3840945536627404E-2</v>
      </c>
      <c r="DQ16" s="64">
        <v>7.9066891779433504E-2</v>
      </c>
      <c r="DR16" s="64">
        <v>0.12058570198103501</v>
      </c>
      <c r="DS16" s="64">
        <v>7.7129363742267599E-3</v>
      </c>
      <c r="DT16" s="64">
        <v>-0.165518714293345</v>
      </c>
      <c r="DU16" s="64">
        <v>0.39576425286127498</v>
      </c>
      <c r="DV16" s="64">
        <v>-8.2273835736446102E-2</v>
      </c>
      <c r="DW16" s="64">
        <v>-9.7151218240731904E-2</v>
      </c>
      <c r="DX16" s="64">
        <v>-0.32138515817249402</v>
      </c>
      <c r="DY16" s="64">
        <v>0.55680148480394798</v>
      </c>
      <c r="DZ16" s="64">
        <v>0.46853093073195901</v>
      </c>
      <c r="EA16" s="64">
        <v>0.31089730379025898</v>
      </c>
      <c r="EB16" s="64">
        <v>0</v>
      </c>
    </row>
    <row r="17" spans="1:132" ht="15" customHeight="1" x14ac:dyDescent="0.3">
      <c r="A17" s="63"/>
      <c r="B17" s="67" t="s">
        <v>224</v>
      </c>
      <c r="C17" s="64">
        <v>0.120628272583234</v>
      </c>
      <c r="D17" s="64">
        <v>4.6896635396742603E-2</v>
      </c>
      <c r="E17" s="64">
        <v>-0.58364672303918796</v>
      </c>
      <c r="F17" s="64">
        <v>-0.76779131362037001</v>
      </c>
      <c r="G17" s="64">
        <v>-1.28648247286137</v>
      </c>
      <c r="H17" s="64">
        <v>-8.7983560950821701E-2</v>
      </c>
      <c r="I17" s="64">
        <v>-0.61967357220068497</v>
      </c>
      <c r="J17" s="64">
        <v>0.59845069445221299</v>
      </c>
      <c r="K17" s="64">
        <v>-0.38298818712570998</v>
      </c>
      <c r="L17" s="64">
        <v>1.0359797908267201</v>
      </c>
      <c r="M17" s="64">
        <v>0.34103751225109702</v>
      </c>
      <c r="N17" s="64">
        <v>3.9617265207203503E-2</v>
      </c>
      <c r="O17" s="64">
        <v>0.18123023493425999</v>
      </c>
      <c r="P17" s="64">
        <v>1.64179058631975E-2</v>
      </c>
      <c r="Q17" s="64">
        <v>-0.18039990414888701</v>
      </c>
      <c r="R17" s="64">
        <v>0.16065166068290901</v>
      </c>
      <c r="S17" s="64">
        <v>0.61757977227090399</v>
      </c>
      <c r="T17" s="64">
        <v>0.115107937404857</v>
      </c>
      <c r="U17" s="64">
        <v>0.34880530538976601</v>
      </c>
      <c r="V17" s="64">
        <v>3.7512220665636399E-2</v>
      </c>
      <c r="W17" s="64">
        <v>5.7119092323176801E-2</v>
      </c>
      <c r="X17" s="64">
        <v>-0.26551732139182799</v>
      </c>
      <c r="Y17" s="64">
        <v>-6.09601540168647E-2</v>
      </c>
      <c r="Z17" s="64">
        <v>2.131730957462E-2</v>
      </c>
      <c r="AA17" s="64">
        <v>-0.12333693760045999</v>
      </c>
      <c r="AB17" s="64">
        <v>8.2282653309340203E-2</v>
      </c>
      <c r="AC17" s="64">
        <v>0.30758018798537901</v>
      </c>
      <c r="AD17" s="64">
        <v>9.7018800815984504E-2</v>
      </c>
      <c r="AE17" s="64">
        <v>3.0994282322627201E-2</v>
      </c>
      <c r="AF17" s="64">
        <v>0.64486680514999095</v>
      </c>
      <c r="AG17" s="64">
        <v>0.22529940116331501</v>
      </c>
      <c r="AH17" s="64">
        <v>-1.1009413202200901E-3</v>
      </c>
      <c r="AI17" s="64">
        <v>-8.0358021809534594E-2</v>
      </c>
      <c r="AJ17" s="64">
        <v>0.14882227681691801</v>
      </c>
      <c r="AK17" s="64">
        <v>-5.1746631480553704E-3</v>
      </c>
      <c r="AL17" s="64">
        <v>7.5774936757766503E-2</v>
      </c>
      <c r="AM17" s="64">
        <v>-0.214019336791194</v>
      </c>
      <c r="AN17" s="64">
        <v>-0.12098398497891701</v>
      </c>
      <c r="AO17" s="64">
        <v>1.41981248017009E-2</v>
      </c>
      <c r="AP17" s="64">
        <v>5.3384397431344197E-2</v>
      </c>
      <c r="AQ17" s="64">
        <v>0.283226358185451</v>
      </c>
      <c r="AR17" s="64">
        <v>-4.7386455926146098E-2</v>
      </c>
      <c r="AS17" s="64">
        <v>0.16989354448437899</v>
      </c>
      <c r="AT17" s="64">
        <v>-8.8752142840209398E-3</v>
      </c>
      <c r="AU17" s="64">
        <v>-2.52403667060919E-2</v>
      </c>
      <c r="AV17" s="64">
        <v>-1.17323361368382E-2</v>
      </c>
      <c r="AW17" s="64">
        <v>0.27514152357586102</v>
      </c>
      <c r="AX17" s="64">
        <v>0.28121682935244902</v>
      </c>
      <c r="AY17" s="64">
        <v>5.1384092459905203E-2</v>
      </c>
      <c r="AZ17" s="64">
        <v>-2.8475201387323502E-2</v>
      </c>
      <c r="BA17" s="64">
        <v>7.6060403288336104E-2</v>
      </c>
      <c r="BB17" s="64">
        <v>0.19317956562285901</v>
      </c>
      <c r="BC17" s="64">
        <v>0.168910356976815</v>
      </c>
      <c r="BD17" s="64">
        <v>7.3862356269360802E-2</v>
      </c>
      <c r="BE17" s="64">
        <v>-0.175926771301083</v>
      </c>
      <c r="BF17" s="64">
        <v>4.6006125652286997E-2</v>
      </c>
      <c r="BG17" s="64">
        <v>8.2768884617112598E-2</v>
      </c>
      <c r="BH17" s="64">
        <v>1.38219394594241E-2</v>
      </c>
      <c r="BI17" s="64">
        <v>1.33189361427366E-2</v>
      </c>
      <c r="BJ17" s="64">
        <v>-3.9357748883794799E-2</v>
      </c>
      <c r="BK17" s="64">
        <v>7.4045260539157304E-2</v>
      </c>
      <c r="BL17" s="64">
        <v>0.38668124856604502</v>
      </c>
      <c r="BM17" s="64">
        <v>0.10104218382775999</v>
      </c>
      <c r="BN17" s="64">
        <v>0.108457712388876</v>
      </c>
      <c r="BO17" s="64">
        <v>2.1171462315416899E-2</v>
      </c>
      <c r="BP17" s="64">
        <v>3.5970915638339198E-3</v>
      </c>
      <c r="BQ17" s="64">
        <v>0.25851076580689603</v>
      </c>
      <c r="BR17" s="64">
        <v>-4.0765284755883702E-2</v>
      </c>
      <c r="BS17" s="64">
        <v>0.13451174232384</v>
      </c>
      <c r="BT17" s="64">
        <v>2.38213098533002E-2</v>
      </c>
      <c r="BU17" s="64">
        <v>-0.27119705895448698</v>
      </c>
      <c r="BV17" s="64">
        <v>-0.32978196673885102</v>
      </c>
      <c r="BW17" s="64">
        <v>0.44037477333784802</v>
      </c>
      <c r="BX17" s="64">
        <v>0.111405245095519</v>
      </c>
      <c r="BY17" s="64">
        <v>-0.414789245795399</v>
      </c>
      <c r="BZ17" s="64">
        <v>-0.15037308459844301</v>
      </c>
      <c r="CA17" s="64">
        <v>-0.16062078524663501</v>
      </c>
      <c r="CB17" s="64">
        <v>-0.16835730976927399</v>
      </c>
      <c r="CC17" s="64">
        <v>9.5750295478613801E-2</v>
      </c>
      <c r="CD17" s="64">
        <v>0.31165738938159199</v>
      </c>
      <c r="CE17" s="64">
        <v>0.40664878796030601</v>
      </c>
      <c r="CF17" s="64">
        <v>0.20932134025504201</v>
      </c>
      <c r="CG17" s="64">
        <v>1.64682794433046E-2</v>
      </c>
      <c r="CH17" s="64">
        <v>0.16612051691580201</v>
      </c>
      <c r="CI17" s="64">
        <v>0.17274588777904701</v>
      </c>
      <c r="CJ17" s="64">
        <v>0.17208331693823201</v>
      </c>
      <c r="CK17" s="64">
        <v>0.30091043986713001</v>
      </c>
      <c r="CL17" s="64">
        <v>-0.103878483408926</v>
      </c>
      <c r="CM17" s="64">
        <v>0.154945782476967</v>
      </c>
      <c r="CN17" s="64">
        <v>-1.8327144481711199E-2</v>
      </c>
      <c r="CO17" s="64">
        <v>0.34568236472378699</v>
      </c>
      <c r="CP17" s="64">
        <v>0.18117204353618199</v>
      </c>
      <c r="CQ17" s="64">
        <v>-7.4297953810376099E-2</v>
      </c>
      <c r="CR17" s="64">
        <v>0.17965611971329001</v>
      </c>
      <c r="CS17" s="64">
        <v>3.09114305552249E-3</v>
      </c>
      <c r="CT17" s="64">
        <v>0.22221608741843599</v>
      </c>
      <c r="CU17" s="64">
        <v>0.21223216327734801</v>
      </c>
      <c r="CV17" s="64">
        <v>0.46552419605536699</v>
      </c>
      <c r="CW17" s="64">
        <v>-7.2176662264622493E-2</v>
      </c>
      <c r="CX17" s="64">
        <v>-0.10082634813514101</v>
      </c>
      <c r="CY17" s="64">
        <v>7.6698319718371294E-2</v>
      </c>
      <c r="CZ17" s="64">
        <v>7.1375992838773605E-2</v>
      </c>
      <c r="DA17" s="64">
        <v>-0.17812783010345801</v>
      </c>
      <c r="DB17" s="64">
        <v>-0.181030939067339</v>
      </c>
      <c r="DC17" s="64">
        <v>0.36062431212935397</v>
      </c>
      <c r="DD17" s="64">
        <v>-0.127313863174705</v>
      </c>
      <c r="DE17" s="64">
        <v>-9.43486253151882E-2</v>
      </c>
      <c r="DF17" s="64">
        <v>7.5160160166731803E-4</v>
      </c>
      <c r="DG17" s="64">
        <v>0.32931753535387898</v>
      </c>
      <c r="DH17" s="64">
        <v>-4.1949401924146201E-3</v>
      </c>
      <c r="DI17" s="64">
        <v>-2.2136147755413799E-2</v>
      </c>
      <c r="DJ17" s="64">
        <v>0.10304317409828299</v>
      </c>
      <c r="DK17" s="64">
        <v>-0.45779767562400497</v>
      </c>
      <c r="DL17" s="64">
        <v>0.393983442090651</v>
      </c>
      <c r="DM17" s="64">
        <v>0.367391488581714</v>
      </c>
      <c r="DN17" s="64">
        <v>0.62405260808580099</v>
      </c>
      <c r="DO17" s="64">
        <v>7.3941440272484699E-2</v>
      </c>
      <c r="DP17" s="64">
        <v>2.6526153208017399E-2</v>
      </c>
      <c r="DQ17" s="64">
        <v>0.43612102616890103</v>
      </c>
      <c r="DR17" s="64">
        <v>0.447472346938183</v>
      </c>
      <c r="DS17" s="64">
        <v>-8.6978774613477597E-2</v>
      </c>
      <c r="DT17" s="64">
        <v>0.13828685942052199</v>
      </c>
      <c r="DU17" s="64">
        <v>0.23762315856177299</v>
      </c>
      <c r="DV17" s="64">
        <v>-0.14324338072273499</v>
      </c>
      <c r="DW17" s="64">
        <v>-0.34669305178133297</v>
      </c>
      <c r="DX17" s="64">
        <v>-0.39975963469804898</v>
      </c>
      <c r="DY17" s="64">
        <v>0.34019181889279898</v>
      </c>
      <c r="DZ17" s="64">
        <v>0.39442660855508699</v>
      </c>
      <c r="EA17" s="64">
        <v>3.73823332752155E-2</v>
      </c>
      <c r="EB17" s="64">
        <v>-0.28227962228994902</v>
      </c>
    </row>
    <row r="18" spans="1:132" ht="15" customHeight="1" x14ac:dyDescent="0.3">
      <c r="A18" s="63"/>
      <c r="B18" s="67" t="s">
        <v>225</v>
      </c>
      <c r="C18" s="64">
        <v>0.24787873009821701</v>
      </c>
      <c r="D18" s="64">
        <v>7.6081787922022096E-2</v>
      </c>
      <c r="E18" s="64">
        <v>0.72222750166301997</v>
      </c>
      <c r="F18" s="64">
        <v>0</v>
      </c>
      <c r="G18" s="64">
        <v>-0.89631097273327198</v>
      </c>
      <c r="H18" s="64">
        <v>-0.50456968773801003</v>
      </c>
      <c r="I18" s="64">
        <v>-0.26791694574681602</v>
      </c>
      <c r="J18" s="64">
        <v>0</v>
      </c>
      <c r="K18" s="64">
        <v>0.78672167322266795</v>
      </c>
      <c r="L18" s="64">
        <v>0.35221323179439601</v>
      </c>
      <c r="M18" s="64">
        <v>-2.8457598178710498E-2</v>
      </c>
      <c r="N18" s="64">
        <v>0.32261125343961999</v>
      </c>
      <c r="O18" s="64">
        <v>0</v>
      </c>
      <c r="P18" s="64">
        <v>0</v>
      </c>
      <c r="Q18" s="64">
        <v>0</v>
      </c>
      <c r="R18" s="64">
        <v>0.38778019483589599</v>
      </c>
      <c r="S18" s="64">
        <v>3.7686074995302299E-2</v>
      </c>
      <c r="T18" s="64">
        <v>0.16952345074401401</v>
      </c>
      <c r="U18" s="64">
        <v>0.103422339225268</v>
      </c>
      <c r="V18" s="64">
        <v>0</v>
      </c>
      <c r="W18" s="64">
        <v>0.26298487836948797</v>
      </c>
      <c r="X18" s="64">
        <v>8.8622170839713896E-2</v>
      </c>
      <c r="Y18" s="64">
        <v>0</v>
      </c>
      <c r="Z18" s="64">
        <v>8.4198708953131501E-2</v>
      </c>
      <c r="AA18" s="64">
        <v>0</v>
      </c>
      <c r="AB18" s="64">
        <v>-8.41278743690443E-2</v>
      </c>
      <c r="AC18" s="64">
        <v>9.3554121059025205E-2</v>
      </c>
      <c r="AD18" s="64">
        <v>0</v>
      </c>
      <c r="AE18" s="64">
        <v>3.7386671651562502E-2</v>
      </c>
      <c r="AF18" s="64">
        <v>-0.38307016724283799</v>
      </c>
      <c r="AG18" s="64">
        <v>0.18758206715438999</v>
      </c>
      <c r="AH18" s="64">
        <v>-1.8723085564498199E-2</v>
      </c>
      <c r="AI18" s="64">
        <v>5.6179775280895697E-2</v>
      </c>
      <c r="AJ18" s="64">
        <v>-4.6790192775592002E-2</v>
      </c>
      <c r="AK18" s="64">
        <v>0.252785319726612</v>
      </c>
      <c r="AL18" s="64">
        <v>3.7355248412396201E-2</v>
      </c>
      <c r="AM18" s="64">
        <v>6.5347274085136894E-2</v>
      </c>
      <c r="AN18" s="64">
        <v>-6.5304599309634601E-2</v>
      </c>
      <c r="AO18" s="64">
        <v>0.25205377147123897</v>
      </c>
      <c r="AP18" s="64">
        <v>0</v>
      </c>
      <c r="AQ18" s="64">
        <v>0.186237079802587</v>
      </c>
      <c r="AR18" s="64">
        <v>-0.111534529231339</v>
      </c>
      <c r="AS18" s="64">
        <v>0.139573834558471</v>
      </c>
      <c r="AT18" s="64">
        <v>-0.15796320386545201</v>
      </c>
      <c r="AU18" s="64">
        <v>-4.17325875398444E-2</v>
      </c>
      <c r="AV18" s="64">
        <v>0.21405304792927499</v>
      </c>
      <c r="AW18" s="64">
        <v>-2.7860326894502099E-2</v>
      </c>
      <c r="AX18" s="64">
        <v>0.24152345564327801</v>
      </c>
      <c r="AY18" s="64">
        <v>7.4135853952372904E-2</v>
      </c>
      <c r="AZ18" s="64">
        <v>-0.185202333549395</v>
      </c>
      <c r="BA18" s="64">
        <v>0.120604879858988</v>
      </c>
      <c r="BB18" s="64">
        <v>0.129725722757601</v>
      </c>
      <c r="BC18" s="64">
        <v>8.3287062742920498E-2</v>
      </c>
      <c r="BD18" s="64">
        <v>0.16643550624131401</v>
      </c>
      <c r="BE18" s="64">
        <v>-0.27693159789532501</v>
      </c>
      <c r="BF18" s="64">
        <v>0.30547070258262199</v>
      </c>
      <c r="BG18" s="64">
        <v>-0.156884459210027</v>
      </c>
      <c r="BH18" s="64">
        <v>-6.4700989000832099E-2</v>
      </c>
      <c r="BI18" s="64">
        <v>0</v>
      </c>
      <c r="BJ18" s="64">
        <v>-7.3991860895294997E-2</v>
      </c>
      <c r="BK18" s="64">
        <v>-0.19437245464642999</v>
      </c>
      <c r="BL18" s="64">
        <v>0</v>
      </c>
      <c r="BM18" s="64">
        <v>0.68626541778724603</v>
      </c>
      <c r="BN18" s="64">
        <v>0.257898130238576</v>
      </c>
      <c r="BO18" s="64">
        <v>6.4308681672020598E-2</v>
      </c>
      <c r="BP18" s="64">
        <v>-0.36329283355463998</v>
      </c>
      <c r="BQ18" s="64">
        <v>0</v>
      </c>
      <c r="BR18" s="64">
        <v>0</v>
      </c>
      <c r="BS18" s="64" t="s">
        <v>53</v>
      </c>
      <c r="BT18" s="64" t="s">
        <v>53</v>
      </c>
      <c r="BU18" s="64" t="s">
        <v>53</v>
      </c>
      <c r="BV18" s="64" t="s">
        <v>53</v>
      </c>
      <c r="BW18" s="64" t="s">
        <v>53</v>
      </c>
      <c r="BX18" s="64" t="s">
        <v>53</v>
      </c>
      <c r="BY18" s="64" t="s">
        <v>53</v>
      </c>
      <c r="BZ18" s="64" t="s">
        <v>53</v>
      </c>
      <c r="CA18" s="64" t="s">
        <v>53</v>
      </c>
      <c r="CB18" s="64" t="s">
        <v>53</v>
      </c>
      <c r="CC18" s="64" t="s">
        <v>53</v>
      </c>
      <c r="CD18" s="64" t="s">
        <v>53</v>
      </c>
      <c r="CE18" s="64" t="s">
        <v>53</v>
      </c>
      <c r="CF18" s="64" t="s">
        <v>53</v>
      </c>
      <c r="CG18" s="64" t="s">
        <v>53</v>
      </c>
      <c r="CH18" s="64" t="s">
        <v>53</v>
      </c>
      <c r="CI18" s="64" t="s">
        <v>53</v>
      </c>
      <c r="CJ18" s="64" t="s">
        <v>53</v>
      </c>
      <c r="CK18" s="64" t="s">
        <v>53</v>
      </c>
      <c r="CL18" s="64" t="s">
        <v>53</v>
      </c>
      <c r="CM18" s="64" t="s">
        <v>53</v>
      </c>
      <c r="CN18" s="64" t="s">
        <v>53</v>
      </c>
      <c r="CO18" s="64" t="s">
        <v>53</v>
      </c>
      <c r="CP18" s="64" t="s">
        <v>53</v>
      </c>
      <c r="CQ18" s="64" t="s">
        <v>53</v>
      </c>
      <c r="CR18" s="64" t="s">
        <v>53</v>
      </c>
      <c r="CS18" s="64" t="s">
        <v>53</v>
      </c>
      <c r="CT18" s="64" t="s">
        <v>53</v>
      </c>
      <c r="CU18" s="64" t="s">
        <v>53</v>
      </c>
      <c r="CV18" s="64" t="s">
        <v>53</v>
      </c>
      <c r="CW18" s="64" t="s">
        <v>53</v>
      </c>
      <c r="CX18" s="64" t="s">
        <v>53</v>
      </c>
      <c r="CY18" s="64" t="s">
        <v>53</v>
      </c>
      <c r="CZ18" s="64" t="s">
        <v>53</v>
      </c>
      <c r="DA18" s="64" t="s">
        <v>53</v>
      </c>
      <c r="DB18" s="64" t="s">
        <v>53</v>
      </c>
      <c r="DC18" s="64" t="s">
        <v>53</v>
      </c>
      <c r="DD18" s="64" t="s">
        <v>53</v>
      </c>
      <c r="DE18" s="64" t="s">
        <v>53</v>
      </c>
      <c r="DF18" s="64" t="s">
        <v>53</v>
      </c>
      <c r="DG18" s="64" t="s">
        <v>53</v>
      </c>
      <c r="DH18" s="64" t="s">
        <v>53</v>
      </c>
      <c r="DI18" s="64" t="s">
        <v>53</v>
      </c>
      <c r="DJ18" s="64" t="s">
        <v>53</v>
      </c>
      <c r="DK18" s="64" t="s">
        <v>53</v>
      </c>
      <c r="DL18" s="64" t="s">
        <v>53</v>
      </c>
      <c r="DM18" s="64" t="s">
        <v>53</v>
      </c>
      <c r="DN18" s="64" t="s">
        <v>53</v>
      </c>
      <c r="DO18" s="64" t="s">
        <v>53</v>
      </c>
      <c r="DP18" s="64" t="s">
        <v>53</v>
      </c>
      <c r="DQ18" s="64">
        <v>0</v>
      </c>
      <c r="DR18" s="64">
        <v>0</v>
      </c>
      <c r="DS18" s="64">
        <v>175858.73318765199</v>
      </c>
      <c r="DT18" s="64">
        <v>0</v>
      </c>
      <c r="DU18" s="64">
        <v>0</v>
      </c>
      <c r="DV18" s="64" t="s">
        <v>53</v>
      </c>
      <c r="DW18" s="64" t="s">
        <v>53</v>
      </c>
      <c r="DX18" s="64" t="s">
        <v>53</v>
      </c>
      <c r="DY18" s="64" t="s">
        <v>53</v>
      </c>
      <c r="DZ18" s="64" t="s">
        <v>53</v>
      </c>
      <c r="EA18" s="64" t="s">
        <v>53</v>
      </c>
      <c r="EB18" s="64" t="s">
        <v>53</v>
      </c>
    </row>
    <row r="19" spans="1:132" ht="15" customHeight="1" x14ac:dyDescent="0.3">
      <c r="A19" s="63"/>
      <c r="B19" s="66" t="s">
        <v>226</v>
      </c>
      <c r="C19" s="64">
        <v>0.24846580864394999</v>
      </c>
      <c r="D19" s="64">
        <v>-2.9513764795696701E-2</v>
      </c>
      <c r="E19" s="64">
        <v>0.24309685923074001</v>
      </c>
      <c r="F19" s="64">
        <v>-0.151312780727897</v>
      </c>
      <c r="G19" s="64">
        <v>-1.09679196876843</v>
      </c>
      <c r="H19" s="64">
        <v>-0.313695440368156</v>
      </c>
      <c r="I19" s="64">
        <v>-0.32068083515079998</v>
      </c>
      <c r="J19" s="64">
        <v>-0.15720570595647601</v>
      </c>
      <c r="K19" s="64">
        <v>-0.20930778991410401</v>
      </c>
      <c r="L19" s="64">
        <v>0.52932684486963799</v>
      </c>
      <c r="M19" s="64">
        <v>0.209941460155494</v>
      </c>
      <c r="N19" s="64">
        <v>0.35464404600031901</v>
      </c>
      <c r="O19" s="64">
        <v>2.9065330098609898E-2</v>
      </c>
      <c r="P19" s="64">
        <v>7.1807113862121198E-3</v>
      </c>
      <c r="Q19" s="64">
        <v>-0.32403076411460202</v>
      </c>
      <c r="R19" s="64">
        <v>0.15960190378980799</v>
      </c>
      <c r="S19" s="64">
        <v>0.198299877333108</v>
      </c>
      <c r="T19" s="64">
        <v>0.46666093993636998</v>
      </c>
      <c r="U19" s="64">
        <v>0.25728664413402502</v>
      </c>
      <c r="V19" s="64">
        <v>0.22310366274871399</v>
      </c>
      <c r="W19" s="64">
        <v>0.137246751171372</v>
      </c>
      <c r="X19" s="64">
        <v>-4.1516335940394701E-2</v>
      </c>
      <c r="Y19" s="64">
        <v>-0.26578978815618998</v>
      </c>
      <c r="Z19" s="64">
        <v>-0.35865574899704999</v>
      </c>
      <c r="AA19" s="64">
        <v>-6.1824803511245599E-2</v>
      </c>
      <c r="AB19" s="64">
        <v>0.12585881860591699</v>
      </c>
      <c r="AC19" s="64">
        <v>0.238471552766573</v>
      </c>
      <c r="AD19" s="64">
        <v>-0.34824522250523898</v>
      </c>
      <c r="AE19" s="64">
        <v>7.6966153800039896E-3</v>
      </c>
      <c r="AF19" s="64">
        <v>-0.23883299853720799</v>
      </c>
      <c r="AG19" s="64">
        <v>1.5805736024177001E-2</v>
      </c>
      <c r="AH19" s="64">
        <v>-0.16723047731156401</v>
      </c>
      <c r="AI19" s="64">
        <v>0.34944596687318502</v>
      </c>
      <c r="AJ19" s="64">
        <v>0.17389433231793699</v>
      </c>
      <c r="AK19" s="64">
        <v>1.9715558019739499E-2</v>
      </c>
      <c r="AL19" s="64">
        <v>-4.0065616760476298E-2</v>
      </c>
      <c r="AM19" s="64">
        <v>-0.54994625809124997</v>
      </c>
      <c r="AN19" s="64">
        <v>0.105099153287092</v>
      </c>
      <c r="AO19" s="64">
        <v>0.234024015292045</v>
      </c>
      <c r="AP19" s="64">
        <v>8.6243141682862401E-2</v>
      </c>
      <c r="AQ19" s="64">
        <v>0.360181468355325</v>
      </c>
      <c r="AR19" s="64">
        <v>-7.5320712695248204E-2</v>
      </c>
      <c r="AS19" s="64">
        <v>0.30639992019219098</v>
      </c>
      <c r="AT19" s="64">
        <v>0.120618870765221</v>
      </c>
      <c r="AU19" s="64">
        <v>-1.23916938262303E-2</v>
      </c>
      <c r="AV19" s="64">
        <v>-0.13097577742546801</v>
      </c>
      <c r="AW19" s="64">
        <v>7.7873147966389694E-2</v>
      </c>
      <c r="AX19" s="64">
        <v>0.39081777787959299</v>
      </c>
      <c r="AY19" s="64">
        <v>-0.150644756202023</v>
      </c>
      <c r="AZ19" s="64">
        <v>-0.35261733063650702</v>
      </c>
      <c r="BA19" s="64">
        <v>0.17502712021761899</v>
      </c>
      <c r="BB19" s="64">
        <v>0.17925214219869401</v>
      </c>
      <c r="BC19" s="64">
        <v>0.23283808725369501</v>
      </c>
      <c r="BD19" s="64">
        <v>0.29639092999738098</v>
      </c>
      <c r="BE19" s="64">
        <v>-0.31016321392368701</v>
      </c>
      <c r="BF19" s="64">
        <v>-4.9532285795228503E-2</v>
      </c>
      <c r="BG19" s="64">
        <v>0.20081557764159999</v>
      </c>
      <c r="BH19" s="64">
        <v>5.6498918973524298E-2</v>
      </c>
      <c r="BI19" s="64">
        <v>-2.5017470380006599E-2</v>
      </c>
      <c r="BJ19" s="64">
        <v>5.9374674785739302E-2</v>
      </c>
      <c r="BK19" s="64">
        <v>0.23343164544460401</v>
      </c>
      <c r="BL19" s="64">
        <v>0.23605444736518599</v>
      </c>
      <c r="BM19" s="64">
        <v>9.2581180534789791E-3</v>
      </c>
      <c r="BN19" s="64">
        <v>0.18251641200242</v>
      </c>
      <c r="BO19" s="64">
        <v>-0.12919627578857901</v>
      </c>
      <c r="BP19" s="64">
        <v>0.274093306349044</v>
      </c>
      <c r="BQ19" s="64">
        <v>7.6968007164879296E-2</v>
      </c>
      <c r="BR19" s="64">
        <v>-0.10803848479455901</v>
      </c>
      <c r="BS19" s="64">
        <v>-4.2823560400317998E-2</v>
      </c>
      <c r="BT19" s="64">
        <v>5.55116200085859E-2</v>
      </c>
      <c r="BU19" s="64">
        <v>-0.208754887364071</v>
      </c>
      <c r="BV19" s="64">
        <v>-0.15049346451835299</v>
      </c>
      <c r="BW19" s="64">
        <v>0.24717008820356301</v>
      </c>
      <c r="BX19" s="64">
        <v>1.8142750717986501E-3</v>
      </c>
      <c r="BY19" s="64">
        <v>-0.30136358472980801</v>
      </c>
      <c r="BZ19" s="64">
        <v>7.6671592559307599E-4</v>
      </c>
      <c r="CA19" s="64">
        <v>-0.12887006556967501</v>
      </c>
      <c r="CB19" s="64">
        <v>0.168848757965567</v>
      </c>
      <c r="CC19" s="64">
        <v>3.79881230294421E-2</v>
      </c>
      <c r="CD19" s="64">
        <v>8.9147714811765894E-2</v>
      </c>
      <c r="CE19" s="64">
        <v>0.35381563763079399</v>
      </c>
      <c r="CF19" s="64">
        <v>0.163466772566778</v>
      </c>
      <c r="CG19" s="64">
        <v>-0.13799069133908501</v>
      </c>
      <c r="CH19" s="64">
        <v>-0.14001661068632201</v>
      </c>
      <c r="CI19" s="64">
        <v>9.8165325734322906E-2</v>
      </c>
      <c r="CJ19" s="64">
        <v>2.24904127730019E-2</v>
      </c>
      <c r="CK19" s="64">
        <v>0.30515176149294998</v>
      </c>
      <c r="CL19" s="64">
        <v>-0.157527459762141</v>
      </c>
      <c r="CM19" s="64">
        <v>6.0246936362995399E-2</v>
      </c>
      <c r="CN19" s="64">
        <v>0.49851998663423802</v>
      </c>
      <c r="CO19" s="64">
        <v>0.152282709139584</v>
      </c>
      <c r="CP19" s="64">
        <v>3.83990080022878E-2</v>
      </c>
      <c r="CQ19" s="64">
        <v>-2.6713033464442801E-2</v>
      </c>
      <c r="CR19" s="64">
        <v>-2.87498286264398E-3</v>
      </c>
      <c r="CS19" s="64">
        <v>-0.19531786888407099</v>
      </c>
      <c r="CT19" s="64">
        <v>6.5690442212407205E-2</v>
      </c>
      <c r="CU19" s="64">
        <v>-6.0644521036889998E-2</v>
      </c>
      <c r="CV19" s="64">
        <v>0.388338445274861</v>
      </c>
      <c r="CW19" s="64">
        <v>-0.184163502278922</v>
      </c>
      <c r="CX19" s="64">
        <v>-0.14802868299129701</v>
      </c>
      <c r="CY19" s="64">
        <v>-3.9626527098157699E-2</v>
      </c>
      <c r="CZ19" s="64">
        <v>0.12373942203822701</v>
      </c>
      <c r="DA19" s="64">
        <v>5.89582125239074E-2</v>
      </c>
      <c r="DB19" s="64">
        <v>-0.22813835561610299</v>
      </c>
      <c r="DC19" s="64">
        <v>0.32751827736623401</v>
      </c>
      <c r="DD19" s="64">
        <v>-6.5862149047402105E-2</v>
      </c>
      <c r="DE19" s="64">
        <v>5.7680022204831302E-2</v>
      </c>
      <c r="DF19" s="64">
        <v>5.7467128704868899E-2</v>
      </c>
      <c r="DG19" s="64">
        <v>0.102937120992386</v>
      </c>
      <c r="DH19" s="64">
        <v>-0.12491752040043599</v>
      </c>
      <c r="DI19" s="64">
        <v>1.1622559239477E-4</v>
      </c>
      <c r="DJ19" s="64">
        <v>2.9099843609659E-3</v>
      </c>
      <c r="DK19" s="64">
        <v>-0.323788256444135</v>
      </c>
      <c r="DL19" s="64">
        <v>0.27768364204166002</v>
      </c>
      <c r="DM19" s="64">
        <v>0.30750719967778101</v>
      </c>
      <c r="DN19" s="64">
        <v>0.430127245279666</v>
      </c>
      <c r="DO19" s="64">
        <v>0.28714705326895501</v>
      </c>
      <c r="DP19" s="64">
        <v>-0.15254085704027301</v>
      </c>
      <c r="DQ19" s="64">
        <v>0.196573285697244</v>
      </c>
      <c r="DR19" s="64">
        <v>0.14652143598157299</v>
      </c>
      <c r="DS19" s="64">
        <v>-0.128626291625411</v>
      </c>
      <c r="DT19" s="64">
        <v>0.205625350264493</v>
      </c>
      <c r="DU19" s="64">
        <v>5.7892909780532499E-2</v>
      </c>
      <c r="DV19" s="64">
        <v>-7.4023824637259303E-2</v>
      </c>
      <c r="DW19" s="64">
        <v>-0.13744084832008099</v>
      </c>
      <c r="DX19" s="64">
        <v>-5.3404723464678401E-2</v>
      </c>
      <c r="DY19" s="64">
        <v>-4.4828336405422498E-2</v>
      </c>
      <c r="DZ19" s="64">
        <v>0.109980205149696</v>
      </c>
      <c r="EA19" s="64">
        <v>-0.126092938060751</v>
      </c>
      <c r="EB19" s="64">
        <v>-0.18450417494604299</v>
      </c>
    </row>
    <row r="20" spans="1:132" ht="15" customHeight="1" x14ac:dyDescent="0.3"/>
    <row r="21" spans="1:132" x14ac:dyDescent="0.3">
      <c r="A21" s="65" t="s">
        <v>12</v>
      </c>
      <c r="B21" s="65" t="s">
        <v>13</v>
      </c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/>
      <c r="BX21" s="65"/>
      <c r="BY21" s="65"/>
      <c r="BZ21" s="65"/>
      <c r="CA21" s="65"/>
      <c r="CB21" s="65"/>
      <c r="CC21" s="65"/>
      <c r="CD21" s="65"/>
      <c r="CE21" s="65"/>
      <c r="CF21" s="65"/>
      <c r="CG21" s="65"/>
      <c r="CH21" s="65"/>
      <c r="CI21" s="65"/>
      <c r="CJ21" s="65"/>
      <c r="CK21" s="65"/>
      <c r="CL21" s="65"/>
      <c r="CM21" s="65"/>
      <c r="CN21" s="65"/>
      <c r="CO21" s="65"/>
      <c r="CP21" s="65"/>
      <c r="CQ21" s="65"/>
      <c r="CR21" s="65"/>
      <c r="CS21" s="65"/>
      <c r="CT21" s="65"/>
      <c r="CU21" s="65"/>
      <c r="CV21" s="65"/>
      <c r="CW21" s="65"/>
      <c r="CX21" s="65"/>
      <c r="CY21" s="65"/>
      <c r="CZ21" s="65"/>
      <c r="DA21" s="65"/>
      <c r="DB21" s="65"/>
      <c r="DC21" s="65"/>
      <c r="DD21" s="65"/>
      <c r="DE21" s="65"/>
      <c r="DF21" s="65"/>
      <c r="DG21" s="65"/>
      <c r="DH21" s="65"/>
      <c r="DI21" s="65"/>
      <c r="DJ21" s="65"/>
      <c r="DK21" s="65"/>
      <c r="DL21" s="65"/>
      <c r="DM21" s="65"/>
      <c r="DN21" s="65"/>
      <c r="DO21" s="65"/>
      <c r="DP21" s="65"/>
      <c r="DQ21" s="65"/>
      <c r="DR21" s="65"/>
      <c r="DS21" s="65"/>
      <c r="DT21" s="65"/>
      <c r="DU21" s="65"/>
      <c r="DV21" s="65"/>
      <c r="DW21" s="65"/>
      <c r="DX21" s="65"/>
      <c r="DY21" s="65"/>
      <c r="DZ21" s="65"/>
      <c r="EA21" s="65"/>
      <c r="EB21" s="65"/>
    </row>
    <row r="22" spans="1:132" ht="15" customHeight="1" x14ac:dyDescent="0.3"/>
    <row r="25" spans="1:132" x14ac:dyDescent="0.3">
      <c r="A25" s="46" t="s">
        <v>230</v>
      </c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</row>
    <row r="26" spans="1:132" x14ac:dyDescent="0.3">
      <c r="A26" s="55" t="s">
        <v>84</v>
      </c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</row>
    <row r="28" spans="1:132" x14ac:dyDescent="0.3">
      <c r="A28" s="46" t="s">
        <v>59</v>
      </c>
    </row>
    <row r="29" spans="1:132" x14ac:dyDescent="0.3">
      <c r="A29" s="46" t="s">
        <v>1</v>
      </c>
    </row>
    <row r="30" spans="1:132" x14ac:dyDescent="0.3">
      <c r="A30" s="56" t="s">
        <v>216</v>
      </c>
    </row>
    <row r="31" spans="1:132" x14ac:dyDescent="0.3">
      <c r="A31" t="s">
        <v>0</v>
      </c>
    </row>
    <row r="32" spans="1:132" ht="30" x14ac:dyDescent="0.3">
      <c r="A32" s="57"/>
      <c r="B32" s="57"/>
      <c r="C32" s="58" t="s">
        <v>85</v>
      </c>
      <c r="D32" s="58" t="s">
        <v>86</v>
      </c>
      <c r="E32" s="58" t="s">
        <v>87</v>
      </c>
      <c r="F32" s="58" t="s">
        <v>88</v>
      </c>
      <c r="G32" s="58" t="s">
        <v>89</v>
      </c>
      <c r="H32" s="58" t="s">
        <v>90</v>
      </c>
      <c r="I32" s="58" t="s">
        <v>91</v>
      </c>
      <c r="J32" s="58" t="s">
        <v>92</v>
      </c>
      <c r="K32" s="58" t="s">
        <v>93</v>
      </c>
      <c r="L32" s="58" t="s">
        <v>94</v>
      </c>
      <c r="M32" s="58" t="s">
        <v>95</v>
      </c>
      <c r="N32" s="58" t="s">
        <v>96</v>
      </c>
      <c r="O32" s="58" t="s">
        <v>97</v>
      </c>
      <c r="P32" s="58" t="s">
        <v>98</v>
      </c>
      <c r="Q32" s="58" t="s">
        <v>99</v>
      </c>
      <c r="R32" s="58" t="s">
        <v>100</v>
      </c>
      <c r="S32" s="58" t="s">
        <v>101</v>
      </c>
      <c r="T32" s="58" t="s">
        <v>102</v>
      </c>
      <c r="U32" s="58" t="s">
        <v>103</v>
      </c>
      <c r="V32" s="58" t="s">
        <v>104</v>
      </c>
      <c r="W32" s="58" t="s">
        <v>105</v>
      </c>
      <c r="X32" s="58" t="s">
        <v>106</v>
      </c>
      <c r="Y32" s="58" t="s">
        <v>107</v>
      </c>
      <c r="Z32" s="58" t="s">
        <v>108</v>
      </c>
      <c r="AA32" s="58" t="s">
        <v>109</v>
      </c>
      <c r="AB32" s="58" t="s">
        <v>110</v>
      </c>
      <c r="AC32" s="58" t="s">
        <v>111</v>
      </c>
      <c r="AD32" s="58" t="s">
        <v>112</v>
      </c>
      <c r="AE32" s="58" t="s">
        <v>113</v>
      </c>
      <c r="AF32" s="58" t="s">
        <v>114</v>
      </c>
      <c r="AG32" s="58" t="s">
        <v>115</v>
      </c>
      <c r="AH32" s="58" t="s">
        <v>116</v>
      </c>
      <c r="AI32" s="58" t="s">
        <v>117</v>
      </c>
      <c r="AJ32" s="58" t="s">
        <v>118</v>
      </c>
      <c r="AK32" s="58" t="s">
        <v>119</v>
      </c>
      <c r="AL32" s="58" t="s">
        <v>120</v>
      </c>
      <c r="AM32" s="58" t="s">
        <v>121</v>
      </c>
      <c r="AN32" s="58" t="s">
        <v>122</v>
      </c>
      <c r="AO32" s="58" t="s">
        <v>123</v>
      </c>
      <c r="AP32" s="58" t="s">
        <v>124</v>
      </c>
      <c r="AQ32" s="58" t="s">
        <v>125</v>
      </c>
      <c r="AR32" s="58" t="s">
        <v>126</v>
      </c>
      <c r="AS32" s="58" t="s">
        <v>127</v>
      </c>
      <c r="AT32" s="58" t="s">
        <v>128</v>
      </c>
      <c r="AU32" s="58" t="s">
        <v>129</v>
      </c>
      <c r="AV32" s="58" t="s">
        <v>130</v>
      </c>
      <c r="AW32" s="58" t="s">
        <v>131</v>
      </c>
      <c r="AX32" s="58" t="s">
        <v>132</v>
      </c>
      <c r="AY32" s="58" t="s">
        <v>133</v>
      </c>
      <c r="AZ32" s="58" t="s">
        <v>134</v>
      </c>
      <c r="BA32" s="58" t="s">
        <v>135</v>
      </c>
      <c r="BB32" s="58" t="s">
        <v>136</v>
      </c>
      <c r="BC32" s="58" t="s">
        <v>137</v>
      </c>
      <c r="BD32" s="58" t="s">
        <v>138</v>
      </c>
      <c r="BE32" s="58" t="s">
        <v>139</v>
      </c>
      <c r="BF32" s="58" t="s">
        <v>140</v>
      </c>
      <c r="BG32" s="58" t="s">
        <v>141</v>
      </c>
      <c r="BH32" s="58" t="s">
        <v>142</v>
      </c>
      <c r="BI32" s="58" t="s">
        <v>143</v>
      </c>
      <c r="BJ32" s="58" t="s">
        <v>144</v>
      </c>
      <c r="BK32" s="58" t="s">
        <v>145</v>
      </c>
      <c r="BL32" s="58" t="s">
        <v>146</v>
      </c>
      <c r="BM32" s="58" t="s">
        <v>147</v>
      </c>
      <c r="BN32" s="58" t="s">
        <v>148</v>
      </c>
      <c r="BO32" s="58" t="s">
        <v>149</v>
      </c>
      <c r="BP32" s="58" t="s">
        <v>150</v>
      </c>
      <c r="BQ32" s="58" t="s">
        <v>151</v>
      </c>
      <c r="BR32" s="58" t="s">
        <v>152</v>
      </c>
      <c r="BS32" s="58" t="s">
        <v>153</v>
      </c>
      <c r="BT32" s="58" t="s">
        <v>154</v>
      </c>
      <c r="BU32" s="58" t="s">
        <v>155</v>
      </c>
      <c r="BV32" s="58" t="s">
        <v>156</v>
      </c>
      <c r="BW32" s="58" t="s">
        <v>157</v>
      </c>
      <c r="BX32" s="58" t="s">
        <v>158</v>
      </c>
      <c r="BY32" s="58" t="s">
        <v>159</v>
      </c>
      <c r="BZ32" s="58" t="s">
        <v>160</v>
      </c>
      <c r="CA32" s="58" t="s">
        <v>161</v>
      </c>
      <c r="CB32" s="58" t="s">
        <v>162</v>
      </c>
      <c r="CC32" s="58" t="s">
        <v>163</v>
      </c>
      <c r="CD32" s="58" t="s">
        <v>164</v>
      </c>
      <c r="CE32" s="58" t="s">
        <v>165</v>
      </c>
      <c r="CF32" s="58" t="s">
        <v>166</v>
      </c>
      <c r="CG32" s="58" t="s">
        <v>167</v>
      </c>
      <c r="CH32" s="58" t="s">
        <v>168</v>
      </c>
      <c r="CI32" s="58" t="s">
        <v>169</v>
      </c>
      <c r="CJ32" s="58" t="s">
        <v>170</v>
      </c>
      <c r="CK32" s="58" t="s">
        <v>171</v>
      </c>
      <c r="CL32" s="58" t="s">
        <v>172</v>
      </c>
      <c r="CM32" s="58" t="s">
        <v>173</v>
      </c>
      <c r="CN32" s="58" t="s">
        <v>174</v>
      </c>
      <c r="CO32" s="58" t="s">
        <v>175</v>
      </c>
      <c r="CP32" s="58" t="s">
        <v>176</v>
      </c>
      <c r="CQ32" s="58" t="s">
        <v>177</v>
      </c>
      <c r="CR32" s="58" t="s">
        <v>178</v>
      </c>
      <c r="CS32" s="58" t="s">
        <v>179</v>
      </c>
      <c r="CT32" s="58" t="s">
        <v>180</v>
      </c>
      <c r="CU32" s="58" t="s">
        <v>181</v>
      </c>
      <c r="CV32" s="58" t="s">
        <v>182</v>
      </c>
      <c r="CW32" s="58" t="s">
        <v>183</v>
      </c>
      <c r="CX32" s="58" t="s">
        <v>184</v>
      </c>
      <c r="CY32" s="58" t="s">
        <v>185</v>
      </c>
      <c r="CZ32" s="58" t="s">
        <v>186</v>
      </c>
      <c r="DA32" s="58" t="s">
        <v>187</v>
      </c>
      <c r="DB32" s="58" t="s">
        <v>188</v>
      </c>
      <c r="DC32" s="58" t="s">
        <v>189</v>
      </c>
      <c r="DD32" s="58" t="s">
        <v>190</v>
      </c>
      <c r="DE32" s="58" t="s">
        <v>191</v>
      </c>
      <c r="DF32" s="58" t="s">
        <v>192</v>
      </c>
      <c r="DG32" s="58" t="s">
        <v>193</v>
      </c>
      <c r="DH32" s="58" t="s">
        <v>194</v>
      </c>
      <c r="DI32" s="58" t="s">
        <v>195</v>
      </c>
      <c r="DJ32" s="58" t="s">
        <v>196</v>
      </c>
      <c r="DK32" s="58" t="s">
        <v>197</v>
      </c>
      <c r="DL32" s="58" t="s">
        <v>198</v>
      </c>
      <c r="DM32" s="58" t="s">
        <v>199</v>
      </c>
      <c r="DN32" s="58" t="s">
        <v>200</v>
      </c>
      <c r="DO32" s="58" t="s">
        <v>201</v>
      </c>
      <c r="DP32" s="58" t="s">
        <v>202</v>
      </c>
      <c r="DQ32" s="58" t="s">
        <v>203</v>
      </c>
      <c r="DR32" s="58" t="s">
        <v>204</v>
      </c>
      <c r="DS32" s="58" t="s">
        <v>206</v>
      </c>
      <c r="DT32" s="58" t="s">
        <v>208</v>
      </c>
      <c r="DU32" s="58" t="s">
        <v>209</v>
      </c>
      <c r="DV32" s="58" t="s">
        <v>210</v>
      </c>
      <c r="DW32" s="58" t="s">
        <v>211</v>
      </c>
      <c r="DX32" s="58" t="s">
        <v>212</v>
      </c>
      <c r="DY32" s="58" t="s">
        <v>213</v>
      </c>
      <c r="DZ32" s="58" t="s">
        <v>214</v>
      </c>
      <c r="EA32" s="58" t="s">
        <v>215</v>
      </c>
      <c r="EB32" s="58" t="s">
        <v>217</v>
      </c>
    </row>
    <row r="33" spans="1:132" ht="30" x14ac:dyDescent="0.3">
      <c r="A33" s="59" t="s">
        <v>2</v>
      </c>
      <c r="B33" s="59"/>
      <c r="C33" s="60" t="s">
        <v>71</v>
      </c>
      <c r="D33" s="60" t="s">
        <v>71</v>
      </c>
      <c r="E33" s="60" t="s">
        <v>71</v>
      </c>
      <c r="F33" s="60" t="s">
        <v>71</v>
      </c>
      <c r="G33" s="60" t="s">
        <v>71</v>
      </c>
      <c r="H33" s="60" t="s">
        <v>71</v>
      </c>
      <c r="I33" s="60" t="s">
        <v>71</v>
      </c>
      <c r="J33" s="60" t="s">
        <v>71</v>
      </c>
      <c r="K33" s="60" t="s">
        <v>71</v>
      </c>
      <c r="L33" s="60" t="s">
        <v>71</v>
      </c>
      <c r="M33" s="60" t="s">
        <v>71</v>
      </c>
      <c r="N33" s="60" t="s">
        <v>71</v>
      </c>
      <c r="O33" s="60" t="s">
        <v>71</v>
      </c>
      <c r="P33" s="60" t="s">
        <v>71</v>
      </c>
      <c r="Q33" s="60" t="s">
        <v>71</v>
      </c>
      <c r="R33" s="60" t="s">
        <v>71</v>
      </c>
      <c r="S33" s="60" t="s">
        <v>71</v>
      </c>
      <c r="T33" s="60" t="s">
        <v>71</v>
      </c>
      <c r="U33" s="60" t="s">
        <v>71</v>
      </c>
      <c r="V33" s="60" t="s">
        <v>71</v>
      </c>
      <c r="W33" s="60" t="s">
        <v>71</v>
      </c>
      <c r="X33" s="60" t="s">
        <v>71</v>
      </c>
      <c r="Y33" s="60" t="s">
        <v>71</v>
      </c>
      <c r="Z33" s="60" t="s">
        <v>71</v>
      </c>
      <c r="AA33" s="60" t="s">
        <v>71</v>
      </c>
      <c r="AB33" s="60" t="s">
        <v>71</v>
      </c>
      <c r="AC33" s="60" t="s">
        <v>71</v>
      </c>
      <c r="AD33" s="60" t="s">
        <v>71</v>
      </c>
      <c r="AE33" s="60" t="s">
        <v>71</v>
      </c>
      <c r="AF33" s="60" t="s">
        <v>71</v>
      </c>
      <c r="AG33" s="60" t="s">
        <v>71</v>
      </c>
      <c r="AH33" s="60" t="s">
        <v>71</v>
      </c>
      <c r="AI33" s="60" t="s">
        <v>71</v>
      </c>
      <c r="AJ33" s="60" t="s">
        <v>71</v>
      </c>
      <c r="AK33" s="60" t="s">
        <v>71</v>
      </c>
      <c r="AL33" s="60" t="s">
        <v>71</v>
      </c>
      <c r="AM33" s="60" t="s">
        <v>71</v>
      </c>
      <c r="AN33" s="60" t="s">
        <v>71</v>
      </c>
      <c r="AO33" s="60" t="s">
        <v>71</v>
      </c>
      <c r="AP33" s="60" t="s">
        <v>71</v>
      </c>
      <c r="AQ33" s="60" t="s">
        <v>71</v>
      </c>
      <c r="AR33" s="60" t="s">
        <v>71</v>
      </c>
      <c r="AS33" s="60" t="s">
        <v>71</v>
      </c>
      <c r="AT33" s="60" t="s">
        <v>71</v>
      </c>
      <c r="AU33" s="60" t="s">
        <v>71</v>
      </c>
      <c r="AV33" s="60" t="s">
        <v>71</v>
      </c>
      <c r="AW33" s="60" t="s">
        <v>71</v>
      </c>
      <c r="AX33" s="60" t="s">
        <v>71</v>
      </c>
      <c r="AY33" s="60" t="s">
        <v>71</v>
      </c>
      <c r="AZ33" s="60" t="s">
        <v>71</v>
      </c>
      <c r="BA33" s="60" t="s">
        <v>71</v>
      </c>
      <c r="BB33" s="60" t="s">
        <v>71</v>
      </c>
      <c r="BC33" s="60" t="s">
        <v>71</v>
      </c>
      <c r="BD33" s="60" t="s">
        <v>71</v>
      </c>
      <c r="BE33" s="60" t="s">
        <v>71</v>
      </c>
      <c r="BF33" s="60" t="s">
        <v>71</v>
      </c>
      <c r="BG33" s="60" t="s">
        <v>71</v>
      </c>
      <c r="BH33" s="60" t="s">
        <v>71</v>
      </c>
      <c r="BI33" s="60" t="s">
        <v>71</v>
      </c>
      <c r="BJ33" s="60" t="s">
        <v>71</v>
      </c>
      <c r="BK33" s="60" t="s">
        <v>71</v>
      </c>
      <c r="BL33" s="60" t="s">
        <v>71</v>
      </c>
      <c r="BM33" s="60" t="s">
        <v>71</v>
      </c>
      <c r="BN33" s="60" t="s">
        <v>71</v>
      </c>
      <c r="BO33" s="60" t="s">
        <v>71</v>
      </c>
      <c r="BP33" s="60" t="s">
        <v>71</v>
      </c>
      <c r="BQ33" s="60" t="s">
        <v>71</v>
      </c>
      <c r="BR33" s="60" t="s">
        <v>71</v>
      </c>
      <c r="BS33" s="60" t="s">
        <v>71</v>
      </c>
      <c r="BT33" s="60" t="s">
        <v>71</v>
      </c>
      <c r="BU33" s="60" t="s">
        <v>71</v>
      </c>
      <c r="BV33" s="60" t="s">
        <v>71</v>
      </c>
      <c r="BW33" s="60" t="s">
        <v>71</v>
      </c>
      <c r="BX33" s="60" t="s">
        <v>71</v>
      </c>
      <c r="BY33" s="60" t="s">
        <v>71</v>
      </c>
      <c r="BZ33" s="60" t="s">
        <v>71</v>
      </c>
      <c r="CA33" s="60" t="s">
        <v>71</v>
      </c>
      <c r="CB33" s="60" t="s">
        <v>71</v>
      </c>
      <c r="CC33" s="60" t="s">
        <v>71</v>
      </c>
      <c r="CD33" s="60" t="s">
        <v>71</v>
      </c>
      <c r="CE33" s="60" t="s">
        <v>71</v>
      </c>
      <c r="CF33" s="60" t="s">
        <v>71</v>
      </c>
      <c r="CG33" s="60" t="s">
        <v>71</v>
      </c>
      <c r="CH33" s="60" t="s">
        <v>71</v>
      </c>
      <c r="CI33" s="60" t="s">
        <v>71</v>
      </c>
      <c r="CJ33" s="60" t="s">
        <v>71</v>
      </c>
      <c r="CK33" s="60" t="s">
        <v>71</v>
      </c>
      <c r="CL33" s="60" t="s">
        <v>71</v>
      </c>
      <c r="CM33" s="60" t="s">
        <v>71</v>
      </c>
      <c r="CN33" s="60" t="s">
        <v>71</v>
      </c>
      <c r="CO33" s="60" t="s">
        <v>71</v>
      </c>
      <c r="CP33" s="60" t="s">
        <v>71</v>
      </c>
      <c r="CQ33" s="60" t="s">
        <v>71</v>
      </c>
      <c r="CR33" s="60" t="s">
        <v>71</v>
      </c>
      <c r="CS33" s="60" t="s">
        <v>71</v>
      </c>
      <c r="CT33" s="60" t="s">
        <v>71</v>
      </c>
      <c r="CU33" s="60" t="s">
        <v>71</v>
      </c>
      <c r="CV33" s="60" t="s">
        <v>71</v>
      </c>
      <c r="CW33" s="60" t="s">
        <v>71</v>
      </c>
      <c r="CX33" s="60" t="s">
        <v>71</v>
      </c>
      <c r="CY33" s="60" t="s">
        <v>71</v>
      </c>
      <c r="CZ33" s="60" t="s">
        <v>71</v>
      </c>
      <c r="DA33" s="60" t="s">
        <v>71</v>
      </c>
      <c r="DB33" s="60" t="s">
        <v>71</v>
      </c>
      <c r="DC33" s="60" t="s">
        <v>71</v>
      </c>
      <c r="DD33" s="60" t="s">
        <v>71</v>
      </c>
      <c r="DE33" s="60" t="s">
        <v>71</v>
      </c>
      <c r="DF33" s="60" t="s">
        <v>71</v>
      </c>
      <c r="DG33" s="60" t="s">
        <v>71</v>
      </c>
      <c r="DH33" s="60" t="s">
        <v>71</v>
      </c>
      <c r="DI33" s="60" t="s">
        <v>71</v>
      </c>
      <c r="DJ33" s="60" t="s">
        <v>71</v>
      </c>
      <c r="DK33" s="60" t="s">
        <v>71</v>
      </c>
      <c r="DL33" s="60" t="s">
        <v>71</v>
      </c>
      <c r="DM33" s="60" t="s">
        <v>71</v>
      </c>
      <c r="DN33" s="60" t="s">
        <v>71</v>
      </c>
      <c r="DO33" s="60" t="s">
        <v>71</v>
      </c>
      <c r="DP33" s="60" t="s">
        <v>71</v>
      </c>
      <c r="DQ33" s="60" t="s">
        <v>71</v>
      </c>
      <c r="DR33" s="60" t="s">
        <v>71</v>
      </c>
      <c r="DS33" s="60" t="s">
        <v>71</v>
      </c>
      <c r="DT33" s="60" t="s">
        <v>71</v>
      </c>
      <c r="DU33" s="60" t="s">
        <v>71</v>
      </c>
      <c r="DV33" s="60" t="s">
        <v>71</v>
      </c>
      <c r="DW33" s="60" t="s">
        <v>71</v>
      </c>
      <c r="DX33" s="60" t="s">
        <v>71</v>
      </c>
      <c r="DY33" s="60" t="s">
        <v>71</v>
      </c>
      <c r="DZ33" s="60" t="s">
        <v>71</v>
      </c>
      <c r="EA33" s="60" t="s">
        <v>71</v>
      </c>
      <c r="EB33" s="60" t="s">
        <v>71</v>
      </c>
    </row>
    <row r="34" spans="1:132" x14ac:dyDescent="0.3">
      <c r="A34" s="61"/>
      <c r="B34" s="61" t="s">
        <v>4</v>
      </c>
      <c r="C34" s="62">
        <v>9.6659702866230796E-2</v>
      </c>
      <c r="D34" s="62">
        <v>3.07876403481844E-2</v>
      </c>
      <c r="E34" s="62">
        <v>-0.27400281910056101</v>
      </c>
      <c r="F34" s="62">
        <v>-0.40421368842764599</v>
      </c>
      <c r="G34" s="62">
        <v>-0.330986386278531</v>
      </c>
      <c r="H34" s="62">
        <v>-2.0400313980717399E-2</v>
      </c>
      <c r="I34" s="62">
        <v>0.33525332519455098</v>
      </c>
      <c r="J34" s="62">
        <v>8.0458874056610298E-4</v>
      </c>
      <c r="K34" s="62">
        <v>5.9460369119324098E-2</v>
      </c>
      <c r="L34" s="62">
        <v>0.13786249359797301</v>
      </c>
      <c r="M34" s="62">
        <v>3.3373224018573601E-2</v>
      </c>
      <c r="N34" s="62">
        <v>2.18754546075228E-3</v>
      </c>
      <c r="O34" s="62">
        <v>8.95005470471055E-2</v>
      </c>
      <c r="P34" s="62">
        <v>1.52335432078932E-2</v>
      </c>
      <c r="Q34" s="62">
        <v>-0.16038546414256499</v>
      </c>
      <c r="R34" s="62">
        <v>0.20017956146625199</v>
      </c>
      <c r="S34" s="62">
        <v>0.18614016787377199</v>
      </c>
      <c r="T34" s="62">
        <v>0.12173520789329199</v>
      </c>
      <c r="U34" s="62">
        <v>4.7345564165923698E-2</v>
      </c>
      <c r="V34" s="62">
        <v>-3.1683374510205202E-3</v>
      </c>
      <c r="W34" s="62">
        <v>6.1976474608793602E-2</v>
      </c>
      <c r="X34" s="62">
        <v>-2.08154536836869E-2</v>
      </c>
      <c r="Y34" s="62">
        <v>2.0923412299200798E-2</v>
      </c>
      <c r="Z34" s="62">
        <v>0.133799536244505</v>
      </c>
      <c r="AA34" s="62">
        <v>-6.0637386111617201E-3</v>
      </c>
      <c r="AB34" s="62">
        <v>-8.9748717208382206E-2</v>
      </c>
      <c r="AC34" s="62">
        <v>9.2064952867665403E-2</v>
      </c>
      <c r="AD34" s="62">
        <v>1.51032982133037E-2</v>
      </c>
      <c r="AE34" s="62">
        <v>3.4643380412746602E-2</v>
      </c>
      <c r="AF34" s="62">
        <v>0.183828830414412</v>
      </c>
      <c r="AG34" s="62">
        <v>2.0160217338926999E-2</v>
      </c>
      <c r="AH34" s="62">
        <v>-5.6064357535368099E-2</v>
      </c>
      <c r="AI34" s="62">
        <v>8.8471376842291796E-2</v>
      </c>
      <c r="AJ34" s="62">
        <v>8.3020609054296202E-2</v>
      </c>
      <c r="AK34" s="62">
        <v>6.8479074260685599E-2</v>
      </c>
      <c r="AL34" s="62">
        <v>7.2255002678822703E-3</v>
      </c>
      <c r="AM34" s="62">
        <v>-0.17199976666101299</v>
      </c>
      <c r="AN34" s="62">
        <v>-6.1268982070594698E-3</v>
      </c>
      <c r="AO34" s="62">
        <v>-1.3290061195359E-2</v>
      </c>
      <c r="AP34" s="62">
        <v>3.2708216072996302E-2</v>
      </c>
      <c r="AQ34" s="62">
        <v>0.122091138680491</v>
      </c>
      <c r="AR34" s="62">
        <v>5.1170035683112403E-3</v>
      </c>
      <c r="AS34" s="62">
        <v>0.101991866253326</v>
      </c>
      <c r="AT34" s="62">
        <v>7.6436133178936494E-2</v>
      </c>
      <c r="AU34" s="62">
        <v>-3.1318061495810803E-2</v>
      </c>
      <c r="AV34" s="62">
        <v>-6.6775759594017703E-4</v>
      </c>
      <c r="AW34" s="62">
        <v>8.1553828489244806E-2</v>
      </c>
      <c r="AX34" s="62">
        <v>4.3067203566948799E-2</v>
      </c>
      <c r="AY34" s="62">
        <v>-4.2012960982829002E-3</v>
      </c>
      <c r="AZ34" s="62">
        <v>5.9809699107216098E-2</v>
      </c>
      <c r="BA34" s="62">
        <v>3.6570870653385198E-2</v>
      </c>
      <c r="BB34" s="62">
        <v>0.138377844999682</v>
      </c>
      <c r="BC34" s="62">
        <v>4.0985128192816397E-2</v>
      </c>
      <c r="BD34" s="62">
        <v>4.1698513092902602E-2</v>
      </c>
      <c r="BE34" s="62">
        <v>-0.14822022727668499</v>
      </c>
      <c r="BF34" s="62">
        <v>0.24808463687906501</v>
      </c>
      <c r="BG34" s="62">
        <v>-0.155143589165707</v>
      </c>
      <c r="BH34" s="62">
        <v>7.3965165082112705E-2</v>
      </c>
      <c r="BI34" s="62">
        <v>-5.3036093479341698E-2</v>
      </c>
      <c r="BJ34" s="62">
        <v>-1.9410859651214401E-2</v>
      </c>
      <c r="BK34" s="62">
        <v>6.6988694290248701E-2</v>
      </c>
      <c r="BL34" s="62">
        <v>0.11023102119487301</v>
      </c>
      <c r="BM34" s="62">
        <v>-3.7521093239900598E-2</v>
      </c>
      <c r="BN34" s="62">
        <v>4.2933613739215601E-2</v>
      </c>
      <c r="BO34" s="62">
        <v>6.3790719516543304E-2</v>
      </c>
      <c r="BP34" s="62">
        <v>0.290898380567994</v>
      </c>
      <c r="BQ34" s="62">
        <v>0.13587237950629699</v>
      </c>
      <c r="BR34" s="62">
        <v>8.4022776093073404E-2</v>
      </c>
      <c r="BS34" s="62">
        <v>5.1984767143786803E-2</v>
      </c>
      <c r="BT34" s="62">
        <v>2.14212785099033E-3</v>
      </c>
      <c r="BU34" s="62">
        <v>-8.1062353756700095E-2</v>
      </c>
      <c r="BV34" s="62">
        <v>5.3539085882281498E-2</v>
      </c>
      <c r="BW34" s="62">
        <v>4.47845878154274E-2</v>
      </c>
      <c r="BX34" s="62">
        <v>3.5609065922015397E-2</v>
      </c>
      <c r="BY34" s="62">
        <v>-2.84844559076292E-2</v>
      </c>
      <c r="BZ34" s="62">
        <v>0.101943171888408</v>
      </c>
      <c r="CA34" s="62">
        <v>-6.5396184605170896E-2</v>
      </c>
      <c r="CB34" s="62">
        <v>-1.2581693516444699E-2</v>
      </c>
      <c r="CC34" s="62">
        <v>5.0833373565395398E-2</v>
      </c>
      <c r="CD34" s="62">
        <v>3.0999779692830701E-2</v>
      </c>
      <c r="CE34" s="62">
        <v>5.1376264627123198E-2</v>
      </c>
      <c r="CF34" s="62">
        <v>9.9675012623889905E-2</v>
      </c>
      <c r="CG34" s="62">
        <v>3.5728731945017203E-2</v>
      </c>
      <c r="CH34" s="62">
        <v>3.5319647950537998E-2</v>
      </c>
      <c r="CI34" s="62">
        <v>0.114495118768843</v>
      </c>
      <c r="CJ34" s="62">
        <v>-3.9119652691765899E-2</v>
      </c>
      <c r="CK34" s="62">
        <v>7.2274106888725598E-2</v>
      </c>
      <c r="CL34" s="62">
        <v>-3.71200533623273E-2</v>
      </c>
      <c r="CM34" s="62">
        <v>6.9192112313354301E-2</v>
      </c>
      <c r="CN34" s="62">
        <v>-7.2421087897689404E-2</v>
      </c>
      <c r="CO34" s="62">
        <v>0.116771895098644</v>
      </c>
      <c r="CP34" s="62">
        <v>2.4658917247233299E-2</v>
      </c>
      <c r="CQ34" s="62">
        <v>1.88528256889198E-2</v>
      </c>
      <c r="CR34" s="62">
        <v>-5.7059569833217701E-2</v>
      </c>
      <c r="CS34" s="62">
        <v>-4.5445780098030103E-2</v>
      </c>
      <c r="CT34" s="62">
        <v>1.7273134146833499E-2</v>
      </c>
      <c r="CU34" s="62">
        <v>3.6299301766828898E-2</v>
      </c>
      <c r="CV34" s="62">
        <v>0.10563233818423599</v>
      </c>
      <c r="CW34" s="62">
        <v>-4.1078606006883497E-2</v>
      </c>
      <c r="CX34" s="62">
        <v>5.66751821721612E-2</v>
      </c>
      <c r="CY34" s="62">
        <v>4.3498615447790101E-2</v>
      </c>
      <c r="CZ34" s="62">
        <v>3.37451227335306E-2</v>
      </c>
      <c r="DA34" s="62">
        <v>7.9057901547274802E-3</v>
      </c>
      <c r="DB34" s="62">
        <v>-2.8045991507041901E-2</v>
      </c>
      <c r="DC34" s="62">
        <v>0.103127777431555</v>
      </c>
      <c r="DD34" s="62">
        <v>-3.3335524651245702E-2</v>
      </c>
      <c r="DE34" s="62">
        <v>-2.5115440187462E-3</v>
      </c>
      <c r="DF34" s="62">
        <v>1.7398212318364699E-2</v>
      </c>
      <c r="DG34" s="62">
        <v>5.5713480355557003E-2</v>
      </c>
      <c r="DH34" s="62">
        <v>0.50783994366363505</v>
      </c>
      <c r="DI34" s="62">
        <v>-9.3429045305104499E-2</v>
      </c>
      <c r="DJ34" s="62">
        <v>-3.2381303302664297E-2</v>
      </c>
      <c r="DK34" s="62">
        <v>-1.8779802224211401E-2</v>
      </c>
      <c r="DL34" s="62">
        <v>1.6828566165361099E-2</v>
      </c>
      <c r="DM34" s="62">
        <v>8.1463435602779896E-2</v>
      </c>
      <c r="DN34" s="62">
        <v>8.4060586603640394E-2</v>
      </c>
      <c r="DO34" s="62">
        <v>7.0143702324454396E-2</v>
      </c>
      <c r="DP34" s="62">
        <v>-3.5332090491102502E-2</v>
      </c>
      <c r="DQ34" s="62">
        <v>1.2199480332752999E-2</v>
      </c>
      <c r="DR34" s="62">
        <v>0.14066125005611799</v>
      </c>
      <c r="DS34" s="62">
        <v>-4.8068649987387198E-2</v>
      </c>
      <c r="DT34" s="62">
        <v>6.8158298707499093E-2</v>
      </c>
      <c r="DU34" s="62">
        <v>-2.0619608813221599E-2</v>
      </c>
      <c r="DV34" s="62">
        <v>8.7331895297193506E-3</v>
      </c>
      <c r="DW34" s="62">
        <v>8.9674384880056301E-2</v>
      </c>
      <c r="DX34" s="62">
        <v>-3.364014481686E-2</v>
      </c>
      <c r="DY34" s="62">
        <v>-3.4584356104794302E-2</v>
      </c>
      <c r="DZ34" s="62">
        <v>1.9715726974056699E-2</v>
      </c>
      <c r="EA34" s="62">
        <v>3.73106645971788E-2</v>
      </c>
      <c r="EB34" s="62">
        <v>-3.7143047589949199E-2</v>
      </c>
    </row>
    <row r="35" spans="1:132" x14ac:dyDescent="0.3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</row>
    <row r="36" spans="1:132" x14ac:dyDescent="0.3">
      <c r="A36" s="63"/>
      <c r="B36" s="63" t="s">
        <v>231</v>
      </c>
      <c r="C36" s="64">
        <v>9.6659702866230796E-2</v>
      </c>
      <c r="D36" s="64">
        <v>3.07876403481844E-2</v>
      </c>
      <c r="E36" s="64">
        <v>-0.27400281910056101</v>
      </c>
      <c r="F36" s="64">
        <v>-0.40421368842764599</v>
      </c>
      <c r="G36" s="64">
        <v>-0.330986386278531</v>
      </c>
      <c r="H36" s="64">
        <v>-2.0400313980717399E-2</v>
      </c>
      <c r="I36" s="64">
        <v>0.33525332519455098</v>
      </c>
      <c r="J36" s="64">
        <v>8.0458874056610298E-4</v>
      </c>
      <c r="K36" s="64">
        <v>5.9460369119324098E-2</v>
      </c>
      <c r="L36" s="64">
        <v>0.13786249359797301</v>
      </c>
      <c r="M36" s="64">
        <v>3.3373224018573601E-2</v>
      </c>
      <c r="N36" s="64">
        <v>2.18754546075228E-3</v>
      </c>
      <c r="O36" s="64">
        <v>8.95005470471055E-2</v>
      </c>
      <c r="P36" s="64">
        <v>1.52335432078932E-2</v>
      </c>
      <c r="Q36" s="64">
        <v>-0.16038546414256499</v>
      </c>
      <c r="R36" s="64">
        <v>0.20017956146625199</v>
      </c>
      <c r="S36" s="64">
        <v>0.18614016787377199</v>
      </c>
      <c r="T36" s="64">
        <v>0.12173520789329199</v>
      </c>
      <c r="U36" s="64">
        <v>4.7345564165923698E-2</v>
      </c>
      <c r="V36" s="64">
        <v>-3.1683374510205202E-3</v>
      </c>
      <c r="W36" s="64">
        <v>6.1976474608793602E-2</v>
      </c>
      <c r="X36" s="64">
        <v>-2.08154536836869E-2</v>
      </c>
      <c r="Y36" s="64">
        <v>2.0923412299200798E-2</v>
      </c>
      <c r="Z36" s="64">
        <v>0.133799536244505</v>
      </c>
      <c r="AA36" s="64">
        <v>-6.0637386111617201E-3</v>
      </c>
      <c r="AB36" s="64">
        <v>-8.9748717208382206E-2</v>
      </c>
      <c r="AC36" s="64">
        <v>9.2064952867665403E-2</v>
      </c>
      <c r="AD36" s="64">
        <v>1.51032982133037E-2</v>
      </c>
      <c r="AE36" s="64">
        <v>3.4643380412746602E-2</v>
      </c>
      <c r="AF36" s="64">
        <v>0.183828830414412</v>
      </c>
      <c r="AG36" s="64">
        <v>2.0160217338926999E-2</v>
      </c>
      <c r="AH36" s="64">
        <v>-5.6064357535368099E-2</v>
      </c>
      <c r="AI36" s="64">
        <v>8.8471376842291796E-2</v>
      </c>
      <c r="AJ36" s="64">
        <v>8.3020609054296202E-2</v>
      </c>
      <c r="AK36" s="64">
        <v>6.8479074260685599E-2</v>
      </c>
      <c r="AL36" s="64">
        <v>7.2255002678822703E-3</v>
      </c>
      <c r="AM36" s="64">
        <v>-0.17199976666101299</v>
      </c>
      <c r="AN36" s="64">
        <v>-6.1268982070594698E-3</v>
      </c>
      <c r="AO36" s="64">
        <v>-1.3290061195359E-2</v>
      </c>
      <c r="AP36" s="64">
        <v>3.2708216072996302E-2</v>
      </c>
      <c r="AQ36" s="64">
        <v>0.122091138680491</v>
      </c>
      <c r="AR36" s="64">
        <v>5.1170035683112403E-3</v>
      </c>
      <c r="AS36" s="64">
        <v>0.101991866253326</v>
      </c>
      <c r="AT36" s="64">
        <v>7.6436133178936494E-2</v>
      </c>
      <c r="AU36" s="64">
        <v>-3.1318061495810803E-2</v>
      </c>
      <c r="AV36" s="64">
        <v>-6.6775759594017703E-4</v>
      </c>
      <c r="AW36" s="64">
        <v>8.1553828489244806E-2</v>
      </c>
      <c r="AX36" s="64">
        <v>4.3067203566948799E-2</v>
      </c>
      <c r="AY36" s="64">
        <v>-4.2012960982829002E-3</v>
      </c>
      <c r="AZ36" s="64">
        <v>5.9809699107216098E-2</v>
      </c>
      <c r="BA36" s="64">
        <v>3.6570870653385198E-2</v>
      </c>
      <c r="BB36" s="64">
        <v>0.138377844999682</v>
      </c>
      <c r="BC36" s="64">
        <v>4.0985128192816397E-2</v>
      </c>
      <c r="BD36" s="64">
        <v>4.1698513092902602E-2</v>
      </c>
      <c r="BE36" s="64">
        <v>-0.14822022727668499</v>
      </c>
      <c r="BF36" s="64">
        <v>0.24808463687906501</v>
      </c>
      <c r="BG36" s="64">
        <v>-0.155143589165707</v>
      </c>
      <c r="BH36" s="64">
        <v>7.3965165082112705E-2</v>
      </c>
      <c r="BI36" s="64">
        <v>-5.3036093479341698E-2</v>
      </c>
      <c r="BJ36" s="64">
        <v>-1.9410859651214401E-2</v>
      </c>
      <c r="BK36" s="64">
        <v>6.6988694290248701E-2</v>
      </c>
      <c r="BL36" s="64">
        <v>0.11023102119487301</v>
      </c>
      <c r="BM36" s="64">
        <v>-3.7521093239900598E-2</v>
      </c>
      <c r="BN36" s="64">
        <v>4.2933613739215601E-2</v>
      </c>
      <c r="BO36" s="64">
        <v>6.3790719516543304E-2</v>
      </c>
      <c r="BP36" s="64">
        <v>0.290898380567994</v>
      </c>
      <c r="BQ36" s="64">
        <v>0.13587237950629699</v>
      </c>
      <c r="BR36" s="64">
        <v>8.4022776093073404E-2</v>
      </c>
      <c r="BS36" s="64">
        <v>5.1984767143786803E-2</v>
      </c>
      <c r="BT36" s="64">
        <v>2.14212785099033E-3</v>
      </c>
      <c r="BU36" s="64">
        <v>-8.1062353756700095E-2</v>
      </c>
      <c r="BV36" s="64">
        <v>5.3539085882281498E-2</v>
      </c>
      <c r="BW36" s="64">
        <v>4.47845878154274E-2</v>
      </c>
      <c r="BX36" s="64">
        <v>3.5609065922015397E-2</v>
      </c>
      <c r="BY36" s="64">
        <v>-2.84844559076292E-2</v>
      </c>
      <c r="BZ36" s="64">
        <v>0.101943171888408</v>
      </c>
      <c r="CA36" s="64">
        <v>-6.5396184605170896E-2</v>
      </c>
      <c r="CB36" s="64">
        <v>-1.2581693516444699E-2</v>
      </c>
      <c r="CC36" s="64">
        <v>5.0833373565395398E-2</v>
      </c>
      <c r="CD36" s="64">
        <v>3.0999779692830701E-2</v>
      </c>
      <c r="CE36" s="64">
        <v>5.1376264627123198E-2</v>
      </c>
      <c r="CF36" s="64">
        <v>9.9675012623889905E-2</v>
      </c>
      <c r="CG36" s="64">
        <v>3.5728731945017203E-2</v>
      </c>
      <c r="CH36" s="64">
        <v>3.5319647950537998E-2</v>
      </c>
      <c r="CI36" s="64">
        <v>0.114495118768843</v>
      </c>
      <c r="CJ36" s="64">
        <v>-3.9119652691765899E-2</v>
      </c>
      <c r="CK36" s="64">
        <v>7.2274106888725598E-2</v>
      </c>
      <c r="CL36" s="64">
        <v>-3.71200533623273E-2</v>
      </c>
      <c r="CM36" s="64">
        <v>6.9192112313354301E-2</v>
      </c>
      <c r="CN36" s="64">
        <v>-7.2421087897689404E-2</v>
      </c>
      <c r="CO36" s="64">
        <v>0.116771895098644</v>
      </c>
      <c r="CP36" s="64">
        <v>2.4658917247233299E-2</v>
      </c>
      <c r="CQ36" s="64">
        <v>1.88528256889198E-2</v>
      </c>
      <c r="CR36" s="64">
        <v>-5.7059569833217701E-2</v>
      </c>
      <c r="CS36" s="64">
        <v>-4.5445780098030103E-2</v>
      </c>
      <c r="CT36" s="64">
        <v>1.7273134146833499E-2</v>
      </c>
      <c r="CU36" s="64">
        <v>3.6299301766828898E-2</v>
      </c>
      <c r="CV36" s="64">
        <v>0.10563233818423599</v>
      </c>
      <c r="CW36" s="64">
        <v>-4.1078606006883497E-2</v>
      </c>
      <c r="CX36" s="64">
        <v>5.66751821721612E-2</v>
      </c>
      <c r="CY36" s="64">
        <v>4.3498615447790101E-2</v>
      </c>
      <c r="CZ36" s="64">
        <v>3.37451227335306E-2</v>
      </c>
      <c r="DA36" s="64">
        <v>7.9057901547274802E-3</v>
      </c>
      <c r="DB36" s="64">
        <v>-2.8045991507041901E-2</v>
      </c>
      <c r="DC36" s="64">
        <v>0.103127777431555</v>
      </c>
      <c r="DD36" s="64">
        <v>-3.3335524651245702E-2</v>
      </c>
      <c r="DE36" s="64">
        <v>-2.5115440187462E-3</v>
      </c>
      <c r="DF36" s="64">
        <v>1.7398212318364699E-2</v>
      </c>
      <c r="DG36" s="64">
        <v>5.5713480355557003E-2</v>
      </c>
      <c r="DH36" s="64">
        <v>0.50783994366363505</v>
      </c>
      <c r="DI36" s="64">
        <v>-9.3429045305104499E-2</v>
      </c>
      <c r="DJ36" s="64">
        <v>-3.2381303302664297E-2</v>
      </c>
      <c r="DK36" s="64">
        <v>-1.8779802224211401E-2</v>
      </c>
      <c r="DL36" s="64">
        <v>1.6828566165361099E-2</v>
      </c>
      <c r="DM36" s="64">
        <v>8.1463435602779896E-2</v>
      </c>
      <c r="DN36" s="64">
        <v>8.4060586603640394E-2</v>
      </c>
      <c r="DO36" s="64">
        <v>7.0143702324454396E-2</v>
      </c>
      <c r="DP36" s="64">
        <v>-3.5332090491102502E-2</v>
      </c>
      <c r="DQ36" s="64">
        <v>1.2199480332752999E-2</v>
      </c>
      <c r="DR36" s="64">
        <v>0.14066125005611799</v>
      </c>
      <c r="DS36" s="64">
        <v>-4.8068649987387198E-2</v>
      </c>
      <c r="DT36" s="64">
        <v>6.8158298707499093E-2</v>
      </c>
      <c r="DU36" s="64">
        <v>-2.0619608813221599E-2</v>
      </c>
      <c r="DV36" s="64">
        <v>8.7331895297193506E-3</v>
      </c>
      <c r="DW36" s="64">
        <v>8.9674384880056301E-2</v>
      </c>
      <c r="DX36" s="64">
        <v>-3.364014481686E-2</v>
      </c>
      <c r="DY36" s="64">
        <v>-3.4584356104794302E-2</v>
      </c>
      <c r="DZ36" s="64">
        <v>1.9715726974056699E-2</v>
      </c>
      <c r="EA36" s="64">
        <v>3.73106645971788E-2</v>
      </c>
      <c r="EB36" s="64">
        <v>-3.7143047589949199E-2</v>
      </c>
    </row>
    <row r="37" spans="1:132" x14ac:dyDescent="0.3">
      <c r="A37" s="63"/>
      <c r="B37" s="66" t="s">
        <v>232</v>
      </c>
      <c r="C37" s="64">
        <v>9.7119299361891898E-2</v>
      </c>
      <c r="D37" s="64">
        <v>3.0933599168725401E-2</v>
      </c>
      <c r="E37" s="64">
        <v>-0.275295906964801</v>
      </c>
      <c r="F37" s="64">
        <v>-0.40612241298541002</v>
      </c>
      <c r="G37" s="64">
        <v>-0.33254654940147998</v>
      </c>
      <c r="H37" s="64">
        <v>-2.0498042388039699E-2</v>
      </c>
      <c r="I37" s="64">
        <v>0.33686418197915702</v>
      </c>
      <c r="J37" s="64">
        <v>8.0847213181911603E-4</v>
      </c>
      <c r="K37" s="64">
        <v>5.9747246124963703E-2</v>
      </c>
      <c r="L37" s="64">
        <v>0.138527346362571</v>
      </c>
      <c r="M37" s="64">
        <v>3.3533472074598301E-2</v>
      </c>
      <c r="N37" s="64">
        <v>2.1979469130739599E-3</v>
      </c>
      <c r="O37" s="64">
        <v>8.9930242627489498E-2</v>
      </c>
      <c r="P37" s="64">
        <v>1.5306644490520299E-2</v>
      </c>
      <c r="Q37" s="64">
        <v>-0.16115508778163901</v>
      </c>
      <c r="R37" s="64">
        <v>0.20114182204047401</v>
      </c>
      <c r="S37" s="64">
        <v>0.18703080082027601</v>
      </c>
      <c r="T37" s="64">
        <v>0.122314721238981</v>
      </c>
      <c r="U37" s="64">
        <v>4.7570125812601602E-2</v>
      </c>
      <c r="V37" s="64">
        <v>-3.1833572340156401E-3</v>
      </c>
      <c r="W37" s="64">
        <v>6.2270488854832003E-2</v>
      </c>
      <c r="X37" s="64">
        <v>-2.0914069580746399E-2</v>
      </c>
      <c r="Y37" s="64">
        <v>2.1022216264987601E-2</v>
      </c>
      <c r="Z37" s="64">
        <v>0.134431219021236</v>
      </c>
      <c r="AA37" s="64">
        <v>-6.0924085197311397E-3</v>
      </c>
      <c r="AB37" s="64">
        <v>-9.0173172898100298E-2</v>
      </c>
      <c r="AC37" s="64">
        <v>9.2487102240213004E-2</v>
      </c>
      <c r="AD37" s="64">
        <v>1.51721608689259E-2</v>
      </c>
      <c r="AE37" s="64">
        <v>3.4801710778853398E-2</v>
      </c>
      <c r="AF37" s="64">
        <v>0.18467073449084401</v>
      </c>
      <c r="AG37" s="64">
        <v>2.0252232190109999E-2</v>
      </c>
      <c r="AH37" s="64">
        <v>-5.6331682979893202E-2</v>
      </c>
      <c r="AI37" s="64">
        <v>8.8894277948492501E-2</v>
      </c>
      <c r="AJ37" s="64">
        <v>8.3412801446702795E-2</v>
      </c>
      <c r="AK37" s="64">
        <v>6.8802119859823194E-2</v>
      </c>
      <c r="AL37" s="64">
        <v>7.2595560014043804E-3</v>
      </c>
      <c r="AM37" s="64">
        <v>-0.17281156237388701</v>
      </c>
      <c r="AN37" s="64">
        <v>-6.1569299469654802E-3</v>
      </c>
      <c r="AO37" s="64">
        <v>-1.33532481704557E-2</v>
      </c>
      <c r="AP37" s="64">
        <v>3.2863587304854398E-2</v>
      </c>
      <c r="AQ37" s="64">
        <v>0.122671013533049</v>
      </c>
      <c r="AR37" s="64">
        <v>5.1411998077899304E-3</v>
      </c>
      <c r="AS37" s="64">
        <v>0.102473554939397</v>
      </c>
      <c r="AT37" s="64">
        <v>7.6797644143589097E-2</v>
      </c>
      <c r="AU37" s="64">
        <v>-3.1465697470300903E-2</v>
      </c>
      <c r="AV37" s="64">
        <v>-6.7090688301574297E-4</v>
      </c>
      <c r="AW37" s="64">
        <v>8.1941603044311001E-2</v>
      </c>
      <c r="AX37" s="64">
        <v>4.32709871366566E-2</v>
      </c>
      <c r="AY37" s="64">
        <v>-4.2211848330753199E-3</v>
      </c>
      <c r="AZ37" s="64">
        <v>6.0092682641354998E-2</v>
      </c>
      <c r="BA37" s="64">
        <v>3.6743729028843E-2</v>
      </c>
      <c r="BB37" s="64">
        <v>0.13903537992565601</v>
      </c>
      <c r="BC37" s="64">
        <v>4.1180366635407098E-2</v>
      </c>
      <c r="BD37" s="64">
        <v>4.1897409576319197E-2</v>
      </c>
      <c r="BE37" s="64">
        <v>-0.14892528611136799</v>
      </c>
      <c r="BF37" s="64">
        <v>0.249263632149788</v>
      </c>
      <c r="BG37" s="64">
        <v>-0.15587986836494999</v>
      </c>
      <c r="BH37" s="64">
        <v>7.4317292458836504E-2</v>
      </c>
      <c r="BI37" s="64">
        <v>-5.3288279056351598E-2</v>
      </c>
      <c r="BJ37" s="64">
        <v>-1.95032411919982E-2</v>
      </c>
      <c r="BK37" s="64">
        <v>6.7307603182853504E-2</v>
      </c>
      <c r="BL37" s="64">
        <v>0.110635877645793</v>
      </c>
      <c r="BM37" s="64">
        <v>-3.7658979787402701E-2</v>
      </c>
      <c r="BN37" s="64">
        <v>4.30927064984266E-2</v>
      </c>
      <c r="BO37" s="64">
        <v>6.4028042514729905E-2</v>
      </c>
      <c r="BP37" s="64">
        <v>0.29198404526371602</v>
      </c>
      <c r="BQ37" s="64">
        <v>0.136379398812525</v>
      </c>
      <c r="BR37" s="64">
        <v>8.4335408856905894E-2</v>
      </c>
      <c r="BS37" s="64">
        <v>5.2180393548328902E-2</v>
      </c>
      <c r="BT37" s="64">
        <v>2.1501789578160001E-3</v>
      </c>
      <c r="BU37" s="64">
        <v>-8.1371757138437598E-2</v>
      </c>
      <c r="BV37" s="64">
        <v>5.3743608370249198E-2</v>
      </c>
      <c r="BW37" s="64">
        <v>4.4954902813731899E-2</v>
      </c>
      <c r="BX37" s="64">
        <v>3.5744635827117399E-2</v>
      </c>
      <c r="BY37" s="64">
        <v>-2.8592824812379E-2</v>
      </c>
      <c r="BZ37" s="64">
        <v>0.10233182628427399</v>
      </c>
      <c r="CA37" s="64">
        <v>-6.5646141759490004E-2</v>
      </c>
      <c r="CB37" s="64">
        <v>-1.26300525409628E-2</v>
      </c>
      <c r="CC37" s="64">
        <v>5.1026634035666901E-2</v>
      </c>
      <c r="CD37" s="64">
        <v>3.1117235366440201E-2</v>
      </c>
      <c r="CE37" s="64">
        <v>5.1570124773547797E-2</v>
      </c>
      <c r="CF37" s="64">
        <v>0.10005173094327401</v>
      </c>
      <c r="CG37" s="64">
        <v>3.5863676417902099E-2</v>
      </c>
      <c r="CH37" s="64">
        <v>3.5453736229484903E-2</v>
      </c>
      <c r="CI37" s="64">
        <v>0.114930752794118</v>
      </c>
      <c r="CJ37" s="64">
        <v>-3.9267656483687997E-2</v>
      </c>
      <c r="CK37" s="64">
        <v>7.2550708260332705E-2</v>
      </c>
      <c r="CL37" s="64">
        <v>-3.72619405188956E-2</v>
      </c>
      <c r="CM37" s="64">
        <v>6.9466580854116194E-2</v>
      </c>
      <c r="CN37" s="64">
        <v>-7.2707045456310598E-2</v>
      </c>
      <c r="CO37" s="64">
        <v>0.11723595001984501</v>
      </c>
      <c r="CP37" s="64">
        <v>2.4756500505085401E-2</v>
      </c>
      <c r="CQ37" s="64">
        <v>1.8927324865636301E-2</v>
      </c>
      <c r="CR37" s="64">
        <v>-5.7285378542970597E-2</v>
      </c>
      <c r="CS37" s="64">
        <v>-4.5624999015825299E-2</v>
      </c>
      <c r="CT37" s="64">
        <v>1.7341715679863898E-2</v>
      </c>
      <c r="CU37" s="64">
        <v>3.6443187791279599E-2</v>
      </c>
      <c r="CV37" s="64">
        <v>0.106050688452863</v>
      </c>
      <c r="CW37" s="64">
        <v>-4.1241986674100999E-2</v>
      </c>
      <c r="CX37" s="64">
        <v>5.6902832492422603E-2</v>
      </c>
      <c r="CY37" s="64">
        <v>4.3673189310378099E-2</v>
      </c>
      <c r="CZ37" s="64">
        <v>3.3880494144855597E-2</v>
      </c>
      <c r="DA37" s="64">
        <v>7.9374741377202795E-3</v>
      </c>
      <c r="DB37" s="64">
        <v>-2.8158525013288801E-2</v>
      </c>
      <c r="DC37" s="64">
        <v>0.103542327605521</v>
      </c>
      <c r="DD37" s="64">
        <v>-3.34689200366056E-2</v>
      </c>
      <c r="DE37" s="64">
        <v>-2.5216394215377101E-3</v>
      </c>
      <c r="DF37" s="64">
        <v>1.7468175357837599E-2</v>
      </c>
      <c r="DG37" s="64">
        <v>5.5937991439058997E-2</v>
      </c>
      <c r="DH37" s="64">
        <v>0.50988603987884895</v>
      </c>
      <c r="DI37" s="64">
        <v>-9.38011832011032E-2</v>
      </c>
      <c r="DJ37" s="64">
        <v>-3.2510457793621897E-2</v>
      </c>
      <c r="DK37" s="64">
        <v>-1.8855284744301301E-2</v>
      </c>
      <c r="DL37" s="64">
        <v>1.68963144721479E-2</v>
      </c>
      <c r="DM37" s="64">
        <v>8.1790073838150498E-2</v>
      </c>
      <c r="DN37" s="64">
        <v>8.4396403218955904E-2</v>
      </c>
      <c r="DO37" s="64">
        <v>7.0422232730127404E-2</v>
      </c>
      <c r="DP37" s="64">
        <v>-3.5472427517380098E-2</v>
      </c>
      <c r="DQ37" s="64">
        <v>1.2248319701391199E-2</v>
      </c>
      <c r="DR37" s="64">
        <v>0.14122190719976199</v>
      </c>
      <c r="DS37" s="64">
        <v>-4.8260411889389197E-2</v>
      </c>
      <c r="DT37" s="64">
        <v>6.8431621601794404E-2</v>
      </c>
      <c r="DU37" s="64">
        <v>-2.0702161994334799E-2</v>
      </c>
      <c r="DV37" s="64">
        <v>8.7680809982559893E-3</v>
      </c>
      <c r="DW37" s="64">
        <v>9.0029247893386205E-2</v>
      </c>
      <c r="DX37" s="64">
        <v>-3.37738828387169E-2</v>
      </c>
      <c r="DY37" s="64">
        <v>-3.47235661329326E-2</v>
      </c>
      <c r="DZ37" s="64">
        <v>1.9795038091463501E-2</v>
      </c>
      <c r="EA37" s="64">
        <v>3.7460585184478902E-2</v>
      </c>
      <c r="EB37" s="64">
        <v>-3.7291988516319201E-2</v>
      </c>
    </row>
    <row r="38" spans="1:132" x14ac:dyDescent="0.3">
      <c r="A38" s="63"/>
      <c r="B38" s="67" t="s">
        <v>233</v>
      </c>
      <c r="C38" s="64">
        <v>6.9118265680101501E-2</v>
      </c>
      <c r="D38" s="64">
        <v>-4.9672491491592502E-2</v>
      </c>
      <c r="E38" s="64">
        <v>-5.66905103277726E-2</v>
      </c>
      <c r="F38" s="64">
        <v>8.6415795070116097E-2</v>
      </c>
      <c r="G38" s="64">
        <v>0.18621675825238901</v>
      </c>
      <c r="H38" s="64">
        <v>4.4164756626097201E-2</v>
      </c>
      <c r="I38" s="64">
        <v>8.6244928166978596E-2</v>
      </c>
      <c r="J38" s="64">
        <v>-8.6823585492279406E-2</v>
      </c>
      <c r="K38" s="64">
        <v>5.4199651580821902E-3</v>
      </c>
      <c r="L38" s="64">
        <v>-0.10799278500218699</v>
      </c>
      <c r="M38" s="64">
        <v>-8.0158732136315095E-2</v>
      </c>
      <c r="N38" s="64">
        <v>9.3820768678409799E-2</v>
      </c>
      <c r="O38" s="64">
        <v>1.07664324076717E-2</v>
      </c>
      <c r="P38" s="64">
        <v>7.5762619253794095E-4</v>
      </c>
      <c r="Q38" s="64">
        <v>-0.125216322370025</v>
      </c>
      <c r="R38" s="64">
        <v>3.6654906685140702E-2</v>
      </c>
      <c r="S38" s="64">
        <v>8.4520483880723404E-2</v>
      </c>
      <c r="T38" s="64">
        <v>-5.8510157823699102E-2</v>
      </c>
      <c r="U38" s="64">
        <v>-3.1143035821967801E-3</v>
      </c>
      <c r="V38" s="64">
        <v>-0.12991725645100699</v>
      </c>
      <c r="W38" s="64">
        <v>-1.2125108480676199E-2</v>
      </c>
      <c r="X38" s="64">
        <v>-0.12726791320221101</v>
      </c>
      <c r="Y38" s="64">
        <v>2.9528802170353301E-2</v>
      </c>
      <c r="Z38" s="64">
        <v>5.2636842021258602E-2</v>
      </c>
      <c r="AA38" s="64">
        <v>2.0772946184388599E-2</v>
      </c>
      <c r="AB38" s="64">
        <v>-0.114158266595421</v>
      </c>
      <c r="AC38" s="64">
        <v>3.5882958155086797E-2</v>
      </c>
      <c r="AD38" s="64">
        <v>-1.61469459443064E-2</v>
      </c>
      <c r="AE38" s="64">
        <v>2.9069569449213802E-2</v>
      </c>
      <c r="AF38" s="64">
        <v>-9.7467547028329306E-3</v>
      </c>
      <c r="AG38" s="64">
        <v>-6.7489616225713298E-2</v>
      </c>
      <c r="AH38" s="64">
        <v>-5.1921545694588699E-2</v>
      </c>
      <c r="AI38" s="64">
        <v>3.9352445337637001E-2</v>
      </c>
      <c r="AJ38" s="64">
        <v>-1.1187430709291801E-2</v>
      </c>
      <c r="AK38" s="64">
        <v>0.13690056375517101</v>
      </c>
      <c r="AL38" s="64">
        <v>4.5014723920977502E-2</v>
      </c>
      <c r="AM38" s="64">
        <v>-3.6547873713210798E-2</v>
      </c>
      <c r="AN38" s="64">
        <v>3.76320304708022E-2</v>
      </c>
      <c r="AO38" s="64">
        <v>-4.3535951444773097E-2</v>
      </c>
      <c r="AP38" s="64">
        <v>-5.3828334089633903E-2</v>
      </c>
      <c r="AQ38" s="64">
        <v>-1.2605654196029499E-4</v>
      </c>
      <c r="AR38" s="64">
        <v>0.125651545493422</v>
      </c>
      <c r="AS38" s="64">
        <v>3.5485330172679901E-2</v>
      </c>
      <c r="AT38" s="64">
        <v>0.18247716840640299</v>
      </c>
      <c r="AU38" s="64">
        <v>-7.0204436451470897E-2</v>
      </c>
      <c r="AV38" s="64">
        <v>-9.8641188689185793E-3</v>
      </c>
      <c r="AW38" s="64">
        <v>1.1915796513273201E-3</v>
      </c>
      <c r="AX38" s="64">
        <v>-3.1013899842813299E-2</v>
      </c>
      <c r="AY38" s="64">
        <v>-5.0435404503446097E-3</v>
      </c>
      <c r="AZ38" s="64">
        <v>5.27554933839713E-2</v>
      </c>
      <c r="BA38" s="64">
        <v>-4.1452733496316601E-3</v>
      </c>
      <c r="BB38" s="64">
        <v>8.1495355389904503E-2</v>
      </c>
      <c r="BC38" s="64">
        <v>2.6413754019794001E-2</v>
      </c>
      <c r="BD38" s="64">
        <v>-5.0827954843568604E-3</v>
      </c>
      <c r="BE38" s="64">
        <v>8.1888088406589805E-3</v>
      </c>
      <c r="BF38" s="64">
        <v>0.28529242358135098</v>
      </c>
      <c r="BG38" s="64">
        <v>-0.21382168418911901</v>
      </c>
      <c r="BH38" s="64">
        <v>0.10253174458914099</v>
      </c>
      <c r="BI38" s="64">
        <v>-2.3999122992757201E-2</v>
      </c>
      <c r="BJ38" s="64">
        <v>-7.3318843819081297E-2</v>
      </c>
      <c r="BK38" s="64">
        <v>-2.2758181991977499E-2</v>
      </c>
      <c r="BL38" s="64">
        <v>-0.154405307256056</v>
      </c>
      <c r="BM38" s="64">
        <v>-4.0224164006819101E-2</v>
      </c>
      <c r="BN38" s="64">
        <v>-0.100529836237939</v>
      </c>
      <c r="BO38" s="64">
        <v>6.3490430303092496E-2</v>
      </c>
      <c r="BP38" s="64">
        <v>0.42621730438585598</v>
      </c>
      <c r="BQ38" s="64">
        <v>0.11799748441581</v>
      </c>
      <c r="BR38" s="64">
        <v>0.17638646924495999</v>
      </c>
      <c r="BS38" s="64">
        <v>-7.3734217212684305E-2</v>
      </c>
      <c r="BT38" s="64">
        <v>1.9479324422411199E-2</v>
      </c>
      <c r="BU38" s="64">
        <v>-2.0416607463502601E-2</v>
      </c>
      <c r="BV38" s="64">
        <v>0.124749763399556</v>
      </c>
      <c r="BW38" s="64">
        <v>-4.8832608460413998E-2</v>
      </c>
      <c r="BX38" s="64">
        <v>-9.8279573700566E-3</v>
      </c>
      <c r="BY38" s="64">
        <v>0.103603357297799</v>
      </c>
      <c r="BZ38" s="64">
        <v>0.14930919923106201</v>
      </c>
      <c r="CA38" s="64">
        <v>2.1636791629764399E-2</v>
      </c>
      <c r="CB38" s="64">
        <v>-2.6597824909757602E-2</v>
      </c>
      <c r="CC38" s="64">
        <v>-5.7872389102131598E-2</v>
      </c>
      <c r="CD38" s="64">
        <v>1.4641958101568899E-2</v>
      </c>
      <c r="CE38" s="64">
        <v>-3.2659162207737701E-2</v>
      </c>
      <c r="CF38" s="64">
        <v>3.6838349099421699E-2</v>
      </c>
      <c r="CG38" s="64">
        <v>-9.7909942906671002E-2</v>
      </c>
      <c r="CH38" s="64">
        <v>6.8222798324857295E-2</v>
      </c>
      <c r="CI38" s="64">
        <v>0.18000277133147799</v>
      </c>
      <c r="CJ38" s="64">
        <v>-4.7769094617400303E-2</v>
      </c>
      <c r="CK38" s="64">
        <v>6.1493307761373302E-2</v>
      </c>
      <c r="CL38" s="64">
        <v>-4.4485431589746903E-3</v>
      </c>
      <c r="CM38" s="64">
        <v>0.220091513408782</v>
      </c>
      <c r="CN38" s="64">
        <v>-4.4742739422853901E-2</v>
      </c>
      <c r="CO38" s="64">
        <v>-4.3363041458355199E-2</v>
      </c>
      <c r="CP38" s="64">
        <v>1.2972417108292301E-3</v>
      </c>
      <c r="CQ38" s="64">
        <v>1.2229290115017799E-2</v>
      </c>
      <c r="CR38" s="64">
        <v>-0.14913871910243701</v>
      </c>
      <c r="CS38" s="64">
        <v>-7.68471874381116E-2</v>
      </c>
      <c r="CT38" s="64">
        <v>-3.9098531272707699E-3</v>
      </c>
      <c r="CU38" s="64">
        <v>-9.9386435132653397E-2</v>
      </c>
      <c r="CV38" s="64">
        <v>-7.2905738383588506E-2</v>
      </c>
      <c r="CW38" s="64">
        <v>4.3212194099062601E-2</v>
      </c>
      <c r="CX38" s="64">
        <v>0.13627341396418299</v>
      </c>
      <c r="CY38" s="64">
        <v>6.5328406202946901E-2</v>
      </c>
      <c r="CZ38" s="64">
        <v>-4.96762151184216E-3</v>
      </c>
      <c r="DA38" s="64">
        <v>2.5526135079889699E-3</v>
      </c>
      <c r="DB38" s="64">
        <v>6.6870625790404994E-2</v>
      </c>
      <c r="DC38" s="64">
        <v>-0.177546195737188</v>
      </c>
      <c r="DD38" s="64">
        <v>1.3191137138468499E-2</v>
      </c>
      <c r="DE38" s="64">
        <v>5.5738284043105303E-2</v>
      </c>
      <c r="DF38" s="64">
        <v>-9.6420799534202607E-3</v>
      </c>
      <c r="DG38" s="64">
        <v>1.10673815794993E-2</v>
      </c>
      <c r="DH38" s="64">
        <v>1.13317876731194</v>
      </c>
      <c r="DI38" s="64">
        <v>-0.19586263890804001</v>
      </c>
      <c r="DJ38" s="64">
        <v>-7.3586482175303003E-2</v>
      </c>
      <c r="DK38" s="64">
        <v>0.198180831832762</v>
      </c>
      <c r="DL38" s="64">
        <v>-5.4367604043081802E-2</v>
      </c>
      <c r="DM38" s="64">
        <v>-2.2622672352112801E-2</v>
      </c>
      <c r="DN38" s="64">
        <v>-8.4888368434810096E-2</v>
      </c>
      <c r="DO38" s="64">
        <v>-6.1163709168088297E-3</v>
      </c>
      <c r="DP38" s="64">
        <v>-4.1363051928200403E-2</v>
      </c>
      <c r="DQ38" s="64">
        <v>-3.1861420926770898E-2</v>
      </c>
      <c r="DR38" s="64">
        <v>9.0462615102371302E-3</v>
      </c>
      <c r="DS38" s="64">
        <v>3.4292877609143299E-3</v>
      </c>
      <c r="DT38" s="64">
        <v>4.27392308499863E-2</v>
      </c>
      <c r="DU38" s="64">
        <v>-5.0880782739937097E-2</v>
      </c>
      <c r="DV38" s="64">
        <v>-2.9246960026929601E-3</v>
      </c>
      <c r="DW38" s="64">
        <v>0.120704995717169</v>
      </c>
      <c r="DX38" s="64">
        <v>2.1690520568551398E-3</v>
      </c>
      <c r="DY38" s="64">
        <v>-0.14920422552387999</v>
      </c>
      <c r="DZ38" s="64">
        <v>-2.3089715254098801E-2</v>
      </c>
      <c r="EA38" s="64">
        <v>8.6407299157187395E-2</v>
      </c>
      <c r="EB38" s="64">
        <v>0.112285650799127</v>
      </c>
    </row>
    <row r="39" spans="1:132" x14ac:dyDescent="0.3">
      <c r="A39" s="63"/>
      <c r="B39" s="80" t="s">
        <v>234</v>
      </c>
      <c r="C39" s="64">
        <v>4.6031466000018301E-3</v>
      </c>
      <c r="D39" s="64">
        <v>1.00723469999897E-2</v>
      </c>
      <c r="E39" s="64">
        <v>7.8679920000102096E-3</v>
      </c>
      <c r="F39" s="64">
        <v>-6.6602299999996006E-2</v>
      </c>
      <c r="G39" s="64">
        <v>-1.4479230999997501E-2</v>
      </c>
      <c r="H39" s="64">
        <v>3.4193433999996102E-2</v>
      </c>
      <c r="I39" s="64">
        <v>-3.8240929999999701E-2</v>
      </c>
      <c r="J39" s="64">
        <v>7.1756860000005099E-2</v>
      </c>
      <c r="K39" s="64">
        <v>6.35669239998915E-3</v>
      </c>
      <c r="L39" s="64">
        <v>7.9859099999990399E-2</v>
      </c>
      <c r="M39" s="64">
        <v>3.50211079999996E-2</v>
      </c>
      <c r="N39" s="64">
        <v>-5.4418156000046701E-3</v>
      </c>
      <c r="O39" s="64">
        <v>3.9364512999995299E-2</v>
      </c>
      <c r="P39" s="64">
        <v>4.6200557999309699E-4</v>
      </c>
      <c r="Q39" s="64">
        <v>-2.52224950000324E-3</v>
      </c>
      <c r="R39" s="64">
        <v>2.24474839999989E-2</v>
      </c>
      <c r="S39" s="64">
        <v>-7.2037266000024597E-3</v>
      </c>
      <c r="T39" s="64">
        <v>1.5841031000007898E-2</v>
      </c>
      <c r="U39" s="64">
        <v>-1.07509050000232E-3</v>
      </c>
      <c r="V39" s="64">
        <v>1.6130694999993998E-2</v>
      </c>
      <c r="W39" s="64">
        <v>-9.2093850000418698E-4</v>
      </c>
      <c r="X39" s="64">
        <v>-0.64523400000000597</v>
      </c>
      <c r="Y39" s="64">
        <v>2.057795999999E-2</v>
      </c>
      <c r="Z39" s="64">
        <v>1.1084964499996601E-2</v>
      </c>
      <c r="AA39" s="64">
        <v>1.8392269000000499E-2</v>
      </c>
      <c r="AB39" s="64">
        <v>1.23658649999969E-2</v>
      </c>
      <c r="AC39" s="64">
        <v>1.51992720001104E-3</v>
      </c>
      <c r="AD39" s="64">
        <v>-2.5052297999994502E-2</v>
      </c>
      <c r="AE39" s="64">
        <v>5.2844347000036204E-3</v>
      </c>
      <c r="AF39" s="64">
        <v>9.0694030000060301E-3</v>
      </c>
      <c r="AG39" s="64">
        <v>1.0779288999995799E-2</v>
      </c>
      <c r="AH39" s="64">
        <v>8.8663710000602702E-4</v>
      </c>
      <c r="AI39" s="64">
        <v>0.11517206000000201</v>
      </c>
      <c r="AJ39" s="64">
        <v>3.02388610000648E-3</v>
      </c>
      <c r="AK39" s="64">
        <v>7.2562399999975798E-3</v>
      </c>
      <c r="AL39" s="64">
        <v>3.5317235000009703E-2</v>
      </c>
      <c r="AM39" s="64">
        <v>1.8153464999892701E-3</v>
      </c>
      <c r="AN39" s="64">
        <v>0.184008540000002</v>
      </c>
      <c r="AO39" s="64">
        <v>8.0752329999933502E-3</v>
      </c>
      <c r="AP39" s="64">
        <v>1.97067400000028E-2</v>
      </c>
      <c r="AQ39" s="64">
        <v>-8.7719829999999294E-3</v>
      </c>
      <c r="AR39" s="64">
        <v>-9.3885590000009102E-3</v>
      </c>
      <c r="AS39" s="64">
        <v>2.6682928000010299E-2</v>
      </c>
      <c r="AT39" s="64">
        <v>-0.72941060000000202</v>
      </c>
      <c r="AU39" s="64">
        <v>-0.28411080000000399</v>
      </c>
      <c r="AV39" s="64">
        <v>1.5251003999994199E-2</v>
      </c>
      <c r="AW39" s="64">
        <v>9.1980844999950406E-3</v>
      </c>
      <c r="AX39" s="64">
        <v>3.65507839998891E-3</v>
      </c>
      <c r="AY39" s="64">
        <v>3.4181433999913601E-3</v>
      </c>
      <c r="AZ39" s="64">
        <v>4.5940372999986297E-3</v>
      </c>
      <c r="BA39" s="64">
        <v>2.8699133999943202E-3</v>
      </c>
      <c r="BB39" s="64">
        <v>4.15388870000921E-3</v>
      </c>
      <c r="BC39" s="64">
        <v>-6.1167306000031703E-3</v>
      </c>
      <c r="BD39" s="64">
        <v>3.2314325000060199E-3</v>
      </c>
      <c r="BE39" s="64">
        <v>8.69930600000402E-4</v>
      </c>
      <c r="BF39" s="64">
        <v>1.05844639999999</v>
      </c>
      <c r="BG39" s="64">
        <v>-1.0613433999999999</v>
      </c>
      <c r="BH39" s="64">
        <v>-1.96052940000024E-2</v>
      </c>
      <c r="BI39" s="64">
        <v>-8.8804600000269595E-4</v>
      </c>
      <c r="BJ39" s="64">
        <v>3.21368200000283E-3</v>
      </c>
      <c r="BK39" s="64">
        <v>-1.53898270000008E-2</v>
      </c>
      <c r="BL39" s="64">
        <v>-4.7595105999997903E-2</v>
      </c>
      <c r="BM39" s="64">
        <v>-3.04406329998397E-4</v>
      </c>
      <c r="BN39" s="64">
        <v>1.16616399999936E-2</v>
      </c>
      <c r="BO39" s="64">
        <v>-1.13441320000018E-2</v>
      </c>
      <c r="BP39" s="64">
        <v>2.4395994999999902</v>
      </c>
      <c r="BQ39" s="64">
        <v>8.3193030000039397E-3</v>
      </c>
      <c r="BR39" s="64">
        <v>-4.48378319999998E-2</v>
      </c>
      <c r="BS39" s="64">
        <v>4.1492369999995803E-2</v>
      </c>
      <c r="BT39" s="64">
        <v>-7.19322119999699E-3</v>
      </c>
      <c r="BU39" s="64">
        <v>6.0585294999970802E-3</v>
      </c>
      <c r="BV39" s="64">
        <v>-1.6400161999996499E-2</v>
      </c>
      <c r="BW39" s="64">
        <v>5.1732076999933003E-3</v>
      </c>
      <c r="BX39" s="64">
        <v>-2.5944666000032898E-3</v>
      </c>
      <c r="BY39" s="64">
        <v>-1.6901330999996599E-2</v>
      </c>
      <c r="BZ39" s="64">
        <v>0.16618826999998901</v>
      </c>
      <c r="CA39" s="64">
        <v>1.8938728999939899E-3</v>
      </c>
      <c r="CB39" s="64">
        <v>1.5434961000004899E-2</v>
      </c>
      <c r="CC39" s="64">
        <v>4.5168735000045198E-3</v>
      </c>
      <c r="CD39" s="64">
        <v>-7.1849839999971197E-3</v>
      </c>
      <c r="CE39" s="64">
        <v>5.0625525999992201E-3</v>
      </c>
      <c r="CF39" s="64">
        <v>-4.4149673000037897E-3</v>
      </c>
      <c r="CG39" s="64">
        <v>1.70180100000028E-2</v>
      </c>
      <c r="CH39" s="64">
        <v>-1.64872839999997E-2</v>
      </c>
      <c r="CI39" s="64">
        <v>-2.9233665999994801E-2</v>
      </c>
      <c r="CJ39" s="64">
        <v>8.6122289999934799E-3</v>
      </c>
      <c r="CK39" s="64">
        <v>-1.36105199999959E-2</v>
      </c>
      <c r="CL39" s="64">
        <v>-1.73495949999936E-3</v>
      </c>
      <c r="CM39" s="64">
        <v>1.6239033</v>
      </c>
      <c r="CN39" s="64">
        <v>-2.9575051999997101E-2</v>
      </c>
      <c r="CO39" s="64">
        <v>2.4997354000078102E-3</v>
      </c>
      <c r="CP39" s="64">
        <v>-2.7717209999944502E-3</v>
      </c>
      <c r="CQ39" s="64">
        <v>9.2390240000739298E-4</v>
      </c>
      <c r="CR39" s="64">
        <v>1.1146815000007099E-2</v>
      </c>
      <c r="CS39" s="64">
        <v>6.1381130000093299E-3</v>
      </c>
      <c r="CT39" s="64">
        <v>4.22162600000053E-3</v>
      </c>
      <c r="CU39" s="64">
        <v>5.4469713999916198E-3</v>
      </c>
      <c r="CV39" s="64">
        <v>4.4970956000001103E-2</v>
      </c>
      <c r="CW39" s="64">
        <v>0.20864021999999999</v>
      </c>
      <c r="CX39" s="64">
        <v>1.8404034999997002E-2</v>
      </c>
      <c r="CY39" s="64">
        <v>0.10764710999999801</v>
      </c>
      <c r="CZ39" s="64">
        <v>-6.9269826999951399E-3</v>
      </c>
      <c r="DA39" s="64">
        <v>-1.3395007999994501E-2</v>
      </c>
      <c r="DB39" s="64">
        <v>-5.9057846999999199E-3</v>
      </c>
      <c r="DC39" s="64">
        <v>-0.65842280000000297</v>
      </c>
      <c r="DD39" s="64">
        <v>4.16615500000717E-3</v>
      </c>
      <c r="DE39" s="64">
        <v>-7.4128667000295E-4</v>
      </c>
      <c r="DF39" s="64">
        <v>4.9423287000749405E-4</v>
      </c>
      <c r="DG39" s="64">
        <v>7.1346309999942303E-4</v>
      </c>
      <c r="DH39" s="64">
        <v>1.8214710999999899</v>
      </c>
      <c r="DI39" s="64">
        <v>-0.78177077000000095</v>
      </c>
      <c r="DJ39" s="64">
        <v>4.8515875999966002E-3</v>
      </c>
      <c r="DK39" s="64">
        <v>-2.07929260000017E-2</v>
      </c>
      <c r="DL39" s="64">
        <v>-7.4491383999952801E-3</v>
      </c>
      <c r="DM39" s="64">
        <v>3.2835020000066E-3</v>
      </c>
      <c r="DN39" s="64">
        <v>-4.1440333999997997E-2</v>
      </c>
      <c r="DO39" s="64">
        <v>6.18384299999608E-3</v>
      </c>
      <c r="DP39" s="64">
        <v>1.5943302000009901E-2</v>
      </c>
      <c r="DQ39" s="64">
        <v>-6.2837069999988103E-3</v>
      </c>
      <c r="DR39" s="64">
        <v>-1.18815690000051E-2</v>
      </c>
      <c r="DS39" s="64">
        <v>2.2009093999964002E-3</v>
      </c>
      <c r="DT39" s="64">
        <v>8.4484869999901201E-3</v>
      </c>
      <c r="DU39" s="64">
        <v>-6.6901970000032797E-3</v>
      </c>
      <c r="DV39" s="64">
        <v>4.4353787000961403E-4</v>
      </c>
      <c r="DW39" s="64">
        <v>-7.18858969994685E-4</v>
      </c>
      <c r="DX39" s="64">
        <v>-1.48721470000002E-2</v>
      </c>
      <c r="DY39" s="64">
        <v>-0.62450000000000605</v>
      </c>
      <c r="DZ39" s="64">
        <v>8.5387339999965003E-3</v>
      </c>
      <c r="EA39" s="64">
        <v>-1.45671229999644E-3</v>
      </c>
      <c r="EB39" s="64">
        <v>-6.7191430000002102E-3</v>
      </c>
    </row>
    <row r="40" spans="1:132" x14ac:dyDescent="0.3">
      <c r="A40" s="63"/>
      <c r="B40" s="81" t="s">
        <v>235</v>
      </c>
      <c r="C40" s="64">
        <v>4.6031466000018301E-3</v>
      </c>
      <c r="D40" s="64">
        <v>1.00723469999897E-2</v>
      </c>
      <c r="E40" s="64">
        <v>7.8679920000102096E-3</v>
      </c>
      <c r="F40" s="64">
        <v>-6.6602299999996006E-2</v>
      </c>
      <c r="G40" s="64">
        <v>-1.4479230999997501E-2</v>
      </c>
      <c r="H40" s="64">
        <v>3.4193433999996102E-2</v>
      </c>
      <c r="I40" s="64">
        <v>-3.8240929999999701E-2</v>
      </c>
      <c r="J40" s="64">
        <v>7.1756860000005099E-2</v>
      </c>
      <c r="K40" s="64">
        <v>6.35669239998915E-3</v>
      </c>
      <c r="L40" s="64">
        <v>7.9859099999990399E-2</v>
      </c>
      <c r="M40" s="64">
        <v>3.50211079999996E-2</v>
      </c>
      <c r="N40" s="64">
        <v>-5.4418156000046701E-3</v>
      </c>
      <c r="O40" s="64">
        <v>3.9364512999995299E-2</v>
      </c>
      <c r="P40" s="64">
        <v>4.6200557999309699E-4</v>
      </c>
      <c r="Q40" s="64">
        <v>-2.52224950000324E-3</v>
      </c>
      <c r="R40" s="64">
        <v>2.24474839999989E-2</v>
      </c>
      <c r="S40" s="64">
        <v>-7.2037266000024597E-3</v>
      </c>
      <c r="T40" s="64">
        <v>1.5841031000007898E-2</v>
      </c>
      <c r="U40" s="64">
        <v>-1.07509050000232E-3</v>
      </c>
      <c r="V40" s="64">
        <v>1.6130694999993998E-2</v>
      </c>
      <c r="W40" s="64">
        <v>-9.2093850000418698E-4</v>
      </c>
      <c r="X40" s="64">
        <v>-0.64523399999999498</v>
      </c>
      <c r="Y40" s="64">
        <v>2.057795999999E-2</v>
      </c>
      <c r="Z40" s="64">
        <v>1.1084964499996601E-2</v>
      </c>
      <c r="AA40" s="64">
        <v>1.8392269000000499E-2</v>
      </c>
      <c r="AB40" s="64">
        <v>1.23658649999969E-2</v>
      </c>
      <c r="AC40" s="64">
        <v>1.51992720001104E-3</v>
      </c>
      <c r="AD40" s="64">
        <v>-2.5052297999994502E-2</v>
      </c>
      <c r="AE40" s="64">
        <v>5.2844347000036204E-3</v>
      </c>
      <c r="AF40" s="64">
        <v>9.0694030000060301E-3</v>
      </c>
      <c r="AG40" s="64">
        <v>1.0779288999995799E-2</v>
      </c>
      <c r="AH40" s="64">
        <v>8.8663710000602702E-4</v>
      </c>
      <c r="AI40" s="64">
        <v>0.11517206000000201</v>
      </c>
      <c r="AJ40" s="64">
        <v>3.02388610000648E-3</v>
      </c>
      <c r="AK40" s="64">
        <v>7.2562399999975798E-3</v>
      </c>
      <c r="AL40" s="64">
        <v>3.5317235000009703E-2</v>
      </c>
      <c r="AM40" s="64">
        <v>1.8153464999892701E-3</v>
      </c>
      <c r="AN40" s="64">
        <v>0.184008540000002</v>
      </c>
      <c r="AO40" s="64">
        <v>8.0752329999933502E-3</v>
      </c>
      <c r="AP40" s="64">
        <v>1.97067400000028E-2</v>
      </c>
      <c r="AQ40" s="64">
        <v>-8.7719829999999294E-3</v>
      </c>
      <c r="AR40" s="64">
        <v>-9.3885590000009102E-3</v>
      </c>
      <c r="AS40" s="64">
        <v>2.6682928000010299E-2</v>
      </c>
      <c r="AT40" s="64">
        <v>-0.72941060000000202</v>
      </c>
      <c r="AU40" s="64">
        <v>-0.28411080000000399</v>
      </c>
      <c r="AV40" s="64">
        <v>1.5251003999994199E-2</v>
      </c>
      <c r="AW40" s="64">
        <v>9.1980844999950406E-3</v>
      </c>
      <c r="AX40" s="64">
        <v>3.65507839998891E-3</v>
      </c>
      <c r="AY40" s="64">
        <v>3.4181433999913601E-3</v>
      </c>
      <c r="AZ40" s="64">
        <v>4.5940372999986297E-3</v>
      </c>
      <c r="BA40" s="64">
        <v>2.8699133999943202E-3</v>
      </c>
      <c r="BB40" s="64">
        <v>4.15388870000921E-3</v>
      </c>
      <c r="BC40" s="64">
        <v>-6.1167306000031703E-3</v>
      </c>
      <c r="BD40" s="64">
        <v>3.2314325000060199E-3</v>
      </c>
      <c r="BE40" s="64">
        <v>8.69930600000402E-4</v>
      </c>
      <c r="BF40" s="64">
        <v>1.05844639999999</v>
      </c>
      <c r="BG40" s="64">
        <v>-1.0613433999999999</v>
      </c>
      <c r="BH40" s="64">
        <v>-1.96052940000024E-2</v>
      </c>
      <c r="BI40" s="64">
        <v>-8.8804600000269595E-4</v>
      </c>
      <c r="BJ40" s="64">
        <v>3.21368200000283E-3</v>
      </c>
      <c r="BK40" s="64">
        <v>-1.53898270000008E-2</v>
      </c>
      <c r="BL40" s="64">
        <v>-4.7595105999997903E-2</v>
      </c>
      <c r="BM40" s="64">
        <v>-3.04406329998397E-4</v>
      </c>
      <c r="BN40" s="64">
        <v>1.16616399999936E-2</v>
      </c>
      <c r="BO40" s="64">
        <v>-1.13441320000018E-2</v>
      </c>
      <c r="BP40" s="64">
        <v>2.4395994999999902</v>
      </c>
      <c r="BQ40" s="64">
        <v>8.3193030000039397E-3</v>
      </c>
      <c r="BR40" s="64">
        <v>-4.48378319999998E-2</v>
      </c>
      <c r="BS40" s="64">
        <v>4.1492369999995803E-2</v>
      </c>
      <c r="BT40" s="64">
        <v>-7.19322119999699E-3</v>
      </c>
      <c r="BU40" s="64">
        <v>6.0585294999970802E-3</v>
      </c>
      <c r="BV40" s="64">
        <v>-1.6400161999996499E-2</v>
      </c>
      <c r="BW40" s="64">
        <v>5.1732076999933003E-3</v>
      </c>
      <c r="BX40" s="64">
        <v>-2.5944666000032898E-3</v>
      </c>
      <c r="BY40" s="64">
        <v>-1.6901330999996599E-2</v>
      </c>
      <c r="BZ40" s="64">
        <v>0.16618826999998901</v>
      </c>
      <c r="CA40" s="64">
        <v>1.8938728999939899E-3</v>
      </c>
      <c r="CB40" s="64">
        <v>1.5434961000004899E-2</v>
      </c>
      <c r="CC40" s="64">
        <v>4.5168735000045198E-3</v>
      </c>
      <c r="CD40" s="64">
        <v>-7.1849839999971197E-3</v>
      </c>
      <c r="CE40" s="64">
        <v>5.0625525999992201E-3</v>
      </c>
      <c r="CF40" s="64">
        <v>-4.4149673000037897E-3</v>
      </c>
      <c r="CG40" s="64">
        <v>1.70180100000028E-2</v>
      </c>
      <c r="CH40" s="64">
        <v>-1.64872839999997E-2</v>
      </c>
      <c r="CI40" s="64">
        <v>-2.9233665999994801E-2</v>
      </c>
      <c r="CJ40" s="64">
        <v>8.6122289999934799E-3</v>
      </c>
      <c r="CK40" s="64">
        <v>-1.36105199999959E-2</v>
      </c>
      <c r="CL40" s="64">
        <v>-1.73495949999936E-3</v>
      </c>
      <c r="CM40" s="64">
        <v>1.6239033</v>
      </c>
      <c r="CN40" s="64">
        <v>-2.9575051999997101E-2</v>
      </c>
      <c r="CO40" s="64">
        <v>2.4997354000078102E-3</v>
      </c>
      <c r="CP40" s="64">
        <v>-2.7717209999944502E-3</v>
      </c>
      <c r="CQ40" s="64">
        <v>9.2390240000739298E-4</v>
      </c>
      <c r="CR40" s="64">
        <v>1.1146815000007099E-2</v>
      </c>
      <c r="CS40" s="64">
        <v>6.1381130000093299E-3</v>
      </c>
      <c r="CT40" s="64">
        <v>4.22162600000053E-3</v>
      </c>
      <c r="CU40" s="64">
        <v>5.4469713999916198E-3</v>
      </c>
      <c r="CV40" s="64">
        <v>4.4970956000001103E-2</v>
      </c>
      <c r="CW40" s="64">
        <v>0.20864021999999999</v>
      </c>
      <c r="CX40" s="64">
        <v>1.8404034999997002E-2</v>
      </c>
      <c r="CY40" s="64">
        <v>0.10764710999999801</v>
      </c>
      <c r="CZ40" s="64">
        <v>-6.9269826999951399E-3</v>
      </c>
      <c r="DA40" s="64">
        <v>-1.3395007999994501E-2</v>
      </c>
      <c r="DB40" s="64">
        <v>-5.9057846999999199E-3</v>
      </c>
      <c r="DC40" s="64">
        <v>-0.65842280000000297</v>
      </c>
      <c r="DD40" s="64">
        <v>4.16615500000717E-3</v>
      </c>
      <c r="DE40" s="64">
        <v>-7.4128667000295E-4</v>
      </c>
      <c r="DF40" s="64">
        <v>4.9423287000749405E-4</v>
      </c>
      <c r="DG40" s="64">
        <v>7.1346309999942303E-4</v>
      </c>
      <c r="DH40" s="64">
        <v>1.8214710999999899</v>
      </c>
      <c r="DI40" s="64">
        <v>-0.78177077000000095</v>
      </c>
      <c r="DJ40" s="64">
        <v>4.8515875999966002E-3</v>
      </c>
      <c r="DK40" s="64">
        <v>-2.07929260000017E-2</v>
      </c>
      <c r="DL40" s="64">
        <v>-7.4491383999952801E-3</v>
      </c>
      <c r="DM40" s="64">
        <v>3.2835020000066E-3</v>
      </c>
      <c r="DN40" s="64">
        <v>-4.1440333999997997E-2</v>
      </c>
      <c r="DO40" s="64">
        <v>6.18384299999608E-3</v>
      </c>
      <c r="DP40" s="64">
        <v>1.5943302000009901E-2</v>
      </c>
      <c r="DQ40" s="64">
        <v>-6.2837069999988103E-3</v>
      </c>
      <c r="DR40" s="64">
        <v>-1.18815690000051E-2</v>
      </c>
      <c r="DS40" s="64">
        <v>2.2009093999964002E-3</v>
      </c>
      <c r="DT40" s="64">
        <v>8.4484869999901201E-3</v>
      </c>
      <c r="DU40" s="64">
        <v>-6.6901970000032797E-3</v>
      </c>
      <c r="DV40" s="64">
        <v>4.4353787000961403E-4</v>
      </c>
      <c r="DW40" s="64">
        <v>-7.18858969994685E-4</v>
      </c>
      <c r="DX40" s="64">
        <v>-1.48721470000002E-2</v>
      </c>
      <c r="DY40" s="64">
        <v>-0.62449999999999495</v>
      </c>
      <c r="DZ40" s="64">
        <v>8.5387339999965003E-3</v>
      </c>
      <c r="EA40" s="64">
        <v>-1.45671229999644E-3</v>
      </c>
      <c r="EB40" s="64">
        <v>-6.7191430000002102E-3</v>
      </c>
    </row>
    <row r="41" spans="1:132" x14ac:dyDescent="0.3">
      <c r="A41" s="63"/>
      <c r="B41" s="81" t="s">
        <v>236</v>
      </c>
      <c r="C41" s="64">
        <v>4.6031466000018301E-3</v>
      </c>
      <c r="D41" s="64">
        <v>1.00723469999897E-2</v>
      </c>
      <c r="E41" s="64">
        <v>7.8679920000102096E-3</v>
      </c>
      <c r="F41" s="64">
        <v>-6.6602299999996006E-2</v>
      </c>
      <c r="G41" s="64">
        <v>-1.4479230999997501E-2</v>
      </c>
      <c r="H41" s="64">
        <v>3.4193433999996102E-2</v>
      </c>
      <c r="I41" s="64">
        <v>-3.8240929999999701E-2</v>
      </c>
      <c r="J41" s="64">
        <v>7.1756860000005099E-2</v>
      </c>
      <c r="K41" s="64">
        <v>6.35669239998915E-3</v>
      </c>
      <c r="L41" s="64">
        <v>7.9859099999990399E-2</v>
      </c>
      <c r="M41" s="64">
        <v>3.50211079999996E-2</v>
      </c>
      <c r="N41" s="64">
        <v>-5.4418156000046701E-3</v>
      </c>
      <c r="O41" s="64">
        <v>3.9364512999995299E-2</v>
      </c>
      <c r="P41" s="64">
        <v>4.6200557999309699E-4</v>
      </c>
      <c r="Q41" s="64">
        <v>-2.52224950000324E-3</v>
      </c>
      <c r="R41" s="64">
        <v>2.24474839999989E-2</v>
      </c>
      <c r="S41" s="64">
        <v>-7.2037266000024597E-3</v>
      </c>
      <c r="T41" s="64">
        <v>1.5841031000007898E-2</v>
      </c>
      <c r="U41" s="64">
        <v>-1.07509050000232E-3</v>
      </c>
      <c r="V41" s="64">
        <v>1.6130694999993998E-2</v>
      </c>
      <c r="W41" s="64">
        <v>-9.2093850000418698E-4</v>
      </c>
      <c r="X41" s="64">
        <v>-0.64523399999999498</v>
      </c>
      <c r="Y41" s="64">
        <v>2.057795999999E-2</v>
      </c>
      <c r="Z41" s="64">
        <v>1.1084964499996601E-2</v>
      </c>
      <c r="AA41" s="64">
        <v>1.8392269000000499E-2</v>
      </c>
      <c r="AB41" s="64">
        <v>1.23658649999969E-2</v>
      </c>
      <c r="AC41" s="64">
        <v>1.51992720001104E-3</v>
      </c>
      <c r="AD41" s="64">
        <v>-2.5052297999994502E-2</v>
      </c>
      <c r="AE41" s="64">
        <v>5.2844347000036204E-3</v>
      </c>
      <c r="AF41" s="64">
        <v>9.0694030000060301E-3</v>
      </c>
      <c r="AG41" s="64">
        <v>1.0779288999995799E-2</v>
      </c>
      <c r="AH41" s="64">
        <v>8.8663710000602702E-4</v>
      </c>
      <c r="AI41" s="64">
        <v>0.11517206000000201</v>
      </c>
      <c r="AJ41" s="64">
        <v>3.02388610000648E-3</v>
      </c>
      <c r="AK41" s="64">
        <v>7.2562399999975798E-3</v>
      </c>
      <c r="AL41" s="64">
        <v>3.5317235000009703E-2</v>
      </c>
      <c r="AM41" s="64">
        <v>1.8153464999892701E-3</v>
      </c>
      <c r="AN41" s="64">
        <v>0.184008540000002</v>
      </c>
      <c r="AO41" s="64">
        <v>8.0752329999933502E-3</v>
      </c>
      <c r="AP41" s="64">
        <v>1.97067400000028E-2</v>
      </c>
      <c r="AQ41" s="64">
        <v>-8.7719829999999294E-3</v>
      </c>
      <c r="AR41" s="64">
        <v>-9.3885590000009102E-3</v>
      </c>
      <c r="AS41" s="64">
        <v>2.6682928000010299E-2</v>
      </c>
      <c r="AT41" s="64">
        <v>-0.72941060000000202</v>
      </c>
      <c r="AU41" s="64">
        <v>-0.28411080000000399</v>
      </c>
      <c r="AV41" s="64">
        <v>1.5251003999994199E-2</v>
      </c>
      <c r="AW41" s="64">
        <v>9.1980844999950406E-3</v>
      </c>
      <c r="AX41" s="64">
        <v>3.65507839998891E-3</v>
      </c>
      <c r="AY41" s="64">
        <v>3.4181433999913601E-3</v>
      </c>
      <c r="AZ41" s="64">
        <v>4.5940372999986297E-3</v>
      </c>
      <c r="BA41" s="64">
        <v>2.8699133999943202E-3</v>
      </c>
      <c r="BB41" s="64">
        <v>4.15388870000921E-3</v>
      </c>
      <c r="BC41" s="64">
        <v>-6.1167306000031703E-3</v>
      </c>
      <c r="BD41" s="64">
        <v>3.2314325000060199E-3</v>
      </c>
      <c r="BE41" s="64">
        <v>8.69930600000402E-4</v>
      </c>
      <c r="BF41" s="64">
        <v>1.05844639999999</v>
      </c>
      <c r="BG41" s="64">
        <v>-1.0613433999999999</v>
      </c>
      <c r="BH41" s="64">
        <v>-1.96052940000024E-2</v>
      </c>
      <c r="BI41" s="64">
        <v>-8.8804600000269595E-4</v>
      </c>
      <c r="BJ41" s="64">
        <v>3.21368200000283E-3</v>
      </c>
      <c r="BK41" s="64">
        <v>-1.53898270000008E-2</v>
      </c>
      <c r="BL41" s="64">
        <v>-4.7595105999997903E-2</v>
      </c>
      <c r="BM41" s="64">
        <v>-3.04406329998397E-4</v>
      </c>
      <c r="BN41" s="64">
        <v>1.16616399999936E-2</v>
      </c>
      <c r="BO41" s="64">
        <v>-1.13441320000018E-2</v>
      </c>
      <c r="BP41" s="64">
        <v>2.4395994999999902</v>
      </c>
      <c r="BQ41" s="64">
        <v>8.3193030000039397E-3</v>
      </c>
      <c r="BR41" s="64">
        <v>-4.48378319999998E-2</v>
      </c>
      <c r="BS41" s="64">
        <v>4.1492369999995803E-2</v>
      </c>
      <c r="BT41" s="64">
        <v>-7.19322119999699E-3</v>
      </c>
      <c r="BU41" s="64">
        <v>6.0585294999970802E-3</v>
      </c>
      <c r="BV41" s="64">
        <v>-1.6400161999996499E-2</v>
      </c>
      <c r="BW41" s="64">
        <v>5.1732076999933003E-3</v>
      </c>
      <c r="BX41" s="64">
        <v>-2.5944666000032898E-3</v>
      </c>
      <c r="BY41" s="64">
        <v>-1.6901330999996599E-2</v>
      </c>
      <c r="BZ41" s="64">
        <v>0.16618826999998901</v>
      </c>
      <c r="CA41" s="64">
        <v>1.8938728999939899E-3</v>
      </c>
      <c r="CB41" s="64">
        <v>1.5434961000004899E-2</v>
      </c>
      <c r="CC41" s="64">
        <v>4.5168735000045198E-3</v>
      </c>
      <c r="CD41" s="64">
        <v>-7.1849839999971197E-3</v>
      </c>
      <c r="CE41" s="64">
        <v>5.0625525999992201E-3</v>
      </c>
      <c r="CF41" s="64">
        <v>-4.4149673000037897E-3</v>
      </c>
      <c r="CG41" s="64">
        <v>1.70180100000028E-2</v>
      </c>
      <c r="CH41" s="64">
        <v>-1.64872839999997E-2</v>
      </c>
      <c r="CI41" s="64">
        <v>-2.9233665999994801E-2</v>
      </c>
      <c r="CJ41" s="64">
        <v>8.6122289999934799E-3</v>
      </c>
      <c r="CK41" s="64">
        <v>-1.36105199999959E-2</v>
      </c>
      <c r="CL41" s="64">
        <v>-1.73495949999936E-3</v>
      </c>
      <c r="CM41" s="64">
        <v>1.6239033</v>
      </c>
      <c r="CN41" s="64">
        <v>-2.9575051999997101E-2</v>
      </c>
      <c r="CO41" s="64">
        <v>2.4997354000078102E-3</v>
      </c>
      <c r="CP41" s="64">
        <v>-2.7717209999944502E-3</v>
      </c>
      <c r="CQ41" s="64">
        <v>9.2390240000739298E-4</v>
      </c>
      <c r="CR41" s="64">
        <v>1.1146815000007099E-2</v>
      </c>
      <c r="CS41" s="64">
        <v>6.1381130000093299E-3</v>
      </c>
      <c r="CT41" s="64">
        <v>4.22162600000053E-3</v>
      </c>
      <c r="CU41" s="64">
        <v>5.4469713999916198E-3</v>
      </c>
      <c r="CV41" s="64">
        <v>4.4970956000001103E-2</v>
      </c>
      <c r="CW41" s="64">
        <v>0.20864021999999999</v>
      </c>
      <c r="CX41" s="64">
        <v>1.8404034999997002E-2</v>
      </c>
      <c r="CY41" s="64">
        <v>0.10764710999999801</v>
      </c>
      <c r="CZ41" s="64">
        <v>-6.9269826999951399E-3</v>
      </c>
      <c r="DA41" s="64">
        <v>-1.3395007999994501E-2</v>
      </c>
      <c r="DB41" s="64">
        <v>-5.9057846999999199E-3</v>
      </c>
      <c r="DC41" s="64">
        <v>-0.65842280000000297</v>
      </c>
      <c r="DD41" s="64">
        <v>4.16615500000717E-3</v>
      </c>
      <c r="DE41" s="64">
        <v>-7.4128667000295E-4</v>
      </c>
      <c r="DF41" s="64">
        <v>4.9423287000749405E-4</v>
      </c>
      <c r="DG41" s="64">
        <v>7.1346309999942303E-4</v>
      </c>
      <c r="DH41" s="64">
        <v>1.8214710999999899</v>
      </c>
      <c r="DI41" s="64">
        <v>-0.78177077000000095</v>
      </c>
      <c r="DJ41" s="64">
        <v>4.8515875999966002E-3</v>
      </c>
      <c r="DK41" s="64">
        <v>-2.07929260000017E-2</v>
      </c>
      <c r="DL41" s="64">
        <v>-7.4491383999952801E-3</v>
      </c>
      <c r="DM41" s="64">
        <v>3.2835020000066E-3</v>
      </c>
      <c r="DN41" s="64">
        <v>-4.1440333999997997E-2</v>
      </c>
      <c r="DO41" s="64">
        <v>6.18384299999608E-3</v>
      </c>
      <c r="DP41" s="64">
        <v>1.5943302000009901E-2</v>
      </c>
      <c r="DQ41" s="64">
        <v>-6.2837069999988103E-3</v>
      </c>
      <c r="DR41" s="64">
        <v>-1.18815690000051E-2</v>
      </c>
      <c r="DS41" s="64">
        <v>2.2009093999964002E-3</v>
      </c>
      <c r="DT41" s="64">
        <v>8.4484869999901201E-3</v>
      </c>
      <c r="DU41" s="64">
        <v>-6.6901970000032797E-3</v>
      </c>
      <c r="DV41" s="64">
        <v>4.4353787000961403E-4</v>
      </c>
      <c r="DW41" s="64">
        <v>-7.18858969994685E-4</v>
      </c>
      <c r="DX41" s="64">
        <v>-1.48721470000002E-2</v>
      </c>
      <c r="DY41" s="64">
        <v>-0.62450000000000605</v>
      </c>
      <c r="DZ41" s="64">
        <v>8.5387339999965003E-3</v>
      </c>
      <c r="EA41" s="64">
        <v>-1.45671229999644E-3</v>
      </c>
      <c r="EB41" s="64">
        <v>-6.7191430000002102E-3</v>
      </c>
    </row>
    <row r="42" spans="1:132" x14ac:dyDescent="0.3">
      <c r="A42" s="63"/>
      <c r="B42" s="82" t="s">
        <v>237</v>
      </c>
      <c r="C42" s="64">
        <v>4.6031466000018301E-3</v>
      </c>
      <c r="D42" s="64">
        <v>1.00723469999897E-2</v>
      </c>
      <c r="E42" s="64">
        <v>7.8679920000102096E-3</v>
      </c>
      <c r="F42" s="64">
        <v>-6.6602299999996006E-2</v>
      </c>
      <c r="G42" s="64">
        <v>-1.4479230999997501E-2</v>
      </c>
      <c r="H42" s="64">
        <v>3.4193433999996102E-2</v>
      </c>
      <c r="I42" s="64">
        <v>-3.8240929999999701E-2</v>
      </c>
      <c r="J42" s="64">
        <v>7.1756860000005099E-2</v>
      </c>
      <c r="K42" s="64">
        <v>6.35669239998915E-3</v>
      </c>
      <c r="L42" s="64">
        <v>7.9859099999990399E-2</v>
      </c>
      <c r="M42" s="64">
        <v>3.50211079999996E-2</v>
      </c>
      <c r="N42" s="64">
        <v>-5.4418156000046701E-3</v>
      </c>
      <c r="O42" s="64">
        <v>3.9364512999995299E-2</v>
      </c>
      <c r="P42" s="64">
        <v>4.6200557999309699E-4</v>
      </c>
      <c r="Q42" s="64">
        <v>-2.52224950000324E-3</v>
      </c>
      <c r="R42" s="64">
        <v>2.24474839999989E-2</v>
      </c>
      <c r="S42" s="64">
        <v>-7.2037266000024597E-3</v>
      </c>
      <c r="T42" s="64">
        <v>1.5841031000007898E-2</v>
      </c>
      <c r="U42" s="64">
        <v>-1.07509050000232E-3</v>
      </c>
      <c r="V42" s="64">
        <v>1.6130694999993998E-2</v>
      </c>
      <c r="W42" s="64">
        <v>-9.2093850000418698E-4</v>
      </c>
      <c r="X42" s="64">
        <v>-0.64523399999999498</v>
      </c>
      <c r="Y42" s="64">
        <v>2.057795999999E-2</v>
      </c>
      <c r="Z42" s="64">
        <v>1.1084964499996601E-2</v>
      </c>
      <c r="AA42" s="64">
        <v>1.8392269000000499E-2</v>
      </c>
      <c r="AB42" s="64">
        <v>1.23658649999969E-2</v>
      </c>
      <c r="AC42" s="64">
        <v>1.51992720001104E-3</v>
      </c>
      <c r="AD42" s="64">
        <v>-2.5052297999994502E-2</v>
      </c>
      <c r="AE42" s="64">
        <v>5.2844347000036204E-3</v>
      </c>
      <c r="AF42" s="64">
        <v>9.0694030000060301E-3</v>
      </c>
      <c r="AG42" s="64">
        <v>1.0779288999995799E-2</v>
      </c>
      <c r="AH42" s="64">
        <v>8.8663710000602702E-4</v>
      </c>
      <c r="AI42" s="64">
        <v>0.11517206000000201</v>
      </c>
      <c r="AJ42" s="64">
        <v>3.02388610000648E-3</v>
      </c>
      <c r="AK42" s="64">
        <v>7.2562399999975798E-3</v>
      </c>
      <c r="AL42" s="64">
        <v>3.5317235000009703E-2</v>
      </c>
      <c r="AM42" s="64">
        <v>1.8153464999892701E-3</v>
      </c>
      <c r="AN42" s="64">
        <v>0.184008540000002</v>
      </c>
      <c r="AO42" s="64">
        <v>8.0752329999933502E-3</v>
      </c>
      <c r="AP42" s="64">
        <v>1.97067400000028E-2</v>
      </c>
      <c r="AQ42" s="64">
        <v>-8.7719829999999294E-3</v>
      </c>
      <c r="AR42" s="64">
        <v>-9.3885590000009102E-3</v>
      </c>
      <c r="AS42" s="64">
        <v>2.6682928000010299E-2</v>
      </c>
      <c r="AT42" s="64">
        <v>-0.72941060000000202</v>
      </c>
      <c r="AU42" s="64">
        <v>-0.28411080000000399</v>
      </c>
      <c r="AV42" s="64">
        <v>1.5251003999994199E-2</v>
      </c>
      <c r="AW42" s="64">
        <v>9.1980844999950406E-3</v>
      </c>
      <c r="AX42" s="64">
        <v>3.65507839998891E-3</v>
      </c>
      <c r="AY42" s="64">
        <v>3.4181433999913601E-3</v>
      </c>
      <c r="AZ42" s="64">
        <v>4.5940372999986297E-3</v>
      </c>
      <c r="BA42" s="64">
        <v>2.8699133999943202E-3</v>
      </c>
      <c r="BB42" s="64">
        <v>4.15388870000921E-3</v>
      </c>
      <c r="BC42" s="64">
        <v>-6.1167306000031703E-3</v>
      </c>
      <c r="BD42" s="64">
        <v>3.2314325000060199E-3</v>
      </c>
      <c r="BE42" s="64">
        <v>8.69930600000402E-4</v>
      </c>
      <c r="BF42" s="64">
        <v>1.05844639999999</v>
      </c>
      <c r="BG42" s="64">
        <v>-1.0613433999999999</v>
      </c>
      <c r="BH42" s="64">
        <v>-1.96052940000024E-2</v>
      </c>
      <c r="BI42" s="64">
        <v>-8.8804600000269595E-4</v>
      </c>
      <c r="BJ42" s="64">
        <v>3.21368200000283E-3</v>
      </c>
      <c r="BK42" s="64">
        <v>-1.53898270000008E-2</v>
      </c>
      <c r="BL42" s="64">
        <v>-4.7595105999997903E-2</v>
      </c>
      <c r="BM42" s="64">
        <v>-3.04406329998397E-4</v>
      </c>
      <c r="BN42" s="64">
        <v>1.16616399999936E-2</v>
      </c>
      <c r="BO42" s="64">
        <v>-1.13441320000018E-2</v>
      </c>
      <c r="BP42" s="64">
        <v>2.4395994999999902</v>
      </c>
      <c r="BQ42" s="64">
        <v>8.3193030000039397E-3</v>
      </c>
      <c r="BR42" s="64">
        <v>-4.48378319999998E-2</v>
      </c>
      <c r="BS42" s="64">
        <v>4.1492369999995803E-2</v>
      </c>
      <c r="BT42" s="64">
        <v>-7.19322119999699E-3</v>
      </c>
      <c r="BU42" s="64">
        <v>6.0585294999970802E-3</v>
      </c>
      <c r="BV42" s="64">
        <v>-1.6400161999996499E-2</v>
      </c>
      <c r="BW42" s="64">
        <v>5.1732076999933003E-3</v>
      </c>
      <c r="BX42" s="64">
        <v>-2.5944666000032898E-3</v>
      </c>
      <c r="BY42" s="64">
        <v>-1.6901330999996599E-2</v>
      </c>
      <c r="BZ42" s="64">
        <v>0.16618826999998901</v>
      </c>
      <c r="CA42" s="64">
        <v>1.8938728999939899E-3</v>
      </c>
      <c r="CB42" s="64">
        <v>1.5434961000004899E-2</v>
      </c>
      <c r="CC42" s="64">
        <v>4.5168735000045198E-3</v>
      </c>
      <c r="CD42" s="64">
        <v>-7.1849839999971197E-3</v>
      </c>
      <c r="CE42" s="64">
        <v>5.0625525999992201E-3</v>
      </c>
      <c r="CF42" s="64">
        <v>-4.4149673000037897E-3</v>
      </c>
      <c r="CG42" s="64">
        <v>1.70180100000028E-2</v>
      </c>
      <c r="CH42" s="64">
        <v>-1.64872839999997E-2</v>
      </c>
      <c r="CI42" s="64">
        <v>-2.9233665999994801E-2</v>
      </c>
      <c r="CJ42" s="64">
        <v>8.6122289999934799E-3</v>
      </c>
      <c r="CK42" s="64">
        <v>-1.36105199999959E-2</v>
      </c>
      <c r="CL42" s="64">
        <v>-1.73495949999936E-3</v>
      </c>
      <c r="CM42" s="64">
        <v>1.6239033</v>
      </c>
      <c r="CN42" s="64">
        <v>-2.9575051999997101E-2</v>
      </c>
      <c r="CO42" s="64">
        <v>2.4997354000078102E-3</v>
      </c>
      <c r="CP42" s="64">
        <v>-2.7717209999944502E-3</v>
      </c>
      <c r="CQ42" s="64">
        <v>9.2390240000739298E-4</v>
      </c>
      <c r="CR42" s="64">
        <v>1.1146815000007099E-2</v>
      </c>
      <c r="CS42" s="64">
        <v>6.1381130000093299E-3</v>
      </c>
      <c r="CT42" s="64">
        <v>4.22162600000053E-3</v>
      </c>
      <c r="CU42" s="64">
        <v>5.4469713999916198E-3</v>
      </c>
      <c r="CV42" s="64">
        <v>4.4970956000001103E-2</v>
      </c>
      <c r="CW42" s="64">
        <v>0.20864021999999999</v>
      </c>
      <c r="CX42" s="64">
        <v>1.8404034999997002E-2</v>
      </c>
      <c r="CY42" s="64">
        <v>0.10764710999999801</v>
      </c>
      <c r="CZ42" s="64">
        <v>-6.9269826999951399E-3</v>
      </c>
      <c r="DA42" s="64">
        <v>-1.3395007999994501E-2</v>
      </c>
      <c r="DB42" s="64">
        <v>-5.9057846999999199E-3</v>
      </c>
      <c r="DC42" s="64">
        <v>-0.65842280000000297</v>
      </c>
      <c r="DD42" s="64">
        <v>4.16615500000717E-3</v>
      </c>
      <c r="DE42" s="64">
        <v>-7.4128667000295E-4</v>
      </c>
      <c r="DF42" s="64">
        <v>4.9423287000749405E-4</v>
      </c>
      <c r="DG42" s="64">
        <v>7.1346309999942303E-4</v>
      </c>
      <c r="DH42" s="64">
        <v>1.8214710999999899</v>
      </c>
      <c r="DI42" s="64">
        <v>-0.78177077000000095</v>
      </c>
      <c r="DJ42" s="64">
        <v>4.8515875999966002E-3</v>
      </c>
      <c r="DK42" s="64">
        <v>-2.07929260000017E-2</v>
      </c>
      <c r="DL42" s="64">
        <v>-7.4491383999952801E-3</v>
      </c>
      <c r="DM42" s="64">
        <v>3.2835020000066E-3</v>
      </c>
      <c r="DN42" s="64">
        <v>-4.1440333999997997E-2</v>
      </c>
      <c r="DO42" s="64">
        <v>6.18384299999608E-3</v>
      </c>
      <c r="DP42" s="64">
        <v>1.5943302000009901E-2</v>
      </c>
      <c r="DQ42" s="64">
        <v>-6.2837069999988103E-3</v>
      </c>
      <c r="DR42" s="64">
        <v>-1.18815690000051E-2</v>
      </c>
      <c r="DS42" s="64">
        <v>2.2009093999964002E-3</v>
      </c>
      <c r="DT42" s="64">
        <v>8.4484869999901201E-3</v>
      </c>
      <c r="DU42" s="64">
        <v>-6.6901970000032797E-3</v>
      </c>
      <c r="DV42" s="64">
        <v>4.4353787000961403E-4</v>
      </c>
      <c r="DW42" s="64">
        <v>-7.18858969994685E-4</v>
      </c>
      <c r="DX42" s="64">
        <v>-1.48721470000002E-2</v>
      </c>
      <c r="DY42" s="64">
        <v>-0.62450000000000605</v>
      </c>
      <c r="DZ42" s="64">
        <v>8.5387339999965003E-3</v>
      </c>
      <c r="EA42" s="64">
        <v>-1.45671229999644E-3</v>
      </c>
      <c r="EB42" s="64">
        <v>-6.7191430000002102E-3</v>
      </c>
    </row>
    <row r="43" spans="1:132" x14ac:dyDescent="0.3">
      <c r="A43" s="63"/>
      <c r="B43" s="83" t="s">
        <v>238</v>
      </c>
      <c r="C43" s="64">
        <v>4.6031466000018301E-3</v>
      </c>
      <c r="D43" s="64">
        <v>1.00723469999897E-2</v>
      </c>
      <c r="E43" s="64">
        <v>7.8679920000102096E-3</v>
      </c>
      <c r="F43" s="64">
        <v>-6.6602299999996006E-2</v>
      </c>
      <c r="G43" s="64">
        <v>-1.4479230999997501E-2</v>
      </c>
      <c r="H43" s="64">
        <v>3.4193433999996102E-2</v>
      </c>
      <c r="I43" s="64">
        <v>-3.8240929999999701E-2</v>
      </c>
      <c r="J43" s="64">
        <v>7.1756860000005099E-2</v>
      </c>
      <c r="K43" s="64">
        <v>6.35669239998915E-3</v>
      </c>
      <c r="L43" s="64">
        <v>7.9859099999990399E-2</v>
      </c>
      <c r="M43" s="64">
        <v>3.50211079999996E-2</v>
      </c>
      <c r="N43" s="64">
        <v>-5.4418156000046701E-3</v>
      </c>
      <c r="O43" s="64">
        <v>3.9364512999995299E-2</v>
      </c>
      <c r="P43" s="64">
        <v>4.6200557999309699E-4</v>
      </c>
      <c r="Q43" s="64">
        <v>-2.52224950000324E-3</v>
      </c>
      <c r="R43" s="64">
        <v>2.24474839999989E-2</v>
      </c>
      <c r="S43" s="64">
        <v>-7.2037266000024597E-3</v>
      </c>
      <c r="T43" s="64">
        <v>1.5841031000007898E-2</v>
      </c>
      <c r="U43" s="64">
        <v>-1.07509050000232E-3</v>
      </c>
      <c r="V43" s="64">
        <v>1.6130694999993998E-2</v>
      </c>
      <c r="W43" s="64">
        <v>-9.2093850000418698E-4</v>
      </c>
      <c r="X43" s="64">
        <v>-0.64523399999999498</v>
      </c>
      <c r="Y43" s="64">
        <v>2.057795999999E-2</v>
      </c>
      <c r="Z43" s="64">
        <v>1.1084964499996601E-2</v>
      </c>
      <c r="AA43" s="64">
        <v>1.8392269000000499E-2</v>
      </c>
      <c r="AB43" s="64">
        <v>1.23658649999969E-2</v>
      </c>
      <c r="AC43" s="64">
        <v>1.51992720001104E-3</v>
      </c>
      <c r="AD43" s="64">
        <v>-2.5052297999994502E-2</v>
      </c>
      <c r="AE43" s="64">
        <v>5.2844347000036204E-3</v>
      </c>
      <c r="AF43" s="64">
        <v>9.0694030000060301E-3</v>
      </c>
      <c r="AG43" s="64">
        <v>1.0779288999995799E-2</v>
      </c>
      <c r="AH43" s="64">
        <v>8.8663710000602702E-4</v>
      </c>
      <c r="AI43" s="64">
        <v>0.11517206000000201</v>
      </c>
      <c r="AJ43" s="64">
        <v>3.02388610000648E-3</v>
      </c>
      <c r="AK43" s="64">
        <v>7.2562399999975798E-3</v>
      </c>
      <c r="AL43" s="64">
        <v>3.5317235000009703E-2</v>
      </c>
      <c r="AM43" s="64">
        <v>1.8153464999892701E-3</v>
      </c>
      <c r="AN43" s="64">
        <v>0.184008540000002</v>
      </c>
      <c r="AO43" s="64">
        <v>8.0752329999933502E-3</v>
      </c>
      <c r="AP43" s="64">
        <v>1.97067400000028E-2</v>
      </c>
      <c r="AQ43" s="64">
        <v>-8.7719829999999294E-3</v>
      </c>
      <c r="AR43" s="64">
        <v>-9.3885590000009102E-3</v>
      </c>
      <c r="AS43" s="64">
        <v>2.6682928000010299E-2</v>
      </c>
      <c r="AT43" s="64">
        <v>-0.72941060000000202</v>
      </c>
      <c r="AU43" s="64">
        <v>-0.28411080000000399</v>
      </c>
      <c r="AV43" s="64">
        <v>1.5251003999994199E-2</v>
      </c>
      <c r="AW43" s="64">
        <v>9.1980844999950406E-3</v>
      </c>
      <c r="AX43" s="64">
        <v>3.65507839998891E-3</v>
      </c>
      <c r="AY43" s="64">
        <v>3.4181433999913601E-3</v>
      </c>
      <c r="AZ43" s="64">
        <v>4.5940372999986297E-3</v>
      </c>
      <c r="BA43" s="64">
        <v>2.8699133999943202E-3</v>
      </c>
      <c r="BB43" s="64">
        <v>4.15388870000921E-3</v>
      </c>
      <c r="BC43" s="64">
        <v>-6.1167306000031703E-3</v>
      </c>
      <c r="BD43" s="64">
        <v>3.2314325000060199E-3</v>
      </c>
      <c r="BE43" s="64">
        <v>8.69930600000402E-4</v>
      </c>
      <c r="BF43" s="64">
        <v>1.05844639999999</v>
      </c>
      <c r="BG43" s="64">
        <v>-1.0613433999999999</v>
      </c>
      <c r="BH43" s="64">
        <v>-1.96052940000024E-2</v>
      </c>
      <c r="BI43" s="64">
        <v>-8.8804600000269595E-4</v>
      </c>
      <c r="BJ43" s="64">
        <v>3.21368200000283E-3</v>
      </c>
      <c r="BK43" s="64">
        <v>-1.53898270000008E-2</v>
      </c>
      <c r="BL43" s="64">
        <v>-4.7595105999997903E-2</v>
      </c>
      <c r="BM43" s="64">
        <v>-3.04406329998397E-4</v>
      </c>
      <c r="BN43" s="64">
        <v>1.16616399999936E-2</v>
      </c>
      <c r="BO43" s="64">
        <v>-1.13441320000018E-2</v>
      </c>
      <c r="BP43" s="64">
        <v>2.4395994999999902</v>
      </c>
      <c r="BQ43" s="64">
        <v>8.3193030000039397E-3</v>
      </c>
      <c r="BR43" s="64">
        <v>-4.48378319999998E-2</v>
      </c>
      <c r="BS43" s="64">
        <v>4.1492369999995803E-2</v>
      </c>
      <c r="BT43" s="64">
        <v>-7.19322119999699E-3</v>
      </c>
      <c r="BU43" s="64">
        <v>6.0585294999970802E-3</v>
      </c>
      <c r="BV43" s="64">
        <v>-1.6400161999996499E-2</v>
      </c>
      <c r="BW43" s="64">
        <v>5.1732076999933003E-3</v>
      </c>
      <c r="BX43" s="64">
        <v>-2.5944666000032898E-3</v>
      </c>
      <c r="BY43" s="64">
        <v>-1.6901330999996599E-2</v>
      </c>
      <c r="BZ43" s="64">
        <v>0.16618826999998901</v>
      </c>
      <c r="CA43" s="64">
        <v>1.8938728999939899E-3</v>
      </c>
      <c r="CB43" s="64">
        <v>1.5434961000004899E-2</v>
      </c>
      <c r="CC43" s="64">
        <v>4.5168735000045198E-3</v>
      </c>
      <c r="CD43" s="64">
        <v>-7.1849839999971197E-3</v>
      </c>
      <c r="CE43" s="64">
        <v>5.0625525999992201E-3</v>
      </c>
      <c r="CF43" s="64">
        <v>-4.4149673000037897E-3</v>
      </c>
      <c r="CG43" s="64">
        <v>1.70180100000028E-2</v>
      </c>
      <c r="CH43" s="64">
        <v>-1.64872839999997E-2</v>
      </c>
      <c r="CI43" s="64">
        <v>-2.9233665999994801E-2</v>
      </c>
      <c r="CJ43" s="64">
        <v>8.6122289999934799E-3</v>
      </c>
      <c r="CK43" s="64">
        <v>-1.36105199999959E-2</v>
      </c>
      <c r="CL43" s="64">
        <v>-1.73495949999936E-3</v>
      </c>
      <c r="CM43" s="64">
        <v>1.6239033</v>
      </c>
      <c r="CN43" s="64">
        <v>-2.9575051999997101E-2</v>
      </c>
      <c r="CO43" s="64">
        <v>2.4997354000078102E-3</v>
      </c>
      <c r="CP43" s="64">
        <v>-2.7717209999944502E-3</v>
      </c>
      <c r="CQ43" s="64">
        <v>9.2390240000739298E-4</v>
      </c>
      <c r="CR43" s="64">
        <v>1.1146815000007099E-2</v>
      </c>
      <c r="CS43" s="64">
        <v>6.1381130000093299E-3</v>
      </c>
      <c r="CT43" s="64">
        <v>4.22162600000053E-3</v>
      </c>
      <c r="CU43" s="64">
        <v>5.4469713999916198E-3</v>
      </c>
      <c r="CV43" s="64">
        <v>4.4970956000001103E-2</v>
      </c>
      <c r="CW43" s="64">
        <v>0.20864021999999999</v>
      </c>
      <c r="CX43" s="64">
        <v>1.8404034999997002E-2</v>
      </c>
      <c r="CY43" s="64">
        <v>0.10764710999999801</v>
      </c>
      <c r="CZ43" s="64">
        <v>-6.9269826999951399E-3</v>
      </c>
      <c r="DA43" s="64">
        <v>-1.3395007999994501E-2</v>
      </c>
      <c r="DB43" s="64">
        <v>-5.9057846999999199E-3</v>
      </c>
      <c r="DC43" s="64">
        <v>-0.65842280000000297</v>
      </c>
      <c r="DD43" s="64">
        <v>4.16615500000717E-3</v>
      </c>
      <c r="DE43" s="64">
        <v>-7.4128667000295E-4</v>
      </c>
      <c r="DF43" s="64">
        <v>4.9423287000749405E-4</v>
      </c>
      <c r="DG43" s="64">
        <v>7.1346309999942303E-4</v>
      </c>
      <c r="DH43" s="64">
        <v>1.8214710999999899</v>
      </c>
      <c r="DI43" s="64">
        <v>-0.78177077000000095</v>
      </c>
      <c r="DJ43" s="64">
        <v>4.8515875999966002E-3</v>
      </c>
      <c r="DK43" s="64">
        <v>-2.07929260000017E-2</v>
      </c>
      <c r="DL43" s="64">
        <v>-7.4491383999952801E-3</v>
      </c>
      <c r="DM43" s="64">
        <v>3.2835020000066E-3</v>
      </c>
      <c r="DN43" s="64">
        <v>-4.1440333999997997E-2</v>
      </c>
      <c r="DO43" s="64">
        <v>6.18384299999608E-3</v>
      </c>
      <c r="DP43" s="64">
        <v>1.5943302000009901E-2</v>
      </c>
      <c r="DQ43" s="64">
        <v>-6.2837069999988103E-3</v>
      </c>
      <c r="DR43" s="64">
        <v>-1.18815690000051E-2</v>
      </c>
      <c r="DS43" s="64">
        <v>2.2009093999964002E-3</v>
      </c>
      <c r="DT43" s="64">
        <v>8.4484869999901201E-3</v>
      </c>
      <c r="DU43" s="64">
        <v>-6.6901970000032797E-3</v>
      </c>
      <c r="DV43" s="64">
        <v>4.4353787000961403E-4</v>
      </c>
      <c r="DW43" s="64">
        <v>-7.18858969994685E-4</v>
      </c>
      <c r="DX43" s="64">
        <v>-1.48721470000002E-2</v>
      </c>
      <c r="DY43" s="64">
        <v>-0.62450000000000605</v>
      </c>
      <c r="DZ43" s="64">
        <v>8.5387339999965003E-3</v>
      </c>
      <c r="EA43" s="64">
        <v>-1.45671229999644E-3</v>
      </c>
      <c r="EB43" s="64">
        <v>-6.7191430000002102E-3</v>
      </c>
    </row>
    <row r="44" spans="1:132" x14ac:dyDescent="0.3">
      <c r="A44" s="63"/>
      <c r="B44" s="83" t="s">
        <v>239</v>
      </c>
      <c r="C44" s="64">
        <v>4.6031466000018301E-3</v>
      </c>
      <c r="D44" s="64">
        <v>1.00723469999897E-2</v>
      </c>
      <c r="E44" s="64">
        <v>7.8679920000102096E-3</v>
      </c>
      <c r="F44" s="64">
        <v>-6.6602299999996006E-2</v>
      </c>
      <c r="G44" s="64">
        <v>-1.4479230999997501E-2</v>
      </c>
      <c r="H44" s="64">
        <v>3.4193433999996102E-2</v>
      </c>
      <c r="I44" s="64">
        <v>-3.8240929999999701E-2</v>
      </c>
      <c r="J44" s="64">
        <v>7.1756860000005099E-2</v>
      </c>
      <c r="K44" s="64">
        <v>6.35669239998915E-3</v>
      </c>
      <c r="L44" s="64">
        <v>7.9859099999990399E-2</v>
      </c>
      <c r="M44" s="64">
        <v>3.50211079999996E-2</v>
      </c>
      <c r="N44" s="64">
        <v>-5.4418156000046701E-3</v>
      </c>
      <c r="O44" s="64">
        <v>3.9364512999995299E-2</v>
      </c>
      <c r="P44" s="64">
        <v>4.6200557999309699E-4</v>
      </c>
      <c r="Q44" s="64">
        <v>-2.52224950000324E-3</v>
      </c>
      <c r="R44" s="64">
        <v>2.24474839999989E-2</v>
      </c>
      <c r="S44" s="64">
        <v>-7.2037266000024597E-3</v>
      </c>
      <c r="T44" s="64">
        <v>1.5841031000007898E-2</v>
      </c>
      <c r="U44" s="64">
        <v>-1.07509050000232E-3</v>
      </c>
      <c r="V44" s="64">
        <v>1.6130694999993998E-2</v>
      </c>
      <c r="W44" s="64">
        <v>-9.2093850000418698E-4</v>
      </c>
      <c r="X44" s="64">
        <v>-0.64523399999999498</v>
      </c>
      <c r="Y44" s="64">
        <v>2.057795999999E-2</v>
      </c>
      <c r="Z44" s="64">
        <v>1.1084964499996601E-2</v>
      </c>
      <c r="AA44" s="64">
        <v>1.8392269000000499E-2</v>
      </c>
      <c r="AB44" s="64">
        <v>1.23658649999969E-2</v>
      </c>
      <c r="AC44" s="64">
        <v>1.51992720001104E-3</v>
      </c>
      <c r="AD44" s="64">
        <v>-2.5052297999994502E-2</v>
      </c>
      <c r="AE44" s="64">
        <v>5.2844347000036204E-3</v>
      </c>
      <c r="AF44" s="64">
        <v>9.0694030000060301E-3</v>
      </c>
      <c r="AG44" s="64">
        <v>1.0779288999995799E-2</v>
      </c>
      <c r="AH44" s="64">
        <v>8.8663710000602702E-4</v>
      </c>
      <c r="AI44" s="64">
        <v>0.11517206000000201</v>
      </c>
      <c r="AJ44" s="64">
        <v>3.02388610000648E-3</v>
      </c>
      <c r="AK44" s="64">
        <v>7.2562399999975798E-3</v>
      </c>
      <c r="AL44" s="64">
        <v>3.5317235000009703E-2</v>
      </c>
      <c r="AM44" s="64">
        <v>1.8153464999892701E-3</v>
      </c>
      <c r="AN44" s="64">
        <v>0.184008540000002</v>
      </c>
      <c r="AO44" s="64">
        <v>8.0752329999933502E-3</v>
      </c>
      <c r="AP44" s="64">
        <v>1.97067400000028E-2</v>
      </c>
      <c r="AQ44" s="64">
        <v>-8.7719829999999294E-3</v>
      </c>
      <c r="AR44" s="64">
        <v>-9.3885590000009102E-3</v>
      </c>
      <c r="AS44" s="64">
        <v>2.6682928000010299E-2</v>
      </c>
      <c r="AT44" s="64">
        <v>-0.72941060000000202</v>
      </c>
      <c r="AU44" s="64">
        <v>-0.28411080000000399</v>
      </c>
      <c r="AV44" s="64">
        <v>1.5251003999994199E-2</v>
      </c>
      <c r="AW44" s="64">
        <v>9.1980844999950406E-3</v>
      </c>
      <c r="AX44" s="64">
        <v>3.65507839998891E-3</v>
      </c>
      <c r="AY44" s="64">
        <v>3.4181433999913601E-3</v>
      </c>
      <c r="AZ44" s="64">
        <v>4.5940372999986297E-3</v>
      </c>
      <c r="BA44" s="64">
        <v>2.8699133999943202E-3</v>
      </c>
      <c r="BB44" s="64">
        <v>4.15388870000921E-3</v>
      </c>
      <c r="BC44" s="64">
        <v>-6.1167306000031703E-3</v>
      </c>
      <c r="BD44" s="64">
        <v>3.2314325000060199E-3</v>
      </c>
      <c r="BE44" s="64">
        <v>8.69930600000402E-4</v>
      </c>
      <c r="BF44" s="64">
        <v>1.05844639999999</v>
      </c>
      <c r="BG44" s="64">
        <v>-1.0613433999999999</v>
      </c>
      <c r="BH44" s="64">
        <v>-1.96052940000024E-2</v>
      </c>
      <c r="BI44" s="64">
        <v>-8.8804600000269595E-4</v>
      </c>
      <c r="BJ44" s="64">
        <v>3.21368200000283E-3</v>
      </c>
      <c r="BK44" s="64">
        <v>-1.53898270000008E-2</v>
      </c>
      <c r="BL44" s="64">
        <v>-4.7595105999997903E-2</v>
      </c>
      <c r="BM44" s="64">
        <v>-3.04406329998397E-4</v>
      </c>
      <c r="BN44" s="64">
        <v>1.16616399999936E-2</v>
      </c>
      <c r="BO44" s="64">
        <v>-1.13441320000018E-2</v>
      </c>
      <c r="BP44" s="64">
        <v>2.4395994999999902</v>
      </c>
      <c r="BQ44" s="64">
        <v>8.3193030000039397E-3</v>
      </c>
      <c r="BR44" s="64">
        <v>-4.48378319999998E-2</v>
      </c>
      <c r="BS44" s="64">
        <v>4.1492369999995803E-2</v>
      </c>
      <c r="BT44" s="64">
        <v>-7.19322119999699E-3</v>
      </c>
      <c r="BU44" s="64">
        <v>6.0585294999970802E-3</v>
      </c>
      <c r="BV44" s="64">
        <v>-1.6400161999996499E-2</v>
      </c>
      <c r="BW44" s="64">
        <v>5.1732076999933003E-3</v>
      </c>
      <c r="BX44" s="64">
        <v>-2.5944666000032898E-3</v>
      </c>
      <c r="BY44" s="64">
        <v>-1.6901330999996599E-2</v>
      </c>
      <c r="BZ44" s="64">
        <v>0.16618826999998901</v>
      </c>
      <c r="CA44" s="64">
        <v>1.8938728999939899E-3</v>
      </c>
      <c r="CB44" s="64">
        <v>1.5434961000004899E-2</v>
      </c>
      <c r="CC44" s="64">
        <v>4.5168735000045198E-3</v>
      </c>
      <c r="CD44" s="64">
        <v>-7.1849839999971197E-3</v>
      </c>
      <c r="CE44" s="64">
        <v>5.0625525999992201E-3</v>
      </c>
      <c r="CF44" s="64">
        <v>-4.4149673000037897E-3</v>
      </c>
      <c r="CG44" s="64">
        <v>1.70180100000028E-2</v>
      </c>
      <c r="CH44" s="64">
        <v>-1.64872839999997E-2</v>
      </c>
      <c r="CI44" s="64">
        <v>-2.9233665999994801E-2</v>
      </c>
      <c r="CJ44" s="64">
        <v>8.6122289999934799E-3</v>
      </c>
      <c r="CK44" s="64">
        <v>-1.36105199999959E-2</v>
      </c>
      <c r="CL44" s="64">
        <v>-1.73495949999936E-3</v>
      </c>
      <c r="CM44" s="64">
        <v>1.6239033</v>
      </c>
      <c r="CN44" s="64">
        <v>-2.9575051999997101E-2</v>
      </c>
      <c r="CO44" s="64">
        <v>2.4997354000078102E-3</v>
      </c>
      <c r="CP44" s="64">
        <v>-2.7717209999944502E-3</v>
      </c>
      <c r="CQ44" s="64">
        <v>9.2390240000739298E-4</v>
      </c>
      <c r="CR44" s="64">
        <v>1.1146815000007099E-2</v>
      </c>
      <c r="CS44" s="64">
        <v>6.1381130000093299E-3</v>
      </c>
      <c r="CT44" s="64">
        <v>4.22162600000053E-3</v>
      </c>
      <c r="CU44" s="64">
        <v>5.4469713999916198E-3</v>
      </c>
      <c r="CV44" s="64">
        <v>4.4970956000001103E-2</v>
      </c>
      <c r="CW44" s="64">
        <v>0.20864021999999999</v>
      </c>
      <c r="CX44" s="64">
        <v>1.8404034999997002E-2</v>
      </c>
      <c r="CY44" s="64">
        <v>0.10764710999999801</v>
      </c>
      <c r="CZ44" s="64">
        <v>-6.9269826999951399E-3</v>
      </c>
      <c r="DA44" s="64">
        <v>-1.3395007999994501E-2</v>
      </c>
      <c r="DB44" s="64">
        <v>-5.9057846999999199E-3</v>
      </c>
      <c r="DC44" s="64">
        <v>-0.65842280000000297</v>
      </c>
      <c r="DD44" s="64">
        <v>4.16615500000717E-3</v>
      </c>
      <c r="DE44" s="64">
        <v>-7.4128667000295E-4</v>
      </c>
      <c r="DF44" s="64">
        <v>4.9423287000749405E-4</v>
      </c>
      <c r="DG44" s="64">
        <v>7.1346309999942303E-4</v>
      </c>
      <c r="DH44" s="64">
        <v>1.8214710999999899</v>
      </c>
      <c r="DI44" s="64">
        <v>-0.78177077000000095</v>
      </c>
      <c r="DJ44" s="64">
        <v>4.8515875999966002E-3</v>
      </c>
      <c r="DK44" s="64">
        <v>-2.07929260000017E-2</v>
      </c>
      <c r="DL44" s="64">
        <v>-7.4491383999952801E-3</v>
      </c>
      <c r="DM44" s="64">
        <v>3.2835020000066E-3</v>
      </c>
      <c r="DN44" s="64">
        <v>-4.1440333999997997E-2</v>
      </c>
      <c r="DO44" s="64">
        <v>6.18384299999608E-3</v>
      </c>
      <c r="DP44" s="64">
        <v>1.5943302000009901E-2</v>
      </c>
      <c r="DQ44" s="64">
        <v>-6.2837069999988103E-3</v>
      </c>
      <c r="DR44" s="64">
        <v>-1.18815690000051E-2</v>
      </c>
      <c r="DS44" s="64">
        <v>2.2009093999964002E-3</v>
      </c>
      <c r="DT44" s="64">
        <v>8.4484869999901201E-3</v>
      </c>
      <c r="DU44" s="64">
        <v>-6.6901970000032797E-3</v>
      </c>
      <c r="DV44" s="64">
        <v>4.4353787000961403E-4</v>
      </c>
      <c r="DW44" s="64">
        <v>-7.18858969994685E-4</v>
      </c>
      <c r="DX44" s="64">
        <v>-1.48721470000002E-2</v>
      </c>
      <c r="DY44" s="64">
        <v>-0.62450000000000605</v>
      </c>
      <c r="DZ44" s="64">
        <v>8.5387339999965003E-3</v>
      </c>
      <c r="EA44" s="64">
        <v>-1.45671229999644E-3</v>
      </c>
      <c r="EB44" s="64">
        <v>-6.7191430000002102E-3</v>
      </c>
    </row>
    <row r="45" spans="1:132" x14ac:dyDescent="0.3">
      <c r="A45" s="63"/>
      <c r="B45" s="84" t="s">
        <v>240</v>
      </c>
      <c r="C45" s="64">
        <v>4.6031466000018301E-3</v>
      </c>
      <c r="D45" s="64">
        <v>1.00723469999897E-2</v>
      </c>
      <c r="E45" s="64">
        <v>7.8679920000102096E-3</v>
      </c>
      <c r="F45" s="64">
        <v>-6.6602299999996006E-2</v>
      </c>
      <c r="G45" s="64">
        <v>-1.4479230999997501E-2</v>
      </c>
      <c r="H45" s="64">
        <v>3.4193433999996102E-2</v>
      </c>
      <c r="I45" s="64">
        <v>-3.8240929999999701E-2</v>
      </c>
      <c r="J45" s="64">
        <v>7.1756860000005099E-2</v>
      </c>
      <c r="K45" s="64">
        <v>6.35669239998915E-3</v>
      </c>
      <c r="L45" s="64">
        <v>7.9859099999990399E-2</v>
      </c>
      <c r="M45" s="64">
        <v>0</v>
      </c>
      <c r="N45" s="64" t="s">
        <v>53</v>
      </c>
      <c r="O45" s="64" t="s">
        <v>53</v>
      </c>
      <c r="P45" s="64" t="s">
        <v>53</v>
      </c>
      <c r="Q45" s="64" t="s">
        <v>53</v>
      </c>
      <c r="R45" s="64" t="s">
        <v>53</v>
      </c>
      <c r="S45" s="64" t="s">
        <v>53</v>
      </c>
      <c r="T45" s="64" t="s">
        <v>53</v>
      </c>
      <c r="U45" s="64" t="s">
        <v>53</v>
      </c>
      <c r="V45" s="64" t="s">
        <v>53</v>
      </c>
      <c r="W45" s="64" t="s">
        <v>53</v>
      </c>
      <c r="X45" s="64" t="s">
        <v>53</v>
      </c>
      <c r="Y45" s="64" t="s">
        <v>53</v>
      </c>
      <c r="Z45" s="64" t="s">
        <v>53</v>
      </c>
      <c r="AA45" s="64" t="s">
        <v>53</v>
      </c>
      <c r="AB45" s="64" t="s">
        <v>53</v>
      </c>
      <c r="AC45" s="64" t="s">
        <v>53</v>
      </c>
      <c r="AD45" s="64" t="s">
        <v>53</v>
      </c>
      <c r="AE45" s="64" t="s">
        <v>53</v>
      </c>
      <c r="AF45" s="64" t="s">
        <v>53</v>
      </c>
      <c r="AG45" s="64" t="s">
        <v>53</v>
      </c>
      <c r="AH45" s="64" t="s">
        <v>53</v>
      </c>
      <c r="AI45" s="64" t="s">
        <v>53</v>
      </c>
      <c r="AJ45" s="64" t="s">
        <v>53</v>
      </c>
      <c r="AK45" s="64" t="s">
        <v>53</v>
      </c>
      <c r="AL45" s="64" t="s">
        <v>53</v>
      </c>
      <c r="AM45" s="64" t="s">
        <v>53</v>
      </c>
      <c r="AN45" s="64" t="s">
        <v>53</v>
      </c>
      <c r="AO45" s="64" t="s">
        <v>53</v>
      </c>
      <c r="AP45" s="64" t="s">
        <v>53</v>
      </c>
      <c r="AQ45" s="64" t="s">
        <v>53</v>
      </c>
      <c r="AR45" s="64" t="s">
        <v>53</v>
      </c>
      <c r="AS45" s="64" t="s">
        <v>53</v>
      </c>
      <c r="AT45" s="64" t="s">
        <v>53</v>
      </c>
      <c r="AU45" s="64" t="s">
        <v>53</v>
      </c>
      <c r="AV45" s="64" t="s">
        <v>53</v>
      </c>
      <c r="AW45" s="64" t="s">
        <v>53</v>
      </c>
      <c r="AX45" s="64" t="s">
        <v>53</v>
      </c>
      <c r="AY45" s="64" t="s">
        <v>53</v>
      </c>
      <c r="AZ45" s="64" t="s">
        <v>53</v>
      </c>
      <c r="BA45" s="64" t="s">
        <v>53</v>
      </c>
      <c r="BB45" s="64" t="s">
        <v>53</v>
      </c>
      <c r="BC45" s="64" t="s">
        <v>53</v>
      </c>
      <c r="BD45" s="64" t="s">
        <v>53</v>
      </c>
      <c r="BE45" s="64" t="s">
        <v>53</v>
      </c>
      <c r="BF45" s="64" t="s">
        <v>53</v>
      </c>
      <c r="BG45" s="64" t="s">
        <v>53</v>
      </c>
      <c r="BH45" s="64" t="s">
        <v>53</v>
      </c>
      <c r="BI45" s="64" t="s">
        <v>53</v>
      </c>
      <c r="BJ45" s="64" t="s">
        <v>53</v>
      </c>
      <c r="BK45" s="64" t="s">
        <v>53</v>
      </c>
      <c r="BL45" s="64" t="s">
        <v>53</v>
      </c>
      <c r="BM45" s="64" t="s">
        <v>53</v>
      </c>
      <c r="BN45" s="64" t="s">
        <v>53</v>
      </c>
      <c r="BO45" s="64" t="s">
        <v>53</v>
      </c>
      <c r="BP45" s="64" t="s">
        <v>53</v>
      </c>
      <c r="BQ45" s="64" t="s">
        <v>53</v>
      </c>
      <c r="BR45" s="64" t="s">
        <v>53</v>
      </c>
      <c r="BS45" s="64" t="s">
        <v>53</v>
      </c>
      <c r="BT45" s="64" t="s">
        <v>53</v>
      </c>
      <c r="BU45" s="64" t="s">
        <v>53</v>
      </c>
      <c r="BV45" s="64" t="s">
        <v>53</v>
      </c>
      <c r="BW45" s="64" t="s">
        <v>53</v>
      </c>
      <c r="BX45" s="64" t="s">
        <v>53</v>
      </c>
      <c r="BY45" s="64" t="s">
        <v>53</v>
      </c>
      <c r="BZ45" s="64" t="s">
        <v>53</v>
      </c>
      <c r="CA45" s="64" t="s">
        <v>53</v>
      </c>
      <c r="CB45" s="64" t="s">
        <v>53</v>
      </c>
      <c r="CC45" s="64" t="s">
        <v>53</v>
      </c>
      <c r="CD45" s="64" t="s">
        <v>53</v>
      </c>
      <c r="CE45" s="64" t="s">
        <v>53</v>
      </c>
      <c r="CF45" s="64" t="s">
        <v>53</v>
      </c>
      <c r="CG45" s="64" t="s">
        <v>53</v>
      </c>
      <c r="CH45" s="64" t="s">
        <v>53</v>
      </c>
      <c r="CI45" s="64" t="s">
        <v>53</v>
      </c>
      <c r="CJ45" s="64" t="s">
        <v>53</v>
      </c>
      <c r="CK45" s="64" t="s">
        <v>53</v>
      </c>
      <c r="CL45" s="64" t="s">
        <v>53</v>
      </c>
      <c r="CM45" s="64" t="s">
        <v>53</v>
      </c>
      <c r="CN45" s="64" t="s">
        <v>53</v>
      </c>
      <c r="CO45" s="64" t="s">
        <v>53</v>
      </c>
      <c r="CP45" s="64" t="s">
        <v>53</v>
      </c>
      <c r="CQ45" s="64" t="s">
        <v>53</v>
      </c>
      <c r="CR45" s="64" t="s">
        <v>53</v>
      </c>
      <c r="CS45" s="64" t="s">
        <v>53</v>
      </c>
      <c r="CT45" s="64" t="s">
        <v>53</v>
      </c>
      <c r="CU45" s="64" t="s">
        <v>53</v>
      </c>
      <c r="CV45" s="64" t="s">
        <v>53</v>
      </c>
      <c r="CW45" s="64" t="s">
        <v>53</v>
      </c>
      <c r="CX45" s="64" t="s">
        <v>53</v>
      </c>
      <c r="CY45" s="64" t="s">
        <v>53</v>
      </c>
      <c r="CZ45" s="64" t="s">
        <v>53</v>
      </c>
      <c r="DA45" s="64" t="s">
        <v>53</v>
      </c>
      <c r="DB45" s="64" t="s">
        <v>53</v>
      </c>
      <c r="DC45" s="64" t="s">
        <v>53</v>
      </c>
      <c r="DD45" s="64" t="s">
        <v>53</v>
      </c>
      <c r="DE45" s="64" t="s">
        <v>53</v>
      </c>
      <c r="DF45" s="64" t="s">
        <v>53</v>
      </c>
      <c r="DG45" s="64" t="s">
        <v>53</v>
      </c>
      <c r="DH45" s="64" t="s">
        <v>53</v>
      </c>
      <c r="DI45" s="64" t="s">
        <v>53</v>
      </c>
      <c r="DJ45" s="64" t="s">
        <v>53</v>
      </c>
      <c r="DK45" s="64" t="s">
        <v>53</v>
      </c>
      <c r="DL45" s="64" t="s">
        <v>53</v>
      </c>
      <c r="DM45" s="64" t="s">
        <v>53</v>
      </c>
      <c r="DN45" s="64" t="s">
        <v>53</v>
      </c>
      <c r="DO45" s="64" t="s">
        <v>53</v>
      </c>
      <c r="DP45" s="64" t="s">
        <v>53</v>
      </c>
      <c r="DQ45" s="64" t="s">
        <v>53</v>
      </c>
      <c r="DR45" s="64" t="s">
        <v>53</v>
      </c>
      <c r="DS45" s="64" t="s">
        <v>53</v>
      </c>
      <c r="DT45" s="64" t="s">
        <v>53</v>
      </c>
      <c r="DU45" s="64" t="s">
        <v>53</v>
      </c>
      <c r="DV45" s="64" t="s">
        <v>53</v>
      </c>
      <c r="DW45" s="64" t="s">
        <v>53</v>
      </c>
      <c r="DX45" s="64" t="s">
        <v>53</v>
      </c>
      <c r="DY45" s="64" t="s">
        <v>53</v>
      </c>
      <c r="DZ45" s="64" t="s">
        <v>53</v>
      </c>
      <c r="EA45" s="64" t="s">
        <v>53</v>
      </c>
      <c r="EB45" s="64" t="s">
        <v>53</v>
      </c>
    </row>
    <row r="46" spans="1:132" x14ac:dyDescent="0.3">
      <c r="A46" s="63"/>
      <c r="B46" s="84" t="s">
        <v>241</v>
      </c>
      <c r="C46" s="64">
        <v>4.6031466000018301E-3</v>
      </c>
      <c r="D46" s="64">
        <v>1.00723469999897E-2</v>
      </c>
      <c r="E46" s="64">
        <v>7.8679920000102096E-3</v>
      </c>
      <c r="F46" s="64">
        <v>-6.6602299999996006E-2</v>
      </c>
      <c r="G46" s="64">
        <v>-1.4479230999997501E-2</v>
      </c>
      <c r="H46" s="64">
        <v>3.4193433999996102E-2</v>
      </c>
      <c r="I46" s="64">
        <v>-3.8240929999999701E-2</v>
      </c>
      <c r="J46" s="64">
        <v>7.1756860000005099E-2</v>
      </c>
      <c r="K46" s="64">
        <v>6.35669239998915E-3</v>
      </c>
      <c r="L46" s="64">
        <v>7.9859099999990399E-2</v>
      </c>
      <c r="M46" s="64">
        <v>3.50211079999996E-2</v>
      </c>
      <c r="N46" s="64">
        <v>-5.4418156000046701E-3</v>
      </c>
      <c r="O46" s="64">
        <v>3.9364512999995299E-2</v>
      </c>
      <c r="P46" s="64">
        <v>4.6200557999309699E-4</v>
      </c>
      <c r="Q46" s="64">
        <v>-2.52224950000324E-3</v>
      </c>
      <c r="R46" s="64">
        <v>2.24474839999989E-2</v>
      </c>
      <c r="S46" s="64">
        <v>-7.2037266000024597E-3</v>
      </c>
      <c r="T46" s="64">
        <v>1.5841031000007898E-2</v>
      </c>
      <c r="U46" s="64">
        <v>-1.07509050000232E-3</v>
      </c>
      <c r="V46" s="64">
        <v>1.6130694999993998E-2</v>
      </c>
      <c r="W46" s="64">
        <v>-9.2093850000418698E-4</v>
      </c>
      <c r="X46" s="64">
        <v>-0.64523399999999498</v>
      </c>
      <c r="Y46" s="64">
        <v>2.057795999999E-2</v>
      </c>
      <c r="Z46" s="64">
        <v>1.1084964499996601E-2</v>
      </c>
      <c r="AA46" s="64">
        <v>1.8392269000000499E-2</v>
      </c>
      <c r="AB46" s="64">
        <v>1.23658649999969E-2</v>
      </c>
      <c r="AC46" s="64">
        <v>1.51992720001104E-3</v>
      </c>
      <c r="AD46" s="64">
        <v>-2.5052297999994502E-2</v>
      </c>
      <c r="AE46" s="64">
        <v>5.2844347000036204E-3</v>
      </c>
      <c r="AF46" s="64">
        <v>9.0694030000060301E-3</v>
      </c>
      <c r="AG46" s="64">
        <v>1.0779288999995799E-2</v>
      </c>
      <c r="AH46" s="64">
        <v>8.8663710000602702E-4</v>
      </c>
      <c r="AI46" s="64">
        <v>0.11517206000000201</v>
      </c>
      <c r="AJ46" s="64">
        <v>3.02388610000648E-3</v>
      </c>
      <c r="AK46" s="64">
        <v>7.2562399999975798E-3</v>
      </c>
      <c r="AL46" s="64">
        <v>3.5317235000009703E-2</v>
      </c>
      <c r="AM46" s="64">
        <v>1.8153464999892701E-3</v>
      </c>
      <c r="AN46" s="64">
        <v>0.184008540000002</v>
      </c>
      <c r="AO46" s="64">
        <v>8.0752329999933502E-3</v>
      </c>
      <c r="AP46" s="64">
        <v>1.97067400000028E-2</v>
      </c>
      <c r="AQ46" s="64">
        <v>-8.7719829999999294E-3</v>
      </c>
      <c r="AR46" s="64">
        <v>-9.3885590000009102E-3</v>
      </c>
      <c r="AS46" s="64">
        <v>2.6682928000010299E-2</v>
      </c>
      <c r="AT46" s="64">
        <v>-0.72941060000000202</v>
      </c>
      <c r="AU46" s="64">
        <v>-0.28411080000000399</v>
      </c>
      <c r="AV46" s="64">
        <v>1.5251003999994199E-2</v>
      </c>
      <c r="AW46" s="64">
        <v>9.1980844999950406E-3</v>
      </c>
      <c r="AX46" s="64">
        <v>3.65507839998891E-3</v>
      </c>
      <c r="AY46" s="64">
        <v>3.4181433999913601E-3</v>
      </c>
      <c r="AZ46" s="64">
        <v>4.5940372999986297E-3</v>
      </c>
      <c r="BA46" s="64">
        <v>2.8699133999943202E-3</v>
      </c>
      <c r="BB46" s="64">
        <v>4.15388870000921E-3</v>
      </c>
      <c r="BC46" s="64">
        <v>-6.1167306000031703E-3</v>
      </c>
      <c r="BD46" s="64">
        <v>3.2314325000060199E-3</v>
      </c>
      <c r="BE46" s="64">
        <v>8.69930600000402E-4</v>
      </c>
      <c r="BF46" s="64">
        <v>1.05844639999999</v>
      </c>
      <c r="BG46" s="64">
        <v>-1.0613433999999999</v>
      </c>
      <c r="BH46" s="64">
        <v>-1.96052940000024E-2</v>
      </c>
      <c r="BI46" s="64">
        <v>-8.8804600000269595E-4</v>
      </c>
      <c r="BJ46" s="64">
        <v>3.21368200000283E-3</v>
      </c>
      <c r="BK46" s="64">
        <v>-1.53898270000008E-2</v>
      </c>
      <c r="BL46" s="64">
        <v>-4.7595105999997903E-2</v>
      </c>
      <c r="BM46" s="64">
        <v>-3.04406329998397E-4</v>
      </c>
      <c r="BN46" s="64">
        <v>1.16616399999936E-2</v>
      </c>
      <c r="BO46" s="64">
        <v>-1.13441320000018E-2</v>
      </c>
      <c r="BP46" s="64">
        <v>2.4395994999999902</v>
      </c>
      <c r="BQ46" s="64">
        <v>8.3193030000039397E-3</v>
      </c>
      <c r="BR46" s="64">
        <v>-4.48378319999998E-2</v>
      </c>
      <c r="BS46" s="64">
        <v>4.1492369999995803E-2</v>
      </c>
      <c r="BT46" s="64">
        <v>-7.19322119999699E-3</v>
      </c>
      <c r="BU46" s="64">
        <v>6.0585294999970802E-3</v>
      </c>
      <c r="BV46" s="64">
        <v>-1.6400161999996499E-2</v>
      </c>
      <c r="BW46" s="64">
        <v>5.1732076999933003E-3</v>
      </c>
      <c r="BX46" s="64">
        <v>-2.5944666000032898E-3</v>
      </c>
      <c r="BY46" s="64">
        <v>-1.6901330999996599E-2</v>
      </c>
      <c r="BZ46" s="64">
        <v>0.16618826999998901</v>
      </c>
      <c r="CA46" s="64">
        <v>1.8938728999939899E-3</v>
      </c>
      <c r="CB46" s="64">
        <v>1.5434961000004899E-2</v>
      </c>
      <c r="CC46" s="64">
        <v>4.5168735000045198E-3</v>
      </c>
      <c r="CD46" s="64">
        <v>-7.1849839999971197E-3</v>
      </c>
      <c r="CE46" s="64">
        <v>5.0625525999992201E-3</v>
      </c>
      <c r="CF46" s="64">
        <v>-4.4149673000037897E-3</v>
      </c>
      <c r="CG46" s="64">
        <v>1.70180100000028E-2</v>
      </c>
      <c r="CH46" s="64">
        <v>-1.64872839999997E-2</v>
      </c>
      <c r="CI46" s="64">
        <v>-2.9233665999994801E-2</v>
      </c>
      <c r="CJ46" s="64">
        <v>8.6122289999934799E-3</v>
      </c>
      <c r="CK46" s="64">
        <v>-1.36105199999959E-2</v>
      </c>
      <c r="CL46" s="64">
        <v>-1.73495949999936E-3</v>
      </c>
      <c r="CM46" s="64">
        <v>1.6239033</v>
      </c>
      <c r="CN46" s="64">
        <v>-2.9575051999997101E-2</v>
      </c>
      <c r="CO46" s="64">
        <v>2.4997354000078102E-3</v>
      </c>
      <c r="CP46" s="64">
        <v>-2.7717209999944502E-3</v>
      </c>
      <c r="CQ46" s="64">
        <v>9.2390240000739298E-4</v>
      </c>
      <c r="CR46" s="64">
        <v>1.1146815000007099E-2</v>
      </c>
      <c r="CS46" s="64">
        <v>6.1381130000093299E-3</v>
      </c>
      <c r="CT46" s="64">
        <v>4.22162600000053E-3</v>
      </c>
      <c r="CU46" s="64">
        <v>5.4469713999916198E-3</v>
      </c>
      <c r="CV46" s="64">
        <v>4.4970956000001103E-2</v>
      </c>
      <c r="CW46" s="64">
        <v>0.20864021999999999</v>
      </c>
      <c r="CX46" s="64">
        <v>1.8404034999997002E-2</v>
      </c>
      <c r="CY46" s="64">
        <v>0.10764710999999801</v>
      </c>
      <c r="CZ46" s="64">
        <v>-6.9269826999951399E-3</v>
      </c>
      <c r="DA46" s="64">
        <v>-1.3395007999994501E-2</v>
      </c>
      <c r="DB46" s="64">
        <v>-5.9057846999999199E-3</v>
      </c>
      <c r="DC46" s="64">
        <v>-0.65842280000000297</v>
      </c>
      <c r="DD46" s="64">
        <v>4.16615500000717E-3</v>
      </c>
      <c r="DE46" s="64">
        <v>-7.4128667000295E-4</v>
      </c>
      <c r="DF46" s="64">
        <v>4.9423287000749405E-4</v>
      </c>
      <c r="DG46" s="64">
        <v>7.1346309999942303E-4</v>
      </c>
      <c r="DH46" s="64">
        <v>1.8214710999999899</v>
      </c>
      <c r="DI46" s="64">
        <v>-0.78177077000000095</v>
      </c>
      <c r="DJ46" s="64">
        <v>4.8515875999966002E-3</v>
      </c>
      <c r="DK46" s="64">
        <v>-2.07929260000017E-2</v>
      </c>
      <c r="DL46" s="64">
        <v>-7.4491383999952801E-3</v>
      </c>
      <c r="DM46" s="64">
        <v>3.2835020000066E-3</v>
      </c>
      <c r="DN46" s="64">
        <v>-4.1440333999997997E-2</v>
      </c>
      <c r="DO46" s="64">
        <v>6.18384299999608E-3</v>
      </c>
      <c r="DP46" s="64">
        <v>1.5943302000009901E-2</v>
      </c>
      <c r="DQ46" s="64">
        <v>-6.2837069999988103E-3</v>
      </c>
      <c r="DR46" s="64">
        <v>-1.18815690000051E-2</v>
      </c>
      <c r="DS46" s="64">
        <v>2.2009093999964002E-3</v>
      </c>
      <c r="DT46" s="64">
        <v>8.4484869999901201E-3</v>
      </c>
      <c r="DU46" s="64">
        <v>-6.6901970000032797E-3</v>
      </c>
      <c r="DV46" s="64">
        <v>4.4353787000961403E-4</v>
      </c>
      <c r="DW46" s="64">
        <v>-7.18858969994685E-4</v>
      </c>
      <c r="DX46" s="64">
        <v>-1.48721470000002E-2</v>
      </c>
      <c r="DY46" s="64">
        <v>-0.62450000000000605</v>
      </c>
      <c r="DZ46" s="64">
        <v>8.5387339999965003E-3</v>
      </c>
      <c r="EA46" s="64">
        <v>-1.45671229999644E-3</v>
      </c>
      <c r="EB46" s="64">
        <v>-6.7191430000002102E-3</v>
      </c>
    </row>
    <row r="47" spans="1:132" x14ac:dyDescent="0.3">
      <c r="A47" s="63"/>
      <c r="B47" s="84" t="s">
        <v>242</v>
      </c>
      <c r="C47" s="64">
        <v>4.6031466000018301E-3</v>
      </c>
      <c r="D47" s="64">
        <v>1.00723469999897E-2</v>
      </c>
      <c r="E47" s="64">
        <v>7.8679920000102096E-3</v>
      </c>
      <c r="F47" s="64">
        <v>-6.6602299999996006E-2</v>
      </c>
      <c r="G47" s="64">
        <v>-1.4479230999997501E-2</v>
      </c>
      <c r="H47" s="64">
        <v>3.4193433999996102E-2</v>
      </c>
      <c r="I47" s="64">
        <v>-3.8240929999999701E-2</v>
      </c>
      <c r="J47" s="64">
        <v>7.1756860000005099E-2</v>
      </c>
      <c r="K47" s="64">
        <v>6.35669239998915E-3</v>
      </c>
      <c r="L47" s="64">
        <v>7.9859099999990399E-2</v>
      </c>
      <c r="M47" s="64">
        <v>3.50211079999996E-2</v>
      </c>
      <c r="N47" s="64">
        <v>-5.4418156000046701E-3</v>
      </c>
      <c r="O47" s="64">
        <v>3.9364512999995299E-2</v>
      </c>
      <c r="P47" s="64">
        <v>4.6200557999309699E-4</v>
      </c>
      <c r="Q47" s="64">
        <v>-2.52224950000324E-3</v>
      </c>
      <c r="R47" s="64">
        <v>2.24474839999989E-2</v>
      </c>
      <c r="S47" s="64">
        <v>-7.2037266000024597E-3</v>
      </c>
      <c r="T47" s="64">
        <v>1.5841031000007898E-2</v>
      </c>
      <c r="U47" s="64">
        <v>-1.07509050000232E-3</v>
      </c>
      <c r="V47" s="64">
        <v>1.6130694999993998E-2</v>
      </c>
      <c r="W47" s="64">
        <v>-9.2093850000418698E-4</v>
      </c>
      <c r="X47" s="64">
        <v>-0.64523399999999498</v>
      </c>
      <c r="Y47" s="64">
        <v>2.057795999999E-2</v>
      </c>
      <c r="Z47" s="64">
        <v>1.1084964499996601E-2</v>
      </c>
      <c r="AA47" s="64">
        <v>1.8392269000000499E-2</v>
      </c>
      <c r="AB47" s="64">
        <v>1.23658649999969E-2</v>
      </c>
      <c r="AC47" s="64">
        <v>1.51992720001104E-3</v>
      </c>
      <c r="AD47" s="64">
        <v>-2.5052297999994502E-2</v>
      </c>
      <c r="AE47" s="64">
        <v>5.2844347000036204E-3</v>
      </c>
      <c r="AF47" s="64">
        <v>9.0694030000060301E-3</v>
      </c>
      <c r="AG47" s="64">
        <v>1.0779288999995799E-2</v>
      </c>
      <c r="AH47" s="64">
        <v>8.8663710000602702E-4</v>
      </c>
      <c r="AI47" s="64">
        <v>0.11517206000000201</v>
      </c>
      <c r="AJ47" s="64">
        <v>3.02388610000648E-3</v>
      </c>
      <c r="AK47" s="64">
        <v>7.2562399999975798E-3</v>
      </c>
      <c r="AL47" s="64">
        <v>3.5317235000009703E-2</v>
      </c>
      <c r="AM47" s="64">
        <v>1.8153464999892701E-3</v>
      </c>
      <c r="AN47" s="64">
        <v>0.184008540000002</v>
      </c>
      <c r="AO47" s="64">
        <v>8.0752329999933502E-3</v>
      </c>
      <c r="AP47" s="64">
        <v>1.97067400000028E-2</v>
      </c>
      <c r="AQ47" s="64">
        <v>-8.7719829999999294E-3</v>
      </c>
      <c r="AR47" s="64">
        <v>-9.3885590000009102E-3</v>
      </c>
      <c r="AS47" s="64">
        <v>2.6682928000010299E-2</v>
      </c>
      <c r="AT47" s="64">
        <v>-0.72941060000000202</v>
      </c>
      <c r="AU47" s="64">
        <v>-0.28411080000000399</v>
      </c>
      <c r="AV47" s="64">
        <v>1.5251003999994199E-2</v>
      </c>
      <c r="AW47" s="64">
        <v>9.1980844999950406E-3</v>
      </c>
      <c r="AX47" s="64">
        <v>3.65507839998891E-3</v>
      </c>
      <c r="AY47" s="64">
        <v>3.4181433999913601E-3</v>
      </c>
      <c r="AZ47" s="64">
        <v>4.5940372999986297E-3</v>
      </c>
      <c r="BA47" s="64">
        <v>2.8699133999943202E-3</v>
      </c>
      <c r="BB47" s="64">
        <v>4.15388870000921E-3</v>
      </c>
      <c r="BC47" s="64">
        <v>-6.1167306000031703E-3</v>
      </c>
      <c r="BD47" s="64">
        <v>3.2314325000060199E-3</v>
      </c>
      <c r="BE47" s="64">
        <v>8.69930600000402E-4</v>
      </c>
      <c r="BF47" s="64">
        <v>1.05844639999999</v>
      </c>
      <c r="BG47" s="64">
        <v>-1.0613433999999999</v>
      </c>
      <c r="BH47" s="64">
        <v>-1.96052940000024E-2</v>
      </c>
      <c r="BI47" s="64">
        <v>-8.8804600000269595E-4</v>
      </c>
      <c r="BJ47" s="64">
        <v>3.21368200000283E-3</v>
      </c>
      <c r="BK47" s="64">
        <v>-1.53898270000008E-2</v>
      </c>
      <c r="BL47" s="64">
        <v>-4.7595105999997903E-2</v>
      </c>
      <c r="BM47" s="64">
        <v>-3.04406329998397E-4</v>
      </c>
      <c r="BN47" s="64">
        <v>1.16616399999936E-2</v>
      </c>
      <c r="BO47" s="64">
        <v>-1.13441320000018E-2</v>
      </c>
      <c r="BP47" s="64">
        <v>2.4395994999999902</v>
      </c>
      <c r="BQ47" s="64">
        <v>8.3193030000039397E-3</v>
      </c>
      <c r="BR47" s="64">
        <v>-4.48378319999998E-2</v>
      </c>
      <c r="BS47" s="64">
        <v>4.1492369999995803E-2</v>
      </c>
      <c r="BT47" s="64">
        <v>-7.19322119999699E-3</v>
      </c>
      <c r="BU47" s="64">
        <v>6.0585294999970802E-3</v>
      </c>
      <c r="BV47" s="64">
        <v>-1.6400161999996499E-2</v>
      </c>
      <c r="BW47" s="64">
        <v>5.1732076999933003E-3</v>
      </c>
      <c r="BX47" s="64">
        <v>-2.5944666000032898E-3</v>
      </c>
      <c r="BY47" s="64">
        <v>-1.6901330999996599E-2</v>
      </c>
      <c r="BZ47" s="64">
        <v>0.16618826999998901</v>
      </c>
      <c r="CA47" s="64">
        <v>1.8938728999939899E-3</v>
      </c>
      <c r="CB47" s="64">
        <v>1.5434961000004899E-2</v>
      </c>
      <c r="CC47" s="64">
        <v>4.5168735000045198E-3</v>
      </c>
      <c r="CD47" s="64">
        <v>-7.1849839999971197E-3</v>
      </c>
      <c r="CE47" s="64">
        <v>5.0625525999992201E-3</v>
      </c>
      <c r="CF47" s="64">
        <v>-4.4149673000037897E-3</v>
      </c>
      <c r="CG47" s="64">
        <v>1.70180100000028E-2</v>
      </c>
      <c r="CH47" s="64">
        <v>-1.64872839999997E-2</v>
      </c>
      <c r="CI47" s="64">
        <v>-2.9233665999994801E-2</v>
      </c>
      <c r="CJ47" s="64">
        <v>8.6122289999934799E-3</v>
      </c>
      <c r="CK47" s="64">
        <v>-1.36105199999959E-2</v>
      </c>
      <c r="CL47" s="64">
        <v>-1.73495949999936E-3</v>
      </c>
      <c r="CM47" s="64">
        <v>1.6239033</v>
      </c>
      <c r="CN47" s="64">
        <v>-2.9575051999997101E-2</v>
      </c>
      <c r="CO47" s="64">
        <v>2.4997354000078102E-3</v>
      </c>
      <c r="CP47" s="64">
        <v>-2.7717209999944502E-3</v>
      </c>
      <c r="CQ47" s="64">
        <v>9.2390240000739298E-4</v>
      </c>
      <c r="CR47" s="64">
        <v>1.1146815000007099E-2</v>
      </c>
      <c r="CS47" s="64">
        <v>6.1381130000093299E-3</v>
      </c>
      <c r="CT47" s="64">
        <v>4.22162600000053E-3</v>
      </c>
      <c r="CU47" s="64">
        <v>5.4469713999916198E-3</v>
      </c>
      <c r="CV47" s="64">
        <v>4.4970956000001103E-2</v>
      </c>
      <c r="CW47" s="64">
        <v>0.20864021999999999</v>
      </c>
      <c r="CX47" s="64">
        <v>1.8404034999997002E-2</v>
      </c>
      <c r="CY47" s="64">
        <v>0.10764710999999801</v>
      </c>
      <c r="CZ47" s="64">
        <v>-6.9269826999951399E-3</v>
      </c>
      <c r="DA47" s="64">
        <v>-1.3395007999994501E-2</v>
      </c>
      <c r="DB47" s="64">
        <v>-5.9057846999999199E-3</v>
      </c>
      <c r="DC47" s="64">
        <v>-0.65842280000000297</v>
      </c>
      <c r="DD47" s="64">
        <v>4.16615500000717E-3</v>
      </c>
      <c r="DE47" s="64">
        <v>-7.4128667000295E-4</v>
      </c>
      <c r="DF47" s="64">
        <v>4.9423287000749405E-4</v>
      </c>
      <c r="DG47" s="64">
        <v>7.1346309999942303E-4</v>
      </c>
      <c r="DH47" s="64">
        <v>1.8214710999999899</v>
      </c>
      <c r="DI47" s="64">
        <v>-0.78177077000000095</v>
      </c>
      <c r="DJ47" s="64">
        <v>4.8515875999966002E-3</v>
      </c>
      <c r="DK47" s="64">
        <v>-2.07929260000017E-2</v>
      </c>
      <c r="DL47" s="64">
        <v>-7.4491383999952801E-3</v>
      </c>
      <c r="DM47" s="64">
        <v>3.2835020000066E-3</v>
      </c>
      <c r="DN47" s="64">
        <v>-4.1440333999997997E-2</v>
      </c>
      <c r="DO47" s="64">
        <v>6.18384299999608E-3</v>
      </c>
      <c r="DP47" s="64">
        <v>1.5943302000009901E-2</v>
      </c>
      <c r="DQ47" s="64">
        <v>-6.2837069999988103E-3</v>
      </c>
      <c r="DR47" s="64">
        <v>-1.18815690000051E-2</v>
      </c>
      <c r="DS47" s="64">
        <v>2.2009093999964002E-3</v>
      </c>
      <c r="DT47" s="64">
        <v>8.4484869999901201E-3</v>
      </c>
      <c r="DU47" s="64">
        <v>-6.6901970000032797E-3</v>
      </c>
      <c r="DV47" s="64">
        <v>4.4353787000961403E-4</v>
      </c>
      <c r="DW47" s="64">
        <v>-7.18858969994685E-4</v>
      </c>
      <c r="DX47" s="64">
        <v>-1.48721470000002E-2</v>
      </c>
      <c r="DY47" s="64">
        <v>-0.62450000000000605</v>
      </c>
      <c r="DZ47" s="64">
        <v>8.5387339999965003E-3</v>
      </c>
      <c r="EA47" s="64">
        <v>-1.45671229999644E-3</v>
      </c>
      <c r="EB47" s="64">
        <v>-6.7191430000002102E-3</v>
      </c>
    </row>
    <row r="48" spans="1:132" x14ac:dyDescent="0.3">
      <c r="A48" s="63"/>
      <c r="B48" s="84" t="s">
        <v>243</v>
      </c>
      <c r="C48" s="64">
        <v>4.6031466000018301E-3</v>
      </c>
      <c r="D48" s="64">
        <v>1.00723469999897E-2</v>
      </c>
      <c r="E48" s="64">
        <v>7.8679920000102096E-3</v>
      </c>
      <c r="F48" s="64">
        <v>-6.6602299999996006E-2</v>
      </c>
      <c r="G48" s="64">
        <v>-1.4479230999997501E-2</v>
      </c>
      <c r="H48" s="64">
        <v>3.4193433999996102E-2</v>
      </c>
      <c r="I48" s="64">
        <v>-3.8240929999999701E-2</v>
      </c>
      <c r="J48" s="64">
        <v>7.1756860000005099E-2</v>
      </c>
      <c r="K48" s="64">
        <v>6.35669239998915E-3</v>
      </c>
      <c r="L48" s="64">
        <v>7.9859099999990399E-2</v>
      </c>
      <c r="M48" s="64">
        <v>3.50211079999996E-2</v>
      </c>
      <c r="N48" s="64">
        <v>-5.4418156000046701E-3</v>
      </c>
      <c r="O48" s="64">
        <v>3.9364512999995299E-2</v>
      </c>
      <c r="P48" s="64">
        <v>4.6200557999309699E-4</v>
      </c>
      <c r="Q48" s="64">
        <v>-2.52224950000324E-3</v>
      </c>
      <c r="R48" s="64">
        <v>2.24474839999989E-2</v>
      </c>
      <c r="S48" s="64">
        <v>-7.2037266000024597E-3</v>
      </c>
      <c r="T48" s="64">
        <v>1.5841031000007898E-2</v>
      </c>
      <c r="U48" s="64">
        <v>-1.07509050000232E-3</v>
      </c>
      <c r="V48" s="64">
        <v>1.6130694999993998E-2</v>
      </c>
      <c r="W48" s="64">
        <v>-9.2093850000418698E-4</v>
      </c>
      <c r="X48" s="64">
        <v>-0.64523399999999498</v>
      </c>
      <c r="Y48" s="64">
        <v>2.057795999999E-2</v>
      </c>
      <c r="Z48" s="64">
        <v>1.1084964499996601E-2</v>
      </c>
      <c r="AA48" s="64">
        <v>1.8392269000000499E-2</v>
      </c>
      <c r="AB48" s="64">
        <v>1.23658649999969E-2</v>
      </c>
      <c r="AC48" s="64">
        <v>1.51992720001104E-3</v>
      </c>
      <c r="AD48" s="64">
        <v>-2.5052297999994502E-2</v>
      </c>
      <c r="AE48" s="64">
        <v>5.2844347000036204E-3</v>
      </c>
      <c r="AF48" s="64">
        <v>9.0694030000060301E-3</v>
      </c>
      <c r="AG48" s="64">
        <v>1.0779288999995799E-2</v>
      </c>
      <c r="AH48" s="64">
        <v>8.8663710000602702E-4</v>
      </c>
      <c r="AI48" s="64">
        <v>0.11517206000000201</v>
      </c>
      <c r="AJ48" s="64">
        <v>3.02388610000648E-3</v>
      </c>
      <c r="AK48" s="64">
        <v>7.2562399999975798E-3</v>
      </c>
      <c r="AL48" s="64">
        <v>3.5317235000009703E-2</v>
      </c>
      <c r="AM48" s="64">
        <v>1.8153464999892701E-3</v>
      </c>
      <c r="AN48" s="64">
        <v>0.184008540000002</v>
      </c>
      <c r="AO48" s="64">
        <v>8.0752329999933502E-3</v>
      </c>
      <c r="AP48" s="64">
        <v>1.97067400000028E-2</v>
      </c>
      <c r="AQ48" s="64">
        <v>-8.7719829999999294E-3</v>
      </c>
      <c r="AR48" s="64">
        <v>-9.3885590000009102E-3</v>
      </c>
      <c r="AS48" s="64">
        <v>2.6682928000010299E-2</v>
      </c>
      <c r="AT48" s="64">
        <v>-0.72941060000000202</v>
      </c>
      <c r="AU48" s="64">
        <v>-0.28411080000000399</v>
      </c>
      <c r="AV48" s="64">
        <v>1.5251003999994199E-2</v>
      </c>
      <c r="AW48" s="64">
        <v>9.1980844999950406E-3</v>
      </c>
      <c r="AX48" s="64">
        <v>3.65507839998891E-3</v>
      </c>
      <c r="AY48" s="64">
        <v>3.4181433999913601E-3</v>
      </c>
      <c r="AZ48" s="64">
        <v>4.5940372999986297E-3</v>
      </c>
      <c r="BA48" s="64">
        <v>2.8699133999943202E-3</v>
      </c>
      <c r="BB48" s="64">
        <v>4.15388870000921E-3</v>
      </c>
      <c r="BC48" s="64">
        <v>-6.1167306000031703E-3</v>
      </c>
      <c r="BD48" s="64">
        <v>3.2314325000060199E-3</v>
      </c>
      <c r="BE48" s="64">
        <v>8.69930600000402E-4</v>
      </c>
      <c r="BF48" s="64">
        <v>1.05844639999999</v>
      </c>
      <c r="BG48" s="64">
        <v>-1.0613433999999999</v>
      </c>
      <c r="BH48" s="64">
        <v>-1.96052940000024E-2</v>
      </c>
      <c r="BI48" s="64">
        <v>-8.8804600000269595E-4</v>
      </c>
      <c r="BJ48" s="64">
        <v>3.21368200000283E-3</v>
      </c>
      <c r="BK48" s="64">
        <v>-1.53898270000008E-2</v>
      </c>
      <c r="BL48" s="64">
        <v>-4.7595105999997903E-2</v>
      </c>
      <c r="BM48" s="64">
        <v>-3.04406329998397E-4</v>
      </c>
      <c r="BN48" s="64">
        <v>1.16616399999936E-2</v>
      </c>
      <c r="BO48" s="64">
        <v>-1.13441320000018E-2</v>
      </c>
      <c r="BP48" s="64">
        <v>2.4395994999999902</v>
      </c>
      <c r="BQ48" s="64">
        <v>8.3193030000039397E-3</v>
      </c>
      <c r="BR48" s="64">
        <v>-4.48378319999998E-2</v>
      </c>
      <c r="BS48" s="64">
        <v>4.1492369999995803E-2</v>
      </c>
      <c r="BT48" s="64">
        <v>-7.19322119999699E-3</v>
      </c>
      <c r="BU48" s="64">
        <v>6.0585294999970802E-3</v>
      </c>
      <c r="BV48" s="64">
        <v>-1.6400161999996499E-2</v>
      </c>
      <c r="BW48" s="64">
        <v>5.1732076999933003E-3</v>
      </c>
      <c r="BX48" s="64">
        <v>-2.5944666000032898E-3</v>
      </c>
      <c r="BY48" s="64">
        <v>-1.6901330999996599E-2</v>
      </c>
      <c r="BZ48" s="64">
        <v>0.16618826999998901</v>
      </c>
      <c r="CA48" s="64">
        <v>1.8938728999939899E-3</v>
      </c>
      <c r="CB48" s="64">
        <v>1.5434961000004899E-2</v>
      </c>
      <c r="CC48" s="64">
        <v>4.5168735000045198E-3</v>
      </c>
      <c r="CD48" s="64">
        <v>-7.1849839999971197E-3</v>
      </c>
      <c r="CE48" s="64">
        <v>5.0625525999992201E-3</v>
      </c>
      <c r="CF48" s="64">
        <v>-4.4149673000037897E-3</v>
      </c>
      <c r="CG48" s="64">
        <v>1.70180100000028E-2</v>
      </c>
      <c r="CH48" s="64">
        <v>-1.64872839999997E-2</v>
      </c>
      <c r="CI48" s="64">
        <v>-2.9233665999994801E-2</v>
      </c>
      <c r="CJ48" s="64">
        <v>8.6122289999934799E-3</v>
      </c>
      <c r="CK48" s="64">
        <v>-1.36105199999959E-2</v>
      </c>
      <c r="CL48" s="64">
        <v>-1.73495949999936E-3</v>
      </c>
      <c r="CM48" s="64">
        <v>1.6239033</v>
      </c>
      <c r="CN48" s="64">
        <v>-2.9575051999997101E-2</v>
      </c>
      <c r="CO48" s="64">
        <v>2.4997354000078102E-3</v>
      </c>
      <c r="CP48" s="64">
        <v>-2.7717209999944502E-3</v>
      </c>
      <c r="CQ48" s="64">
        <v>9.2390240000739298E-4</v>
      </c>
      <c r="CR48" s="64">
        <v>1.1146815000007099E-2</v>
      </c>
      <c r="CS48" s="64">
        <v>6.1381130000093299E-3</v>
      </c>
      <c r="CT48" s="64">
        <v>4.22162600000053E-3</v>
      </c>
      <c r="CU48" s="64">
        <v>5.4469713999916198E-3</v>
      </c>
      <c r="CV48" s="64">
        <v>4.4970956000001103E-2</v>
      </c>
      <c r="CW48" s="64">
        <v>0.20864021999999999</v>
      </c>
      <c r="CX48" s="64">
        <v>1.8404034999997002E-2</v>
      </c>
      <c r="CY48" s="64">
        <v>0.10764710999999801</v>
      </c>
      <c r="CZ48" s="64">
        <v>-6.9269826999951399E-3</v>
      </c>
      <c r="DA48" s="64">
        <v>-1.3395007999994501E-2</v>
      </c>
      <c r="DB48" s="64">
        <v>-5.9057846999999199E-3</v>
      </c>
      <c r="DC48" s="64">
        <v>-0.65842280000000297</v>
      </c>
      <c r="DD48" s="64">
        <v>4.16615500000717E-3</v>
      </c>
      <c r="DE48" s="64">
        <v>-7.4128667000295E-4</v>
      </c>
      <c r="DF48" s="64">
        <v>4.9423287000749405E-4</v>
      </c>
      <c r="DG48" s="64">
        <v>7.1346309999942303E-4</v>
      </c>
      <c r="DH48" s="64">
        <v>1.8214710999999899</v>
      </c>
      <c r="DI48" s="64">
        <v>-0.78177077000000095</v>
      </c>
      <c r="DJ48" s="64">
        <v>4.8515875999966002E-3</v>
      </c>
      <c r="DK48" s="64">
        <v>-2.07929260000017E-2</v>
      </c>
      <c r="DL48" s="64">
        <v>-7.4491383999952801E-3</v>
      </c>
      <c r="DM48" s="64">
        <v>3.2835020000066E-3</v>
      </c>
      <c r="DN48" s="64">
        <v>-4.1440333999997997E-2</v>
      </c>
      <c r="DO48" s="64">
        <v>6.18384299999608E-3</v>
      </c>
      <c r="DP48" s="64">
        <v>1.5943302000009901E-2</v>
      </c>
      <c r="DQ48" s="64">
        <v>-6.2837069999988103E-3</v>
      </c>
      <c r="DR48" s="64">
        <v>-1.18815690000051E-2</v>
      </c>
      <c r="DS48" s="64">
        <v>2.2009093999964002E-3</v>
      </c>
      <c r="DT48" s="64">
        <v>8.4484869999901201E-3</v>
      </c>
      <c r="DU48" s="64">
        <v>-6.6901970000032797E-3</v>
      </c>
      <c r="DV48" s="64">
        <v>4.4353787000961403E-4</v>
      </c>
      <c r="DW48" s="64">
        <v>-7.18858969994685E-4</v>
      </c>
      <c r="DX48" s="64">
        <v>-1.48721470000002E-2</v>
      </c>
      <c r="DY48" s="64">
        <v>-0.62450000000000605</v>
      </c>
      <c r="DZ48" s="64">
        <v>8.5387339999965003E-3</v>
      </c>
      <c r="EA48" s="64">
        <v>-1.45671229999644E-3</v>
      </c>
      <c r="EB48" s="64">
        <v>-6.7191430000002102E-3</v>
      </c>
    </row>
    <row r="49" spans="1:132" x14ac:dyDescent="0.3">
      <c r="A49" s="63"/>
      <c r="B49" s="84" t="s">
        <v>244</v>
      </c>
      <c r="C49" s="64">
        <v>4.6031466000018301E-3</v>
      </c>
      <c r="D49" s="64">
        <v>1.00723469999897E-2</v>
      </c>
      <c r="E49" s="64">
        <v>7.8679920000102096E-3</v>
      </c>
      <c r="F49" s="64">
        <v>-6.6602299999996006E-2</v>
      </c>
      <c r="G49" s="64">
        <v>-1.4479230999997501E-2</v>
      </c>
      <c r="H49" s="64">
        <v>3.4193433999996102E-2</v>
      </c>
      <c r="I49" s="64">
        <v>-3.8240929999999701E-2</v>
      </c>
      <c r="J49" s="64">
        <v>7.1756860000005099E-2</v>
      </c>
      <c r="K49" s="64">
        <v>6.35669239998915E-3</v>
      </c>
      <c r="L49" s="64">
        <v>7.9859099999990399E-2</v>
      </c>
      <c r="M49" s="64">
        <v>3.50211079999996E-2</v>
      </c>
      <c r="N49" s="64">
        <v>-5.4418156000046701E-3</v>
      </c>
      <c r="O49" s="64">
        <v>3.9364512999995299E-2</v>
      </c>
      <c r="P49" s="64">
        <v>4.6200557999309699E-4</v>
      </c>
      <c r="Q49" s="64">
        <v>-2.52224950000324E-3</v>
      </c>
      <c r="R49" s="64">
        <v>2.24474839999989E-2</v>
      </c>
      <c r="S49" s="64">
        <v>-7.2037266000024597E-3</v>
      </c>
      <c r="T49" s="64">
        <v>1.5841031000007898E-2</v>
      </c>
      <c r="U49" s="64">
        <v>-1.07509050000232E-3</v>
      </c>
      <c r="V49" s="64">
        <v>1.6130694999993998E-2</v>
      </c>
      <c r="W49" s="64">
        <v>-9.2093850000418698E-4</v>
      </c>
      <c r="X49" s="64">
        <v>-0.64523399999999498</v>
      </c>
      <c r="Y49" s="64">
        <v>2.057795999999E-2</v>
      </c>
      <c r="Z49" s="64">
        <v>1.1084964499996601E-2</v>
      </c>
      <c r="AA49" s="64">
        <v>1.8392269000000499E-2</v>
      </c>
      <c r="AB49" s="64">
        <v>1.23658649999969E-2</v>
      </c>
      <c r="AC49" s="64">
        <v>1.51992720001104E-3</v>
      </c>
      <c r="AD49" s="64">
        <v>-2.5052297999994502E-2</v>
      </c>
      <c r="AE49" s="64">
        <v>5.2844347000036204E-3</v>
      </c>
      <c r="AF49" s="64">
        <v>9.0694030000060301E-3</v>
      </c>
      <c r="AG49" s="64">
        <v>1.0779288999995799E-2</v>
      </c>
      <c r="AH49" s="64">
        <v>8.8663710000602702E-4</v>
      </c>
      <c r="AI49" s="64">
        <v>0.11517206000000201</v>
      </c>
      <c r="AJ49" s="64">
        <v>3.02388610000648E-3</v>
      </c>
      <c r="AK49" s="64">
        <v>7.2562399999975798E-3</v>
      </c>
      <c r="AL49" s="64">
        <v>3.5317235000009703E-2</v>
      </c>
      <c r="AM49" s="64">
        <v>1.8153464999892701E-3</v>
      </c>
      <c r="AN49" s="64">
        <v>0.184008540000002</v>
      </c>
      <c r="AO49" s="64">
        <v>8.0752329999933502E-3</v>
      </c>
      <c r="AP49" s="64">
        <v>1.97067400000028E-2</v>
      </c>
      <c r="AQ49" s="64">
        <v>-8.7719829999999294E-3</v>
      </c>
      <c r="AR49" s="64">
        <v>-9.3885590000009102E-3</v>
      </c>
      <c r="AS49" s="64">
        <v>2.6682928000010299E-2</v>
      </c>
      <c r="AT49" s="64">
        <v>-0.72941060000000202</v>
      </c>
      <c r="AU49" s="64">
        <v>-0.28411080000000399</v>
      </c>
      <c r="AV49" s="64">
        <v>1.5251003999994199E-2</v>
      </c>
      <c r="AW49" s="64">
        <v>9.1980844999950406E-3</v>
      </c>
      <c r="AX49" s="64">
        <v>3.65507839998891E-3</v>
      </c>
      <c r="AY49" s="64">
        <v>3.4181433999913601E-3</v>
      </c>
      <c r="AZ49" s="64">
        <v>4.5940372999986297E-3</v>
      </c>
      <c r="BA49" s="64">
        <v>2.8699133999943202E-3</v>
      </c>
      <c r="BB49" s="64">
        <v>4.15388870000921E-3</v>
      </c>
      <c r="BC49" s="64">
        <v>-6.1167306000031703E-3</v>
      </c>
      <c r="BD49" s="64">
        <v>3.2314325000060199E-3</v>
      </c>
      <c r="BE49" s="64">
        <v>8.69930600000402E-4</v>
      </c>
      <c r="BF49" s="64">
        <v>1.05844639999999</v>
      </c>
      <c r="BG49" s="64">
        <v>-1.0613433999999999</v>
      </c>
      <c r="BH49" s="64">
        <v>-1.96052940000024E-2</v>
      </c>
      <c r="BI49" s="64">
        <v>-8.8804600000269595E-4</v>
      </c>
      <c r="BJ49" s="64">
        <v>3.21368200000283E-3</v>
      </c>
      <c r="BK49" s="64">
        <v>-1.53898270000008E-2</v>
      </c>
      <c r="BL49" s="64">
        <v>-4.7595105999997903E-2</v>
      </c>
      <c r="BM49" s="64">
        <v>-3.04406329998397E-4</v>
      </c>
      <c r="BN49" s="64">
        <v>1.16616399999936E-2</v>
      </c>
      <c r="BO49" s="64">
        <v>-1.13441320000018E-2</v>
      </c>
      <c r="BP49" s="64">
        <v>2.4395994999999902</v>
      </c>
      <c r="BQ49" s="64">
        <v>8.3193030000039397E-3</v>
      </c>
      <c r="BR49" s="64">
        <v>-4.48378319999998E-2</v>
      </c>
      <c r="BS49" s="64">
        <v>4.1492369999995803E-2</v>
      </c>
      <c r="BT49" s="64">
        <v>-7.19322119999699E-3</v>
      </c>
      <c r="BU49" s="64">
        <v>6.0585294999970802E-3</v>
      </c>
      <c r="BV49" s="64">
        <v>-1.6400161999996499E-2</v>
      </c>
      <c r="BW49" s="64">
        <v>5.1732076999933003E-3</v>
      </c>
      <c r="BX49" s="64">
        <v>-2.5944666000032898E-3</v>
      </c>
      <c r="BY49" s="64">
        <v>-1.6901330999996599E-2</v>
      </c>
      <c r="BZ49" s="64">
        <v>0.16618826999998901</v>
      </c>
      <c r="CA49" s="64">
        <v>1.8938728999939899E-3</v>
      </c>
      <c r="CB49" s="64">
        <v>1.5434961000004899E-2</v>
      </c>
      <c r="CC49" s="64">
        <v>4.5168735000045198E-3</v>
      </c>
      <c r="CD49" s="64">
        <v>-7.1849839999971197E-3</v>
      </c>
      <c r="CE49" s="64">
        <v>5.0625525999992201E-3</v>
      </c>
      <c r="CF49" s="64">
        <v>-4.4149673000037897E-3</v>
      </c>
      <c r="CG49" s="64">
        <v>1.70180100000028E-2</v>
      </c>
      <c r="CH49" s="64">
        <v>-1.64872839999997E-2</v>
      </c>
      <c r="CI49" s="64">
        <v>-2.9233665999994801E-2</v>
      </c>
      <c r="CJ49" s="64">
        <v>8.6122289999934799E-3</v>
      </c>
      <c r="CK49" s="64">
        <v>-1.36105199999959E-2</v>
      </c>
      <c r="CL49" s="64">
        <v>-1.73495949999936E-3</v>
      </c>
      <c r="CM49" s="64">
        <v>1.6239033</v>
      </c>
      <c r="CN49" s="64">
        <v>-2.9575051999997101E-2</v>
      </c>
      <c r="CO49" s="64">
        <v>2.4997354000078102E-3</v>
      </c>
      <c r="CP49" s="64">
        <v>-2.7717209999944502E-3</v>
      </c>
      <c r="CQ49" s="64">
        <v>9.2390240000739298E-4</v>
      </c>
      <c r="CR49" s="64">
        <v>1.1146815000007099E-2</v>
      </c>
      <c r="CS49" s="64">
        <v>6.1381130000093299E-3</v>
      </c>
      <c r="CT49" s="64">
        <v>4.22162600000053E-3</v>
      </c>
      <c r="CU49" s="64">
        <v>5.4469713999916198E-3</v>
      </c>
      <c r="CV49" s="64">
        <v>4.4970956000001103E-2</v>
      </c>
      <c r="CW49" s="64">
        <v>0.20864021999999999</v>
      </c>
      <c r="CX49" s="64">
        <v>1.8404034999997002E-2</v>
      </c>
      <c r="CY49" s="64">
        <v>0.10764710999999801</v>
      </c>
      <c r="CZ49" s="64">
        <v>-6.9269826999951399E-3</v>
      </c>
      <c r="DA49" s="64">
        <v>-1.3395007999994501E-2</v>
      </c>
      <c r="DB49" s="64">
        <v>-5.9057846999999199E-3</v>
      </c>
      <c r="DC49" s="64">
        <v>-0.65842280000000297</v>
      </c>
      <c r="DD49" s="64">
        <v>4.16615500000717E-3</v>
      </c>
      <c r="DE49" s="64">
        <v>-7.4128667000295E-4</v>
      </c>
      <c r="DF49" s="64">
        <v>4.9423287000749405E-4</v>
      </c>
      <c r="DG49" s="64">
        <v>7.1346309999942303E-4</v>
      </c>
      <c r="DH49" s="64">
        <v>1.8214710999999899</v>
      </c>
      <c r="DI49" s="64">
        <v>-0.78177077000000095</v>
      </c>
      <c r="DJ49" s="64">
        <v>4.8515875999966002E-3</v>
      </c>
      <c r="DK49" s="64">
        <v>-2.07929260000017E-2</v>
      </c>
      <c r="DL49" s="64">
        <v>-7.4491383999952801E-3</v>
      </c>
      <c r="DM49" s="64">
        <v>3.2835020000066E-3</v>
      </c>
      <c r="DN49" s="64">
        <v>-4.1440333999997997E-2</v>
      </c>
      <c r="DO49" s="64">
        <v>6.18384299999608E-3</v>
      </c>
      <c r="DP49" s="64">
        <v>1.5943302000009901E-2</v>
      </c>
      <c r="DQ49" s="64">
        <v>-6.2837069999988103E-3</v>
      </c>
      <c r="DR49" s="64">
        <v>-1.18815690000051E-2</v>
      </c>
      <c r="DS49" s="64">
        <v>2.2009093999964002E-3</v>
      </c>
      <c r="DT49" s="64">
        <v>8.4484869999901201E-3</v>
      </c>
      <c r="DU49" s="64">
        <v>-6.6901970000032797E-3</v>
      </c>
      <c r="DV49" s="64">
        <v>4.4353787000961403E-4</v>
      </c>
      <c r="DW49" s="64">
        <v>-7.18858969994685E-4</v>
      </c>
      <c r="DX49" s="64">
        <v>-1.48721470000002E-2</v>
      </c>
      <c r="DY49" s="64">
        <v>-0.62450000000000605</v>
      </c>
      <c r="DZ49" s="64">
        <v>8.5387339999965003E-3</v>
      </c>
      <c r="EA49" s="64">
        <v>-1.45671229999644E-3</v>
      </c>
      <c r="EB49" s="64">
        <v>-6.7191430000002102E-3</v>
      </c>
    </row>
    <row r="50" spans="1:132" x14ac:dyDescent="0.3">
      <c r="A50" s="63"/>
      <c r="B50" s="84" t="s">
        <v>245</v>
      </c>
      <c r="C50" s="64">
        <v>4.6031466000018301E-3</v>
      </c>
      <c r="D50" s="64">
        <v>1.00723469999897E-2</v>
      </c>
      <c r="E50" s="64">
        <v>7.8679920000102096E-3</v>
      </c>
      <c r="F50" s="64">
        <v>-6.6602299999996006E-2</v>
      </c>
      <c r="G50" s="64">
        <v>-1.4479230999997501E-2</v>
      </c>
      <c r="H50" s="64">
        <v>3.4193433999996102E-2</v>
      </c>
      <c r="I50" s="64">
        <v>-3.8240929999999701E-2</v>
      </c>
      <c r="J50" s="64">
        <v>7.1756860000005099E-2</v>
      </c>
      <c r="K50" s="64">
        <v>6.35669239998915E-3</v>
      </c>
      <c r="L50" s="64">
        <v>7.9859099999990399E-2</v>
      </c>
      <c r="M50" s="64">
        <v>3.50211079999996E-2</v>
      </c>
      <c r="N50" s="64">
        <v>-5.4418156000046701E-3</v>
      </c>
      <c r="O50" s="64">
        <v>3.9364512999995299E-2</v>
      </c>
      <c r="P50" s="64">
        <v>4.6200557999309699E-4</v>
      </c>
      <c r="Q50" s="64">
        <v>-2.52224950000324E-3</v>
      </c>
      <c r="R50" s="64">
        <v>2.24474839999989E-2</v>
      </c>
      <c r="S50" s="64">
        <v>-7.2037266000024597E-3</v>
      </c>
      <c r="T50" s="64">
        <v>1.5841031000007898E-2</v>
      </c>
      <c r="U50" s="64">
        <v>-1.07509050000232E-3</v>
      </c>
      <c r="V50" s="64">
        <v>1.6130694999993998E-2</v>
      </c>
      <c r="W50" s="64">
        <v>-9.2093850000418698E-4</v>
      </c>
      <c r="X50" s="64">
        <v>-0.64523399999999498</v>
      </c>
      <c r="Y50" s="64">
        <v>2.057795999999E-2</v>
      </c>
      <c r="Z50" s="64">
        <v>1.1084964499996601E-2</v>
      </c>
      <c r="AA50" s="64">
        <v>1.8392269000000499E-2</v>
      </c>
      <c r="AB50" s="64">
        <v>1.23658649999969E-2</v>
      </c>
      <c r="AC50" s="64">
        <v>1.51992720001104E-3</v>
      </c>
      <c r="AD50" s="64">
        <v>-2.5052297999994502E-2</v>
      </c>
      <c r="AE50" s="64">
        <v>5.2844347000036204E-3</v>
      </c>
      <c r="AF50" s="64">
        <v>9.0694030000060301E-3</v>
      </c>
      <c r="AG50" s="64">
        <v>1.0779288999995799E-2</v>
      </c>
      <c r="AH50" s="64">
        <v>8.8663710000602702E-4</v>
      </c>
      <c r="AI50" s="64">
        <v>0.11517206000000201</v>
      </c>
      <c r="AJ50" s="64">
        <v>3.02388610000648E-3</v>
      </c>
      <c r="AK50" s="64">
        <v>7.2562399999975798E-3</v>
      </c>
      <c r="AL50" s="64">
        <v>3.5317235000009703E-2</v>
      </c>
      <c r="AM50" s="64">
        <v>1.8153464999892701E-3</v>
      </c>
      <c r="AN50" s="64">
        <v>0.184008540000002</v>
      </c>
      <c r="AO50" s="64">
        <v>8.0752329999933502E-3</v>
      </c>
      <c r="AP50" s="64">
        <v>1.97067400000028E-2</v>
      </c>
      <c r="AQ50" s="64">
        <v>-8.7719829999999294E-3</v>
      </c>
      <c r="AR50" s="64">
        <v>-9.3885590000009102E-3</v>
      </c>
      <c r="AS50" s="64">
        <v>2.6682928000010299E-2</v>
      </c>
      <c r="AT50" s="64">
        <v>-0.72941060000000202</v>
      </c>
      <c r="AU50" s="64">
        <v>-0.28411080000000399</v>
      </c>
      <c r="AV50" s="64">
        <v>1.5251003999994199E-2</v>
      </c>
      <c r="AW50" s="64">
        <v>9.1980844999950406E-3</v>
      </c>
      <c r="AX50" s="64">
        <v>3.65507839998891E-3</v>
      </c>
      <c r="AY50" s="64">
        <v>3.4181433999913601E-3</v>
      </c>
      <c r="AZ50" s="64">
        <v>4.5940372999986297E-3</v>
      </c>
      <c r="BA50" s="64">
        <v>2.8699133999943202E-3</v>
      </c>
      <c r="BB50" s="64">
        <v>4.15388870000921E-3</v>
      </c>
      <c r="BC50" s="64">
        <v>-6.1167306000031703E-3</v>
      </c>
      <c r="BD50" s="64">
        <v>3.2314325000060199E-3</v>
      </c>
      <c r="BE50" s="64">
        <v>8.69930600000402E-4</v>
      </c>
      <c r="BF50" s="64">
        <v>1.05844639999999</v>
      </c>
      <c r="BG50" s="64">
        <v>-1.0613433999999999</v>
      </c>
      <c r="BH50" s="64">
        <v>-1.96052940000024E-2</v>
      </c>
      <c r="BI50" s="64">
        <v>-8.8804600000269595E-4</v>
      </c>
      <c r="BJ50" s="64">
        <v>3.21368200000283E-3</v>
      </c>
      <c r="BK50" s="64">
        <v>-1.53898270000008E-2</v>
      </c>
      <c r="BL50" s="64">
        <v>-4.7595105999997903E-2</v>
      </c>
      <c r="BM50" s="64">
        <v>-3.04406329998397E-4</v>
      </c>
      <c r="BN50" s="64">
        <v>1.16616399999936E-2</v>
      </c>
      <c r="BO50" s="64">
        <v>-1.13441320000018E-2</v>
      </c>
      <c r="BP50" s="64">
        <v>2.4395994999999902</v>
      </c>
      <c r="BQ50" s="64">
        <v>8.3193030000039397E-3</v>
      </c>
      <c r="BR50" s="64">
        <v>-4.48378319999998E-2</v>
      </c>
      <c r="BS50" s="64">
        <v>4.1492369999995803E-2</v>
      </c>
      <c r="BT50" s="64">
        <v>-7.19322119999699E-3</v>
      </c>
      <c r="BU50" s="64">
        <v>6.0585294999970802E-3</v>
      </c>
      <c r="BV50" s="64">
        <v>-1.6400161999996499E-2</v>
      </c>
      <c r="BW50" s="64">
        <v>5.1732076999933003E-3</v>
      </c>
      <c r="BX50" s="64">
        <v>-2.5944666000032898E-3</v>
      </c>
      <c r="BY50" s="64">
        <v>-1.6901330999996599E-2</v>
      </c>
      <c r="BZ50" s="64">
        <v>0.16618826999998901</v>
      </c>
      <c r="CA50" s="64">
        <v>1.8938728999939899E-3</v>
      </c>
      <c r="CB50" s="64">
        <v>1.5434961000004899E-2</v>
      </c>
      <c r="CC50" s="64">
        <v>4.5168735000045198E-3</v>
      </c>
      <c r="CD50" s="64">
        <v>-7.1849839999971197E-3</v>
      </c>
      <c r="CE50" s="64">
        <v>5.0625525999992201E-3</v>
      </c>
      <c r="CF50" s="64">
        <v>-4.4149673000037897E-3</v>
      </c>
      <c r="CG50" s="64">
        <v>1.70180100000028E-2</v>
      </c>
      <c r="CH50" s="64">
        <v>-1.64872839999997E-2</v>
      </c>
      <c r="CI50" s="64">
        <v>-2.9233665999994801E-2</v>
      </c>
      <c r="CJ50" s="64">
        <v>8.6122289999934799E-3</v>
      </c>
      <c r="CK50" s="64">
        <v>-1.36105199999959E-2</v>
      </c>
      <c r="CL50" s="64">
        <v>-1.73495949999936E-3</v>
      </c>
      <c r="CM50" s="64">
        <v>1.6239033</v>
      </c>
      <c r="CN50" s="64">
        <v>-2.9575051999997101E-2</v>
      </c>
      <c r="CO50" s="64">
        <v>2.4997354000078102E-3</v>
      </c>
      <c r="CP50" s="64">
        <v>-2.7717209999944502E-3</v>
      </c>
      <c r="CQ50" s="64">
        <v>9.2390240000739298E-4</v>
      </c>
      <c r="CR50" s="64">
        <v>1.1146815000007099E-2</v>
      </c>
      <c r="CS50" s="64">
        <v>6.1381130000093299E-3</v>
      </c>
      <c r="CT50" s="64">
        <v>4.22162600000053E-3</v>
      </c>
      <c r="CU50" s="64">
        <v>5.4469713999916198E-3</v>
      </c>
      <c r="CV50" s="64">
        <v>4.4970956000001103E-2</v>
      </c>
      <c r="CW50" s="64">
        <v>0.20864021999999999</v>
      </c>
      <c r="CX50" s="64">
        <v>1.8404034999997002E-2</v>
      </c>
      <c r="CY50" s="64">
        <v>0.10764710999999801</v>
      </c>
      <c r="CZ50" s="64">
        <v>-6.9269826999951399E-3</v>
      </c>
      <c r="DA50" s="64">
        <v>-1.3395007999994501E-2</v>
      </c>
      <c r="DB50" s="64">
        <v>-5.9057846999999199E-3</v>
      </c>
      <c r="DC50" s="64">
        <v>-0.65842280000000297</v>
      </c>
      <c r="DD50" s="64">
        <v>4.16615500000717E-3</v>
      </c>
      <c r="DE50" s="64">
        <v>-7.4128667000295E-4</v>
      </c>
      <c r="DF50" s="64">
        <v>4.9423287000749405E-4</v>
      </c>
      <c r="DG50" s="64">
        <v>7.1346309999942303E-4</v>
      </c>
      <c r="DH50" s="64">
        <v>1.8214710999999899</v>
      </c>
      <c r="DI50" s="64">
        <v>-0.78177077000000095</v>
      </c>
      <c r="DJ50" s="64">
        <v>4.8515875999966002E-3</v>
      </c>
      <c r="DK50" s="64">
        <v>-2.07929260000017E-2</v>
      </c>
      <c r="DL50" s="64">
        <v>-7.4491383999952801E-3</v>
      </c>
      <c r="DM50" s="64">
        <v>3.2835020000066E-3</v>
      </c>
      <c r="DN50" s="64">
        <v>-4.1440333999997997E-2</v>
      </c>
      <c r="DO50" s="64">
        <v>6.18384299999608E-3</v>
      </c>
      <c r="DP50" s="64">
        <v>1.5943302000009901E-2</v>
      </c>
      <c r="DQ50" s="64">
        <v>-6.2837069999988103E-3</v>
      </c>
      <c r="DR50" s="64">
        <v>-1.18815690000051E-2</v>
      </c>
      <c r="DS50" s="64">
        <v>2.2009093999964002E-3</v>
      </c>
      <c r="DT50" s="64">
        <v>8.4484869999901201E-3</v>
      </c>
      <c r="DU50" s="64">
        <v>-6.6901970000032797E-3</v>
      </c>
      <c r="DV50" s="64">
        <v>4.4353787000961403E-4</v>
      </c>
      <c r="DW50" s="64">
        <v>-7.18858969994685E-4</v>
      </c>
      <c r="DX50" s="64">
        <v>-1.48721470000002E-2</v>
      </c>
      <c r="DY50" s="64">
        <v>-0.62450000000000605</v>
      </c>
      <c r="DZ50" s="64">
        <v>8.5387339999965003E-3</v>
      </c>
      <c r="EA50" s="64">
        <v>-1.45671229999644E-3</v>
      </c>
      <c r="EB50" s="64">
        <v>-6.7191430000002102E-3</v>
      </c>
    </row>
    <row r="51" spans="1:132" x14ac:dyDescent="0.3">
      <c r="A51" s="63"/>
      <c r="B51" s="84" t="s">
        <v>246</v>
      </c>
      <c r="C51" s="64">
        <v>4.6031466000018301E-3</v>
      </c>
      <c r="D51" s="64">
        <v>1.00723469999897E-2</v>
      </c>
      <c r="E51" s="64">
        <v>7.8679920000102096E-3</v>
      </c>
      <c r="F51" s="64">
        <v>-6.6602299999996006E-2</v>
      </c>
      <c r="G51" s="64">
        <v>-1.4479230999997501E-2</v>
      </c>
      <c r="H51" s="64">
        <v>3.4193433999996102E-2</v>
      </c>
      <c r="I51" s="64">
        <v>-3.8240929999999701E-2</v>
      </c>
      <c r="J51" s="64">
        <v>7.1756860000005099E-2</v>
      </c>
      <c r="K51" s="64">
        <v>6.35669239998915E-3</v>
      </c>
      <c r="L51" s="64">
        <v>7.9859099999990399E-2</v>
      </c>
      <c r="M51" s="64">
        <v>3.50211079999996E-2</v>
      </c>
      <c r="N51" s="64">
        <v>-5.4418156000046701E-3</v>
      </c>
      <c r="O51" s="64">
        <v>3.9364512999995299E-2</v>
      </c>
      <c r="P51" s="64">
        <v>4.6200557999309699E-4</v>
      </c>
      <c r="Q51" s="64">
        <v>-2.52224950000324E-3</v>
      </c>
      <c r="R51" s="64">
        <v>2.24474839999989E-2</v>
      </c>
      <c r="S51" s="64">
        <v>-7.2037266000024597E-3</v>
      </c>
      <c r="T51" s="64">
        <v>1.5841031000007898E-2</v>
      </c>
      <c r="U51" s="64">
        <v>-1.07509050000232E-3</v>
      </c>
      <c r="V51" s="64">
        <v>1.6130694999993998E-2</v>
      </c>
      <c r="W51" s="64">
        <v>-9.2093850000418698E-4</v>
      </c>
      <c r="X51" s="64">
        <v>-0.64523399999999498</v>
      </c>
      <c r="Y51" s="64">
        <v>2.057795999999E-2</v>
      </c>
      <c r="Z51" s="64">
        <v>1.1084964499996601E-2</v>
      </c>
      <c r="AA51" s="64">
        <v>1.8392269000000499E-2</v>
      </c>
      <c r="AB51" s="64">
        <v>1.23658649999969E-2</v>
      </c>
      <c r="AC51" s="64">
        <v>1.51992720001104E-3</v>
      </c>
      <c r="AD51" s="64">
        <v>-2.5052297999994502E-2</v>
      </c>
      <c r="AE51" s="64">
        <v>5.2844347000036204E-3</v>
      </c>
      <c r="AF51" s="64">
        <v>9.0694030000060301E-3</v>
      </c>
      <c r="AG51" s="64">
        <v>1.0779288999995799E-2</v>
      </c>
      <c r="AH51" s="64">
        <v>8.8663710000602702E-4</v>
      </c>
      <c r="AI51" s="64">
        <v>0.11517206000000201</v>
      </c>
      <c r="AJ51" s="64">
        <v>3.02388610000648E-3</v>
      </c>
      <c r="AK51" s="64">
        <v>7.2562399999975798E-3</v>
      </c>
      <c r="AL51" s="64">
        <v>3.5317235000009703E-2</v>
      </c>
      <c r="AM51" s="64">
        <v>1.8153464999892701E-3</v>
      </c>
      <c r="AN51" s="64">
        <v>0.184008540000002</v>
      </c>
      <c r="AO51" s="64">
        <v>8.0752329999933502E-3</v>
      </c>
      <c r="AP51" s="64">
        <v>1.97067400000028E-2</v>
      </c>
      <c r="AQ51" s="64">
        <v>-8.7719829999999294E-3</v>
      </c>
      <c r="AR51" s="64">
        <v>-9.3885590000009102E-3</v>
      </c>
      <c r="AS51" s="64">
        <v>2.6682928000010299E-2</v>
      </c>
      <c r="AT51" s="64">
        <v>-0.72941060000000202</v>
      </c>
      <c r="AU51" s="64">
        <v>-0.28411080000000399</v>
      </c>
      <c r="AV51" s="64">
        <v>1.5251003999994199E-2</v>
      </c>
      <c r="AW51" s="64">
        <v>9.1980844999950406E-3</v>
      </c>
      <c r="AX51" s="64">
        <v>3.65507839998891E-3</v>
      </c>
      <c r="AY51" s="64">
        <v>3.4181433999913601E-3</v>
      </c>
      <c r="AZ51" s="64">
        <v>4.5940372999986297E-3</v>
      </c>
      <c r="BA51" s="64">
        <v>2.8699133999943202E-3</v>
      </c>
      <c r="BB51" s="64">
        <v>4.15388870000921E-3</v>
      </c>
      <c r="BC51" s="64">
        <v>-6.1167306000031703E-3</v>
      </c>
      <c r="BD51" s="64">
        <v>3.2314325000060199E-3</v>
      </c>
      <c r="BE51" s="64">
        <v>8.69930600000402E-4</v>
      </c>
      <c r="BF51" s="64">
        <v>1.05844639999999</v>
      </c>
      <c r="BG51" s="64">
        <v>-1.0613433999999999</v>
      </c>
      <c r="BH51" s="64">
        <v>-1.96052940000024E-2</v>
      </c>
      <c r="BI51" s="64">
        <v>-8.8804600000269595E-4</v>
      </c>
      <c r="BJ51" s="64">
        <v>3.21368200000283E-3</v>
      </c>
      <c r="BK51" s="64">
        <v>-1.53898270000008E-2</v>
      </c>
      <c r="BL51" s="64">
        <v>-4.7595105999997903E-2</v>
      </c>
      <c r="BM51" s="64">
        <v>-3.04406329998397E-4</v>
      </c>
      <c r="BN51" s="64">
        <v>1.16616399999936E-2</v>
      </c>
      <c r="BO51" s="64">
        <v>-1.13441320000018E-2</v>
      </c>
      <c r="BP51" s="64">
        <v>2.4395994999999902</v>
      </c>
      <c r="BQ51" s="64">
        <v>8.3193030000039397E-3</v>
      </c>
      <c r="BR51" s="64">
        <v>-4.48378319999998E-2</v>
      </c>
      <c r="BS51" s="64">
        <v>4.1492369999995803E-2</v>
      </c>
      <c r="BT51" s="64">
        <v>-7.19322119999699E-3</v>
      </c>
      <c r="BU51" s="64">
        <v>6.0585294999970802E-3</v>
      </c>
      <c r="BV51" s="64">
        <v>-1.6400161999996499E-2</v>
      </c>
      <c r="BW51" s="64">
        <v>5.1732076999933003E-3</v>
      </c>
      <c r="BX51" s="64">
        <v>-2.5944666000032898E-3</v>
      </c>
      <c r="BY51" s="64">
        <v>-1.6901330999996599E-2</v>
      </c>
      <c r="BZ51" s="64">
        <v>0.16618826999998901</v>
      </c>
      <c r="CA51" s="64">
        <v>1.8938728999939899E-3</v>
      </c>
      <c r="CB51" s="64">
        <v>1.5434961000004899E-2</v>
      </c>
      <c r="CC51" s="64">
        <v>4.5168735000045198E-3</v>
      </c>
      <c r="CD51" s="64">
        <v>-7.1849839999971197E-3</v>
      </c>
      <c r="CE51" s="64">
        <v>5.0625525999992201E-3</v>
      </c>
      <c r="CF51" s="64">
        <v>-4.4149673000037897E-3</v>
      </c>
      <c r="CG51" s="64">
        <v>1.70180100000028E-2</v>
      </c>
      <c r="CH51" s="64">
        <v>-1.64872839999997E-2</v>
      </c>
      <c r="CI51" s="64">
        <v>-2.9233665999994801E-2</v>
      </c>
      <c r="CJ51" s="64">
        <v>8.6122289999934799E-3</v>
      </c>
      <c r="CK51" s="64">
        <v>-1.36105199999959E-2</v>
      </c>
      <c r="CL51" s="64">
        <v>-1.73495949999936E-3</v>
      </c>
      <c r="CM51" s="64">
        <v>1.6239033</v>
      </c>
      <c r="CN51" s="64">
        <v>-2.9575051999997101E-2</v>
      </c>
      <c r="CO51" s="64">
        <v>2.4997354000078102E-3</v>
      </c>
      <c r="CP51" s="64">
        <v>-2.7717209999944502E-3</v>
      </c>
      <c r="CQ51" s="64">
        <v>9.2390240000739298E-4</v>
      </c>
      <c r="CR51" s="64">
        <v>1.1146815000007099E-2</v>
      </c>
      <c r="CS51" s="64">
        <v>6.1381130000093299E-3</v>
      </c>
      <c r="CT51" s="64">
        <v>4.22162600000053E-3</v>
      </c>
      <c r="CU51" s="64">
        <v>5.4469713999916198E-3</v>
      </c>
      <c r="CV51" s="64">
        <v>4.4970956000001103E-2</v>
      </c>
      <c r="CW51" s="64">
        <v>0.20864021999999999</v>
      </c>
      <c r="CX51" s="64">
        <v>1.8404034999997002E-2</v>
      </c>
      <c r="CY51" s="64">
        <v>0.10764710999999801</v>
      </c>
      <c r="CZ51" s="64">
        <v>-6.9269826999951399E-3</v>
      </c>
      <c r="DA51" s="64">
        <v>-1.3395007999994501E-2</v>
      </c>
      <c r="DB51" s="64">
        <v>-5.9057846999999199E-3</v>
      </c>
      <c r="DC51" s="64">
        <v>-0.65842280000000297</v>
      </c>
      <c r="DD51" s="64">
        <v>4.16615500000717E-3</v>
      </c>
      <c r="DE51" s="64">
        <v>-7.4128667000295E-4</v>
      </c>
      <c r="DF51" s="64">
        <v>4.9423287000749405E-4</v>
      </c>
      <c r="DG51" s="64">
        <v>7.1346309999942303E-4</v>
      </c>
      <c r="DH51" s="64">
        <v>1.8214710999999899</v>
      </c>
      <c r="DI51" s="64">
        <v>-0.78177077000000095</v>
      </c>
      <c r="DJ51" s="64">
        <v>4.8515875999966002E-3</v>
      </c>
      <c r="DK51" s="64">
        <v>-2.07929260000017E-2</v>
      </c>
      <c r="DL51" s="64">
        <v>-7.4491383999952801E-3</v>
      </c>
      <c r="DM51" s="64">
        <v>3.2835020000066E-3</v>
      </c>
      <c r="DN51" s="64">
        <v>-4.1440333999997997E-2</v>
      </c>
      <c r="DO51" s="64">
        <v>6.18384299999608E-3</v>
      </c>
      <c r="DP51" s="64">
        <v>1.5943302000009901E-2</v>
      </c>
      <c r="DQ51" s="64">
        <v>-6.2837069999988103E-3</v>
      </c>
      <c r="DR51" s="64">
        <v>-1.18815690000051E-2</v>
      </c>
      <c r="DS51" s="64">
        <v>2.2009093999964002E-3</v>
      </c>
      <c r="DT51" s="64">
        <v>8.4484869999901201E-3</v>
      </c>
      <c r="DU51" s="64">
        <v>-6.6901970000032797E-3</v>
      </c>
      <c r="DV51" s="64">
        <v>4.4353787000961403E-4</v>
      </c>
      <c r="DW51" s="64">
        <v>-7.18858969994685E-4</v>
      </c>
      <c r="DX51" s="64">
        <v>-1.48721470000002E-2</v>
      </c>
      <c r="DY51" s="64">
        <v>-0.62450000000000605</v>
      </c>
      <c r="DZ51" s="64">
        <v>8.5387339999965003E-3</v>
      </c>
      <c r="EA51" s="64">
        <v>-1.45671229999644E-3</v>
      </c>
      <c r="EB51" s="64">
        <v>-6.7191430000002102E-3</v>
      </c>
    </row>
    <row r="52" spans="1:132" x14ac:dyDescent="0.3">
      <c r="A52" s="63"/>
      <c r="B52" s="84" t="s">
        <v>247</v>
      </c>
      <c r="C52" s="64">
        <v>4.6031466000018301E-3</v>
      </c>
      <c r="D52" s="64">
        <v>1.00723469999897E-2</v>
      </c>
      <c r="E52" s="64">
        <v>7.8679920000102096E-3</v>
      </c>
      <c r="F52" s="64">
        <v>-6.6602299999996006E-2</v>
      </c>
      <c r="G52" s="64">
        <v>-1.4479230999997501E-2</v>
      </c>
      <c r="H52" s="64">
        <v>3.4193433999996102E-2</v>
      </c>
      <c r="I52" s="64">
        <v>-3.8240929999999701E-2</v>
      </c>
      <c r="J52" s="64">
        <v>7.1756860000005099E-2</v>
      </c>
      <c r="K52" s="64">
        <v>6.35669239998915E-3</v>
      </c>
      <c r="L52" s="64">
        <v>7.9859099999990399E-2</v>
      </c>
      <c r="M52" s="64">
        <v>3.50211079999996E-2</v>
      </c>
      <c r="N52" s="64">
        <v>-5.4418156000046701E-3</v>
      </c>
      <c r="O52" s="64">
        <v>3.9364512999995299E-2</v>
      </c>
      <c r="P52" s="64">
        <v>4.6200557999309699E-4</v>
      </c>
      <c r="Q52" s="64">
        <v>-2.52224950000324E-3</v>
      </c>
      <c r="R52" s="64">
        <v>2.24474839999989E-2</v>
      </c>
      <c r="S52" s="64">
        <v>-7.2037266000024597E-3</v>
      </c>
      <c r="T52" s="64">
        <v>1.5841031000007898E-2</v>
      </c>
      <c r="U52" s="64">
        <v>-1.07509050000232E-3</v>
      </c>
      <c r="V52" s="64">
        <v>1.6130694999993998E-2</v>
      </c>
      <c r="W52" s="64">
        <v>-9.2093850000418698E-4</v>
      </c>
      <c r="X52" s="64">
        <v>-0.64523399999999498</v>
      </c>
      <c r="Y52" s="64">
        <v>2.057795999999E-2</v>
      </c>
      <c r="Z52" s="64">
        <v>1.1084964499996601E-2</v>
      </c>
      <c r="AA52" s="64">
        <v>1.8392269000000499E-2</v>
      </c>
      <c r="AB52" s="64">
        <v>1.23658649999969E-2</v>
      </c>
      <c r="AC52" s="64">
        <v>1.51992720001104E-3</v>
      </c>
      <c r="AD52" s="64">
        <v>-2.5052297999994502E-2</v>
      </c>
      <c r="AE52" s="64">
        <v>5.2844347000036204E-3</v>
      </c>
      <c r="AF52" s="64">
        <v>9.0694030000060301E-3</v>
      </c>
      <c r="AG52" s="64">
        <v>1.0779288999995799E-2</v>
      </c>
      <c r="AH52" s="64">
        <v>8.8663710000602702E-4</v>
      </c>
      <c r="AI52" s="64">
        <v>0.11517206000000201</v>
      </c>
      <c r="AJ52" s="64">
        <v>3.02388610000648E-3</v>
      </c>
      <c r="AK52" s="64">
        <v>7.2562399999975798E-3</v>
      </c>
      <c r="AL52" s="64">
        <v>3.5317235000009703E-2</v>
      </c>
      <c r="AM52" s="64">
        <v>1.8153464999892701E-3</v>
      </c>
      <c r="AN52" s="64">
        <v>0.184008540000002</v>
      </c>
      <c r="AO52" s="64">
        <v>8.0752329999933502E-3</v>
      </c>
      <c r="AP52" s="64">
        <v>1.97067400000028E-2</v>
      </c>
      <c r="AQ52" s="64">
        <v>-8.7719829999999294E-3</v>
      </c>
      <c r="AR52" s="64">
        <v>-9.3885590000009102E-3</v>
      </c>
      <c r="AS52" s="64">
        <v>2.6682928000010299E-2</v>
      </c>
      <c r="AT52" s="64">
        <v>-0.72941060000000202</v>
      </c>
      <c r="AU52" s="64">
        <v>-0.28411080000000399</v>
      </c>
      <c r="AV52" s="64">
        <v>1.5251003999994199E-2</v>
      </c>
      <c r="AW52" s="64">
        <v>9.1980844999950406E-3</v>
      </c>
      <c r="AX52" s="64">
        <v>3.65507839998891E-3</v>
      </c>
      <c r="AY52" s="64">
        <v>3.4181433999913601E-3</v>
      </c>
      <c r="AZ52" s="64">
        <v>4.5940372999986297E-3</v>
      </c>
      <c r="BA52" s="64">
        <v>2.8699133999943202E-3</v>
      </c>
      <c r="BB52" s="64">
        <v>4.15388870000921E-3</v>
      </c>
      <c r="BC52" s="64">
        <v>-6.1167306000031703E-3</v>
      </c>
      <c r="BD52" s="64">
        <v>3.2314325000060199E-3</v>
      </c>
      <c r="BE52" s="64">
        <v>8.69930600000402E-4</v>
      </c>
      <c r="BF52" s="64">
        <v>1.05844639999999</v>
      </c>
      <c r="BG52" s="64">
        <v>-1.0613433999999999</v>
      </c>
      <c r="BH52" s="64">
        <v>-1.96052940000024E-2</v>
      </c>
      <c r="BI52" s="64">
        <v>-8.8804600000269595E-4</v>
      </c>
      <c r="BJ52" s="64">
        <v>3.21368200000283E-3</v>
      </c>
      <c r="BK52" s="64">
        <v>-1.53898270000008E-2</v>
      </c>
      <c r="BL52" s="64">
        <v>-4.7595105999997903E-2</v>
      </c>
      <c r="BM52" s="64">
        <v>-3.04406329998397E-4</v>
      </c>
      <c r="BN52" s="64">
        <v>1.16616399999936E-2</v>
      </c>
      <c r="BO52" s="64">
        <v>-1.13441320000018E-2</v>
      </c>
      <c r="BP52" s="64">
        <v>2.4395994999999902</v>
      </c>
      <c r="BQ52" s="64">
        <v>8.3193030000039397E-3</v>
      </c>
      <c r="BR52" s="64">
        <v>-4.48378319999998E-2</v>
      </c>
      <c r="BS52" s="64">
        <v>4.1492369999995803E-2</v>
      </c>
      <c r="BT52" s="64">
        <v>-7.19322119999699E-3</v>
      </c>
      <c r="BU52" s="64">
        <v>6.0585294999970802E-3</v>
      </c>
      <c r="BV52" s="64">
        <v>-1.6400161999996499E-2</v>
      </c>
      <c r="BW52" s="64">
        <v>5.1732076999933003E-3</v>
      </c>
      <c r="BX52" s="64">
        <v>-2.5944666000032898E-3</v>
      </c>
      <c r="BY52" s="64">
        <v>-1.6901330999996599E-2</v>
      </c>
      <c r="BZ52" s="64">
        <v>0.16618826999998901</v>
      </c>
      <c r="CA52" s="64">
        <v>1.8938728999939899E-3</v>
      </c>
      <c r="CB52" s="64">
        <v>1.5434961000004899E-2</v>
      </c>
      <c r="CC52" s="64">
        <v>4.5168735000045198E-3</v>
      </c>
      <c r="CD52" s="64">
        <v>-7.1849839999971197E-3</v>
      </c>
      <c r="CE52" s="64">
        <v>5.0625525999992201E-3</v>
      </c>
      <c r="CF52" s="64">
        <v>-4.4149673000037897E-3</v>
      </c>
      <c r="CG52" s="64">
        <v>1.70180100000028E-2</v>
      </c>
      <c r="CH52" s="64">
        <v>-1.64872839999997E-2</v>
      </c>
      <c r="CI52" s="64">
        <v>-2.9233665999994801E-2</v>
      </c>
      <c r="CJ52" s="64">
        <v>8.6122289999934799E-3</v>
      </c>
      <c r="CK52" s="64">
        <v>-1.36105199999959E-2</v>
      </c>
      <c r="CL52" s="64">
        <v>-1.73495949999936E-3</v>
      </c>
      <c r="CM52" s="64">
        <v>1.6239033</v>
      </c>
      <c r="CN52" s="64">
        <v>-2.9575051999997101E-2</v>
      </c>
      <c r="CO52" s="64">
        <v>2.4997354000078102E-3</v>
      </c>
      <c r="CP52" s="64">
        <v>-2.7717209999944502E-3</v>
      </c>
      <c r="CQ52" s="64">
        <v>9.2390240000739298E-4</v>
      </c>
      <c r="CR52" s="64">
        <v>1.1146815000007099E-2</v>
      </c>
      <c r="CS52" s="64">
        <v>6.1381130000093299E-3</v>
      </c>
      <c r="CT52" s="64">
        <v>4.22162600000053E-3</v>
      </c>
      <c r="CU52" s="64">
        <v>5.4469713999916198E-3</v>
      </c>
      <c r="CV52" s="64">
        <v>4.4970956000001103E-2</v>
      </c>
      <c r="CW52" s="64">
        <v>0.20864021999999999</v>
      </c>
      <c r="CX52" s="64">
        <v>1.8404034999997002E-2</v>
      </c>
      <c r="CY52" s="64">
        <v>0.10764710999999801</v>
      </c>
      <c r="CZ52" s="64">
        <v>-6.9269826999951399E-3</v>
      </c>
      <c r="DA52" s="64">
        <v>-1.3395007999994501E-2</v>
      </c>
      <c r="DB52" s="64">
        <v>-5.9057846999999199E-3</v>
      </c>
      <c r="DC52" s="64">
        <v>-0.65842280000000297</v>
      </c>
      <c r="DD52" s="64">
        <v>4.16615500000717E-3</v>
      </c>
      <c r="DE52" s="64">
        <v>-7.4128667000295E-4</v>
      </c>
      <c r="DF52" s="64">
        <v>4.9423287000749405E-4</v>
      </c>
      <c r="DG52" s="64">
        <v>7.1346309999942303E-4</v>
      </c>
      <c r="DH52" s="64">
        <v>1.8214710999999899</v>
      </c>
      <c r="DI52" s="64">
        <v>-0.78177077000000095</v>
      </c>
      <c r="DJ52" s="64">
        <v>4.8515875999966002E-3</v>
      </c>
      <c r="DK52" s="64">
        <v>-2.07929260000017E-2</v>
      </c>
      <c r="DL52" s="64">
        <v>-7.4491383999952801E-3</v>
      </c>
      <c r="DM52" s="64">
        <v>3.2835020000066E-3</v>
      </c>
      <c r="DN52" s="64">
        <v>-4.1440333999997997E-2</v>
      </c>
      <c r="DO52" s="64">
        <v>6.18384299999608E-3</v>
      </c>
      <c r="DP52" s="64">
        <v>1.5943302000009901E-2</v>
      </c>
      <c r="DQ52" s="64">
        <v>-6.2837069999988103E-3</v>
      </c>
      <c r="DR52" s="64">
        <v>-1.18815690000051E-2</v>
      </c>
      <c r="DS52" s="64">
        <v>2.2009093999964002E-3</v>
      </c>
      <c r="DT52" s="64">
        <v>8.4484869999901201E-3</v>
      </c>
      <c r="DU52" s="64">
        <v>-6.6901970000032797E-3</v>
      </c>
      <c r="DV52" s="64">
        <v>4.4353787000961403E-4</v>
      </c>
      <c r="DW52" s="64">
        <v>-7.18858969994685E-4</v>
      </c>
      <c r="DX52" s="64">
        <v>-1.48721470000002E-2</v>
      </c>
      <c r="DY52" s="64">
        <v>-0.62450000000000605</v>
      </c>
      <c r="DZ52" s="64">
        <v>8.5387339999965003E-3</v>
      </c>
      <c r="EA52" s="64">
        <v>-1.45671229999644E-3</v>
      </c>
      <c r="EB52" s="64">
        <v>-6.7191430000002102E-3</v>
      </c>
    </row>
    <row r="53" spans="1:132" x14ac:dyDescent="0.3">
      <c r="A53" s="63"/>
      <c r="B53" s="84" t="s">
        <v>248</v>
      </c>
      <c r="C53" s="64">
        <v>4.6031466000018301E-3</v>
      </c>
      <c r="D53" s="64">
        <v>1.00723469999897E-2</v>
      </c>
      <c r="E53" s="64">
        <v>7.8679920000102096E-3</v>
      </c>
      <c r="F53" s="64">
        <v>-6.6602299999996006E-2</v>
      </c>
      <c r="G53" s="64">
        <v>-1.4479230999997501E-2</v>
      </c>
      <c r="H53" s="64">
        <v>3.4193433999996102E-2</v>
      </c>
      <c r="I53" s="64">
        <v>-3.8240929999999701E-2</v>
      </c>
      <c r="J53" s="64">
        <v>7.1756860000005099E-2</v>
      </c>
      <c r="K53" s="64">
        <v>6.35669239998915E-3</v>
      </c>
      <c r="L53" s="64">
        <v>7.9859099999990399E-2</v>
      </c>
      <c r="M53" s="64">
        <v>3.50211079999996E-2</v>
      </c>
      <c r="N53" s="64">
        <v>-5.4418156000046701E-3</v>
      </c>
      <c r="O53" s="64">
        <v>3.9364512999995299E-2</v>
      </c>
      <c r="P53" s="64">
        <v>4.6200557999309699E-4</v>
      </c>
      <c r="Q53" s="64">
        <v>-2.52224950000324E-3</v>
      </c>
      <c r="R53" s="64">
        <v>2.24474839999989E-2</v>
      </c>
      <c r="S53" s="64">
        <v>-7.2037266000024597E-3</v>
      </c>
      <c r="T53" s="64">
        <v>1.5841031000007898E-2</v>
      </c>
      <c r="U53" s="64">
        <v>-1.07509050000232E-3</v>
      </c>
      <c r="V53" s="64">
        <v>1.6130694999993998E-2</v>
      </c>
      <c r="W53" s="64">
        <v>-9.2093850000418698E-4</v>
      </c>
      <c r="X53" s="64">
        <v>-0.64523400000000597</v>
      </c>
      <c r="Y53" s="64">
        <v>2.057795999999E-2</v>
      </c>
      <c r="Z53" s="64">
        <v>1.1084964499996601E-2</v>
      </c>
      <c r="AA53" s="64">
        <v>1.8392269000000499E-2</v>
      </c>
      <c r="AB53" s="64">
        <v>1.23658649999969E-2</v>
      </c>
      <c r="AC53" s="64">
        <v>1.51992720001104E-3</v>
      </c>
      <c r="AD53" s="64">
        <v>-2.5052297999994502E-2</v>
      </c>
      <c r="AE53" s="64">
        <v>5.2844347000036204E-3</v>
      </c>
      <c r="AF53" s="64">
        <v>9.0694030000060301E-3</v>
      </c>
      <c r="AG53" s="64">
        <v>1.0779288999995799E-2</v>
      </c>
      <c r="AH53" s="64">
        <v>8.8663710000602702E-4</v>
      </c>
      <c r="AI53" s="64">
        <v>0.11517206000000201</v>
      </c>
      <c r="AJ53" s="64">
        <v>3.02388610000648E-3</v>
      </c>
      <c r="AK53" s="64">
        <v>7.2562399999975798E-3</v>
      </c>
      <c r="AL53" s="64">
        <v>3.5317235000009703E-2</v>
      </c>
      <c r="AM53" s="64">
        <v>1.8153464999892701E-3</v>
      </c>
      <c r="AN53" s="64">
        <v>0.184008540000002</v>
      </c>
      <c r="AO53" s="64">
        <v>8.0752329999933502E-3</v>
      </c>
      <c r="AP53" s="64">
        <v>1.97067400000028E-2</v>
      </c>
      <c r="AQ53" s="64">
        <v>-8.7719829999999294E-3</v>
      </c>
      <c r="AR53" s="64">
        <v>-9.3885590000009102E-3</v>
      </c>
      <c r="AS53" s="64">
        <v>2.6682928000010299E-2</v>
      </c>
      <c r="AT53" s="64">
        <v>-0.72941060000000202</v>
      </c>
      <c r="AU53" s="64">
        <v>-0.28411080000000399</v>
      </c>
      <c r="AV53" s="64">
        <v>1.5251003999994199E-2</v>
      </c>
      <c r="AW53" s="64">
        <v>9.1980844999950406E-3</v>
      </c>
      <c r="AX53" s="64">
        <v>3.65507839998891E-3</v>
      </c>
      <c r="AY53" s="64">
        <v>3.4181433999913601E-3</v>
      </c>
      <c r="AZ53" s="64">
        <v>4.5940372999986297E-3</v>
      </c>
      <c r="BA53" s="64">
        <v>2.8699133999943202E-3</v>
      </c>
      <c r="BB53" s="64">
        <v>4.15388870000921E-3</v>
      </c>
      <c r="BC53" s="64">
        <v>-6.1167306000031703E-3</v>
      </c>
      <c r="BD53" s="64">
        <v>3.2314325000060199E-3</v>
      </c>
      <c r="BE53" s="64">
        <v>8.69930600000402E-4</v>
      </c>
      <c r="BF53" s="64">
        <v>1.05844639999999</v>
      </c>
      <c r="BG53" s="64">
        <v>-1.0613433999999999</v>
      </c>
      <c r="BH53" s="64">
        <v>-1.96052940000024E-2</v>
      </c>
      <c r="BI53" s="64">
        <v>-8.8804600000269595E-4</v>
      </c>
      <c r="BJ53" s="64">
        <v>3.21368200000283E-3</v>
      </c>
      <c r="BK53" s="64">
        <v>-1.53898270000008E-2</v>
      </c>
      <c r="BL53" s="64">
        <v>-4.7595105999997903E-2</v>
      </c>
      <c r="BM53" s="64">
        <v>-3.04406329998397E-4</v>
      </c>
      <c r="BN53" s="64">
        <v>1.16616399999936E-2</v>
      </c>
      <c r="BO53" s="64">
        <v>-1.13441320000018E-2</v>
      </c>
      <c r="BP53" s="64">
        <v>2.4395994999999902</v>
      </c>
      <c r="BQ53" s="64">
        <v>8.3193030000039397E-3</v>
      </c>
      <c r="BR53" s="64">
        <v>-4.48378319999998E-2</v>
      </c>
      <c r="BS53" s="64">
        <v>4.1492369999995803E-2</v>
      </c>
      <c r="BT53" s="64">
        <v>-7.19322119999699E-3</v>
      </c>
      <c r="BU53" s="64">
        <v>6.0585294999970802E-3</v>
      </c>
      <c r="BV53" s="64">
        <v>-1.6400161999996499E-2</v>
      </c>
      <c r="BW53" s="64">
        <v>5.1732076999933003E-3</v>
      </c>
      <c r="BX53" s="64">
        <v>-2.5944666000032898E-3</v>
      </c>
      <c r="BY53" s="64">
        <v>-1.6901330999996599E-2</v>
      </c>
      <c r="BZ53" s="64">
        <v>0.16618826999998901</v>
      </c>
      <c r="CA53" s="64">
        <v>1.8938728999939899E-3</v>
      </c>
      <c r="CB53" s="64">
        <v>1.5434961000004899E-2</v>
      </c>
      <c r="CC53" s="64">
        <v>4.5168735000045198E-3</v>
      </c>
      <c r="CD53" s="64">
        <v>-7.1849839999971197E-3</v>
      </c>
      <c r="CE53" s="64">
        <v>5.0625525999992201E-3</v>
      </c>
      <c r="CF53" s="64">
        <v>-4.4149673000037897E-3</v>
      </c>
      <c r="CG53" s="64">
        <v>1.70180100000028E-2</v>
      </c>
      <c r="CH53" s="64">
        <v>-1.64872839999997E-2</v>
      </c>
      <c r="CI53" s="64">
        <v>-2.9233665999994801E-2</v>
      </c>
      <c r="CJ53" s="64">
        <v>8.6122289999934799E-3</v>
      </c>
      <c r="CK53" s="64">
        <v>-1.36105199999959E-2</v>
      </c>
      <c r="CL53" s="64">
        <v>-1.73495949999936E-3</v>
      </c>
      <c r="CM53" s="64">
        <v>1.6239033</v>
      </c>
      <c r="CN53" s="64">
        <v>-2.9575051999997101E-2</v>
      </c>
      <c r="CO53" s="64">
        <v>2.4997354000078102E-3</v>
      </c>
      <c r="CP53" s="64">
        <v>-2.7717209999944502E-3</v>
      </c>
      <c r="CQ53" s="64">
        <v>9.2390240000739298E-4</v>
      </c>
      <c r="CR53" s="64">
        <v>1.1146815000007099E-2</v>
      </c>
      <c r="CS53" s="64">
        <v>6.1381130000093299E-3</v>
      </c>
      <c r="CT53" s="64">
        <v>4.22162600000053E-3</v>
      </c>
      <c r="CU53" s="64">
        <v>5.4469713999916198E-3</v>
      </c>
      <c r="CV53" s="64">
        <v>4.4970956000001103E-2</v>
      </c>
      <c r="CW53" s="64">
        <v>0.20864021999999999</v>
      </c>
      <c r="CX53" s="64">
        <v>1.8404034999997002E-2</v>
      </c>
      <c r="CY53" s="64">
        <v>0.10764710999999801</v>
      </c>
      <c r="CZ53" s="64">
        <v>-6.9269826999951399E-3</v>
      </c>
      <c r="DA53" s="64">
        <v>-1.3395007999994501E-2</v>
      </c>
      <c r="DB53" s="64">
        <v>-5.9057846999999199E-3</v>
      </c>
      <c r="DC53" s="64">
        <v>-0.65842280000000297</v>
      </c>
      <c r="DD53" s="64">
        <v>4.16615500000717E-3</v>
      </c>
      <c r="DE53" s="64">
        <v>-7.4128667000295E-4</v>
      </c>
      <c r="DF53" s="64">
        <v>4.9423287000749405E-4</v>
      </c>
      <c r="DG53" s="64">
        <v>7.1346309999942303E-4</v>
      </c>
      <c r="DH53" s="64">
        <v>1.8214710999999899</v>
      </c>
      <c r="DI53" s="64">
        <v>-0.78177077000000095</v>
      </c>
      <c r="DJ53" s="64">
        <v>4.8515875999966002E-3</v>
      </c>
      <c r="DK53" s="64">
        <v>-2.07929260000017E-2</v>
      </c>
      <c r="DL53" s="64">
        <v>-7.4491383999952801E-3</v>
      </c>
      <c r="DM53" s="64">
        <v>3.2835020000066E-3</v>
      </c>
      <c r="DN53" s="64">
        <v>-4.1440333999997997E-2</v>
      </c>
      <c r="DO53" s="64">
        <v>6.18384299999608E-3</v>
      </c>
      <c r="DP53" s="64">
        <v>1.5943302000009901E-2</v>
      </c>
      <c r="DQ53" s="64">
        <v>-6.2837069999988103E-3</v>
      </c>
      <c r="DR53" s="64">
        <v>-1.18815690000051E-2</v>
      </c>
      <c r="DS53" s="64">
        <v>2.2009093999964002E-3</v>
      </c>
      <c r="DT53" s="64">
        <v>8.4484869999901201E-3</v>
      </c>
      <c r="DU53" s="64">
        <v>-6.6901970000032797E-3</v>
      </c>
      <c r="DV53" s="64">
        <v>4.4353787000961403E-4</v>
      </c>
      <c r="DW53" s="64">
        <v>-7.18858969994685E-4</v>
      </c>
      <c r="DX53" s="64">
        <v>-1.48721470000002E-2</v>
      </c>
      <c r="DY53" s="64">
        <v>-0.62450000000000605</v>
      </c>
      <c r="DZ53" s="64">
        <v>8.5387339999965003E-3</v>
      </c>
      <c r="EA53" s="64">
        <v>-1.45671229999644E-3</v>
      </c>
      <c r="EB53" s="64">
        <v>-6.7191430000002102E-3</v>
      </c>
    </row>
    <row r="54" spans="1:132" x14ac:dyDescent="0.3">
      <c r="A54" s="63"/>
      <c r="B54" s="84" t="s">
        <v>249</v>
      </c>
      <c r="C54" s="64">
        <v>4.6031466000018301E-3</v>
      </c>
      <c r="D54" s="64">
        <v>1.00723469999897E-2</v>
      </c>
      <c r="E54" s="64">
        <v>7.8679920000102096E-3</v>
      </c>
      <c r="F54" s="64">
        <v>-6.6602299999996006E-2</v>
      </c>
      <c r="G54" s="64">
        <v>-1.4479230999997501E-2</v>
      </c>
      <c r="H54" s="64">
        <v>3.4193433999996102E-2</v>
      </c>
      <c r="I54" s="64">
        <v>-3.8240929999999701E-2</v>
      </c>
      <c r="J54" s="64">
        <v>7.1756860000005099E-2</v>
      </c>
      <c r="K54" s="64">
        <v>6.35669239998915E-3</v>
      </c>
      <c r="L54" s="64">
        <v>7.9859099999990399E-2</v>
      </c>
      <c r="M54" s="64">
        <v>3.50211079999996E-2</v>
      </c>
      <c r="N54" s="64">
        <v>-5.4418156000046701E-3</v>
      </c>
      <c r="O54" s="64">
        <v>3.9364512999995299E-2</v>
      </c>
      <c r="P54" s="64">
        <v>4.6200557999309699E-4</v>
      </c>
      <c r="Q54" s="64">
        <v>-2.52224950000324E-3</v>
      </c>
      <c r="R54" s="64">
        <v>2.24474839999989E-2</v>
      </c>
      <c r="S54" s="64">
        <v>-7.2037266000024597E-3</v>
      </c>
      <c r="T54" s="64">
        <v>1.5841031000007898E-2</v>
      </c>
      <c r="U54" s="64">
        <v>-1.07509050000232E-3</v>
      </c>
      <c r="V54" s="64">
        <v>1.6130694999993998E-2</v>
      </c>
      <c r="W54" s="64">
        <v>-9.2093850000418698E-4</v>
      </c>
      <c r="X54" s="64">
        <v>-0.64523399999999498</v>
      </c>
      <c r="Y54" s="64">
        <v>2.057795999999E-2</v>
      </c>
      <c r="Z54" s="64">
        <v>1.1084964499996601E-2</v>
      </c>
      <c r="AA54" s="64">
        <v>1.8392269000000499E-2</v>
      </c>
      <c r="AB54" s="64">
        <v>1.23658649999969E-2</v>
      </c>
      <c r="AC54" s="64">
        <v>1.51992720001104E-3</v>
      </c>
      <c r="AD54" s="64">
        <v>-2.5052297999994502E-2</v>
      </c>
      <c r="AE54" s="64">
        <v>5.2844347000036204E-3</v>
      </c>
      <c r="AF54" s="64">
        <v>9.0694030000060301E-3</v>
      </c>
      <c r="AG54" s="64">
        <v>1.0779288999995799E-2</v>
      </c>
      <c r="AH54" s="64">
        <v>8.8663710000602702E-4</v>
      </c>
      <c r="AI54" s="64">
        <v>0.11517206000000201</v>
      </c>
      <c r="AJ54" s="64">
        <v>3.02388610000648E-3</v>
      </c>
      <c r="AK54" s="64">
        <v>7.2562399999975798E-3</v>
      </c>
      <c r="AL54" s="64">
        <v>3.5317235000009703E-2</v>
      </c>
      <c r="AM54" s="64">
        <v>1.8153464999892701E-3</v>
      </c>
      <c r="AN54" s="64">
        <v>0.184008540000002</v>
      </c>
      <c r="AO54" s="64">
        <v>8.0752329999933502E-3</v>
      </c>
      <c r="AP54" s="64">
        <v>1.97067400000028E-2</v>
      </c>
      <c r="AQ54" s="64">
        <v>-8.7719829999999294E-3</v>
      </c>
      <c r="AR54" s="64">
        <v>-9.3885590000009102E-3</v>
      </c>
      <c r="AS54" s="64">
        <v>2.6682928000010299E-2</v>
      </c>
      <c r="AT54" s="64">
        <v>-0.72941060000000202</v>
      </c>
      <c r="AU54" s="64">
        <v>-0.28411080000000399</v>
      </c>
      <c r="AV54" s="64">
        <v>1.5251003999994199E-2</v>
      </c>
      <c r="AW54" s="64">
        <v>9.1980844999950406E-3</v>
      </c>
      <c r="AX54" s="64">
        <v>3.65507839998891E-3</v>
      </c>
      <c r="AY54" s="64">
        <v>3.4181433999913601E-3</v>
      </c>
      <c r="AZ54" s="64">
        <v>4.5940372999986297E-3</v>
      </c>
      <c r="BA54" s="64">
        <v>2.8699133999943202E-3</v>
      </c>
      <c r="BB54" s="64">
        <v>4.15388870000921E-3</v>
      </c>
      <c r="BC54" s="64">
        <v>-6.1167306000031703E-3</v>
      </c>
      <c r="BD54" s="64">
        <v>3.2314325000060199E-3</v>
      </c>
      <c r="BE54" s="64">
        <v>8.69930600000402E-4</v>
      </c>
      <c r="BF54" s="64">
        <v>1.05844639999999</v>
      </c>
      <c r="BG54" s="64">
        <v>-1.0613433999999999</v>
      </c>
      <c r="BH54" s="64">
        <v>-1.96052940000024E-2</v>
      </c>
      <c r="BI54" s="64">
        <v>-8.8804600000269595E-4</v>
      </c>
      <c r="BJ54" s="64">
        <v>3.21368200000283E-3</v>
      </c>
      <c r="BK54" s="64">
        <v>-1.53898270000008E-2</v>
      </c>
      <c r="BL54" s="64">
        <v>-4.7595105999997903E-2</v>
      </c>
      <c r="BM54" s="64">
        <v>-3.04406329998397E-4</v>
      </c>
      <c r="BN54" s="64">
        <v>1.16616399999936E-2</v>
      </c>
      <c r="BO54" s="64">
        <v>-1.13441320000018E-2</v>
      </c>
      <c r="BP54" s="64">
        <v>2.4395994999999902</v>
      </c>
      <c r="BQ54" s="64">
        <v>8.3193030000039397E-3</v>
      </c>
      <c r="BR54" s="64">
        <v>-4.48378319999998E-2</v>
      </c>
      <c r="BS54" s="64">
        <v>4.1492369999995803E-2</v>
      </c>
      <c r="BT54" s="64">
        <v>-7.19322119999699E-3</v>
      </c>
      <c r="BU54" s="64">
        <v>6.0585294999970802E-3</v>
      </c>
      <c r="BV54" s="64">
        <v>-1.6400161999996499E-2</v>
      </c>
      <c r="BW54" s="64">
        <v>5.1732076999933003E-3</v>
      </c>
      <c r="BX54" s="64">
        <v>-2.5944666000032898E-3</v>
      </c>
      <c r="BY54" s="64">
        <v>-1.6901330999996599E-2</v>
      </c>
      <c r="BZ54" s="64">
        <v>0.16618826999998901</v>
      </c>
      <c r="CA54" s="64">
        <v>1.8938728999939899E-3</v>
      </c>
      <c r="CB54" s="64">
        <v>1.5434961000004899E-2</v>
      </c>
      <c r="CC54" s="64">
        <v>4.5168735000045198E-3</v>
      </c>
      <c r="CD54" s="64">
        <v>-7.1849839999971197E-3</v>
      </c>
      <c r="CE54" s="64">
        <v>5.0625525999992201E-3</v>
      </c>
      <c r="CF54" s="64">
        <v>-4.4149673000037897E-3</v>
      </c>
      <c r="CG54" s="64">
        <v>1.70180100000028E-2</v>
      </c>
      <c r="CH54" s="64">
        <v>-1.64872839999997E-2</v>
      </c>
      <c r="CI54" s="64">
        <v>-2.9233665999994801E-2</v>
      </c>
      <c r="CJ54" s="64">
        <v>8.6122289999934799E-3</v>
      </c>
      <c r="CK54" s="64">
        <v>-1.36105199999959E-2</v>
      </c>
      <c r="CL54" s="64">
        <v>-1.73495949999936E-3</v>
      </c>
      <c r="CM54" s="64">
        <v>1.6239033</v>
      </c>
      <c r="CN54" s="64">
        <v>-2.9575051999997101E-2</v>
      </c>
      <c r="CO54" s="64">
        <v>2.4997354000078102E-3</v>
      </c>
      <c r="CP54" s="64">
        <v>-2.7717209999944502E-3</v>
      </c>
      <c r="CQ54" s="64">
        <v>9.2390240000739298E-4</v>
      </c>
      <c r="CR54" s="64">
        <v>1.1146815000007099E-2</v>
      </c>
      <c r="CS54" s="64">
        <v>6.1381130000093299E-3</v>
      </c>
      <c r="CT54" s="64">
        <v>4.22162600000053E-3</v>
      </c>
      <c r="CU54" s="64">
        <v>5.4469713999916198E-3</v>
      </c>
      <c r="CV54" s="64">
        <v>4.4970956000001103E-2</v>
      </c>
      <c r="CW54" s="64">
        <v>0.20864021999999999</v>
      </c>
      <c r="CX54" s="64">
        <v>1.8404034999997002E-2</v>
      </c>
      <c r="CY54" s="64">
        <v>0.10764710999999801</v>
      </c>
      <c r="CZ54" s="64">
        <v>-6.9269826999951399E-3</v>
      </c>
      <c r="DA54" s="64">
        <v>-1.3395007999994501E-2</v>
      </c>
      <c r="DB54" s="64">
        <v>-5.9057846999999199E-3</v>
      </c>
      <c r="DC54" s="64">
        <v>-0.65842280000000297</v>
      </c>
      <c r="DD54" s="64">
        <v>4.16615500000717E-3</v>
      </c>
      <c r="DE54" s="64">
        <v>-7.4128667000295E-4</v>
      </c>
      <c r="DF54" s="64">
        <v>4.9423287000749405E-4</v>
      </c>
      <c r="DG54" s="64">
        <v>7.1346309999942303E-4</v>
      </c>
      <c r="DH54" s="64">
        <v>1.8214710999999899</v>
      </c>
      <c r="DI54" s="64">
        <v>-0.78177077000000095</v>
      </c>
      <c r="DJ54" s="64">
        <v>4.8515875999966002E-3</v>
      </c>
      <c r="DK54" s="64">
        <v>-2.07929260000017E-2</v>
      </c>
      <c r="DL54" s="64">
        <v>-7.4491383999952801E-3</v>
      </c>
      <c r="DM54" s="64">
        <v>3.2835020000066E-3</v>
      </c>
      <c r="DN54" s="64">
        <v>-4.1440333999997997E-2</v>
      </c>
      <c r="DO54" s="64">
        <v>6.18384299999608E-3</v>
      </c>
      <c r="DP54" s="64">
        <v>1.5943302000009901E-2</v>
      </c>
      <c r="DQ54" s="64">
        <v>-6.2837069999988103E-3</v>
      </c>
      <c r="DR54" s="64">
        <v>-1.18815690000051E-2</v>
      </c>
      <c r="DS54" s="64">
        <v>2.2009093999964002E-3</v>
      </c>
      <c r="DT54" s="64">
        <v>8.4484869999901201E-3</v>
      </c>
      <c r="DU54" s="64">
        <v>-6.6901970000032797E-3</v>
      </c>
      <c r="DV54" s="64">
        <v>4.4353787000961403E-4</v>
      </c>
      <c r="DW54" s="64">
        <v>-7.18858969994685E-4</v>
      </c>
      <c r="DX54" s="64">
        <v>-1.48721470000002E-2</v>
      </c>
      <c r="DY54" s="64">
        <v>-0.62450000000000605</v>
      </c>
      <c r="DZ54" s="64">
        <v>8.5387339999965003E-3</v>
      </c>
      <c r="EA54" s="64">
        <v>-1.45671229999644E-3</v>
      </c>
      <c r="EB54" s="64">
        <v>-6.7191430000002102E-3</v>
      </c>
    </row>
    <row r="55" spans="1:132" x14ac:dyDescent="0.3">
      <c r="A55" s="63"/>
      <c r="B55" s="84" t="s">
        <v>250</v>
      </c>
      <c r="C55" s="64">
        <v>4.6031466000018301E-3</v>
      </c>
      <c r="D55" s="64">
        <v>1.00723469999897E-2</v>
      </c>
      <c r="E55" s="64">
        <v>7.8679920000102096E-3</v>
      </c>
      <c r="F55" s="64">
        <v>-6.6602299999996006E-2</v>
      </c>
      <c r="G55" s="64">
        <v>-1.4479230999997501E-2</v>
      </c>
      <c r="H55" s="64">
        <v>3.4193433999996102E-2</v>
      </c>
      <c r="I55" s="64">
        <v>-3.8240929999999701E-2</v>
      </c>
      <c r="J55" s="64">
        <v>7.1756860000005099E-2</v>
      </c>
      <c r="K55" s="64">
        <v>6.35669239998915E-3</v>
      </c>
      <c r="L55" s="64">
        <v>7.9859099999990399E-2</v>
      </c>
      <c r="M55" s="64">
        <v>3.50211079999996E-2</v>
      </c>
      <c r="N55" s="64">
        <v>-5.4418156000046701E-3</v>
      </c>
      <c r="O55" s="64">
        <v>3.9364512999995299E-2</v>
      </c>
      <c r="P55" s="64">
        <v>4.6200557999309699E-4</v>
      </c>
      <c r="Q55" s="64">
        <v>-2.52224950000324E-3</v>
      </c>
      <c r="R55" s="64">
        <v>2.24474839999989E-2</v>
      </c>
      <c r="S55" s="64">
        <v>-7.2037266000024597E-3</v>
      </c>
      <c r="T55" s="64">
        <v>1.5841031000007898E-2</v>
      </c>
      <c r="U55" s="64">
        <v>-1.07509050000232E-3</v>
      </c>
      <c r="V55" s="64">
        <v>1.6130694999993998E-2</v>
      </c>
      <c r="W55" s="64">
        <v>-9.2093850000418698E-4</v>
      </c>
      <c r="X55" s="64">
        <v>-0.64523399999999498</v>
      </c>
      <c r="Y55" s="64">
        <v>2.057795999999E-2</v>
      </c>
      <c r="Z55" s="64">
        <v>1.1084964499996601E-2</v>
      </c>
      <c r="AA55" s="64">
        <v>1.8392269000000499E-2</v>
      </c>
      <c r="AB55" s="64">
        <v>1.23658649999969E-2</v>
      </c>
      <c r="AC55" s="64">
        <v>1.51992720001104E-3</v>
      </c>
      <c r="AD55" s="64">
        <v>-2.5052297999994502E-2</v>
      </c>
      <c r="AE55" s="64">
        <v>5.2844347000036204E-3</v>
      </c>
      <c r="AF55" s="64">
        <v>9.0694030000060301E-3</v>
      </c>
      <c r="AG55" s="64">
        <v>1.0779288999995799E-2</v>
      </c>
      <c r="AH55" s="64">
        <v>8.8663710000602702E-4</v>
      </c>
      <c r="AI55" s="64">
        <v>0.11517206000000201</v>
      </c>
      <c r="AJ55" s="64">
        <v>3.02388610000648E-3</v>
      </c>
      <c r="AK55" s="64">
        <v>7.2562399999975798E-3</v>
      </c>
      <c r="AL55" s="64">
        <v>3.5317235000009703E-2</v>
      </c>
      <c r="AM55" s="64">
        <v>1.8153464999892701E-3</v>
      </c>
      <c r="AN55" s="64">
        <v>0.184008540000002</v>
      </c>
      <c r="AO55" s="64">
        <v>8.0752329999933502E-3</v>
      </c>
      <c r="AP55" s="64">
        <v>1.97067400000028E-2</v>
      </c>
      <c r="AQ55" s="64">
        <v>-8.7719829999999294E-3</v>
      </c>
      <c r="AR55" s="64">
        <v>-9.3885590000009102E-3</v>
      </c>
      <c r="AS55" s="64">
        <v>2.6682928000010299E-2</v>
      </c>
      <c r="AT55" s="64">
        <v>-0.72941060000000202</v>
      </c>
      <c r="AU55" s="64">
        <v>-0.28411080000000399</v>
      </c>
      <c r="AV55" s="64">
        <v>1.5251003999994199E-2</v>
      </c>
      <c r="AW55" s="64">
        <v>9.1980844999950406E-3</v>
      </c>
      <c r="AX55" s="64">
        <v>3.65507839998891E-3</v>
      </c>
      <c r="AY55" s="64">
        <v>3.4181433999913601E-3</v>
      </c>
      <c r="AZ55" s="64">
        <v>4.5940372999986297E-3</v>
      </c>
      <c r="BA55" s="64">
        <v>2.8699133999943202E-3</v>
      </c>
      <c r="BB55" s="64">
        <v>4.15388870000921E-3</v>
      </c>
      <c r="BC55" s="64">
        <v>-6.1167306000031703E-3</v>
      </c>
      <c r="BD55" s="64">
        <v>3.2314325000060199E-3</v>
      </c>
      <c r="BE55" s="64">
        <v>8.69930600000402E-4</v>
      </c>
      <c r="BF55" s="64">
        <v>1.05844639999999</v>
      </c>
      <c r="BG55" s="64">
        <v>-1.0613433999999999</v>
      </c>
      <c r="BH55" s="64">
        <v>-1.96052940000024E-2</v>
      </c>
      <c r="BI55" s="64">
        <v>-8.8804600000269595E-4</v>
      </c>
      <c r="BJ55" s="64">
        <v>3.21368200000283E-3</v>
      </c>
      <c r="BK55" s="64">
        <v>-1.53898270000008E-2</v>
      </c>
      <c r="BL55" s="64">
        <v>-4.7595105999997903E-2</v>
      </c>
      <c r="BM55" s="64">
        <v>-3.04406329998397E-4</v>
      </c>
      <c r="BN55" s="64">
        <v>1.16616399999936E-2</v>
      </c>
      <c r="BO55" s="64">
        <v>-1.13441320000018E-2</v>
      </c>
      <c r="BP55" s="64">
        <v>2.4395994999999902</v>
      </c>
      <c r="BQ55" s="64">
        <v>8.3193030000039397E-3</v>
      </c>
      <c r="BR55" s="64">
        <v>-4.48378319999998E-2</v>
      </c>
      <c r="BS55" s="64">
        <v>4.1492369999995803E-2</v>
      </c>
      <c r="BT55" s="64">
        <v>-7.19322119999699E-3</v>
      </c>
      <c r="BU55" s="64">
        <v>6.0585294999970802E-3</v>
      </c>
      <c r="BV55" s="64">
        <v>-1.6400161999996499E-2</v>
      </c>
      <c r="BW55" s="64">
        <v>5.1732076999933003E-3</v>
      </c>
      <c r="BX55" s="64">
        <v>-2.5944666000032898E-3</v>
      </c>
      <c r="BY55" s="64">
        <v>-1.6901330999996599E-2</v>
      </c>
      <c r="BZ55" s="64">
        <v>0.16618826999998901</v>
      </c>
      <c r="CA55" s="64">
        <v>1.8938728999939899E-3</v>
      </c>
      <c r="CB55" s="64">
        <v>1.5434961000004899E-2</v>
      </c>
      <c r="CC55" s="64">
        <v>4.5168735000045198E-3</v>
      </c>
      <c r="CD55" s="64">
        <v>-7.1849839999971197E-3</v>
      </c>
      <c r="CE55" s="64">
        <v>5.0625525999992201E-3</v>
      </c>
      <c r="CF55" s="64">
        <v>-4.4149673000037897E-3</v>
      </c>
      <c r="CG55" s="64">
        <v>1.70180100000028E-2</v>
      </c>
      <c r="CH55" s="64">
        <v>-1.64872839999997E-2</v>
      </c>
      <c r="CI55" s="64">
        <v>-2.9233665999994801E-2</v>
      </c>
      <c r="CJ55" s="64">
        <v>8.6122289999934799E-3</v>
      </c>
      <c r="CK55" s="64">
        <v>-1.36105199999959E-2</v>
      </c>
      <c r="CL55" s="64">
        <v>-1.73495949999936E-3</v>
      </c>
      <c r="CM55" s="64">
        <v>1.6239033</v>
      </c>
      <c r="CN55" s="64">
        <v>-2.9575051999997101E-2</v>
      </c>
      <c r="CO55" s="64">
        <v>2.4997354000078102E-3</v>
      </c>
      <c r="CP55" s="64">
        <v>-2.7717209999944502E-3</v>
      </c>
      <c r="CQ55" s="64">
        <v>9.2390240000739298E-4</v>
      </c>
      <c r="CR55" s="64">
        <v>1.1146815000007099E-2</v>
      </c>
      <c r="CS55" s="64">
        <v>6.1381130000093299E-3</v>
      </c>
      <c r="CT55" s="64">
        <v>4.22162600000053E-3</v>
      </c>
      <c r="CU55" s="64">
        <v>5.4469713999916198E-3</v>
      </c>
      <c r="CV55" s="64">
        <v>4.4970956000001103E-2</v>
      </c>
      <c r="CW55" s="64">
        <v>0.20864021999999999</v>
      </c>
      <c r="CX55" s="64">
        <v>1.8404034999997002E-2</v>
      </c>
      <c r="CY55" s="64">
        <v>0.10764710999999801</v>
      </c>
      <c r="CZ55" s="64">
        <v>-6.9269826999951399E-3</v>
      </c>
      <c r="DA55" s="64">
        <v>-1.3395007999994501E-2</v>
      </c>
      <c r="DB55" s="64">
        <v>-5.9057846999999199E-3</v>
      </c>
      <c r="DC55" s="64">
        <v>-0.65842280000000297</v>
      </c>
      <c r="DD55" s="64">
        <v>4.16615500000717E-3</v>
      </c>
      <c r="DE55" s="64">
        <v>-7.4128667000295E-4</v>
      </c>
      <c r="DF55" s="64">
        <v>4.9423287000749405E-4</v>
      </c>
      <c r="DG55" s="64">
        <v>7.1346309999942303E-4</v>
      </c>
      <c r="DH55" s="64">
        <v>1.8214710999999899</v>
      </c>
      <c r="DI55" s="64">
        <v>-0.78177077000000095</v>
      </c>
      <c r="DJ55" s="64">
        <v>4.8515875999966002E-3</v>
      </c>
      <c r="DK55" s="64">
        <v>-2.07929260000017E-2</v>
      </c>
      <c r="DL55" s="64">
        <v>-7.4491383999952801E-3</v>
      </c>
      <c r="DM55" s="64">
        <v>3.2835020000066E-3</v>
      </c>
      <c r="DN55" s="64">
        <v>-4.1440333999997997E-2</v>
      </c>
      <c r="DO55" s="64">
        <v>6.18384299999608E-3</v>
      </c>
      <c r="DP55" s="64">
        <v>1.5943302000009901E-2</v>
      </c>
      <c r="DQ55" s="64">
        <v>-6.2837069999988103E-3</v>
      </c>
      <c r="DR55" s="64">
        <v>-1.18815690000051E-2</v>
      </c>
      <c r="DS55" s="64">
        <v>2.2009093999964002E-3</v>
      </c>
      <c r="DT55" s="64">
        <v>8.4484869999901201E-3</v>
      </c>
      <c r="DU55" s="64">
        <v>-6.6901970000032797E-3</v>
      </c>
      <c r="DV55" s="64">
        <v>4.4353787000961403E-4</v>
      </c>
      <c r="DW55" s="64">
        <v>-7.18858969994685E-4</v>
      </c>
      <c r="DX55" s="64">
        <v>-1.48721470000002E-2</v>
      </c>
      <c r="DY55" s="64">
        <v>-0.62450000000000605</v>
      </c>
      <c r="DZ55" s="64">
        <v>8.5387339999965003E-3</v>
      </c>
      <c r="EA55" s="64">
        <v>-1.45671229999644E-3</v>
      </c>
      <c r="EB55" s="64">
        <v>-6.7191430000002102E-3</v>
      </c>
    </row>
    <row r="56" spans="1:132" x14ac:dyDescent="0.3">
      <c r="A56" s="63"/>
      <c r="B56" s="84" t="s">
        <v>251</v>
      </c>
      <c r="C56" s="64">
        <v>4.6031466000018301E-3</v>
      </c>
      <c r="D56" s="64">
        <v>1.00723469999897E-2</v>
      </c>
      <c r="E56" s="64">
        <v>7.8679920000102096E-3</v>
      </c>
      <c r="F56" s="64">
        <v>-6.6602299999996006E-2</v>
      </c>
      <c r="G56" s="64">
        <v>-1.4479230999997501E-2</v>
      </c>
      <c r="H56" s="64">
        <v>3.4193433999996102E-2</v>
      </c>
      <c r="I56" s="64">
        <v>-3.8240929999999701E-2</v>
      </c>
      <c r="J56" s="64">
        <v>7.1756860000005099E-2</v>
      </c>
      <c r="K56" s="64">
        <v>6.35669239998915E-3</v>
      </c>
      <c r="L56" s="64">
        <v>7.9859099999990399E-2</v>
      </c>
      <c r="M56" s="64">
        <v>3.50211079999996E-2</v>
      </c>
      <c r="N56" s="64">
        <v>-5.4418156000046701E-3</v>
      </c>
      <c r="O56" s="64">
        <v>3.9364512999995299E-2</v>
      </c>
      <c r="P56" s="64">
        <v>4.6200557999309699E-4</v>
      </c>
      <c r="Q56" s="64">
        <v>-2.52224950000324E-3</v>
      </c>
      <c r="R56" s="64">
        <v>2.24474839999989E-2</v>
      </c>
      <c r="S56" s="64">
        <v>-7.2037266000024597E-3</v>
      </c>
      <c r="T56" s="64">
        <v>1.5841031000007898E-2</v>
      </c>
      <c r="U56" s="64">
        <v>-1.07509050000232E-3</v>
      </c>
      <c r="V56" s="64">
        <v>1.6130694999993998E-2</v>
      </c>
      <c r="W56" s="64">
        <v>-9.2093850000418698E-4</v>
      </c>
      <c r="X56" s="64">
        <v>-0.64523399999999498</v>
      </c>
      <c r="Y56" s="64">
        <v>2.057795999999E-2</v>
      </c>
      <c r="Z56" s="64">
        <v>1.1084964499996601E-2</v>
      </c>
      <c r="AA56" s="64">
        <v>1.8392269000000499E-2</v>
      </c>
      <c r="AB56" s="64">
        <v>1.23658649999969E-2</v>
      </c>
      <c r="AC56" s="64">
        <v>1.51992720001104E-3</v>
      </c>
      <c r="AD56" s="64">
        <v>-2.5052297999994502E-2</v>
      </c>
      <c r="AE56" s="64">
        <v>5.2844347000036204E-3</v>
      </c>
      <c r="AF56" s="64">
        <v>9.0694030000060301E-3</v>
      </c>
      <c r="AG56" s="64">
        <v>1.0779288999995799E-2</v>
      </c>
      <c r="AH56" s="64">
        <v>8.8663710000602702E-4</v>
      </c>
      <c r="AI56" s="64">
        <v>0.11517206000000201</v>
      </c>
      <c r="AJ56" s="64">
        <v>3.02388610000648E-3</v>
      </c>
      <c r="AK56" s="64">
        <v>7.2562399999975798E-3</v>
      </c>
      <c r="AL56" s="64">
        <v>3.5317235000009703E-2</v>
      </c>
      <c r="AM56" s="64">
        <v>1.8153464999892701E-3</v>
      </c>
      <c r="AN56" s="64">
        <v>0.184008540000002</v>
      </c>
      <c r="AO56" s="64">
        <v>8.0752329999933502E-3</v>
      </c>
      <c r="AP56" s="64">
        <v>1.97067400000028E-2</v>
      </c>
      <c r="AQ56" s="64">
        <v>-8.7719829999999294E-3</v>
      </c>
      <c r="AR56" s="64">
        <v>-9.3885590000009102E-3</v>
      </c>
      <c r="AS56" s="64">
        <v>2.6682928000010299E-2</v>
      </c>
      <c r="AT56" s="64">
        <v>-0.72941060000000202</v>
      </c>
      <c r="AU56" s="64">
        <v>-0.28411080000000399</v>
      </c>
      <c r="AV56" s="64">
        <v>1.5251003999994199E-2</v>
      </c>
      <c r="AW56" s="64">
        <v>9.1980844999950406E-3</v>
      </c>
      <c r="AX56" s="64">
        <v>3.65507839998891E-3</v>
      </c>
      <c r="AY56" s="64">
        <v>3.4181433999913601E-3</v>
      </c>
      <c r="AZ56" s="64">
        <v>4.5940372999986297E-3</v>
      </c>
      <c r="BA56" s="64">
        <v>2.8699133999943202E-3</v>
      </c>
      <c r="BB56" s="64">
        <v>4.15388870000921E-3</v>
      </c>
      <c r="BC56" s="64">
        <v>-6.1167306000031703E-3</v>
      </c>
      <c r="BD56" s="64">
        <v>3.2314325000060199E-3</v>
      </c>
      <c r="BE56" s="64">
        <v>8.69930600000402E-4</v>
      </c>
      <c r="BF56" s="64">
        <v>1.05844639999999</v>
      </c>
      <c r="BG56" s="64">
        <v>-1.0613433999999999</v>
      </c>
      <c r="BH56" s="64">
        <v>-1.96052940000024E-2</v>
      </c>
      <c r="BI56" s="64">
        <v>-8.8804600000269595E-4</v>
      </c>
      <c r="BJ56" s="64">
        <v>3.21368200000283E-3</v>
      </c>
      <c r="BK56" s="64">
        <v>-1.53898270000008E-2</v>
      </c>
      <c r="BL56" s="64">
        <v>-4.7595105999997903E-2</v>
      </c>
      <c r="BM56" s="64">
        <v>-3.04406329998397E-4</v>
      </c>
      <c r="BN56" s="64">
        <v>1.16616399999936E-2</v>
      </c>
      <c r="BO56" s="64">
        <v>-1.13441320000018E-2</v>
      </c>
      <c r="BP56" s="64">
        <v>2.4395994999999902</v>
      </c>
      <c r="BQ56" s="64">
        <v>8.3193030000039397E-3</v>
      </c>
      <c r="BR56" s="64">
        <v>-4.48378319999998E-2</v>
      </c>
      <c r="BS56" s="64">
        <v>4.1492369999995803E-2</v>
      </c>
      <c r="BT56" s="64">
        <v>-7.19322119999699E-3</v>
      </c>
      <c r="BU56" s="64">
        <v>6.0585294999970802E-3</v>
      </c>
      <c r="BV56" s="64">
        <v>-1.6400161999996499E-2</v>
      </c>
      <c r="BW56" s="64">
        <v>5.1732076999933003E-3</v>
      </c>
      <c r="BX56" s="64">
        <v>-2.5944666000032898E-3</v>
      </c>
      <c r="BY56" s="64">
        <v>-1.6901330999996599E-2</v>
      </c>
      <c r="BZ56" s="64">
        <v>0.16618826999998901</v>
      </c>
      <c r="CA56" s="64">
        <v>1.8938728999939899E-3</v>
      </c>
      <c r="CB56" s="64">
        <v>1.5434961000004899E-2</v>
      </c>
      <c r="CC56" s="64">
        <v>4.5168735000045198E-3</v>
      </c>
      <c r="CD56" s="64">
        <v>-7.1849839999971197E-3</v>
      </c>
      <c r="CE56" s="64">
        <v>5.0625525999992201E-3</v>
      </c>
      <c r="CF56" s="64">
        <v>-4.4149673000037897E-3</v>
      </c>
      <c r="CG56" s="64">
        <v>1.70180100000028E-2</v>
      </c>
      <c r="CH56" s="64">
        <v>-1.64872839999997E-2</v>
      </c>
      <c r="CI56" s="64">
        <v>-2.9233665999994801E-2</v>
      </c>
      <c r="CJ56" s="64">
        <v>8.6122289999934799E-3</v>
      </c>
      <c r="CK56" s="64">
        <v>-1.36105199999959E-2</v>
      </c>
      <c r="CL56" s="64">
        <v>-1.73495949999936E-3</v>
      </c>
      <c r="CM56" s="64">
        <v>1.6239033</v>
      </c>
      <c r="CN56" s="64">
        <v>-2.9575051999997101E-2</v>
      </c>
      <c r="CO56" s="64">
        <v>2.4997354000078102E-3</v>
      </c>
      <c r="CP56" s="64">
        <v>-2.7717209999944502E-3</v>
      </c>
      <c r="CQ56" s="64">
        <v>9.2390240000739298E-4</v>
      </c>
      <c r="CR56" s="64">
        <v>1.1146815000007099E-2</v>
      </c>
      <c r="CS56" s="64">
        <v>6.1381130000093299E-3</v>
      </c>
      <c r="CT56" s="64">
        <v>4.22162600000053E-3</v>
      </c>
      <c r="CU56" s="64">
        <v>5.4469713999916198E-3</v>
      </c>
      <c r="CV56" s="64">
        <v>4.4970956000001103E-2</v>
      </c>
      <c r="CW56" s="64">
        <v>0.20864021999999999</v>
      </c>
      <c r="CX56" s="64">
        <v>1.8404034999997002E-2</v>
      </c>
      <c r="CY56" s="64">
        <v>0.10764710999999801</v>
      </c>
      <c r="CZ56" s="64">
        <v>-6.9269826999951399E-3</v>
      </c>
      <c r="DA56" s="64">
        <v>-1.3395007999994501E-2</v>
      </c>
      <c r="DB56" s="64">
        <v>-5.9057846999999199E-3</v>
      </c>
      <c r="DC56" s="64">
        <v>-0.65842280000000297</v>
      </c>
      <c r="DD56" s="64">
        <v>4.16615500000717E-3</v>
      </c>
      <c r="DE56" s="64">
        <v>-7.4128667000295E-4</v>
      </c>
      <c r="DF56" s="64">
        <v>4.9423287000749405E-4</v>
      </c>
      <c r="DG56" s="64">
        <v>7.1346309999942303E-4</v>
      </c>
      <c r="DH56" s="64">
        <v>1.8214710999999899</v>
      </c>
      <c r="DI56" s="64">
        <v>-0.78177077000000095</v>
      </c>
      <c r="DJ56" s="64">
        <v>4.8515875999966002E-3</v>
      </c>
      <c r="DK56" s="64">
        <v>-2.07929260000017E-2</v>
      </c>
      <c r="DL56" s="64">
        <v>-7.4491383999952801E-3</v>
      </c>
      <c r="DM56" s="64">
        <v>3.2835020000066E-3</v>
      </c>
      <c r="DN56" s="64">
        <v>-4.1440333999997997E-2</v>
      </c>
      <c r="DO56" s="64">
        <v>6.18384299999608E-3</v>
      </c>
      <c r="DP56" s="64">
        <v>1.5943302000009901E-2</v>
      </c>
      <c r="DQ56" s="64">
        <v>-6.2837069999988103E-3</v>
      </c>
      <c r="DR56" s="64">
        <v>-1.18815690000051E-2</v>
      </c>
      <c r="DS56" s="64">
        <v>2.2009093999964002E-3</v>
      </c>
      <c r="DT56" s="64">
        <v>8.4484869999901201E-3</v>
      </c>
      <c r="DU56" s="64">
        <v>-6.6901970000032797E-3</v>
      </c>
      <c r="DV56" s="64">
        <v>4.4353787000961403E-4</v>
      </c>
      <c r="DW56" s="64">
        <v>-7.18858969994685E-4</v>
      </c>
      <c r="DX56" s="64">
        <v>-1.48721470000002E-2</v>
      </c>
      <c r="DY56" s="64">
        <v>-0.62450000000000605</v>
      </c>
      <c r="DZ56" s="64">
        <v>8.5387339999965003E-3</v>
      </c>
      <c r="EA56" s="64">
        <v>-1.45671229999644E-3</v>
      </c>
      <c r="EB56" s="64">
        <v>-6.7191430000002102E-3</v>
      </c>
    </row>
    <row r="57" spans="1:132" x14ac:dyDescent="0.3">
      <c r="A57" s="63"/>
      <c r="B57" s="84" t="s">
        <v>252</v>
      </c>
      <c r="C57" s="64">
        <v>4.6031466000018301E-3</v>
      </c>
      <c r="D57" s="64">
        <v>1.00723469999897E-2</v>
      </c>
      <c r="E57" s="64">
        <v>7.8679920000102096E-3</v>
      </c>
      <c r="F57" s="64">
        <v>-6.6602299999996006E-2</v>
      </c>
      <c r="G57" s="64">
        <v>-1.4479230999997501E-2</v>
      </c>
      <c r="H57" s="64">
        <v>3.4193433999996102E-2</v>
      </c>
      <c r="I57" s="64">
        <v>-3.8240929999999701E-2</v>
      </c>
      <c r="J57" s="64">
        <v>7.1756860000005099E-2</v>
      </c>
      <c r="K57" s="64">
        <v>6.35669239998915E-3</v>
      </c>
      <c r="L57" s="64">
        <v>7.9859099999990399E-2</v>
      </c>
      <c r="M57" s="64">
        <v>3.50211079999996E-2</v>
      </c>
      <c r="N57" s="64">
        <v>-5.4418156000046701E-3</v>
      </c>
      <c r="O57" s="64">
        <v>3.9364512999995299E-2</v>
      </c>
      <c r="P57" s="64">
        <v>4.6200557999309699E-4</v>
      </c>
      <c r="Q57" s="64">
        <v>-2.52224950000324E-3</v>
      </c>
      <c r="R57" s="64">
        <v>2.24474839999989E-2</v>
      </c>
      <c r="S57" s="64">
        <v>-7.2037266000024597E-3</v>
      </c>
      <c r="T57" s="64">
        <v>1.5841031000007898E-2</v>
      </c>
      <c r="U57" s="64">
        <v>-1.07509050000232E-3</v>
      </c>
      <c r="V57" s="64">
        <v>1.6130694999993998E-2</v>
      </c>
      <c r="W57" s="64">
        <v>-9.2093850000418698E-4</v>
      </c>
      <c r="X57" s="64">
        <v>-0.64523399999999498</v>
      </c>
      <c r="Y57" s="64">
        <v>2.057795999999E-2</v>
      </c>
      <c r="Z57" s="64">
        <v>1.1084964499996601E-2</v>
      </c>
      <c r="AA57" s="64">
        <v>1.8392269000000499E-2</v>
      </c>
      <c r="AB57" s="64">
        <v>1.23658649999969E-2</v>
      </c>
      <c r="AC57" s="64">
        <v>1.51992720001104E-3</v>
      </c>
      <c r="AD57" s="64">
        <v>-2.5052297999994502E-2</v>
      </c>
      <c r="AE57" s="64">
        <v>5.2844347000036204E-3</v>
      </c>
      <c r="AF57" s="64">
        <v>9.0694030000060301E-3</v>
      </c>
      <c r="AG57" s="64">
        <v>1.0779288999995799E-2</v>
      </c>
      <c r="AH57" s="64">
        <v>8.8663710000602702E-4</v>
      </c>
      <c r="AI57" s="64">
        <v>0.11517206000000201</v>
      </c>
      <c r="AJ57" s="64">
        <v>3.02388610000648E-3</v>
      </c>
      <c r="AK57" s="64">
        <v>7.2562399999975798E-3</v>
      </c>
      <c r="AL57" s="64">
        <v>3.5317235000009703E-2</v>
      </c>
      <c r="AM57" s="64">
        <v>1.8153464999892701E-3</v>
      </c>
      <c r="AN57" s="64">
        <v>0.184008540000002</v>
      </c>
      <c r="AO57" s="64">
        <v>8.0752329999933502E-3</v>
      </c>
      <c r="AP57" s="64">
        <v>1.97067400000028E-2</v>
      </c>
      <c r="AQ57" s="64">
        <v>-8.7719829999999294E-3</v>
      </c>
      <c r="AR57" s="64">
        <v>-9.3885590000009102E-3</v>
      </c>
      <c r="AS57" s="64">
        <v>2.6682928000010299E-2</v>
      </c>
      <c r="AT57" s="64">
        <v>-0.72941060000000202</v>
      </c>
      <c r="AU57" s="64">
        <v>-0.28411080000000399</v>
      </c>
      <c r="AV57" s="64">
        <v>1.5251003999994199E-2</v>
      </c>
      <c r="AW57" s="64">
        <v>9.1980844999950406E-3</v>
      </c>
      <c r="AX57" s="64">
        <v>3.65507839998891E-3</v>
      </c>
      <c r="AY57" s="64">
        <v>3.4181433999913601E-3</v>
      </c>
      <c r="AZ57" s="64">
        <v>4.5940372999986297E-3</v>
      </c>
      <c r="BA57" s="64">
        <v>2.8699133999943202E-3</v>
      </c>
      <c r="BB57" s="64">
        <v>4.15388870000921E-3</v>
      </c>
      <c r="BC57" s="64">
        <v>-6.1167306000031703E-3</v>
      </c>
      <c r="BD57" s="64">
        <v>3.2314325000060199E-3</v>
      </c>
      <c r="BE57" s="64">
        <v>8.69930600000402E-4</v>
      </c>
      <c r="BF57" s="64">
        <v>1.05844639999999</v>
      </c>
      <c r="BG57" s="64">
        <v>-1.0613433999999999</v>
      </c>
      <c r="BH57" s="64">
        <v>-1.96052940000024E-2</v>
      </c>
      <c r="BI57" s="64">
        <v>-8.8804600000269595E-4</v>
      </c>
      <c r="BJ57" s="64">
        <v>3.21368200000283E-3</v>
      </c>
      <c r="BK57" s="64">
        <v>-1.53898270000008E-2</v>
      </c>
      <c r="BL57" s="64">
        <v>-4.7595105999997903E-2</v>
      </c>
      <c r="BM57" s="64">
        <v>-3.04406329998397E-4</v>
      </c>
      <c r="BN57" s="64">
        <v>1.16616399999936E-2</v>
      </c>
      <c r="BO57" s="64">
        <v>-1.13441320000018E-2</v>
      </c>
      <c r="BP57" s="64">
        <v>2.4395994999999902</v>
      </c>
      <c r="BQ57" s="64">
        <v>8.3193030000039397E-3</v>
      </c>
      <c r="BR57" s="64">
        <v>-4.48378319999998E-2</v>
      </c>
      <c r="BS57" s="64">
        <v>4.1492369999995803E-2</v>
      </c>
      <c r="BT57" s="64">
        <v>-7.19322119999699E-3</v>
      </c>
      <c r="BU57" s="64">
        <v>6.0585294999970802E-3</v>
      </c>
      <c r="BV57" s="64">
        <v>-1.6400161999996499E-2</v>
      </c>
      <c r="BW57" s="64">
        <v>5.1732076999933003E-3</v>
      </c>
      <c r="BX57" s="64">
        <v>-2.5944666000032898E-3</v>
      </c>
      <c r="BY57" s="64">
        <v>-1.6901330999996599E-2</v>
      </c>
      <c r="BZ57" s="64">
        <v>0.16618826999998901</v>
      </c>
      <c r="CA57" s="64">
        <v>1.8938728999939899E-3</v>
      </c>
      <c r="CB57" s="64">
        <v>1.5434961000004899E-2</v>
      </c>
      <c r="CC57" s="64">
        <v>4.5168735000045198E-3</v>
      </c>
      <c r="CD57" s="64">
        <v>-7.1849839999971197E-3</v>
      </c>
      <c r="CE57" s="64">
        <v>5.0625525999992201E-3</v>
      </c>
      <c r="CF57" s="64">
        <v>-4.4149673000037897E-3</v>
      </c>
      <c r="CG57" s="64">
        <v>1.70180100000028E-2</v>
      </c>
      <c r="CH57" s="64">
        <v>-1.64872839999997E-2</v>
      </c>
      <c r="CI57" s="64">
        <v>-2.9233665999994801E-2</v>
      </c>
      <c r="CJ57" s="64">
        <v>8.6122289999934799E-3</v>
      </c>
      <c r="CK57" s="64">
        <v>-1.36105199999959E-2</v>
      </c>
      <c r="CL57" s="64">
        <v>-1.73495949999936E-3</v>
      </c>
      <c r="CM57" s="64">
        <v>1.6239033</v>
      </c>
      <c r="CN57" s="64">
        <v>-2.9575051999997101E-2</v>
      </c>
      <c r="CO57" s="64">
        <v>2.4997354000078102E-3</v>
      </c>
      <c r="CP57" s="64">
        <v>-2.7717209999944502E-3</v>
      </c>
      <c r="CQ57" s="64">
        <v>9.2390240000739298E-4</v>
      </c>
      <c r="CR57" s="64">
        <v>1.1146815000007099E-2</v>
      </c>
      <c r="CS57" s="64">
        <v>6.1381130000093299E-3</v>
      </c>
      <c r="CT57" s="64">
        <v>4.22162600000053E-3</v>
      </c>
      <c r="CU57" s="64">
        <v>5.4469713999916198E-3</v>
      </c>
      <c r="CV57" s="64">
        <v>4.4970956000001103E-2</v>
      </c>
      <c r="CW57" s="64">
        <v>0.20864021999999999</v>
      </c>
      <c r="CX57" s="64">
        <v>1.8404034999997002E-2</v>
      </c>
      <c r="CY57" s="64">
        <v>0.10764710999999801</v>
      </c>
      <c r="CZ57" s="64">
        <v>-6.9269826999951399E-3</v>
      </c>
      <c r="DA57" s="64">
        <v>-1.3395007999994501E-2</v>
      </c>
      <c r="DB57" s="64">
        <v>-5.9057846999999199E-3</v>
      </c>
      <c r="DC57" s="64">
        <v>-0.65842280000000297</v>
      </c>
      <c r="DD57" s="64">
        <v>4.16615500000717E-3</v>
      </c>
      <c r="DE57" s="64">
        <v>-7.4128667000295E-4</v>
      </c>
      <c r="DF57" s="64">
        <v>4.9423287000749405E-4</v>
      </c>
      <c r="DG57" s="64">
        <v>7.1346309999942303E-4</v>
      </c>
      <c r="DH57" s="64">
        <v>1.8214710999999899</v>
      </c>
      <c r="DI57" s="64">
        <v>-0.78177077000000095</v>
      </c>
      <c r="DJ57" s="64">
        <v>4.8515875999966002E-3</v>
      </c>
      <c r="DK57" s="64">
        <v>-2.07929260000017E-2</v>
      </c>
      <c r="DL57" s="64">
        <v>-7.4491383999952801E-3</v>
      </c>
      <c r="DM57" s="64">
        <v>3.2835020000066E-3</v>
      </c>
      <c r="DN57" s="64">
        <v>-4.1440333999997997E-2</v>
      </c>
      <c r="DO57" s="64">
        <v>6.18384299999608E-3</v>
      </c>
      <c r="DP57" s="64">
        <v>1.5943302000009901E-2</v>
      </c>
      <c r="DQ57" s="64">
        <v>-6.2837069999988103E-3</v>
      </c>
      <c r="DR57" s="64">
        <v>-1.18815690000051E-2</v>
      </c>
      <c r="DS57" s="64">
        <v>2.2009093999964002E-3</v>
      </c>
      <c r="DT57" s="64">
        <v>8.4484869999901201E-3</v>
      </c>
      <c r="DU57" s="64">
        <v>-6.6901970000032797E-3</v>
      </c>
      <c r="DV57" s="64">
        <v>4.4353787000961403E-4</v>
      </c>
      <c r="DW57" s="64">
        <v>-7.18858969994685E-4</v>
      </c>
      <c r="DX57" s="64">
        <v>-1.48721470000002E-2</v>
      </c>
      <c r="DY57" s="64">
        <v>-0.62450000000000605</v>
      </c>
      <c r="DZ57" s="64">
        <v>8.5387339999965003E-3</v>
      </c>
      <c r="EA57" s="64">
        <v>-1.45671229999644E-3</v>
      </c>
      <c r="EB57" s="64">
        <v>-6.7191430000002102E-3</v>
      </c>
    </row>
    <row r="58" spans="1:132" x14ac:dyDescent="0.3">
      <c r="A58" s="63"/>
      <c r="B58" s="84" t="s">
        <v>253</v>
      </c>
      <c r="C58" s="64">
        <v>4.6031466000018301E-3</v>
      </c>
      <c r="D58" s="64">
        <v>1.00723469999897E-2</v>
      </c>
      <c r="E58" s="64">
        <v>7.8679920000102096E-3</v>
      </c>
      <c r="F58" s="64">
        <v>-6.6602299999996006E-2</v>
      </c>
      <c r="G58" s="64">
        <v>-1.4479230999997501E-2</v>
      </c>
      <c r="H58" s="64">
        <v>3.4193433999996102E-2</v>
      </c>
      <c r="I58" s="64">
        <v>-3.8240929999999701E-2</v>
      </c>
      <c r="J58" s="64">
        <v>7.1756860000005099E-2</v>
      </c>
      <c r="K58" s="64">
        <v>6.35669239998915E-3</v>
      </c>
      <c r="L58" s="64">
        <v>7.9859099999990399E-2</v>
      </c>
      <c r="M58" s="64">
        <v>3.50211079999996E-2</v>
      </c>
      <c r="N58" s="64">
        <v>-5.4418156000046701E-3</v>
      </c>
      <c r="O58" s="64">
        <v>3.9364512999995299E-2</v>
      </c>
      <c r="P58" s="64">
        <v>4.6200557999309699E-4</v>
      </c>
      <c r="Q58" s="64">
        <v>-2.52224950000324E-3</v>
      </c>
      <c r="R58" s="64">
        <v>2.24474839999989E-2</v>
      </c>
      <c r="S58" s="64">
        <v>-7.2037266000024597E-3</v>
      </c>
      <c r="T58" s="64">
        <v>1.5841031000007898E-2</v>
      </c>
      <c r="U58" s="64">
        <v>-1.07509050000232E-3</v>
      </c>
      <c r="V58" s="64">
        <v>1.6130694999993998E-2</v>
      </c>
      <c r="W58" s="64">
        <v>-9.2093850000418698E-4</v>
      </c>
      <c r="X58" s="64">
        <v>-0.64523399999999498</v>
      </c>
      <c r="Y58" s="64">
        <v>2.057795999999E-2</v>
      </c>
      <c r="Z58" s="64">
        <v>1.1084964499996601E-2</v>
      </c>
      <c r="AA58" s="64">
        <v>1.8392269000000499E-2</v>
      </c>
      <c r="AB58" s="64">
        <v>1.23658649999969E-2</v>
      </c>
      <c r="AC58" s="64">
        <v>1.51992720001104E-3</v>
      </c>
      <c r="AD58" s="64">
        <v>-2.5052297999994502E-2</v>
      </c>
      <c r="AE58" s="64">
        <v>5.2844347000036204E-3</v>
      </c>
      <c r="AF58" s="64">
        <v>9.0694030000060301E-3</v>
      </c>
      <c r="AG58" s="64">
        <v>1.0779288999995799E-2</v>
      </c>
      <c r="AH58" s="64">
        <v>8.8663710000602702E-4</v>
      </c>
      <c r="AI58" s="64">
        <v>0.11517206000000201</v>
      </c>
      <c r="AJ58" s="64">
        <v>3.02388610000648E-3</v>
      </c>
      <c r="AK58" s="64">
        <v>7.2562399999975798E-3</v>
      </c>
      <c r="AL58" s="64">
        <v>3.5317235000009703E-2</v>
      </c>
      <c r="AM58" s="64">
        <v>1.8153464999892701E-3</v>
      </c>
      <c r="AN58" s="64">
        <v>0.184008540000002</v>
      </c>
      <c r="AO58" s="64">
        <v>8.0752329999933502E-3</v>
      </c>
      <c r="AP58" s="64">
        <v>1.97067400000028E-2</v>
      </c>
      <c r="AQ58" s="64">
        <v>-8.7719829999999294E-3</v>
      </c>
      <c r="AR58" s="64">
        <v>-9.3885590000009102E-3</v>
      </c>
      <c r="AS58" s="64">
        <v>2.6682928000010299E-2</v>
      </c>
      <c r="AT58" s="64">
        <v>-0.72941060000000202</v>
      </c>
      <c r="AU58" s="64">
        <v>-0.28411080000000399</v>
      </c>
      <c r="AV58" s="64">
        <v>1.5251003999994199E-2</v>
      </c>
      <c r="AW58" s="64">
        <v>9.1980844999950406E-3</v>
      </c>
      <c r="AX58" s="64">
        <v>3.65507839998891E-3</v>
      </c>
      <c r="AY58" s="64">
        <v>3.4181433999913601E-3</v>
      </c>
      <c r="AZ58" s="64">
        <v>4.5940372999986297E-3</v>
      </c>
      <c r="BA58" s="64">
        <v>2.8699133999943202E-3</v>
      </c>
      <c r="BB58" s="64">
        <v>4.15388870000921E-3</v>
      </c>
      <c r="BC58" s="64">
        <v>-6.1167306000031703E-3</v>
      </c>
      <c r="BD58" s="64">
        <v>3.2314325000060199E-3</v>
      </c>
      <c r="BE58" s="64">
        <v>8.69930600000402E-4</v>
      </c>
      <c r="BF58" s="64">
        <v>1.05844639999999</v>
      </c>
      <c r="BG58" s="64">
        <v>-1.0613433999999999</v>
      </c>
      <c r="BH58" s="64">
        <v>-1.96052940000024E-2</v>
      </c>
      <c r="BI58" s="64">
        <v>-8.8804600000269595E-4</v>
      </c>
      <c r="BJ58" s="64">
        <v>3.21368200000283E-3</v>
      </c>
      <c r="BK58" s="64">
        <v>-1.53898270000008E-2</v>
      </c>
      <c r="BL58" s="64">
        <v>-4.7595105999997903E-2</v>
      </c>
      <c r="BM58" s="64">
        <v>-3.04406329998397E-4</v>
      </c>
      <c r="BN58" s="64">
        <v>1.16616399999936E-2</v>
      </c>
      <c r="BO58" s="64">
        <v>-1.13441320000018E-2</v>
      </c>
      <c r="BP58" s="64">
        <v>2.4395994999999902</v>
      </c>
      <c r="BQ58" s="64">
        <v>8.3193030000039397E-3</v>
      </c>
      <c r="BR58" s="64">
        <v>-4.48378319999998E-2</v>
      </c>
      <c r="BS58" s="64">
        <v>4.1492369999995803E-2</v>
      </c>
      <c r="BT58" s="64">
        <v>-7.19322119999699E-3</v>
      </c>
      <c r="BU58" s="64">
        <v>6.0585294999970802E-3</v>
      </c>
      <c r="BV58" s="64">
        <v>-1.6400161999996499E-2</v>
      </c>
      <c r="BW58" s="64">
        <v>5.1732076999933003E-3</v>
      </c>
      <c r="BX58" s="64">
        <v>-2.5944666000032898E-3</v>
      </c>
      <c r="BY58" s="64">
        <v>-1.6901330999996599E-2</v>
      </c>
      <c r="BZ58" s="64">
        <v>0.16618826999998901</v>
      </c>
      <c r="CA58" s="64">
        <v>1.8938728999939899E-3</v>
      </c>
      <c r="CB58" s="64">
        <v>1.5434961000004899E-2</v>
      </c>
      <c r="CC58" s="64">
        <v>4.5168735000045198E-3</v>
      </c>
      <c r="CD58" s="64">
        <v>-7.1849839999971197E-3</v>
      </c>
      <c r="CE58" s="64">
        <v>5.0625525999992201E-3</v>
      </c>
      <c r="CF58" s="64">
        <v>-4.4149673000037897E-3</v>
      </c>
      <c r="CG58" s="64">
        <v>1.70180100000028E-2</v>
      </c>
      <c r="CH58" s="64">
        <v>-1.64872839999997E-2</v>
      </c>
      <c r="CI58" s="64">
        <v>-2.9233665999994801E-2</v>
      </c>
      <c r="CJ58" s="64">
        <v>8.6122289999934799E-3</v>
      </c>
      <c r="CK58" s="64">
        <v>-1.36105199999959E-2</v>
      </c>
      <c r="CL58" s="64">
        <v>-1.73495949999936E-3</v>
      </c>
      <c r="CM58" s="64">
        <v>1.6239033</v>
      </c>
      <c r="CN58" s="64">
        <v>-2.9575051999997101E-2</v>
      </c>
      <c r="CO58" s="64">
        <v>2.4997354000078102E-3</v>
      </c>
      <c r="CP58" s="64">
        <v>-2.7717209999944502E-3</v>
      </c>
      <c r="CQ58" s="64">
        <v>9.2390240000739298E-4</v>
      </c>
      <c r="CR58" s="64">
        <v>1.1146815000007099E-2</v>
      </c>
      <c r="CS58" s="64">
        <v>6.1381130000093299E-3</v>
      </c>
      <c r="CT58" s="64">
        <v>4.22162600000053E-3</v>
      </c>
      <c r="CU58" s="64">
        <v>5.4469713999916198E-3</v>
      </c>
      <c r="CV58" s="64">
        <v>4.4970956000001103E-2</v>
      </c>
      <c r="CW58" s="64">
        <v>0.20864021999999999</v>
      </c>
      <c r="CX58" s="64">
        <v>1.8404034999997002E-2</v>
      </c>
      <c r="CY58" s="64">
        <v>0.10764710999999801</v>
      </c>
      <c r="CZ58" s="64">
        <v>-6.9269826999951399E-3</v>
      </c>
      <c r="DA58" s="64">
        <v>-1.3395007999994501E-2</v>
      </c>
      <c r="DB58" s="64">
        <v>-5.9057846999999199E-3</v>
      </c>
      <c r="DC58" s="64">
        <v>-0.65842280000000297</v>
      </c>
      <c r="DD58" s="64">
        <v>4.16615500000717E-3</v>
      </c>
      <c r="DE58" s="64">
        <v>-7.4128667000295E-4</v>
      </c>
      <c r="DF58" s="64">
        <v>4.9423287000749405E-4</v>
      </c>
      <c r="DG58" s="64">
        <v>7.1346309999942303E-4</v>
      </c>
      <c r="DH58" s="64">
        <v>1.8214710999999899</v>
      </c>
      <c r="DI58" s="64">
        <v>-0.78177077000000095</v>
      </c>
      <c r="DJ58" s="64">
        <v>4.8515875999966002E-3</v>
      </c>
      <c r="DK58" s="64">
        <v>-2.07929260000017E-2</v>
      </c>
      <c r="DL58" s="64">
        <v>-7.4491383999952801E-3</v>
      </c>
      <c r="DM58" s="64">
        <v>3.2835020000066E-3</v>
      </c>
      <c r="DN58" s="64">
        <v>-4.1440333999997997E-2</v>
      </c>
      <c r="DO58" s="64">
        <v>6.18384299999608E-3</v>
      </c>
      <c r="DP58" s="64">
        <v>1.5943302000009901E-2</v>
      </c>
      <c r="DQ58" s="64">
        <v>-6.2837069999988103E-3</v>
      </c>
      <c r="DR58" s="64">
        <v>-1.18815690000051E-2</v>
      </c>
      <c r="DS58" s="64">
        <v>2.2009093999964002E-3</v>
      </c>
      <c r="DT58" s="64">
        <v>8.4484869999901201E-3</v>
      </c>
      <c r="DU58" s="64">
        <v>-6.6901970000032797E-3</v>
      </c>
      <c r="DV58" s="64">
        <v>4.4353787000961403E-4</v>
      </c>
      <c r="DW58" s="64">
        <v>-7.18858969994685E-4</v>
      </c>
      <c r="DX58" s="64">
        <v>-1.48721470000002E-2</v>
      </c>
      <c r="DY58" s="64">
        <v>-0.62450000000000605</v>
      </c>
      <c r="DZ58" s="64">
        <v>8.5387339999965003E-3</v>
      </c>
      <c r="EA58" s="64">
        <v>-1.45671229999644E-3</v>
      </c>
      <c r="EB58" s="64">
        <v>-6.7191430000002102E-3</v>
      </c>
    </row>
    <row r="59" spans="1:132" x14ac:dyDescent="0.3">
      <c r="A59" s="63"/>
      <c r="B59" s="84" t="s">
        <v>254</v>
      </c>
      <c r="C59" s="64">
        <v>4.6031466000018301E-3</v>
      </c>
      <c r="D59" s="64">
        <v>1.00723469999897E-2</v>
      </c>
      <c r="E59" s="64">
        <v>7.8679920000102096E-3</v>
      </c>
      <c r="F59" s="64">
        <v>-6.6602299999996006E-2</v>
      </c>
      <c r="G59" s="64">
        <v>-1.4479230999997501E-2</v>
      </c>
      <c r="H59" s="64">
        <v>3.4193433999996102E-2</v>
      </c>
      <c r="I59" s="64">
        <v>-3.8240929999999701E-2</v>
      </c>
      <c r="J59" s="64">
        <v>7.1756860000005099E-2</v>
      </c>
      <c r="K59" s="64">
        <v>6.35669239998915E-3</v>
      </c>
      <c r="L59" s="64">
        <v>7.9859099999990399E-2</v>
      </c>
      <c r="M59" s="64">
        <v>3.50211079999996E-2</v>
      </c>
      <c r="N59" s="64">
        <v>-5.4418156000046701E-3</v>
      </c>
      <c r="O59" s="64">
        <v>3.9364512999995299E-2</v>
      </c>
      <c r="P59" s="64">
        <v>4.6200557999309699E-4</v>
      </c>
      <c r="Q59" s="64">
        <v>-2.52224950000324E-3</v>
      </c>
      <c r="R59" s="64">
        <v>2.24474839999989E-2</v>
      </c>
      <c r="S59" s="64">
        <v>-7.2037266000024597E-3</v>
      </c>
      <c r="T59" s="64">
        <v>1.5841031000007898E-2</v>
      </c>
      <c r="U59" s="64">
        <v>-1.07509050000232E-3</v>
      </c>
      <c r="V59" s="64">
        <v>1.6130694999993998E-2</v>
      </c>
      <c r="W59" s="64">
        <v>-9.2093850000418698E-4</v>
      </c>
      <c r="X59" s="64">
        <v>-0.64523399999999498</v>
      </c>
      <c r="Y59" s="64">
        <v>2.057795999999E-2</v>
      </c>
      <c r="Z59" s="64">
        <v>1.1084964499996601E-2</v>
      </c>
      <c r="AA59" s="64">
        <v>1.8392269000000499E-2</v>
      </c>
      <c r="AB59" s="64">
        <v>1.23658649999969E-2</v>
      </c>
      <c r="AC59" s="64">
        <v>1.51992720001104E-3</v>
      </c>
      <c r="AD59" s="64">
        <v>-2.5052297999994502E-2</v>
      </c>
      <c r="AE59" s="64">
        <v>5.2844347000036204E-3</v>
      </c>
      <c r="AF59" s="64">
        <v>9.0694030000060301E-3</v>
      </c>
      <c r="AG59" s="64">
        <v>1.0779288999995799E-2</v>
      </c>
      <c r="AH59" s="64">
        <v>8.8663710000602702E-4</v>
      </c>
      <c r="AI59" s="64">
        <v>0.11517206000000201</v>
      </c>
      <c r="AJ59" s="64">
        <v>3.02388610000648E-3</v>
      </c>
      <c r="AK59" s="64">
        <v>7.2562399999975798E-3</v>
      </c>
      <c r="AL59" s="64">
        <v>3.5317235000009703E-2</v>
      </c>
      <c r="AM59" s="64">
        <v>1.8153464999892701E-3</v>
      </c>
      <c r="AN59" s="64">
        <v>0.184008540000002</v>
      </c>
      <c r="AO59" s="64">
        <v>8.0752329999933502E-3</v>
      </c>
      <c r="AP59" s="64">
        <v>1.97067400000028E-2</v>
      </c>
      <c r="AQ59" s="64">
        <v>-8.7719829999999294E-3</v>
      </c>
      <c r="AR59" s="64">
        <v>-9.3885590000009102E-3</v>
      </c>
      <c r="AS59" s="64">
        <v>2.6682928000010299E-2</v>
      </c>
      <c r="AT59" s="64">
        <v>-0.72941060000000202</v>
      </c>
      <c r="AU59" s="64">
        <v>-0.28411080000000399</v>
      </c>
      <c r="AV59" s="64">
        <v>1.5251003999994199E-2</v>
      </c>
      <c r="AW59" s="64">
        <v>9.1980844999950406E-3</v>
      </c>
      <c r="AX59" s="64">
        <v>3.65507839998891E-3</v>
      </c>
      <c r="AY59" s="64">
        <v>3.4181433999913601E-3</v>
      </c>
      <c r="AZ59" s="64">
        <v>4.5940372999986297E-3</v>
      </c>
      <c r="BA59" s="64">
        <v>2.8699133999943202E-3</v>
      </c>
      <c r="BB59" s="64">
        <v>4.15388870000921E-3</v>
      </c>
      <c r="BC59" s="64">
        <v>-6.1167306000031703E-3</v>
      </c>
      <c r="BD59" s="64">
        <v>3.2314325000060199E-3</v>
      </c>
      <c r="BE59" s="64">
        <v>8.69930600000402E-4</v>
      </c>
      <c r="BF59" s="64">
        <v>1.05844639999999</v>
      </c>
      <c r="BG59" s="64">
        <v>-1.0613433999999999</v>
      </c>
      <c r="BH59" s="64">
        <v>-1.96052940000024E-2</v>
      </c>
      <c r="BI59" s="64">
        <v>-8.8804600000269595E-4</v>
      </c>
      <c r="BJ59" s="64">
        <v>3.21368200000283E-3</v>
      </c>
      <c r="BK59" s="64">
        <v>-1.53898270000008E-2</v>
      </c>
      <c r="BL59" s="64">
        <v>-4.7595105999997903E-2</v>
      </c>
      <c r="BM59" s="64">
        <v>-3.04406329998397E-4</v>
      </c>
      <c r="BN59" s="64">
        <v>1.16616399999936E-2</v>
      </c>
      <c r="BO59" s="64">
        <v>-1.13441320000018E-2</v>
      </c>
      <c r="BP59" s="64">
        <v>2.4395994999999902</v>
      </c>
      <c r="BQ59" s="64">
        <v>8.3193030000039397E-3</v>
      </c>
      <c r="BR59" s="64">
        <v>-4.48378319999998E-2</v>
      </c>
      <c r="BS59" s="64">
        <v>4.1492369999995803E-2</v>
      </c>
      <c r="BT59" s="64">
        <v>-7.19322119999699E-3</v>
      </c>
      <c r="BU59" s="64">
        <v>6.0585294999970802E-3</v>
      </c>
      <c r="BV59" s="64">
        <v>-1.6400161999996499E-2</v>
      </c>
      <c r="BW59" s="64">
        <v>5.1732076999933003E-3</v>
      </c>
      <c r="BX59" s="64">
        <v>-2.5944666000032898E-3</v>
      </c>
      <c r="BY59" s="64">
        <v>-1.6901330999996599E-2</v>
      </c>
      <c r="BZ59" s="64">
        <v>0.16618826999998901</v>
      </c>
      <c r="CA59" s="64">
        <v>1.8938728999939899E-3</v>
      </c>
      <c r="CB59" s="64">
        <v>1.5434961000004899E-2</v>
      </c>
      <c r="CC59" s="64">
        <v>4.5168735000045198E-3</v>
      </c>
      <c r="CD59" s="64">
        <v>-7.1849839999971197E-3</v>
      </c>
      <c r="CE59" s="64">
        <v>5.0625525999992201E-3</v>
      </c>
      <c r="CF59" s="64">
        <v>-4.4149673000037897E-3</v>
      </c>
      <c r="CG59" s="64">
        <v>1.70180100000028E-2</v>
      </c>
      <c r="CH59" s="64">
        <v>-1.64872839999997E-2</v>
      </c>
      <c r="CI59" s="64">
        <v>-2.9233665999994801E-2</v>
      </c>
      <c r="CJ59" s="64">
        <v>8.6122289999934799E-3</v>
      </c>
      <c r="CK59" s="64">
        <v>-1.36105199999959E-2</v>
      </c>
      <c r="CL59" s="64">
        <v>-1.73495949999936E-3</v>
      </c>
      <c r="CM59" s="64">
        <v>1.6239033</v>
      </c>
      <c r="CN59" s="64">
        <v>-2.9575051999997101E-2</v>
      </c>
      <c r="CO59" s="64">
        <v>2.4997354000078102E-3</v>
      </c>
      <c r="CP59" s="64">
        <v>-2.7717209999944502E-3</v>
      </c>
      <c r="CQ59" s="64">
        <v>9.2390240000739298E-4</v>
      </c>
      <c r="CR59" s="64">
        <v>1.1146815000007099E-2</v>
      </c>
      <c r="CS59" s="64">
        <v>6.1381130000093299E-3</v>
      </c>
      <c r="CT59" s="64">
        <v>4.22162600000053E-3</v>
      </c>
      <c r="CU59" s="64">
        <v>5.4469713999916198E-3</v>
      </c>
      <c r="CV59" s="64">
        <v>4.4970956000001103E-2</v>
      </c>
      <c r="CW59" s="64">
        <v>0.20864021999999999</v>
      </c>
      <c r="CX59" s="64">
        <v>1.8404034999997002E-2</v>
      </c>
      <c r="CY59" s="64">
        <v>0.10764710999999801</v>
      </c>
      <c r="CZ59" s="64">
        <v>-6.9269826999951399E-3</v>
      </c>
      <c r="DA59" s="64">
        <v>-1.3395007999994501E-2</v>
      </c>
      <c r="DB59" s="64">
        <v>-5.9057846999999199E-3</v>
      </c>
      <c r="DC59" s="64">
        <v>-0.65842280000000297</v>
      </c>
      <c r="DD59" s="64">
        <v>4.16615500000717E-3</v>
      </c>
      <c r="DE59" s="64">
        <v>-7.4128667000295E-4</v>
      </c>
      <c r="DF59" s="64">
        <v>4.9423287000749405E-4</v>
      </c>
      <c r="DG59" s="64">
        <v>7.1346309999942303E-4</v>
      </c>
      <c r="DH59" s="64">
        <v>1.8214710999999899</v>
      </c>
      <c r="DI59" s="64">
        <v>-0.78177077000000095</v>
      </c>
      <c r="DJ59" s="64">
        <v>4.8515875999966002E-3</v>
      </c>
      <c r="DK59" s="64">
        <v>-2.07929260000017E-2</v>
      </c>
      <c r="DL59" s="64">
        <v>-7.4491383999952801E-3</v>
      </c>
      <c r="DM59" s="64">
        <v>3.2835020000066E-3</v>
      </c>
      <c r="DN59" s="64">
        <v>-4.1440333999997997E-2</v>
      </c>
      <c r="DO59" s="64">
        <v>6.18384299999608E-3</v>
      </c>
      <c r="DP59" s="64">
        <v>1.5943302000009901E-2</v>
      </c>
      <c r="DQ59" s="64">
        <v>-6.2837069999988103E-3</v>
      </c>
      <c r="DR59" s="64">
        <v>-1.18815690000051E-2</v>
      </c>
      <c r="DS59" s="64">
        <v>2.2009093999964002E-3</v>
      </c>
      <c r="DT59" s="64">
        <v>8.4484869999901201E-3</v>
      </c>
      <c r="DU59" s="64">
        <v>-6.6901970000032797E-3</v>
      </c>
      <c r="DV59" s="64">
        <v>4.4353787000961403E-4</v>
      </c>
      <c r="DW59" s="64">
        <v>-7.18858969994685E-4</v>
      </c>
      <c r="DX59" s="64">
        <v>-1.48721470000002E-2</v>
      </c>
      <c r="DY59" s="64">
        <v>-0.62450000000000605</v>
      </c>
      <c r="DZ59" s="64">
        <v>8.5387339999965003E-3</v>
      </c>
      <c r="EA59" s="64">
        <v>-1.45671229999644E-3</v>
      </c>
      <c r="EB59" s="64">
        <v>-6.7191430000002102E-3</v>
      </c>
    </row>
    <row r="60" spans="1:132" x14ac:dyDescent="0.3">
      <c r="A60" s="63"/>
      <c r="B60" s="84" t="s">
        <v>255</v>
      </c>
      <c r="C60" s="64">
        <v>4.6031466000018301E-3</v>
      </c>
      <c r="D60" s="64">
        <v>1.00723469999897E-2</v>
      </c>
      <c r="E60" s="64">
        <v>7.8679920000102096E-3</v>
      </c>
      <c r="F60" s="64">
        <v>-6.6602299999996006E-2</v>
      </c>
      <c r="G60" s="64">
        <v>-1.4479230999997501E-2</v>
      </c>
      <c r="H60" s="64">
        <v>3.4193433999996102E-2</v>
      </c>
      <c r="I60" s="64">
        <v>-3.8240929999999701E-2</v>
      </c>
      <c r="J60" s="64">
        <v>7.1756860000005099E-2</v>
      </c>
      <c r="K60" s="64">
        <v>6.35669239998915E-3</v>
      </c>
      <c r="L60" s="64">
        <v>7.9859099999990399E-2</v>
      </c>
      <c r="M60" s="64">
        <v>3.50211079999996E-2</v>
      </c>
      <c r="N60" s="64">
        <v>-5.4418156000046701E-3</v>
      </c>
      <c r="O60" s="64">
        <v>3.9364512999995299E-2</v>
      </c>
      <c r="P60" s="64">
        <v>4.6200557999309699E-4</v>
      </c>
      <c r="Q60" s="64">
        <v>-2.52224950000324E-3</v>
      </c>
      <c r="R60" s="64">
        <v>2.24474839999989E-2</v>
      </c>
      <c r="S60" s="64">
        <v>-7.2037266000024597E-3</v>
      </c>
      <c r="T60" s="64">
        <v>1.5841031000007898E-2</v>
      </c>
      <c r="U60" s="64">
        <v>-1.07509050000232E-3</v>
      </c>
      <c r="V60" s="64">
        <v>1.6130694999993998E-2</v>
      </c>
      <c r="W60" s="64">
        <v>-9.2093850000418698E-4</v>
      </c>
      <c r="X60" s="64">
        <v>-0.64523399999999498</v>
      </c>
      <c r="Y60" s="64">
        <v>2.057795999999E-2</v>
      </c>
      <c r="Z60" s="64">
        <v>1.1084964499996601E-2</v>
      </c>
      <c r="AA60" s="64">
        <v>1.8392269000000499E-2</v>
      </c>
      <c r="AB60" s="64">
        <v>1.23658649999969E-2</v>
      </c>
      <c r="AC60" s="64">
        <v>1.51992720001104E-3</v>
      </c>
      <c r="AD60" s="64">
        <v>-2.5052297999994502E-2</v>
      </c>
      <c r="AE60" s="64">
        <v>5.2844347000036204E-3</v>
      </c>
      <c r="AF60" s="64">
        <v>9.0694030000060301E-3</v>
      </c>
      <c r="AG60" s="64">
        <v>1.0779288999995799E-2</v>
      </c>
      <c r="AH60" s="64">
        <v>8.8663710000602702E-4</v>
      </c>
      <c r="AI60" s="64">
        <v>0.11517206000000201</v>
      </c>
      <c r="AJ60" s="64">
        <v>3.02388610000648E-3</v>
      </c>
      <c r="AK60" s="64">
        <v>7.2562399999975798E-3</v>
      </c>
      <c r="AL60" s="64">
        <v>3.5317235000009703E-2</v>
      </c>
      <c r="AM60" s="64">
        <v>1.8153464999892701E-3</v>
      </c>
      <c r="AN60" s="64">
        <v>0.184008540000002</v>
      </c>
      <c r="AO60" s="64">
        <v>8.0752329999933502E-3</v>
      </c>
      <c r="AP60" s="64">
        <v>1.97067400000028E-2</v>
      </c>
      <c r="AQ60" s="64">
        <v>-8.7719829999999294E-3</v>
      </c>
      <c r="AR60" s="64">
        <v>-9.3885590000009102E-3</v>
      </c>
      <c r="AS60" s="64">
        <v>2.6682928000010299E-2</v>
      </c>
      <c r="AT60" s="64">
        <v>-0.72941060000000202</v>
      </c>
      <c r="AU60" s="64">
        <v>-0.28411080000000399</v>
      </c>
      <c r="AV60" s="64">
        <v>1.5251003999994199E-2</v>
      </c>
      <c r="AW60" s="64">
        <v>9.1980844999950406E-3</v>
      </c>
      <c r="AX60" s="64">
        <v>3.65507839998891E-3</v>
      </c>
      <c r="AY60" s="64">
        <v>3.4181433999913601E-3</v>
      </c>
      <c r="AZ60" s="64">
        <v>4.5940372999986297E-3</v>
      </c>
      <c r="BA60" s="64">
        <v>2.8699133999943202E-3</v>
      </c>
      <c r="BB60" s="64">
        <v>4.15388870000921E-3</v>
      </c>
      <c r="BC60" s="64">
        <v>-6.1167306000031703E-3</v>
      </c>
      <c r="BD60" s="64">
        <v>3.2314325000060199E-3</v>
      </c>
      <c r="BE60" s="64">
        <v>8.69930600000402E-4</v>
      </c>
      <c r="BF60" s="64">
        <v>1.05844639999999</v>
      </c>
      <c r="BG60" s="64">
        <v>-1.0613433999999999</v>
      </c>
      <c r="BH60" s="64">
        <v>-1.96052940000024E-2</v>
      </c>
      <c r="BI60" s="64">
        <v>-8.8804600000269595E-4</v>
      </c>
      <c r="BJ60" s="64">
        <v>3.21368200000283E-3</v>
      </c>
      <c r="BK60" s="64">
        <v>-1.53898270000008E-2</v>
      </c>
      <c r="BL60" s="64">
        <v>-4.7595105999997903E-2</v>
      </c>
      <c r="BM60" s="64">
        <v>-3.04406329998397E-4</v>
      </c>
      <c r="BN60" s="64">
        <v>1.16616399999936E-2</v>
      </c>
      <c r="BO60" s="64">
        <v>-1.13441320000018E-2</v>
      </c>
      <c r="BP60" s="64">
        <v>2.4395994999999902</v>
      </c>
      <c r="BQ60" s="64">
        <v>8.3193030000039397E-3</v>
      </c>
      <c r="BR60" s="64">
        <v>-4.48378319999998E-2</v>
      </c>
      <c r="BS60" s="64">
        <v>4.1492369999995803E-2</v>
      </c>
      <c r="BT60" s="64">
        <v>-7.19322119999699E-3</v>
      </c>
      <c r="BU60" s="64">
        <v>6.0585294999970802E-3</v>
      </c>
      <c r="BV60" s="64">
        <v>-1.6400161999996499E-2</v>
      </c>
      <c r="BW60" s="64">
        <v>5.1732076999933003E-3</v>
      </c>
      <c r="BX60" s="64">
        <v>-2.5944666000032898E-3</v>
      </c>
      <c r="BY60" s="64">
        <v>-1.6901330999996599E-2</v>
      </c>
      <c r="BZ60" s="64">
        <v>0.16618826999998901</v>
      </c>
      <c r="CA60" s="64">
        <v>1.8938728999939899E-3</v>
      </c>
      <c r="CB60" s="64">
        <v>1.5434961000004899E-2</v>
      </c>
      <c r="CC60" s="64">
        <v>4.5168735000045198E-3</v>
      </c>
      <c r="CD60" s="64">
        <v>-7.1849839999971197E-3</v>
      </c>
      <c r="CE60" s="64">
        <v>5.0625525999992201E-3</v>
      </c>
      <c r="CF60" s="64">
        <v>-4.4149673000037897E-3</v>
      </c>
      <c r="CG60" s="64">
        <v>1.70180100000028E-2</v>
      </c>
      <c r="CH60" s="64">
        <v>-1.64872839999997E-2</v>
      </c>
      <c r="CI60" s="64">
        <v>-2.9233665999994801E-2</v>
      </c>
      <c r="CJ60" s="64">
        <v>8.6122289999934799E-3</v>
      </c>
      <c r="CK60" s="64">
        <v>-1.36105199999959E-2</v>
      </c>
      <c r="CL60" s="64">
        <v>-1.73495949999936E-3</v>
      </c>
      <c r="CM60" s="64">
        <v>1.6239033</v>
      </c>
      <c r="CN60" s="64">
        <v>-2.9575051999997101E-2</v>
      </c>
      <c r="CO60" s="64">
        <v>2.4997354000078102E-3</v>
      </c>
      <c r="CP60" s="64">
        <v>-2.7717209999944502E-3</v>
      </c>
      <c r="CQ60" s="64">
        <v>9.2390240000739298E-4</v>
      </c>
      <c r="CR60" s="64">
        <v>1.1146815000007099E-2</v>
      </c>
      <c r="CS60" s="64">
        <v>6.1381130000093299E-3</v>
      </c>
      <c r="CT60" s="64">
        <v>4.22162600000053E-3</v>
      </c>
      <c r="CU60" s="64">
        <v>5.4469713999916198E-3</v>
      </c>
      <c r="CV60" s="64">
        <v>4.4970956000001103E-2</v>
      </c>
      <c r="CW60" s="64">
        <v>0.20864021999999999</v>
      </c>
      <c r="CX60" s="64">
        <v>1.8404034999997002E-2</v>
      </c>
      <c r="CY60" s="64">
        <v>0.10764710999999801</v>
      </c>
      <c r="CZ60" s="64">
        <v>-6.9269826999951399E-3</v>
      </c>
      <c r="DA60" s="64">
        <v>-1.3395007999994501E-2</v>
      </c>
      <c r="DB60" s="64">
        <v>-5.9057846999999199E-3</v>
      </c>
      <c r="DC60" s="64">
        <v>-0.65842280000000297</v>
      </c>
      <c r="DD60" s="64">
        <v>4.16615500000717E-3</v>
      </c>
      <c r="DE60" s="64">
        <v>-7.4128667000295E-4</v>
      </c>
      <c r="DF60" s="64">
        <v>4.9423287000749405E-4</v>
      </c>
      <c r="DG60" s="64">
        <v>7.1346309999942303E-4</v>
      </c>
      <c r="DH60" s="64">
        <v>1.8214710999999899</v>
      </c>
      <c r="DI60" s="64">
        <v>-0.78177077000000095</v>
      </c>
      <c r="DJ60" s="64">
        <v>4.8515875999966002E-3</v>
      </c>
      <c r="DK60" s="64">
        <v>-2.07929260000017E-2</v>
      </c>
      <c r="DL60" s="64">
        <v>-7.4491383999952801E-3</v>
      </c>
      <c r="DM60" s="64">
        <v>3.2835020000066E-3</v>
      </c>
      <c r="DN60" s="64">
        <v>-4.1440333999997997E-2</v>
      </c>
      <c r="DO60" s="64">
        <v>6.18384299999608E-3</v>
      </c>
      <c r="DP60" s="64">
        <v>1.5943302000009901E-2</v>
      </c>
      <c r="DQ60" s="64">
        <v>-6.2837069999988103E-3</v>
      </c>
      <c r="DR60" s="64">
        <v>-1.18815690000051E-2</v>
      </c>
      <c r="DS60" s="64">
        <v>2.2009093999964002E-3</v>
      </c>
      <c r="DT60" s="64">
        <v>8.4484869999901201E-3</v>
      </c>
      <c r="DU60" s="64">
        <v>-6.6901970000032797E-3</v>
      </c>
      <c r="DV60" s="64">
        <v>4.4353787000961403E-4</v>
      </c>
      <c r="DW60" s="64">
        <v>-7.18858969994685E-4</v>
      </c>
      <c r="DX60" s="64">
        <v>-1.48721470000002E-2</v>
      </c>
      <c r="DY60" s="64">
        <v>-0.62450000000000605</v>
      </c>
      <c r="DZ60" s="64">
        <v>8.5387339999965003E-3</v>
      </c>
      <c r="EA60" s="64">
        <v>-1.45671229999644E-3</v>
      </c>
      <c r="EB60" s="64">
        <v>-6.7191430000002102E-3</v>
      </c>
    </row>
    <row r="61" spans="1:132" x14ac:dyDescent="0.3">
      <c r="A61" s="63"/>
      <c r="B61" s="82" t="s">
        <v>256</v>
      </c>
      <c r="C61" s="64">
        <v>4.6031466000018301E-3</v>
      </c>
      <c r="D61" s="64">
        <v>1.00723469999897E-2</v>
      </c>
      <c r="E61" s="64">
        <v>7.8679920000102096E-3</v>
      </c>
      <c r="F61" s="64">
        <v>-6.6602299999996006E-2</v>
      </c>
      <c r="G61" s="64">
        <v>-1.4479230999997501E-2</v>
      </c>
      <c r="H61" s="64">
        <v>3.4193433999996102E-2</v>
      </c>
      <c r="I61" s="64">
        <v>-3.8240929999999701E-2</v>
      </c>
      <c r="J61" s="64">
        <v>7.1756860000005099E-2</v>
      </c>
      <c r="K61" s="64">
        <v>6.35669239998915E-3</v>
      </c>
      <c r="L61" s="64">
        <v>7.9859099999990399E-2</v>
      </c>
      <c r="M61" s="64">
        <v>3.50211079999996E-2</v>
      </c>
      <c r="N61" s="64">
        <v>-5.4418156000046701E-3</v>
      </c>
      <c r="O61" s="64">
        <v>3.9364512999995299E-2</v>
      </c>
      <c r="P61" s="64">
        <v>4.6200557999309699E-4</v>
      </c>
      <c r="Q61" s="64">
        <v>-2.52224950000324E-3</v>
      </c>
      <c r="R61" s="64">
        <v>2.24474839999989E-2</v>
      </c>
      <c r="S61" s="64">
        <v>-7.2037266000024597E-3</v>
      </c>
      <c r="T61" s="64">
        <v>1.5841031000007898E-2</v>
      </c>
      <c r="U61" s="64">
        <v>-1.07509050000232E-3</v>
      </c>
      <c r="V61" s="64">
        <v>1.6130694999993998E-2</v>
      </c>
      <c r="W61" s="64">
        <v>-9.2093850000418698E-4</v>
      </c>
      <c r="X61" s="64">
        <v>-0.64523399999999498</v>
      </c>
      <c r="Y61" s="64">
        <v>2.057795999999E-2</v>
      </c>
      <c r="Z61" s="64">
        <v>1.1084964499996601E-2</v>
      </c>
      <c r="AA61" s="64">
        <v>1.8392269000000499E-2</v>
      </c>
      <c r="AB61" s="64">
        <v>1.23658649999969E-2</v>
      </c>
      <c r="AC61" s="64">
        <v>1.51992720001104E-3</v>
      </c>
      <c r="AD61" s="64">
        <v>-2.5052297999994502E-2</v>
      </c>
      <c r="AE61" s="64">
        <v>5.2844347000036204E-3</v>
      </c>
      <c r="AF61" s="64">
        <v>9.0694030000060301E-3</v>
      </c>
      <c r="AG61" s="64">
        <v>1.0779288999995799E-2</v>
      </c>
      <c r="AH61" s="64">
        <v>8.8663710000602702E-4</v>
      </c>
      <c r="AI61" s="64">
        <v>0.11517206000000201</v>
      </c>
      <c r="AJ61" s="64">
        <v>3.02388610000648E-3</v>
      </c>
      <c r="AK61" s="64">
        <v>7.2562399999975798E-3</v>
      </c>
      <c r="AL61" s="64">
        <v>3.5317235000009703E-2</v>
      </c>
      <c r="AM61" s="64">
        <v>1.8153464999892701E-3</v>
      </c>
      <c r="AN61" s="64">
        <v>0.184008540000002</v>
      </c>
      <c r="AO61" s="64">
        <v>8.0752329999933502E-3</v>
      </c>
      <c r="AP61" s="64">
        <v>1.97067400000028E-2</v>
      </c>
      <c r="AQ61" s="64">
        <v>-8.7719829999999294E-3</v>
      </c>
      <c r="AR61" s="64">
        <v>-9.3885590000009102E-3</v>
      </c>
      <c r="AS61" s="64">
        <v>2.6682928000010299E-2</v>
      </c>
      <c r="AT61" s="64">
        <v>-0.72941060000000202</v>
      </c>
      <c r="AU61" s="64">
        <v>-0.28411080000000399</v>
      </c>
      <c r="AV61" s="64">
        <v>1.5251003999994199E-2</v>
      </c>
      <c r="AW61" s="64">
        <v>9.1980844999950406E-3</v>
      </c>
      <c r="AX61" s="64">
        <v>3.65507839998891E-3</v>
      </c>
      <c r="AY61" s="64">
        <v>3.4181433999913601E-3</v>
      </c>
      <c r="AZ61" s="64">
        <v>4.5940372999986297E-3</v>
      </c>
      <c r="BA61" s="64">
        <v>2.8699133999943202E-3</v>
      </c>
      <c r="BB61" s="64">
        <v>4.15388870000921E-3</v>
      </c>
      <c r="BC61" s="64">
        <v>-6.1167306000031703E-3</v>
      </c>
      <c r="BD61" s="64">
        <v>3.2314325000060199E-3</v>
      </c>
      <c r="BE61" s="64">
        <v>8.69930600000402E-4</v>
      </c>
      <c r="BF61" s="64">
        <v>1.05844639999999</v>
      </c>
      <c r="BG61" s="64">
        <v>-1.0613433999999999</v>
      </c>
      <c r="BH61" s="64">
        <v>-1.96052940000024E-2</v>
      </c>
      <c r="BI61" s="64">
        <v>-8.8804600000269595E-4</v>
      </c>
      <c r="BJ61" s="64">
        <v>3.21368200000283E-3</v>
      </c>
      <c r="BK61" s="64">
        <v>-1.53898270000008E-2</v>
      </c>
      <c r="BL61" s="64">
        <v>-4.7595105999997903E-2</v>
      </c>
      <c r="BM61" s="64">
        <v>-3.04406329998397E-4</v>
      </c>
      <c r="BN61" s="64">
        <v>1.16616399999936E-2</v>
      </c>
      <c r="BO61" s="64">
        <v>-1.13441320000018E-2</v>
      </c>
      <c r="BP61" s="64">
        <v>2.4395994999999902</v>
      </c>
      <c r="BQ61" s="64">
        <v>8.3193030000039397E-3</v>
      </c>
      <c r="BR61" s="64">
        <v>-4.48378319999998E-2</v>
      </c>
      <c r="BS61" s="64">
        <v>4.1492369999995803E-2</v>
      </c>
      <c r="BT61" s="64">
        <v>-7.19322119999699E-3</v>
      </c>
      <c r="BU61" s="64">
        <v>6.0585294999970802E-3</v>
      </c>
      <c r="BV61" s="64">
        <v>-1.6400161999996499E-2</v>
      </c>
      <c r="BW61" s="64">
        <v>5.1732076999933003E-3</v>
      </c>
      <c r="BX61" s="64">
        <v>-2.5944666000032898E-3</v>
      </c>
      <c r="BY61" s="64">
        <v>-1.6901330999996599E-2</v>
      </c>
      <c r="BZ61" s="64">
        <v>0.16618826999998901</v>
      </c>
      <c r="CA61" s="64">
        <v>1.8938728999939899E-3</v>
      </c>
      <c r="CB61" s="64">
        <v>1.5434961000004899E-2</v>
      </c>
      <c r="CC61" s="64">
        <v>4.5168735000045198E-3</v>
      </c>
      <c r="CD61" s="64">
        <v>-7.1849839999971197E-3</v>
      </c>
      <c r="CE61" s="64">
        <v>5.0625525999992201E-3</v>
      </c>
      <c r="CF61" s="64">
        <v>-4.4149673000037897E-3</v>
      </c>
      <c r="CG61" s="64">
        <v>1.70180100000028E-2</v>
      </c>
      <c r="CH61" s="64">
        <v>-1.64872839999997E-2</v>
      </c>
      <c r="CI61" s="64">
        <v>-2.9233665999994801E-2</v>
      </c>
      <c r="CJ61" s="64">
        <v>8.6122289999934799E-3</v>
      </c>
      <c r="CK61" s="64">
        <v>-1.36105199999959E-2</v>
      </c>
      <c r="CL61" s="64">
        <v>-1.73495949999936E-3</v>
      </c>
      <c r="CM61" s="64">
        <v>1.6239033</v>
      </c>
      <c r="CN61" s="64">
        <v>-2.9575051999997101E-2</v>
      </c>
      <c r="CO61" s="64">
        <v>2.4997354000078102E-3</v>
      </c>
      <c r="CP61" s="64">
        <v>-2.7717209999944502E-3</v>
      </c>
      <c r="CQ61" s="64">
        <v>9.2390240000739298E-4</v>
      </c>
      <c r="CR61" s="64">
        <v>1.1146815000007099E-2</v>
      </c>
      <c r="CS61" s="64">
        <v>6.1381130000093299E-3</v>
      </c>
      <c r="CT61" s="64">
        <v>4.22162600000053E-3</v>
      </c>
      <c r="CU61" s="64">
        <v>5.4469713999916198E-3</v>
      </c>
      <c r="CV61" s="64">
        <v>4.4970956000001103E-2</v>
      </c>
      <c r="CW61" s="64">
        <v>0.20864021999999999</v>
      </c>
      <c r="CX61" s="64">
        <v>1.8404034999997002E-2</v>
      </c>
      <c r="CY61" s="64">
        <v>0.10764710999999801</v>
      </c>
      <c r="CZ61" s="64">
        <v>-6.9269826999951399E-3</v>
      </c>
      <c r="DA61" s="64">
        <v>-1.3395007999994501E-2</v>
      </c>
      <c r="DB61" s="64">
        <v>-5.9057846999999199E-3</v>
      </c>
      <c r="DC61" s="64">
        <v>-0.65842280000000297</v>
      </c>
      <c r="DD61" s="64">
        <v>4.16615500000717E-3</v>
      </c>
      <c r="DE61" s="64">
        <v>-7.4128667000295E-4</v>
      </c>
      <c r="DF61" s="64">
        <v>4.9423287000749405E-4</v>
      </c>
      <c r="DG61" s="64">
        <v>7.1346309999942303E-4</v>
      </c>
      <c r="DH61" s="64">
        <v>1.8214710999999899</v>
      </c>
      <c r="DI61" s="64">
        <v>-0.78177077000000095</v>
      </c>
      <c r="DJ61" s="64">
        <v>4.8515875999966002E-3</v>
      </c>
      <c r="DK61" s="64">
        <v>-2.07929260000017E-2</v>
      </c>
      <c r="DL61" s="64">
        <v>-7.4491383999952801E-3</v>
      </c>
      <c r="DM61" s="64">
        <v>3.2835020000066E-3</v>
      </c>
      <c r="DN61" s="64">
        <v>-4.1440333999997997E-2</v>
      </c>
      <c r="DO61" s="64">
        <v>6.18384299999608E-3</v>
      </c>
      <c r="DP61" s="64">
        <v>1.5943302000009901E-2</v>
      </c>
      <c r="DQ61" s="64">
        <v>-6.2837069999988103E-3</v>
      </c>
      <c r="DR61" s="64">
        <v>-1.18815690000051E-2</v>
      </c>
      <c r="DS61" s="64">
        <v>2.2009093999964002E-3</v>
      </c>
      <c r="DT61" s="64">
        <v>8.4484869999901201E-3</v>
      </c>
      <c r="DU61" s="64">
        <v>-6.6901970000032797E-3</v>
      </c>
      <c r="DV61" s="64">
        <v>4.4353787000961403E-4</v>
      </c>
      <c r="DW61" s="64">
        <v>-7.18858969994685E-4</v>
      </c>
      <c r="DX61" s="64">
        <v>-1.48721470000002E-2</v>
      </c>
      <c r="DY61" s="64">
        <v>-0.62450000000000605</v>
      </c>
      <c r="DZ61" s="64">
        <v>8.5387339999965003E-3</v>
      </c>
      <c r="EA61" s="64">
        <v>-1.45671229999644E-3</v>
      </c>
      <c r="EB61" s="64">
        <v>-6.7191430000002102E-3</v>
      </c>
    </row>
    <row r="62" spans="1:132" x14ac:dyDescent="0.3">
      <c r="A62" s="63"/>
      <c r="B62" s="83" t="s">
        <v>238</v>
      </c>
      <c r="C62" s="64">
        <v>4.6031466000018301E-3</v>
      </c>
      <c r="D62" s="64">
        <v>1.00723469999897E-2</v>
      </c>
      <c r="E62" s="64">
        <v>7.8679920000102096E-3</v>
      </c>
      <c r="F62" s="64">
        <v>-6.6602299999996006E-2</v>
      </c>
      <c r="G62" s="64">
        <v>-1.4479230999997501E-2</v>
      </c>
      <c r="H62" s="64">
        <v>3.4193433999996102E-2</v>
      </c>
      <c r="I62" s="64">
        <v>-3.8240929999999701E-2</v>
      </c>
      <c r="J62" s="64">
        <v>7.1756860000005099E-2</v>
      </c>
      <c r="K62" s="64">
        <v>6.35669239998915E-3</v>
      </c>
      <c r="L62" s="64">
        <v>7.9859099999990399E-2</v>
      </c>
      <c r="M62" s="64">
        <v>3.50211079999996E-2</v>
      </c>
      <c r="N62" s="64">
        <v>-5.4418156000046701E-3</v>
      </c>
      <c r="O62" s="64">
        <v>3.9364512999995299E-2</v>
      </c>
      <c r="P62" s="64">
        <v>4.6200557999309699E-4</v>
      </c>
      <c r="Q62" s="64">
        <v>-2.52224950000324E-3</v>
      </c>
      <c r="R62" s="64">
        <v>2.24474839999989E-2</v>
      </c>
      <c r="S62" s="64">
        <v>-7.2037266000024597E-3</v>
      </c>
      <c r="T62" s="64">
        <v>1.5841031000007898E-2</v>
      </c>
      <c r="U62" s="64">
        <v>-1.07509050000232E-3</v>
      </c>
      <c r="V62" s="64">
        <v>1.6130694999993998E-2</v>
      </c>
      <c r="W62" s="64">
        <v>-9.2093850000418698E-4</v>
      </c>
      <c r="X62" s="64">
        <v>-0.64523399999999498</v>
      </c>
      <c r="Y62" s="64">
        <v>2.057795999999E-2</v>
      </c>
      <c r="Z62" s="64">
        <v>1.1084964499996601E-2</v>
      </c>
      <c r="AA62" s="64">
        <v>1.8392269000000499E-2</v>
      </c>
      <c r="AB62" s="64">
        <v>1.23658649999969E-2</v>
      </c>
      <c r="AC62" s="64">
        <v>1.51992720001104E-3</v>
      </c>
      <c r="AD62" s="64">
        <v>-2.5052297999994502E-2</v>
      </c>
      <c r="AE62" s="64">
        <v>5.2844347000036204E-3</v>
      </c>
      <c r="AF62" s="64">
        <v>9.0694030000060301E-3</v>
      </c>
      <c r="AG62" s="64">
        <v>1.0779288999995799E-2</v>
      </c>
      <c r="AH62" s="64">
        <v>8.8663710000602702E-4</v>
      </c>
      <c r="AI62" s="64">
        <v>0.11517206000000201</v>
      </c>
      <c r="AJ62" s="64">
        <v>3.02388610000648E-3</v>
      </c>
      <c r="AK62" s="64">
        <v>7.2562399999975798E-3</v>
      </c>
      <c r="AL62" s="64">
        <v>3.5317235000009703E-2</v>
      </c>
      <c r="AM62" s="64">
        <v>1.8153464999892701E-3</v>
      </c>
      <c r="AN62" s="64">
        <v>0.184008540000002</v>
      </c>
      <c r="AO62" s="64">
        <v>8.0752329999933502E-3</v>
      </c>
      <c r="AP62" s="64">
        <v>1.97067400000028E-2</v>
      </c>
      <c r="AQ62" s="64">
        <v>-8.7719829999999294E-3</v>
      </c>
      <c r="AR62" s="64">
        <v>-9.3885590000009102E-3</v>
      </c>
      <c r="AS62" s="64">
        <v>2.6682928000010299E-2</v>
      </c>
      <c r="AT62" s="64">
        <v>-0.72941060000000202</v>
      </c>
      <c r="AU62" s="64">
        <v>-0.28411080000000399</v>
      </c>
      <c r="AV62" s="64">
        <v>1.5251003999994199E-2</v>
      </c>
      <c r="AW62" s="64">
        <v>9.1980844999950406E-3</v>
      </c>
      <c r="AX62" s="64">
        <v>3.65507839998891E-3</v>
      </c>
      <c r="AY62" s="64">
        <v>3.4181433999913601E-3</v>
      </c>
      <c r="AZ62" s="64">
        <v>4.5940372999986297E-3</v>
      </c>
      <c r="BA62" s="64">
        <v>2.8699133999943202E-3</v>
      </c>
      <c r="BB62" s="64">
        <v>4.15388870000921E-3</v>
      </c>
      <c r="BC62" s="64">
        <v>-6.1167306000031703E-3</v>
      </c>
      <c r="BD62" s="64">
        <v>3.2314325000060199E-3</v>
      </c>
      <c r="BE62" s="64">
        <v>8.69930600000402E-4</v>
      </c>
      <c r="BF62" s="64">
        <v>1.05844639999999</v>
      </c>
      <c r="BG62" s="64">
        <v>-1.0613433999999999</v>
      </c>
      <c r="BH62" s="64">
        <v>-1.96052940000024E-2</v>
      </c>
      <c r="BI62" s="64">
        <v>-8.8804600000269595E-4</v>
      </c>
      <c r="BJ62" s="64">
        <v>3.21368200000283E-3</v>
      </c>
      <c r="BK62" s="64">
        <v>-1.53898270000008E-2</v>
      </c>
      <c r="BL62" s="64">
        <v>-4.7595105999997903E-2</v>
      </c>
      <c r="BM62" s="64">
        <v>-3.04406329998397E-4</v>
      </c>
      <c r="BN62" s="64">
        <v>1.16616399999936E-2</v>
      </c>
      <c r="BO62" s="64">
        <v>-1.13441320000018E-2</v>
      </c>
      <c r="BP62" s="64">
        <v>2.4395994999999902</v>
      </c>
      <c r="BQ62" s="64">
        <v>8.3193030000039397E-3</v>
      </c>
      <c r="BR62" s="64">
        <v>-4.48378319999998E-2</v>
      </c>
      <c r="BS62" s="64">
        <v>4.1492369999995803E-2</v>
      </c>
      <c r="BT62" s="64">
        <v>-7.19322119999699E-3</v>
      </c>
      <c r="BU62" s="64">
        <v>6.0585294999970802E-3</v>
      </c>
      <c r="BV62" s="64">
        <v>-1.6400161999996499E-2</v>
      </c>
      <c r="BW62" s="64">
        <v>5.1732076999933003E-3</v>
      </c>
      <c r="BX62" s="64">
        <v>-2.5944666000032898E-3</v>
      </c>
      <c r="BY62" s="64">
        <v>-1.6901330999996599E-2</v>
      </c>
      <c r="BZ62" s="64">
        <v>0.16618826999998901</v>
      </c>
      <c r="CA62" s="64">
        <v>1.8938728999939899E-3</v>
      </c>
      <c r="CB62" s="64">
        <v>1.5434961000004899E-2</v>
      </c>
      <c r="CC62" s="64">
        <v>4.5168735000045198E-3</v>
      </c>
      <c r="CD62" s="64">
        <v>-7.1849839999971197E-3</v>
      </c>
      <c r="CE62" s="64">
        <v>5.0625525999992201E-3</v>
      </c>
      <c r="CF62" s="64">
        <v>-4.4149673000037897E-3</v>
      </c>
      <c r="CG62" s="64">
        <v>1.70180100000028E-2</v>
      </c>
      <c r="CH62" s="64">
        <v>-1.64872839999997E-2</v>
      </c>
      <c r="CI62" s="64">
        <v>-2.9233665999994801E-2</v>
      </c>
      <c r="CJ62" s="64">
        <v>8.6122289999934799E-3</v>
      </c>
      <c r="CK62" s="64">
        <v>-1.36105199999959E-2</v>
      </c>
      <c r="CL62" s="64">
        <v>-1.73495949999936E-3</v>
      </c>
      <c r="CM62" s="64">
        <v>1.6239033</v>
      </c>
      <c r="CN62" s="64">
        <v>-2.9575051999997101E-2</v>
      </c>
      <c r="CO62" s="64">
        <v>2.4997354000078102E-3</v>
      </c>
      <c r="CP62" s="64">
        <v>-2.7717209999944502E-3</v>
      </c>
      <c r="CQ62" s="64">
        <v>9.2390240000739298E-4</v>
      </c>
      <c r="CR62" s="64">
        <v>1.1146815000007099E-2</v>
      </c>
      <c r="CS62" s="64">
        <v>6.1381130000093299E-3</v>
      </c>
      <c r="CT62" s="64">
        <v>4.22162600000053E-3</v>
      </c>
      <c r="CU62" s="64">
        <v>5.4469713999916198E-3</v>
      </c>
      <c r="CV62" s="64">
        <v>4.4970956000001103E-2</v>
      </c>
      <c r="CW62" s="64">
        <v>0.20864021999999999</v>
      </c>
      <c r="CX62" s="64">
        <v>1.8404034999997002E-2</v>
      </c>
      <c r="CY62" s="64">
        <v>0.10764710999999801</v>
      </c>
      <c r="CZ62" s="64">
        <v>-6.9269826999951399E-3</v>
      </c>
      <c r="DA62" s="64">
        <v>-1.3395007999994501E-2</v>
      </c>
      <c r="DB62" s="64">
        <v>-5.9057846999999199E-3</v>
      </c>
      <c r="DC62" s="64">
        <v>-0.65842280000000297</v>
      </c>
      <c r="DD62" s="64">
        <v>4.16615500000717E-3</v>
      </c>
      <c r="DE62" s="64">
        <v>-7.4128667000295E-4</v>
      </c>
      <c r="DF62" s="64">
        <v>4.9423287000749405E-4</v>
      </c>
      <c r="DG62" s="64">
        <v>7.1346309999942303E-4</v>
      </c>
      <c r="DH62" s="64">
        <v>1.8214710999999899</v>
      </c>
      <c r="DI62" s="64">
        <v>-0.78177077000000095</v>
      </c>
      <c r="DJ62" s="64">
        <v>4.8515875999966002E-3</v>
      </c>
      <c r="DK62" s="64">
        <v>-2.07929260000017E-2</v>
      </c>
      <c r="DL62" s="64">
        <v>-7.4491383999952801E-3</v>
      </c>
      <c r="DM62" s="64">
        <v>3.2835020000066E-3</v>
      </c>
      <c r="DN62" s="64">
        <v>-4.1440333999997997E-2</v>
      </c>
      <c r="DO62" s="64">
        <v>6.18384299999608E-3</v>
      </c>
      <c r="DP62" s="64">
        <v>1.5943302000009901E-2</v>
      </c>
      <c r="DQ62" s="64">
        <v>-6.2837069999988103E-3</v>
      </c>
      <c r="DR62" s="64">
        <v>-1.18815690000051E-2</v>
      </c>
      <c r="DS62" s="64">
        <v>2.2009093999964002E-3</v>
      </c>
      <c r="DT62" s="64">
        <v>8.4484869999901201E-3</v>
      </c>
      <c r="DU62" s="64">
        <v>-6.6901970000032797E-3</v>
      </c>
      <c r="DV62" s="64">
        <v>4.4353787000961403E-4</v>
      </c>
      <c r="DW62" s="64">
        <v>-7.18858969994685E-4</v>
      </c>
      <c r="DX62" s="64">
        <v>-1.48721470000002E-2</v>
      </c>
      <c r="DY62" s="64">
        <v>-0.62450000000000605</v>
      </c>
      <c r="DZ62" s="64">
        <v>8.5387339999965003E-3</v>
      </c>
      <c r="EA62" s="64">
        <v>-1.45671229999644E-3</v>
      </c>
      <c r="EB62" s="64">
        <v>-6.7191430000002102E-3</v>
      </c>
    </row>
    <row r="63" spans="1:132" x14ac:dyDescent="0.3">
      <c r="A63" s="63"/>
      <c r="B63" s="84" t="s">
        <v>257</v>
      </c>
      <c r="C63" s="64">
        <v>4.6031466000018301E-3</v>
      </c>
      <c r="D63" s="64">
        <v>1.00723469999897E-2</v>
      </c>
      <c r="E63" s="64">
        <v>7.8679920000102096E-3</v>
      </c>
      <c r="F63" s="64">
        <v>-6.6602299999996006E-2</v>
      </c>
      <c r="G63" s="64">
        <v>-1.4479230999997501E-2</v>
      </c>
      <c r="H63" s="64">
        <v>3.4193433999996102E-2</v>
      </c>
      <c r="I63" s="64">
        <v>-3.8240929999999701E-2</v>
      </c>
      <c r="J63" s="64">
        <v>7.1756860000005099E-2</v>
      </c>
      <c r="K63" s="64">
        <v>6.35669239998915E-3</v>
      </c>
      <c r="L63" s="64">
        <v>7.9859099999990399E-2</v>
      </c>
      <c r="M63" s="64">
        <v>3.50211079999996E-2</v>
      </c>
      <c r="N63" s="64">
        <v>-5.4418156000046701E-3</v>
      </c>
      <c r="O63" s="64">
        <v>3.9364512999995299E-2</v>
      </c>
      <c r="P63" s="64">
        <v>4.6200557999309699E-4</v>
      </c>
      <c r="Q63" s="64">
        <v>-2.52224950000324E-3</v>
      </c>
      <c r="R63" s="64">
        <v>2.24474839999989E-2</v>
      </c>
      <c r="S63" s="64">
        <v>-7.2037266000024597E-3</v>
      </c>
      <c r="T63" s="64">
        <v>1.5841031000007898E-2</v>
      </c>
      <c r="U63" s="64">
        <v>-1.07509050000232E-3</v>
      </c>
      <c r="V63" s="64">
        <v>1.6130694999993998E-2</v>
      </c>
      <c r="W63" s="64">
        <v>-9.2093850000418698E-4</v>
      </c>
      <c r="X63" s="64">
        <v>-0.64523399999999498</v>
      </c>
      <c r="Y63" s="64">
        <v>2.057795999999E-2</v>
      </c>
      <c r="Z63" s="64">
        <v>1.1084964499996601E-2</v>
      </c>
      <c r="AA63" s="64">
        <v>1.8392269000000499E-2</v>
      </c>
      <c r="AB63" s="64">
        <v>1.23658649999969E-2</v>
      </c>
      <c r="AC63" s="64">
        <v>1.51992720001104E-3</v>
      </c>
      <c r="AD63" s="64">
        <v>-2.5052297999994502E-2</v>
      </c>
      <c r="AE63" s="64">
        <v>5.2844347000036204E-3</v>
      </c>
      <c r="AF63" s="64">
        <v>9.0694030000060301E-3</v>
      </c>
      <c r="AG63" s="64">
        <v>1.0779288999995799E-2</v>
      </c>
      <c r="AH63" s="64">
        <v>8.8663710000602702E-4</v>
      </c>
      <c r="AI63" s="64">
        <v>0.11517206000000201</v>
      </c>
      <c r="AJ63" s="64">
        <v>3.02388610000648E-3</v>
      </c>
      <c r="AK63" s="64">
        <v>7.2562399999975798E-3</v>
      </c>
      <c r="AL63" s="64">
        <v>3.5317235000009703E-2</v>
      </c>
      <c r="AM63" s="64">
        <v>1.8153464999892701E-3</v>
      </c>
      <c r="AN63" s="64">
        <v>0.184008540000002</v>
      </c>
      <c r="AO63" s="64">
        <v>8.0752329999933502E-3</v>
      </c>
      <c r="AP63" s="64">
        <v>1.97067400000028E-2</v>
      </c>
      <c r="AQ63" s="64">
        <v>-8.7719829999999294E-3</v>
      </c>
      <c r="AR63" s="64">
        <v>-9.3885590000009102E-3</v>
      </c>
      <c r="AS63" s="64">
        <v>2.6682928000010299E-2</v>
      </c>
      <c r="AT63" s="64">
        <v>-0.72941060000000202</v>
      </c>
      <c r="AU63" s="64">
        <v>-0.28411080000000399</v>
      </c>
      <c r="AV63" s="64">
        <v>1.5251003999994199E-2</v>
      </c>
      <c r="AW63" s="64">
        <v>9.1980844999950406E-3</v>
      </c>
      <c r="AX63" s="64">
        <v>3.65507839998891E-3</v>
      </c>
      <c r="AY63" s="64">
        <v>3.4181433999913601E-3</v>
      </c>
      <c r="AZ63" s="64">
        <v>4.5940372999986297E-3</v>
      </c>
      <c r="BA63" s="64">
        <v>2.8699133999943202E-3</v>
      </c>
      <c r="BB63" s="64">
        <v>4.15388870000921E-3</v>
      </c>
      <c r="BC63" s="64">
        <v>-6.1167306000031703E-3</v>
      </c>
      <c r="BD63" s="64">
        <v>3.2314325000060199E-3</v>
      </c>
      <c r="BE63" s="64">
        <v>8.69930600000402E-4</v>
      </c>
      <c r="BF63" s="64">
        <v>1.05844639999999</v>
      </c>
      <c r="BG63" s="64">
        <v>-1.0613433999999999</v>
      </c>
      <c r="BH63" s="64">
        <v>-1.96052940000024E-2</v>
      </c>
      <c r="BI63" s="64">
        <v>-8.8804600000269595E-4</v>
      </c>
      <c r="BJ63" s="64">
        <v>3.21368200000283E-3</v>
      </c>
      <c r="BK63" s="64">
        <v>-1.53898270000008E-2</v>
      </c>
      <c r="BL63" s="64">
        <v>-4.7595105999997903E-2</v>
      </c>
      <c r="BM63" s="64">
        <v>-3.04406329998397E-4</v>
      </c>
      <c r="BN63" s="64">
        <v>1.16616399999936E-2</v>
      </c>
      <c r="BO63" s="64">
        <v>-1.13441320000018E-2</v>
      </c>
      <c r="BP63" s="64">
        <v>2.4395994999999902</v>
      </c>
      <c r="BQ63" s="64">
        <v>8.3193030000039397E-3</v>
      </c>
      <c r="BR63" s="64">
        <v>-4.48378319999998E-2</v>
      </c>
      <c r="BS63" s="64">
        <v>4.1492369999995803E-2</v>
      </c>
      <c r="BT63" s="64">
        <v>-7.19322119999699E-3</v>
      </c>
      <c r="BU63" s="64">
        <v>6.0585294999970802E-3</v>
      </c>
      <c r="BV63" s="64">
        <v>-1.6400161999996499E-2</v>
      </c>
      <c r="BW63" s="64">
        <v>5.1732076999933003E-3</v>
      </c>
      <c r="BX63" s="64">
        <v>-2.5944666000032898E-3</v>
      </c>
      <c r="BY63" s="64">
        <v>-1.6901330999996599E-2</v>
      </c>
      <c r="BZ63" s="64">
        <v>0.16618826999998901</v>
      </c>
      <c r="CA63" s="64">
        <v>1.8938728999939899E-3</v>
      </c>
      <c r="CB63" s="64">
        <v>1.5434961000004899E-2</v>
      </c>
      <c r="CC63" s="64">
        <v>4.5168735000045198E-3</v>
      </c>
      <c r="CD63" s="64">
        <v>-7.1849839999971197E-3</v>
      </c>
      <c r="CE63" s="64">
        <v>5.0625525999992201E-3</v>
      </c>
      <c r="CF63" s="64">
        <v>-4.4149673000037897E-3</v>
      </c>
      <c r="CG63" s="64">
        <v>1.70180100000028E-2</v>
      </c>
      <c r="CH63" s="64">
        <v>-1.64872839999997E-2</v>
      </c>
      <c r="CI63" s="64">
        <v>-2.9233665999994801E-2</v>
      </c>
      <c r="CJ63" s="64">
        <v>8.6122289999934799E-3</v>
      </c>
      <c r="CK63" s="64">
        <v>-1.36105199999959E-2</v>
      </c>
      <c r="CL63" s="64">
        <v>-1.73495949999936E-3</v>
      </c>
      <c r="CM63" s="64">
        <v>1.6239033</v>
      </c>
      <c r="CN63" s="64">
        <v>-2.9575051999997101E-2</v>
      </c>
      <c r="CO63" s="64">
        <v>2.4997354000078102E-3</v>
      </c>
      <c r="CP63" s="64">
        <v>-2.7717209999944502E-3</v>
      </c>
      <c r="CQ63" s="64">
        <v>9.2390240000739298E-4</v>
      </c>
      <c r="CR63" s="64">
        <v>1.1146815000007099E-2</v>
      </c>
      <c r="CS63" s="64">
        <v>6.1381130000093299E-3</v>
      </c>
      <c r="CT63" s="64">
        <v>4.22162600000053E-3</v>
      </c>
      <c r="CU63" s="64">
        <v>5.4469713999916198E-3</v>
      </c>
      <c r="CV63" s="64">
        <v>4.4970956000001103E-2</v>
      </c>
      <c r="CW63" s="64">
        <v>0.20864021999999999</v>
      </c>
      <c r="CX63" s="64">
        <v>1.8404034999997002E-2</v>
      </c>
      <c r="CY63" s="64">
        <v>0.10764710999999801</v>
      </c>
      <c r="CZ63" s="64">
        <v>-6.9269826999951399E-3</v>
      </c>
      <c r="DA63" s="64">
        <v>-1.3395007999994501E-2</v>
      </c>
      <c r="DB63" s="64">
        <v>-5.9057846999999199E-3</v>
      </c>
      <c r="DC63" s="64">
        <v>-0.65842280000000297</v>
      </c>
      <c r="DD63" s="64">
        <v>4.16615500000717E-3</v>
      </c>
      <c r="DE63" s="64">
        <v>-7.4128667000295E-4</v>
      </c>
      <c r="DF63" s="64">
        <v>4.9423287000749405E-4</v>
      </c>
      <c r="DG63" s="64">
        <v>7.1346309999942303E-4</v>
      </c>
      <c r="DH63" s="64">
        <v>1.8214710999999899</v>
      </c>
      <c r="DI63" s="64">
        <v>-0.78177077000000095</v>
      </c>
      <c r="DJ63" s="64">
        <v>4.8515875999966002E-3</v>
      </c>
      <c r="DK63" s="64">
        <v>-2.07929260000017E-2</v>
      </c>
      <c r="DL63" s="64">
        <v>-7.4491383999952801E-3</v>
      </c>
      <c r="DM63" s="64">
        <v>3.2835020000066E-3</v>
      </c>
      <c r="DN63" s="64">
        <v>-4.1440333999997997E-2</v>
      </c>
      <c r="DO63" s="64">
        <v>6.18384299999608E-3</v>
      </c>
      <c r="DP63" s="64">
        <v>1.5943302000009901E-2</v>
      </c>
      <c r="DQ63" s="64">
        <v>-6.2837069999988103E-3</v>
      </c>
      <c r="DR63" s="64">
        <v>-1.18815690000051E-2</v>
      </c>
      <c r="DS63" s="64">
        <v>2.2009093999964002E-3</v>
      </c>
      <c r="DT63" s="64">
        <v>8.4484869999901201E-3</v>
      </c>
      <c r="DU63" s="64">
        <v>-6.6901970000032797E-3</v>
      </c>
      <c r="DV63" s="64">
        <v>4.4353787000961403E-4</v>
      </c>
      <c r="DW63" s="64">
        <v>-7.18858969994685E-4</v>
      </c>
      <c r="DX63" s="64">
        <v>-1.48721470000002E-2</v>
      </c>
      <c r="DY63" s="64">
        <v>-0.62450000000000605</v>
      </c>
      <c r="DZ63" s="64">
        <v>8.5387339999965003E-3</v>
      </c>
      <c r="EA63" s="64">
        <v>-1.45671229999644E-3</v>
      </c>
      <c r="EB63" s="64">
        <v>-6.7191430000002102E-3</v>
      </c>
    </row>
    <row r="64" spans="1:132" x14ac:dyDescent="0.3">
      <c r="A64" s="63"/>
      <c r="B64" s="82" t="s">
        <v>258</v>
      </c>
      <c r="C64" s="64">
        <v>4.6031466000018301E-3</v>
      </c>
      <c r="D64" s="64">
        <v>1.00723469999897E-2</v>
      </c>
      <c r="E64" s="64">
        <v>7.8679920000102096E-3</v>
      </c>
      <c r="F64" s="64">
        <v>-6.6602299999996006E-2</v>
      </c>
      <c r="G64" s="64">
        <v>-1.4479230999997501E-2</v>
      </c>
      <c r="H64" s="64">
        <v>3.4193433999996102E-2</v>
      </c>
      <c r="I64" s="64">
        <v>-3.8240929999999701E-2</v>
      </c>
      <c r="J64" s="64">
        <v>7.1756860000005099E-2</v>
      </c>
      <c r="K64" s="64">
        <v>6.35669239998915E-3</v>
      </c>
      <c r="L64" s="64">
        <v>7.9859099999990399E-2</v>
      </c>
      <c r="M64" s="64">
        <v>3.50211079999996E-2</v>
      </c>
      <c r="N64" s="64">
        <v>-5.4418156000046701E-3</v>
      </c>
      <c r="O64" s="64">
        <v>3.9364512999995299E-2</v>
      </c>
      <c r="P64" s="64">
        <v>4.6200557999309699E-4</v>
      </c>
      <c r="Q64" s="64">
        <v>-2.52224950000324E-3</v>
      </c>
      <c r="R64" s="64">
        <v>2.24474839999989E-2</v>
      </c>
      <c r="S64" s="64">
        <v>-7.2037266000024597E-3</v>
      </c>
      <c r="T64" s="64">
        <v>1.5841031000007898E-2</v>
      </c>
      <c r="U64" s="64">
        <v>-1.07509050000232E-3</v>
      </c>
      <c r="V64" s="64">
        <v>1.6130694999993998E-2</v>
      </c>
      <c r="W64" s="64">
        <v>-9.2093850000418698E-4</v>
      </c>
      <c r="X64" s="64">
        <v>-0.64523400000000597</v>
      </c>
      <c r="Y64" s="64">
        <v>2.057795999999E-2</v>
      </c>
      <c r="Z64" s="64">
        <v>1.1084964499996601E-2</v>
      </c>
      <c r="AA64" s="64">
        <v>1.8392269000000499E-2</v>
      </c>
      <c r="AB64" s="64">
        <v>1.23658649999969E-2</v>
      </c>
      <c r="AC64" s="64">
        <v>1.51992720001104E-3</v>
      </c>
      <c r="AD64" s="64">
        <v>-2.5052297999994502E-2</v>
      </c>
      <c r="AE64" s="64">
        <v>5.2844347000036204E-3</v>
      </c>
      <c r="AF64" s="64">
        <v>9.0694030000060301E-3</v>
      </c>
      <c r="AG64" s="64">
        <v>1.0779288999995799E-2</v>
      </c>
      <c r="AH64" s="64">
        <v>8.8663710000602702E-4</v>
      </c>
      <c r="AI64" s="64">
        <v>0.11517206000000201</v>
      </c>
      <c r="AJ64" s="64">
        <v>3.02388610000648E-3</v>
      </c>
      <c r="AK64" s="64">
        <v>7.2562399999975798E-3</v>
      </c>
      <c r="AL64" s="64">
        <v>3.5317235000009703E-2</v>
      </c>
      <c r="AM64" s="64">
        <v>1.8153464999892701E-3</v>
      </c>
      <c r="AN64" s="64">
        <v>0.184008540000002</v>
      </c>
      <c r="AO64" s="64">
        <v>8.0752329999933502E-3</v>
      </c>
      <c r="AP64" s="64">
        <v>1.97067400000028E-2</v>
      </c>
      <c r="AQ64" s="64">
        <v>-8.7719829999999294E-3</v>
      </c>
      <c r="AR64" s="64">
        <v>-9.3885590000009102E-3</v>
      </c>
      <c r="AS64" s="64">
        <v>2.6682928000010299E-2</v>
      </c>
      <c r="AT64" s="64">
        <v>-0.72941060000000202</v>
      </c>
      <c r="AU64" s="64">
        <v>-0.28411080000000399</v>
      </c>
      <c r="AV64" s="64">
        <v>1.5251003999994199E-2</v>
      </c>
      <c r="AW64" s="64">
        <v>9.1980844999950406E-3</v>
      </c>
      <c r="AX64" s="64">
        <v>3.65507839998891E-3</v>
      </c>
      <c r="AY64" s="64">
        <v>3.4181433999913601E-3</v>
      </c>
      <c r="AZ64" s="64">
        <v>4.5940372999986297E-3</v>
      </c>
      <c r="BA64" s="64">
        <v>2.8699133999943202E-3</v>
      </c>
      <c r="BB64" s="64">
        <v>4.15388870000921E-3</v>
      </c>
      <c r="BC64" s="64">
        <v>-6.1167306000031703E-3</v>
      </c>
      <c r="BD64" s="64">
        <v>3.2314325000060199E-3</v>
      </c>
      <c r="BE64" s="64">
        <v>8.69930600000402E-4</v>
      </c>
      <c r="BF64" s="64">
        <v>1.05844639999999</v>
      </c>
      <c r="BG64" s="64">
        <v>-1.0613433999999999</v>
      </c>
      <c r="BH64" s="64">
        <v>-1.96052940000024E-2</v>
      </c>
      <c r="BI64" s="64">
        <v>-8.8804600000269595E-4</v>
      </c>
      <c r="BJ64" s="64">
        <v>3.21368200000283E-3</v>
      </c>
      <c r="BK64" s="64">
        <v>-1.53898270000008E-2</v>
      </c>
      <c r="BL64" s="64">
        <v>-4.7595105999997903E-2</v>
      </c>
      <c r="BM64" s="64">
        <v>-3.04406329998397E-4</v>
      </c>
      <c r="BN64" s="64">
        <v>1.16616399999936E-2</v>
      </c>
      <c r="BO64" s="64">
        <v>-1.13441320000018E-2</v>
      </c>
      <c r="BP64" s="64">
        <v>2.4395994999999902</v>
      </c>
      <c r="BQ64" s="64">
        <v>8.3193030000039397E-3</v>
      </c>
      <c r="BR64" s="64">
        <v>-4.48378319999998E-2</v>
      </c>
      <c r="BS64" s="64">
        <v>4.1492369999995803E-2</v>
      </c>
      <c r="BT64" s="64">
        <v>-7.19322119999699E-3</v>
      </c>
      <c r="BU64" s="64">
        <v>6.0585294999970802E-3</v>
      </c>
      <c r="BV64" s="64">
        <v>-1.6400161999996499E-2</v>
      </c>
      <c r="BW64" s="64">
        <v>5.1732076999933003E-3</v>
      </c>
      <c r="BX64" s="64">
        <v>-2.5944666000032898E-3</v>
      </c>
      <c r="BY64" s="64">
        <v>-1.6901330999996599E-2</v>
      </c>
      <c r="BZ64" s="64">
        <v>0.16618826999998901</v>
      </c>
      <c r="CA64" s="64">
        <v>1.8938728999939899E-3</v>
      </c>
      <c r="CB64" s="64">
        <v>1.5434961000004899E-2</v>
      </c>
      <c r="CC64" s="64">
        <v>4.5168735000045198E-3</v>
      </c>
      <c r="CD64" s="64">
        <v>-7.1849839999971197E-3</v>
      </c>
      <c r="CE64" s="64">
        <v>5.0625525999992201E-3</v>
      </c>
      <c r="CF64" s="64">
        <v>-4.4149673000037897E-3</v>
      </c>
      <c r="CG64" s="64">
        <v>1.70180100000028E-2</v>
      </c>
      <c r="CH64" s="64">
        <v>-1.64872839999997E-2</v>
      </c>
      <c r="CI64" s="64">
        <v>-2.9233665999994801E-2</v>
      </c>
      <c r="CJ64" s="64">
        <v>8.6122289999934799E-3</v>
      </c>
      <c r="CK64" s="64">
        <v>-1.36105199999959E-2</v>
      </c>
      <c r="CL64" s="64">
        <v>-1.73495949999936E-3</v>
      </c>
      <c r="CM64" s="64">
        <v>1.6239033</v>
      </c>
      <c r="CN64" s="64">
        <v>-2.9575051999997101E-2</v>
      </c>
      <c r="CO64" s="64">
        <v>2.4997354000078102E-3</v>
      </c>
      <c r="CP64" s="64">
        <v>-2.7717209999944502E-3</v>
      </c>
      <c r="CQ64" s="64">
        <v>9.2390240000739298E-4</v>
      </c>
      <c r="CR64" s="64">
        <v>1.1146815000007099E-2</v>
      </c>
      <c r="CS64" s="64">
        <v>6.1381130000093299E-3</v>
      </c>
      <c r="CT64" s="64">
        <v>4.22162600000053E-3</v>
      </c>
      <c r="CU64" s="64">
        <v>5.4469713999916198E-3</v>
      </c>
      <c r="CV64" s="64">
        <v>4.4970956000001103E-2</v>
      </c>
      <c r="CW64" s="64">
        <v>0.20864021999999999</v>
      </c>
      <c r="CX64" s="64">
        <v>1.8404034999997002E-2</v>
      </c>
      <c r="CY64" s="64">
        <v>0.10764710999999801</v>
      </c>
      <c r="CZ64" s="64">
        <v>-6.9269826999951399E-3</v>
      </c>
      <c r="DA64" s="64">
        <v>-1.3395007999994501E-2</v>
      </c>
      <c r="DB64" s="64">
        <v>-5.9057846999999199E-3</v>
      </c>
      <c r="DC64" s="64">
        <v>-0.65842280000000297</v>
      </c>
      <c r="DD64" s="64">
        <v>4.16615500000717E-3</v>
      </c>
      <c r="DE64" s="64">
        <v>-7.4128667000295E-4</v>
      </c>
      <c r="DF64" s="64">
        <v>4.9423287000749405E-4</v>
      </c>
      <c r="DG64" s="64">
        <v>7.1346309999942303E-4</v>
      </c>
      <c r="DH64" s="64">
        <v>1.8214710999999899</v>
      </c>
      <c r="DI64" s="64">
        <v>-0.78177077000000095</v>
      </c>
      <c r="DJ64" s="64">
        <v>4.8515875999966002E-3</v>
      </c>
      <c r="DK64" s="64">
        <v>-2.07929260000017E-2</v>
      </c>
      <c r="DL64" s="64">
        <v>-7.4491383999952801E-3</v>
      </c>
      <c r="DM64" s="64">
        <v>3.2835020000066E-3</v>
      </c>
      <c r="DN64" s="64">
        <v>-4.1440333999997997E-2</v>
      </c>
      <c r="DO64" s="64">
        <v>6.18384299999608E-3</v>
      </c>
      <c r="DP64" s="64">
        <v>1.5943302000009901E-2</v>
      </c>
      <c r="DQ64" s="64">
        <v>-6.2837069999988103E-3</v>
      </c>
      <c r="DR64" s="64">
        <v>-1.18815690000051E-2</v>
      </c>
      <c r="DS64" s="64">
        <v>2.2009093999964002E-3</v>
      </c>
      <c r="DT64" s="64">
        <v>8.4484869999901201E-3</v>
      </c>
      <c r="DU64" s="64">
        <v>-6.6901970000032797E-3</v>
      </c>
      <c r="DV64" s="64">
        <v>4.4353787000961403E-4</v>
      </c>
      <c r="DW64" s="64">
        <v>-7.18858969994685E-4</v>
      </c>
      <c r="DX64" s="64">
        <v>-1.48721470000002E-2</v>
      </c>
      <c r="DY64" s="64">
        <v>-0.62450000000000605</v>
      </c>
      <c r="DZ64" s="64">
        <v>8.5387339999965003E-3</v>
      </c>
      <c r="EA64" s="64">
        <v>-1.45671229999644E-3</v>
      </c>
      <c r="EB64" s="64">
        <v>-6.7191430000002102E-3</v>
      </c>
    </row>
    <row r="65" spans="1:132" x14ac:dyDescent="0.3">
      <c r="A65" s="63"/>
      <c r="B65" s="83" t="s">
        <v>259</v>
      </c>
      <c r="C65" s="64">
        <v>4.6031466000018301E-3</v>
      </c>
      <c r="D65" s="64">
        <v>1.00723469999897E-2</v>
      </c>
      <c r="E65" s="64">
        <v>7.8679920000102096E-3</v>
      </c>
      <c r="F65" s="64">
        <v>-6.6602299999996006E-2</v>
      </c>
      <c r="G65" s="64">
        <v>-1.4479230999997501E-2</v>
      </c>
      <c r="H65" s="64">
        <v>3.4193433999996102E-2</v>
      </c>
      <c r="I65" s="64">
        <v>-3.8240929999999701E-2</v>
      </c>
      <c r="J65" s="64">
        <v>7.1756860000005099E-2</v>
      </c>
      <c r="K65" s="64">
        <v>6.35669239998915E-3</v>
      </c>
      <c r="L65" s="64">
        <v>7.9859099999990399E-2</v>
      </c>
      <c r="M65" s="64">
        <v>3.50211079999996E-2</v>
      </c>
      <c r="N65" s="64">
        <v>-5.4418156000046701E-3</v>
      </c>
      <c r="O65" s="64">
        <v>3.9364512999995299E-2</v>
      </c>
      <c r="P65" s="64">
        <v>4.6200557999309699E-4</v>
      </c>
      <c r="Q65" s="64">
        <v>-2.52224950000324E-3</v>
      </c>
      <c r="R65" s="64">
        <v>2.24474839999989E-2</v>
      </c>
      <c r="S65" s="64">
        <v>-7.2037266000024597E-3</v>
      </c>
      <c r="T65" s="64">
        <v>1.5841031000007898E-2</v>
      </c>
      <c r="U65" s="64">
        <v>-1.07509050000232E-3</v>
      </c>
      <c r="V65" s="64">
        <v>1.6130694999993998E-2</v>
      </c>
      <c r="W65" s="64">
        <v>-9.2093850000418698E-4</v>
      </c>
      <c r="X65" s="64">
        <v>-0.64523399999999498</v>
      </c>
      <c r="Y65" s="64">
        <v>2.057795999999E-2</v>
      </c>
      <c r="Z65" s="64">
        <v>1.1084964499996601E-2</v>
      </c>
      <c r="AA65" s="64">
        <v>1.8392269000000499E-2</v>
      </c>
      <c r="AB65" s="64">
        <v>1.23658649999969E-2</v>
      </c>
      <c r="AC65" s="64">
        <v>1.51992720001104E-3</v>
      </c>
      <c r="AD65" s="64">
        <v>-2.5052297999994502E-2</v>
      </c>
      <c r="AE65" s="64">
        <v>5.2844347000036204E-3</v>
      </c>
      <c r="AF65" s="64">
        <v>9.0694030000060301E-3</v>
      </c>
      <c r="AG65" s="64">
        <v>1.0779288999995799E-2</v>
      </c>
      <c r="AH65" s="64">
        <v>8.8663710000602702E-4</v>
      </c>
      <c r="AI65" s="64">
        <v>0.11517206000000201</v>
      </c>
      <c r="AJ65" s="64">
        <v>3.02388610000648E-3</v>
      </c>
      <c r="AK65" s="64">
        <v>7.2562399999975798E-3</v>
      </c>
      <c r="AL65" s="64">
        <v>3.5317235000009703E-2</v>
      </c>
      <c r="AM65" s="64">
        <v>1.8153464999892701E-3</v>
      </c>
      <c r="AN65" s="64">
        <v>0.184008540000002</v>
      </c>
      <c r="AO65" s="64">
        <v>8.0752329999933502E-3</v>
      </c>
      <c r="AP65" s="64">
        <v>1.97067400000028E-2</v>
      </c>
      <c r="AQ65" s="64">
        <v>-8.7719829999999294E-3</v>
      </c>
      <c r="AR65" s="64">
        <v>-9.3885590000009102E-3</v>
      </c>
      <c r="AS65" s="64">
        <v>2.6682928000010299E-2</v>
      </c>
      <c r="AT65" s="64">
        <v>-0.72941060000000202</v>
      </c>
      <c r="AU65" s="64">
        <v>-0.28411080000000399</v>
      </c>
      <c r="AV65" s="64">
        <v>1.5251003999994199E-2</v>
      </c>
      <c r="AW65" s="64">
        <v>9.1980844999950406E-3</v>
      </c>
      <c r="AX65" s="64">
        <v>3.65507839998891E-3</v>
      </c>
      <c r="AY65" s="64">
        <v>3.4181433999913601E-3</v>
      </c>
      <c r="AZ65" s="64">
        <v>4.5940372999986297E-3</v>
      </c>
      <c r="BA65" s="64">
        <v>2.8699133999943202E-3</v>
      </c>
      <c r="BB65" s="64">
        <v>4.15388870000921E-3</v>
      </c>
      <c r="BC65" s="64">
        <v>-6.1167306000031703E-3</v>
      </c>
      <c r="BD65" s="64">
        <v>3.2314325000060199E-3</v>
      </c>
      <c r="BE65" s="64">
        <v>8.69930600000402E-4</v>
      </c>
      <c r="BF65" s="64">
        <v>1.05844639999999</v>
      </c>
      <c r="BG65" s="64">
        <v>-1.0613433999999999</v>
      </c>
      <c r="BH65" s="64">
        <v>-1.96052940000024E-2</v>
      </c>
      <c r="BI65" s="64">
        <v>-8.8804600000269595E-4</v>
      </c>
      <c r="BJ65" s="64">
        <v>3.21368200000283E-3</v>
      </c>
      <c r="BK65" s="64">
        <v>-1.53898270000008E-2</v>
      </c>
      <c r="BL65" s="64">
        <v>-4.7595105999997903E-2</v>
      </c>
      <c r="BM65" s="64">
        <v>-3.04406329998397E-4</v>
      </c>
      <c r="BN65" s="64">
        <v>1.16616399999936E-2</v>
      </c>
      <c r="BO65" s="64">
        <v>-1.13441320000018E-2</v>
      </c>
      <c r="BP65" s="64">
        <v>2.4395994999999902</v>
      </c>
      <c r="BQ65" s="64">
        <v>8.3193030000039397E-3</v>
      </c>
      <c r="BR65" s="64">
        <v>-4.48378319999998E-2</v>
      </c>
      <c r="BS65" s="64">
        <v>4.1492369999995803E-2</v>
      </c>
      <c r="BT65" s="64">
        <v>-7.19322119999699E-3</v>
      </c>
      <c r="BU65" s="64">
        <v>6.0585294999970802E-3</v>
      </c>
      <c r="BV65" s="64">
        <v>-1.6400161999996499E-2</v>
      </c>
      <c r="BW65" s="64">
        <v>5.1732076999933003E-3</v>
      </c>
      <c r="BX65" s="64">
        <v>-2.5944666000032898E-3</v>
      </c>
      <c r="BY65" s="64">
        <v>-1.6901330999996599E-2</v>
      </c>
      <c r="BZ65" s="64">
        <v>0.16618826999998901</v>
      </c>
      <c r="CA65" s="64">
        <v>1.8938728999939899E-3</v>
      </c>
      <c r="CB65" s="64">
        <v>1.5434961000004899E-2</v>
      </c>
      <c r="CC65" s="64">
        <v>4.5168735000045198E-3</v>
      </c>
      <c r="CD65" s="64">
        <v>-7.1849839999971197E-3</v>
      </c>
      <c r="CE65" s="64">
        <v>5.0625525999992201E-3</v>
      </c>
      <c r="CF65" s="64">
        <v>-4.4149673000037897E-3</v>
      </c>
      <c r="CG65" s="64">
        <v>1.70180100000028E-2</v>
      </c>
      <c r="CH65" s="64">
        <v>-1.64872839999997E-2</v>
      </c>
      <c r="CI65" s="64">
        <v>-2.9233665999994801E-2</v>
      </c>
      <c r="CJ65" s="64">
        <v>8.6122289999934799E-3</v>
      </c>
      <c r="CK65" s="64">
        <v>-1.36105199999959E-2</v>
      </c>
      <c r="CL65" s="64">
        <v>-1.73495949999936E-3</v>
      </c>
      <c r="CM65" s="64">
        <v>1.6239033</v>
      </c>
      <c r="CN65" s="64">
        <v>-2.9575051999997101E-2</v>
      </c>
      <c r="CO65" s="64">
        <v>2.4997354000078102E-3</v>
      </c>
      <c r="CP65" s="64">
        <v>-2.7717209999944502E-3</v>
      </c>
      <c r="CQ65" s="64">
        <v>9.2390240000739298E-4</v>
      </c>
      <c r="CR65" s="64">
        <v>1.1146815000007099E-2</v>
      </c>
      <c r="CS65" s="64">
        <v>6.1381130000093299E-3</v>
      </c>
      <c r="CT65" s="64">
        <v>4.22162600000053E-3</v>
      </c>
      <c r="CU65" s="64">
        <v>5.4469713999916198E-3</v>
      </c>
      <c r="CV65" s="64">
        <v>4.4970956000001103E-2</v>
      </c>
      <c r="CW65" s="64">
        <v>0.20864021999999999</v>
      </c>
      <c r="CX65" s="64">
        <v>1.8404034999997002E-2</v>
      </c>
      <c r="CY65" s="64">
        <v>0.10764710999999801</v>
      </c>
      <c r="CZ65" s="64">
        <v>-6.9269826999951399E-3</v>
      </c>
      <c r="DA65" s="64">
        <v>-1.3395007999994501E-2</v>
      </c>
      <c r="DB65" s="64">
        <v>-5.9057846999999199E-3</v>
      </c>
      <c r="DC65" s="64">
        <v>-0.65842280000000297</v>
      </c>
      <c r="DD65" s="64">
        <v>4.16615500000717E-3</v>
      </c>
      <c r="DE65" s="64">
        <v>-7.4128667000295E-4</v>
      </c>
      <c r="DF65" s="64">
        <v>4.9423287000749405E-4</v>
      </c>
      <c r="DG65" s="64">
        <v>7.1346309999942303E-4</v>
      </c>
      <c r="DH65" s="64">
        <v>1.8214710999999899</v>
      </c>
      <c r="DI65" s="64">
        <v>-0.78177077000000095</v>
      </c>
      <c r="DJ65" s="64">
        <v>4.8515875999966002E-3</v>
      </c>
      <c r="DK65" s="64">
        <v>-2.07929260000017E-2</v>
      </c>
      <c r="DL65" s="64">
        <v>-7.4491383999952801E-3</v>
      </c>
      <c r="DM65" s="64">
        <v>3.2835020000066E-3</v>
      </c>
      <c r="DN65" s="64">
        <v>-4.1440333999997997E-2</v>
      </c>
      <c r="DO65" s="64">
        <v>6.18384299999608E-3</v>
      </c>
      <c r="DP65" s="64">
        <v>1.5943302000009901E-2</v>
      </c>
      <c r="DQ65" s="64">
        <v>-6.2837069999988103E-3</v>
      </c>
      <c r="DR65" s="64">
        <v>-1.18815690000051E-2</v>
      </c>
      <c r="DS65" s="64">
        <v>2.2009093999964002E-3</v>
      </c>
      <c r="DT65" s="64">
        <v>8.4484869999901201E-3</v>
      </c>
      <c r="DU65" s="64">
        <v>-6.6901970000032797E-3</v>
      </c>
      <c r="DV65" s="64">
        <v>4.4353787000961403E-4</v>
      </c>
      <c r="DW65" s="64">
        <v>-7.18858969994685E-4</v>
      </c>
      <c r="DX65" s="64">
        <v>-1.48721470000002E-2</v>
      </c>
      <c r="DY65" s="64">
        <v>-0.62450000000000605</v>
      </c>
      <c r="DZ65" s="64">
        <v>8.5387339999965003E-3</v>
      </c>
      <c r="EA65" s="64">
        <v>-1.45671229999644E-3</v>
      </c>
      <c r="EB65" s="64">
        <v>-6.7191430000002102E-3</v>
      </c>
    </row>
    <row r="66" spans="1:132" x14ac:dyDescent="0.3">
      <c r="A66" s="63"/>
      <c r="B66" s="84" t="s">
        <v>260</v>
      </c>
      <c r="C66" s="64">
        <v>4.6031466000018301E-3</v>
      </c>
      <c r="D66" s="64">
        <v>1.00723469999897E-2</v>
      </c>
      <c r="E66" s="64">
        <v>7.8679920000102096E-3</v>
      </c>
      <c r="F66" s="64">
        <v>-6.6602299999996006E-2</v>
      </c>
      <c r="G66" s="64">
        <v>-1.4479230999997501E-2</v>
      </c>
      <c r="H66" s="64">
        <v>3.4193433999996102E-2</v>
      </c>
      <c r="I66" s="64">
        <v>-3.8240929999999701E-2</v>
      </c>
      <c r="J66" s="64">
        <v>7.1756860000005099E-2</v>
      </c>
      <c r="K66" s="64">
        <v>6.35669239998915E-3</v>
      </c>
      <c r="L66" s="64">
        <v>7.9859099999990399E-2</v>
      </c>
      <c r="M66" s="64">
        <v>3.50211079999996E-2</v>
      </c>
      <c r="N66" s="64">
        <v>-5.4418156000046701E-3</v>
      </c>
      <c r="O66" s="64">
        <v>3.9364512999995299E-2</v>
      </c>
      <c r="P66" s="64">
        <v>4.6200557999309699E-4</v>
      </c>
      <c r="Q66" s="64">
        <v>-2.52224950000324E-3</v>
      </c>
      <c r="R66" s="64">
        <v>2.24474839999989E-2</v>
      </c>
      <c r="S66" s="64">
        <v>-7.2037266000024597E-3</v>
      </c>
      <c r="T66" s="64">
        <v>1.5841031000007898E-2</v>
      </c>
      <c r="U66" s="64">
        <v>-1.07509050000232E-3</v>
      </c>
      <c r="V66" s="64">
        <v>1.6130694999993998E-2</v>
      </c>
      <c r="W66" s="64">
        <v>-9.2093850000418698E-4</v>
      </c>
      <c r="X66" s="64">
        <v>-0.64523399999999498</v>
      </c>
      <c r="Y66" s="64">
        <v>2.057795999999E-2</v>
      </c>
      <c r="Z66" s="64">
        <v>1.1084964499996601E-2</v>
      </c>
      <c r="AA66" s="64">
        <v>1.8392269000000499E-2</v>
      </c>
      <c r="AB66" s="64">
        <v>1.23658649999969E-2</v>
      </c>
      <c r="AC66" s="64">
        <v>1.51992720001104E-3</v>
      </c>
      <c r="AD66" s="64">
        <v>-2.5052297999994502E-2</v>
      </c>
      <c r="AE66" s="64">
        <v>5.2844347000036204E-3</v>
      </c>
      <c r="AF66" s="64">
        <v>9.0694030000060301E-3</v>
      </c>
      <c r="AG66" s="64">
        <v>1.0779288999995799E-2</v>
      </c>
      <c r="AH66" s="64">
        <v>8.8663710000602702E-4</v>
      </c>
      <c r="AI66" s="64">
        <v>0.11517206000000201</v>
      </c>
      <c r="AJ66" s="64">
        <v>3.02388610000648E-3</v>
      </c>
      <c r="AK66" s="64">
        <v>7.2562399999975798E-3</v>
      </c>
      <c r="AL66" s="64">
        <v>3.5317235000009703E-2</v>
      </c>
      <c r="AM66" s="64">
        <v>1.8153464999892701E-3</v>
      </c>
      <c r="AN66" s="64">
        <v>0.184008540000002</v>
      </c>
      <c r="AO66" s="64">
        <v>8.0752329999933502E-3</v>
      </c>
      <c r="AP66" s="64">
        <v>1.97067400000028E-2</v>
      </c>
      <c r="AQ66" s="64">
        <v>-8.7719829999999294E-3</v>
      </c>
      <c r="AR66" s="64">
        <v>-9.3885590000009102E-3</v>
      </c>
      <c r="AS66" s="64">
        <v>2.6682928000010299E-2</v>
      </c>
      <c r="AT66" s="64">
        <v>-0.72941060000000202</v>
      </c>
      <c r="AU66" s="64">
        <v>-0.28411080000000399</v>
      </c>
      <c r="AV66" s="64">
        <v>1.5251003999994199E-2</v>
      </c>
      <c r="AW66" s="64">
        <v>9.1980844999950406E-3</v>
      </c>
      <c r="AX66" s="64">
        <v>3.65507839998891E-3</v>
      </c>
      <c r="AY66" s="64">
        <v>3.4181433999913601E-3</v>
      </c>
      <c r="AZ66" s="64">
        <v>4.5940372999986297E-3</v>
      </c>
      <c r="BA66" s="64">
        <v>2.8699133999943202E-3</v>
      </c>
      <c r="BB66" s="64">
        <v>4.15388870000921E-3</v>
      </c>
      <c r="BC66" s="64">
        <v>-6.1167306000031703E-3</v>
      </c>
      <c r="BD66" s="64">
        <v>3.2314325000060199E-3</v>
      </c>
      <c r="BE66" s="64">
        <v>8.69930600000402E-4</v>
      </c>
      <c r="BF66" s="64">
        <v>1.05844639999999</v>
      </c>
      <c r="BG66" s="64">
        <v>-1.0613433999999999</v>
      </c>
      <c r="BH66" s="64">
        <v>-1.96052940000024E-2</v>
      </c>
      <c r="BI66" s="64">
        <v>-8.8804600000269595E-4</v>
      </c>
      <c r="BJ66" s="64">
        <v>3.21368200000283E-3</v>
      </c>
      <c r="BK66" s="64">
        <v>-1.53898270000008E-2</v>
      </c>
      <c r="BL66" s="64">
        <v>-4.7595105999997903E-2</v>
      </c>
      <c r="BM66" s="64">
        <v>-3.04406329998397E-4</v>
      </c>
      <c r="BN66" s="64">
        <v>1.16616399999936E-2</v>
      </c>
      <c r="BO66" s="64">
        <v>-1.13441320000018E-2</v>
      </c>
      <c r="BP66" s="64">
        <v>2.4395994999999902</v>
      </c>
      <c r="BQ66" s="64">
        <v>8.3193030000039397E-3</v>
      </c>
      <c r="BR66" s="64">
        <v>-4.48378319999998E-2</v>
      </c>
      <c r="BS66" s="64">
        <v>4.1492369999995803E-2</v>
      </c>
      <c r="BT66" s="64">
        <v>-7.19322119999699E-3</v>
      </c>
      <c r="BU66" s="64">
        <v>6.0585294999970802E-3</v>
      </c>
      <c r="BV66" s="64">
        <v>-1.6400161999996499E-2</v>
      </c>
      <c r="BW66" s="64">
        <v>5.1732076999933003E-3</v>
      </c>
      <c r="BX66" s="64">
        <v>-2.5944666000032898E-3</v>
      </c>
      <c r="BY66" s="64">
        <v>-1.6901330999996599E-2</v>
      </c>
      <c r="BZ66" s="64">
        <v>0.16618826999998901</v>
      </c>
      <c r="CA66" s="64">
        <v>1.8938728999939899E-3</v>
      </c>
      <c r="CB66" s="64">
        <v>1.5434961000004899E-2</v>
      </c>
      <c r="CC66" s="64">
        <v>4.5168735000045198E-3</v>
      </c>
      <c r="CD66" s="64">
        <v>-7.1849839999971197E-3</v>
      </c>
      <c r="CE66" s="64">
        <v>5.0625525999992201E-3</v>
      </c>
      <c r="CF66" s="64">
        <v>-4.4149673000037897E-3</v>
      </c>
      <c r="CG66" s="64">
        <v>1.70180100000028E-2</v>
      </c>
      <c r="CH66" s="64">
        <v>-1.64872839999997E-2</v>
      </c>
      <c r="CI66" s="64">
        <v>-2.9233665999994801E-2</v>
      </c>
      <c r="CJ66" s="64">
        <v>8.6122289999934799E-3</v>
      </c>
      <c r="CK66" s="64">
        <v>-1.36105199999959E-2</v>
      </c>
      <c r="CL66" s="64">
        <v>-1.73495949999936E-3</v>
      </c>
      <c r="CM66" s="64">
        <v>1.6239033</v>
      </c>
      <c r="CN66" s="64">
        <v>-2.9575051999997101E-2</v>
      </c>
      <c r="CO66" s="64">
        <v>2.4997354000078102E-3</v>
      </c>
      <c r="CP66" s="64">
        <v>-2.7717209999944502E-3</v>
      </c>
      <c r="CQ66" s="64">
        <v>9.2390240000739298E-4</v>
      </c>
      <c r="CR66" s="64">
        <v>1.1146815000007099E-2</v>
      </c>
      <c r="CS66" s="64">
        <v>6.1381130000093299E-3</v>
      </c>
      <c r="CT66" s="64">
        <v>4.22162600000053E-3</v>
      </c>
      <c r="CU66" s="64">
        <v>5.4469713999916198E-3</v>
      </c>
      <c r="CV66" s="64">
        <v>4.4970956000001103E-2</v>
      </c>
      <c r="CW66" s="64">
        <v>0.20864021999999999</v>
      </c>
      <c r="CX66" s="64">
        <v>1.8404034999997002E-2</v>
      </c>
      <c r="CY66" s="64">
        <v>0.10764710999999801</v>
      </c>
      <c r="CZ66" s="64">
        <v>-6.9269826999951399E-3</v>
      </c>
      <c r="DA66" s="64">
        <v>-1.3395007999994501E-2</v>
      </c>
      <c r="DB66" s="64">
        <v>-5.9057846999999199E-3</v>
      </c>
      <c r="DC66" s="64">
        <v>-0.65842280000000297</v>
      </c>
      <c r="DD66" s="64">
        <v>4.16615500000717E-3</v>
      </c>
      <c r="DE66" s="64">
        <v>-7.4128667000295E-4</v>
      </c>
      <c r="DF66" s="64">
        <v>4.9423287000749405E-4</v>
      </c>
      <c r="DG66" s="64">
        <v>7.1346309999942303E-4</v>
      </c>
      <c r="DH66" s="64">
        <v>1.8214710999999899</v>
      </c>
      <c r="DI66" s="64">
        <v>-0.78177077000000095</v>
      </c>
      <c r="DJ66" s="64">
        <v>4.8515875999966002E-3</v>
      </c>
      <c r="DK66" s="64">
        <v>-2.07929260000017E-2</v>
      </c>
      <c r="DL66" s="64">
        <v>-7.4491383999952801E-3</v>
      </c>
      <c r="DM66" s="64">
        <v>3.2835020000066E-3</v>
      </c>
      <c r="DN66" s="64">
        <v>-4.1440333999997997E-2</v>
      </c>
      <c r="DO66" s="64">
        <v>6.18384299999608E-3</v>
      </c>
      <c r="DP66" s="64">
        <v>1.5943302000009901E-2</v>
      </c>
      <c r="DQ66" s="64">
        <v>-6.2837069999988103E-3</v>
      </c>
      <c r="DR66" s="64">
        <v>-1.18815690000051E-2</v>
      </c>
      <c r="DS66" s="64">
        <v>2.2009093999964002E-3</v>
      </c>
      <c r="DT66" s="64">
        <v>8.4484869999901201E-3</v>
      </c>
      <c r="DU66" s="64">
        <v>-6.6901970000032797E-3</v>
      </c>
      <c r="DV66" s="64">
        <v>4.4353787000961403E-4</v>
      </c>
      <c r="DW66" s="64">
        <v>-7.18858969994685E-4</v>
      </c>
      <c r="DX66" s="64">
        <v>-1.48721470000002E-2</v>
      </c>
      <c r="DY66" s="64">
        <v>-0.62450000000000605</v>
      </c>
      <c r="DZ66" s="64">
        <v>8.5387339999965003E-3</v>
      </c>
      <c r="EA66" s="64">
        <v>-1.45671229999644E-3</v>
      </c>
      <c r="EB66" s="64">
        <v>-6.7191430000002102E-3</v>
      </c>
    </row>
    <row r="67" spans="1:132" x14ac:dyDescent="0.3">
      <c r="A67" s="63"/>
      <c r="B67" s="84" t="s">
        <v>261</v>
      </c>
      <c r="C67" s="64">
        <v>4.6031466000018301E-3</v>
      </c>
      <c r="D67" s="64">
        <v>1.00723469999897E-2</v>
      </c>
      <c r="E67" s="64">
        <v>7.8679920000102096E-3</v>
      </c>
      <c r="F67" s="64">
        <v>-6.6602299999996006E-2</v>
      </c>
      <c r="G67" s="64">
        <v>-1.4479230999997501E-2</v>
      </c>
      <c r="H67" s="64">
        <v>3.4193433999996102E-2</v>
      </c>
      <c r="I67" s="64">
        <v>-3.8240929999999701E-2</v>
      </c>
      <c r="J67" s="64">
        <v>7.1756860000005099E-2</v>
      </c>
      <c r="K67" s="64">
        <v>6.35669239998915E-3</v>
      </c>
      <c r="L67" s="64">
        <v>7.9859099999990399E-2</v>
      </c>
      <c r="M67" s="64">
        <v>3.50211079999996E-2</v>
      </c>
      <c r="N67" s="64">
        <v>-5.4418156000046701E-3</v>
      </c>
      <c r="O67" s="64">
        <v>3.9364512999995299E-2</v>
      </c>
      <c r="P67" s="64">
        <v>4.6200557999309699E-4</v>
      </c>
      <c r="Q67" s="64">
        <v>-2.52224950000324E-3</v>
      </c>
      <c r="R67" s="64">
        <v>2.24474839999989E-2</v>
      </c>
      <c r="S67" s="64">
        <v>-7.2037266000024597E-3</v>
      </c>
      <c r="T67" s="64">
        <v>1.5841031000007898E-2</v>
      </c>
      <c r="U67" s="64">
        <v>-1.07509050000232E-3</v>
      </c>
      <c r="V67" s="64">
        <v>1.6130694999993998E-2</v>
      </c>
      <c r="W67" s="64">
        <v>-9.2093850000418698E-4</v>
      </c>
      <c r="X67" s="64">
        <v>-0.64523399999999498</v>
      </c>
      <c r="Y67" s="64">
        <v>2.057795999999E-2</v>
      </c>
      <c r="Z67" s="64">
        <v>1.1084964499996601E-2</v>
      </c>
      <c r="AA67" s="64">
        <v>1.8392269000000499E-2</v>
      </c>
      <c r="AB67" s="64">
        <v>1.23658649999969E-2</v>
      </c>
      <c r="AC67" s="64">
        <v>1.51992720001104E-3</v>
      </c>
      <c r="AD67" s="64">
        <v>-2.5052297999994502E-2</v>
      </c>
      <c r="AE67" s="64">
        <v>5.2844347000036204E-3</v>
      </c>
      <c r="AF67" s="64">
        <v>9.0694030000060301E-3</v>
      </c>
      <c r="AG67" s="64">
        <v>1.0779288999995799E-2</v>
      </c>
      <c r="AH67" s="64">
        <v>8.8663710000602702E-4</v>
      </c>
      <c r="AI67" s="64">
        <v>0.11517206000000201</v>
      </c>
      <c r="AJ67" s="64">
        <v>3.02388610000648E-3</v>
      </c>
      <c r="AK67" s="64">
        <v>7.2562399999975798E-3</v>
      </c>
      <c r="AL67" s="64">
        <v>3.5317235000009703E-2</v>
      </c>
      <c r="AM67" s="64">
        <v>1.8153464999892701E-3</v>
      </c>
      <c r="AN67" s="64">
        <v>0.184008540000002</v>
      </c>
      <c r="AO67" s="64">
        <v>8.0752329999933502E-3</v>
      </c>
      <c r="AP67" s="64">
        <v>1.97067400000028E-2</v>
      </c>
      <c r="AQ67" s="64">
        <v>-8.7719829999999294E-3</v>
      </c>
      <c r="AR67" s="64">
        <v>-9.3885590000009102E-3</v>
      </c>
      <c r="AS67" s="64">
        <v>2.6682928000010299E-2</v>
      </c>
      <c r="AT67" s="64">
        <v>-0.72941060000000202</v>
      </c>
      <c r="AU67" s="64">
        <v>-0.28411080000000399</v>
      </c>
      <c r="AV67" s="64">
        <v>1.5251003999994199E-2</v>
      </c>
      <c r="AW67" s="64">
        <v>9.1980844999950406E-3</v>
      </c>
      <c r="AX67" s="64">
        <v>3.65507839998891E-3</v>
      </c>
      <c r="AY67" s="64">
        <v>3.4181433999913601E-3</v>
      </c>
      <c r="AZ67" s="64">
        <v>4.5940372999986297E-3</v>
      </c>
      <c r="BA67" s="64">
        <v>2.8699133999943202E-3</v>
      </c>
      <c r="BB67" s="64">
        <v>4.15388870000921E-3</v>
      </c>
      <c r="BC67" s="64">
        <v>-6.1167306000031703E-3</v>
      </c>
      <c r="BD67" s="64">
        <v>3.2314325000060199E-3</v>
      </c>
      <c r="BE67" s="64">
        <v>8.69930600000402E-4</v>
      </c>
      <c r="BF67" s="64">
        <v>1.05844639999999</v>
      </c>
      <c r="BG67" s="64">
        <v>-1.0613433999999999</v>
      </c>
      <c r="BH67" s="64">
        <v>-1.96052940000024E-2</v>
      </c>
      <c r="BI67" s="64">
        <v>-8.8804600000269595E-4</v>
      </c>
      <c r="BJ67" s="64">
        <v>3.21368200000283E-3</v>
      </c>
      <c r="BK67" s="64">
        <v>-1.53898270000008E-2</v>
      </c>
      <c r="BL67" s="64">
        <v>-4.7595105999997903E-2</v>
      </c>
      <c r="BM67" s="64">
        <v>-3.04406329998397E-4</v>
      </c>
      <c r="BN67" s="64">
        <v>1.16616399999936E-2</v>
      </c>
      <c r="BO67" s="64">
        <v>-1.13441320000018E-2</v>
      </c>
      <c r="BP67" s="64">
        <v>2.4395994999999902</v>
      </c>
      <c r="BQ67" s="64">
        <v>8.3193030000039397E-3</v>
      </c>
      <c r="BR67" s="64">
        <v>-4.48378319999998E-2</v>
      </c>
      <c r="BS67" s="64">
        <v>4.1492369999995803E-2</v>
      </c>
      <c r="BT67" s="64">
        <v>-7.19322119999699E-3</v>
      </c>
      <c r="BU67" s="64">
        <v>6.0585294999970802E-3</v>
      </c>
      <c r="BV67" s="64">
        <v>-1.6400161999996499E-2</v>
      </c>
      <c r="BW67" s="64">
        <v>5.1732076999933003E-3</v>
      </c>
      <c r="BX67" s="64">
        <v>-2.5944666000032898E-3</v>
      </c>
      <c r="BY67" s="64">
        <v>-1.6901330999996599E-2</v>
      </c>
      <c r="BZ67" s="64">
        <v>0.16618826999998901</v>
      </c>
      <c r="CA67" s="64">
        <v>1.8938728999939899E-3</v>
      </c>
      <c r="CB67" s="64">
        <v>1.5434961000004899E-2</v>
      </c>
      <c r="CC67" s="64">
        <v>4.5168735000045198E-3</v>
      </c>
      <c r="CD67" s="64">
        <v>-7.1849839999971197E-3</v>
      </c>
      <c r="CE67" s="64">
        <v>5.0625525999992201E-3</v>
      </c>
      <c r="CF67" s="64">
        <v>-4.4149673000037897E-3</v>
      </c>
      <c r="CG67" s="64">
        <v>1.70180100000028E-2</v>
      </c>
      <c r="CH67" s="64">
        <v>-1.64872839999997E-2</v>
      </c>
      <c r="CI67" s="64">
        <v>-2.9233665999994801E-2</v>
      </c>
      <c r="CJ67" s="64">
        <v>8.6122289999934799E-3</v>
      </c>
      <c r="CK67" s="64">
        <v>-1.36105199999959E-2</v>
      </c>
      <c r="CL67" s="64">
        <v>-1.73495949999936E-3</v>
      </c>
      <c r="CM67" s="64">
        <v>1.6239033</v>
      </c>
      <c r="CN67" s="64">
        <v>-2.9575051999997101E-2</v>
      </c>
      <c r="CO67" s="64">
        <v>2.4997354000078102E-3</v>
      </c>
      <c r="CP67" s="64">
        <v>-2.7717209999944502E-3</v>
      </c>
      <c r="CQ67" s="64">
        <v>9.2390240000739298E-4</v>
      </c>
      <c r="CR67" s="64">
        <v>1.1146815000007099E-2</v>
      </c>
      <c r="CS67" s="64">
        <v>6.1381130000093299E-3</v>
      </c>
      <c r="CT67" s="64">
        <v>4.22162600000053E-3</v>
      </c>
      <c r="CU67" s="64">
        <v>5.4469713999916198E-3</v>
      </c>
      <c r="CV67" s="64">
        <v>4.4970956000001103E-2</v>
      </c>
      <c r="CW67" s="64">
        <v>0.20864021999999999</v>
      </c>
      <c r="CX67" s="64">
        <v>1.8404034999997002E-2</v>
      </c>
      <c r="CY67" s="64">
        <v>0.10764710999999801</v>
      </c>
      <c r="CZ67" s="64">
        <v>-6.9269826999951399E-3</v>
      </c>
      <c r="DA67" s="64">
        <v>-1.3395007999994501E-2</v>
      </c>
      <c r="DB67" s="64">
        <v>-5.9057846999999199E-3</v>
      </c>
      <c r="DC67" s="64">
        <v>-0.65842280000000297</v>
      </c>
      <c r="DD67" s="64">
        <v>4.16615500000717E-3</v>
      </c>
      <c r="DE67" s="64">
        <v>-7.4128667000295E-4</v>
      </c>
      <c r="DF67" s="64">
        <v>4.9423287000749405E-4</v>
      </c>
      <c r="DG67" s="64">
        <v>7.1346309999942303E-4</v>
      </c>
      <c r="DH67" s="64">
        <v>1.8214710999999899</v>
      </c>
      <c r="DI67" s="64">
        <v>-0.78177077000000095</v>
      </c>
      <c r="DJ67" s="64">
        <v>4.8515875999966002E-3</v>
      </c>
      <c r="DK67" s="64">
        <v>-2.07929260000017E-2</v>
      </c>
      <c r="DL67" s="64">
        <v>-7.4491383999952801E-3</v>
      </c>
      <c r="DM67" s="64">
        <v>3.2835020000066E-3</v>
      </c>
      <c r="DN67" s="64">
        <v>-4.1440333999997997E-2</v>
      </c>
      <c r="DO67" s="64">
        <v>6.18384299999608E-3</v>
      </c>
      <c r="DP67" s="64">
        <v>1.5943302000009901E-2</v>
      </c>
      <c r="DQ67" s="64">
        <v>-6.2837069999988103E-3</v>
      </c>
      <c r="DR67" s="64">
        <v>-1.18815690000051E-2</v>
      </c>
      <c r="DS67" s="64">
        <v>2.2009093999964002E-3</v>
      </c>
      <c r="DT67" s="64">
        <v>8.4484869999901201E-3</v>
      </c>
      <c r="DU67" s="64">
        <v>-6.6901970000032797E-3</v>
      </c>
      <c r="DV67" s="64">
        <v>4.4353787000961403E-4</v>
      </c>
      <c r="DW67" s="64">
        <v>-7.18858969994685E-4</v>
      </c>
      <c r="DX67" s="64">
        <v>-1.48721470000002E-2</v>
      </c>
      <c r="DY67" s="64">
        <v>-0.62450000000000605</v>
      </c>
      <c r="DZ67" s="64">
        <v>8.5387339999965003E-3</v>
      </c>
      <c r="EA67" s="64">
        <v>-1.45671229999644E-3</v>
      </c>
      <c r="EB67" s="64">
        <v>-6.7191430000002102E-3</v>
      </c>
    </row>
    <row r="68" spans="1:132" x14ac:dyDescent="0.3">
      <c r="A68" s="63"/>
      <c r="B68" s="84" t="s">
        <v>262</v>
      </c>
      <c r="C68" s="64">
        <v>4.6031466000018301E-3</v>
      </c>
      <c r="D68" s="64">
        <v>1.00723469999897E-2</v>
      </c>
      <c r="E68" s="64">
        <v>7.8679920000102096E-3</v>
      </c>
      <c r="F68" s="64">
        <v>-6.6602299999996006E-2</v>
      </c>
      <c r="G68" s="64">
        <v>-1.4479230999997501E-2</v>
      </c>
      <c r="H68" s="64">
        <v>3.4193433999996102E-2</v>
      </c>
      <c r="I68" s="64">
        <v>-3.8240929999999701E-2</v>
      </c>
      <c r="J68" s="64">
        <v>7.1756860000005099E-2</v>
      </c>
      <c r="K68" s="64">
        <v>6.35669239998915E-3</v>
      </c>
      <c r="L68" s="64">
        <v>7.9859099999990399E-2</v>
      </c>
      <c r="M68" s="64">
        <v>3.50211079999996E-2</v>
      </c>
      <c r="N68" s="64">
        <v>-5.4418156000046701E-3</v>
      </c>
      <c r="O68" s="64">
        <v>3.9364512999995299E-2</v>
      </c>
      <c r="P68" s="64">
        <v>4.6200557999309699E-4</v>
      </c>
      <c r="Q68" s="64">
        <v>-2.52224950000324E-3</v>
      </c>
      <c r="R68" s="64">
        <v>2.24474839999989E-2</v>
      </c>
      <c r="S68" s="64">
        <v>-7.2037266000024597E-3</v>
      </c>
      <c r="T68" s="64">
        <v>1.5841031000007898E-2</v>
      </c>
      <c r="U68" s="64">
        <v>-1.07509050000232E-3</v>
      </c>
      <c r="V68" s="64">
        <v>1.6130694999993998E-2</v>
      </c>
      <c r="W68" s="64">
        <v>-9.2093850000418698E-4</v>
      </c>
      <c r="X68" s="64">
        <v>-0.64523399999999498</v>
      </c>
      <c r="Y68" s="64">
        <v>2.057795999999E-2</v>
      </c>
      <c r="Z68" s="64">
        <v>1.1084964499996601E-2</v>
      </c>
      <c r="AA68" s="64">
        <v>1.8392269000000499E-2</v>
      </c>
      <c r="AB68" s="64">
        <v>1.23658649999969E-2</v>
      </c>
      <c r="AC68" s="64">
        <v>1.51992720001104E-3</v>
      </c>
      <c r="AD68" s="64">
        <v>-2.5052297999994502E-2</v>
      </c>
      <c r="AE68" s="64">
        <v>5.2844347000036204E-3</v>
      </c>
      <c r="AF68" s="64">
        <v>9.0694030000060301E-3</v>
      </c>
      <c r="AG68" s="64">
        <v>1.0779288999995799E-2</v>
      </c>
      <c r="AH68" s="64">
        <v>8.8663710000602702E-4</v>
      </c>
      <c r="AI68" s="64">
        <v>0.11517206000000201</v>
      </c>
      <c r="AJ68" s="64">
        <v>3.02388610000648E-3</v>
      </c>
      <c r="AK68" s="64">
        <v>7.2562399999975798E-3</v>
      </c>
      <c r="AL68" s="64">
        <v>3.5317235000009703E-2</v>
      </c>
      <c r="AM68" s="64">
        <v>1.8153464999892701E-3</v>
      </c>
      <c r="AN68" s="64">
        <v>0.184008540000002</v>
      </c>
      <c r="AO68" s="64">
        <v>8.0752329999933502E-3</v>
      </c>
      <c r="AP68" s="64">
        <v>1.97067400000028E-2</v>
      </c>
      <c r="AQ68" s="64">
        <v>-8.7719829999999294E-3</v>
      </c>
      <c r="AR68" s="64">
        <v>-9.3885590000009102E-3</v>
      </c>
      <c r="AS68" s="64">
        <v>2.6682928000010299E-2</v>
      </c>
      <c r="AT68" s="64">
        <v>-0.72941060000000202</v>
      </c>
      <c r="AU68" s="64">
        <v>-0.28411080000000399</v>
      </c>
      <c r="AV68" s="64">
        <v>1.5251003999994199E-2</v>
      </c>
      <c r="AW68" s="64">
        <v>9.1980844999950406E-3</v>
      </c>
      <c r="AX68" s="64">
        <v>3.65507839998891E-3</v>
      </c>
      <c r="AY68" s="64">
        <v>3.4181433999913601E-3</v>
      </c>
      <c r="AZ68" s="64">
        <v>4.5940372999986297E-3</v>
      </c>
      <c r="BA68" s="64">
        <v>2.8699133999943202E-3</v>
      </c>
      <c r="BB68" s="64">
        <v>4.15388870000921E-3</v>
      </c>
      <c r="BC68" s="64">
        <v>-6.1167306000031703E-3</v>
      </c>
      <c r="BD68" s="64">
        <v>3.2314325000060199E-3</v>
      </c>
      <c r="BE68" s="64">
        <v>8.69930600000402E-4</v>
      </c>
      <c r="BF68" s="64">
        <v>1.05844639999999</v>
      </c>
      <c r="BG68" s="64">
        <v>-1.0613433999999999</v>
      </c>
      <c r="BH68" s="64">
        <v>-1.96052940000024E-2</v>
      </c>
      <c r="BI68" s="64">
        <v>-8.8804600000269595E-4</v>
      </c>
      <c r="BJ68" s="64">
        <v>3.21368200000283E-3</v>
      </c>
      <c r="BK68" s="64">
        <v>-1.53898270000008E-2</v>
      </c>
      <c r="BL68" s="64">
        <v>-4.7595105999997903E-2</v>
      </c>
      <c r="BM68" s="64">
        <v>-3.04406329998397E-4</v>
      </c>
      <c r="BN68" s="64">
        <v>1.16616399999936E-2</v>
      </c>
      <c r="BO68" s="64">
        <v>-1.13441320000018E-2</v>
      </c>
      <c r="BP68" s="64">
        <v>2.4395994999999902</v>
      </c>
      <c r="BQ68" s="64">
        <v>8.3193030000039397E-3</v>
      </c>
      <c r="BR68" s="64">
        <v>-4.48378319999998E-2</v>
      </c>
      <c r="BS68" s="64">
        <v>4.1492369999995803E-2</v>
      </c>
      <c r="BT68" s="64">
        <v>-7.19322119999699E-3</v>
      </c>
      <c r="BU68" s="64">
        <v>6.0585294999970802E-3</v>
      </c>
      <c r="BV68" s="64">
        <v>-1.6400161999996499E-2</v>
      </c>
      <c r="BW68" s="64">
        <v>5.1732076999933003E-3</v>
      </c>
      <c r="BX68" s="64">
        <v>-2.5944666000032898E-3</v>
      </c>
      <c r="BY68" s="64">
        <v>-1.6901330999996599E-2</v>
      </c>
      <c r="BZ68" s="64">
        <v>0.16618826999998901</v>
      </c>
      <c r="CA68" s="64">
        <v>1.8938728999939899E-3</v>
      </c>
      <c r="CB68" s="64">
        <v>1.5434961000004899E-2</v>
      </c>
      <c r="CC68" s="64">
        <v>4.5168735000045198E-3</v>
      </c>
      <c r="CD68" s="64">
        <v>-7.1849839999971197E-3</v>
      </c>
      <c r="CE68" s="64">
        <v>5.0625525999992201E-3</v>
      </c>
      <c r="CF68" s="64">
        <v>-4.4149673000037897E-3</v>
      </c>
      <c r="CG68" s="64">
        <v>1.70180100000028E-2</v>
      </c>
      <c r="CH68" s="64">
        <v>-1.64872839999997E-2</v>
      </c>
      <c r="CI68" s="64">
        <v>-2.9233665999994801E-2</v>
      </c>
      <c r="CJ68" s="64">
        <v>8.6122289999934799E-3</v>
      </c>
      <c r="CK68" s="64">
        <v>-1.36105199999959E-2</v>
      </c>
      <c r="CL68" s="64">
        <v>-1.73495949999936E-3</v>
      </c>
      <c r="CM68" s="64">
        <v>1.6239033</v>
      </c>
      <c r="CN68" s="64">
        <v>-2.9575051999997101E-2</v>
      </c>
      <c r="CO68" s="64">
        <v>2.4997354000078102E-3</v>
      </c>
      <c r="CP68" s="64">
        <v>-2.7717209999944502E-3</v>
      </c>
      <c r="CQ68" s="64">
        <v>9.2390240000739298E-4</v>
      </c>
      <c r="CR68" s="64">
        <v>1.1146815000007099E-2</v>
      </c>
      <c r="CS68" s="64">
        <v>6.1381130000093299E-3</v>
      </c>
      <c r="CT68" s="64">
        <v>4.22162600000053E-3</v>
      </c>
      <c r="CU68" s="64">
        <v>5.4469713999916198E-3</v>
      </c>
      <c r="CV68" s="64">
        <v>4.4970956000001103E-2</v>
      </c>
      <c r="CW68" s="64">
        <v>0.20864021999999999</v>
      </c>
      <c r="CX68" s="64">
        <v>1.8404034999997002E-2</v>
      </c>
      <c r="CY68" s="64">
        <v>0.10764710999999801</v>
      </c>
      <c r="CZ68" s="64">
        <v>-6.9269826999951399E-3</v>
      </c>
      <c r="DA68" s="64">
        <v>-1.3395007999994501E-2</v>
      </c>
      <c r="DB68" s="64">
        <v>-5.9057846999999199E-3</v>
      </c>
      <c r="DC68" s="64">
        <v>-0.65842280000000297</v>
      </c>
      <c r="DD68" s="64">
        <v>4.16615500000717E-3</v>
      </c>
      <c r="DE68" s="64">
        <v>-7.4128667000295E-4</v>
      </c>
      <c r="DF68" s="64">
        <v>4.9423287000749405E-4</v>
      </c>
      <c r="DG68" s="64">
        <v>7.1346309999942303E-4</v>
      </c>
      <c r="DH68" s="64">
        <v>1.8214710999999899</v>
      </c>
      <c r="DI68" s="64">
        <v>-0.78177077000000095</v>
      </c>
      <c r="DJ68" s="64">
        <v>4.8515875999966002E-3</v>
      </c>
      <c r="DK68" s="64">
        <v>-2.07929260000017E-2</v>
      </c>
      <c r="DL68" s="64">
        <v>-7.4491383999952801E-3</v>
      </c>
      <c r="DM68" s="64">
        <v>3.2835020000066E-3</v>
      </c>
      <c r="DN68" s="64">
        <v>-4.1440333999997997E-2</v>
      </c>
      <c r="DO68" s="64">
        <v>6.18384299999608E-3</v>
      </c>
      <c r="DP68" s="64">
        <v>1.5943302000009901E-2</v>
      </c>
      <c r="DQ68" s="64">
        <v>-6.2837069999988103E-3</v>
      </c>
      <c r="DR68" s="64">
        <v>-1.18815690000051E-2</v>
      </c>
      <c r="DS68" s="64">
        <v>2.2009093999964002E-3</v>
      </c>
      <c r="DT68" s="64">
        <v>8.4484869999901201E-3</v>
      </c>
      <c r="DU68" s="64">
        <v>-6.6901970000032797E-3</v>
      </c>
      <c r="DV68" s="64">
        <v>4.4353787000961403E-4</v>
      </c>
      <c r="DW68" s="64">
        <v>-7.18858969994685E-4</v>
      </c>
      <c r="DX68" s="64">
        <v>-1.48721470000002E-2</v>
      </c>
      <c r="DY68" s="64">
        <v>-0.62450000000000605</v>
      </c>
      <c r="DZ68" s="64">
        <v>8.5387339999965003E-3</v>
      </c>
      <c r="EA68" s="64">
        <v>-1.45671229999644E-3</v>
      </c>
      <c r="EB68" s="64">
        <v>-6.7191430000002102E-3</v>
      </c>
    </row>
    <row r="69" spans="1:132" x14ac:dyDescent="0.3">
      <c r="A69" s="63"/>
      <c r="B69" s="84" t="s">
        <v>263</v>
      </c>
      <c r="C69" s="64">
        <v>4.6031466000018301E-3</v>
      </c>
      <c r="D69" s="64">
        <v>1.00723469999897E-2</v>
      </c>
      <c r="E69" s="64">
        <v>7.8679920000102096E-3</v>
      </c>
      <c r="F69" s="64">
        <v>-6.6602299999996006E-2</v>
      </c>
      <c r="G69" s="64">
        <v>-1.4479230999997501E-2</v>
      </c>
      <c r="H69" s="64">
        <v>3.4193433999996102E-2</v>
      </c>
      <c r="I69" s="64">
        <v>-3.8240929999999701E-2</v>
      </c>
      <c r="J69" s="64">
        <v>7.1756860000005099E-2</v>
      </c>
      <c r="K69" s="64">
        <v>6.35669239998915E-3</v>
      </c>
      <c r="L69" s="64">
        <v>7.9859099999990399E-2</v>
      </c>
      <c r="M69" s="64">
        <v>3.50211079999996E-2</v>
      </c>
      <c r="N69" s="64">
        <v>-5.4418156000046701E-3</v>
      </c>
      <c r="O69" s="64">
        <v>3.9364512999995299E-2</v>
      </c>
      <c r="P69" s="64">
        <v>4.6200557999309699E-4</v>
      </c>
      <c r="Q69" s="64">
        <v>-2.52224950000324E-3</v>
      </c>
      <c r="R69" s="64">
        <v>2.24474839999989E-2</v>
      </c>
      <c r="S69" s="64">
        <v>-7.2037266000024597E-3</v>
      </c>
      <c r="T69" s="64">
        <v>1.5841031000007898E-2</v>
      </c>
      <c r="U69" s="64">
        <v>-1.07509050000232E-3</v>
      </c>
      <c r="V69" s="64">
        <v>1.6130694999993998E-2</v>
      </c>
      <c r="W69" s="64">
        <v>-9.2093850000418698E-4</v>
      </c>
      <c r="X69" s="64">
        <v>-0.64523399999999498</v>
      </c>
      <c r="Y69" s="64">
        <v>2.057795999999E-2</v>
      </c>
      <c r="Z69" s="64">
        <v>1.1084964499996601E-2</v>
      </c>
      <c r="AA69" s="64">
        <v>1.8392269000000499E-2</v>
      </c>
      <c r="AB69" s="64">
        <v>1.23658649999969E-2</v>
      </c>
      <c r="AC69" s="64">
        <v>1.51992720001104E-3</v>
      </c>
      <c r="AD69" s="64">
        <v>-2.5052297999994502E-2</v>
      </c>
      <c r="AE69" s="64">
        <v>5.2844347000036204E-3</v>
      </c>
      <c r="AF69" s="64">
        <v>9.0694030000060301E-3</v>
      </c>
      <c r="AG69" s="64">
        <v>1.0779288999995799E-2</v>
      </c>
      <c r="AH69" s="64">
        <v>8.8663710000602702E-4</v>
      </c>
      <c r="AI69" s="64">
        <v>0.11517206000000201</v>
      </c>
      <c r="AJ69" s="64">
        <v>3.02388610000648E-3</v>
      </c>
      <c r="AK69" s="64">
        <v>7.2562399999975798E-3</v>
      </c>
      <c r="AL69" s="64">
        <v>3.5317235000009703E-2</v>
      </c>
      <c r="AM69" s="64">
        <v>1.8153464999892701E-3</v>
      </c>
      <c r="AN69" s="64">
        <v>0.184008540000002</v>
      </c>
      <c r="AO69" s="64">
        <v>8.0752329999933502E-3</v>
      </c>
      <c r="AP69" s="64">
        <v>1.97067400000028E-2</v>
      </c>
      <c r="AQ69" s="64">
        <v>-8.7719829999999294E-3</v>
      </c>
      <c r="AR69" s="64">
        <v>-9.3885590000009102E-3</v>
      </c>
      <c r="AS69" s="64">
        <v>2.6682928000010299E-2</v>
      </c>
      <c r="AT69" s="64">
        <v>-0.72941060000000202</v>
      </c>
      <c r="AU69" s="64">
        <v>-0.28411080000000399</v>
      </c>
      <c r="AV69" s="64">
        <v>1.5251003999994199E-2</v>
      </c>
      <c r="AW69" s="64">
        <v>9.1980844999950406E-3</v>
      </c>
      <c r="AX69" s="64">
        <v>3.65507839998891E-3</v>
      </c>
      <c r="AY69" s="64">
        <v>3.4181433999913601E-3</v>
      </c>
      <c r="AZ69" s="64">
        <v>4.5940372999986297E-3</v>
      </c>
      <c r="BA69" s="64">
        <v>2.8699133999943202E-3</v>
      </c>
      <c r="BB69" s="64">
        <v>4.15388870000921E-3</v>
      </c>
      <c r="BC69" s="64">
        <v>-6.1167306000031703E-3</v>
      </c>
      <c r="BD69" s="64">
        <v>3.2314325000060199E-3</v>
      </c>
      <c r="BE69" s="64">
        <v>8.69930600000402E-4</v>
      </c>
      <c r="BF69" s="64">
        <v>1.05844639999999</v>
      </c>
      <c r="BG69" s="64">
        <v>-1.0613433999999999</v>
      </c>
      <c r="BH69" s="64">
        <v>-1.96052940000024E-2</v>
      </c>
      <c r="BI69" s="64">
        <v>-8.8804600000269595E-4</v>
      </c>
      <c r="BJ69" s="64">
        <v>3.21368200000283E-3</v>
      </c>
      <c r="BK69" s="64">
        <v>-1.53898270000008E-2</v>
      </c>
      <c r="BL69" s="64">
        <v>-4.7595105999997903E-2</v>
      </c>
      <c r="BM69" s="64">
        <v>-3.04406329998397E-4</v>
      </c>
      <c r="BN69" s="64">
        <v>1.16616399999936E-2</v>
      </c>
      <c r="BO69" s="64">
        <v>-1.13441320000018E-2</v>
      </c>
      <c r="BP69" s="64">
        <v>2.4395994999999902</v>
      </c>
      <c r="BQ69" s="64">
        <v>8.3193030000039397E-3</v>
      </c>
      <c r="BR69" s="64">
        <v>-4.48378319999998E-2</v>
      </c>
      <c r="BS69" s="64">
        <v>4.1492369999995803E-2</v>
      </c>
      <c r="BT69" s="64">
        <v>-7.19322119999699E-3</v>
      </c>
      <c r="BU69" s="64">
        <v>6.0585294999970802E-3</v>
      </c>
      <c r="BV69" s="64">
        <v>-1.6400161999996499E-2</v>
      </c>
      <c r="BW69" s="64">
        <v>5.1732076999933003E-3</v>
      </c>
      <c r="BX69" s="64">
        <v>-2.5944666000032898E-3</v>
      </c>
      <c r="BY69" s="64">
        <v>-1.6901330999996599E-2</v>
      </c>
      <c r="BZ69" s="64">
        <v>0.16618826999998901</v>
      </c>
      <c r="CA69" s="64">
        <v>1.8938728999939899E-3</v>
      </c>
      <c r="CB69" s="64">
        <v>1.5434961000004899E-2</v>
      </c>
      <c r="CC69" s="64">
        <v>4.5168735000045198E-3</v>
      </c>
      <c r="CD69" s="64">
        <v>-7.1849839999971197E-3</v>
      </c>
      <c r="CE69" s="64">
        <v>5.0625525999992201E-3</v>
      </c>
      <c r="CF69" s="64">
        <v>-4.4149673000037897E-3</v>
      </c>
      <c r="CG69" s="64">
        <v>1.70180100000028E-2</v>
      </c>
      <c r="CH69" s="64">
        <v>-1.64872839999997E-2</v>
      </c>
      <c r="CI69" s="64">
        <v>-2.9233665999994801E-2</v>
      </c>
      <c r="CJ69" s="64">
        <v>8.6122289999934799E-3</v>
      </c>
      <c r="CK69" s="64">
        <v>-1.36105199999959E-2</v>
      </c>
      <c r="CL69" s="64">
        <v>-1.73495949999936E-3</v>
      </c>
      <c r="CM69" s="64">
        <v>1.6239033</v>
      </c>
      <c r="CN69" s="64">
        <v>-2.9575051999997101E-2</v>
      </c>
      <c r="CO69" s="64">
        <v>2.4997354000078102E-3</v>
      </c>
      <c r="CP69" s="64">
        <v>-2.7717209999944502E-3</v>
      </c>
      <c r="CQ69" s="64">
        <v>9.2390240000739298E-4</v>
      </c>
      <c r="CR69" s="64">
        <v>1.1146815000007099E-2</v>
      </c>
      <c r="CS69" s="64">
        <v>6.1381130000093299E-3</v>
      </c>
      <c r="CT69" s="64">
        <v>4.22162600000053E-3</v>
      </c>
      <c r="CU69" s="64">
        <v>5.4469713999916198E-3</v>
      </c>
      <c r="CV69" s="64">
        <v>4.4970956000001103E-2</v>
      </c>
      <c r="CW69" s="64">
        <v>0.20864021999999999</v>
      </c>
      <c r="CX69" s="64">
        <v>1.8404034999997002E-2</v>
      </c>
      <c r="CY69" s="64">
        <v>0.10764710999999801</v>
      </c>
      <c r="CZ69" s="64">
        <v>-6.9269826999951399E-3</v>
      </c>
      <c r="DA69" s="64">
        <v>-1.3395007999994501E-2</v>
      </c>
      <c r="DB69" s="64">
        <v>-5.9057846999999199E-3</v>
      </c>
      <c r="DC69" s="64">
        <v>-0.65842280000000297</v>
      </c>
      <c r="DD69" s="64">
        <v>4.16615500000717E-3</v>
      </c>
      <c r="DE69" s="64">
        <v>-7.4128667000295E-4</v>
      </c>
      <c r="DF69" s="64">
        <v>4.9423287000749405E-4</v>
      </c>
      <c r="DG69" s="64">
        <v>7.1346309999942303E-4</v>
      </c>
      <c r="DH69" s="64">
        <v>1.8214710999999899</v>
      </c>
      <c r="DI69" s="64">
        <v>-0.78177077000000095</v>
      </c>
      <c r="DJ69" s="64">
        <v>4.8515875999966002E-3</v>
      </c>
      <c r="DK69" s="64">
        <v>-2.07929260000017E-2</v>
      </c>
      <c r="DL69" s="64">
        <v>-7.4491383999952801E-3</v>
      </c>
      <c r="DM69" s="64">
        <v>3.2835020000066E-3</v>
      </c>
      <c r="DN69" s="64">
        <v>-4.1440333999997997E-2</v>
      </c>
      <c r="DO69" s="64">
        <v>6.18384299999608E-3</v>
      </c>
      <c r="DP69" s="64">
        <v>1.5943302000009901E-2</v>
      </c>
      <c r="DQ69" s="64">
        <v>-6.2837069999988103E-3</v>
      </c>
      <c r="DR69" s="64">
        <v>-1.18815690000051E-2</v>
      </c>
      <c r="DS69" s="64">
        <v>2.2009093999964002E-3</v>
      </c>
      <c r="DT69" s="64">
        <v>8.4484869999901201E-3</v>
      </c>
      <c r="DU69" s="64">
        <v>-6.6901970000032797E-3</v>
      </c>
      <c r="DV69" s="64">
        <v>4.4353787000961403E-4</v>
      </c>
      <c r="DW69" s="64">
        <v>-7.18858969994685E-4</v>
      </c>
      <c r="DX69" s="64">
        <v>-1.48721470000002E-2</v>
      </c>
      <c r="DY69" s="64">
        <v>-0.62450000000000605</v>
      </c>
      <c r="DZ69" s="64">
        <v>8.5387339999965003E-3</v>
      </c>
      <c r="EA69" s="64">
        <v>-1.45671229999644E-3</v>
      </c>
      <c r="EB69" s="64">
        <v>-6.7191430000002102E-3</v>
      </c>
    </row>
    <row r="70" spans="1:132" x14ac:dyDescent="0.3">
      <c r="A70" s="63"/>
      <c r="B70" s="83" t="s">
        <v>239</v>
      </c>
      <c r="C70" s="64">
        <v>4.6031466000018301E-3</v>
      </c>
      <c r="D70" s="64">
        <v>1.00723469999897E-2</v>
      </c>
      <c r="E70" s="64">
        <v>7.8679920000102096E-3</v>
      </c>
      <c r="F70" s="64">
        <v>-6.6602299999996006E-2</v>
      </c>
      <c r="G70" s="64">
        <v>-1.4479230999997501E-2</v>
      </c>
      <c r="H70" s="64">
        <v>3.4193433999996102E-2</v>
      </c>
      <c r="I70" s="64">
        <v>-3.8240929999999701E-2</v>
      </c>
      <c r="J70" s="64">
        <v>7.1756860000005099E-2</v>
      </c>
      <c r="K70" s="64">
        <v>6.35669239998915E-3</v>
      </c>
      <c r="L70" s="64">
        <v>7.9859099999990399E-2</v>
      </c>
      <c r="M70" s="64">
        <v>3.50211079999996E-2</v>
      </c>
      <c r="N70" s="64">
        <v>-5.4418156000046701E-3</v>
      </c>
      <c r="O70" s="64">
        <v>3.9364512999995299E-2</v>
      </c>
      <c r="P70" s="64">
        <v>4.6200557999309699E-4</v>
      </c>
      <c r="Q70" s="64">
        <v>-2.52224950000324E-3</v>
      </c>
      <c r="R70" s="64">
        <v>2.24474839999989E-2</v>
      </c>
      <c r="S70" s="64">
        <v>-7.2037266000024597E-3</v>
      </c>
      <c r="T70" s="64">
        <v>1.5841031000007898E-2</v>
      </c>
      <c r="U70" s="64">
        <v>-1.07509050000232E-3</v>
      </c>
      <c r="V70" s="64">
        <v>1.6130694999993998E-2</v>
      </c>
      <c r="W70" s="64">
        <v>-9.2093850000418698E-4</v>
      </c>
      <c r="X70" s="64">
        <v>-0.64523399999999498</v>
      </c>
      <c r="Y70" s="64">
        <v>2.057795999999E-2</v>
      </c>
      <c r="Z70" s="64">
        <v>1.1084964499996601E-2</v>
      </c>
      <c r="AA70" s="64">
        <v>1.8392269000000499E-2</v>
      </c>
      <c r="AB70" s="64">
        <v>1.23658649999969E-2</v>
      </c>
      <c r="AC70" s="64">
        <v>1.51992720001104E-3</v>
      </c>
      <c r="AD70" s="64">
        <v>-2.5052297999994502E-2</v>
      </c>
      <c r="AE70" s="64">
        <v>5.2844347000036204E-3</v>
      </c>
      <c r="AF70" s="64">
        <v>9.0694030000060301E-3</v>
      </c>
      <c r="AG70" s="64">
        <v>1.0779288999995799E-2</v>
      </c>
      <c r="AH70" s="64">
        <v>8.8663710000602702E-4</v>
      </c>
      <c r="AI70" s="64">
        <v>0.11517206000000201</v>
      </c>
      <c r="AJ70" s="64">
        <v>3.02388610000648E-3</v>
      </c>
      <c r="AK70" s="64">
        <v>7.2562399999975798E-3</v>
      </c>
      <c r="AL70" s="64">
        <v>3.5317235000009703E-2</v>
      </c>
      <c r="AM70" s="64">
        <v>1.8153464999892701E-3</v>
      </c>
      <c r="AN70" s="64">
        <v>0.184008540000002</v>
      </c>
      <c r="AO70" s="64">
        <v>8.0752329999933502E-3</v>
      </c>
      <c r="AP70" s="64">
        <v>1.97067400000028E-2</v>
      </c>
      <c r="AQ70" s="64">
        <v>-8.7719829999999294E-3</v>
      </c>
      <c r="AR70" s="64">
        <v>-9.3885590000009102E-3</v>
      </c>
      <c r="AS70" s="64">
        <v>2.6682928000010299E-2</v>
      </c>
      <c r="AT70" s="64">
        <v>-0.72941060000000202</v>
      </c>
      <c r="AU70" s="64">
        <v>-0.28411080000000399</v>
      </c>
      <c r="AV70" s="64">
        <v>1.5251003999994199E-2</v>
      </c>
      <c r="AW70" s="64">
        <v>9.1980844999950406E-3</v>
      </c>
      <c r="AX70" s="64">
        <v>3.65507839998891E-3</v>
      </c>
      <c r="AY70" s="64">
        <v>3.4181433999913601E-3</v>
      </c>
      <c r="AZ70" s="64">
        <v>4.5940372999986297E-3</v>
      </c>
      <c r="BA70" s="64">
        <v>2.8699133999943202E-3</v>
      </c>
      <c r="BB70" s="64">
        <v>4.15388870000921E-3</v>
      </c>
      <c r="BC70" s="64">
        <v>-6.1167306000031703E-3</v>
      </c>
      <c r="BD70" s="64">
        <v>3.2314325000060199E-3</v>
      </c>
      <c r="BE70" s="64">
        <v>8.69930600000402E-4</v>
      </c>
      <c r="BF70" s="64">
        <v>1.05844639999999</v>
      </c>
      <c r="BG70" s="64">
        <v>-1.0613433999999999</v>
      </c>
      <c r="BH70" s="64">
        <v>-1.96052940000024E-2</v>
      </c>
      <c r="BI70" s="64">
        <v>-8.8804600000269595E-4</v>
      </c>
      <c r="BJ70" s="64">
        <v>3.21368200000283E-3</v>
      </c>
      <c r="BK70" s="64">
        <v>-1.53898270000008E-2</v>
      </c>
      <c r="BL70" s="64">
        <v>-4.7595105999997903E-2</v>
      </c>
      <c r="BM70" s="64">
        <v>-3.04406329998397E-4</v>
      </c>
      <c r="BN70" s="64">
        <v>1.16616399999936E-2</v>
      </c>
      <c r="BO70" s="64">
        <v>-1.13441320000018E-2</v>
      </c>
      <c r="BP70" s="64">
        <v>2.4395994999999902</v>
      </c>
      <c r="BQ70" s="64">
        <v>8.3193030000039397E-3</v>
      </c>
      <c r="BR70" s="64">
        <v>-4.48378319999998E-2</v>
      </c>
      <c r="BS70" s="64">
        <v>4.1492369999995803E-2</v>
      </c>
      <c r="BT70" s="64">
        <v>-7.19322119999699E-3</v>
      </c>
      <c r="BU70" s="64">
        <v>6.0585294999970802E-3</v>
      </c>
      <c r="BV70" s="64">
        <v>-1.6400161999996499E-2</v>
      </c>
      <c r="BW70" s="64">
        <v>5.1732076999933003E-3</v>
      </c>
      <c r="BX70" s="64">
        <v>-2.5944666000032898E-3</v>
      </c>
      <c r="BY70" s="64">
        <v>-1.6901330999996599E-2</v>
      </c>
      <c r="BZ70" s="64">
        <v>0.16618826999998901</v>
      </c>
      <c r="CA70" s="64">
        <v>1.8938728999939899E-3</v>
      </c>
      <c r="CB70" s="64">
        <v>1.5434961000004899E-2</v>
      </c>
      <c r="CC70" s="64">
        <v>4.5168735000045198E-3</v>
      </c>
      <c r="CD70" s="64">
        <v>-7.1849839999971197E-3</v>
      </c>
      <c r="CE70" s="64">
        <v>5.0625525999992201E-3</v>
      </c>
      <c r="CF70" s="64">
        <v>-4.4149673000037897E-3</v>
      </c>
      <c r="CG70" s="64">
        <v>1.70180100000028E-2</v>
      </c>
      <c r="CH70" s="64">
        <v>-1.64872839999997E-2</v>
      </c>
      <c r="CI70" s="64">
        <v>-2.9233665999994801E-2</v>
      </c>
      <c r="CJ70" s="64">
        <v>8.6122289999934799E-3</v>
      </c>
      <c r="CK70" s="64">
        <v>-1.36105199999959E-2</v>
      </c>
      <c r="CL70" s="64">
        <v>-1.73495949999936E-3</v>
      </c>
      <c r="CM70" s="64">
        <v>1.6239033</v>
      </c>
      <c r="CN70" s="64">
        <v>-2.9575051999997101E-2</v>
      </c>
      <c r="CO70" s="64">
        <v>2.4997354000078102E-3</v>
      </c>
      <c r="CP70" s="64">
        <v>-2.7717209999944502E-3</v>
      </c>
      <c r="CQ70" s="64">
        <v>9.2390240000739298E-4</v>
      </c>
      <c r="CR70" s="64">
        <v>1.1146815000007099E-2</v>
      </c>
      <c r="CS70" s="64">
        <v>6.1381130000093299E-3</v>
      </c>
      <c r="CT70" s="64">
        <v>4.22162600000053E-3</v>
      </c>
      <c r="CU70" s="64">
        <v>5.4469713999916198E-3</v>
      </c>
      <c r="CV70" s="64">
        <v>4.4970956000001103E-2</v>
      </c>
      <c r="CW70" s="64">
        <v>0.20864021999999999</v>
      </c>
      <c r="CX70" s="64">
        <v>1.8404034999997002E-2</v>
      </c>
      <c r="CY70" s="64">
        <v>0.10764710999999801</v>
      </c>
      <c r="CZ70" s="64">
        <v>-6.9269826999951399E-3</v>
      </c>
      <c r="DA70" s="64">
        <v>-1.3395007999994501E-2</v>
      </c>
      <c r="DB70" s="64">
        <v>-5.9057846999999199E-3</v>
      </c>
      <c r="DC70" s="64">
        <v>-0.65842280000000297</v>
      </c>
      <c r="DD70" s="64">
        <v>4.16615500000717E-3</v>
      </c>
      <c r="DE70" s="64">
        <v>-7.4128667000295E-4</v>
      </c>
      <c r="DF70" s="64">
        <v>4.9423287000749405E-4</v>
      </c>
      <c r="DG70" s="64">
        <v>7.1346309999942303E-4</v>
      </c>
      <c r="DH70" s="64">
        <v>1.8214710999999899</v>
      </c>
      <c r="DI70" s="64">
        <v>-0.78177077000000095</v>
      </c>
      <c r="DJ70" s="64">
        <v>4.8515875999966002E-3</v>
      </c>
      <c r="DK70" s="64">
        <v>-2.07929260000017E-2</v>
      </c>
      <c r="DL70" s="64">
        <v>-7.4491383999952801E-3</v>
      </c>
      <c r="DM70" s="64">
        <v>3.2835020000066E-3</v>
      </c>
      <c r="DN70" s="64">
        <v>-4.1440333999997997E-2</v>
      </c>
      <c r="DO70" s="64">
        <v>6.18384299999608E-3</v>
      </c>
      <c r="DP70" s="64">
        <v>1.5943302000009901E-2</v>
      </c>
      <c r="DQ70" s="64">
        <v>-6.2837069999988103E-3</v>
      </c>
      <c r="DR70" s="64">
        <v>-1.18815690000051E-2</v>
      </c>
      <c r="DS70" s="64">
        <v>2.2009093999964002E-3</v>
      </c>
      <c r="DT70" s="64">
        <v>8.4484869999901201E-3</v>
      </c>
      <c r="DU70" s="64">
        <v>-6.6901970000032797E-3</v>
      </c>
      <c r="DV70" s="64">
        <v>4.4353787000961403E-4</v>
      </c>
      <c r="DW70" s="64">
        <v>-7.18858969994685E-4</v>
      </c>
      <c r="DX70" s="64">
        <v>-1.48721470000002E-2</v>
      </c>
      <c r="DY70" s="64">
        <v>-0.62449999999999495</v>
      </c>
      <c r="DZ70" s="64">
        <v>8.5387339999965003E-3</v>
      </c>
      <c r="EA70" s="64">
        <v>-1.45671229999644E-3</v>
      </c>
      <c r="EB70" s="64">
        <v>-6.7191430000002102E-3</v>
      </c>
    </row>
    <row r="71" spans="1:132" x14ac:dyDescent="0.3">
      <c r="A71" s="63"/>
      <c r="B71" s="84" t="s">
        <v>264</v>
      </c>
      <c r="C71" s="64">
        <v>4.6031466000018301E-3</v>
      </c>
      <c r="D71" s="64">
        <v>1.00723469999897E-2</v>
      </c>
      <c r="E71" s="64">
        <v>7.8679920000102096E-3</v>
      </c>
      <c r="F71" s="64">
        <v>-6.6602299999996006E-2</v>
      </c>
      <c r="G71" s="64">
        <v>-1.4479230999997501E-2</v>
      </c>
      <c r="H71" s="64">
        <v>3.4193433999996102E-2</v>
      </c>
      <c r="I71" s="64">
        <v>-3.8240929999999701E-2</v>
      </c>
      <c r="J71" s="64">
        <v>7.1756860000005099E-2</v>
      </c>
      <c r="K71" s="64">
        <v>6.35669239998915E-3</v>
      </c>
      <c r="L71" s="64">
        <v>7.9859099999990399E-2</v>
      </c>
      <c r="M71" s="64">
        <v>3.50211079999996E-2</v>
      </c>
      <c r="N71" s="64">
        <v>-5.4418156000046701E-3</v>
      </c>
      <c r="O71" s="64">
        <v>3.9364512999995299E-2</v>
      </c>
      <c r="P71" s="64">
        <v>4.6200557999309699E-4</v>
      </c>
      <c r="Q71" s="64">
        <v>-2.52224950000324E-3</v>
      </c>
      <c r="R71" s="64">
        <v>2.24474839999989E-2</v>
      </c>
      <c r="S71" s="64">
        <v>-7.2037266000024597E-3</v>
      </c>
      <c r="T71" s="64">
        <v>1.5841031000007898E-2</v>
      </c>
      <c r="U71" s="64">
        <v>-1.07509050000232E-3</v>
      </c>
      <c r="V71" s="64">
        <v>1.6130694999993998E-2</v>
      </c>
      <c r="W71" s="64">
        <v>-9.2093850000418698E-4</v>
      </c>
      <c r="X71" s="64">
        <v>-0.64523399999999498</v>
      </c>
      <c r="Y71" s="64">
        <v>2.057795999999E-2</v>
      </c>
      <c r="Z71" s="64">
        <v>1.1084964499996601E-2</v>
      </c>
      <c r="AA71" s="64">
        <v>1.8392269000000499E-2</v>
      </c>
      <c r="AB71" s="64">
        <v>1.23658649999969E-2</v>
      </c>
      <c r="AC71" s="64">
        <v>1.51992720001104E-3</v>
      </c>
      <c r="AD71" s="64">
        <v>-2.5052297999994502E-2</v>
      </c>
      <c r="AE71" s="64">
        <v>5.2844347000036204E-3</v>
      </c>
      <c r="AF71" s="64">
        <v>9.0694030000060301E-3</v>
      </c>
      <c r="AG71" s="64">
        <v>1.0779288999995799E-2</v>
      </c>
      <c r="AH71" s="64">
        <v>8.8663710000602702E-4</v>
      </c>
      <c r="AI71" s="64">
        <v>0.11517206000000201</v>
      </c>
      <c r="AJ71" s="64">
        <v>3.02388610000648E-3</v>
      </c>
      <c r="AK71" s="64">
        <v>7.2562399999975798E-3</v>
      </c>
      <c r="AL71" s="64">
        <v>3.5317235000009703E-2</v>
      </c>
      <c r="AM71" s="64">
        <v>1.8153464999892701E-3</v>
      </c>
      <c r="AN71" s="64">
        <v>0.184008540000002</v>
      </c>
      <c r="AO71" s="64">
        <v>8.0752329999933502E-3</v>
      </c>
      <c r="AP71" s="64">
        <v>1.97067400000028E-2</v>
      </c>
      <c r="AQ71" s="64">
        <v>-8.7719829999999294E-3</v>
      </c>
      <c r="AR71" s="64">
        <v>-9.3885590000009102E-3</v>
      </c>
      <c r="AS71" s="64">
        <v>2.6682928000010299E-2</v>
      </c>
      <c r="AT71" s="64">
        <v>-0.72941060000000202</v>
      </c>
      <c r="AU71" s="64">
        <v>-0.28411080000000399</v>
      </c>
      <c r="AV71" s="64">
        <v>1.5251003999994199E-2</v>
      </c>
      <c r="AW71" s="64">
        <v>9.1980844999950406E-3</v>
      </c>
      <c r="AX71" s="64">
        <v>3.65507839998891E-3</v>
      </c>
      <c r="AY71" s="64">
        <v>3.4181433999913601E-3</v>
      </c>
      <c r="AZ71" s="64">
        <v>4.5940372999986297E-3</v>
      </c>
      <c r="BA71" s="64">
        <v>2.8699133999943202E-3</v>
      </c>
      <c r="BB71" s="64">
        <v>4.15388870000921E-3</v>
      </c>
      <c r="BC71" s="64">
        <v>-6.1167306000031703E-3</v>
      </c>
      <c r="BD71" s="64">
        <v>3.2314325000060199E-3</v>
      </c>
      <c r="BE71" s="64">
        <v>8.69930600000402E-4</v>
      </c>
      <c r="BF71" s="64">
        <v>1.05844639999999</v>
      </c>
      <c r="BG71" s="64">
        <v>-1.0613433999999999</v>
      </c>
      <c r="BH71" s="64">
        <v>-1.96052940000024E-2</v>
      </c>
      <c r="BI71" s="64">
        <v>-8.8804600000269595E-4</v>
      </c>
      <c r="BJ71" s="64">
        <v>3.21368200000283E-3</v>
      </c>
      <c r="BK71" s="64">
        <v>-1.53898270000008E-2</v>
      </c>
      <c r="BL71" s="64">
        <v>-4.7595105999997903E-2</v>
      </c>
      <c r="BM71" s="64">
        <v>-3.04406329998397E-4</v>
      </c>
      <c r="BN71" s="64">
        <v>1.16616399999936E-2</v>
      </c>
      <c r="BO71" s="64">
        <v>-1.13441320000018E-2</v>
      </c>
      <c r="BP71" s="64">
        <v>2.4395994999999902</v>
      </c>
      <c r="BQ71" s="64">
        <v>8.3193030000039397E-3</v>
      </c>
      <c r="BR71" s="64">
        <v>-4.48378319999998E-2</v>
      </c>
      <c r="BS71" s="64">
        <v>4.1492369999995803E-2</v>
      </c>
      <c r="BT71" s="64">
        <v>-7.19322119999699E-3</v>
      </c>
      <c r="BU71" s="64">
        <v>6.0585294999970802E-3</v>
      </c>
      <c r="BV71" s="64">
        <v>-1.6400161999996499E-2</v>
      </c>
      <c r="BW71" s="64">
        <v>5.1732076999933003E-3</v>
      </c>
      <c r="BX71" s="64">
        <v>-2.5944666000032898E-3</v>
      </c>
      <c r="BY71" s="64">
        <v>-1.6901330999996599E-2</v>
      </c>
      <c r="BZ71" s="64">
        <v>0.16618826999998901</v>
      </c>
      <c r="CA71" s="64">
        <v>1.8938728999939899E-3</v>
      </c>
      <c r="CB71" s="64">
        <v>1.5434961000004899E-2</v>
      </c>
      <c r="CC71" s="64">
        <v>4.5168735000045198E-3</v>
      </c>
      <c r="CD71" s="64">
        <v>-7.1849839999971197E-3</v>
      </c>
      <c r="CE71" s="64">
        <v>5.0625525999992201E-3</v>
      </c>
      <c r="CF71" s="64">
        <v>-4.4149673000037897E-3</v>
      </c>
      <c r="CG71" s="64">
        <v>1.70180100000028E-2</v>
      </c>
      <c r="CH71" s="64">
        <v>-1.64872839999997E-2</v>
      </c>
      <c r="CI71" s="64">
        <v>-2.9233665999994801E-2</v>
      </c>
      <c r="CJ71" s="64">
        <v>8.6122289999934799E-3</v>
      </c>
      <c r="CK71" s="64">
        <v>-1.36105199999959E-2</v>
      </c>
      <c r="CL71" s="64">
        <v>-1.73495949999936E-3</v>
      </c>
      <c r="CM71" s="64">
        <v>1.6239033</v>
      </c>
      <c r="CN71" s="64">
        <v>-2.9575051999997101E-2</v>
      </c>
      <c r="CO71" s="64">
        <v>2.4997354000078102E-3</v>
      </c>
      <c r="CP71" s="64">
        <v>-2.7717209999944502E-3</v>
      </c>
      <c r="CQ71" s="64">
        <v>9.2390240000739298E-4</v>
      </c>
      <c r="CR71" s="64">
        <v>1.1146815000007099E-2</v>
      </c>
      <c r="CS71" s="64">
        <v>6.1381130000093299E-3</v>
      </c>
      <c r="CT71" s="64">
        <v>4.22162600000053E-3</v>
      </c>
      <c r="CU71" s="64">
        <v>5.4469713999916198E-3</v>
      </c>
      <c r="CV71" s="64">
        <v>4.4970956000001103E-2</v>
      </c>
      <c r="CW71" s="64">
        <v>0.20864021999999999</v>
      </c>
      <c r="CX71" s="64">
        <v>1.8404034999997002E-2</v>
      </c>
      <c r="CY71" s="64">
        <v>0.10764710999999801</v>
      </c>
      <c r="CZ71" s="64">
        <v>-6.9269826999951399E-3</v>
      </c>
      <c r="DA71" s="64">
        <v>-1.3395007999994501E-2</v>
      </c>
      <c r="DB71" s="64">
        <v>-5.9057846999999199E-3</v>
      </c>
      <c r="DC71" s="64">
        <v>-0.65842280000000297</v>
      </c>
      <c r="DD71" s="64">
        <v>4.16615500000717E-3</v>
      </c>
      <c r="DE71" s="64">
        <v>-7.4128667000295E-4</v>
      </c>
      <c r="DF71" s="64">
        <v>4.9423287000749405E-4</v>
      </c>
      <c r="DG71" s="64">
        <v>7.1346309999942303E-4</v>
      </c>
      <c r="DH71" s="64">
        <v>1.8214710999999899</v>
      </c>
      <c r="DI71" s="64">
        <v>-0.78177077000000095</v>
      </c>
      <c r="DJ71" s="64">
        <v>4.8515875999966002E-3</v>
      </c>
      <c r="DK71" s="64">
        <v>-2.07929260000017E-2</v>
      </c>
      <c r="DL71" s="64">
        <v>-7.4491383999952801E-3</v>
      </c>
      <c r="DM71" s="64">
        <v>3.2835020000066E-3</v>
      </c>
      <c r="DN71" s="64">
        <v>-4.1440333999997997E-2</v>
      </c>
      <c r="DO71" s="64">
        <v>6.18384299999608E-3</v>
      </c>
      <c r="DP71" s="64">
        <v>1.5943302000009901E-2</v>
      </c>
      <c r="DQ71" s="64">
        <v>-6.2837069999988103E-3</v>
      </c>
      <c r="DR71" s="64">
        <v>-1.18815690000051E-2</v>
      </c>
      <c r="DS71" s="64">
        <v>2.2009093999964002E-3</v>
      </c>
      <c r="DT71" s="64">
        <v>8.4484869999901201E-3</v>
      </c>
      <c r="DU71" s="64">
        <v>-6.6901970000032797E-3</v>
      </c>
      <c r="DV71" s="64">
        <v>4.4353787000961403E-4</v>
      </c>
      <c r="DW71" s="64">
        <v>-7.18858969994685E-4</v>
      </c>
      <c r="DX71" s="64">
        <v>-1.48721470000002E-2</v>
      </c>
      <c r="DY71" s="64">
        <v>-0.62450000000000605</v>
      </c>
      <c r="DZ71" s="64">
        <v>8.5387339999965003E-3</v>
      </c>
      <c r="EA71" s="64">
        <v>-1.45671229999644E-3</v>
      </c>
      <c r="EB71" s="64">
        <v>-6.7191430000002102E-3</v>
      </c>
    </row>
    <row r="72" spans="1:132" x14ac:dyDescent="0.3">
      <c r="A72" s="63"/>
      <c r="B72" s="84" t="s">
        <v>265</v>
      </c>
      <c r="C72" s="64">
        <v>4.6031466000018301E-3</v>
      </c>
      <c r="D72" s="64">
        <v>1.00723469999897E-2</v>
      </c>
      <c r="E72" s="64">
        <v>7.8679920000102096E-3</v>
      </c>
      <c r="F72" s="64">
        <v>-6.6602299999996006E-2</v>
      </c>
      <c r="G72" s="64">
        <v>-1.4479230999997501E-2</v>
      </c>
      <c r="H72" s="64">
        <v>3.4193433999996102E-2</v>
      </c>
      <c r="I72" s="64">
        <v>-3.8240929999999701E-2</v>
      </c>
      <c r="J72" s="64">
        <v>7.1756860000005099E-2</v>
      </c>
      <c r="K72" s="64">
        <v>6.35669239998915E-3</v>
      </c>
      <c r="L72" s="64">
        <v>7.9859099999990399E-2</v>
      </c>
      <c r="M72" s="64">
        <v>3.50211079999996E-2</v>
      </c>
      <c r="N72" s="64">
        <v>-5.4418156000046701E-3</v>
      </c>
      <c r="O72" s="64">
        <v>3.9364512999995299E-2</v>
      </c>
      <c r="P72" s="64">
        <v>4.6200557999309699E-4</v>
      </c>
      <c r="Q72" s="64">
        <v>-2.52224950000324E-3</v>
      </c>
      <c r="R72" s="64">
        <v>2.24474839999989E-2</v>
      </c>
      <c r="S72" s="64">
        <v>-7.2037266000024597E-3</v>
      </c>
      <c r="T72" s="64">
        <v>1.5841031000007898E-2</v>
      </c>
      <c r="U72" s="64">
        <v>-1.07509050000232E-3</v>
      </c>
      <c r="V72" s="64">
        <v>1.6130694999993998E-2</v>
      </c>
      <c r="W72" s="64">
        <v>-9.2093850000418698E-4</v>
      </c>
      <c r="X72" s="64">
        <v>-0.64523399999999498</v>
      </c>
      <c r="Y72" s="64">
        <v>2.057795999999E-2</v>
      </c>
      <c r="Z72" s="64">
        <v>1.1084964499996601E-2</v>
      </c>
      <c r="AA72" s="64">
        <v>1.8392269000000499E-2</v>
      </c>
      <c r="AB72" s="64">
        <v>1.23658649999969E-2</v>
      </c>
      <c r="AC72" s="64">
        <v>1.51992720001104E-3</v>
      </c>
      <c r="AD72" s="64">
        <v>-2.5052297999994502E-2</v>
      </c>
      <c r="AE72" s="64">
        <v>5.2844347000036204E-3</v>
      </c>
      <c r="AF72" s="64">
        <v>9.0694030000060301E-3</v>
      </c>
      <c r="AG72" s="64">
        <v>1.0779288999995799E-2</v>
      </c>
      <c r="AH72" s="64">
        <v>8.8663710000602702E-4</v>
      </c>
      <c r="AI72" s="64">
        <v>0.11517206000000201</v>
      </c>
      <c r="AJ72" s="64">
        <v>3.02388610000648E-3</v>
      </c>
      <c r="AK72" s="64">
        <v>7.2562399999975798E-3</v>
      </c>
      <c r="AL72" s="64">
        <v>3.5317235000009703E-2</v>
      </c>
      <c r="AM72" s="64">
        <v>1.8153464999892701E-3</v>
      </c>
      <c r="AN72" s="64">
        <v>0.184008540000002</v>
      </c>
      <c r="AO72" s="64">
        <v>8.0752329999933502E-3</v>
      </c>
      <c r="AP72" s="64">
        <v>1.97067400000028E-2</v>
      </c>
      <c r="AQ72" s="64">
        <v>-8.7719829999999294E-3</v>
      </c>
      <c r="AR72" s="64">
        <v>-9.3885590000009102E-3</v>
      </c>
      <c r="AS72" s="64">
        <v>2.6682928000010299E-2</v>
      </c>
      <c r="AT72" s="64">
        <v>-0.72941060000000202</v>
      </c>
      <c r="AU72" s="64">
        <v>-0.28411080000000399</v>
      </c>
      <c r="AV72" s="64">
        <v>1.5251003999994199E-2</v>
      </c>
      <c r="AW72" s="64">
        <v>9.1980844999950406E-3</v>
      </c>
      <c r="AX72" s="64">
        <v>3.65507839998891E-3</v>
      </c>
      <c r="AY72" s="64">
        <v>3.4181433999913601E-3</v>
      </c>
      <c r="AZ72" s="64">
        <v>4.5940372999986297E-3</v>
      </c>
      <c r="BA72" s="64">
        <v>2.8699133999943202E-3</v>
      </c>
      <c r="BB72" s="64">
        <v>4.15388870000921E-3</v>
      </c>
      <c r="BC72" s="64">
        <v>-6.1167306000031703E-3</v>
      </c>
      <c r="BD72" s="64">
        <v>3.2314325000060199E-3</v>
      </c>
      <c r="BE72" s="64">
        <v>8.69930600000402E-4</v>
      </c>
      <c r="BF72" s="64">
        <v>1.05844639999999</v>
      </c>
      <c r="BG72" s="64">
        <v>-1.0613433999999999</v>
      </c>
      <c r="BH72" s="64">
        <v>-1.96052940000024E-2</v>
      </c>
      <c r="BI72" s="64">
        <v>-8.8804600000269595E-4</v>
      </c>
      <c r="BJ72" s="64">
        <v>3.21368200000283E-3</v>
      </c>
      <c r="BK72" s="64">
        <v>-1.53898270000008E-2</v>
      </c>
      <c r="BL72" s="64">
        <v>-4.7595105999997903E-2</v>
      </c>
      <c r="BM72" s="64">
        <v>-3.04406329998397E-4</v>
      </c>
      <c r="BN72" s="64">
        <v>1.16616399999936E-2</v>
      </c>
      <c r="BO72" s="64">
        <v>-1.13441320000018E-2</v>
      </c>
      <c r="BP72" s="64">
        <v>2.4395994999999902</v>
      </c>
      <c r="BQ72" s="64">
        <v>8.3193030000039397E-3</v>
      </c>
      <c r="BR72" s="64">
        <v>-4.48378319999998E-2</v>
      </c>
      <c r="BS72" s="64">
        <v>4.1492369999995803E-2</v>
      </c>
      <c r="BT72" s="64">
        <v>-7.19322119999699E-3</v>
      </c>
      <c r="BU72" s="64">
        <v>6.0585294999970802E-3</v>
      </c>
      <c r="BV72" s="64">
        <v>-1.6400161999996499E-2</v>
      </c>
      <c r="BW72" s="64">
        <v>5.1732076999933003E-3</v>
      </c>
      <c r="BX72" s="64">
        <v>-2.5944666000032898E-3</v>
      </c>
      <c r="BY72" s="64">
        <v>-1.6901330999996599E-2</v>
      </c>
      <c r="BZ72" s="64">
        <v>0.16618826999998901</v>
      </c>
      <c r="CA72" s="64">
        <v>1.8938728999939899E-3</v>
      </c>
      <c r="CB72" s="64">
        <v>1.5434961000004899E-2</v>
      </c>
      <c r="CC72" s="64">
        <v>4.5168735000045198E-3</v>
      </c>
      <c r="CD72" s="64">
        <v>-7.1849839999971197E-3</v>
      </c>
      <c r="CE72" s="64">
        <v>5.0625525999992201E-3</v>
      </c>
      <c r="CF72" s="64">
        <v>-4.4149673000037897E-3</v>
      </c>
      <c r="CG72" s="64">
        <v>1.70180100000028E-2</v>
      </c>
      <c r="CH72" s="64">
        <v>-1.64872839999997E-2</v>
      </c>
      <c r="CI72" s="64">
        <v>-2.9233665999994801E-2</v>
      </c>
      <c r="CJ72" s="64">
        <v>8.6122289999934799E-3</v>
      </c>
      <c r="CK72" s="64">
        <v>-1.36105199999959E-2</v>
      </c>
      <c r="CL72" s="64">
        <v>-1.73495949999936E-3</v>
      </c>
      <c r="CM72" s="64">
        <v>1.6239033</v>
      </c>
      <c r="CN72" s="64">
        <v>-2.9575051999997101E-2</v>
      </c>
      <c r="CO72" s="64">
        <v>2.4997354000078102E-3</v>
      </c>
      <c r="CP72" s="64">
        <v>-2.7717209999944502E-3</v>
      </c>
      <c r="CQ72" s="64">
        <v>9.2390240000739298E-4</v>
      </c>
      <c r="CR72" s="64">
        <v>1.1146815000007099E-2</v>
      </c>
      <c r="CS72" s="64">
        <v>6.1381130000093299E-3</v>
      </c>
      <c r="CT72" s="64">
        <v>4.22162600000053E-3</v>
      </c>
      <c r="CU72" s="64">
        <v>5.4469713999916198E-3</v>
      </c>
      <c r="CV72" s="64">
        <v>4.4970956000001103E-2</v>
      </c>
      <c r="CW72" s="64">
        <v>0.20864021999999999</v>
      </c>
      <c r="CX72" s="64">
        <v>1.8404034999997002E-2</v>
      </c>
      <c r="CY72" s="64">
        <v>0.10764710999999801</v>
      </c>
      <c r="CZ72" s="64">
        <v>-6.9269826999951399E-3</v>
      </c>
      <c r="DA72" s="64">
        <v>-1.3395007999994501E-2</v>
      </c>
      <c r="DB72" s="64">
        <v>-5.9057846999999199E-3</v>
      </c>
      <c r="DC72" s="64">
        <v>-0.65842280000000297</v>
      </c>
      <c r="DD72" s="64">
        <v>4.16615500000717E-3</v>
      </c>
      <c r="DE72" s="64">
        <v>-7.4128667000295E-4</v>
      </c>
      <c r="DF72" s="64">
        <v>4.9423287000749405E-4</v>
      </c>
      <c r="DG72" s="64">
        <v>7.1346309999942303E-4</v>
      </c>
      <c r="DH72" s="64">
        <v>1.8214710999999899</v>
      </c>
      <c r="DI72" s="64">
        <v>-0.78177077000000095</v>
      </c>
      <c r="DJ72" s="64">
        <v>4.8515875999966002E-3</v>
      </c>
      <c r="DK72" s="64">
        <v>-2.07929260000017E-2</v>
      </c>
      <c r="DL72" s="64">
        <v>-7.4491383999952801E-3</v>
      </c>
      <c r="DM72" s="64">
        <v>3.2835020000066E-3</v>
      </c>
      <c r="DN72" s="64">
        <v>-4.1440333999997997E-2</v>
      </c>
      <c r="DO72" s="64">
        <v>6.18384299999608E-3</v>
      </c>
      <c r="DP72" s="64">
        <v>1.5943302000009901E-2</v>
      </c>
      <c r="DQ72" s="64">
        <v>-6.2837069999988103E-3</v>
      </c>
      <c r="DR72" s="64">
        <v>-1.18815690000051E-2</v>
      </c>
      <c r="DS72" s="64">
        <v>2.2009093999964002E-3</v>
      </c>
      <c r="DT72" s="64">
        <v>8.4484869999901201E-3</v>
      </c>
      <c r="DU72" s="64">
        <v>-6.6901970000032797E-3</v>
      </c>
      <c r="DV72" s="64">
        <v>4.4353787000961403E-4</v>
      </c>
      <c r="DW72" s="64">
        <v>-7.18858969994685E-4</v>
      </c>
      <c r="DX72" s="64">
        <v>-1.48721470000002E-2</v>
      </c>
      <c r="DY72" s="64">
        <v>-0.62450000000000605</v>
      </c>
      <c r="DZ72" s="64">
        <v>8.5387339999965003E-3</v>
      </c>
      <c r="EA72" s="64">
        <v>-1.45671229999644E-3</v>
      </c>
      <c r="EB72" s="64">
        <v>-6.7191430000002102E-3</v>
      </c>
    </row>
    <row r="73" spans="1:132" x14ac:dyDescent="0.3">
      <c r="A73" s="63"/>
      <c r="B73" s="82" t="s">
        <v>266</v>
      </c>
      <c r="C73" s="64">
        <v>4.6031466000018301E-3</v>
      </c>
      <c r="D73" s="64">
        <v>1.00723469999897E-2</v>
      </c>
      <c r="E73" s="64">
        <v>7.8679920000102096E-3</v>
      </c>
      <c r="F73" s="64">
        <v>-6.6602299999996006E-2</v>
      </c>
      <c r="G73" s="64">
        <v>-1.4479230999997501E-2</v>
      </c>
      <c r="H73" s="64">
        <v>3.4193433999996102E-2</v>
      </c>
      <c r="I73" s="64">
        <v>-3.8240929999999701E-2</v>
      </c>
      <c r="J73" s="64">
        <v>7.1756860000005099E-2</v>
      </c>
      <c r="K73" s="64">
        <v>6.35669239998915E-3</v>
      </c>
      <c r="L73" s="64">
        <v>7.9859099999990399E-2</v>
      </c>
      <c r="M73" s="64">
        <v>3.50211079999996E-2</v>
      </c>
      <c r="N73" s="64">
        <v>-5.4418156000046701E-3</v>
      </c>
      <c r="O73" s="64">
        <v>3.9364512999995299E-2</v>
      </c>
      <c r="P73" s="64">
        <v>4.6200557999309699E-4</v>
      </c>
      <c r="Q73" s="64">
        <v>-2.52224950000324E-3</v>
      </c>
      <c r="R73" s="64">
        <v>2.24474839999989E-2</v>
      </c>
      <c r="S73" s="64">
        <v>-7.2037266000024597E-3</v>
      </c>
      <c r="T73" s="64">
        <v>1.5841031000007898E-2</v>
      </c>
      <c r="U73" s="64">
        <v>-1.07509050000232E-3</v>
      </c>
      <c r="V73" s="64">
        <v>1.6130694999993998E-2</v>
      </c>
      <c r="W73" s="64">
        <v>-9.2093850000418698E-4</v>
      </c>
      <c r="X73" s="64">
        <v>-0.64523400000000597</v>
      </c>
      <c r="Y73" s="64">
        <v>2.057795999999E-2</v>
      </c>
      <c r="Z73" s="64">
        <v>1.1084964499996601E-2</v>
      </c>
      <c r="AA73" s="64">
        <v>1.8392269000000499E-2</v>
      </c>
      <c r="AB73" s="64">
        <v>1.23658649999969E-2</v>
      </c>
      <c r="AC73" s="64">
        <v>1.51992720001104E-3</v>
      </c>
      <c r="AD73" s="64">
        <v>-2.5052297999994502E-2</v>
      </c>
      <c r="AE73" s="64">
        <v>5.2844347000036204E-3</v>
      </c>
      <c r="AF73" s="64">
        <v>9.0694030000060301E-3</v>
      </c>
      <c r="AG73" s="64">
        <v>1.0779288999995799E-2</v>
      </c>
      <c r="AH73" s="64">
        <v>8.8663710000602702E-4</v>
      </c>
      <c r="AI73" s="64">
        <v>0.11517206000000201</v>
      </c>
      <c r="AJ73" s="64">
        <v>3.02388610000648E-3</v>
      </c>
      <c r="AK73" s="64">
        <v>7.2562399999975798E-3</v>
      </c>
      <c r="AL73" s="64">
        <v>3.5317235000009703E-2</v>
      </c>
      <c r="AM73" s="64">
        <v>1.8153464999892701E-3</v>
      </c>
      <c r="AN73" s="64">
        <v>0.184008540000002</v>
      </c>
      <c r="AO73" s="64">
        <v>8.0752329999933502E-3</v>
      </c>
      <c r="AP73" s="64">
        <v>1.97067400000028E-2</v>
      </c>
      <c r="AQ73" s="64">
        <v>-8.7719829999999294E-3</v>
      </c>
      <c r="AR73" s="64">
        <v>-9.3885590000009102E-3</v>
      </c>
      <c r="AS73" s="64">
        <v>2.6682928000010299E-2</v>
      </c>
      <c r="AT73" s="64">
        <v>-0.72941060000000202</v>
      </c>
      <c r="AU73" s="64">
        <v>-0.28411080000000399</v>
      </c>
      <c r="AV73" s="64">
        <v>1.5251003999994199E-2</v>
      </c>
      <c r="AW73" s="64">
        <v>9.1980844999950406E-3</v>
      </c>
      <c r="AX73" s="64">
        <v>3.65507839998891E-3</v>
      </c>
      <c r="AY73" s="64">
        <v>3.4181433999913601E-3</v>
      </c>
      <c r="AZ73" s="64">
        <v>4.5940372999986297E-3</v>
      </c>
      <c r="BA73" s="64">
        <v>2.8699133999943202E-3</v>
      </c>
      <c r="BB73" s="64">
        <v>4.15388870000921E-3</v>
      </c>
      <c r="BC73" s="64">
        <v>-6.1167306000031703E-3</v>
      </c>
      <c r="BD73" s="64">
        <v>3.2314325000060199E-3</v>
      </c>
      <c r="BE73" s="64">
        <v>8.69930600000402E-4</v>
      </c>
      <c r="BF73" s="64">
        <v>1.05844639999999</v>
      </c>
      <c r="BG73" s="64">
        <v>-1.0613433999999999</v>
      </c>
      <c r="BH73" s="64">
        <v>-1.96052940000024E-2</v>
      </c>
      <c r="BI73" s="64">
        <v>-8.8804600000269595E-4</v>
      </c>
      <c r="BJ73" s="64">
        <v>3.21368200000283E-3</v>
      </c>
      <c r="BK73" s="64">
        <v>-1.53898270000008E-2</v>
      </c>
      <c r="BL73" s="64">
        <v>-4.7595105999997903E-2</v>
      </c>
      <c r="BM73" s="64">
        <v>-3.04406329998397E-4</v>
      </c>
      <c r="BN73" s="64">
        <v>1.16616399999936E-2</v>
      </c>
      <c r="BO73" s="64">
        <v>-1.13441320000018E-2</v>
      </c>
      <c r="BP73" s="64">
        <v>2.4395994999999902</v>
      </c>
      <c r="BQ73" s="64">
        <v>8.3193030000039397E-3</v>
      </c>
      <c r="BR73" s="64">
        <v>-4.48378319999998E-2</v>
      </c>
      <c r="BS73" s="64">
        <v>4.1492369999995803E-2</v>
      </c>
      <c r="BT73" s="64">
        <v>-7.19322119999699E-3</v>
      </c>
      <c r="BU73" s="64">
        <v>6.0585294999970802E-3</v>
      </c>
      <c r="BV73" s="64">
        <v>-1.6400161999996499E-2</v>
      </c>
      <c r="BW73" s="64">
        <v>5.1732076999933003E-3</v>
      </c>
      <c r="BX73" s="64">
        <v>-2.5944666000032898E-3</v>
      </c>
      <c r="BY73" s="64">
        <v>-1.6901330999996599E-2</v>
      </c>
      <c r="BZ73" s="64">
        <v>0.16618826999998901</v>
      </c>
      <c r="CA73" s="64">
        <v>1.8938728999939899E-3</v>
      </c>
      <c r="CB73" s="64">
        <v>1.5434961000004899E-2</v>
      </c>
      <c r="CC73" s="64">
        <v>4.5168735000045198E-3</v>
      </c>
      <c r="CD73" s="64">
        <v>-7.1849839999971197E-3</v>
      </c>
      <c r="CE73" s="64">
        <v>5.0625525999992201E-3</v>
      </c>
      <c r="CF73" s="64">
        <v>-4.4149673000037897E-3</v>
      </c>
      <c r="CG73" s="64">
        <v>1.70180100000028E-2</v>
      </c>
      <c r="CH73" s="64">
        <v>-1.64872839999997E-2</v>
      </c>
      <c r="CI73" s="64">
        <v>-2.9233665999994801E-2</v>
      </c>
      <c r="CJ73" s="64">
        <v>8.6122289999934799E-3</v>
      </c>
      <c r="CK73" s="64">
        <v>-1.36105199999959E-2</v>
      </c>
      <c r="CL73" s="64">
        <v>-1.73495949999936E-3</v>
      </c>
      <c r="CM73" s="64">
        <v>1.6239033</v>
      </c>
      <c r="CN73" s="64">
        <v>-2.9575051999997101E-2</v>
      </c>
      <c r="CO73" s="64">
        <v>2.4997354000078102E-3</v>
      </c>
      <c r="CP73" s="64">
        <v>-2.7717209999944502E-3</v>
      </c>
      <c r="CQ73" s="64">
        <v>9.2390240000739298E-4</v>
      </c>
      <c r="CR73" s="64">
        <v>1.1146815000007099E-2</v>
      </c>
      <c r="CS73" s="64">
        <v>6.1381130000093299E-3</v>
      </c>
      <c r="CT73" s="64">
        <v>4.22162600000053E-3</v>
      </c>
      <c r="CU73" s="64">
        <v>5.4469713999916198E-3</v>
      </c>
      <c r="CV73" s="64">
        <v>4.4970956000001103E-2</v>
      </c>
      <c r="CW73" s="64">
        <v>0.20864021999999999</v>
      </c>
      <c r="CX73" s="64">
        <v>1.8404034999997002E-2</v>
      </c>
      <c r="CY73" s="64">
        <v>0.10764710999999801</v>
      </c>
      <c r="CZ73" s="64">
        <v>-6.9269826999951399E-3</v>
      </c>
      <c r="DA73" s="64">
        <v>-1.3395007999994501E-2</v>
      </c>
      <c r="DB73" s="64">
        <v>-5.9057846999999199E-3</v>
      </c>
      <c r="DC73" s="64">
        <v>-0.65842280000000297</v>
      </c>
      <c r="DD73" s="64">
        <v>4.16615500000717E-3</v>
      </c>
      <c r="DE73" s="64">
        <v>-7.4128667000295E-4</v>
      </c>
      <c r="DF73" s="64">
        <v>4.9423287000749405E-4</v>
      </c>
      <c r="DG73" s="64">
        <v>7.1346309999942303E-4</v>
      </c>
      <c r="DH73" s="64">
        <v>1.8214710999999899</v>
      </c>
      <c r="DI73" s="64">
        <v>-0.78177077000000095</v>
      </c>
      <c r="DJ73" s="64">
        <v>4.8515875999966002E-3</v>
      </c>
      <c r="DK73" s="64">
        <v>-2.07929260000017E-2</v>
      </c>
      <c r="DL73" s="64">
        <v>-7.4491383999952801E-3</v>
      </c>
      <c r="DM73" s="64">
        <v>3.2835020000066E-3</v>
      </c>
      <c r="DN73" s="64">
        <v>-4.1440333999997997E-2</v>
      </c>
      <c r="DO73" s="64">
        <v>6.18384299999608E-3</v>
      </c>
      <c r="DP73" s="64">
        <v>1.5943302000009901E-2</v>
      </c>
      <c r="DQ73" s="64">
        <v>-6.2837069999988103E-3</v>
      </c>
      <c r="DR73" s="64">
        <v>-1.18815690000051E-2</v>
      </c>
      <c r="DS73" s="64">
        <v>2.2009093999964002E-3</v>
      </c>
      <c r="DT73" s="64">
        <v>8.4484869999901201E-3</v>
      </c>
      <c r="DU73" s="64">
        <v>-6.6901970000032797E-3</v>
      </c>
      <c r="DV73" s="64">
        <v>4.4353787000961403E-4</v>
      </c>
      <c r="DW73" s="64">
        <v>-7.18858969994685E-4</v>
      </c>
      <c r="DX73" s="64">
        <v>-1.48721470000002E-2</v>
      </c>
      <c r="DY73" s="64">
        <v>-0.62450000000000605</v>
      </c>
      <c r="DZ73" s="64">
        <v>8.5387339999965003E-3</v>
      </c>
      <c r="EA73" s="64">
        <v>-1.45671229999644E-3</v>
      </c>
      <c r="EB73" s="64">
        <v>-6.7191430000002102E-3</v>
      </c>
    </row>
    <row r="74" spans="1:132" x14ac:dyDescent="0.3">
      <c r="A74" s="63"/>
      <c r="B74" s="83" t="s">
        <v>238</v>
      </c>
      <c r="C74" s="64">
        <v>4.6031466000018301E-3</v>
      </c>
      <c r="D74" s="64">
        <v>1.00723469999897E-2</v>
      </c>
      <c r="E74" s="64">
        <v>7.8679920000102096E-3</v>
      </c>
      <c r="F74" s="64">
        <v>-6.6602299999996006E-2</v>
      </c>
      <c r="G74" s="64">
        <v>-1.4479230999997501E-2</v>
      </c>
      <c r="H74" s="64">
        <v>3.4193433999996102E-2</v>
      </c>
      <c r="I74" s="64">
        <v>-3.8240929999999701E-2</v>
      </c>
      <c r="J74" s="64">
        <v>7.1756860000005099E-2</v>
      </c>
      <c r="K74" s="64">
        <v>6.35669239998915E-3</v>
      </c>
      <c r="L74" s="64">
        <v>7.9859099999990399E-2</v>
      </c>
      <c r="M74" s="64">
        <v>3.50211079999996E-2</v>
      </c>
      <c r="N74" s="64">
        <v>-5.4418156000046701E-3</v>
      </c>
      <c r="O74" s="64">
        <v>3.9364512999995299E-2</v>
      </c>
      <c r="P74" s="64">
        <v>4.6200557999309699E-4</v>
      </c>
      <c r="Q74" s="64">
        <v>-2.52224950000324E-3</v>
      </c>
      <c r="R74" s="64">
        <v>2.24474839999989E-2</v>
      </c>
      <c r="S74" s="64">
        <v>-7.2037266000024597E-3</v>
      </c>
      <c r="T74" s="64">
        <v>1.5841031000007898E-2</v>
      </c>
      <c r="U74" s="64">
        <v>-1.07509050000232E-3</v>
      </c>
      <c r="V74" s="64">
        <v>1.6130694999993998E-2</v>
      </c>
      <c r="W74" s="64">
        <v>-9.2093850000418698E-4</v>
      </c>
      <c r="X74" s="64">
        <v>-0.64523400000000597</v>
      </c>
      <c r="Y74" s="64">
        <v>2.057795999999E-2</v>
      </c>
      <c r="Z74" s="64">
        <v>1.1084964499996601E-2</v>
      </c>
      <c r="AA74" s="64">
        <v>1.8392269000000499E-2</v>
      </c>
      <c r="AB74" s="64">
        <v>1.23658649999969E-2</v>
      </c>
      <c r="AC74" s="64">
        <v>1.51992720001104E-3</v>
      </c>
      <c r="AD74" s="64">
        <v>-2.5052297999994502E-2</v>
      </c>
      <c r="AE74" s="64">
        <v>5.2844347000036204E-3</v>
      </c>
      <c r="AF74" s="64">
        <v>9.0694030000060301E-3</v>
      </c>
      <c r="AG74" s="64">
        <v>1.0779288999995799E-2</v>
      </c>
      <c r="AH74" s="64">
        <v>8.8663710000602702E-4</v>
      </c>
      <c r="AI74" s="64">
        <v>0.11517206000000201</v>
      </c>
      <c r="AJ74" s="64">
        <v>3.02388610000648E-3</v>
      </c>
      <c r="AK74" s="64">
        <v>7.2562399999975798E-3</v>
      </c>
      <c r="AL74" s="64">
        <v>3.5317235000009703E-2</v>
      </c>
      <c r="AM74" s="64">
        <v>1.8153464999892701E-3</v>
      </c>
      <c r="AN74" s="64">
        <v>0.184008540000002</v>
      </c>
      <c r="AO74" s="64">
        <v>8.0752329999933502E-3</v>
      </c>
      <c r="AP74" s="64">
        <v>1.97067400000028E-2</v>
      </c>
      <c r="AQ74" s="64">
        <v>-8.7719829999999294E-3</v>
      </c>
      <c r="AR74" s="64">
        <v>-9.3885590000009102E-3</v>
      </c>
      <c r="AS74" s="64">
        <v>2.6682928000010299E-2</v>
      </c>
      <c r="AT74" s="64">
        <v>-0.72941060000000202</v>
      </c>
      <c r="AU74" s="64">
        <v>-0.28411080000000399</v>
      </c>
      <c r="AV74" s="64">
        <v>1.5251003999994199E-2</v>
      </c>
      <c r="AW74" s="64">
        <v>9.1980844999950406E-3</v>
      </c>
      <c r="AX74" s="64">
        <v>3.65507839998891E-3</v>
      </c>
      <c r="AY74" s="64">
        <v>3.4181433999913601E-3</v>
      </c>
      <c r="AZ74" s="64">
        <v>4.5940372999986297E-3</v>
      </c>
      <c r="BA74" s="64">
        <v>2.8699133999943202E-3</v>
      </c>
      <c r="BB74" s="64">
        <v>4.15388870000921E-3</v>
      </c>
      <c r="BC74" s="64">
        <v>-6.1167306000031703E-3</v>
      </c>
      <c r="BD74" s="64">
        <v>3.2314325000060199E-3</v>
      </c>
      <c r="BE74" s="64">
        <v>8.69930600000402E-4</v>
      </c>
      <c r="BF74" s="64">
        <v>1.05844639999999</v>
      </c>
      <c r="BG74" s="64">
        <v>-1.0613433999999999</v>
      </c>
      <c r="BH74" s="64">
        <v>-1.96052940000024E-2</v>
      </c>
      <c r="BI74" s="64">
        <v>-8.8804600000269595E-4</v>
      </c>
      <c r="BJ74" s="64">
        <v>3.21368200000283E-3</v>
      </c>
      <c r="BK74" s="64">
        <v>-1.53898270000008E-2</v>
      </c>
      <c r="BL74" s="64">
        <v>-4.7595105999997903E-2</v>
      </c>
      <c r="BM74" s="64">
        <v>-3.04406329998397E-4</v>
      </c>
      <c r="BN74" s="64">
        <v>1.16616399999936E-2</v>
      </c>
      <c r="BO74" s="64">
        <v>-1.13441320000018E-2</v>
      </c>
      <c r="BP74" s="64">
        <v>2.4395994999999902</v>
      </c>
      <c r="BQ74" s="64">
        <v>8.3193030000039397E-3</v>
      </c>
      <c r="BR74" s="64">
        <v>-4.48378319999998E-2</v>
      </c>
      <c r="BS74" s="64">
        <v>4.1492369999995803E-2</v>
      </c>
      <c r="BT74" s="64">
        <v>-7.19322119999699E-3</v>
      </c>
      <c r="BU74" s="64">
        <v>6.0585294999970802E-3</v>
      </c>
      <c r="BV74" s="64">
        <v>-1.6400161999996499E-2</v>
      </c>
      <c r="BW74" s="64">
        <v>5.1732076999933003E-3</v>
      </c>
      <c r="BX74" s="64">
        <v>-2.5944666000032898E-3</v>
      </c>
      <c r="BY74" s="64">
        <v>-1.6901330999996599E-2</v>
      </c>
      <c r="BZ74" s="64">
        <v>0.16618826999998901</v>
      </c>
      <c r="CA74" s="64">
        <v>1.8938728999939899E-3</v>
      </c>
      <c r="CB74" s="64">
        <v>1.5434961000004899E-2</v>
      </c>
      <c r="CC74" s="64">
        <v>4.5168735000045198E-3</v>
      </c>
      <c r="CD74" s="64">
        <v>-7.1849839999971197E-3</v>
      </c>
      <c r="CE74" s="64">
        <v>5.0625525999992201E-3</v>
      </c>
      <c r="CF74" s="64">
        <v>-4.4149673000037897E-3</v>
      </c>
      <c r="CG74" s="64">
        <v>1.70180100000028E-2</v>
      </c>
      <c r="CH74" s="64">
        <v>-1.64872839999997E-2</v>
      </c>
      <c r="CI74" s="64">
        <v>-2.9233665999994801E-2</v>
      </c>
      <c r="CJ74" s="64">
        <v>8.6122289999934799E-3</v>
      </c>
      <c r="CK74" s="64">
        <v>-1.36105199999959E-2</v>
      </c>
      <c r="CL74" s="64">
        <v>-1.73495949999936E-3</v>
      </c>
      <c r="CM74" s="64">
        <v>1.6239033</v>
      </c>
      <c r="CN74" s="64">
        <v>-2.9575051999997101E-2</v>
      </c>
      <c r="CO74" s="64">
        <v>2.4997354000078102E-3</v>
      </c>
      <c r="CP74" s="64">
        <v>-2.7717209999944502E-3</v>
      </c>
      <c r="CQ74" s="64">
        <v>9.2390240000739298E-4</v>
      </c>
      <c r="CR74" s="64">
        <v>1.1146815000007099E-2</v>
      </c>
      <c r="CS74" s="64">
        <v>6.1381130000093299E-3</v>
      </c>
      <c r="CT74" s="64">
        <v>4.22162600000053E-3</v>
      </c>
      <c r="CU74" s="64">
        <v>5.4469713999916198E-3</v>
      </c>
      <c r="CV74" s="64">
        <v>4.4970956000001103E-2</v>
      </c>
      <c r="CW74" s="64">
        <v>0.20864021999999999</v>
      </c>
      <c r="CX74" s="64">
        <v>1.8404034999997002E-2</v>
      </c>
      <c r="CY74" s="64">
        <v>0.10764710999999801</v>
      </c>
      <c r="CZ74" s="64">
        <v>-6.9269826999951399E-3</v>
      </c>
      <c r="DA74" s="64">
        <v>-1.3395007999994501E-2</v>
      </c>
      <c r="DB74" s="64">
        <v>-5.9057846999999199E-3</v>
      </c>
      <c r="DC74" s="64">
        <v>-0.65842280000000297</v>
      </c>
      <c r="DD74" s="64">
        <v>4.16615500000717E-3</v>
      </c>
      <c r="DE74" s="64">
        <v>-7.4128667000295E-4</v>
      </c>
      <c r="DF74" s="64">
        <v>4.9423287000749405E-4</v>
      </c>
      <c r="DG74" s="64">
        <v>7.1346309999942303E-4</v>
      </c>
      <c r="DH74" s="64">
        <v>1.8214710999999899</v>
      </c>
      <c r="DI74" s="64">
        <v>-0.78177077000000095</v>
      </c>
      <c r="DJ74" s="64">
        <v>4.8515875999966002E-3</v>
      </c>
      <c r="DK74" s="64">
        <v>-2.07929260000017E-2</v>
      </c>
      <c r="DL74" s="64">
        <v>-7.4491383999952801E-3</v>
      </c>
      <c r="DM74" s="64">
        <v>3.2835020000066E-3</v>
      </c>
      <c r="DN74" s="64">
        <v>-4.1440333999997997E-2</v>
      </c>
      <c r="DO74" s="64">
        <v>6.18384299999608E-3</v>
      </c>
      <c r="DP74" s="64">
        <v>1.5943302000009901E-2</v>
      </c>
      <c r="DQ74" s="64">
        <v>-6.2837069999988103E-3</v>
      </c>
      <c r="DR74" s="64">
        <v>-1.18815690000051E-2</v>
      </c>
      <c r="DS74" s="64">
        <v>2.2009093999964002E-3</v>
      </c>
      <c r="DT74" s="64">
        <v>8.4484869999901201E-3</v>
      </c>
      <c r="DU74" s="64">
        <v>-6.6901970000032797E-3</v>
      </c>
      <c r="DV74" s="64">
        <v>4.4353787000961403E-4</v>
      </c>
      <c r="DW74" s="64">
        <v>-7.18858969994685E-4</v>
      </c>
      <c r="DX74" s="64">
        <v>-1.48721470000002E-2</v>
      </c>
      <c r="DY74" s="64">
        <v>-0.62450000000000605</v>
      </c>
      <c r="DZ74" s="64">
        <v>8.5387339999965003E-3</v>
      </c>
      <c r="EA74" s="64">
        <v>-1.45671229999644E-3</v>
      </c>
      <c r="EB74" s="64">
        <v>-6.7191430000002102E-3</v>
      </c>
    </row>
    <row r="75" spans="1:132" x14ac:dyDescent="0.3">
      <c r="A75" s="63"/>
      <c r="B75" s="84" t="s">
        <v>267</v>
      </c>
      <c r="C75" s="64">
        <v>4.6031466000018301E-3</v>
      </c>
      <c r="D75" s="64">
        <v>1.00723469999897E-2</v>
      </c>
      <c r="E75" s="64">
        <v>7.8679920000102096E-3</v>
      </c>
      <c r="F75" s="64">
        <v>-6.6602299999996006E-2</v>
      </c>
      <c r="G75" s="64">
        <v>-1.4479230999997501E-2</v>
      </c>
      <c r="H75" s="64">
        <v>3.4193433999996102E-2</v>
      </c>
      <c r="I75" s="64">
        <v>-3.8240929999999701E-2</v>
      </c>
      <c r="J75" s="64">
        <v>7.1756860000005099E-2</v>
      </c>
      <c r="K75" s="64">
        <v>6.35669239998915E-3</v>
      </c>
      <c r="L75" s="64">
        <v>7.9859099999990399E-2</v>
      </c>
      <c r="M75" s="64">
        <v>3.50211079999996E-2</v>
      </c>
      <c r="N75" s="64">
        <v>-5.4418156000046701E-3</v>
      </c>
      <c r="O75" s="64">
        <v>3.9364512999995299E-2</v>
      </c>
      <c r="P75" s="64">
        <v>4.6200557999309699E-4</v>
      </c>
      <c r="Q75" s="64">
        <v>-2.52224950000324E-3</v>
      </c>
      <c r="R75" s="64">
        <v>2.24474839999989E-2</v>
      </c>
      <c r="S75" s="64">
        <v>-7.2037266000024597E-3</v>
      </c>
      <c r="T75" s="64">
        <v>1.5841031000007898E-2</v>
      </c>
      <c r="U75" s="64">
        <v>-1.07509050000232E-3</v>
      </c>
      <c r="V75" s="64">
        <v>1.6130694999993998E-2</v>
      </c>
      <c r="W75" s="64">
        <v>-9.2093850000418698E-4</v>
      </c>
      <c r="X75" s="64">
        <v>-0.64523399999999498</v>
      </c>
      <c r="Y75" s="64">
        <v>2.057795999999E-2</v>
      </c>
      <c r="Z75" s="64">
        <v>1.1084964499996601E-2</v>
      </c>
      <c r="AA75" s="64">
        <v>1.8392269000000499E-2</v>
      </c>
      <c r="AB75" s="64">
        <v>1.23658649999969E-2</v>
      </c>
      <c r="AC75" s="64">
        <v>1.51992720001104E-3</v>
      </c>
      <c r="AD75" s="64">
        <v>-2.5052297999994502E-2</v>
      </c>
      <c r="AE75" s="64">
        <v>5.2844347000036204E-3</v>
      </c>
      <c r="AF75" s="64">
        <v>9.0694030000060301E-3</v>
      </c>
      <c r="AG75" s="64">
        <v>1.0779288999995799E-2</v>
      </c>
      <c r="AH75" s="64">
        <v>8.8663710000602702E-4</v>
      </c>
      <c r="AI75" s="64">
        <v>0.11517206000000201</v>
      </c>
      <c r="AJ75" s="64">
        <v>3.02388610000648E-3</v>
      </c>
      <c r="AK75" s="64">
        <v>7.2562399999975798E-3</v>
      </c>
      <c r="AL75" s="64">
        <v>3.5317235000009703E-2</v>
      </c>
      <c r="AM75" s="64">
        <v>1.8153464999892701E-3</v>
      </c>
      <c r="AN75" s="64">
        <v>0.184008540000002</v>
      </c>
      <c r="AO75" s="64">
        <v>8.0752329999933502E-3</v>
      </c>
      <c r="AP75" s="64">
        <v>1.97067400000028E-2</v>
      </c>
      <c r="AQ75" s="64">
        <v>-8.7719829999999294E-3</v>
      </c>
      <c r="AR75" s="64">
        <v>-9.3885590000009102E-3</v>
      </c>
      <c r="AS75" s="64">
        <v>2.6682928000010299E-2</v>
      </c>
      <c r="AT75" s="64">
        <v>-0.72941060000000202</v>
      </c>
      <c r="AU75" s="64">
        <v>-0.28411080000000399</v>
      </c>
      <c r="AV75" s="64">
        <v>1.5251003999994199E-2</v>
      </c>
      <c r="AW75" s="64">
        <v>9.1980844999950406E-3</v>
      </c>
      <c r="AX75" s="64">
        <v>3.65507839998891E-3</v>
      </c>
      <c r="AY75" s="64">
        <v>3.4181433999913601E-3</v>
      </c>
      <c r="AZ75" s="64">
        <v>4.5940372999986297E-3</v>
      </c>
      <c r="BA75" s="64">
        <v>2.8699133999943202E-3</v>
      </c>
      <c r="BB75" s="64">
        <v>4.15388870000921E-3</v>
      </c>
      <c r="BC75" s="64">
        <v>-6.1167306000031703E-3</v>
      </c>
      <c r="BD75" s="64">
        <v>3.2314325000060199E-3</v>
      </c>
      <c r="BE75" s="64">
        <v>8.69930600000402E-4</v>
      </c>
      <c r="BF75" s="64">
        <v>1.05844639999999</v>
      </c>
      <c r="BG75" s="64">
        <v>-1.0613433999999999</v>
      </c>
      <c r="BH75" s="64">
        <v>-1.96052940000024E-2</v>
      </c>
      <c r="BI75" s="64">
        <v>-8.8804600000269595E-4</v>
      </c>
      <c r="BJ75" s="64">
        <v>3.21368200000283E-3</v>
      </c>
      <c r="BK75" s="64">
        <v>-1.53898270000008E-2</v>
      </c>
      <c r="BL75" s="64">
        <v>-4.7595105999997903E-2</v>
      </c>
      <c r="BM75" s="64">
        <v>-3.04406329998397E-4</v>
      </c>
      <c r="BN75" s="64">
        <v>1.16616399999936E-2</v>
      </c>
      <c r="BO75" s="64">
        <v>-1.13441320000018E-2</v>
      </c>
      <c r="BP75" s="64">
        <v>2.4395994999999902</v>
      </c>
      <c r="BQ75" s="64">
        <v>8.3193030000039397E-3</v>
      </c>
      <c r="BR75" s="64">
        <v>-4.48378319999998E-2</v>
      </c>
      <c r="BS75" s="64">
        <v>4.1492369999995803E-2</v>
      </c>
      <c r="BT75" s="64">
        <v>-7.19322119999699E-3</v>
      </c>
      <c r="BU75" s="64">
        <v>6.0585294999970802E-3</v>
      </c>
      <c r="BV75" s="64">
        <v>-1.6400161999996499E-2</v>
      </c>
      <c r="BW75" s="64">
        <v>5.1732076999933003E-3</v>
      </c>
      <c r="BX75" s="64">
        <v>-2.5944666000032898E-3</v>
      </c>
      <c r="BY75" s="64">
        <v>-1.6901330999996599E-2</v>
      </c>
      <c r="BZ75" s="64">
        <v>0.16618826999998901</v>
      </c>
      <c r="CA75" s="64">
        <v>1.8938728999939899E-3</v>
      </c>
      <c r="CB75" s="64">
        <v>1.5434961000004899E-2</v>
      </c>
      <c r="CC75" s="64">
        <v>4.5168735000045198E-3</v>
      </c>
      <c r="CD75" s="64">
        <v>-7.1849839999971197E-3</v>
      </c>
      <c r="CE75" s="64">
        <v>5.0625525999992201E-3</v>
      </c>
      <c r="CF75" s="64">
        <v>-4.4149673000037897E-3</v>
      </c>
      <c r="CG75" s="64">
        <v>1.70180100000028E-2</v>
      </c>
      <c r="CH75" s="64">
        <v>-1.64872839999997E-2</v>
      </c>
      <c r="CI75" s="64">
        <v>-2.9233665999994801E-2</v>
      </c>
      <c r="CJ75" s="64">
        <v>8.6122289999934799E-3</v>
      </c>
      <c r="CK75" s="64">
        <v>-1.36105199999959E-2</v>
      </c>
      <c r="CL75" s="64">
        <v>-1.73495949999936E-3</v>
      </c>
      <c r="CM75" s="64">
        <v>1.6239033</v>
      </c>
      <c r="CN75" s="64">
        <v>-2.9575051999997101E-2</v>
      </c>
      <c r="CO75" s="64">
        <v>2.4997354000078102E-3</v>
      </c>
      <c r="CP75" s="64">
        <v>-2.7717209999944502E-3</v>
      </c>
      <c r="CQ75" s="64">
        <v>9.2390240000739298E-4</v>
      </c>
      <c r="CR75" s="64">
        <v>1.1146815000007099E-2</v>
      </c>
      <c r="CS75" s="64">
        <v>6.1381130000093299E-3</v>
      </c>
      <c r="CT75" s="64">
        <v>4.22162600000053E-3</v>
      </c>
      <c r="CU75" s="64">
        <v>5.4469713999916198E-3</v>
      </c>
      <c r="CV75" s="64">
        <v>4.4970956000001103E-2</v>
      </c>
      <c r="CW75" s="64">
        <v>0.20864021999999999</v>
      </c>
      <c r="CX75" s="64">
        <v>1.8404034999997002E-2</v>
      </c>
      <c r="CY75" s="64">
        <v>0.10764710999999801</v>
      </c>
      <c r="CZ75" s="64">
        <v>-6.9269826999951399E-3</v>
      </c>
      <c r="DA75" s="64">
        <v>-1.3395007999994501E-2</v>
      </c>
      <c r="DB75" s="64">
        <v>-5.9057846999999199E-3</v>
      </c>
      <c r="DC75" s="64">
        <v>-0.65842280000000297</v>
      </c>
      <c r="DD75" s="64">
        <v>4.16615500000717E-3</v>
      </c>
      <c r="DE75" s="64">
        <v>-7.4128667000295E-4</v>
      </c>
      <c r="DF75" s="64">
        <v>4.9423287000749405E-4</v>
      </c>
      <c r="DG75" s="64">
        <v>7.1346309999942303E-4</v>
      </c>
      <c r="DH75" s="64">
        <v>1.8214710999999899</v>
      </c>
      <c r="DI75" s="64">
        <v>-0.78177077000000095</v>
      </c>
      <c r="DJ75" s="64">
        <v>4.8515875999966002E-3</v>
      </c>
      <c r="DK75" s="64">
        <v>-2.07929260000017E-2</v>
      </c>
      <c r="DL75" s="64">
        <v>-7.4491383999952801E-3</v>
      </c>
      <c r="DM75" s="64">
        <v>3.2835020000066E-3</v>
      </c>
      <c r="DN75" s="64">
        <v>-4.1440333999997997E-2</v>
      </c>
      <c r="DO75" s="64">
        <v>6.18384299999608E-3</v>
      </c>
      <c r="DP75" s="64">
        <v>1.5943302000009901E-2</v>
      </c>
      <c r="DQ75" s="64">
        <v>-6.2837069999988103E-3</v>
      </c>
      <c r="DR75" s="64">
        <v>-1.18815690000051E-2</v>
      </c>
      <c r="DS75" s="64">
        <v>2.2009093999964002E-3</v>
      </c>
      <c r="DT75" s="64">
        <v>8.4484869999901201E-3</v>
      </c>
      <c r="DU75" s="64">
        <v>-6.6901970000032797E-3</v>
      </c>
      <c r="DV75" s="64">
        <v>4.4353787000961403E-4</v>
      </c>
      <c r="DW75" s="64">
        <v>-7.18858969994685E-4</v>
      </c>
      <c r="DX75" s="64">
        <v>-1.48721470000002E-2</v>
      </c>
      <c r="DY75" s="64">
        <v>-0.62450000000000605</v>
      </c>
      <c r="DZ75" s="64">
        <v>8.5387339999965003E-3</v>
      </c>
      <c r="EA75" s="64">
        <v>-1.45671229999644E-3</v>
      </c>
      <c r="EB75" s="64">
        <v>-6.7191430000002102E-3</v>
      </c>
    </row>
    <row r="76" spans="1:132" x14ac:dyDescent="0.3">
      <c r="A76" s="63"/>
      <c r="B76" s="84" t="s">
        <v>268</v>
      </c>
      <c r="C76" s="64">
        <v>4.6031466000018301E-3</v>
      </c>
      <c r="D76" s="64">
        <v>1.00723469999897E-2</v>
      </c>
      <c r="E76" s="64">
        <v>7.8679920000102096E-3</v>
      </c>
      <c r="F76" s="64">
        <v>-6.6602299999996006E-2</v>
      </c>
      <c r="G76" s="64">
        <v>-1.4479230999997501E-2</v>
      </c>
      <c r="H76" s="64">
        <v>3.4193433999996102E-2</v>
      </c>
      <c r="I76" s="64">
        <v>-3.8240929999999701E-2</v>
      </c>
      <c r="J76" s="64">
        <v>7.1756860000005099E-2</v>
      </c>
      <c r="K76" s="64">
        <v>6.35669239998915E-3</v>
      </c>
      <c r="L76" s="64">
        <v>7.9859099999990399E-2</v>
      </c>
      <c r="M76" s="64">
        <v>3.50211079999996E-2</v>
      </c>
      <c r="N76" s="64">
        <v>-5.4418156000046701E-3</v>
      </c>
      <c r="O76" s="64">
        <v>3.9364512999995299E-2</v>
      </c>
      <c r="P76" s="64">
        <v>4.6200557999309699E-4</v>
      </c>
      <c r="Q76" s="64">
        <v>-2.52224950000324E-3</v>
      </c>
      <c r="R76" s="64">
        <v>2.24474839999989E-2</v>
      </c>
      <c r="S76" s="64">
        <v>-7.2037266000024597E-3</v>
      </c>
      <c r="T76" s="64">
        <v>1.5841031000007898E-2</v>
      </c>
      <c r="U76" s="64">
        <v>-1.07509050000232E-3</v>
      </c>
      <c r="V76" s="64">
        <v>1.6130694999993998E-2</v>
      </c>
      <c r="W76" s="64">
        <v>-9.2093850000418698E-4</v>
      </c>
      <c r="X76" s="64">
        <v>-0.64523399999999498</v>
      </c>
      <c r="Y76" s="64">
        <v>2.057795999999E-2</v>
      </c>
      <c r="Z76" s="64">
        <v>1.1084964499996601E-2</v>
      </c>
      <c r="AA76" s="64">
        <v>1.8392269000000499E-2</v>
      </c>
      <c r="AB76" s="64">
        <v>1.23658649999969E-2</v>
      </c>
      <c r="AC76" s="64">
        <v>1.51992720001104E-3</v>
      </c>
      <c r="AD76" s="64">
        <v>-2.5052297999994502E-2</v>
      </c>
      <c r="AE76" s="64">
        <v>5.2844347000036204E-3</v>
      </c>
      <c r="AF76" s="64">
        <v>9.0694030000060301E-3</v>
      </c>
      <c r="AG76" s="64">
        <v>1.0779288999995799E-2</v>
      </c>
      <c r="AH76" s="64">
        <v>8.8663710000602702E-4</v>
      </c>
      <c r="AI76" s="64">
        <v>0.11517206000000201</v>
      </c>
      <c r="AJ76" s="64">
        <v>3.02388610000648E-3</v>
      </c>
      <c r="AK76" s="64">
        <v>7.2562399999975798E-3</v>
      </c>
      <c r="AL76" s="64">
        <v>3.5317235000009703E-2</v>
      </c>
      <c r="AM76" s="64">
        <v>1.8153464999892701E-3</v>
      </c>
      <c r="AN76" s="64">
        <v>0.184008540000002</v>
      </c>
      <c r="AO76" s="64">
        <v>8.0752329999933502E-3</v>
      </c>
      <c r="AP76" s="64">
        <v>1.97067400000028E-2</v>
      </c>
      <c r="AQ76" s="64">
        <v>-8.7719829999999294E-3</v>
      </c>
      <c r="AR76" s="64">
        <v>-9.3885590000009102E-3</v>
      </c>
      <c r="AS76" s="64">
        <v>2.6682928000010299E-2</v>
      </c>
      <c r="AT76" s="64">
        <v>-0.72941060000000202</v>
      </c>
      <c r="AU76" s="64">
        <v>-0.28411080000000399</v>
      </c>
      <c r="AV76" s="64">
        <v>1.5251003999994199E-2</v>
      </c>
      <c r="AW76" s="64">
        <v>9.1980844999950406E-3</v>
      </c>
      <c r="AX76" s="64">
        <v>3.65507839998891E-3</v>
      </c>
      <c r="AY76" s="64">
        <v>3.4181433999913601E-3</v>
      </c>
      <c r="AZ76" s="64">
        <v>4.5940372999986297E-3</v>
      </c>
      <c r="BA76" s="64">
        <v>2.8699133999943202E-3</v>
      </c>
      <c r="BB76" s="64">
        <v>4.15388870000921E-3</v>
      </c>
      <c r="BC76" s="64">
        <v>-6.1167306000031703E-3</v>
      </c>
      <c r="BD76" s="64">
        <v>3.2314325000060199E-3</v>
      </c>
      <c r="BE76" s="64">
        <v>8.69930600000402E-4</v>
      </c>
      <c r="BF76" s="64">
        <v>1.05844639999999</v>
      </c>
      <c r="BG76" s="64">
        <v>-1.0613433999999999</v>
      </c>
      <c r="BH76" s="64">
        <v>-1.96052940000024E-2</v>
      </c>
      <c r="BI76" s="64">
        <v>-8.8804600000269595E-4</v>
      </c>
      <c r="BJ76" s="64">
        <v>3.21368200000283E-3</v>
      </c>
      <c r="BK76" s="64">
        <v>-1.53898270000008E-2</v>
      </c>
      <c r="BL76" s="64">
        <v>-4.7595105999997903E-2</v>
      </c>
      <c r="BM76" s="64">
        <v>-3.04406329998397E-4</v>
      </c>
      <c r="BN76" s="64">
        <v>1.16616399999936E-2</v>
      </c>
      <c r="BO76" s="64">
        <v>-1.13441320000018E-2</v>
      </c>
      <c r="BP76" s="64">
        <v>2.4395994999999902</v>
      </c>
      <c r="BQ76" s="64">
        <v>8.3193030000039397E-3</v>
      </c>
      <c r="BR76" s="64">
        <v>-4.48378319999998E-2</v>
      </c>
      <c r="BS76" s="64">
        <v>4.1492369999995803E-2</v>
      </c>
      <c r="BT76" s="64">
        <v>-7.19322119999699E-3</v>
      </c>
      <c r="BU76" s="64">
        <v>6.0585294999970802E-3</v>
      </c>
      <c r="BV76" s="64">
        <v>-1.6400161999996499E-2</v>
      </c>
      <c r="BW76" s="64">
        <v>5.1732076999933003E-3</v>
      </c>
      <c r="BX76" s="64">
        <v>-2.5944666000032898E-3</v>
      </c>
      <c r="BY76" s="64">
        <v>-1.6901330999996599E-2</v>
      </c>
      <c r="BZ76" s="64">
        <v>0.16618826999998901</v>
      </c>
      <c r="CA76" s="64">
        <v>1.8938728999939899E-3</v>
      </c>
      <c r="CB76" s="64">
        <v>1.5434961000004899E-2</v>
      </c>
      <c r="CC76" s="64">
        <v>4.5168735000045198E-3</v>
      </c>
      <c r="CD76" s="64">
        <v>-7.1849839999971197E-3</v>
      </c>
      <c r="CE76" s="64">
        <v>5.0625525999992201E-3</v>
      </c>
      <c r="CF76" s="64">
        <v>-4.4149673000037897E-3</v>
      </c>
      <c r="CG76" s="64">
        <v>1.70180100000028E-2</v>
      </c>
      <c r="CH76" s="64">
        <v>-1.64872839999997E-2</v>
      </c>
      <c r="CI76" s="64">
        <v>-2.9233665999994801E-2</v>
      </c>
      <c r="CJ76" s="64">
        <v>8.6122289999934799E-3</v>
      </c>
      <c r="CK76" s="64">
        <v>-1.36105199999959E-2</v>
      </c>
      <c r="CL76" s="64">
        <v>-1.73495949999936E-3</v>
      </c>
      <c r="CM76" s="64">
        <v>1.6239033</v>
      </c>
      <c r="CN76" s="64">
        <v>-2.9575051999997101E-2</v>
      </c>
      <c r="CO76" s="64">
        <v>2.4997354000078102E-3</v>
      </c>
      <c r="CP76" s="64">
        <v>-2.7717209999944502E-3</v>
      </c>
      <c r="CQ76" s="64">
        <v>9.2390240000739298E-4</v>
      </c>
      <c r="CR76" s="64">
        <v>1.1146815000007099E-2</v>
      </c>
      <c r="CS76" s="64">
        <v>6.1381130000093299E-3</v>
      </c>
      <c r="CT76" s="64">
        <v>4.22162600000053E-3</v>
      </c>
      <c r="CU76" s="64">
        <v>5.4469713999916198E-3</v>
      </c>
      <c r="CV76" s="64">
        <v>4.4970956000001103E-2</v>
      </c>
      <c r="CW76" s="64">
        <v>0.20864021999999999</v>
      </c>
      <c r="CX76" s="64">
        <v>1.8404034999997002E-2</v>
      </c>
      <c r="CY76" s="64">
        <v>0.10764710999999801</v>
      </c>
      <c r="CZ76" s="64">
        <v>-6.9269826999951399E-3</v>
      </c>
      <c r="DA76" s="64">
        <v>-1.3395007999994501E-2</v>
      </c>
      <c r="DB76" s="64">
        <v>-5.9057846999999199E-3</v>
      </c>
      <c r="DC76" s="64">
        <v>-0.65842280000000297</v>
      </c>
      <c r="DD76" s="64">
        <v>4.16615500000717E-3</v>
      </c>
      <c r="DE76" s="64">
        <v>-7.4128667000295E-4</v>
      </c>
      <c r="DF76" s="64">
        <v>4.9423287000749405E-4</v>
      </c>
      <c r="DG76" s="64">
        <v>7.1346309999942303E-4</v>
      </c>
      <c r="DH76" s="64">
        <v>1.8214710999999899</v>
      </c>
      <c r="DI76" s="64">
        <v>-0.78177077000000095</v>
      </c>
      <c r="DJ76" s="64">
        <v>4.8515875999966002E-3</v>
      </c>
      <c r="DK76" s="64">
        <v>-2.07929260000017E-2</v>
      </c>
      <c r="DL76" s="64">
        <v>-7.4491383999952801E-3</v>
      </c>
      <c r="DM76" s="64">
        <v>3.2835020000066E-3</v>
      </c>
      <c r="DN76" s="64">
        <v>-4.1440333999997997E-2</v>
      </c>
      <c r="DO76" s="64">
        <v>6.18384299999608E-3</v>
      </c>
      <c r="DP76" s="64">
        <v>1.5943302000009901E-2</v>
      </c>
      <c r="DQ76" s="64">
        <v>-6.2837069999988103E-3</v>
      </c>
      <c r="DR76" s="64">
        <v>-1.18815690000051E-2</v>
      </c>
      <c r="DS76" s="64">
        <v>2.2009093999964002E-3</v>
      </c>
      <c r="DT76" s="64">
        <v>8.4484869999901201E-3</v>
      </c>
      <c r="DU76" s="64">
        <v>-6.6901970000032797E-3</v>
      </c>
      <c r="DV76" s="64">
        <v>4.4353787000961403E-4</v>
      </c>
      <c r="DW76" s="64">
        <v>-7.18858969994685E-4</v>
      </c>
      <c r="DX76" s="64">
        <v>-1.48721470000002E-2</v>
      </c>
      <c r="DY76" s="64">
        <v>-0.62450000000000605</v>
      </c>
      <c r="DZ76" s="64">
        <v>8.5387339999965003E-3</v>
      </c>
      <c r="EA76" s="64">
        <v>-1.45671229999644E-3</v>
      </c>
      <c r="EB76" s="64">
        <v>-6.7191430000002102E-3</v>
      </c>
    </row>
    <row r="77" spans="1:132" x14ac:dyDescent="0.3">
      <c r="A77" s="63"/>
      <c r="B77" s="80" t="s">
        <v>269</v>
      </c>
      <c r="C77" s="64">
        <v>-2.4138805999995901E-2</v>
      </c>
      <c r="D77" s="64">
        <v>-2.0657876999996602E-2</v>
      </c>
      <c r="E77" s="64">
        <v>5.9034640000010803E-2</v>
      </c>
      <c r="F77" s="64">
        <v>0.26589042000000301</v>
      </c>
      <c r="G77" s="64">
        <v>0.23151448000000599</v>
      </c>
      <c r="H77" s="64">
        <v>3.0636736999989402E-2</v>
      </c>
      <c r="I77" s="64">
        <v>0.19361455999999899</v>
      </c>
      <c r="J77" s="64">
        <v>-0.214080719999998</v>
      </c>
      <c r="K77" s="64">
        <v>9.42539500000006E-2</v>
      </c>
      <c r="L77" s="64">
        <v>-0.22882116000000299</v>
      </c>
      <c r="M77" s="64">
        <v>-0.142924300000002</v>
      </c>
      <c r="N77" s="64">
        <v>0.43408483000000297</v>
      </c>
      <c r="O77" s="64">
        <v>2.1349454000008102E-2</v>
      </c>
      <c r="P77" s="64">
        <v>5.6117214000117599E-4</v>
      </c>
      <c r="Q77" s="64">
        <v>-0.14832759999999801</v>
      </c>
      <c r="R77" s="64">
        <v>4.2174067000000398E-2</v>
      </c>
      <c r="S77" s="64">
        <v>-3.5054759999997298E-2</v>
      </c>
      <c r="T77" s="64">
        <v>-5.4011054000002702E-2</v>
      </c>
      <c r="U77" s="64">
        <v>-1.45653230000042E-2</v>
      </c>
      <c r="V77" s="64">
        <v>-0.21756293000000401</v>
      </c>
      <c r="W77" s="64">
        <v>8.1655819999992801E-2</v>
      </c>
      <c r="X77" s="64">
        <v>0.15553514999999701</v>
      </c>
      <c r="Y77" s="64">
        <v>1.38316630000634E-3</v>
      </c>
      <c r="Z77" s="64">
        <v>6.59912749999991E-2</v>
      </c>
      <c r="AA77" s="64">
        <v>4.0493340000002903E-2</v>
      </c>
      <c r="AB77" s="64">
        <v>-0.14305969000000299</v>
      </c>
      <c r="AC77" s="64">
        <v>5.0681629999993497E-2</v>
      </c>
      <c r="AD77" s="64">
        <v>-8.8284454999998402E-2</v>
      </c>
      <c r="AE77" s="64">
        <v>1.1005667000008001E-2</v>
      </c>
      <c r="AF77" s="64">
        <v>-7.0393469999996405E-2</v>
      </c>
      <c r="AG77" s="64">
        <v>-0.188059900000004</v>
      </c>
      <c r="AH77" s="64">
        <v>-3.1601199999997699E-2</v>
      </c>
      <c r="AI77" s="64">
        <v>0.103012643999989</v>
      </c>
      <c r="AJ77" s="64">
        <v>6.7886165999997403E-2</v>
      </c>
      <c r="AK77" s="64">
        <v>0.55632602999999803</v>
      </c>
      <c r="AL77" s="64">
        <v>7.0660070000006001E-2</v>
      </c>
      <c r="AM77" s="64">
        <v>6.1863136000006598E-2</v>
      </c>
      <c r="AN77" s="64">
        <v>4.6389713999994697E-2</v>
      </c>
      <c r="AO77" s="64">
        <v>-4.4665224999995701E-2</v>
      </c>
      <c r="AP77" s="64">
        <v>-6.5151510000005505E-2</v>
      </c>
      <c r="AQ77" s="64">
        <v>2.0773365999993101E-2</v>
      </c>
      <c r="AR77" s="64">
        <v>2.40050499999978E-2</v>
      </c>
      <c r="AS77" s="64">
        <v>7.4456800000000101E-2</v>
      </c>
      <c r="AT77" s="64">
        <v>1.07426349999999</v>
      </c>
      <c r="AU77" s="64">
        <v>-3.47487700003146E-4</v>
      </c>
      <c r="AV77" s="64">
        <v>-2.7285644999997E-2</v>
      </c>
      <c r="AW77" s="64">
        <v>-2.5080114999998002E-2</v>
      </c>
      <c r="AX77" s="64">
        <v>-7.0163609999995796E-2</v>
      </c>
      <c r="AY77" s="64">
        <v>-1.81583449999967E-2</v>
      </c>
      <c r="AZ77" s="64">
        <v>6.9321950000000895E-2</v>
      </c>
      <c r="BA77" s="64">
        <v>-3.41619600000009E-2</v>
      </c>
      <c r="BB77" s="64">
        <v>0.16431109999999199</v>
      </c>
      <c r="BC77" s="64">
        <v>5.8643769999999797E-2</v>
      </c>
      <c r="BD77" s="64">
        <v>3.64654359999994E-2</v>
      </c>
      <c r="BE77" s="64">
        <v>-3.3614002000004202E-2</v>
      </c>
      <c r="BF77" s="64">
        <v>2.0531725000005899E-2</v>
      </c>
      <c r="BG77" s="64">
        <v>0.13023720000000499</v>
      </c>
      <c r="BH77" s="64">
        <v>0.110363989999995</v>
      </c>
      <c r="BI77" s="64">
        <v>3.9139435000001797E-2</v>
      </c>
      <c r="BJ77" s="64">
        <v>-4.13703549999589E-3</v>
      </c>
      <c r="BK77" s="64">
        <v>4.9351546999920597E-3</v>
      </c>
      <c r="BL77" s="64">
        <v>-0.212197780000001</v>
      </c>
      <c r="BM77" s="64">
        <v>-2.5456807000001601E-2</v>
      </c>
      <c r="BN77" s="64">
        <v>-0.123912184999997</v>
      </c>
      <c r="BO77" s="64">
        <v>8.4779023999992403E-2</v>
      </c>
      <c r="BP77" s="64">
        <v>-1.3344507000000001</v>
      </c>
      <c r="BQ77" s="64">
        <v>6.9875019999998705E-2</v>
      </c>
      <c r="BR77" s="64">
        <v>0.27387342000000398</v>
      </c>
      <c r="BS77" s="64">
        <v>-0.12449463999999499</v>
      </c>
      <c r="BT77" s="64">
        <v>5.2699749999995903E-2</v>
      </c>
      <c r="BU77" s="64">
        <v>-7.1650855000004995E-2</v>
      </c>
      <c r="BV77" s="64">
        <v>0.147340639999993</v>
      </c>
      <c r="BW77" s="64">
        <v>-5.4975120000000398E-2</v>
      </c>
      <c r="BX77" s="64">
        <v>-3.6139578000005099E-2</v>
      </c>
      <c r="BY77" s="64">
        <v>0.147993249999989</v>
      </c>
      <c r="BZ77" s="64">
        <v>0.18278433000000799</v>
      </c>
      <c r="CA77" s="64">
        <v>1.63323430000029E-2</v>
      </c>
      <c r="CB77" s="64">
        <v>-2.91107989999984E-2</v>
      </c>
      <c r="CC77" s="64">
        <v>-3.4323398000002399E-2</v>
      </c>
      <c r="CD77" s="64">
        <v>4.2838037000003701E-2</v>
      </c>
      <c r="CE77" s="64">
        <v>9.3131500000009901E-2</v>
      </c>
      <c r="CF77" s="64">
        <v>7.8787460000007095E-2</v>
      </c>
      <c r="CG77" s="64">
        <v>-0.216904819999997</v>
      </c>
      <c r="CH77" s="64">
        <v>8.2983020000004806E-2</v>
      </c>
      <c r="CI77" s="64">
        <v>0.32694197000000502</v>
      </c>
      <c r="CJ77" s="64">
        <v>-0.12769535000000101</v>
      </c>
      <c r="CK77" s="64">
        <v>6.8345509999989701E-2</v>
      </c>
      <c r="CL77" s="64">
        <v>3.9275058000010098E-2</v>
      </c>
      <c r="CM77" s="64">
        <v>0.12439968999999899</v>
      </c>
      <c r="CN77" s="64">
        <v>0.10259861999999401</v>
      </c>
      <c r="CO77" s="64">
        <v>-0.125852989999997</v>
      </c>
      <c r="CP77" s="64">
        <v>8.4202030000035694E-3</v>
      </c>
      <c r="CQ77" s="64">
        <v>-2.9793866000005199E-2</v>
      </c>
      <c r="CR77" s="64">
        <v>-0.238312890000003</v>
      </c>
      <c r="CS77" s="64">
        <v>-7.5046990000005004E-2</v>
      </c>
      <c r="CT77" s="64">
        <v>4.57956040000873E-3</v>
      </c>
      <c r="CU77" s="64">
        <v>-0.15224265000000101</v>
      </c>
      <c r="CV77" s="64">
        <v>-0.122693529999995</v>
      </c>
      <c r="CW77" s="64">
        <v>-4.2307519999995602E-2</v>
      </c>
      <c r="CX77" s="64">
        <v>0.20288600000000201</v>
      </c>
      <c r="CY77" s="64">
        <v>0.14403981999999699</v>
      </c>
      <c r="CZ77" s="64">
        <v>6.1857049999991497E-2</v>
      </c>
      <c r="DA77" s="64">
        <v>9.9913395999995394E-2</v>
      </c>
      <c r="DB77" s="64">
        <v>4.3322157000003102E-2</v>
      </c>
      <c r="DC77" s="64">
        <v>0.14406724000000101</v>
      </c>
      <c r="DD77" s="64">
        <v>-1.4951176999999901E-2</v>
      </c>
      <c r="DE77" s="64">
        <v>0.18652368000000599</v>
      </c>
      <c r="DF77" s="64">
        <v>-3.1882449999998098E-2</v>
      </c>
      <c r="DG77" s="64">
        <v>-0.13024724000000301</v>
      </c>
      <c r="DH77" s="64">
        <v>1.3844159</v>
      </c>
      <c r="DI77" s="64">
        <v>2.31394379999195E-3</v>
      </c>
      <c r="DJ77" s="64">
        <v>-0.132524489999997</v>
      </c>
      <c r="DK77" s="64">
        <v>0.29411852000000899</v>
      </c>
      <c r="DL77" s="64">
        <v>-0.108661139999999</v>
      </c>
      <c r="DM77" s="64">
        <v>3.5937462999902098E-3</v>
      </c>
      <c r="DN77" s="64">
        <v>-9.8321795000000406E-2</v>
      </c>
      <c r="DO77" s="64">
        <v>-3.4033332000005197E-2</v>
      </c>
      <c r="DP77" s="64">
        <v>-3.1062427999994899E-2</v>
      </c>
      <c r="DQ77" s="64">
        <v>-2.37223580000001E-2</v>
      </c>
      <c r="DR77" s="64">
        <v>-5.95544000000503E-3</v>
      </c>
      <c r="DS77" s="64">
        <v>2.6194083999997501E-2</v>
      </c>
      <c r="DT77" s="64">
        <v>-1.7021669999994798E-2</v>
      </c>
      <c r="DU77" s="64">
        <v>-8.1575945000000899E-2</v>
      </c>
      <c r="DV77" s="64">
        <v>1.5892728999933299E-3</v>
      </c>
      <c r="DW77" s="64">
        <v>0.166157360000008</v>
      </c>
      <c r="DX77" s="64">
        <v>-0.12918647999999899</v>
      </c>
      <c r="DY77" s="64">
        <v>-9.1236510000003407E-2</v>
      </c>
      <c r="DZ77" s="64">
        <v>-2.4403799999994601E-2</v>
      </c>
      <c r="EA77" s="64">
        <v>0.123500966000001</v>
      </c>
      <c r="EB77" s="64">
        <v>0.17675028999999401</v>
      </c>
    </row>
    <row r="78" spans="1:132" x14ac:dyDescent="0.3">
      <c r="A78" s="63"/>
      <c r="B78" s="81" t="s">
        <v>270</v>
      </c>
      <c r="C78" s="64">
        <v>0</v>
      </c>
      <c r="D78" s="64">
        <v>0</v>
      </c>
      <c r="E78" s="64">
        <v>0</v>
      </c>
      <c r="F78" s="64">
        <v>0</v>
      </c>
      <c r="G78" s="64">
        <v>0</v>
      </c>
      <c r="H78" s="64">
        <v>0</v>
      </c>
      <c r="I78" s="64">
        <v>0</v>
      </c>
      <c r="J78" s="64">
        <v>0</v>
      </c>
      <c r="K78" s="64">
        <v>0</v>
      </c>
      <c r="L78" s="64">
        <v>0</v>
      </c>
      <c r="M78" s="64">
        <v>0</v>
      </c>
      <c r="N78" s="64">
        <v>0</v>
      </c>
      <c r="O78" s="64">
        <v>0</v>
      </c>
      <c r="P78" s="64">
        <v>0</v>
      </c>
      <c r="Q78" s="64">
        <v>0</v>
      </c>
      <c r="R78" s="64">
        <v>0</v>
      </c>
      <c r="S78" s="64">
        <v>0</v>
      </c>
      <c r="T78" s="64">
        <v>0</v>
      </c>
      <c r="U78" s="64">
        <v>0</v>
      </c>
      <c r="V78" s="64">
        <v>0</v>
      </c>
      <c r="W78" s="64">
        <v>0</v>
      </c>
      <c r="X78" s="64">
        <v>0</v>
      </c>
      <c r="Y78" s="64">
        <v>0</v>
      </c>
      <c r="Z78" s="64">
        <v>0</v>
      </c>
      <c r="AA78" s="64">
        <v>0</v>
      </c>
      <c r="AB78" s="64">
        <v>0</v>
      </c>
      <c r="AC78" s="64">
        <v>0</v>
      </c>
      <c r="AD78" s="64">
        <v>0</v>
      </c>
      <c r="AE78" s="64">
        <v>0</v>
      </c>
      <c r="AF78" s="64">
        <v>0</v>
      </c>
      <c r="AG78" s="64">
        <v>0</v>
      </c>
      <c r="AH78" s="64">
        <v>0</v>
      </c>
      <c r="AI78" s="64">
        <v>0</v>
      </c>
      <c r="AJ78" s="64">
        <v>0</v>
      </c>
      <c r="AK78" s="64">
        <v>0</v>
      </c>
      <c r="AL78" s="64">
        <v>0</v>
      </c>
      <c r="AM78" s="64">
        <v>0</v>
      </c>
      <c r="AN78" s="64">
        <v>0</v>
      </c>
      <c r="AO78" s="64">
        <v>0</v>
      </c>
      <c r="AP78" s="64">
        <v>0</v>
      </c>
      <c r="AQ78" s="64">
        <v>0</v>
      </c>
      <c r="AR78" s="64">
        <v>0</v>
      </c>
      <c r="AS78" s="64">
        <v>0</v>
      </c>
      <c r="AT78" s="64">
        <v>0</v>
      </c>
      <c r="AU78" s="64">
        <v>0</v>
      </c>
      <c r="AV78" s="64">
        <v>0</v>
      </c>
      <c r="AW78" s="64">
        <v>0</v>
      </c>
      <c r="AX78" s="64">
        <v>0</v>
      </c>
      <c r="AY78" s="64">
        <v>0</v>
      </c>
      <c r="AZ78" s="64">
        <v>0</v>
      </c>
      <c r="BA78" s="64">
        <v>0</v>
      </c>
      <c r="BB78" s="64">
        <v>0</v>
      </c>
      <c r="BC78" s="64">
        <v>0</v>
      </c>
      <c r="BD78" s="64">
        <v>0</v>
      </c>
      <c r="BE78" s="64">
        <v>0</v>
      </c>
      <c r="BF78" s="64">
        <v>0</v>
      </c>
      <c r="BG78" s="64">
        <v>0</v>
      </c>
      <c r="BH78" s="64">
        <v>0</v>
      </c>
      <c r="BI78" s="64">
        <v>0</v>
      </c>
      <c r="BJ78" s="64">
        <v>0</v>
      </c>
      <c r="BK78" s="64">
        <v>0</v>
      </c>
      <c r="BL78" s="64">
        <v>0</v>
      </c>
      <c r="BM78" s="64">
        <v>0</v>
      </c>
      <c r="BN78" s="64">
        <v>0</v>
      </c>
      <c r="BO78" s="64">
        <v>0</v>
      </c>
      <c r="BP78" s="64">
        <v>0</v>
      </c>
      <c r="BQ78" s="64">
        <v>0</v>
      </c>
      <c r="BR78" s="64">
        <v>0</v>
      </c>
      <c r="BS78" s="64">
        <v>0</v>
      </c>
      <c r="BT78" s="64">
        <v>0</v>
      </c>
      <c r="BU78" s="64">
        <v>0</v>
      </c>
      <c r="BV78" s="64">
        <v>0</v>
      </c>
      <c r="BW78" s="64">
        <v>0</v>
      </c>
      <c r="BX78" s="64">
        <v>0</v>
      </c>
      <c r="BY78" s="64">
        <v>0</v>
      </c>
      <c r="BZ78" s="64">
        <v>0</v>
      </c>
      <c r="CA78" s="64">
        <v>0</v>
      </c>
      <c r="CB78" s="64">
        <v>0</v>
      </c>
      <c r="CC78" s="64">
        <v>0</v>
      </c>
      <c r="CD78" s="64">
        <v>0</v>
      </c>
      <c r="CE78" s="64">
        <v>0</v>
      </c>
      <c r="CF78" s="64">
        <v>0</v>
      </c>
      <c r="CG78" s="64">
        <v>0</v>
      </c>
      <c r="CH78" s="64">
        <v>0</v>
      </c>
      <c r="CI78" s="64">
        <v>0</v>
      </c>
      <c r="CJ78" s="64">
        <v>0</v>
      </c>
      <c r="CK78" s="64">
        <v>0</v>
      </c>
      <c r="CL78" s="64">
        <v>0</v>
      </c>
      <c r="CM78" s="64">
        <v>0</v>
      </c>
      <c r="CN78" s="64">
        <v>0</v>
      </c>
      <c r="CO78" s="64">
        <v>0</v>
      </c>
      <c r="CP78" s="64">
        <v>0</v>
      </c>
      <c r="CQ78" s="64">
        <v>0</v>
      </c>
      <c r="CR78" s="64">
        <v>0</v>
      </c>
      <c r="CS78" s="64">
        <v>0</v>
      </c>
      <c r="CT78" s="64">
        <v>0</v>
      </c>
      <c r="CU78" s="64">
        <v>0</v>
      </c>
      <c r="CV78" s="64">
        <v>0</v>
      </c>
      <c r="CW78" s="64">
        <v>0</v>
      </c>
      <c r="CX78" s="64">
        <v>0</v>
      </c>
      <c r="CY78" s="64">
        <v>0</v>
      </c>
      <c r="CZ78" s="64">
        <v>0</v>
      </c>
      <c r="DA78" s="64">
        <v>0</v>
      </c>
      <c r="DB78" s="64">
        <v>0</v>
      </c>
      <c r="DC78" s="64">
        <v>0</v>
      </c>
      <c r="DD78" s="64">
        <v>0</v>
      </c>
      <c r="DE78" s="64">
        <v>0</v>
      </c>
      <c r="DF78" s="64">
        <v>0</v>
      </c>
      <c r="DG78" s="64">
        <v>0</v>
      </c>
      <c r="DH78" s="64">
        <v>0</v>
      </c>
      <c r="DI78" s="64">
        <v>0</v>
      </c>
      <c r="DJ78" s="64">
        <v>0</v>
      </c>
      <c r="DK78" s="64">
        <v>0</v>
      </c>
      <c r="DL78" s="64">
        <v>0</v>
      </c>
      <c r="DM78" s="64">
        <v>0</v>
      </c>
      <c r="DN78" s="64">
        <v>0</v>
      </c>
      <c r="DO78" s="64">
        <v>0</v>
      </c>
      <c r="DP78" s="64">
        <v>0</v>
      </c>
      <c r="DQ78" s="64">
        <v>0</v>
      </c>
      <c r="DR78" s="64">
        <v>0</v>
      </c>
      <c r="DS78" s="64">
        <v>0</v>
      </c>
      <c r="DT78" s="64">
        <v>0</v>
      </c>
      <c r="DU78" s="64">
        <v>0</v>
      </c>
      <c r="DV78" s="64">
        <v>0</v>
      </c>
      <c r="DW78" s="64">
        <v>0</v>
      </c>
      <c r="DX78" s="64">
        <v>0</v>
      </c>
      <c r="DY78" s="64">
        <v>0</v>
      </c>
      <c r="DZ78" s="64">
        <v>0</v>
      </c>
      <c r="EA78" s="64">
        <v>0</v>
      </c>
      <c r="EB78" s="64">
        <v>0</v>
      </c>
    </row>
    <row r="79" spans="1:132" x14ac:dyDescent="0.3">
      <c r="A79" s="63"/>
      <c r="B79" s="81" t="s">
        <v>271</v>
      </c>
      <c r="C79" s="64">
        <v>-2.4138805999995901E-2</v>
      </c>
      <c r="D79" s="64">
        <v>-2.0657876999996602E-2</v>
      </c>
      <c r="E79" s="64">
        <v>5.9034640000010803E-2</v>
      </c>
      <c r="F79" s="64">
        <v>0.26589042000000301</v>
      </c>
      <c r="G79" s="64">
        <v>0.23151448000000599</v>
      </c>
      <c r="H79" s="64">
        <v>3.0636736999989402E-2</v>
      </c>
      <c r="I79" s="64">
        <v>0.19361455999999899</v>
      </c>
      <c r="J79" s="64">
        <v>-0.214080719999998</v>
      </c>
      <c r="K79" s="64">
        <v>9.42539500000006E-2</v>
      </c>
      <c r="L79" s="64">
        <v>-0.22882116000000299</v>
      </c>
      <c r="M79" s="64">
        <v>-0.142924300000002</v>
      </c>
      <c r="N79" s="64">
        <v>0.43408483000000297</v>
      </c>
      <c r="O79" s="64">
        <v>2.1349454000008102E-2</v>
      </c>
      <c r="P79" s="64">
        <v>5.6117214000117599E-4</v>
      </c>
      <c r="Q79" s="64">
        <v>-0.14832759999999801</v>
      </c>
      <c r="R79" s="64">
        <v>4.2174067000000398E-2</v>
      </c>
      <c r="S79" s="64">
        <v>-3.5054759999997298E-2</v>
      </c>
      <c r="T79" s="64">
        <v>-5.4011054000002702E-2</v>
      </c>
      <c r="U79" s="64">
        <v>-1.45653230000042E-2</v>
      </c>
      <c r="V79" s="64">
        <v>-0.21756293000000401</v>
      </c>
      <c r="W79" s="64">
        <v>8.1655819999992801E-2</v>
      </c>
      <c r="X79" s="64">
        <v>0.15553514999999701</v>
      </c>
      <c r="Y79" s="64">
        <v>1.38316630000634E-3</v>
      </c>
      <c r="Z79" s="64">
        <v>6.59912749999991E-2</v>
      </c>
      <c r="AA79" s="64">
        <v>4.0493340000002903E-2</v>
      </c>
      <c r="AB79" s="64">
        <v>-0.14305969000000299</v>
      </c>
      <c r="AC79" s="64">
        <v>5.0681629999993497E-2</v>
      </c>
      <c r="AD79" s="64">
        <v>-8.8284454999998402E-2</v>
      </c>
      <c r="AE79" s="64">
        <v>1.1005667000008001E-2</v>
      </c>
      <c r="AF79" s="64">
        <v>-7.0393469999996405E-2</v>
      </c>
      <c r="AG79" s="64">
        <v>-0.188059900000004</v>
      </c>
      <c r="AH79" s="64">
        <v>-3.1601199999997699E-2</v>
      </c>
      <c r="AI79" s="64">
        <v>0.103012643999989</v>
      </c>
      <c r="AJ79" s="64">
        <v>6.7886165999997403E-2</v>
      </c>
      <c r="AK79" s="64">
        <v>0.55632602999999803</v>
      </c>
      <c r="AL79" s="64">
        <v>7.0660070000006001E-2</v>
      </c>
      <c r="AM79" s="64">
        <v>6.1863136000006598E-2</v>
      </c>
      <c r="AN79" s="64">
        <v>4.6389713999994697E-2</v>
      </c>
      <c r="AO79" s="64">
        <v>-4.4665224999995701E-2</v>
      </c>
      <c r="AP79" s="64">
        <v>-6.5151510000005505E-2</v>
      </c>
      <c r="AQ79" s="64">
        <v>2.0773365999993101E-2</v>
      </c>
      <c r="AR79" s="64">
        <v>2.40050499999978E-2</v>
      </c>
      <c r="AS79" s="64">
        <v>7.4456800000000101E-2</v>
      </c>
      <c r="AT79" s="64">
        <v>1.07426349999999</v>
      </c>
      <c r="AU79" s="64">
        <v>-3.47487700003146E-4</v>
      </c>
      <c r="AV79" s="64">
        <v>-2.7285644999997E-2</v>
      </c>
      <c r="AW79" s="64">
        <v>-2.5080114999998002E-2</v>
      </c>
      <c r="AX79" s="64">
        <v>-7.0163609999995796E-2</v>
      </c>
      <c r="AY79" s="64">
        <v>-1.81583449999967E-2</v>
      </c>
      <c r="AZ79" s="64">
        <v>6.9321950000000895E-2</v>
      </c>
      <c r="BA79" s="64">
        <v>-3.41619600000009E-2</v>
      </c>
      <c r="BB79" s="64">
        <v>0.16431109999999199</v>
      </c>
      <c r="BC79" s="64">
        <v>5.8643769999999797E-2</v>
      </c>
      <c r="BD79" s="64">
        <v>3.64654359999994E-2</v>
      </c>
      <c r="BE79" s="64">
        <v>-3.3614002000004202E-2</v>
      </c>
      <c r="BF79" s="64">
        <v>2.0531725000005899E-2</v>
      </c>
      <c r="BG79" s="64">
        <v>0.13023720000000499</v>
      </c>
      <c r="BH79" s="64">
        <v>0.110363989999995</v>
      </c>
      <c r="BI79" s="64">
        <v>3.9139435000001797E-2</v>
      </c>
      <c r="BJ79" s="64">
        <v>-4.13703549999589E-3</v>
      </c>
      <c r="BK79" s="64">
        <v>4.9351546999920597E-3</v>
      </c>
      <c r="BL79" s="64">
        <v>-0.212197780000001</v>
      </c>
      <c r="BM79" s="64">
        <v>-2.5456807000001601E-2</v>
      </c>
      <c r="BN79" s="64">
        <v>-0.123912184999997</v>
      </c>
      <c r="BO79" s="64">
        <v>8.4779023999992403E-2</v>
      </c>
      <c r="BP79" s="64">
        <v>-1.3344507000000001</v>
      </c>
      <c r="BQ79" s="64">
        <v>6.9875019999998705E-2</v>
      </c>
      <c r="BR79" s="64">
        <v>0.27387342000000398</v>
      </c>
      <c r="BS79" s="64">
        <v>-0.12449463999999499</v>
      </c>
      <c r="BT79" s="64">
        <v>5.2699749999995903E-2</v>
      </c>
      <c r="BU79" s="64">
        <v>-7.1650855000004995E-2</v>
      </c>
      <c r="BV79" s="64">
        <v>0.147340639999993</v>
      </c>
      <c r="BW79" s="64">
        <v>-5.4975120000000398E-2</v>
      </c>
      <c r="BX79" s="64">
        <v>-3.6139578000005099E-2</v>
      </c>
      <c r="BY79" s="64">
        <v>0.147993249999989</v>
      </c>
      <c r="BZ79" s="64">
        <v>0.18278433000000799</v>
      </c>
      <c r="CA79" s="64">
        <v>1.63323430000029E-2</v>
      </c>
      <c r="CB79" s="64">
        <v>-2.91107989999984E-2</v>
      </c>
      <c r="CC79" s="64">
        <v>-3.4323398000002399E-2</v>
      </c>
      <c r="CD79" s="64">
        <v>4.2838037000003701E-2</v>
      </c>
      <c r="CE79" s="64">
        <v>9.3131500000009901E-2</v>
      </c>
      <c r="CF79" s="64">
        <v>7.8787460000007095E-2</v>
      </c>
      <c r="CG79" s="64">
        <v>-0.216904819999997</v>
      </c>
      <c r="CH79" s="64">
        <v>8.2983020000004806E-2</v>
      </c>
      <c r="CI79" s="64">
        <v>0.32694197000000502</v>
      </c>
      <c r="CJ79" s="64">
        <v>-0.12769535000000101</v>
      </c>
      <c r="CK79" s="64">
        <v>6.8345509999989701E-2</v>
      </c>
      <c r="CL79" s="64">
        <v>3.9275058000010098E-2</v>
      </c>
      <c r="CM79" s="64">
        <v>0.12439968999999899</v>
      </c>
      <c r="CN79" s="64">
        <v>0.10259861999999401</v>
      </c>
      <c r="CO79" s="64">
        <v>-0.125852989999997</v>
      </c>
      <c r="CP79" s="64">
        <v>8.4202030000035694E-3</v>
      </c>
      <c r="CQ79" s="64">
        <v>-2.9793866000005199E-2</v>
      </c>
      <c r="CR79" s="64">
        <v>-0.238312890000003</v>
      </c>
      <c r="CS79" s="64">
        <v>-7.5046990000005004E-2</v>
      </c>
      <c r="CT79" s="64">
        <v>4.57956040000873E-3</v>
      </c>
      <c r="CU79" s="64">
        <v>-0.15224265000000101</v>
      </c>
      <c r="CV79" s="64">
        <v>-0.122693529999995</v>
      </c>
      <c r="CW79" s="64">
        <v>-4.2307519999995602E-2</v>
      </c>
      <c r="CX79" s="64">
        <v>0.20288600000000201</v>
      </c>
      <c r="CY79" s="64">
        <v>0.14403981999999699</v>
      </c>
      <c r="CZ79" s="64">
        <v>6.1857049999991497E-2</v>
      </c>
      <c r="DA79" s="64">
        <v>9.9913395999995394E-2</v>
      </c>
      <c r="DB79" s="64">
        <v>4.3322157000003102E-2</v>
      </c>
      <c r="DC79" s="64">
        <v>0.14406724000000101</v>
      </c>
      <c r="DD79" s="64">
        <v>-1.4951176999999901E-2</v>
      </c>
      <c r="DE79" s="64">
        <v>0.18652368000000599</v>
      </c>
      <c r="DF79" s="64">
        <v>-3.1882449999998098E-2</v>
      </c>
      <c r="DG79" s="64">
        <v>-0.13024724000000301</v>
      </c>
      <c r="DH79" s="64">
        <v>1.3844159</v>
      </c>
      <c r="DI79" s="64">
        <v>2.31394379999195E-3</v>
      </c>
      <c r="DJ79" s="64">
        <v>-0.132524489999997</v>
      </c>
      <c r="DK79" s="64">
        <v>0.29411852000000899</v>
      </c>
      <c r="DL79" s="64">
        <v>-0.108661139999999</v>
      </c>
      <c r="DM79" s="64">
        <v>3.5937462999902098E-3</v>
      </c>
      <c r="DN79" s="64">
        <v>-9.8321795000000406E-2</v>
      </c>
      <c r="DO79" s="64">
        <v>-3.4033332000005197E-2</v>
      </c>
      <c r="DP79" s="64">
        <v>-3.1062427999994899E-2</v>
      </c>
      <c r="DQ79" s="64">
        <v>-2.37223580000001E-2</v>
      </c>
      <c r="DR79" s="64">
        <v>-5.95544000000503E-3</v>
      </c>
      <c r="DS79" s="64">
        <v>2.6194083999997501E-2</v>
      </c>
      <c r="DT79" s="64">
        <v>-1.7021669999994798E-2</v>
      </c>
      <c r="DU79" s="64">
        <v>-8.1575945000000899E-2</v>
      </c>
      <c r="DV79" s="64">
        <v>1.5892728999933299E-3</v>
      </c>
      <c r="DW79" s="64">
        <v>0.166157360000008</v>
      </c>
      <c r="DX79" s="64">
        <v>-0.12918647999999899</v>
      </c>
      <c r="DY79" s="64">
        <v>-9.1236510000003407E-2</v>
      </c>
      <c r="DZ79" s="64">
        <v>-2.4403799999994601E-2</v>
      </c>
      <c r="EA79" s="64">
        <v>0.123500966000001</v>
      </c>
      <c r="EB79" s="64">
        <v>0.17675028999999401</v>
      </c>
    </row>
    <row r="80" spans="1:132" x14ac:dyDescent="0.3">
      <c r="A80" s="63"/>
      <c r="B80" s="82" t="s">
        <v>272</v>
      </c>
      <c r="C80" s="64">
        <v>-2.4138805999995901E-2</v>
      </c>
      <c r="D80" s="64">
        <v>-2.0657876999996602E-2</v>
      </c>
      <c r="E80" s="64">
        <v>5.9034640000010803E-2</v>
      </c>
      <c r="F80" s="64">
        <v>0.26589042000000301</v>
      </c>
      <c r="G80" s="64">
        <v>0.23151448000000599</v>
      </c>
      <c r="H80" s="64">
        <v>3.0636736999989402E-2</v>
      </c>
      <c r="I80" s="64">
        <v>0.19361455999999899</v>
      </c>
      <c r="J80" s="64">
        <v>-0.214080719999998</v>
      </c>
      <c r="K80" s="64">
        <v>9.42539500000006E-2</v>
      </c>
      <c r="L80" s="64">
        <v>-0.22882116000000299</v>
      </c>
      <c r="M80" s="64">
        <v>-0.142924300000002</v>
      </c>
      <c r="N80" s="64">
        <v>0.43408483000000297</v>
      </c>
      <c r="O80" s="64">
        <v>2.1349454000008102E-2</v>
      </c>
      <c r="P80" s="64">
        <v>5.6117214000117599E-4</v>
      </c>
      <c r="Q80" s="64">
        <v>-0.14832759999999801</v>
      </c>
      <c r="R80" s="64">
        <v>4.2174067000000398E-2</v>
      </c>
      <c r="S80" s="64">
        <v>-3.5054759999997298E-2</v>
      </c>
      <c r="T80" s="64">
        <v>-5.4011054000002702E-2</v>
      </c>
      <c r="U80" s="64">
        <v>-1.45653230000042E-2</v>
      </c>
      <c r="V80" s="64">
        <v>-0.21756293000000401</v>
      </c>
      <c r="W80" s="64">
        <v>8.1655819999992801E-2</v>
      </c>
      <c r="X80" s="64">
        <v>0.15553514999999701</v>
      </c>
      <c r="Y80" s="64">
        <v>1.38316630000634E-3</v>
      </c>
      <c r="Z80" s="64">
        <v>6.59912749999991E-2</v>
      </c>
      <c r="AA80" s="64">
        <v>4.0493340000002903E-2</v>
      </c>
      <c r="AB80" s="64">
        <v>-0.14305969000000299</v>
      </c>
      <c r="AC80" s="64">
        <v>5.0681629999993497E-2</v>
      </c>
      <c r="AD80" s="64">
        <v>-8.8284454999998402E-2</v>
      </c>
      <c r="AE80" s="64">
        <v>1.1005667000008001E-2</v>
      </c>
      <c r="AF80" s="64">
        <v>-7.0393469999996405E-2</v>
      </c>
      <c r="AG80" s="64">
        <v>-0.188059900000004</v>
      </c>
      <c r="AH80" s="64">
        <v>-3.1601199999997699E-2</v>
      </c>
      <c r="AI80" s="64">
        <v>0.103012643999989</v>
      </c>
      <c r="AJ80" s="64">
        <v>6.7886165999997403E-2</v>
      </c>
      <c r="AK80" s="64">
        <v>0.55632602999999803</v>
      </c>
      <c r="AL80" s="64">
        <v>7.0660070000006001E-2</v>
      </c>
      <c r="AM80" s="64">
        <v>6.1863136000006598E-2</v>
      </c>
      <c r="AN80" s="64">
        <v>4.6389713999994697E-2</v>
      </c>
      <c r="AO80" s="64">
        <v>-4.4665224999995701E-2</v>
      </c>
      <c r="AP80" s="64">
        <v>-6.5151510000005505E-2</v>
      </c>
      <c r="AQ80" s="64">
        <v>2.0773365999993101E-2</v>
      </c>
      <c r="AR80" s="64">
        <v>2.40050499999978E-2</v>
      </c>
      <c r="AS80" s="64">
        <v>7.4456800000000101E-2</v>
      </c>
      <c r="AT80" s="64">
        <v>1.07426349999999</v>
      </c>
      <c r="AU80" s="64">
        <v>-3.47487700003146E-4</v>
      </c>
      <c r="AV80" s="64">
        <v>-2.7285644999997E-2</v>
      </c>
      <c r="AW80" s="64">
        <v>-2.5080114999998002E-2</v>
      </c>
      <c r="AX80" s="64">
        <v>-7.0163609999995796E-2</v>
      </c>
      <c r="AY80" s="64">
        <v>-1.81583449999967E-2</v>
      </c>
      <c r="AZ80" s="64">
        <v>6.9321950000000895E-2</v>
      </c>
      <c r="BA80" s="64">
        <v>-3.41619600000009E-2</v>
      </c>
      <c r="BB80" s="64">
        <v>0.16431109999999199</v>
      </c>
      <c r="BC80" s="64">
        <v>5.8643769999999797E-2</v>
      </c>
      <c r="BD80" s="64">
        <v>3.64654359999994E-2</v>
      </c>
      <c r="BE80" s="64">
        <v>-3.3614002000004202E-2</v>
      </c>
      <c r="BF80" s="64">
        <v>2.0531725000005899E-2</v>
      </c>
      <c r="BG80" s="64">
        <v>0.13023720000000499</v>
      </c>
      <c r="BH80" s="64">
        <v>0.110363989999995</v>
      </c>
      <c r="BI80" s="64">
        <v>3.9139435000001797E-2</v>
      </c>
      <c r="BJ80" s="64">
        <v>-4.13703549999589E-3</v>
      </c>
      <c r="BK80" s="64">
        <v>4.9351546999920597E-3</v>
      </c>
      <c r="BL80" s="64">
        <v>-0.212197780000001</v>
      </c>
      <c r="BM80" s="64">
        <v>-2.5456807000001601E-2</v>
      </c>
      <c r="BN80" s="64">
        <v>-0.123912184999997</v>
      </c>
      <c r="BO80" s="64">
        <v>8.4779023999992403E-2</v>
      </c>
      <c r="BP80" s="64">
        <v>-1.3344507000000001</v>
      </c>
      <c r="BQ80" s="64">
        <v>6.9875019999998705E-2</v>
      </c>
      <c r="BR80" s="64">
        <v>0.27387342000000398</v>
      </c>
      <c r="BS80" s="64">
        <v>-0.12449463999999499</v>
      </c>
      <c r="BT80" s="64">
        <v>5.2699749999995903E-2</v>
      </c>
      <c r="BU80" s="64">
        <v>-7.1650855000004995E-2</v>
      </c>
      <c r="BV80" s="64">
        <v>0.147340639999993</v>
      </c>
      <c r="BW80" s="64">
        <v>-5.4975120000000398E-2</v>
      </c>
      <c r="BX80" s="64">
        <v>-3.6139578000005099E-2</v>
      </c>
      <c r="BY80" s="64">
        <v>0.147993249999989</v>
      </c>
      <c r="BZ80" s="64">
        <v>0.18278433000000799</v>
      </c>
      <c r="CA80" s="64">
        <v>1.63323430000029E-2</v>
      </c>
      <c r="CB80" s="64">
        <v>-2.91107989999984E-2</v>
      </c>
      <c r="CC80" s="64">
        <v>-3.4323398000002399E-2</v>
      </c>
      <c r="CD80" s="64">
        <v>4.2838037000003701E-2</v>
      </c>
      <c r="CE80" s="64">
        <v>9.3131500000009901E-2</v>
      </c>
      <c r="CF80" s="64">
        <v>7.8787460000007095E-2</v>
      </c>
      <c r="CG80" s="64">
        <v>-0.216904819999997</v>
      </c>
      <c r="CH80" s="64">
        <v>8.2983020000004806E-2</v>
      </c>
      <c r="CI80" s="64">
        <v>0.32694197000000502</v>
      </c>
      <c r="CJ80" s="64">
        <v>-0.12769535000000101</v>
      </c>
      <c r="CK80" s="64">
        <v>6.8345509999989701E-2</v>
      </c>
      <c r="CL80" s="64">
        <v>3.9275058000010098E-2</v>
      </c>
      <c r="CM80" s="64">
        <v>0.12439968999999899</v>
      </c>
      <c r="CN80" s="64">
        <v>0.10259861999999401</v>
      </c>
      <c r="CO80" s="64">
        <v>-0.125852989999997</v>
      </c>
      <c r="CP80" s="64">
        <v>8.4202030000035694E-3</v>
      </c>
      <c r="CQ80" s="64">
        <v>-2.9793866000005199E-2</v>
      </c>
      <c r="CR80" s="64">
        <v>-0.238312890000003</v>
      </c>
      <c r="CS80" s="64">
        <v>-7.5046990000005004E-2</v>
      </c>
      <c r="CT80" s="64">
        <v>4.57956040000873E-3</v>
      </c>
      <c r="CU80" s="64">
        <v>-0.15224265000000101</v>
      </c>
      <c r="CV80" s="64">
        <v>-0.122693529999995</v>
      </c>
      <c r="CW80" s="64">
        <v>-4.2307519999995602E-2</v>
      </c>
      <c r="CX80" s="64">
        <v>0.20288600000000201</v>
      </c>
      <c r="CY80" s="64">
        <v>0.14403981999999699</v>
      </c>
      <c r="CZ80" s="64">
        <v>6.1857049999991497E-2</v>
      </c>
      <c r="DA80" s="64">
        <v>9.9913395999995394E-2</v>
      </c>
      <c r="DB80" s="64">
        <v>4.3322157000003102E-2</v>
      </c>
      <c r="DC80" s="64">
        <v>0.14406724000000101</v>
      </c>
      <c r="DD80" s="64">
        <v>-1.4951176999999901E-2</v>
      </c>
      <c r="DE80" s="64">
        <v>0.18652368000000599</v>
      </c>
      <c r="DF80" s="64">
        <v>-3.1882449999998098E-2</v>
      </c>
      <c r="DG80" s="64">
        <v>-0.13024724000000301</v>
      </c>
      <c r="DH80" s="64">
        <v>1.3844159</v>
      </c>
      <c r="DI80" s="64">
        <v>2.31394379999195E-3</v>
      </c>
      <c r="DJ80" s="64">
        <v>-0.132524489999997</v>
      </c>
      <c r="DK80" s="64">
        <v>0.29411852000000899</v>
      </c>
      <c r="DL80" s="64">
        <v>-0.108661139999999</v>
      </c>
      <c r="DM80" s="64">
        <v>3.5937462999902098E-3</v>
      </c>
      <c r="DN80" s="64">
        <v>-9.8321795000000406E-2</v>
      </c>
      <c r="DO80" s="64">
        <v>-3.4033332000005197E-2</v>
      </c>
      <c r="DP80" s="64">
        <v>-3.1062427999994899E-2</v>
      </c>
      <c r="DQ80" s="64">
        <v>-2.37223580000001E-2</v>
      </c>
      <c r="DR80" s="64">
        <v>-5.95544000000503E-3</v>
      </c>
      <c r="DS80" s="64">
        <v>2.6194083999997501E-2</v>
      </c>
      <c r="DT80" s="64">
        <v>-1.7021669999994798E-2</v>
      </c>
      <c r="DU80" s="64">
        <v>-8.1575945000000899E-2</v>
      </c>
      <c r="DV80" s="64">
        <v>1.5892728999933299E-3</v>
      </c>
      <c r="DW80" s="64">
        <v>0.166157360000008</v>
      </c>
      <c r="DX80" s="64">
        <v>-0.12918647999999899</v>
      </c>
      <c r="DY80" s="64">
        <v>-9.1236510000003407E-2</v>
      </c>
      <c r="DZ80" s="64">
        <v>-2.4403799999994601E-2</v>
      </c>
      <c r="EA80" s="64">
        <v>0.123500966000001</v>
      </c>
      <c r="EB80" s="64">
        <v>0.17675028999999401</v>
      </c>
    </row>
    <row r="81" spans="1:132" x14ac:dyDescent="0.3">
      <c r="A81" s="63"/>
      <c r="B81" s="83" t="s">
        <v>273</v>
      </c>
      <c r="C81" s="64">
        <v>-2.4138805999995901E-2</v>
      </c>
      <c r="D81" s="64">
        <v>-2.0657876999996602E-2</v>
      </c>
      <c r="E81" s="64">
        <v>5.9034640000010803E-2</v>
      </c>
      <c r="F81" s="64">
        <v>0.26589042000000301</v>
      </c>
      <c r="G81" s="64">
        <v>0.23151448000000599</v>
      </c>
      <c r="H81" s="64">
        <v>3.0636736999989402E-2</v>
      </c>
      <c r="I81" s="64">
        <v>0.19361455999999899</v>
      </c>
      <c r="J81" s="64">
        <v>-0.214080719999998</v>
      </c>
      <c r="K81" s="64">
        <v>9.42539500000006E-2</v>
      </c>
      <c r="L81" s="64">
        <v>-0.22882116000000299</v>
      </c>
      <c r="M81" s="64">
        <v>-0.142924300000002</v>
      </c>
      <c r="N81" s="64">
        <v>0.43408483000000297</v>
      </c>
      <c r="O81" s="64">
        <v>2.1349454000008102E-2</v>
      </c>
      <c r="P81" s="64">
        <v>5.6117214000117599E-4</v>
      </c>
      <c r="Q81" s="64">
        <v>-0.14832759999999801</v>
      </c>
      <c r="R81" s="64">
        <v>4.2174067000000398E-2</v>
      </c>
      <c r="S81" s="64">
        <v>-3.5054759999997298E-2</v>
      </c>
      <c r="T81" s="64">
        <v>-5.4011054000002702E-2</v>
      </c>
      <c r="U81" s="64">
        <v>-1.45653230000042E-2</v>
      </c>
      <c r="V81" s="64">
        <v>-0.21756293000000401</v>
      </c>
      <c r="W81" s="64">
        <v>8.1655819999992801E-2</v>
      </c>
      <c r="X81" s="64">
        <v>0.15553514999999701</v>
      </c>
      <c r="Y81" s="64">
        <v>1.38316630000634E-3</v>
      </c>
      <c r="Z81" s="64">
        <v>6.59912749999991E-2</v>
      </c>
      <c r="AA81" s="64">
        <v>4.0493340000002903E-2</v>
      </c>
      <c r="AB81" s="64">
        <v>-0.14305969000000299</v>
      </c>
      <c r="AC81" s="64">
        <v>5.0681629999993497E-2</v>
      </c>
      <c r="AD81" s="64">
        <v>-8.8284454999998402E-2</v>
      </c>
      <c r="AE81" s="64">
        <v>1.1005667000008001E-2</v>
      </c>
      <c r="AF81" s="64">
        <v>-7.0393469999996405E-2</v>
      </c>
      <c r="AG81" s="64">
        <v>-0.188059900000004</v>
      </c>
      <c r="AH81" s="64">
        <v>-3.1601199999997699E-2</v>
      </c>
      <c r="AI81" s="64">
        <v>0.103012643999989</v>
      </c>
      <c r="AJ81" s="64">
        <v>6.7886165999997403E-2</v>
      </c>
      <c r="AK81" s="64">
        <v>0.55632602999999803</v>
      </c>
      <c r="AL81" s="64">
        <v>7.0660070000006001E-2</v>
      </c>
      <c r="AM81" s="64">
        <v>6.1863136000006598E-2</v>
      </c>
      <c r="AN81" s="64">
        <v>4.6389713999994697E-2</v>
      </c>
      <c r="AO81" s="64">
        <v>-4.4665224999995701E-2</v>
      </c>
      <c r="AP81" s="64">
        <v>-6.5151510000005505E-2</v>
      </c>
      <c r="AQ81" s="64">
        <v>2.0773365999993101E-2</v>
      </c>
      <c r="AR81" s="64">
        <v>2.40050499999978E-2</v>
      </c>
      <c r="AS81" s="64">
        <v>7.4456800000000101E-2</v>
      </c>
      <c r="AT81" s="64">
        <v>1.07426349999999</v>
      </c>
      <c r="AU81" s="64">
        <v>-3.47487700003146E-4</v>
      </c>
      <c r="AV81" s="64">
        <v>-2.7285644999997E-2</v>
      </c>
      <c r="AW81" s="64">
        <v>-2.5080114999998002E-2</v>
      </c>
      <c r="AX81" s="64">
        <v>-7.0163609999995796E-2</v>
      </c>
      <c r="AY81" s="64">
        <v>-1.81583449999967E-2</v>
      </c>
      <c r="AZ81" s="64">
        <v>6.9321950000000895E-2</v>
      </c>
      <c r="BA81" s="64">
        <v>-3.41619600000009E-2</v>
      </c>
      <c r="BB81" s="64">
        <v>0.16431109999999199</v>
      </c>
      <c r="BC81" s="64">
        <v>5.8643769999999797E-2</v>
      </c>
      <c r="BD81" s="64">
        <v>3.64654359999994E-2</v>
      </c>
      <c r="BE81" s="64">
        <v>-3.3614002000004202E-2</v>
      </c>
      <c r="BF81" s="64">
        <v>2.0531725000005899E-2</v>
      </c>
      <c r="BG81" s="64">
        <v>0.13023720000000499</v>
      </c>
      <c r="BH81" s="64">
        <v>0.110363989999995</v>
      </c>
      <c r="BI81" s="64">
        <v>3.9139435000001797E-2</v>
      </c>
      <c r="BJ81" s="64">
        <v>-4.13703549999589E-3</v>
      </c>
      <c r="BK81" s="64">
        <v>4.9351546999920597E-3</v>
      </c>
      <c r="BL81" s="64">
        <v>-0.212197780000001</v>
      </c>
      <c r="BM81" s="64">
        <v>-2.5456807000001601E-2</v>
      </c>
      <c r="BN81" s="64">
        <v>-0.123912184999997</v>
      </c>
      <c r="BO81" s="64">
        <v>8.4779023999992403E-2</v>
      </c>
      <c r="BP81" s="64">
        <v>-1.3344507000000001</v>
      </c>
      <c r="BQ81" s="64">
        <v>6.9875019999998705E-2</v>
      </c>
      <c r="BR81" s="64">
        <v>0.27387342000000398</v>
      </c>
      <c r="BS81" s="64">
        <v>-0.12449463999999499</v>
      </c>
      <c r="BT81" s="64">
        <v>5.2699749999995903E-2</v>
      </c>
      <c r="BU81" s="64">
        <v>-7.1650855000004995E-2</v>
      </c>
      <c r="BV81" s="64">
        <v>0.147340639999993</v>
      </c>
      <c r="BW81" s="64">
        <v>-5.4975120000000398E-2</v>
      </c>
      <c r="BX81" s="64">
        <v>-3.6139578000005099E-2</v>
      </c>
      <c r="BY81" s="64">
        <v>0.147993249999989</v>
      </c>
      <c r="BZ81" s="64">
        <v>0.18278433000000799</v>
      </c>
      <c r="CA81" s="64">
        <v>1.63323430000029E-2</v>
      </c>
      <c r="CB81" s="64">
        <v>-2.91107989999984E-2</v>
      </c>
      <c r="CC81" s="64">
        <v>-3.4323398000002399E-2</v>
      </c>
      <c r="CD81" s="64">
        <v>4.2838037000003701E-2</v>
      </c>
      <c r="CE81" s="64">
        <v>9.3131500000009901E-2</v>
      </c>
      <c r="CF81" s="64">
        <v>7.8787460000007095E-2</v>
      </c>
      <c r="CG81" s="64">
        <v>-0.216904819999997</v>
      </c>
      <c r="CH81" s="64">
        <v>8.2983020000004806E-2</v>
      </c>
      <c r="CI81" s="64">
        <v>0.32694197000000502</v>
      </c>
      <c r="CJ81" s="64">
        <v>-0.12769535000000101</v>
      </c>
      <c r="CK81" s="64">
        <v>6.8345509999989701E-2</v>
      </c>
      <c r="CL81" s="64">
        <v>3.9275058000010098E-2</v>
      </c>
      <c r="CM81" s="64">
        <v>0.12439968999999899</v>
      </c>
      <c r="CN81" s="64">
        <v>0.10259861999999401</v>
      </c>
      <c r="CO81" s="64">
        <v>-0.125852989999997</v>
      </c>
      <c r="CP81" s="64">
        <v>8.4202030000035694E-3</v>
      </c>
      <c r="CQ81" s="64">
        <v>-2.9793866000005199E-2</v>
      </c>
      <c r="CR81" s="64">
        <v>-0.238312890000003</v>
      </c>
      <c r="CS81" s="64">
        <v>-7.5046990000005004E-2</v>
      </c>
      <c r="CT81" s="64">
        <v>4.57956040000873E-3</v>
      </c>
      <c r="CU81" s="64">
        <v>-0.15224265000000101</v>
      </c>
      <c r="CV81" s="64">
        <v>-0.122693529999995</v>
      </c>
      <c r="CW81" s="64">
        <v>-4.2307519999995602E-2</v>
      </c>
      <c r="CX81" s="64">
        <v>0.20288600000000201</v>
      </c>
      <c r="CY81" s="64">
        <v>0.14403981999999699</v>
      </c>
      <c r="CZ81" s="64">
        <v>6.1857049999991497E-2</v>
      </c>
      <c r="DA81" s="64">
        <v>9.9913395999995394E-2</v>
      </c>
      <c r="DB81" s="64">
        <v>4.3322157000003102E-2</v>
      </c>
      <c r="DC81" s="64">
        <v>0.14406724000000101</v>
      </c>
      <c r="DD81" s="64">
        <v>-1.4951176999999901E-2</v>
      </c>
      <c r="DE81" s="64">
        <v>0.18652368000000599</v>
      </c>
      <c r="DF81" s="64">
        <v>-3.1882449999998098E-2</v>
      </c>
      <c r="DG81" s="64">
        <v>-0.13024724000000301</v>
      </c>
      <c r="DH81" s="64">
        <v>1.3844159</v>
      </c>
      <c r="DI81" s="64">
        <v>2.31394379999195E-3</v>
      </c>
      <c r="DJ81" s="64">
        <v>-0.132524489999997</v>
      </c>
      <c r="DK81" s="64">
        <v>0.29411852000000899</v>
      </c>
      <c r="DL81" s="64">
        <v>-0.108661139999999</v>
      </c>
      <c r="DM81" s="64">
        <v>3.5937462999902098E-3</v>
      </c>
      <c r="DN81" s="64">
        <v>-9.8321795000000406E-2</v>
      </c>
      <c r="DO81" s="64">
        <v>-3.4033332000005197E-2</v>
      </c>
      <c r="DP81" s="64">
        <v>-3.1062427999994899E-2</v>
      </c>
      <c r="DQ81" s="64">
        <v>-2.37223580000001E-2</v>
      </c>
      <c r="DR81" s="64">
        <v>-5.95544000000503E-3</v>
      </c>
      <c r="DS81" s="64">
        <v>2.6194083999997501E-2</v>
      </c>
      <c r="DT81" s="64">
        <v>-1.7021669999994798E-2</v>
      </c>
      <c r="DU81" s="64">
        <v>-8.1575945000000899E-2</v>
      </c>
      <c r="DV81" s="64">
        <v>1.5892728999933299E-3</v>
      </c>
      <c r="DW81" s="64">
        <v>0.166157360000008</v>
      </c>
      <c r="DX81" s="64">
        <v>-0.12918647999999899</v>
      </c>
      <c r="DY81" s="64">
        <v>-9.1236510000003407E-2</v>
      </c>
      <c r="DZ81" s="64">
        <v>-2.4403799999994601E-2</v>
      </c>
      <c r="EA81" s="64">
        <v>0.123500966000001</v>
      </c>
      <c r="EB81" s="64">
        <v>0.17675028999999401</v>
      </c>
    </row>
    <row r="82" spans="1:132" x14ac:dyDescent="0.3">
      <c r="A82" s="63"/>
      <c r="B82" s="83" t="s">
        <v>274</v>
      </c>
      <c r="C82" s="64">
        <v>-2.4138805999995901E-2</v>
      </c>
      <c r="D82" s="64">
        <v>-2.0657876999996602E-2</v>
      </c>
      <c r="E82" s="64">
        <v>5.9034640000010803E-2</v>
      </c>
      <c r="F82" s="64">
        <v>0.26589042000000301</v>
      </c>
      <c r="G82" s="64">
        <v>0.23151448000000599</v>
      </c>
      <c r="H82" s="64">
        <v>3.0636736999989402E-2</v>
      </c>
      <c r="I82" s="64">
        <v>0.19361455999999899</v>
      </c>
      <c r="J82" s="64">
        <v>-0.214080719999998</v>
      </c>
      <c r="K82" s="64">
        <v>9.42539500000006E-2</v>
      </c>
      <c r="L82" s="64">
        <v>-0.22882116000000299</v>
      </c>
      <c r="M82" s="64">
        <v>-0.142924300000002</v>
      </c>
      <c r="N82" s="64">
        <v>0.43408483000000297</v>
      </c>
      <c r="O82" s="64">
        <v>2.1349454000008102E-2</v>
      </c>
      <c r="P82" s="64">
        <v>5.6117214000117599E-4</v>
      </c>
      <c r="Q82" s="64">
        <v>-0.14832759999999801</v>
      </c>
      <c r="R82" s="64">
        <v>4.2174067000000398E-2</v>
      </c>
      <c r="S82" s="64">
        <v>-3.5054759999997298E-2</v>
      </c>
      <c r="T82" s="64">
        <v>-5.4011054000002702E-2</v>
      </c>
      <c r="U82" s="64">
        <v>-1.45653230000042E-2</v>
      </c>
      <c r="V82" s="64">
        <v>-0.21756293000000401</v>
      </c>
      <c r="W82" s="64">
        <v>8.1655819999992801E-2</v>
      </c>
      <c r="X82" s="64">
        <v>0.15553514999999701</v>
      </c>
      <c r="Y82" s="64">
        <v>1.38316630000634E-3</v>
      </c>
      <c r="Z82" s="64">
        <v>6.59912749999991E-2</v>
      </c>
      <c r="AA82" s="64">
        <v>4.0493340000002903E-2</v>
      </c>
      <c r="AB82" s="64">
        <v>-0.14305969000000299</v>
      </c>
      <c r="AC82" s="64">
        <v>5.0681629999993497E-2</v>
      </c>
      <c r="AD82" s="64">
        <v>-8.8284454999998402E-2</v>
      </c>
      <c r="AE82" s="64">
        <v>1.1005667000008001E-2</v>
      </c>
      <c r="AF82" s="64">
        <v>-7.0393469999996405E-2</v>
      </c>
      <c r="AG82" s="64">
        <v>-0.188059900000004</v>
      </c>
      <c r="AH82" s="64">
        <v>-3.1601199999997699E-2</v>
      </c>
      <c r="AI82" s="64">
        <v>0.103012643999989</v>
      </c>
      <c r="AJ82" s="64">
        <v>6.7886165999997403E-2</v>
      </c>
      <c r="AK82" s="64">
        <v>0.55632602999999803</v>
      </c>
      <c r="AL82" s="64">
        <v>7.0660070000006001E-2</v>
      </c>
      <c r="AM82" s="64">
        <v>6.1863136000006598E-2</v>
      </c>
      <c r="AN82" s="64">
        <v>4.6389713999994697E-2</v>
      </c>
      <c r="AO82" s="64">
        <v>-4.4665224999995701E-2</v>
      </c>
      <c r="AP82" s="64">
        <v>-6.5151510000005505E-2</v>
      </c>
      <c r="AQ82" s="64">
        <v>2.0773365999993101E-2</v>
      </c>
      <c r="AR82" s="64">
        <v>2.40050499999978E-2</v>
      </c>
      <c r="AS82" s="64">
        <v>7.4456800000000101E-2</v>
      </c>
      <c r="AT82" s="64">
        <v>1.07426349999999</v>
      </c>
      <c r="AU82" s="64">
        <v>-3.47487700003146E-4</v>
      </c>
      <c r="AV82" s="64">
        <v>-2.7285644999997E-2</v>
      </c>
      <c r="AW82" s="64">
        <v>-2.5080114999998002E-2</v>
      </c>
      <c r="AX82" s="64">
        <v>-7.0163609999995796E-2</v>
      </c>
      <c r="AY82" s="64">
        <v>-1.81583449999967E-2</v>
      </c>
      <c r="AZ82" s="64">
        <v>6.9321950000000895E-2</v>
      </c>
      <c r="BA82" s="64">
        <v>-3.41619600000009E-2</v>
      </c>
      <c r="BB82" s="64">
        <v>0.16431109999999199</v>
      </c>
      <c r="BC82" s="64">
        <v>5.8643769999999797E-2</v>
      </c>
      <c r="BD82" s="64">
        <v>3.64654359999994E-2</v>
      </c>
      <c r="BE82" s="64">
        <v>-3.3614002000004202E-2</v>
      </c>
      <c r="BF82" s="64">
        <v>2.0531725000005899E-2</v>
      </c>
      <c r="BG82" s="64">
        <v>0.13023720000000499</v>
      </c>
      <c r="BH82" s="64">
        <v>0.110363989999995</v>
      </c>
      <c r="BI82" s="64">
        <v>3.9139435000001797E-2</v>
      </c>
      <c r="BJ82" s="64">
        <v>-4.13703549999589E-3</v>
      </c>
      <c r="BK82" s="64">
        <v>4.9351546999920597E-3</v>
      </c>
      <c r="BL82" s="64">
        <v>-0.212197780000001</v>
      </c>
      <c r="BM82" s="64">
        <v>-2.5456807000001601E-2</v>
      </c>
      <c r="BN82" s="64">
        <v>-0.123912184999997</v>
      </c>
      <c r="BO82" s="64">
        <v>8.4779023999992403E-2</v>
      </c>
      <c r="BP82" s="64">
        <v>-1.3344507000000001</v>
      </c>
      <c r="BQ82" s="64">
        <v>6.9875019999998705E-2</v>
      </c>
      <c r="BR82" s="64">
        <v>0.27387342000000398</v>
      </c>
      <c r="BS82" s="64">
        <v>-0.12449463999999499</v>
      </c>
      <c r="BT82" s="64">
        <v>5.2699749999995903E-2</v>
      </c>
      <c r="BU82" s="64">
        <v>-7.1650855000004995E-2</v>
      </c>
      <c r="BV82" s="64">
        <v>0.147340639999993</v>
      </c>
      <c r="BW82" s="64">
        <v>-5.4975120000000398E-2</v>
      </c>
      <c r="BX82" s="64">
        <v>-3.6139578000005099E-2</v>
      </c>
      <c r="BY82" s="64">
        <v>0.147993249999989</v>
      </c>
      <c r="BZ82" s="64">
        <v>0.18278433000000799</v>
      </c>
      <c r="CA82" s="64">
        <v>1.63323430000029E-2</v>
      </c>
      <c r="CB82" s="64">
        <v>-2.91107989999984E-2</v>
      </c>
      <c r="CC82" s="64">
        <v>-3.4323398000002399E-2</v>
      </c>
      <c r="CD82" s="64">
        <v>4.2838037000003701E-2</v>
      </c>
      <c r="CE82" s="64">
        <v>9.3131500000009901E-2</v>
      </c>
      <c r="CF82" s="64">
        <v>7.8787460000007095E-2</v>
      </c>
      <c r="CG82" s="64">
        <v>-0.216904819999997</v>
      </c>
      <c r="CH82" s="64">
        <v>8.2983020000004806E-2</v>
      </c>
      <c r="CI82" s="64">
        <v>0.32694197000000502</v>
      </c>
      <c r="CJ82" s="64">
        <v>-0.12769535000000101</v>
      </c>
      <c r="CK82" s="64">
        <v>6.8345509999989701E-2</v>
      </c>
      <c r="CL82" s="64">
        <v>3.9275058000010098E-2</v>
      </c>
      <c r="CM82" s="64">
        <v>0.12439968999999899</v>
      </c>
      <c r="CN82" s="64">
        <v>0.10259861999999401</v>
      </c>
      <c r="CO82" s="64">
        <v>-0.125852989999997</v>
      </c>
      <c r="CP82" s="64">
        <v>8.4202030000035694E-3</v>
      </c>
      <c r="CQ82" s="64">
        <v>-2.9793866000005199E-2</v>
      </c>
      <c r="CR82" s="64">
        <v>-0.238312890000003</v>
      </c>
      <c r="CS82" s="64">
        <v>-7.5046990000005004E-2</v>
      </c>
      <c r="CT82" s="64">
        <v>4.57956040000873E-3</v>
      </c>
      <c r="CU82" s="64">
        <v>-0.15224265000000101</v>
      </c>
      <c r="CV82" s="64">
        <v>-0.122693529999995</v>
      </c>
      <c r="CW82" s="64">
        <v>-4.2307519999995602E-2</v>
      </c>
      <c r="CX82" s="64">
        <v>0.20288600000000201</v>
      </c>
      <c r="CY82" s="64">
        <v>0.14403981999999699</v>
      </c>
      <c r="CZ82" s="64">
        <v>6.1857049999991497E-2</v>
      </c>
      <c r="DA82" s="64">
        <v>9.9913395999995394E-2</v>
      </c>
      <c r="DB82" s="64">
        <v>4.3322157000003102E-2</v>
      </c>
      <c r="DC82" s="64">
        <v>0.14406724000000101</v>
      </c>
      <c r="DD82" s="64">
        <v>-1.4951176999999901E-2</v>
      </c>
      <c r="DE82" s="64">
        <v>0.18652368000000599</v>
      </c>
      <c r="DF82" s="64">
        <v>-3.1882449999998098E-2</v>
      </c>
      <c r="DG82" s="64">
        <v>-0.13024724000000301</v>
      </c>
      <c r="DH82" s="64">
        <v>1.3844159</v>
      </c>
      <c r="DI82" s="64">
        <v>2.31394379999195E-3</v>
      </c>
      <c r="DJ82" s="64">
        <v>-0.132524489999997</v>
      </c>
      <c r="DK82" s="64">
        <v>0.29411852000000899</v>
      </c>
      <c r="DL82" s="64">
        <v>-0.108661139999999</v>
      </c>
      <c r="DM82" s="64">
        <v>3.5937462999902098E-3</v>
      </c>
      <c r="DN82" s="64">
        <v>-9.8321795000000406E-2</v>
      </c>
      <c r="DO82" s="64">
        <v>-3.4033332000005197E-2</v>
      </c>
      <c r="DP82" s="64">
        <v>-3.1062427999994899E-2</v>
      </c>
      <c r="DQ82" s="64">
        <v>-2.37223580000001E-2</v>
      </c>
      <c r="DR82" s="64">
        <v>-5.95544000000503E-3</v>
      </c>
      <c r="DS82" s="64">
        <v>2.6194083999997501E-2</v>
      </c>
      <c r="DT82" s="64">
        <v>-1.7021669999994798E-2</v>
      </c>
      <c r="DU82" s="64">
        <v>-8.1575945000000899E-2</v>
      </c>
      <c r="DV82" s="64">
        <v>1.5892728999933299E-3</v>
      </c>
      <c r="DW82" s="64">
        <v>0.166157360000008</v>
      </c>
      <c r="DX82" s="64">
        <v>-0.12918647999999899</v>
      </c>
      <c r="DY82" s="64">
        <v>-9.1236510000003407E-2</v>
      </c>
      <c r="DZ82" s="64">
        <v>-2.4403799999994601E-2</v>
      </c>
      <c r="EA82" s="64">
        <v>0.123500966000001</v>
      </c>
      <c r="EB82" s="64">
        <v>0.17675028999999401</v>
      </c>
    </row>
    <row r="83" spans="1:132" x14ac:dyDescent="0.3">
      <c r="A83" s="63"/>
      <c r="B83" s="83" t="s">
        <v>275</v>
      </c>
      <c r="C83" s="64">
        <v>-2.4138805999995901E-2</v>
      </c>
      <c r="D83" s="64">
        <v>-2.0657876999996602E-2</v>
      </c>
      <c r="E83" s="64">
        <v>5.9034640000010803E-2</v>
      </c>
      <c r="F83" s="64">
        <v>0.26589042000000301</v>
      </c>
      <c r="G83" s="64">
        <v>0.23151448000000599</v>
      </c>
      <c r="H83" s="64">
        <v>3.0636736999989402E-2</v>
      </c>
      <c r="I83" s="64">
        <v>0.19361455999999899</v>
      </c>
      <c r="J83" s="64">
        <v>-0.214080719999998</v>
      </c>
      <c r="K83" s="64">
        <v>9.42539500000006E-2</v>
      </c>
      <c r="L83" s="64">
        <v>-0.22882116000000299</v>
      </c>
      <c r="M83" s="64">
        <v>-0.142924300000002</v>
      </c>
      <c r="N83" s="64">
        <v>0.43408483000000297</v>
      </c>
      <c r="O83" s="64">
        <v>2.1349454000008102E-2</v>
      </c>
      <c r="P83" s="64">
        <v>5.6117214000117599E-4</v>
      </c>
      <c r="Q83" s="64">
        <v>-0.14832759999999801</v>
      </c>
      <c r="R83" s="64">
        <v>4.2174067000000398E-2</v>
      </c>
      <c r="S83" s="64">
        <v>-3.5054759999997298E-2</v>
      </c>
      <c r="T83" s="64">
        <v>-5.4011054000002702E-2</v>
      </c>
      <c r="U83" s="64">
        <v>-1.45653230000042E-2</v>
      </c>
      <c r="V83" s="64">
        <v>-0.21756293000000401</v>
      </c>
      <c r="W83" s="64">
        <v>8.1655819999992801E-2</v>
      </c>
      <c r="X83" s="64">
        <v>0.15553514999999701</v>
      </c>
      <c r="Y83" s="64">
        <v>1.38316630000634E-3</v>
      </c>
      <c r="Z83" s="64">
        <v>6.59912749999991E-2</v>
      </c>
      <c r="AA83" s="64">
        <v>4.0493340000002903E-2</v>
      </c>
      <c r="AB83" s="64">
        <v>-0.14305969000000299</v>
      </c>
      <c r="AC83" s="64">
        <v>5.0681629999993497E-2</v>
      </c>
      <c r="AD83" s="64">
        <v>-8.8284454999998402E-2</v>
      </c>
      <c r="AE83" s="64">
        <v>1.1005667000008001E-2</v>
      </c>
      <c r="AF83" s="64">
        <v>-7.0393469999996405E-2</v>
      </c>
      <c r="AG83" s="64">
        <v>-0.188059900000004</v>
      </c>
      <c r="AH83" s="64">
        <v>-3.1601199999997699E-2</v>
      </c>
      <c r="AI83" s="64">
        <v>0.103012643999989</v>
      </c>
      <c r="AJ83" s="64">
        <v>6.7886165999997403E-2</v>
      </c>
      <c r="AK83" s="64">
        <v>0.55632602999999803</v>
      </c>
      <c r="AL83" s="64">
        <v>7.0660070000006001E-2</v>
      </c>
      <c r="AM83" s="64">
        <v>6.1863136000006598E-2</v>
      </c>
      <c r="AN83" s="64">
        <v>4.6389713999994697E-2</v>
      </c>
      <c r="AO83" s="64">
        <v>-4.4665224999995701E-2</v>
      </c>
      <c r="AP83" s="64">
        <v>-6.5151510000005505E-2</v>
      </c>
      <c r="AQ83" s="64">
        <v>2.0773365999993101E-2</v>
      </c>
      <c r="AR83" s="64">
        <v>2.40050499999978E-2</v>
      </c>
      <c r="AS83" s="64">
        <v>7.4456800000000101E-2</v>
      </c>
      <c r="AT83" s="64">
        <v>1.07426349999999</v>
      </c>
      <c r="AU83" s="64">
        <v>-3.47487700003146E-4</v>
      </c>
      <c r="AV83" s="64">
        <v>-2.7285644999997E-2</v>
      </c>
      <c r="AW83" s="64">
        <v>-2.5080114999998002E-2</v>
      </c>
      <c r="AX83" s="64">
        <v>-7.0163609999995796E-2</v>
      </c>
      <c r="AY83" s="64">
        <v>-1.81583449999967E-2</v>
      </c>
      <c r="AZ83" s="64">
        <v>6.9321950000000895E-2</v>
      </c>
      <c r="BA83" s="64">
        <v>-3.41619600000009E-2</v>
      </c>
      <c r="BB83" s="64">
        <v>0.16431109999999199</v>
      </c>
      <c r="BC83" s="64">
        <v>5.8643769999999797E-2</v>
      </c>
      <c r="BD83" s="64">
        <v>3.64654359999994E-2</v>
      </c>
      <c r="BE83" s="64">
        <v>-3.3614002000004202E-2</v>
      </c>
      <c r="BF83" s="64">
        <v>2.0531725000005899E-2</v>
      </c>
      <c r="BG83" s="64">
        <v>0.13023720000000499</v>
      </c>
      <c r="BH83" s="64">
        <v>0.110363989999995</v>
      </c>
      <c r="BI83" s="64">
        <v>3.9139435000001797E-2</v>
      </c>
      <c r="BJ83" s="64">
        <v>-4.13703549999589E-3</v>
      </c>
      <c r="BK83" s="64">
        <v>4.9351546999920597E-3</v>
      </c>
      <c r="BL83" s="64">
        <v>-0.212197780000001</v>
      </c>
      <c r="BM83" s="64">
        <v>-2.5456807000001601E-2</v>
      </c>
      <c r="BN83" s="64">
        <v>-0.123912184999997</v>
      </c>
      <c r="BO83" s="64">
        <v>8.4779023999992403E-2</v>
      </c>
      <c r="BP83" s="64">
        <v>-1.3344507000000001</v>
      </c>
      <c r="BQ83" s="64">
        <v>6.9875019999998705E-2</v>
      </c>
      <c r="BR83" s="64">
        <v>0.27387342000000398</v>
      </c>
      <c r="BS83" s="64">
        <v>-0.12449463999999499</v>
      </c>
      <c r="BT83" s="64">
        <v>5.2699749999995903E-2</v>
      </c>
      <c r="BU83" s="64">
        <v>-7.1650855000004995E-2</v>
      </c>
      <c r="BV83" s="64">
        <v>0.147340639999993</v>
      </c>
      <c r="BW83" s="64">
        <v>-5.4975120000000398E-2</v>
      </c>
      <c r="BX83" s="64">
        <v>-3.6139578000005099E-2</v>
      </c>
      <c r="BY83" s="64">
        <v>0.147993249999989</v>
      </c>
      <c r="BZ83" s="64">
        <v>0.18278433000000799</v>
      </c>
      <c r="CA83" s="64">
        <v>1.63323430000029E-2</v>
      </c>
      <c r="CB83" s="64">
        <v>-2.91107989999984E-2</v>
      </c>
      <c r="CC83" s="64">
        <v>-3.4323398000002399E-2</v>
      </c>
      <c r="CD83" s="64">
        <v>4.2838037000003701E-2</v>
      </c>
      <c r="CE83" s="64">
        <v>9.3131500000009901E-2</v>
      </c>
      <c r="CF83" s="64">
        <v>7.8787460000007095E-2</v>
      </c>
      <c r="CG83" s="64">
        <v>-0.216904819999997</v>
      </c>
      <c r="CH83" s="64">
        <v>8.2983020000004806E-2</v>
      </c>
      <c r="CI83" s="64">
        <v>0.32694197000000502</v>
      </c>
      <c r="CJ83" s="64">
        <v>-0.12769535000000101</v>
      </c>
      <c r="CK83" s="64">
        <v>6.8345509999989701E-2</v>
      </c>
      <c r="CL83" s="64">
        <v>3.9275058000010098E-2</v>
      </c>
      <c r="CM83" s="64">
        <v>0.12439968999999899</v>
      </c>
      <c r="CN83" s="64">
        <v>0.10259861999999401</v>
      </c>
      <c r="CO83" s="64">
        <v>-0.125852989999997</v>
      </c>
      <c r="CP83" s="64">
        <v>8.4202030000035694E-3</v>
      </c>
      <c r="CQ83" s="64">
        <v>-2.9793866000005199E-2</v>
      </c>
      <c r="CR83" s="64">
        <v>-0.238312890000003</v>
      </c>
      <c r="CS83" s="64">
        <v>-7.5046990000005004E-2</v>
      </c>
      <c r="CT83" s="64">
        <v>4.57956040000873E-3</v>
      </c>
      <c r="CU83" s="64">
        <v>-0.15224265000000101</v>
      </c>
      <c r="CV83" s="64">
        <v>-0.122693529999995</v>
      </c>
      <c r="CW83" s="64">
        <v>-4.2307519999995602E-2</v>
      </c>
      <c r="CX83" s="64">
        <v>0.20288600000000201</v>
      </c>
      <c r="CY83" s="64">
        <v>0.14403981999999699</v>
      </c>
      <c r="CZ83" s="64">
        <v>6.1857049999991497E-2</v>
      </c>
      <c r="DA83" s="64">
        <v>9.9913395999995394E-2</v>
      </c>
      <c r="DB83" s="64">
        <v>4.3322157000003102E-2</v>
      </c>
      <c r="DC83" s="64">
        <v>0.14406724000000101</v>
      </c>
      <c r="DD83" s="64">
        <v>-1.4951176999999901E-2</v>
      </c>
      <c r="DE83" s="64">
        <v>0.18652368000000599</v>
      </c>
      <c r="DF83" s="64">
        <v>-3.1882449999998098E-2</v>
      </c>
      <c r="DG83" s="64">
        <v>-0.13024724000000301</v>
      </c>
      <c r="DH83" s="64">
        <v>1.3844159</v>
      </c>
      <c r="DI83" s="64">
        <v>2.31394379999195E-3</v>
      </c>
      <c r="DJ83" s="64">
        <v>-0.132524489999997</v>
      </c>
      <c r="DK83" s="64">
        <v>0.29411852000000899</v>
      </c>
      <c r="DL83" s="64">
        <v>-0.108661139999999</v>
      </c>
      <c r="DM83" s="64">
        <v>3.5937462999902098E-3</v>
      </c>
      <c r="DN83" s="64">
        <v>-9.8321795000000406E-2</v>
      </c>
      <c r="DO83" s="64">
        <v>-3.4033332000005197E-2</v>
      </c>
      <c r="DP83" s="64">
        <v>-3.1062427999994899E-2</v>
      </c>
      <c r="DQ83" s="64">
        <v>-2.37223580000001E-2</v>
      </c>
      <c r="DR83" s="64">
        <v>-5.95544000000503E-3</v>
      </c>
      <c r="DS83" s="64">
        <v>2.6194083999997501E-2</v>
      </c>
      <c r="DT83" s="64">
        <v>-1.7021669999994798E-2</v>
      </c>
      <c r="DU83" s="64">
        <v>-8.1575945000000899E-2</v>
      </c>
      <c r="DV83" s="64">
        <v>1.5892728999933299E-3</v>
      </c>
      <c r="DW83" s="64">
        <v>0.166157360000008</v>
      </c>
      <c r="DX83" s="64">
        <v>-0.12918647999999899</v>
      </c>
      <c r="DY83" s="64">
        <v>-9.1236510000003407E-2</v>
      </c>
      <c r="DZ83" s="64">
        <v>-2.4403799999994601E-2</v>
      </c>
      <c r="EA83" s="64">
        <v>0.123500966000001</v>
      </c>
      <c r="EB83" s="64">
        <v>0.17675028999999401</v>
      </c>
    </row>
    <row r="84" spans="1:132" x14ac:dyDescent="0.3">
      <c r="A84" s="63"/>
      <c r="B84" s="83" t="s">
        <v>276</v>
      </c>
      <c r="C84" s="64" t="s">
        <v>53</v>
      </c>
      <c r="D84" s="64" t="s">
        <v>53</v>
      </c>
      <c r="E84" s="64" t="s">
        <v>53</v>
      </c>
      <c r="F84" s="64" t="s">
        <v>53</v>
      </c>
      <c r="G84" s="64" t="s">
        <v>53</v>
      </c>
      <c r="H84" s="64" t="s">
        <v>53</v>
      </c>
      <c r="I84" s="64" t="s">
        <v>53</v>
      </c>
      <c r="J84" s="64" t="s">
        <v>53</v>
      </c>
      <c r="K84" s="64" t="s">
        <v>53</v>
      </c>
      <c r="L84" s="64" t="s">
        <v>53</v>
      </c>
      <c r="M84" s="64" t="s">
        <v>53</v>
      </c>
      <c r="N84" s="64" t="s">
        <v>53</v>
      </c>
      <c r="O84" s="64" t="s">
        <v>53</v>
      </c>
      <c r="P84" s="64" t="s">
        <v>53</v>
      </c>
      <c r="Q84" s="64" t="s">
        <v>53</v>
      </c>
      <c r="R84" s="64" t="s">
        <v>53</v>
      </c>
      <c r="S84" s="64" t="s">
        <v>53</v>
      </c>
      <c r="T84" s="64" t="s">
        <v>53</v>
      </c>
      <c r="U84" s="64" t="s">
        <v>53</v>
      </c>
      <c r="V84" s="64" t="s">
        <v>53</v>
      </c>
      <c r="W84" s="64" t="s">
        <v>53</v>
      </c>
      <c r="X84" s="64" t="s">
        <v>53</v>
      </c>
      <c r="Y84" s="64" t="s">
        <v>53</v>
      </c>
      <c r="Z84" s="64" t="s">
        <v>53</v>
      </c>
      <c r="AA84" s="64" t="s">
        <v>53</v>
      </c>
      <c r="AB84" s="64" t="s">
        <v>53</v>
      </c>
      <c r="AC84" s="64" t="s">
        <v>53</v>
      </c>
      <c r="AD84" s="64" t="s">
        <v>53</v>
      </c>
      <c r="AE84" s="64" t="s">
        <v>53</v>
      </c>
      <c r="AF84" s="64" t="s">
        <v>53</v>
      </c>
      <c r="AG84" s="64" t="s">
        <v>53</v>
      </c>
      <c r="AH84" s="64" t="s">
        <v>53</v>
      </c>
      <c r="AI84" s="64" t="s">
        <v>53</v>
      </c>
      <c r="AJ84" s="64" t="s">
        <v>53</v>
      </c>
      <c r="AK84" s="64" t="s">
        <v>53</v>
      </c>
      <c r="AL84" s="64" t="s">
        <v>53</v>
      </c>
      <c r="AM84" s="64" t="s">
        <v>53</v>
      </c>
      <c r="AN84" s="64" t="s">
        <v>53</v>
      </c>
      <c r="AO84" s="64" t="s">
        <v>53</v>
      </c>
      <c r="AP84" s="64" t="s">
        <v>53</v>
      </c>
      <c r="AQ84" s="64" t="s">
        <v>53</v>
      </c>
      <c r="AR84" s="64" t="s">
        <v>53</v>
      </c>
      <c r="AS84" s="64" t="s">
        <v>53</v>
      </c>
      <c r="AT84" s="64" t="s">
        <v>53</v>
      </c>
      <c r="AU84" s="64" t="s">
        <v>53</v>
      </c>
      <c r="AV84" s="64" t="s">
        <v>53</v>
      </c>
      <c r="AW84" s="64" t="s">
        <v>53</v>
      </c>
      <c r="AX84" s="64" t="s">
        <v>53</v>
      </c>
      <c r="AY84" s="64" t="s">
        <v>53</v>
      </c>
      <c r="AZ84" s="64" t="s">
        <v>53</v>
      </c>
      <c r="BA84" s="64" t="s">
        <v>53</v>
      </c>
      <c r="BB84" s="64" t="s">
        <v>53</v>
      </c>
      <c r="BC84" s="64" t="s">
        <v>53</v>
      </c>
      <c r="BD84" s="64" t="s">
        <v>53</v>
      </c>
      <c r="BE84" s="64" t="s">
        <v>53</v>
      </c>
      <c r="BF84" s="64" t="s">
        <v>53</v>
      </c>
      <c r="BG84" s="64" t="s">
        <v>53</v>
      </c>
      <c r="BH84" s="64" t="s">
        <v>53</v>
      </c>
      <c r="BI84" s="64" t="s">
        <v>53</v>
      </c>
      <c r="BJ84" s="64" t="s">
        <v>53</v>
      </c>
      <c r="BK84" s="64" t="s">
        <v>53</v>
      </c>
      <c r="BL84" s="64" t="s">
        <v>53</v>
      </c>
      <c r="BM84" s="64" t="s">
        <v>53</v>
      </c>
      <c r="BN84" s="64" t="s">
        <v>53</v>
      </c>
      <c r="BO84" s="64" t="s">
        <v>53</v>
      </c>
      <c r="BP84" s="64" t="s">
        <v>53</v>
      </c>
      <c r="BQ84" s="64" t="s">
        <v>53</v>
      </c>
      <c r="BR84" s="64" t="s">
        <v>53</v>
      </c>
      <c r="BS84" s="64" t="s">
        <v>53</v>
      </c>
      <c r="BT84" s="64" t="s">
        <v>53</v>
      </c>
      <c r="BU84" s="64" t="s">
        <v>53</v>
      </c>
      <c r="BV84" s="64" t="s">
        <v>53</v>
      </c>
      <c r="BW84" s="64" t="s">
        <v>53</v>
      </c>
      <c r="BX84" s="64" t="s">
        <v>53</v>
      </c>
      <c r="BY84" s="64" t="s">
        <v>53</v>
      </c>
      <c r="BZ84" s="64" t="s">
        <v>53</v>
      </c>
      <c r="CA84" s="64" t="s">
        <v>53</v>
      </c>
      <c r="CB84" s="64" t="s">
        <v>53</v>
      </c>
      <c r="CC84" s="64" t="s">
        <v>53</v>
      </c>
      <c r="CD84" s="64" t="s">
        <v>53</v>
      </c>
      <c r="CE84" s="64" t="s">
        <v>53</v>
      </c>
      <c r="CF84" s="64" t="s">
        <v>53</v>
      </c>
      <c r="CG84" s="64" t="s">
        <v>53</v>
      </c>
      <c r="CH84" s="64" t="s">
        <v>53</v>
      </c>
      <c r="CI84" s="64" t="s">
        <v>53</v>
      </c>
      <c r="CJ84" s="64" t="s">
        <v>53</v>
      </c>
      <c r="CK84" s="64" t="s">
        <v>53</v>
      </c>
      <c r="CL84" s="64" t="s">
        <v>53</v>
      </c>
      <c r="CM84" s="64" t="s">
        <v>53</v>
      </c>
      <c r="CN84" s="64" t="s">
        <v>53</v>
      </c>
      <c r="CO84" s="64" t="s">
        <v>53</v>
      </c>
      <c r="CP84" s="64" t="s">
        <v>53</v>
      </c>
      <c r="CQ84" s="64" t="s">
        <v>53</v>
      </c>
      <c r="CR84" s="64" t="s">
        <v>53</v>
      </c>
      <c r="CS84" s="64" t="s">
        <v>53</v>
      </c>
      <c r="CT84" s="64" t="s">
        <v>53</v>
      </c>
      <c r="CU84" s="64" t="s">
        <v>53</v>
      </c>
      <c r="CV84" s="64" t="s">
        <v>53</v>
      </c>
      <c r="CW84" s="64" t="s">
        <v>53</v>
      </c>
      <c r="CX84" s="64">
        <v>0</v>
      </c>
      <c r="CY84" s="64">
        <v>0.14403981999999699</v>
      </c>
      <c r="CZ84" s="64">
        <v>6.1857049999991497E-2</v>
      </c>
      <c r="DA84" s="64">
        <v>9.9913395999995394E-2</v>
      </c>
      <c r="DB84" s="64">
        <v>4.3322157000003102E-2</v>
      </c>
      <c r="DC84" s="64">
        <v>0.14406724000000101</v>
      </c>
      <c r="DD84" s="64">
        <v>-1.4951176999999901E-2</v>
      </c>
      <c r="DE84" s="64">
        <v>0.18652368000000599</v>
      </c>
      <c r="DF84" s="64">
        <v>-3.1882449999998098E-2</v>
      </c>
      <c r="DG84" s="64">
        <v>-0.13024724000000301</v>
      </c>
      <c r="DH84" s="64">
        <v>1.3844159</v>
      </c>
      <c r="DI84" s="64">
        <v>2.31394379999195E-3</v>
      </c>
      <c r="DJ84" s="64">
        <v>-0.132524489999997</v>
      </c>
      <c r="DK84" s="64">
        <v>0.29411852000000899</v>
      </c>
      <c r="DL84" s="64">
        <v>-0.108661139999999</v>
      </c>
      <c r="DM84" s="64">
        <v>3.5937462999902098E-3</v>
      </c>
      <c r="DN84" s="64">
        <v>-9.8321795000000406E-2</v>
      </c>
      <c r="DO84" s="64">
        <v>-3.4033332000005197E-2</v>
      </c>
      <c r="DP84" s="64">
        <v>-3.1062427999994899E-2</v>
      </c>
      <c r="DQ84" s="64">
        <v>-2.37223580000001E-2</v>
      </c>
      <c r="DR84" s="64">
        <v>-5.95544000000503E-3</v>
      </c>
      <c r="DS84" s="64">
        <v>2.6194083999997501E-2</v>
      </c>
      <c r="DT84" s="64">
        <v>-1.7021669999994798E-2</v>
      </c>
      <c r="DU84" s="64">
        <v>-8.1575945000000899E-2</v>
      </c>
      <c r="DV84" s="64">
        <v>1.5892728999933299E-3</v>
      </c>
      <c r="DW84" s="64">
        <v>0.166157360000008</v>
      </c>
      <c r="DX84" s="64">
        <v>-0.12918647999999899</v>
      </c>
      <c r="DY84" s="64">
        <v>-9.1236510000003407E-2</v>
      </c>
      <c r="DZ84" s="64">
        <v>-2.4403799999994601E-2</v>
      </c>
      <c r="EA84" s="64">
        <v>0.123500966000001</v>
      </c>
      <c r="EB84" s="64">
        <v>0.17675028999999401</v>
      </c>
    </row>
    <row r="85" spans="1:132" x14ac:dyDescent="0.3">
      <c r="A85" s="63"/>
      <c r="B85" s="83" t="s">
        <v>277</v>
      </c>
      <c r="C85" s="64">
        <v>-2.4138805999995901E-2</v>
      </c>
      <c r="D85" s="64">
        <v>-2.0657876999996602E-2</v>
      </c>
      <c r="E85" s="64">
        <v>5.9034640000010803E-2</v>
      </c>
      <c r="F85" s="64">
        <v>0.26589042000000301</v>
      </c>
      <c r="G85" s="64">
        <v>0.23151448000000599</v>
      </c>
      <c r="H85" s="64">
        <v>3.0636736999989402E-2</v>
      </c>
      <c r="I85" s="64">
        <v>0.19361455999999899</v>
      </c>
      <c r="J85" s="64">
        <v>-0.214080719999998</v>
      </c>
      <c r="K85" s="64">
        <v>9.42539500000006E-2</v>
      </c>
      <c r="L85" s="64">
        <v>-0.22882116000000299</v>
      </c>
      <c r="M85" s="64">
        <v>-0.142924300000002</v>
      </c>
      <c r="N85" s="64">
        <v>0.43408483000000297</v>
      </c>
      <c r="O85" s="64">
        <v>2.1349454000008102E-2</v>
      </c>
      <c r="P85" s="64">
        <v>5.6117214000117599E-4</v>
      </c>
      <c r="Q85" s="64">
        <v>-0.14832759999999801</v>
      </c>
      <c r="R85" s="64">
        <v>4.2174067000000398E-2</v>
      </c>
      <c r="S85" s="64">
        <v>-3.5054759999997298E-2</v>
      </c>
      <c r="T85" s="64">
        <v>-5.4011054000002702E-2</v>
      </c>
      <c r="U85" s="64">
        <v>-1.45653230000042E-2</v>
      </c>
      <c r="V85" s="64">
        <v>-0.21756293000000401</v>
      </c>
      <c r="W85" s="64">
        <v>8.1655819999992801E-2</v>
      </c>
      <c r="X85" s="64">
        <v>0.15553514999999701</v>
      </c>
      <c r="Y85" s="64">
        <v>1.38316630000634E-3</v>
      </c>
      <c r="Z85" s="64">
        <v>6.59912749999991E-2</v>
      </c>
      <c r="AA85" s="64">
        <v>4.0493340000002903E-2</v>
      </c>
      <c r="AB85" s="64">
        <v>-0.14305969000000299</v>
      </c>
      <c r="AC85" s="64">
        <v>5.0681629999993497E-2</v>
      </c>
      <c r="AD85" s="64">
        <v>-8.8284454999998402E-2</v>
      </c>
      <c r="AE85" s="64">
        <v>1.1005667000008001E-2</v>
      </c>
      <c r="AF85" s="64">
        <v>-7.0393469999996405E-2</v>
      </c>
      <c r="AG85" s="64">
        <v>-0.188059900000004</v>
      </c>
      <c r="AH85" s="64">
        <v>-3.1601199999997699E-2</v>
      </c>
      <c r="AI85" s="64">
        <v>0.103012643999989</v>
      </c>
      <c r="AJ85" s="64">
        <v>6.7886165999997403E-2</v>
      </c>
      <c r="AK85" s="64">
        <v>0.55632602999999803</v>
      </c>
      <c r="AL85" s="64">
        <v>7.0660070000006001E-2</v>
      </c>
      <c r="AM85" s="64">
        <v>6.1863136000006598E-2</v>
      </c>
      <c r="AN85" s="64">
        <v>4.6389713999994697E-2</v>
      </c>
      <c r="AO85" s="64">
        <v>-4.4665224999995701E-2</v>
      </c>
      <c r="AP85" s="64">
        <v>-6.5151510000005505E-2</v>
      </c>
      <c r="AQ85" s="64">
        <v>2.0773365999993101E-2</v>
      </c>
      <c r="AR85" s="64">
        <v>2.40050499999978E-2</v>
      </c>
      <c r="AS85" s="64">
        <v>7.4456800000000101E-2</v>
      </c>
      <c r="AT85" s="64">
        <v>1.07426349999999</v>
      </c>
      <c r="AU85" s="64">
        <v>-3.47487700003146E-4</v>
      </c>
      <c r="AV85" s="64">
        <v>-2.7285644999997E-2</v>
      </c>
      <c r="AW85" s="64">
        <v>-2.5080114999998002E-2</v>
      </c>
      <c r="AX85" s="64">
        <v>-7.0163609999995796E-2</v>
      </c>
      <c r="AY85" s="64">
        <v>-1.81583449999967E-2</v>
      </c>
      <c r="AZ85" s="64">
        <v>6.9321950000000895E-2</v>
      </c>
      <c r="BA85" s="64">
        <v>-3.41619600000009E-2</v>
      </c>
      <c r="BB85" s="64">
        <v>0.16431109999999199</v>
      </c>
      <c r="BC85" s="64">
        <v>5.8643769999999797E-2</v>
      </c>
      <c r="BD85" s="64">
        <v>3.64654359999994E-2</v>
      </c>
      <c r="BE85" s="64">
        <v>-3.3614002000004202E-2</v>
      </c>
      <c r="BF85" s="64">
        <v>2.0531725000005899E-2</v>
      </c>
      <c r="BG85" s="64">
        <v>0.13023720000000499</v>
      </c>
      <c r="BH85" s="64">
        <v>0.110363989999995</v>
      </c>
      <c r="BI85" s="64">
        <v>3.9139435000001797E-2</v>
      </c>
      <c r="BJ85" s="64">
        <v>-4.13703549999589E-3</v>
      </c>
      <c r="BK85" s="64">
        <v>4.9351546999920597E-3</v>
      </c>
      <c r="BL85" s="64">
        <v>-0.212197780000001</v>
      </c>
      <c r="BM85" s="64">
        <v>-2.5456807000001601E-2</v>
      </c>
      <c r="BN85" s="64">
        <v>-0.123912184999997</v>
      </c>
      <c r="BO85" s="64">
        <v>8.4779023999992403E-2</v>
      </c>
      <c r="BP85" s="64">
        <v>-1.3344507000000001</v>
      </c>
      <c r="BQ85" s="64">
        <v>6.9875019999998705E-2</v>
      </c>
      <c r="BR85" s="64">
        <v>0.27387342000000398</v>
      </c>
      <c r="BS85" s="64">
        <v>-0.12449463999999499</v>
      </c>
      <c r="BT85" s="64">
        <v>5.2699749999995903E-2</v>
      </c>
      <c r="BU85" s="64">
        <v>-7.1650855000004995E-2</v>
      </c>
      <c r="BV85" s="64">
        <v>0.147340639999993</v>
      </c>
      <c r="BW85" s="64">
        <v>-5.4975120000000398E-2</v>
      </c>
      <c r="BX85" s="64">
        <v>-3.6139578000005099E-2</v>
      </c>
      <c r="BY85" s="64">
        <v>0.147993249999989</v>
      </c>
      <c r="BZ85" s="64">
        <v>0.18278433000000799</v>
      </c>
      <c r="CA85" s="64">
        <v>1.63323430000029E-2</v>
      </c>
      <c r="CB85" s="64">
        <v>-2.91107989999984E-2</v>
      </c>
      <c r="CC85" s="64">
        <v>-3.4323398000002399E-2</v>
      </c>
      <c r="CD85" s="64">
        <v>4.2838037000003701E-2</v>
      </c>
      <c r="CE85" s="64">
        <v>9.3131500000009901E-2</v>
      </c>
      <c r="CF85" s="64">
        <v>7.8787460000007095E-2</v>
      </c>
      <c r="CG85" s="64">
        <v>-0.216904819999997</v>
      </c>
      <c r="CH85" s="64">
        <v>8.2983020000004806E-2</v>
      </c>
      <c r="CI85" s="64">
        <v>0.32694197000000502</v>
      </c>
      <c r="CJ85" s="64">
        <v>-0.12769535000000101</v>
      </c>
      <c r="CK85" s="64">
        <v>6.8345509999989701E-2</v>
      </c>
      <c r="CL85" s="64">
        <v>3.9275058000010098E-2</v>
      </c>
      <c r="CM85" s="64">
        <v>0.12439968999999899</v>
      </c>
      <c r="CN85" s="64">
        <v>0.10259861999999401</v>
      </c>
      <c r="CO85" s="64">
        <v>-0.125852989999997</v>
      </c>
      <c r="CP85" s="64">
        <v>8.4202030000035694E-3</v>
      </c>
      <c r="CQ85" s="64">
        <v>-2.9793866000005199E-2</v>
      </c>
      <c r="CR85" s="64">
        <v>-0.238312890000003</v>
      </c>
      <c r="CS85" s="64">
        <v>-7.5046990000005004E-2</v>
      </c>
      <c r="CT85" s="64">
        <v>4.57956040000873E-3</v>
      </c>
      <c r="CU85" s="64">
        <v>-0.15224265000000101</v>
      </c>
      <c r="CV85" s="64">
        <v>-0.122693529999995</v>
      </c>
      <c r="CW85" s="64">
        <v>-4.2307519999995602E-2</v>
      </c>
      <c r="CX85" s="64">
        <v>0.20288600000000201</v>
      </c>
      <c r="CY85" s="64">
        <v>0.14403981999999699</v>
      </c>
      <c r="CZ85" s="64">
        <v>6.1857049999991497E-2</v>
      </c>
      <c r="DA85" s="64">
        <v>9.9913395999995394E-2</v>
      </c>
      <c r="DB85" s="64">
        <v>4.3322157000003102E-2</v>
      </c>
      <c r="DC85" s="64">
        <v>0.14406724000000101</v>
      </c>
      <c r="DD85" s="64">
        <v>-1.4951176999999901E-2</v>
      </c>
      <c r="DE85" s="64">
        <v>0.18652368000000599</v>
      </c>
      <c r="DF85" s="64">
        <v>-3.1882449999998098E-2</v>
      </c>
      <c r="DG85" s="64">
        <v>-0.13024724000000301</v>
      </c>
      <c r="DH85" s="64">
        <v>1.3844159</v>
      </c>
      <c r="DI85" s="64">
        <v>2.31394379999195E-3</v>
      </c>
      <c r="DJ85" s="64">
        <v>-0.132524489999997</v>
      </c>
      <c r="DK85" s="64">
        <v>0.29411852000000899</v>
      </c>
      <c r="DL85" s="64">
        <v>-0.108661139999999</v>
      </c>
      <c r="DM85" s="64">
        <v>3.5937462999902098E-3</v>
      </c>
      <c r="DN85" s="64">
        <v>-9.8321795000000406E-2</v>
      </c>
      <c r="DO85" s="64">
        <v>-3.4033332000005197E-2</v>
      </c>
      <c r="DP85" s="64">
        <v>-3.1062427999994899E-2</v>
      </c>
      <c r="DQ85" s="64">
        <v>-2.37223580000001E-2</v>
      </c>
      <c r="DR85" s="64">
        <v>-5.95544000000503E-3</v>
      </c>
      <c r="DS85" s="64">
        <v>2.6194083999997501E-2</v>
      </c>
      <c r="DT85" s="64">
        <v>-1.7021669999994798E-2</v>
      </c>
      <c r="DU85" s="64">
        <v>-8.1575945000000899E-2</v>
      </c>
      <c r="DV85" s="64">
        <v>1.5892728999933299E-3</v>
      </c>
      <c r="DW85" s="64">
        <v>0.166157360000008</v>
      </c>
      <c r="DX85" s="64">
        <v>-0.12918647999999899</v>
      </c>
      <c r="DY85" s="64">
        <v>-9.1236510000003407E-2</v>
      </c>
      <c r="DZ85" s="64">
        <v>-2.4403799999994601E-2</v>
      </c>
      <c r="EA85" s="64">
        <v>0.123500966000001</v>
      </c>
      <c r="EB85" s="64">
        <v>0.17675028999999401</v>
      </c>
    </row>
    <row r="86" spans="1:132" x14ac:dyDescent="0.3">
      <c r="A86" s="63"/>
      <c r="B86" s="83" t="s">
        <v>278</v>
      </c>
      <c r="C86" s="64">
        <v>-2.4138805999995901E-2</v>
      </c>
      <c r="D86" s="64">
        <v>-2.0657876999996602E-2</v>
      </c>
      <c r="E86" s="64">
        <v>5.9034640000010803E-2</v>
      </c>
      <c r="F86" s="64">
        <v>0.26589042000000301</v>
      </c>
      <c r="G86" s="64">
        <v>0.23151448000000599</v>
      </c>
      <c r="H86" s="64">
        <v>3.0636736999989402E-2</v>
      </c>
      <c r="I86" s="64">
        <v>0.19361455999999899</v>
      </c>
      <c r="J86" s="64">
        <v>-0.214080719999998</v>
      </c>
      <c r="K86" s="64">
        <v>9.42539500000006E-2</v>
      </c>
      <c r="L86" s="64">
        <v>-0.22882116000000299</v>
      </c>
      <c r="M86" s="64">
        <v>-0.142924300000002</v>
      </c>
      <c r="N86" s="64">
        <v>0.43408483000000297</v>
      </c>
      <c r="O86" s="64">
        <v>2.1349454000008102E-2</v>
      </c>
      <c r="P86" s="64">
        <v>5.6117214000117599E-4</v>
      </c>
      <c r="Q86" s="64">
        <v>-0.14832759999999801</v>
      </c>
      <c r="R86" s="64">
        <v>4.2174067000000398E-2</v>
      </c>
      <c r="S86" s="64">
        <v>-3.5054759999997298E-2</v>
      </c>
      <c r="T86" s="64">
        <v>-5.4011054000002702E-2</v>
      </c>
      <c r="U86" s="64">
        <v>-1.45653230000042E-2</v>
      </c>
      <c r="V86" s="64">
        <v>-0.21756293000000401</v>
      </c>
      <c r="W86" s="64">
        <v>8.1655819999992801E-2</v>
      </c>
      <c r="X86" s="64">
        <v>0.15553514999999701</v>
      </c>
      <c r="Y86" s="64">
        <v>1.38316630000634E-3</v>
      </c>
      <c r="Z86" s="64">
        <v>6.59912749999991E-2</v>
      </c>
      <c r="AA86" s="64">
        <v>4.0493340000002903E-2</v>
      </c>
      <c r="AB86" s="64">
        <v>-0.14305969000000299</v>
      </c>
      <c r="AC86" s="64">
        <v>5.0681629999993497E-2</v>
      </c>
      <c r="AD86" s="64">
        <v>-8.8284454999998402E-2</v>
      </c>
      <c r="AE86" s="64">
        <v>1.1005667000008001E-2</v>
      </c>
      <c r="AF86" s="64">
        <v>-7.0393469999996405E-2</v>
      </c>
      <c r="AG86" s="64">
        <v>-0.188059900000004</v>
      </c>
      <c r="AH86" s="64">
        <v>-3.1601199999997699E-2</v>
      </c>
      <c r="AI86" s="64">
        <v>0.103012643999989</v>
      </c>
      <c r="AJ86" s="64">
        <v>6.7886165999997403E-2</v>
      </c>
      <c r="AK86" s="64">
        <v>0.55632602999999803</v>
      </c>
      <c r="AL86" s="64">
        <v>7.0660070000006001E-2</v>
      </c>
      <c r="AM86" s="64">
        <v>6.1863136000006598E-2</v>
      </c>
      <c r="AN86" s="64">
        <v>4.6389713999994697E-2</v>
      </c>
      <c r="AO86" s="64">
        <v>-4.4665224999995701E-2</v>
      </c>
      <c r="AP86" s="64">
        <v>-6.5151510000005505E-2</v>
      </c>
      <c r="AQ86" s="64">
        <v>2.0773365999993101E-2</v>
      </c>
      <c r="AR86" s="64">
        <v>2.40050499999978E-2</v>
      </c>
      <c r="AS86" s="64">
        <v>7.4456800000000101E-2</v>
      </c>
      <c r="AT86" s="64">
        <v>1.07426349999999</v>
      </c>
      <c r="AU86" s="64">
        <v>-3.47487700003146E-4</v>
      </c>
      <c r="AV86" s="64">
        <v>-2.7285644999997E-2</v>
      </c>
      <c r="AW86" s="64">
        <v>-2.5080114999998002E-2</v>
      </c>
      <c r="AX86" s="64">
        <v>-7.0163609999995796E-2</v>
      </c>
      <c r="AY86" s="64">
        <v>-1.81583449999967E-2</v>
      </c>
      <c r="AZ86" s="64">
        <v>6.9321950000000895E-2</v>
      </c>
      <c r="BA86" s="64">
        <v>-3.41619600000009E-2</v>
      </c>
      <c r="BB86" s="64">
        <v>0.16431109999999199</v>
      </c>
      <c r="BC86" s="64">
        <v>5.8643769999999797E-2</v>
      </c>
      <c r="BD86" s="64">
        <v>3.64654359999994E-2</v>
      </c>
      <c r="BE86" s="64">
        <v>-3.3614002000004202E-2</v>
      </c>
      <c r="BF86" s="64">
        <v>2.0531725000005899E-2</v>
      </c>
      <c r="BG86" s="64">
        <v>0.13023720000000499</v>
      </c>
      <c r="BH86" s="64">
        <v>0.110363989999995</v>
      </c>
      <c r="BI86" s="64">
        <v>3.9139435000001797E-2</v>
      </c>
      <c r="BJ86" s="64">
        <v>-4.13703549999589E-3</v>
      </c>
      <c r="BK86" s="64">
        <v>4.9351546999920597E-3</v>
      </c>
      <c r="BL86" s="64">
        <v>-0.212197780000001</v>
      </c>
      <c r="BM86" s="64">
        <v>-2.5456807000001601E-2</v>
      </c>
      <c r="BN86" s="64">
        <v>-0.123912184999997</v>
      </c>
      <c r="BO86" s="64">
        <v>8.4779023999992403E-2</v>
      </c>
      <c r="BP86" s="64">
        <v>-1.3344507000000001</v>
      </c>
      <c r="BQ86" s="64">
        <v>6.9875019999998705E-2</v>
      </c>
      <c r="BR86" s="64">
        <v>0.27387342000000398</v>
      </c>
      <c r="BS86" s="64">
        <v>-0.12449463999999499</v>
      </c>
      <c r="BT86" s="64">
        <v>5.2699749999995903E-2</v>
      </c>
      <c r="BU86" s="64">
        <v>-7.1650855000004995E-2</v>
      </c>
      <c r="BV86" s="64">
        <v>0.147340639999993</v>
      </c>
      <c r="BW86" s="64">
        <v>-5.4975120000000398E-2</v>
      </c>
      <c r="BX86" s="64">
        <v>-3.6139578000005099E-2</v>
      </c>
      <c r="BY86" s="64">
        <v>0.147993249999989</v>
      </c>
      <c r="BZ86" s="64">
        <v>0.18278433000000799</v>
      </c>
      <c r="CA86" s="64">
        <v>1.63323430000029E-2</v>
      </c>
      <c r="CB86" s="64">
        <v>-2.91107989999984E-2</v>
      </c>
      <c r="CC86" s="64">
        <v>-3.4323398000002399E-2</v>
      </c>
      <c r="CD86" s="64">
        <v>4.2838037000003701E-2</v>
      </c>
      <c r="CE86" s="64">
        <v>9.3131500000009901E-2</v>
      </c>
      <c r="CF86" s="64">
        <v>7.8787460000007095E-2</v>
      </c>
      <c r="CG86" s="64">
        <v>-0.216904819999997</v>
      </c>
      <c r="CH86" s="64">
        <v>8.2983020000004806E-2</v>
      </c>
      <c r="CI86" s="64">
        <v>0.32694197000000502</v>
      </c>
      <c r="CJ86" s="64">
        <v>-0.12769535000000101</v>
      </c>
      <c r="CK86" s="64">
        <v>6.8345509999989701E-2</v>
      </c>
      <c r="CL86" s="64">
        <v>3.9275058000010098E-2</v>
      </c>
      <c r="CM86" s="64">
        <v>0.12439968999999899</v>
      </c>
      <c r="CN86" s="64">
        <v>0.10259861999999401</v>
      </c>
      <c r="CO86" s="64">
        <v>-0.125852989999997</v>
      </c>
      <c r="CP86" s="64">
        <v>8.4202030000035694E-3</v>
      </c>
      <c r="CQ86" s="64">
        <v>-2.9793866000005199E-2</v>
      </c>
      <c r="CR86" s="64">
        <v>-0.238312890000003</v>
      </c>
      <c r="CS86" s="64">
        <v>-7.5046990000005004E-2</v>
      </c>
      <c r="CT86" s="64">
        <v>4.57956040000873E-3</v>
      </c>
      <c r="CU86" s="64">
        <v>-0.15224265000000101</v>
      </c>
      <c r="CV86" s="64">
        <v>-0.122693529999995</v>
      </c>
      <c r="CW86" s="64">
        <v>-4.2307519999995602E-2</v>
      </c>
      <c r="CX86" s="64">
        <v>0.20288600000000201</v>
      </c>
      <c r="CY86" s="64">
        <v>0.14403981999999699</v>
      </c>
      <c r="CZ86" s="64">
        <v>6.1857049999991497E-2</v>
      </c>
      <c r="DA86" s="64">
        <v>9.9913395999995394E-2</v>
      </c>
      <c r="DB86" s="64">
        <v>4.3322157000003102E-2</v>
      </c>
      <c r="DC86" s="64">
        <v>0.14406724000000101</v>
      </c>
      <c r="DD86" s="64">
        <v>-1.4951176999999901E-2</v>
      </c>
      <c r="DE86" s="64">
        <v>0.18652368000000599</v>
      </c>
      <c r="DF86" s="64">
        <v>-3.1882449999998098E-2</v>
      </c>
      <c r="DG86" s="64">
        <v>-0.13024724000000301</v>
      </c>
      <c r="DH86" s="64">
        <v>1.3844159</v>
      </c>
      <c r="DI86" s="64">
        <v>2.31394379999195E-3</v>
      </c>
      <c r="DJ86" s="64">
        <v>-0.132524489999997</v>
      </c>
      <c r="DK86" s="64">
        <v>0.29411852000000899</v>
      </c>
      <c r="DL86" s="64">
        <v>-0.108661139999999</v>
      </c>
      <c r="DM86" s="64">
        <v>3.5937462999902098E-3</v>
      </c>
      <c r="DN86" s="64">
        <v>-9.8321795000000406E-2</v>
      </c>
      <c r="DO86" s="64">
        <v>-3.4033332000005197E-2</v>
      </c>
      <c r="DP86" s="64">
        <v>-3.1062427999994899E-2</v>
      </c>
      <c r="DQ86" s="64">
        <v>-2.37223580000001E-2</v>
      </c>
      <c r="DR86" s="64">
        <v>-5.95544000000503E-3</v>
      </c>
      <c r="DS86" s="64">
        <v>2.6194083999997501E-2</v>
      </c>
      <c r="DT86" s="64">
        <v>-1.7021669999994798E-2</v>
      </c>
      <c r="DU86" s="64">
        <v>-8.1575945000000899E-2</v>
      </c>
      <c r="DV86" s="64">
        <v>1.5892728999933299E-3</v>
      </c>
      <c r="DW86" s="64">
        <v>0.166157360000008</v>
      </c>
      <c r="DX86" s="64">
        <v>-0.12918647999999899</v>
      </c>
      <c r="DY86" s="64">
        <v>-9.1236510000003407E-2</v>
      </c>
      <c r="DZ86" s="64">
        <v>-2.4403799999994601E-2</v>
      </c>
      <c r="EA86" s="64">
        <v>0.123500966000001</v>
      </c>
      <c r="EB86" s="64">
        <v>0.17675028999999401</v>
      </c>
    </row>
    <row r="87" spans="1:132" x14ac:dyDescent="0.3">
      <c r="A87" s="63"/>
      <c r="B87" s="83" t="s">
        <v>279</v>
      </c>
      <c r="C87" s="64">
        <v>-2.4138805999995901E-2</v>
      </c>
      <c r="D87" s="64">
        <v>-2.0657876999996602E-2</v>
      </c>
      <c r="E87" s="64">
        <v>5.9034640000010803E-2</v>
      </c>
      <c r="F87" s="64">
        <v>0.26589042000000301</v>
      </c>
      <c r="G87" s="64">
        <v>0.23151448000000599</v>
      </c>
      <c r="H87" s="64">
        <v>3.0636736999989402E-2</v>
      </c>
      <c r="I87" s="64">
        <v>0.19361455999999899</v>
      </c>
      <c r="J87" s="64">
        <v>-0.214080719999998</v>
      </c>
      <c r="K87" s="64">
        <v>9.42539500000006E-2</v>
      </c>
      <c r="L87" s="64">
        <v>-0.22882116000000299</v>
      </c>
      <c r="M87" s="64">
        <v>-0.142924300000002</v>
      </c>
      <c r="N87" s="64">
        <v>0.43408483000000297</v>
      </c>
      <c r="O87" s="64">
        <v>2.1349454000008102E-2</v>
      </c>
      <c r="P87" s="64">
        <v>5.6117214000117599E-4</v>
      </c>
      <c r="Q87" s="64">
        <v>-0.14832759999999801</v>
      </c>
      <c r="R87" s="64">
        <v>4.2174067000000398E-2</v>
      </c>
      <c r="S87" s="64">
        <v>-3.5054759999997298E-2</v>
      </c>
      <c r="T87" s="64">
        <v>-5.4011054000002702E-2</v>
      </c>
      <c r="U87" s="64">
        <v>-1.45653230000042E-2</v>
      </c>
      <c r="V87" s="64">
        <v>-0.21756293000000401</v>
      </c>
      <c r="W87" s="64">
        <v>8.1655819999992801E-2</v>
      </c>
      <c r="X87" s="64">
        <v>0.15553514999999701</v>
      </c>
      <c r="Y87" s="64">
        <v>1.38316630000634E-3</v>
      </c>
      <c r="Z87" s="64">
        <v>6.59912749999991E-2</v>
      </c>
      <c r="AA87" s="64">
        <v>4.0493340000002903E-2</v>
      </c>
      <c r="AB87" s="64">
        <v>-0.14305969000000299</v>
      </c>
      <c r="AC87" s="64">
        <v>5.0681629999993497E-2</v>
      </c>
      <c r="AD87" s="64">
        <v>-8.8284454999998402E-2</v>
      </c>
      <c r="AE87" s="64">
        <v>1.1005667000008001E-2</v>
      </c>
      <c r="AF87" s="64">
        <v>-7.0393469999996405E-2</v>
      </c>
      <c r="AG87" s="64">
        <v>-0.188059900000004</v>
      </c>
      <c r="AH87" s="64">
        <v>-3.1601199999997699E-2</v>
      </c>
      <c r="AI87" s="64">
        <v>0.103012643999989</v>
      </c>
      <c r="AJ87" s="64">
        <v>6.7886165999997403E-2</v>
      </c>
      <c r="AK87" s="64">
        <v>0.55632602999999803</v>
      </c>
      <c r="AL87" s="64">
        <v>7.0660070000006001E-2</v>
      </c>
      <c r="AM87" s="64">
        <v>6.1863136000006598E-2</v>
      </c>
      <c r="AN87" s="64">
        <v>4.6389713999994697E-2</v>
      </c>
      <c r="AO87" s="64">
        <v>-4.4665224999995701E-2</v>
      </c>
      <c r="AP87" s="64">
        <v>-6.5151510000005505E-2</v>
      </c>
      <c r="AQ87" s="64">
        <v>2.0773365999993101E-2</v>
      </c>
      <c r="AR87" s="64">
        <v>2.40050499999978E-2</v>
      </c>
      <c r="AS87" s="64">
        <v>7.4456800000000101E-2</v>
      </c>
      <c r="AT87" s="64">
        <v>1.07426349999999</v>
      </c>
      <c r="AU87" s="64">
        <v>-3.47487700003146E-4</v>
      </c>
      <c r="AV87" s="64">
        <v>-2.7285644999997E-2</v>
      </c>
      <c r="AW87" s="64">
        <v>-2.5080114999998002E-2</v>
      </c>
      <c r="AX87" s="64">
        <v>-7.0163609999995796E-2</v>
      </c>
      <c r="AY87" s="64">
        <v>-1.81583449999967E-2</v>
      </c>
      <c r="AZ87" s="64">
        <v>6.9321950000000895E-2</v>
      </c>
      <c r="BA87" s="64">
        <v>-3.41619600000009E-2</v>
      </c>
      <c r="BB87" s="64">
        <v>0.16431109999999199</v>
      </c>
      <c r="BC87" s="64">
        <v>5.8643769999999797E-2</v>
      </c>
      <c r="BD87" s="64">
        <v>3.64654359999994E-2</v>
      </c>
      <c r="BE87" s="64">
        <v>-3.3614002000004202E-2</v>
      </c>
      <c r="BF87" s="64">
        <v>2.0531725000005899E-2</v>
      </c>
      <c r="BG87" s="64">
        <v>0.13023720000000499</v>
      </c>
      <c r="BH87" s="64">
        <v>0.110363989999995</v>
      </c>
      <c r="BI87" s="64">
        <v>3.9139435000001797E-2</v>
      </c>
      <c r="BJ87" s="64">
        <v>-4.13703549999589E-3</v>
      </c>
      <c r="BK87" s="64">
        <v>4.9351546999920597E-3</v>
      </c>
      <c r="BL87" s="64">
        <v>-0.212197780000001</v>
      </c>
      <c r="BM87" s="64">
        <v>-2.5456807000001601E-2</v>
      </c>
      <c r="BN87" s="64">
        <v>-0.123912184999997</v>
      </c>
      <c r="BO87" s="64">
        <v>8.4779023999992403E-2</v>
      </c>
      <c r="BP87" s="64">
        <v>-1.3344507000000001</v>
      </c>
      <c r="BQ87" s="64">
        <v>6.9875019999998705E-2</v>
      </c>
      <c r="BR87" s="64">
        <v>0.27387342000000398</v>
      </c>
      <c r="BS87" s="64">
        <v>-0.12449463999999499</v>
      </c>
      <c r="BT87" s="64">
        <v>5.2699749999995903E-2</v>
      </c>
      <c r="BU87" s="64">
        <v>-7.1650855000004995E-2</v>
      </c>
      <c r="BV87" s="64">
        <v>0.147340639999993</v>
      </c>
      <c r="BW87" s="64">
        <v>-5.4975120000000398E-2</v>
      </c>
      <c r="BX87" s="64">
        <v>-3.6139578000005099E-2</v>
      </c>
      <c r="BY87" s="64">
        <v>0.147993249999989</v>
      </c>
      <c r="BZ87" s="64">
        <v>0.18278433000000799</v>
      </c>
      <c r="CA87" s="64">
        <v>1.63323430000029E-2</v>
      </c>
      <c r="CB87" s="64">
        <v>-2.91107989999984E-2</v>
      </c>
      <c r="CC87" s="64">
        <v>-3.4323398000002399E-2</v>
      </c>
      <c r="CD87" s="64">
        <v>4.2838037000003701E-2</v>
      </c>
      <c r="CE87" s="64">
        <v>9.3131500000009901E-2</v>
      </c>
      <c r="CF87" s="64">
        <v>7.8787460000007095E-2</v>
      </c>
      <c r="CG87" s="64">
        <v>-0.216904819999997</v>
      </c>
      <c r="CH87" s="64">
        <v>8.2983020000004806E-2</v>
      </c>
      <c r="CI87" s="64">
        <v>0.32694197000000502</v>
      </c>
      <c r="CJ87" s="64">
        <v>-0.12769535000000101</v>
      </c>
      <c r="CK87" s="64">
        <v>6.8345509999989701E-2</v>
      </c>
      <c r="CL87" s="64">
        <v>3.9275058000010098E-2</v>
      </c>
      <c r="CM87" s="64">
        <v>0.12439968999999899</v>
      </c>
      <c r="CN87" s="64">
        <v>0.10259861999999401</v>
      </c>
      <c r="CO87" s="64">
        <v>-0.125852989999997</v>
      </c>
      <c r="CP87" s="64">
        <v>8.4202030000035694E-3</v>
      </c>
      <c r="CQ87" s="64">
        <v>-2.9793866000005199E-2</v>
      </c>
      <c r="CR87" s="64">
        <v>-0.238312890000003</v>
      </c>
      <c r="CS87" s="64">
        <v>-7.5046990000005004E-2</v>
      </c>
      <c r="CT87" s="64">
        <v>4.57956040000873E-3</v>
      </c>
      <c r="CU87" s="64">
        <v>-0.15224265000000101</v>
      </c>
      <c r="CV87" s="64">
        <v>-0.122693529999995</v>
      </c>
      <c r="CW87" s="64">
        <v>-4.2307519999995602E-2</v>
      </c>
      <c r="CX87" s="64">
        <v>0.20288600000000201</v>
      </c>
      <c r="CY87" s="64">
        <v>0.14403981999999699</v>
      </c>
      <c r="CZ87" s="64">
        <v>6.1857049999991497E-2</v>
      </c>
      <c r="DA87" s="64">
        <v>9.9913395999995394E-2</v>
      </c>
      <c r="DB87" s="64">
        <v>4.3322157000003102E-2</v>
      </c>
      <c r="DC87" s="64">
        <v>0.14406724000000101</v>
      </c>
      <c r="DD87" s="64">
        <v>-1.4951176999999901E-2</v>
      </c>
      <c r="DE87" s="64">
        <v>0.18652368000000599</v>
      </c>
      <c r="DF87" s="64">
        <v>-3.1882449999998098E-2</v>
      </c>
      <c r="DG87" s="64">
        <v>-0.13024724000000301</v>
      </c>
      <c r="DH87" s="64">
        <v>1.3844159</v>
      </c>
      <c r="DI87" s="64">
        <v>2.31394379999195E-3</v>
      </c>
      <c r="DJ87" s="64">
        <v>-0.132524489999997</v>
      </c>
      <c r="DK87" s="64">
        <v>0.29411852000000899</v>
      </c>
      <c r="DL87" s="64">
        <v>-0.108661139999999</v>
      </c>
      <c r="DM87" s="64">
        <v>3.5937462999902098E-3</v>
      </c>
      <c r="DN87" s="64">
        <v>-9.8321795000000406E-2</v>
      </c>
      <c r="DO87" s="64">
        <v>-3.4033332000005197E-2</v>
      </c>
      <c r="DP87" s="64">
        <v>-3.1062427999994899E-2</v>
      </c>
      <c r="DQ87" s="64">
        <v>-2.37223580000001E-2</v>
      </c>
      <c r="DR87" s="64">
        <v>-5.95544000000503E-3</v>
      </c>
      <c r="DS87" s="64">
        <v>2.6194083999997501E-2</v>
      </c>
      <c r="DT87" s="64">
        <v>-1.7021669999994798E-2</v>
      </c>
      <c r="DU87" s="64">
        <v>-8.1575945000000899E-2</v>
      </c>
      <c r="DV87" s="64">
        <v>1.5892728999933299E-3</v>
      </c>
      <c r="DW87" s="64">
        <v>0.166157360000008</v>
      </c>
      <c r="DX87" s="64">
        <v>-0.12918647999999899</v>
      </c>
      <c r="DY87" s="64">
        <v>-9.1236510000003407E-2</v>
      </c>
      <c r="DZ87" s="64">
        <v>-2.4403799999994601E-2</v>
      </c>
      <c r="EA87" s="64">
        <v>0.123500966000001</v>
      </c>
      <c r="EB87" s="64">
        <v>0.17675028999999401</v>
      </c>
    </row>
    <row r="88" spans="1:132" x14ac:dyDescent="0.3">
      <c r="A88" s="63"/>
      <c r="B88" s="83" t="s">
        <v>280</v>
      </c>
      <c r="C88" s="64" t="s">
        <v>53</v>
      </c>
      <c r="D88" s="64" t="s">
        <v>53</v>
      </c>
      <c r="E88" s="64" t="s">
        <v>53</v>
      </c>
      <c r="F88" s="64" t="s">
        <v>53</v>
      </c>
      <c r="G88" s="64" t="s">
        <v>53</v>
      </c>
      <c r="H88" s="64" t="s">
        <v>53</v>
      </c>
      <c r="I88" s="64" t="s">
        <v>53</v>
      </c>
      <c r="J88" s="64" t="s">
        <v>53</v>
      </c>
      <c r="K88" s="64" t="s">
        <v>53</v>
      </c>
      <c r="L88" s="64" t="s">
        <v>53</v>
      </c>
      <c r="M88" s="64" t="s">
        <v>53</v>
      </c>
      <c r="N88" s="64" t="s">
        <v>53</v>
      </c>
      <c r="O88" s="64" t="s">
        <v>53</v>
      </c>
      <c r="P88" s="64" t="s">
        <v>53</v>
      </c>
      <c r="Q88" s="64" t="s">
        <v>53</v>
      </c>
      <c r="R88" s="64" t="s">
        <v>53</v>
      </c>
      <c r="S88" s="64" t="s">
        <v>53</v>
      </c>
      <c r="T88" s="64" t="s">
        <v>53</v>
      </c>
      <c r="U88" s="64" t="s">
        <v>53</v>
      </c>
      <c r="V88" s="64" t="s">
        <v>53</v>
      </c>
      <c r="W88" s="64" t="s">
        <v>53</v>
      </c>
      <c r="X88" s="64" t="s">
        <v>53</v>
      </c>
      <c r="Y88" s="64" t="s">
        <v>53</v>
      </c>
      <c r="Z88" s="64" t="s">
        <v>53</v>
      </c>
      <c r="AA88" s="64" t="s">
        <v>53</v>
      </c>
      <c r="AB88" s="64" t="s">
        <v>53</v>
      </c>
      <c r="AC88" s="64" t="s">
        <v>53</v>
      </c>
      <c r="AD88" s="64" t="s">
        <v>53</v>
      </c>
      <c r="AE88" s="64" t="s">
        <v>53</v>
      </c>
      <c r="AF88" s="64" t="s">
        <v>53</v>
      </c>
      <c r="AG88" s="64" t="s">
        <v>53</v>
      </c>
      <c r="AH88" s="64" t="s">
        <v>53</v>
      </c>
      <c r="AI88" s="64" t="s">
        <v>53</v>
      </c>
      <c r="AJ88" s="64" t="s">
        <v>53</v>
      </c>
      <c r="AK88" s="64" t="s">
        <v>53</v>
      </c>
      <c r="AL88" s="64" t="s">
        <v>53</v>
      </c>
      <c r="AM88" s="64" t="s">
        <v>53</v>
      </c>
      <c r="AN88" s="64" t="s">
        <v>53</v>
      </c>
      <c r="AO88" s="64" t="s">
        <v>53</v>
      </c>
      <c r="AP88" s="64" t="s">
        <v>53</v>
      </c>
      <c r="AQ88" s="64" t="s">
        <v>53</v>
      </c>
      <c r="AR88" s="64" t="s">
        <v>53</v>
      </c>
      <c r="AS88" s="64" t="s">
        <v>53</v>
      </c>
      <c r="AT88" s="64" t="s">
        <v>53</v>
      </c>
      <c r="AU88" s="64" t="s">
        <v>53</v>
      </c>
      <c r="AV88" s="64" t="s">
        <v>53</v>
      </c>
      <c r="AW88" s="64" t="s">
        <v>53</v>
      </c>
      <c r="AX88" s="64" t="s">
        <v>53</v>
      </c>
      <c r="AY88" s="64" t="s">
        <v>53</v>
      </c>
      <c r="AZ88" s="64" t="s">
        <v>53</v>
      </c>
      <c r="BA88" s="64" t="s">
        <v>53</v>
      </c>
      <c r="BB88" s="64" t="s">
        <v>53</v>
      </c>
      <c r="BC88" s="64" t="s">
        <v>53</v>
      </c>
      <c r="BD88" s="64" t="s">
        <v>53</v>
      </c>
      <c r="BE88" s="64" t="s">
        <v>53</v>
      </c>
      <c r="BF88" s="64" t="s">
        <v>53</v>
      </c>
      <c r="BG88" s="64" t="s">
        <v>53</v>
      </c>
      <c r="BH88" s="64" t="s">
        <v>53</v>
      </c>
      <c r="BI88" s="64" t="s">
        <v>53</v>
      </c>
      <c r="BJ88" s="64" t="s">
        <v>53</v>
      </c>
      <c r="BK88" s="64" t="s">
        <v>53</v>
      </c>
      <c r="BL88" s="64" t="s">
        <v>53</v>
      </c>
      <c r="BM88" s="64" t="s">
        <v>53</v>
      </c>
      <c r="BN88" s="64" t="s">
        <v>53</v>
      </c>
      <c r="BO88" s="64" t="s">
        <v>53</v>
      </c>
      <c r="BP88" s="64" t="s">
        <v>53</v>
      </c>
      <c r="BQ88" s="64" t="s">
        <v>53</v>
      </c>
      <c r="BR88" s="64" t="s">
        <v>53</v>
      </c>
      <c r="BS88" s="64" t="s">
        <v>53</v>
      </c>
      <c r="BT88" s="64" t="s">
        <v>53</v>
      </c>
      <c r="BU88" s="64" t="s">
        <v>53</v>
      </c>
      <c r="BV88" s="64" t="s">
        <v>53</v>
      </c>
      <c r="BW88" s="64" t="s">
        <v>53</v>
      </c>
      <c r="BX88" s="64" t="s">
        <v>53</v>
      </c>
      <c r="BY88" s="64" t="s">
        <v>53</v>
      </c>
      <c r="BZ88" s="64" t="s">
        <v>53</v>
      </c>
      <c r="CA88" s="64" t="s">
        <v>53</v>
      </c>
      <c r="CB88" s="64" t="s">
        <v>53</v>
      </c>
      <c r="CC88" s="64" t="s">
        <v>53</v>
      </c>
      <c r="CD88" s="64" t="s">
        <v>53</v>
      </c>
      <c r="CE88" s="64" t="s">
        <v>53</v>
      </c>
      <c r="CF88" s="64" t="s">
        <v>53</v>
      </c>
      <c r="CG88" s="64" t="s">
        <v>53</v>
      </c>
      <c r="CH88" s="64" t="s">
        <v>53</v>
      </c>
      <c r="CI88" s="64" t="s">
        <v>53</v>
      </c>
      <c r="CJ88" s="64" t="s">
        <v>53</v>
      </c>
      <c r="CK88" s="64" t="s">
        <v>53</v>
      </c>
      <c r="CL88" s="64" t="s">
        <v>53</v>
      </c>
      <c r="CM88" s="64" t="s">
        <v>53</v>
      </c>
      <c r="CN88" s="64" t="s">
        <v>53</v>
      </c>
      <c r="CO88" s="64" t="s">
        <v>53</v>
      </c>
      <c r="CP88" s="64" t="s">
        <v>53</v>
      </c>
      <c r="CQ88" s="64" t="s">
        <v>53</v>
      </c>
      <c r="CR88" s="64" t="s">
        <v>53</v>
      </c>
      <c r="CS88" s="64" t="s">
        <v>53</v>
      </c>
      <c r="CT88" s="64" t="s">
        <v>53</v>
      </c>
      <c r="CU88" s="64" t="s">
        <v>53</v>
      </c>
      <c r="CV88" s="64" t="s">
        <v>53</v>
      </c>
      <c r="CW88" s="64" t="s">
        <v>53</v>
      </c>
      <c r="CX88" s="64" t="s">
        <v>53</v>
      </c>
      <c r="CY88" s="64" t="s">
        <v>53</v>
      </c>
      <c r="CZ88" s="64" t="s">
        <v>53</v>
      </c>
      <c r="DA88" s="64" t="s">
        <v>53</v>
      </c>
      <c r="DB88" s="64" t="s">
        <v>53</v>
      </c>
      <c r="DC88" s="64" t="s">
        <v>53</v>
      </c>
      <c r="DD88" s="64" t="s">
        <v>53</v>
      </c>
      <c r="DE88" s="64" t="s">
        <v>53</v>
      </c>
      <c r="DF88" s="64" t="s">
        <v>53</v>
      </c>
      <c r="DG88" s="64" t="s">
        <v>53</v>
      </c>
      <c r="DH88" s="64" t="s">
        <v>53</v>
      </c>
      <c r="DI88" s="64" t="s">
        <v>53</v>
      </c>
      <c r="DJ88" s="64" t="s">
        <v>53</v>
      </c>
      <c r="DK88" s="64" t="s">
        <v>53</v>
      </c>
      <c r="DL88" s="64" t="s">
        <v>53</v>
      </c>
      <c r="DM88" s="64" t="s">
        <v>53</v>
      </c>
      <c r="DN88" s="64" t="s">
        <v>53</v>
      </c>
      <c r="DO88" s="64" t="s">
        <v>53</v>
      </c>
      <c r="DP88" s="64" t="s">
        <v>53</v>
      </c>
      <c r="DQ88" s="64" t="s">
        <v>53</v>
      </c>
      <c r="DR88" s="64" t="s">
        <v>53</v>
      </c>
      <c r="DS88" s="64" t="s">
        <v>53</v>
      </c>
      <c r="DT88" s="64" t="s">
        <v>53</v>
      </c>
      <c r="DU88" s="64" t="s">
        <v>53</v>
      </c>
      <c r="DV88" s="64" t="s">
        <v>53</v>
      </c>
      <c r="DW88" s="64" t="s">
        <v>53</v>
      </c>
      <c r="DX88" s="64">
        <v>0</v>
      </c>
      <c r="DY88" s="64">
        <v>-9.1236510000003407E-2</v>
      </c>
      <c r="DZ88" s="64">
        <v>-2.4403799999994601E-2</v>
      </c>
      <c r="EA88" s="64">
        <v>0.123500966000001</v>
      </c>
      <c r="EB88" s="64">
        <v>0.17675028999999401</v>
      </c>
    </row>
    <row r="89" spans="1:132" x14ac:dyDescent="0.3">
      <c r="A89" s="63"/>
      <c r="B89" s="83" t="s">
        <v>281</v>
      </c>
      <c r="C89" s="64">
        <v>-2.4138805999995901E-2</v>
      </c>
      <c r="D89" s="64">
        <v>-2.0657876999996602E-2</v>
      </c>
      <c r="E89" s="64">
        <v>5.9034640000010803E-2</v>
      </c>
      <c r="F89" s="64">
        <v>0.26589042000000301</v>
      </c>
      <c r="G89" s="64">
        <v>0.23151448000000599</v>
      </c>
      <c r="H89" s="64">
        <v>3.0636736999989402E-2</v>
      </c>
      <c r="I89" s="64">
        <v>0.19361455999999899</v>
      </c>
      <c r="J89" s="64">
        <v>-0.214080719999998</v>
      </c>
      <c r="K89" s="64">
        <v>9.42539500000006E-2</v>
      </c>
      <c r="L89" s="64">
        <v>-0.22882116000000299</v>
      </c>
      <c r="M89" s="64">
        <v>-0.142924300000002</v>
      </c>
      <c r="N89" s="64">
        <v>0.43408483000000297</v>
      </c>
      <c r="O89" s="64">
        <v>2.1349454000008102E-2</v>
      </c>
      <c r="P89" s="64">
        <v>5.6117214000117599E-4</v>
      </c>
      <c r="Q89" s="64">
        <v>-0.14832759999999801</v>
      </c>
      <c r="R89" s="64">
        <v>4.2174067000000398E-2</v>
      </c>
      <c r="S89" s="64">
        <v>-3.5054759999997298E-2</v>
      </c>
      <c r="T89" s="64">
        <v>-5.4011054000002702E-2</v>
      </c>
      <c r="U89" s="64">
        <v>-1.45653230000042E-2</v>
      </c>
      <c r="V89" s="64">
        <v>-0.21756293000000401</v>
      </c>
      <c r="W89" s="64">
        <v>8.1655819999992801E-2</v>
      </c>
      <c r="X89" s="64">
        <v>0.15553514999999701</v>
      </c>
      <c r="Y89" s="64">
        <v>1.38316630000634E-3</v>
      </c>
      <c r="Z89" s="64">
        <v>6.59912749999991E-2</v>
      </c>
      <c r="AA89" s="64">
        <v>4.0493340000002903E-2</v>
      </c>
      <c r="AB89" s="64">
        <v>-0.14305969000000299</v>
      </c>
      <c r="AC89" s="64">
        <v>5.0681629999993497E-2</v>
      </c>
      <c r="AD89" s="64">
        <v>-8.8284454999998402E-2</v>
      </c>
      <c r="AE89" s="64">
        <v>1.1005667000008001E-2</v>
      </c>
      <c r="AF89" s="64">
        <v>-7.0393469999996405E-2</v>
      </c>
      <c r="AG89" s="64">
        <v>-0.188059900000004</v>
      </c>
      <c r="AH89" s="64">
        <v>-3.1601199999997699E-2</v>
      </c>
      <c r="AI89" s="64">
        <v>0.103012643999989</v>
      </c>
      <c r="AJ89" s="64">
        <v>6.7886165999997403E-2</v>
      </c>
      <c r="AK89" s="64">
        <v>0.55632602999999803</v>
      </c>
      <c r="AL89" s="64">
        <v>7.0660070000006001E-2</v>
      </c>
      <c r="AM89" s="64">
        <v>6.1863136000006598E-2</v>
      </c>
      <c r="AN89" s="64">
        <v>4.6389713999994697E-2</v>
      </c>
      <c r="AO89" s="64">
        <v>-4.4665224999995701E-2</v>
      </c>
      <c r="AP89" s="64">
        <v>-6.5151510000005505E-2</v>
      </c>
      <c r="AQ89" s="64">
        <v>2.0773365999993101E-2</v>
      </c>
      <c r="AR89" s="64">
        <v>2.40050499999978E-2</v>
      </c>
      <c r="AS89" s="64">
        <v>7.4456800000000101E-2</v>
      </c>
      <c r="AT89" s="64">
        <v>1.07426349999999</v>
      </c>
      <c r="AU89" s="64">
        <v>-3.47487700003146E-4</v>
      </c>
      <c r="AV89" s="64">
        <v>-2.7285644999997E-2</v>
      </c>
      <c r="AW89" s="64">
        <v>-2.5080114999998002E-2</v>
      </c>
      <c r="AX89" s="64">
        <v>-7.0163609999995796E-2</v>
      </c>
      <c r="AY89" s="64">
        <v>-1.81583449999967E-2</v>
      </c>
      <c r="AZ89" s="64">
        <v>6.9321950000000895E-2</v>
      </c>
      <c r="BA89" s="64">
        <v>-3.41619600000009E-2</v>
      </c>
      <c r="BB89" s="64">
        <v>0.16431109999999199</v>
      </c>
      <c r="BC89" s="64">
        <v>5.8643769999999797E-2</v>
      </c>
      <c r="BD89" s="64">
        <v>3.64654359999994E-2</v>
      </c>
      <c r="BE89" s="64">
        <v>-3.3614002000004202E-2</v>
      </c>
      <c r="BF89" s="64">
        <v>2.0531725000005899E-2</v>
      </c>
      <c r="BG89" s="64">
        <v>0.13023720000000499</v>
      </c>
      <c r="BH89" s="64">
        <v>0.110363989999995</v>
      </c>
      <c r="BI89" s="64">
        <v>3.9139435000001797E-2</v>
      </c>
      <c r="BJ89" s="64">
        <v>-4.13703549999589E-3</v>
      </c>
      <c r="BK89" s="64">
        <v>4.9351546999920597E-3</v>
      </c>
      <c r="BL89" s="64">
        <v>-0.212197780000001</v>
      </c>
      <c r="BM89" s="64">
        <v>-2.5456807000001601E-2</v>
      </c>
      <c r="BN89" s="64">
        <v>-0.123912184999997</v>
      </c>
      <c r="BO89" s="64">
        <v>8.4779023999992403E-2</v>
      </c>
      <c r="BP89" s="64">
        <v>-1.3344507000000001</v>
      </c>
      <c r="BQ89" s="64">
        <v>6.9875019999998705E-2</v>
      </c>
      <c r="BR89" s="64">
        <v>0.27387342000000398</v>
      </c>
      <c r="BS89" s="64">
        <v>-0.12449463999999499</v>
      </c>
      <c r="BT89" s="64">
        <v>5.2699749999995903E-2</v>
      </c>
      <c r="BU89" s="64">
        <v>-7.1650855000004995E-2</v>
      </c>
      <c r="BV89" s="64">
        <v>0.147340639999993</v>
      </c>
      <c r="BW89" s="64">
        <v>-5.4975120000000398E-2</v>
      </c>
      <c r="BX89" s="64">
        <v>-3.6139578000005099E-2</v>
      </c>
      <c r="BY89" s="64">
        <v>0.147993249999989</v>
      </c>
      <c r="BZ89" s="64">
        <v>0.18278433000000799</v>
      </c>
      <c r="CA89" s="64">
        <v>1.63323430000029E-2</v>
      </c>
      <c r="CB89" s="64">
        <v>-2.91107989999984E-2</v>
      </c>
      <c r="CC89" s="64">
        <v>-3.4323398000002399E-2</v>
      </c>
      <c r="CD89" s="64">
        <v>4.2838037000003701E-2</v>
      </c>
      <c r="CE89" s="64">
        <v>9.3131500000009901E-2</v>
      </c>
      <c r="CF89" s="64">
        <v>7.8787460000007095E-2</v>
      </c>
      <c r="CG89" s="64">
        <v>-0.216904819999997</v>
      </c>
      <c r="CH89" s="64">
        <v>8.2983020000004806E-2</v>
      </c>
      <c r="CI89" s="64">
        <v>0.32694197000000502</v>
      </c>
      <c r="CJ89" s="64">
        <v>-0.12769535000000101</v>
      </c>
      <c r="CK89" s="64">
        <v>6.8345509999989701E-2</v>
      </c>
      <c r="CL89" s="64">
        <v>3.9275058000010098E-2</v>
      </c>
      <c r="CM89" s="64">
        <v>0.12439968999999899</v>
      </c>
      <c r="CN89" s="64">
        <v>0.10259861999999401</v>
      </c>
      <c r="CO89" s="64">
        <v>-0.125852989999997</v>
      </c>
      <c r="CP89" s="64">
        <v>8.4202030000035694E-3</v>
      </c>
      <c r="CQ89" s="64">
        <v>-2.9793866000005199E-2</v>
      </c>
      <c r="CR89" s="64">
        <v>-0.238312890000003</v>
      </c>
      <c r="CS89" s="64">
        <v>-7.5046990000005004E-2</v>
      </c>
      <c r="CT89" s="64">
        <v>4.57956040000873E-3</v>
      </c>
      <c r="CU89" s="64">
        <v>-0.15224265000000101</v>
      </c>
      <c r="CV89" s="64">
        <v>-0.122693529999995</v>
      </c>
      <c r="CW89" s="64">
        <v>-4.2307519999995602E-2</v>
      </c>
      <c r="CX89" s="64">
        <v>0.20288600000000201</v>
      </c>
      <c r="CY89" s="64">
        <v>0.14403981999999699</v>
      </c>
      <c r="CZ89" s="64">
        <v>6.1857049999991497E-2</v>
      </c>
      <c r="DA89" s="64">
        <v>9.9913395999995394E-2</v>
      </c>
      <c r="DB89" s="64">
        <v>4.3322157000003102E-2</v>
      </c>
      <c r="DC89" s="64">
        <v>0.14406724000000101</v>
      </c>
      <c r="DD89" s="64">
        <v>-1.4951176999999901E-2</v>
      </c>
      <c r="DE89" s="64">
        <v>0.18652368000000599</v>
      </c>
      <c r="DF89" s="64">
        <v>-3.1882449999998098E-2</v>
      </c>
      <c r="DG89" s="64">
        <v>-0.13024724000000301</v>
      </c>
      <c r="DH89" s="64">
        <v>1.3844159</v>
      </c>
      <c r="DI89" s="64">
        <v>2.31394379999195E-3</v>
      </c>
      <c r="DJ89" s="64">
        <v>-0.132524489999997</v>
      </c>
      <c r="DK89" s="64">
        <v>0.29411852000000899</v>
      </c>
      <c r="DL89" s="64">
        <v>-0.108661139999999</v>
      </c>
      <c r="DM89" s="64">
        <v>3.5937462999902098E-3</v>
      </c>
      <c r="DN89" s="64">
        <v>-9.8321795000000406E-2</v>
      </c>
      <c r="DO89" s="64">
        <v>-3.4033332000005197E-2</v>
      </c>
      <c r="DP89" s="64">
        <v>-3.1062427999994899E-2</v>
      </c>
      <c r="DQ89" s="64">
        <v>-2.37223580000001E-2</v>
      </c>
      <c r="DR89" s="64">
        <v>-5.95544000000503E-3</v>
      </c>
      <c r="DS89" s="64">
        <v>2.6194083999997501E-2</v>
      </c>
      <c r="DT89" s="64">
        <v>-1.7021669999994798E-2</v>
      </c>
      <c r="DU89" s="64">
        <v>-8.1575945000000899E-2</v>
      </c>
      <c r="DV89" s="64">
        <v>1.5892728999933299E-3</v>
      </c>
      <c r="DW89" s="64">
        <v>0.166157360000008</v>
      </c>
      <c r="DX89" s="64">
        <v>-0.12918647999999899</v>
      </c>
      <c r="DY89" s="64">
        <v>-9.1236510000003407E-2</v>
      </c>
      <c r="DZ89" s="64">
        <v>-2.4403799999994601E-2</v>
      </c>
      <c r="EA89" s="64">
        <v>0.123500966000001</v>
      </c>
      <c r="EB89" s="64">
        <v>0.17675028999999401</v>
      </c>
    </row>
    <row r="90" spans="1:132" x14ac:dyDescent="0.3">
      <c r="A90" s="63"/>
      <c r="B90" s="83" t="s">
        <v>282</v>
      </c>
      <c r="C90" s="64">
        <v>-2.4138805999995901E-2</v>
      </c>
      <c r="D90" s="64">
        <v>-2.0657876999996602E-2</v>
      </c>
      <c r="E90" s="64">
        <v>5.9034640000010803E-2</v>
      </c>
      <c r="F90" s="64">
        <v>0.26589042000000301</v>
      </c>
      <c r="G90" s="64">
        <v>0.23151448000000599</v>
      </c>
      <c r="H90" s="64">
        <v>3.0636736999989402E-2</v>
      </c>
      <c r="I90" s="64">
        <v>0.19361455999999899</v>
      </c>
      <c r="J90" s="64">
        <v>-0.214080719999998</v>
      </c>
      <c r="K90" s="64">
        <v>9.42539500000006E-2</v>
      </c>
      <c r="L90" s="64">
        <v>-0.22882116000000299</v>
      </c>
      <c r="M90" s="64">
        <v>-0.142924300000002</v>
      </c>
      <c r="N90" s="64">
        <v>0.43408483000000297</v>
      </c>
      <c r="O90" s="64">
        <v>2.1349454000008102E-2</v>
      </c>
      <c r="P90" s="64">
        <v>5.6117214000117599E-4</v>
      </c>
      <c r="Q90" s="64">
        <v>-0.14832759999999801</v>
      </c>
      <c r="R90" s="64">
        <v>4.2174067000000398E-2</v>
      </c>
      <c r="S90" s="64">
        <v>-3.5054759999997298E-2</v>
      </c>
      <c r="T90" s="64">
        <v>-5.4011054000002702E-2</v>
      </c>
      <c r="U90" s="64">
        <v>-1.45653230000042E-2</v>
      </c>
      <c r="V90" s="64">
        <v>-0.21756293000000401</v>
      </c>
      <c r="W90" s="64">
        <v>8.1655819999992801E-2</v>
      </c>
      <c r="X90" s="64">
        <v>0.15553514999999701</v>
      </c>
      <c r="Y90" s="64">
        <v>1.38316630000634E-3</v>
      </c>
      <c r="Z90" s="64">
        <v>6.59912749999991E-2</v>
      </c>
      <c r="AA90" s="64">
        <v>4.0493340000002903E-2</v>
      </c>
      <c r="AB90" s="64">
        <v>-0.14305969000000299</v>
      </c>
      <c r="AC90" s="64">
        <v>5.0681629999993497E-2</v>
      </c>
      <c r="AD90" s="64">
        <v>-8.8284454999998402E-2</v>
      </c>
      <c r="AE90" s="64">
        <v>1.1005667000008001E-2</v>
      </c>
      <c r="AF90" s="64">
        <v>-7.0393469999996405E-2</v>
      </c>
      <c r="AG90" s="64">
        <v>-0.188059900000004</v>
      </c>
      <c r="AH90" s="64">
        <v>-3.1601199999997699E-2</v>
      </c>
      <c r="AI90" s="64">
        <v>0.103012643999989</v>
      </c>
      <c r="AJ90" s="64">
        <v>6.7886165999997403E-2</v>
      </c>
      <c r="AK90" s="64">
        <v>0.55632602999999803</v>
      </c>
      <c r="AL90" s="64">
        <v>7.0660070000006001E-2</v>
      </c>
      <c r="AM90" s="64">
        <v>6.1863136000006598E-2</v>
      </c>
      <c r="AN90" s="64">
        <v>4.6389713999994697E-2</v>
      </c>
      <c r="AO90" s="64">
        <v>-4.4665224999995701E-2</v>
      </c>
      <c r="AP90" s="64">
        <v>-6.5151510000005505E-2</v>
      </c>
      <c r="AQ90" s="64">
        <v>2.0773365999993101E-2</v>
      </c>
      <c r="AR90" s="64">
        <v>2.40050499999978E-2</v>
      </c>
      <c r="AS90" s="64">
        <v>7.4456800000000101E-2</v>
      </c>
      <c r="AT90" s="64">
        <v>1.07426349999999</v>
      </c>
      <c r="AU90" s="64">
        <v>-3.47487700003146E-4</v>
      </c>
      <c r="AV90" s="64">
        <v>-2.7285644999997E-2</v>
      </c>
      <c r="AW90" s="64">
        <v>-2.5080114999998002E-2</v>
      </c>
      <c r="AX90" s="64">
        <v>-7.0163609999995796E-2</v>
      </c>
      <c r="AY90" s="64">
        <v>-1.81583449999967E-2</v>
      </c>
      <c r="AZ90" s="64">
        <v>6.9321950000000895E-2</v>
      </c>
      <c r="BA90" s="64">
        <v>-3.41619600000009E-2</v>
      </c>
      <c r="BB90" s="64">
        <v>0.16431109999999199</v>
      </c>
      <c r="BC90" s="64">
        <v>5.8643769999999797E-2</v>
      </c>
      <c r="BD90" s="64">
        <v>3.64654359999994E-2</v>
      </c>
      <c r="BE90" s="64">
        <v>-3.3614002000004202E-2</v>
      </c>
      <c r="BF90" s="64">
        <v>2.0531725000005899E-2</v>
      </c>
      <c r="BG90" s="64">
        <v>0.13023720000000499</v>
      </c>
      <c r="BH90" s="64">
        <v>0.110363989999995</v>
      </c>
      <c r="BI90" s="64">
        <v>3.9139435000001797E-2</v>
      </c>
      <c r="BJ90" s="64">
        <v>-4.13703549999589E-3</v>
      </c>
      <c r="BK90" s="64">
        <v>4.9351546999920597E-3</v>
      </c>
      <c r="BL90" s="64">
        <v>-0.212197780000001</v>
      </c>
      <c r="BM90" s="64">
        <v>-2.5456807000001601E-2</v>
      </c>
      <c r="BN90" s="64">
        <v>-0.123912184999997</v>
      </c>
      <c r="BO90" s="64">
        <v>8.4779023999992403E-2</v>
      </c>
      <c r="BP90" s="64">
        <v>-1.3344507000000001</v>
      </c>
      <c r="BQ90" s="64">
        <v>6.9875019999998705E-2</v>
      </c>
      <c r="BR90" s="64">
        <v>0.27387342000000398</v>
      </c>
      <c r="BS90" s="64">
        <v>-0.12449463999999499</v>
      </c>
      <c r="BT90" s="64">
        <v>5.2699749999995903E-2</v>
      </c>
      <c r="BU90" s="64">
        <v>-7.1650855000004995E-2</v>
      </c>
      <c r="BV90" s="64">
        <v>0.147340639999993</v>
      </c>
      <c r="BW90" s="64">
        <v>-5.4975120000000398E-2</v>
      </c>
      <c r="BX90" s="64">
        <v>-3.6139578000005099E-2</v>
      </c>
      <c r="BY90" s="64">
        <v>0.147993249999989</v>
      </c>
      <c r="BZ90" s="64">
        <v>0.18278433000000799</v>
      </c>
      <c r="CA90" s="64">
        <v>1.63323430000029E-2</v>
      </c>
      <c r="CB90" s="64">
        <v>-2.91107989999984E-2</v>
      </c>
      <c r="CC90" s="64">
        <v>-3.4323398000002399E-2</v>
      </c>
      <c r="CD90" s="64">
        <v>4.2838037000003701E-2</v>
      </c>
      <c r="CE90" s="64">
        <v>9.3131500000009901E-2</v>
      </c>
      <c r="CF90" s="64">
        <v>7.8787460000007095E-2</v>
      </c>
      <c r="CG90" s="64">
        <v>-0.216904819999997</v>
      </c>
      <c r="CH90" s="64">
        <v>8.2983020000004806E-2</v>
      </c>
      <c r="CI90" s="64">
        <v>0.32694197000000502</v>
      </c>
      <c r="CJ90" s="64">
        <v>-0.12769535000000101</v>
      </c>
      <c r="CK90" s="64">
        <v>6.8345509999989701E-2</v>
      </c>
      <c r="CL90" s="64">
        <v>3.9275058000010098E-2</v>
      </c>
      <c r="CM90" s="64">
        <v>0.12439968999999899</v>
      </c>
      <c r="CN90" s="64">
        <v>0.10259861999999401</v>
      </c>
      <c r="CO90" s="64">
        <v>-0.125852989999997</v>
      </c>
      <c r="CP90" s="64">
        <v>8.4202030000035694E-3</v>
      </c>
      <c r="CQ90" s="64">
        <v>-2.9793866000005199E-2</v>
      </c>
      <c r="CR90" s="64">
        <v>-0.238312890000003</v>
      </c>
      <c r="CS90" s="64">
        <v>-7.5046990000005004E-2</v>
      </c>
      <c r="CT90" s="64">
        <v>4.57956040000873E-3</v>
      </c>
      <c r="CU90" s="64">
        <v>-0.15224265000000101</v>
      </c>
      <c r="CV90" s="64">
        <v>-0.122693529999995</v>
      </c>
      <c r="CW90" s="64">
        <v>-4.2307519999995602E-2</v>
      </c>
      <c r="CX90" s="64">
        <v>0.20288600000000201</v>
      </c>
      <c r="CY90" s="64">
        <v>0.14403981999999699</v>
      </c>
      <c r="CZ90" s="64">
        <v>6.1857049999991497E-2</v>
      </c>
      <c r="DA90" s="64">
        <v>9.9913395999995394E-2</v>
      </c>
      <c r="DB90" s="64">
        <v>4.3322157000003102E-2</v>
      </c>
      <c r="DC90" s="64">
        <v>0.14406724000000101</v>
      </c>
      <c r="DD90" s="64">
        <v>-1.4951176999999901E-2</v>
      </c>
      <c r="DE90" s="64">
        <v>0.18652368000000599</v>
      </c>
      <c r="DF90" s="64">
        <v>-3.1882449999998098E-2</v>
      </c>
      <c r="DG90" s="64">
        <v>-0.13024724000000301</v>
      </c>
      <c r="DH90" s="64">
        <v>1.3844159</v>
      </c>
      <c r="DI90" s="64">
        <v>2.31394379999195E-3</v>
      </c>
      <c r="DJ90" s="64">
        <v>-0.132524489999997</v>
      </c>
      <c r="DK90" s="64">
        <v>0.29411852000000899</v>
      </c>
      <c r="DL90" s="64">
        <v>-0.108661139999999</v>
      </c>
      <c r="DM90" s="64">
        <v>3.5937462999902098E-3</v>
      </c>
      <c r="DN90" s="64">
        <v>-9.8321795000000406E-2</v>
      </c>
      <c r="DO90" s="64">
        <v>-3.4033332000005197E-2</v>
      </c>
      <c r="DP90" s="64">
        <v>-3.1062427999994899E-2</v>
      </c>
      <c r="DQ90" s="64">
        <v>-2.37223580000001E-2</v>
      </c>
      <c r="DR90" s="64">
        <v>-5.95544000000503E-3</v>
      </c>
      <c r="DS90" s="64">
        <v>2.6194083999997501E-2</v>
      </c>
      <c r="DT90" s="64">
        <v>-1.7021669999994798E-2</v>
      </c>
      <c r="DU90" s="64">
        <v>-8.1575945000000899E-2</v>
      </c>
      <c r="DV90" s="64">
        <v>1.5892728999933299E-3</v>
      </c>
      <c r="DW90" s="64">
        <v>0.166157360000008</v>
      </c>
      <c r="DX90" s="64">
        <v>-0.12918647999999899</v>
      </c>
      <c r="DY90" s="64">
        <v>-9.1236510000003407E-2</v>
      </c>
      <c r="DZ90" s="64">
        <v>-2.4403799999994601E-2</v>
      </c>
      <c r="EA90" s="64">
        <v>0.123500966000001</v>
      </c>
      <c r="EB90" s="64">
        <v>0.17675028999999401</v>
      </c>
    </row>
    <row r="91" spans="1:132" x14ac:dyDescent="0.3">
      <c r="A91" s="63"/>
      <c r="B91" s="83" t="s">
        <v>283</v>
      </c>
      <c r="C91" s="64">
        <v>-2.4138805999995901E-2</v>
      </c>
      <c r="D91" s="64">
        <v>-2.0657876999996602E-2</v>
      </c>
      <c r="E91" s="64">
        <v>5.9034640000010803E-2</v>
      </c>
      <c r="F91" s="64">
        <v>0.26589042000000301</v>
      </c>
      <c r="G91" s="64">
        <v>0.23151448000000599</v>
      </c>
      <c r="H91" s="64">
        <v>3.0636736999989402E-2</v>
      </c>
      <c r="I91" s="64">
        <v>0.19361455999999899</v>
      </c>
      <c r="J91" s="64">
        <v>-0.214080719999998</v>
      </c>
      <c r="K91" s="64">
        <v>9.42539500000006E-2</v>
      </c>
      <c r="L91" s="64">
        <v>-0.22882116000000299</v>
      </c>
      <c r="M91" s="64">
        <v>-0.142924300000002</v>
      </c>
      <c r="N91" s="64">
        <v>0.43408483000000297</v>
      </c>
      <c r="O91" s="64">
        <v>2.1349454000008102E-2</v>
      </c>
      <c r="P91" s="64">
        <v>5.6117214000117599E-4</v>
      </c>
      <c r="Q91" s="64">
        <v>-0.14832759999999801</v>
      </c>
      <c r="R91" s="64">
        <v>4.2174067000000398E-2</v>
      </c>
      <c r="S91" s="64">
        <v>-3.5054759999997298E-2</v>
      </c>
      <c r="T91" s="64">
        <v>-5.4011054000002702E-2</v>
      </c>
      <c r="U91" s="64">
        <v>-1.45653230000042E-2</v>
      </c>
      <c r="V91" s="64">
        <v>-0.21756293000000401</v>
      </c>
      <c r="W91" s="64">
        <v>8.1655819999992801E-2</v>
      </c>
      <c r="X91" s="64">
        <v>0.15553514999999701</v>
      </c>
      <c r="Y91" s="64">
        <v>1.38316630000634E-3</v>
      </c>
      <c r="Z91" s="64">
        <v>6.59912749999991E-2</v>
      </c>
      <c r="AA91" s="64">
        <v>4.0493340000002903E-2</v>
      </c>
      <c r="AB91" s="64">
        <v>-0.14305969000000299</v>
      </c>
      <c r="AC91" s="64">
        <v>5.0681629999993497E-2</v>
      </c>
      <c r="AD91" s="64">
        <v>-8.8284454999998402E-2</v>
      </c>
      <c r="AE91" s="64">
        <v>1.1005667000008001E-2</v>
      </c>
      <c r="AF91" s="64">
        <v>-7.0393469999996405E-2</v>
      </c>
      <c r="AG91" s="64">
        <v>-0.188059900000004</v>
      </c>
      <c r="AH91" s="64">
        <v>-3.1601199999997699E-2</v>
      </c>
      <c r="AI91" s="64">
        <v>0.103012643999989</v>
      </c>
      <c r="AJ91" s="64">
        <v>6.7886165999997403E-2</v>
      </c>
      <c r="AK91" s="64">
        <v>0.55632602999999803</v>
      </c>
      <c r="AL91" s="64">
        <v>7.0660070000006001E-2</v>
      </c>
      <c r="AM91" s="64">
        <v>6.1863136000006598E-2</v>
      </c>
      <c r="AN91" s="64">
        <v>4.6389713999994697E-2</v>
      </c>
      <c r="AO91" s="64">
        <v>-4.4665224999995701E-2</v>
      </c>
      <c r="AP91" s="64">
        <v>-6.5151510000005505E-2</v>
      </c>
      <c r="AQ91" s="64">
        <v>2.0773365999993101E-2</v>
      </c>
      <c r="AR91" s="64">
        <v>2.40050499999978E-2</v>
      </c>
      <c r="AS91" s="64">
        <v>7.4456800000000101E-2</v>
      </c>
      <c r="AT91" s="64">
        <v>1.07426349999999</v>
      </c>
      <c r="AU91" s="64">
        <v>-3.47487700003146E-4</v>
      </c>
      <c r="AV91" s="64">
        <v>-2.7285644999997E-2</v>
      </c>
      <c r="AW91" s="64">
        <v>-2.5080114999998002E-2</v>
      </c>
      <c r="AX91" s="64">
        <v>-7.0163609999995796E-2</v>
      </c>
      <c r="AY91" s="64">
        <v>-1.81583449999967E-2</v>
      </c>
      <c r="AZ91" s="64">
        <v>6.9321950000000895E-2</v>
      </c>
      <c r="BA91" s="64">
        <v>-3.41619600000009E-2</v>
      </c>
      <c r="BB91" s="64">
        <v>0.16431109999999199</v>
      </c>
      <c r="BC91" s="64">
        <v>5.8643769999999797E-2</v>
      </c>
      <c r="BD91" s="64">
        <v>3.64654359999994E-2</v>
      </c>
      <c r="BE91" s="64">
        <v>-3.3614002000004202E-2</v>
      </c>
      <c r="BF91" s="64">
        <v>2.0531725000005899E-2</v>
      </c>
      <c r="BG91" s="64">
        <v>0.13023720000000499</v>
      </c>
      <c r="BH91" s="64">
        <v>0.110363989999995</v>
      </c>
      <c r="BI91" s="64">
        <v>3.9139435000001797E-2</v>
      </c>
      <c r="BJ91" s="64">
        <v>-4.13703549999589E-3</v>
      </c>
      <c r="BK91" s="64">
        <v>4.9351546999920597E-3</v>
      </c>
      <c r="BL91" s="64">
        <v>-0.212197780000001</v>
      </c>
      <c r="BM91" s="64">
        <v>-2.5456807000001601E-2</v>
      </c>
      <c r="BN91" s="64">
        <v>-0.123912184999997</v>
      </c>
      <c r="BO91" s="64">
        <v>8.4779023999992403E-2</v>
      </c>
      <c r="BP91" s="64">
        <v>-1.3344507000000001</v>
      </c>
      <c r="BQ91" s="64">
        <v>6.9875019999998705E-2</v>
      </c>
      <c r="BR91" s="64">
        <v>0.27387342000000398</v>
      </c>
      <c r="BS91" s="64">
        <v>-0.12449463999999499</v>
      </c>
      <c r="BT91" s="64">
        <v>5.2699749999995903E-2</v>
      </c>
      <c r="BU91" s="64">
        <v>-7.1650855000004995E-2</v>
      </c>
      <c r="BV91" s="64">
        <v>0.147340639999993</v>
      </c>
      <c r="BW91" s="64">
        <v>-5.4975120000000398E-2</v>
      </c>
      <c r="BX91" s="64">
        <v>-3.6139578000005099E-2</v>
      </c>
      <c r="BY91" s="64">
        <v>0.147993249999989</v>
      </c>
      <c r="BZ91" s="64">
        <v>0.18278433000000799</v>
      </c>
      <c r="CA91" s="64">
        <v>1.63323430000029E-2</v>
      </c>
      <c r="CB91" s="64">
        <v>-2.91107989999984E-2</v>
      </c>
      <c r="CC91" s="64">
        <v>-3.4323398000002399E-2</v>
      </c>
      <c r="CD91" s="64">
        <v>4.2838037000003701E-2</v>
      </c>
      <c r="CE91" s="64">
        <v>9.3131500000009901E-2</v>
      </c>
      <c r="CF91" s="64">
        <v>7.8787460000007095E-2</v>
      </c>
      <c r="CG91" s="64">
        <v>-0.216904819999997</v>
      </c>
      <c r="CH91" s="64">
        <v>8.2983020000004806E-2</v>
      </c>
      <c r="CI91" s="64">
        <v>0.32694197000000502</v>
      </c>
      <c r="CJ91" s="64">
        <v>-0.12769535000000101</v>
      </c>
      <c r="CK91" s="64">
        <v>6.8345509999989701E-2</v>
      </c>
      <c r="CL91" s="64">
        <v>3.9275058000010098E-2</v>
      </c>
      <c r="CM91" s="64">
        <v>0.12439968999999899</v>
      </c>
      <c r="CN91" s="64">
        <v>0.10259861999999401</v>
      </c>
      <c r="CO91" s="64">
        <v>-0.125852989999997</v>
      </c>
      <c r="CP91" s="64">
        <v>8.4202030000035694E-3</v>
      </c>
      <c r="CQ91" s="64">
        <v>-2.9793866000005199E-2</v>
      </c>
      <c r="CR91" s="64">
        <v>-0.238312890000003</v>
      </c>
      <c r="CS91" s="64">
        <v>-7.5046990000005004E-2</v>
      </c>
      <c r="CT91" s="64">
        <v>4.57956040000873E-3</v>
      </c>
      <c r="CU91" s="64">
        <v>-0.15224265000000101</v>
      </c>
      <c r="CV91" s="64">
        <v>-0.122693529999995</v>
      </c>
      <c r="CW91" s="64">
        <v>-4.2307519999995602E-2</v>
      </c>
      <c r="CX91" s="64">
        <v>0.20288600000000201</v>
      </c>
      <c r="CY91" s="64">
        <v>0.14403981999999699</v>
      </c>
      <c r="CZ91" s="64">
        <v>6.1857049999991497E-2</v>
      </c>
      <c r="DA91" s="64">
        <v>9.9913395999995394E-2</v>
      </c>
      <c r="DB91" s="64">
        <v>4.3322157000003102E-2</v>
      </c>
      <c r="DC91" s="64">
        <v>0.14406724000000101</v>
      </c>
      <c r="DD91" s="64">
        <v>-1.4951176999999901E-2</v>
      </c>
      <c r="DE91" s="64">
        <v>0.18652368000000599</v>
      </c>
      <c r="DF91" s="64">
        <v>-3.1882449999998098E-2</v>
      </c>
      <c r="DG91" s="64">
        <v>-0.13024724000000301</v>
      </c>
      <c r="DH91" s="64">
        <v>1.3844159</v>
      </c>
      <c r="DI91" s="64">
        <v>2.31394379999195E-3</v>
      </c>
      <c r="DJ91" s="64">
        <v>-0.132524489999997</v>
      </c>
      <c r="DK91" s="64">
        <v>0.29411852000000899</v>
      </c>
      <c r="DL91" s="64">
        <v>-0.108661139999999</v>
      </c>
      <c r="DM91" s="64">
        <v>3.5937462999902098E-3</v>
      </c>
      <c r="DN91" s="64">
        <v>-9.8321795000000406E-2</v>
      </c>
      <c r="DO91" s="64">
        <v>-3.4033332000005197E-2</v>
      </c>
      <c r="DP91" s="64">
        <v>-3.1062427999994899E-2</v>
      </c>
      <c r="DQ91" s="64">
        <v>-2.37223580000001E-2</v>
      </c>
      <c r="DR91" s="64">
        <v>-5.95544000000503E-3</v>
      </c>
      <c r="DS91" s="64">
        <v>2.6194083999997501E-2</v>
      </c>
      <c r="DT91" s="64">
        <v>-1.7021669999994798E-2</v>
      </c>
      <c r="DU91" s="64">
        <v>-8.1575945000000899E-2</v>
      </c>
      <c r="DV91" s="64">
        <v>1.5892728999933299E-3</v>
      </c>
      <c r="DW91" s="64">
        <v>0.166157360000008</v>
      </c>
      <c r="DX91" s="64">
        <v>-0.12918647999999899</v>
      </c>
      <c r="DY91" s="64">
        <v>-9.1236510000003407E-2</v>
      </c>
      <c r="DZ91" s="64">
        <v>-2.4403799999994601E-2</v>
      </c>
      <c r="EA91" s="64">
        <v>0.123500966000001</v>
      </c>
      <c r="EB91" s="64">
        <v>0.17675028999999401</v>
      </c>
    </row>
    <row r="92" spans="1:132" x14ac:dyDescent="0.3">
      <c r="A92" s="63"/>
      <c r="B92" s="83" t="s">
        <v>284</v>
      </c>
      <c r="C92" s="64">
        <v>-2.4138805999995901E-2</v>
      </c>
      <c r="D92" s="64">
        <v>-2.0657876999996602E-2</v>
      </c>
      <c r="E92" s="64">
        <v>5.9034640000010803E-2</v>
      </c>
      <c r="F92" s="64">
        <v>0.26589042000000301</v>
      </c>
      <c r="G92" s="64">
        <v>0.23151448000000599</v>
      </c>
      <c r="H92" s="64">
        <v>3.0636736999989402E-2</v>
      </c>
      <c r="I92" s="64">
        <v>0.19361455999999899</v>
      </c>
      <c r="J92" s="64">
        <v>-0.214080719999998</v>
      </c>
      <c r="K92" s="64">
        <v>9.42539500000006E-2</v>
      </c>
      <c r="L92" s="64">
        <v>-0.22882116000000299</v>
      </c>
      <c r="M92" s="64">
        <v>-0.142924300000002</v>
      </c>
      <c r="N92" s="64">
        <v>0.43408483000000297</v>
      </c>
      <c r="O92" s="64">
        <v>2.1349454000008102E-2</v>
      </c>
      <c r="P92" s="64">
        <v>5.6117214000117599E-4</v>
      </c>
      <c r="Q92" s="64">
        <v>-0.14832759999999801</v>
      </c>
      <c r="R92" s="64">
        <v>4.2174067000000398E-2</v>
      </c>
      <c r="S92" s="64">
        <v>-3.5054759999997298E-2</v>
      </c>
      <c r="T92" s="64">
        <v>-5.4011054000002702E-2</v>
      </c>
      <c r="U92" s="64">
        <v>-1.45653230000042E-2</v>
      </c>
      <c r="V92" s="64">
        <v>-0.21756293000000401</v>
      </c>
      <c r="W92" s="64">
        <v>8.1655819999992801E-2</v>
      </c>
      <c r="X92" s="64">
        <v>0.15553514999999701</v>
      </c>
      <c r="Y92" s="64">
        <v>1.38316630000634E-3</v>
      </c>
      <c r="Z92" s="64">
        <v>6.59912749999991E-2</v>
      </c>
      <c r="AA92" s="64">
        <v>4.0493340000002903E-2</v>
      </c>
      <c r="AB92" s="64">
        <v>-0.14305969000000299</v>
      </c>
      <c r="AC92" s="64">
        <v>5.0681629999993497E-2</v>
      </c>
      <c r="AD92" s="64">
        <v>-8.8284454999998402E-2</v>
      </c>
      <c r="AE92" s="64">
        <v>1.1005667000008001E-2</v>
      </c>
      <c r="AF92" s="64">
        <v>-7.0393469999996405E-2</v>
      </c>
      <c r="AG92" s="64">
        <v>-0.188059900000004</v>
      </c>
      <c r="AH92" s="64">
        <v>-3.1601199999997699E-2</v>
      </c>
      <c r="AI92" s="64">
        <v>0.103012643999989</v>
      </c>
      <c r="AJ92" s="64">
        <v>6.7886165999997403E-2</v>
      </c>
      <c r="AK92" s="64">
        <v>0.55632602999999803</v>
      </c>
      <c r="AL92" s="64">
        <v>7.0660070000006001E-2</v>
      </c>
      <c r="AM92" s="64">
        <v>6.1863136000006598E-2</v>
      </c>
      <c r="AN92" s="64">
        <v>4.6389713999994697E-2</v>
      </c>
      <c r="AO92" s="64">
        <v>-4.4665224999995701E-2</v>
      </c>
      <c r="AP92" s="64">
        <v>-6.5151510000005505E-2</v>
      </c>
      <c r="AQ92" s="64">
        <v>2.0773365999993101E-2</v>
      </c>
      <c r="AR92" s="64">
        <v>2.40050499999978E-2</v>
      </c>
      <c r="AS92" s="64">
        <v>7.4456800000000101E-2</v>
      </c>
      <c r="AT92" s="64">
        <v>1.07426349999999</v>
      </c>
      <c r="AU92" s="64">
        <v>-3.47487700003146E-4</v>
      </c>
      <c r="AV92" s="64">
        <v>-2.7285644999997E-2</v>
      </c>
      <c r="AW92" s="64">
        <v>-2.5080114999998002E-2</v>
      </c>
      <c r="AX92" s="64">
        <v>-7.0163609999995796E-2</v>
      </c>
      <c r="AY92" s="64">
        <v>-1.81583449999967E-2</v>
      </c>
      <c r="AZ92" s="64">
        <v>6.9321950000000895E-2</v>
      </c>
      <c r="BA92" s="64">
        <v>-3.41619600000009E-2</v>
      </c>
      <c r="BB92" s="64">
        <v>0.16431109999999199</v>
      </c>
      <c r="BC92" s="64">
        <v>5.8643769999999797E-2</v>
      </c>
      <c r="BD92" s="64">
        <v>3.64654359999994E-2</v>
      </c>
      <c r="BE92" s="64">
        <v>-3.3614002000004202E-2</v>
      </c>
      <c r="BF92" s="64">
        <v>2.0531725000005899E-2</v>
      </c>
      <c r="BG92" s="64">
        <v>0.13023720000000499</v>
      </c>
      <c r="BH92" s="64">
        <v>0.110363989999995</v>
      </c>
      <c r="BI92" s="64">
        <v>3.9139435000001797E-2</v>
      </c>
      <c r="BJ92" s="64">
        <v>-4.13703549999589E-3</v>
      </c>
      <c r="BK92" s="64">
        <v>4.9351546999920597E-3</v>
      </c>
      <c r="BL92" s="64">
        <v>-0.212197780000001</v>
      </c>
      <c r="BM92" s="64">
        <v>-2.5456807000001601E-2</v>
      </c>
      <c r="BN92" s="64">
        <v>-0.123912184999997</v>
      </c>
      <c r="BO92" s="64">
        <v>8.4779023999992403E-2</v>
      </c>
      <c r="BP92" s="64">
        <v>-1.3344507000000001</v>
      </c>
      <c r="BQ92" s="64">
        <v>6.9875019999998705E-2</v>
      </c>
      <c r="BR92" s="64">
        <v>0.27387342000000398</v>
      </c>
      <c r="BS92" s="64">
        <v>-0.12449463999999499</v>
      </c>
      <c r="BT92" s="64">
        <v>5.2699749999995903E-2</v>
      </c>
      <c r="BU92" s="64">
        <v>-7.1650855000004995E-2</v>
      </c>
      <c r="BV92" s="64">
        <v>0.147340639999993</v>
      </c>
      <c r="BW92" s="64">
        <v>-5.4975120000000398E-2</v>
      </c>
      <c r="BX92" s="64">
        <v>-3.6139578000005099E-2</v>
      </c>
      <c r="BY92" s="64">
        <v>0.147993249999989</v>
      </c>
      <c r="BZ92" s="64">
        <v>0.18278433000000799</v>
      </c>
      <c r="CA92" s="64">
        <v>1.63323430000029E-2</v>
      </c>
      <c r="CB92" s="64">
        <v>-2.91107989999984E-2</v>
      </c>
      <c r="CC92" s="64">
        <v>-3.4323398000002399E-2</v>
      </c>
      <c r="CD92" s="64">
        <v>4.2838037000003701E-2</v>
      </c>
      <c r="CE92" s="64">
        <v>9.3131500000009901E-2</v>
      </c>
      <c r="CF92" s="64">
        <v>7.8787460000007095E-2</v>
      </c>
      <c r="CG92" s="64">
        <v>-0.216904819999997</v>
      </c>
      <c r="CH92" s="64">
        <v>8.2983020000004806E-2</v>
      </c>
      <c r="CI92" s="64">
        <v>0.32694197000000502</v>
      </c>
      <c r="CJ92" s="64">
        <v>-0.12769535000000101</v>
      </c>
      <c r="CK92" s="64">
        <v>6.8345509999989701E-2</v>
      </c>
      <c r="CL92" s="64">
        <v>3.9275058000010098E-2</v>
      </c>
      <c r="CM92" s="64">
        <v>0.12439968999999899</v>
      </c>
      <c r="CN92" s="64">
        <v>0.10259861999999401</v>
      </c>
      <c r="CO92" s="64">
        <v>-0.125852989999997</v>
      </c>
      <c r="CP92" s="64">
        <v>8.4202030000035694E-3</v>
      </c>
      <c r="CQ92" s="64">
        <v>-2.9793866000005199E-2</v>
      </c>
      <c r="CR92" s="64">
        <v>-0.238312890000003</v>
      </c>
      <c r="CS92" s="64">
        <v>-7.5046990000005004E-2</v>
      </c>
      <c r="CT92" s="64">
        <v>4.57956040000873E-3</v>
      </c>
      <c r="CU92" s="64">
        <v>-0.15224265000000101</v>
      </c>
      <c r="CV92" s="64">
        <v>-0.122693529999995</v>
      </c>
      <c r="CW92" s="64">
        <v>-4.2307519999995602E-2</v>
      </c>
      <c r="CX92" s="64">
        <v>0.20288600000000201</v>
      </c>
      <c r="CY92" s="64">
        <v>0.14403981999999699</v>
      </c>
      <c r="CZ92" s="64">
        <v>6.1857049999991497E-2</v>
      </c>
      <c r="DA92" s="64">
        <v>9.9913395999995394E-2</v>
      </c>
      <c r="DB92" s="64">
        <v>4.3322157000003102E-2</v>
      </c>
      <c r="DC92" s="64">
        <v>0.14406724000000101</v>
      </c>
      <c r="DD92" s="64">
        <v>-1.4951176999999901E-2</v>
      </c>
      <c r="DE92" s="64">
        <v>0.18652368000000599</v>
      </c>
      <c r="DF92" s="64">
        <v>-3.1882449999998098E-2</v>
      </c>
      <c r="DG92" s="64">
        <v>-0.13024724000000301</v>
      </c>
      <c r="DH92" s="64">
        <v>1.3844159</v>
      </c>
      <c r="DI92" s="64">
        <v>2.31394379999195E-3</v>
      </c>
      <c r="DJ92" s="64">
        <v>-0.132524489999997</v>
      </c>
      <c r="DK92" s="64">
        <v>0.29411852000000899</v>
      </c>
      <c r="DL92" s="64">
        <v>-0.108661139999999</v>
      </c>
      <c r="DM92" s="64">
        <v>3.5937462999902098E-3</v>
      </c>
      <c r="DN92" s="64">
        <v>-9.8321795000000406E-2</v>
      </c>
      <c r="DO92" s="64">
        <v>-3.4033332000005197E-2</v>
      </c>
      <c r="DP92" s="64">
        <v>-3.1062427999994899E-2</v>
      </c>
      <c r="DQ92" s="64">
        <v>-2.37223580000001E-2</v>
      </c>
      <c r="DR92" s="64">
        <v>-5.95544000000503E-3</v>
      </c>
      <c r="DS92" s="64">
        <v>2.6194083999997501E-2</v>
      </c>
      <c r="DT92" s="64">
        <v>-1.7021669999994798E-2</v>
      </c>
      <c r="DU92" s="64">
        <v>-8.1575945000000899E-2</v>
      </c>
      <c r="DV92" s="64">
        <v>1.5892728999933299E-3</v>
      </c>
      <c r="DW92" s="64">
        <v>0.166157360000008</v>
      </c>
      <c r="DX92" s="64">
        <v>-0.12918647999999899</v>
      </c>
      <c r="DY92" s="64">
        <v>-9.1236510000003407E-2</v>
      </c>
      <c r="DZ92" s="64">
        <v>-2.4403799999994601E-2</v>
      </c>
      <c r="EA92" s="64">
        <v>0.123500966000001</v>
      </c>
      <c r="EB92" s="64">
        <v>0.17675028999999401</v>
      </c>
    </row>
    <row r="93" spans="1:132" x14ac:dyDescent="0.3">
      <c r="A93" s="63"/>
      <c r="B93" s="83" t="s">
        <v>285</v>
      </c>
      <c r="C93" s="64">
        <v>-2.4138805999995901E-2</v>
      </c>
      <c r="D93" s="64">
        <v>-2.0657876999996602E-2</v>
      </c>
      <c r="E93" s="64">
        <v>5.9034640000010803E-2</v>
      </c>
      <c r="F93" s="64">
        <v>0.26589042000000301</v>
      </c>
      <c r="G93" s="64">
        <v>0.23151448000000599</v>
      </c>
      <c r="H93" s="64">
        <v>3.0636736999989402E-2</v>
      </c>
      <c r="I93" s="64">
        <v>0.19361455999999899</v>
      </c>
      <c r="J93" s="64">
        <v>-0.214080719999998</v>
      </c>
      <c r="K93" s="64">
        <v>9.42539500000006E-2</v>
      </c>
      <c r="L93" s="64">
        <v>-0.22882116000000299</v>
      </c>
      <c r="M93" s="64">
        <v>-0.142924300000002</v>
      </c>
      <c r="N93" s="64">
        <v>0.43408483000000297</v>
      </c>
      <c r="O93" s="64">
        <v>2.1349454000008102E-2</v>
      </c>
      <c r="P93" s="64">
        <v>5.6117214000117599E-4</v>
      </c>
      <c r="Q93" s="64">
        <v>-0.14832759999999801</v>
      </c>
      <c r="R93" s="64">
        <v>4.2174067000000398E-2</v>
      </c>
      <c r="S93" s="64">
        <v>-3.5054759999997298E-2</v>
      </c>
      <c r="T93" s="64">
        <v>-5.4011054000002702E-2</v>
      </c>
      <c r="U93" s="64">
        <v>-1.45653230000042E-2</v>
      </c>
      <c r="V93" s="64">
        <v>-0.21756293000000401</v>
      </c>
      <c r="W93" s="64">
        <v>8.1655819999992801E-2</v>
      </c>
      <c r="X93" s="64">
        <v>0.15553514999999701</v>
      </c>
      <c r="Y93" s="64">
        <v>1.38316630000634E-3</v>
      </c>
      <c r="Z93" s="64">
        <v>6.59912749999991E-2</v>
      </c>
      <c r="AA93" s="64">
        <v>4.0493340000002903E-2</v>
      </c>
      <c r="AB93" s="64">
        <v>-0.14305969000000299</v>
      </c>
      <c r="AC93" s="64">
        <v>5.0681629999993497E-2</v>
      </c>
      <c r="AD93" s="64">
        <v>-8.8284454999998402E-2</v>
      </c>
      <c r="AE93" s="64">
        <v>1.1005667000008001E-2</v>
      </c>
      <c r="AF93" s="64">
        <v>-7.0393469999996405E-2</v>
      </c>
      <c r="AG93" s="64">
        <v>-0.188059900000004</v>
      </c>
      <c r="AH93" s="64">
        <v>-3.1601199999997699E-2</v>
      </c>
      <c r="AI93" s="64">
        <v>0.103012643999989</v>
      </c>
      <c r="AJ93" s="64">
        <v>6.7886165999997403E-2</v>
      </c>
      <c r="AK93" s="64">
        <v>0.55632602999999803</v>
      </c>
      <c r="AL93" s="64">
        <v>7.0660070000006001E-2</v>
      </c>
      <c r="AM93" s="64">
        <v>6.1863136000006598E-2</v>
      </c>
      <c r="AN93" s="64">
        <v>4.6389713999994697E-2</v>
      </c>
      <c r="AO93" s="64">
        <v>-4.4665224999995701E-2</v>
      </c>
      <c r="AP93" s="64">
        <v>-6.5151510000005505E-2</v>
      </c>
      <c r="AQ93" s="64">
        <v>2.0773365999993101E-2</v>
      </c>
      <c r="AR93" s="64">
        <v>2.40050499999978E-2</v>
      </c>
      <c r="AS93" s="64">
        <v>7.4456800000000101E-2</v>
      </c>
      <c r="AT93" s="64">
        <v>1.07426349999999</v>
      </c>
      <c r="AU93" s="64">
        <v>-3.47487700003146E-4</v>
      </c>
      <c r="AV93" s="64">
        <v>-2.7285644999997E-2</v>
      </c>
      <c r="AW93" s="64">
        <v>-2.5080114999998002E-2</v>
      </c>
      <c r="AX93" s="64">
        <v>-7.0163609999995796E-2</v>
      </c>
      <c r="AY93" s="64">
        <v>-1.81583449999967E-2</v>
      </c>
      <c r="AZ93" s="64">
        <v>6.9321950000000895E-2</v>
      </c>
      <c r="BA93" s="64">
        <v>-3.41619600000009E-2</v>
      </c>
      <c r="BB93" s="64">
        <v>0.16431109999999199</v>
      </c>
      <c r="BC93" s="64">
        <v>5.8643769999999797E-2</v>
      </c>
      <c r="BD93" s="64">
        <v>3.64654359999994E-2</v>
      </c>
      <c r="BE93" s="64">
        <v>-3.3614002000004202E-2</v>
      </c>
      <c r="BF93" s="64">
        <v>2.0531725000005899E-2</v>
      </c>
      <c r="BG93" s="64">
        <v>0.13023720000000499</v>
      </c>
      <c r="BH93" s="64">
        <v>0.110363989999995</v>
      </c>
      <c r="BI93" s="64">
        <v>3.9139435000001797E-2</v>
      </c>
      <c r="BJ93" s="64">
        <v>-4.13703549999589E-3</v>
      </c>
      <c r="BK93" s="64">
        <v>4.9351546999920597E-3</v>
      </c>
      <c r="BL93" s="64">
        <v>-0.212197780000001</v>
      </c>
      <c r="BM93" s="64">
        <v>-2.5456807000001601E-2</v>
      </c>
      <c r="BN93" s="64">
        <v>-0.123912184999997</v>
      </c>
      <c r="BO93" s="64">
        <v>8.4779023999992403E-2</v>
      </c>
      <c r="BP93" s="64">
        <v>-1.3344507000000001</v>
      </c>
      <c r="BQ93" s="64">
        <v>6.9875019999998705E-2</v>
      </c>
      <c r="BR93" s="64">
        <v>0.27387342000000398</v>
      </c>
      <c r="BS93" s="64">
        <v>-0.12449463999999499</v>
      </c>
      <c r="BT93" s="64">
        <v>5.2699749999995903E-2</v>
      </c>
      <c r="BU93" s="64">
        <v>-7.1650855000004995E-2</v>
      </c>
      <c r="BV93" s="64">
        <v>0.147340639999993</v>
      </c>
      <c r="BW93" s="64">
        <v>-5.4975120000000398E-2</v>
      </c>
      <c r="BX93" s="64">
        <v>-3.6139578000005099E-2</v>
      </c>
      <c r="BY93" s="64">
        <v>0.147993249999989</v>
      </c>
      <c r="BZ93" s="64">
        <v>0.18278433000000799</v>
      </c>
      <c r="CA93" s="64">
        <v>1.63323430000029E-2</v>
      </c>
      <c r="CB93" s="64">
        <v>-2.91107989999984E-2</v>
      </c>
      <c r="CC93" s="64">
        <v>-3.4323398000002399E-2</v>
      </c>
      <c r="CD93" s="64">
        <v>4.2838037000003701E-2</v>
      </c>
      <c r="CE93" s="64">
        <v>9.3131500000009901E-2</v>
      </c>
      <c r="CF93" s="64">
        <v>7.8787460000007095E-2</v>
      </c>
      <c r="CG93" s="64">
        <v>-0.216904819999997</v>
      </c>
      <c r="CH93" s="64">
        <v>8.2983020000004806E-2</v>
      </c>
      <c r="CI93" s="64">
        <v>0.32694197000000502</v>
      </c>
      <c r="CJ93" s="64">
        <v>-0.12769535000000101</v>
      </c>
      <c r="CK93" s="64">
        <v>6.8345509999989701E-2</v>
      </c>
      <c r="CL93" s="64">
        <v>3.9275058000010098E-2</v>
      </c>
      <c r="CM93" s="64">
        <v>0.12439968999999899</v>
      </c>
      <c r="CN93" s="64">
        <v>0.10259861999999401</v>
      </c>
      <c r="CO93" s="64">
        <v>-0.125852989999997</v>
      </c>
      <c r="CP93" s="64">
        <v>8.4202030000035694E-3</v>
      </c>
      <c r="CQ93" s="64">
        <v>-2.9793866000005199E-2</v>
      </c>
      <c r="CR93" s="64">
        <v>-0.238312890000003</v>
      </c>
      <c r="CS93" s="64">
        <v>-7.5046990000005004E-2</v>
      </c>
      <c r="CT93" s="64">
        <v>4.57956040000873E-3</v>
      </c>
      <c r="CU93" s="64">
        <v>-0.15224265000000101</v>
      </c>
      <c r="CV93" s="64">
        <v>-0.122693529999995</v>
      </c>
      <c r="CW93" s="64">
        <v>-4.2307519999995602E-2</v>
      </c>
      <c r="CX93" s="64">
        <v>0.20288600000000201</v>
      </c>
      <c r="CY93" s="64">
        <v>0.14403981999999699</v>
      </c>
      <c r="CZ93" s="64">
        <v>6.1857049999991497E-2</v>
      </c>
      <c r="DA93" s="64">
        <v>9.9913395999995394E-2</v>
      </c>
      <c r="DB93" s="64">
        <v>4.3322157000003102E-2</v>
      </c>
      <c r="DC93" s="64">
        <v>0.14406724000000101</v>
      </c>
      <c r="DD93" s="64">
        <v>-1.4951176999999901E-2</v>
      </c>
      <c r="DE93" s="64">
        <v>0.18652368000000599</v>
      </c>
      <c r="DF93" s="64">
        <v>-3.1882449999998098E-2</v>
      </c>
      <c r="DG93" s="64">
        <v>-0.13024724000000301</v>
      </c>
      <c r="DH93" s="64">
        <v>1.3844159</v>
      </c>
      <c r="DI93" s="64">
        <v>2.31394379999195E-3</v>
      </c>
      <c r="DJ93" s="64">
        <v>-0.132524489999997</v>
      </c>
      <c r="DK93" s="64">
        <v>0.29411852000000899</v>
      </c>
      <c r="DL93" s="64">
        <v>-0.108661139999999</v>
      </c>
      <c r="DM93" s="64">
        <v>3.5937462999902098E-3</v>
      </c>
      <c r="DN93" s="64">
        <v>-9.8321795000000406E-2</v>
      </c>
      <c r="DO93" s="64">
        <v>-3.4033332000005197E-2</v>
      </c>
      <c r="DP93" s="64">
        <v>-3.1062427999994899E-2</v>
      </c>
      <c r="DQ93" s="64">
        <v>-2.37223580000001E-2</v>
      </c>
      <c r="DR93" s="64">
        <v>-5.95544000000503E-3</v>
      </c>
      <c r="DS93" s="64">
        <v>2.6194083999997501E-2</v>
      </c>
      <c r="DT93" s="64">
        <v>-1.7021669999994798E-2</v>
      </c>
      <c r="DU93" s="64">
        <v>-8.1575945000000899E-2</v>
      </c>
      <c r="DV93" s="64">
        <v>1.5892728999933299E-3</v>
      </c>
      <c r="DW93" s="64">
        <v>0.166157360000008</v>
      </c>
      <c r="DX93" s="64">
        <v>-0.12918647999999899</v>
      </c>
      <c r="DY93" s="64">
        <v>-9.1236510000003407E-2</v>
      </c>
      <c r="DZ93" s="64">
        <v>-2.4403799999994601E-2</v>
      </c>
      <c r="EA93" s="64">
        <v>0.123500966000001</v>
      </c>
      <c r="EB93" s="64">
        <v>0.17675028999999401</v>
      </c>
    </row>
    <row r="94" spans="1:132" x14ac:dyDescent="0.3">
      <c r="A94" s="63"/>
      <c r="B94" s="83" t="s">
        <v>286</v>
      </c>
      <c r="C94" s="64">
        <v>-2.4138805999995901E-2</v>
      </c>
      <c r="D94" s="64">
        <v>-2.0657876999996602E-2</v>
      </c>
      <c r="E94" s="64">
        <v>5.9034640000010803E-2</v>
      </c>
      <c r="F94" s="64">
        <v>0.26589042000000301</v>
      </c>
      <c r="G94" s="64">
        <v>0.23151448000000599</v>
      </c>
      <c r="H94" s="64">
        <v>3.0636736999989402E-2</v>
      </c>
      <c r="I94" s="64">
        <v>0.19361455999999899</v>
      </c>
      <c r="J94" s="64">
        <v>-0.214080719999998</v>
      </c>
      <c r="K94" s="64">
        <v>9.42539500000006E-2</v>
      </c>
      <c r="L94" s="64">
        <v>-0.22882116000000299</v>
      </c>
      <c r="M94" s="64">
        <v>-0.142924300000002</v>
      </c>
      <c r="N94" s="64">
        <v>0.43408483000000297</v>
      </c>
      <c r="O94" s="64">
        <v>2.1349454000008102E-2</v>
      </c>
      <c r="P94" s="64">
        <v>5.6117214000117599E-4</v>
      </c>
      <c r="Q94" s="64">
        <v>-0.14832759999999801</v>
      </c>
      <c r="R94" s="64">
        <v>4.2174067000000398E-2</v>
      </c>
      <c r="S94" s="64">
        <v>-3.5054759999997298E-2</v>
      </c>
      <c r="T94" s="64">
        <v>-5.4011054000002702E-2</v>
      </c>
      <c r="U94" s="64">
        <v>-1.45653230000042E-2</v>
      </c>
      <c r="V94" s="64">
        <v>-0.21756293000000401</v>
      </c>
      <c r="W94" s="64">
        <v>8.1655819999992801E-2</v>
      </c>
      <c r="X94" s="64">
        <v>0.15553514999999701</v>
      </c>
      <c r="Y94" s="64">
        <v>1.38316630000634E-3</v>
      </c>
      <c r="Z94" s="64">
        <v>6.59912749999991E-2</v>
      </c>
      <c r="AA94" s="64">
        <v>4.0493340000002903E-2</v>
      </c>
      <c r="AB94" s="64">
        <v>-0.14305969000000299</v>
      </c>
      <c r="AC94" s="64">
        <v>5.0681629999993497E-2</v>
      </c>
      <c r="AD94" s="64">
        <v>-8.8284454999998402E-2</v>
      </c>
      <c r="AE94" s="64">
        <v>1.1005667000008001E-2</v>
      </c>
      <c r="AF94" s="64">
        <v>-7.0393469999996405E-2</v>
      </c>
      <c r="AG94" s="64">
        <v>-0.188059900000004</v>
      </c>
      <c r="AH94" s="64">
        <v>-3.1601199999997699E-2</v>
      </c>
      <c r="AI94" s="64">
        <v>0.103012643999989</v>
      </c>
      <c r="AJ94" s="64">
        <v>6.7886165999997403E-2</v>
      </c>
      <c r="AK94" s="64">
        <v>0.55632602999999803</v>
      </c>
      <c r="AL94" s="64">
        <v>7.0660070000006001E-2</v>
      </c>
      <c r="AM94" s="64">
        <v>6.1863136000006598E-2</v>
      </c>
      <c r="AN94" s="64">
        <v>4.6389713999994697E-2</v>
      </c>
      <c r="AO94" s="64">
        <v>-4.4665224999995701E-2</v>
      </c>
      <c r="AP94" s="64">
        <v>-6.5151510000005505E-2</v>
      </c>
      <c r="AQ94" s="64">
        <v>2.0773365999993101E-2</v>
      </c>
      <c r="AR94" s="64">
        <v>2.40050499999978E-2</v>
      </c>
      <c r="AS94" s="64">
        <v>7.4456800000000101E-2</v>
      </c>
      <c r="AT94" s="64">
        <v>1.07426349999999</v>
      </c>
      <c r="AU94" s="64">
        <v>-3.47487700003146E-4</v>
      </c>
      <c r="AV94" s="64">
        <v>-2.7285644999997E-2</v>
      </c>
      <c r="AW94" s="64">
        <v>-2.5080114999998002E-2</v>
      </c>
      <c r="AX94" s="64">
        <v>-7.0163609999995796E-2</v>
      </c>
      <c r="AY94" s="64">
        <v>-1.81583449999967E-2</v>
      </c>
      <c r="AZ94" s="64">
        <v>6.9321950000000895E-2</v>
      </c>
      <c r="BA94" s="64">
        <v>-3.41619600000009E-2</v>
      </c>
      <c r="BB94" s="64">
        <v>0.16431109999999199</v>
      </c>
      <c r="BC94" s="64">
        <v>5.8643769999999797E-2</v>
      </c>
      <c r="BD94" s="64">
        <v>3.64654359999994E-2</v>
      </c>
      <c r="BE94" s="64">
        <v>-3.3614002000004202E-2</v>
      </c>
      <c r="BF94" s="64">
        <v>2.0531725000005899E-2</v>
      </c>
      <c r="BG94" s="64">
        <v>0.13023720000000499</v>
      </c>
      <c r="BH94" s="64">
        <v>0.110363989999995</v>
      </c>
      <c r="BI94" s="64">
        <v>3.9139435000001797E-2</v>
      </c>
      <c r="BJ94" s="64">
        <v>-4.13703549999589E-3</v>
      </c>
      <c r="BK94" s="64">
        <v>4.9351546999920597E-3</v>
      </c>
      <c r="BL94" s="64">
        <v>-0.212197780000001</v>
      </c>
      <c r="BM94" s="64">
        <v>-2.5456807000001601E-2</v>
      </c>
      <c r="BN94" s="64">
        <v>-0.123912184999997</v>
      </c>
      <c r="BO94" s="64">
        <v>8.4779023999992403E-2</v>
      </c>
      <c r="BP94" s="64">
        <v>-1.3344507000000001</v>
      </c>
      <c r="BQ94" s="64">
        <v>6.9875019999998705E-2</v>
      </c>
      <c r="BR94" s="64">
        <v>0.27387342000000398</v>
      </c>
      <c r="BS94" s="64">
        <v>-0.12449463999999499</v>
      </c>
      <c r="BT94" s="64">
        <v>5.2699749999995903E-2</v>
      </c>
      <c r="BU94" s="64">
        <v>-7.1650855000004995E-2</v>
      </c>
      <c r="BV94" s="64">
        <v>0.147340639999993</v>
      </c>
      <c r="BW94" s="64">
        <v>-5.4975120000000398E-2</v>
      </c>
      <c r="BX94" s="64">
        <v>-3.6139578000005099E-2</v>
      </c>
      <c r="BY94" s="64">
        <v>0.147993249999989</v>
      </c>
      <c r="BZ94" s="64">
        <v>0.18278433000000799</v>
      </c>
      <c r="CA94" s="64">
        <v>1.63323430000029E-2</v>
      </c>
      <c r="CB94" s="64">
        <v>-2.91107989999984E-2</v>
      </c>
      <c r="CC94" s="64">
        <v>-3.4323398000002399E-2</v>
      </c>
      <c r="CD94" s="64">
        <v>4.2838037000003701E-2</v>
      </c>
      <c r="CE94" s="64">
        <v>9.3131500000009901E-2</v>
      </c>
      <c r="CF94" s="64">
        <v>7.8787460000007095E-2</v>
      </c>
      <c r="CG94" s="64">
        <v>-0.216904819999997</v>
      </c>
      <c r="CH94" s="64">
        <v>8.2983020000004806E-2</v>
      </c>
      <c r="CI94" s="64">
        <v>0.32694197000000502</v>
      </c>
      <c r="CJ94" s="64">
        <v>-0.12769535000000101</v>
      </c>
      <c r="CK94" s="64">
        <v>6.8345509999989701E-2</v>
      </c>
      <c r="CL94" s="64">
        <v>3.9275058000010098E-2</v>
      </c>
      <c r="CM94" s="64">
        <v>0.12439968999999899</v>
      </c>
      <c r="CN94" s="64">
        <v>0.10259861999999401</v>
      </c>
      <c r="CO94" s="64">
        <v>-0.125852989999997</v>
      </c>
      <c r="CP94" s="64">
        <v>8.4202030000035694E-3</v>
      </c>
      <c r="CQ94" s="64">
        <v>-2.9793866000005199E-2</v>
      </c>
      <c r="CR94" s="64">
        <v>-0.238312890000003</v>
      </c>
      <c r="CS94" s="64">
        <v>-7.5046990000005004E-2</v>
      </c>
      <c r="CT94" s="64">
        <v>4.57956040000873E-3</v>
      </c>
      <c r="CU94" s="64">
        <v>-0.15224265000000101</v>
      </c>
      <c r="CV94" s="64">
        <v>-0.122693529999995</v>
      </c>
      <c r="CW94" s="64">
        <v>-4.2307519999995602E-2</v>
      </c>
      <c r="CX94" s="64">
        <v>0.20288600000000201</v>
      </c>
      <c r="CY94" s="64">
        <v>0.14403981999999699</v>
      </c>
      <c r="CZ94" s="64">
        <v>6.1857049999991497E-2</v>
      </c>
      <c r="DA94" s="64">
        <v>9.9913395999995394E-2</v>
      </c>
      <c r="DB94" s="64">
        <v>4.3322157000003102E-2</v>
      </c>
      <c r="DC94" s="64">
        <v>0.14406724000000101</v>
      </c>
      <c r="DD94" s="64">
        <v>-1.4951176999999901E-2</v>
      </c>
      <c r="DE94" s="64">
        <v>0.18652368000000599</v>
      </c>
      <c r="DF94" s="64">
        <v>-3.1882449999998098E-2</v>
      </c>
      <c r="DG94" s="64">
        <v>-0.13024724000000301</v>
      </c>
      <c r="DH94" s="64">
        <v>1.3844159</v>
      </c>
      <c r="DI94" s="64">
        <v>2.31394379999195E-3</v>
      </c>
      <c r="DJ94" s="64">
        <v>-0.132524489999997</v>
      </c>
      <c r="DK94" s="64">
        <v>0.29411852000000899</v>
      </c>
      <c r="DL94" s="64">
        <v>-0.108661139999999</v>
      </c>
      <c r="DM94" s="64">
        <v>3.5937462999902098E-3</v>
      </c>
      <c r="DN94" s="64">
        <v>-9.8321795000000406E-2</v>
      </c>
      <c r="DO94" s="64">
        <v>-3.4033332000005197E-2</v>
      </c>
      <c r="DP94" s="64">
        <v>-3.1062427999994899E-2</v>
      </c>
      <c r="DQ94" s="64">
        <v>-2.37223580000001E-2</v>
      </c>
      <c r="DR94" s="64">
        <v>-5.95544000000503E-3</v>
      </c>
      <c r="DS94" s="64">
        <v>2.6194083999997501E-2</v>
      </c>
      <c r="DT94" s="64">
        <v>-1.7021669999994798E-2</v>
      </c>
      <c r="DU94" s="64">
        <v>-8.1575945000000899E-2</v>
      </c>
      <c r="DV94" s="64">
        <v>1.5892728999933299E-3</v>
      </c>
      <c r="DW94" s="64">
        <v>0.166157360000008</v>
      </c>
      <c r="DX94" s="64">
        <v>-0.12918647999999899</v>
      </c>
      <c r="DY94" s="64">
        <v>-9.1236510000003407E-2</v>
      </c>
      <c r="DZ94" s="64">
        <v>-2.4403799999994601E-2</v>
      </c>
      <c r="EA94" s="64">
        <v>0.123500966000001</v>
      </c>
      <c r="EB94" s="64">
        <v>0.17675028999999401</v>
      </c>
    </row>
    <row r="95" spans="1:132" x14ac:dyDescent="0.3">
      <c r="A95" s="63"/>
      <c r="B95" s="83" t="s">
        <v>287</v>
      </c>
      <c r="C95" s="64" t="s">
        <v>53</v>
      </c>
      <c r="D95" s="64" t="s">
        <v>53</v>
      </c>
      <c r="E95" s="64" t="s">
        <v>53</v>
      </c>
      <c r="F95" s="64" t="s">
        <v>53</v>
      </c>
      <c r="G95" s="64" t="s">
        <v>53</v>
      </c>
      <c r="H95" s="64" t="s">
        <v>53</v>
      </c>
      <c r="I95" s="64" t="s">
        <v>53</v>
      </c>
      <c r="J95" s="64" t="s">
        <v>53</v>
      </c>
      <c r="K95" s="64" t="s">
        <v>53</v>
      </c>
      <c r="L95" s="64" t="s">
        <v>53</v>
      </c>
      <c r="M95" s="64" t="s">
        <v>53</v>
      </c>
      <c r="N95" s="64" t="s">
        <v>53</v>
      </c>
      <c r="O95" s="64" t="s">
        <v>53</v>
      </c>
      <c r="P95" s="64" t="s">
        <v>53</v>
      </c>
      <c r="Q95" s="64" t="s">
        <v>53</v>
      </c>
      <c r="R95" s="64" t="s">
        <v>53</v>
      </c>
      <c r="S95" s="64" t="s">
        <v>53</v>
      </c>
      <c r="T95" s="64" t="s">
        <v>53</v>
      </c>
      <c r="U95" s="64" t="s">
        <v>53</v>
      </c>
      <c r="V95" s="64" t="s">
        <v>53</v>
      </c>
      <c r="W95" s="64" t="s">
        <v>53</v>
      </c>
      <c r="X95" s="64" t="s">
        <v>53</v>
      </c>
      <c r="Y95" s="64" t="s">
        <v>53</v>
      </c>
      <c r="Z95" s="64" t="s">
        <v>53</v>
      </c>
      <c r="AA95" s="64" t="s">
        <v>53</v>
      </c>
      <c r="AB95" s="64" t="s">
        <v>53</v>
      </c>
      <c r="AC95" s="64" t="s">
        <v>53</v>
      </c>
      <c r="AD95" s="64" t="s">
        <v>53</v>
      </c>
      <c r="AE95" s="64" t="s">
        <v>53</v>
      </c>
      <c r="AF95" s="64" t="s">
        <v>53</v>
      </c>
      <c r="AG95" s="64" t="s">
        <v>53</v>
      </c>
      <c r="AH95" s="64" t="s">
        <v>53</v>
      </c>
      <c r="AI95" s="64" t="s">
        <v>53</v>
      </c>
      <c r="AJ95" s="64" t="s">
        <v>53</v>
      </c>
      <c r="AK95" s="64" t="s">
        <v>53</v>
      </c>
      <c r="AL95" s="64" t="s">
        <v>53</v>
      </c>
      <c r="AM95" s="64" t="s">
        <v>53</v>
      </c>
      <c r="AN95" s="64" t="s">
        <v>53</v>
      </c>
      <c r="AO95" s="64" t="s">
        <v>53</v>
      </c>
      <c r="AP95" s="64" t="s">
        <v>53</v>
      </c>
      <c r="AQ95" s="64" t="s">
        <v>53</v>
      </c>
      <c r="AR95" s="64" t="s">
        <v>53</v>
      </c>
      <c r="AS95" s="64" t="s">
        <v>53</v>
      </c>
      <c r="AT95" s="64" t="s">
        <v>53</v>
      </c>
      <c r="AU95" s="64" t="s">
        <v>53</v>
      </c>
      <c r="AV95" s="64" t="s">
        <v>53</v>
      </c>
      <c r="AW95" s="64" t="s">
        <v>53</v>
      </c>
      <c r="AX95" s="64" t="s">
        <v>53</v>
      </c>
      <c r="AY95" s="64" t="s">
        <v>53</v>
      </c>
      <c r="AZ95" s="64" t="s">
        <v>53</v>
      </c>
      <c r="BA95" s="64" t="s">
        <v>53</v>
      </c>
      <c r="BB95" s="64" t="s">
        <v>53</v>
      </c>
      <c r="BC95" s="64" t="s">
        <v>53</v>
      </c>
      <c r="BD95" s="64" t="s">
        <v>53</v>
      </c>
      <c r="BE95" s="64" t="s">
        <v>53</v>
      </c>
      <c r="BF95" s="64" t="s">
        <v>53</v>
      </c>
      <c r="BG95" s="64" t="s">
        <v>53</v>
      </c>
      <c r="BH95" s="64" t="s">
        <v>53</v>
      </c>
      <c r="BI95" s="64" t="s">
        <v>53</v>
      </c>
      <c r="BJ95" s="64" t="s">
        <v>53</v>
      </c>
      <c r="BK95" s="64" t="s">
        <v>53</v>
      </c>
      <c r="BL95" s="64" t="s">
        <v>53</v>
      </c>
      <c r="BM95" s="64" t="s">
        <v>53</v>
      </c>
      <c r="BN95" s="64" t="s">
        <v>53</v>
      </c>
      <c r="BO95" s="64" t="s">
        <v>53</v>
      </c>
      <c r="BP95" s="64" t="s">
        <v>53</v>
      </c>
      <c r="BQ95" s="64" t="s">
        <v>53</v>
      </c>
      <c r="BR95" s="64" t="s">
        <v>53</v>
      </c>
      <c r="BS95" s="64" t="s">
        <v>53</v>
      </c>
      <c r="BT95" s="64" t="s">
        <v>53</v>
      </c>
      <c r="BU95" s="64" t="s">
        <v>53</v>
      </c>
      <c r="BV95" s="64" t="s">
        <v>53</v>
      </c>
      <c r="BW95" s="64" t="s">
        <v>53</v>
      </c>
      <c r="BX95" s="64" t="s">
        <v>53</v>
      </c>
      <c r="BY95" s="64" t="s">
        <v>53</v>
      </c>
      <c r="BZ95" s="64" t="s">
        <v>53</v>
      </c>
      <c r="CA95" s="64" t="s">
        <v>53</v>
      </c>
      <c r="CB95" s="64" t="s">
        <v>53</v>
      </c>
      <c r="CC95" s="64" t="s">
        <v>53</v>
      </c>
      <c r="CD95" s="64" t="s">
        <v>53</v>
      </c>
      <c r="CE95" s="64" t="s">
        <v>53</v>
      </c>
      <c r="CF95" s="64" t="s">
        <v>53</v>
      </c>
      <c r="CG95" s="64" t="s">
        <v>53</v>
      </c>
      <c r="CH95" s="64" t="s">
        <v>53</v>
      </c>
      <c r="CI95" s="64" t="s">
        <v>53</v>
      </c>
      <c r="CJ95" s="64" t="s">
        <v>53</v>
      </c>
      <c r="CK95" s="64" t="s">
        <v>53</v>
      </c>
      <c r="CL95" s="64" t="s">
        <v>53</v>
      </c>
      <c r="CM95" s="64" t="s">
        <v>53</v>
      </c>
      <c r="CN95" s="64" t="s">
        <v>53</v>
      </c>
      <c r="CO95" s="64" t="s">
        <v>53</v>
      </c>
      <c r="CP95" s="64" t="s">
        <v>53</v>
      </c>
      <c r="CQ95" s="64" t="s">
        <v>53</v>
      </c>
      <c r="CR95" s="64" t="s">
        <v>53</v>
      </c>
      <c r="CS95" s="64" t="s">
        <v>53</v>
      </c>
      <c r="CT95" s="64" t="s">
        <v>53</v>
      </c>
      <c r="CU95" s="64" t="s">
        <v>53</v>
      </c>
      <c r="CV95" s="64" t="s">
        <v>53</v>
      </c>
      <c r="CW95" s="64" t="s">
        <v>53</v>
      </c>
      <c r="CX95" s="64" t="s">
        <v>53</v>
      </c>
      <c r="CY95" s="64">
        <v>0</v>
      </c>
      <c r="CZ95" s="64">
        <v>6.1857049999991497E-2</v>
      </c>
      <c r="DA95" s="64">
        <v>9.9913395999995394E-2</v>
      </c>
      <c r="DB95" s="64">
        <v>4.3322157000003102E-2</v>
      </c>
      <c r="DC95" s="64">
        <v>0.14406724000000101</v>
      </c>
      <c r="DD95" s="64">
        <v>-1.4951176999999901E-2</v>
      </c>
      <c r="DE95" s="64">
        <v>0.18652368000000599</v>
      </c>
      <c r="DF95" s="64">
        <v>-3.1882449999998098E-2</v>
      </c>
      <c r="DG95" s="64">
        <v>-0.13024724000000301</v>
      </c>
      <c r="DH95" s="64">
        <v>1.3844159</v>
      </c>
      <c r="DI95" s="64">
        <v>2.31394379999195E-3</v>
      </c>
      <c r="DJ95" s="64">
        <v>-0.132524489999997</v>
      </c>
      <c r="DK95" s="64">
        <v>0.29411852000000899</v>
      </c>
      <c r="DL95" s="64">
        <v>-0.108661139999999</v>
      </c>
      <c r="DM95" s="64">
        <v>3.5937462999902098E-3</v>
      </c>
      <c r="DN95" s="64">
        <v>-9.8321795000000406E-2</v>
      </c>
      <c r="DO95" s="64">
        <v>-3.4033332000005197E-2</v>
      </c>
      <c r="DP95" s="64">
        <v>-3.1062427999994899E-2</v>
      </c>
      <c r="DQ95" s="64">
        <v>-2.37223580000001E-2</v>
      </c>
      <c r="DR95" s="64">
        <v>-5.95544000000503E-3</v>
      </c>
      <c r="DS95" s="64">
        <v>2.6194083999997501E-2</v>
      </c>
      <c r="DT95" s="64">
        <v>-1.7021669999994798E-2</v>
      </c>
      <c r="DU95" s="64">
        <v>-8.1575945000000899E-2</v>
      </c>
      <c r="DV95" s="64">
        <v>1.5892728999933299E-3</v>
      </c>
      <c r="DW95" s="64">
        <v>0.166157360000008</v>
      </c>
      <c r="DX95" s="64">
        <v>-0.12918647999999899</v>
      </c>
      <c r="DY95" s="64">
        <v>-9.1236510000003407E-2</v>
      </c>
      <c r="DZ95" s="64">
        <v>-2.4403799999994601E-2</v>
      </c>
      <c r="EA95" s="64">
        <v>0.123500966000001</v>
      </c>
      <c r="EB95" s="64">
        <v>0.17675028999999401</v>
      </c>
    </row>
    <row r="96" spans="1:132" x14ac:dyDescent="0.3">
      <c r="A96" s="63"/>
      <c r="B96" s="83" t="s">
        <v>288</v>
      </c>
      <c r="C96" s="64">
        <v>-2.4138805999995901E-2</v>
      </c>
      <c r="D96" s="64">
        <v>-2.0657876999996602E-2</v>
      </c>
      <c r="E96" s="64">
        <v>5.9034640000010803E-2</v>
      </c>
      <c r="F96" s="64">
        <v>0.26589042000000301</v>
      </c>
      <c r="G96" s="64">
        <v>0.23151448000000599</v>
      </c>
      <c r="H96" s="64">
        <v>3.0636736999989402E-2</v>
      </c>
      <c r="I96" s="64">
        <v>0.19361455999999899</v>
      </c>
      <c r="J96" s="64">
        <v>-0.214080719999998</v>
      </c>
      <c r="K96" s="64">
        <v>9.42539500000006E-2</v>
      </c>
      <c r="L96" s="64">
        <v>-0.22882116000000299</v>
      </c>
      <c r="M96" s="64">
        <v>-0.142924300000002</v>
      </c>
      <c r="N96" s="64">
        <v>0.43408483000000297</v>
      </c>
      <c r="O96" s="64">
        <v>2.1349454000008102E-2</v>
      </c>
      <c r="P96" s="64">
        <v>5.6117214000117599E-4</v>
      </c>
      <c r="Q96" s="64">
        <v>-0.14832759999999801</v>
      </c>
      <c r="R96" s="64">
        <v>4.2174067000000398E-2</v>
      </c>
      <c r="S96" s="64">
        <v>-3.5054759999997298E-2</v>
      </c>
      <c r="T96" s="64">
        <v>-5.4011054000002702E-2</v>
      </c>
      <c r="U96" s="64">
        <v>-1.45653230000042E-2</v>
      </c>
      <c r="V96" s="64">
        <v>-0.21756293000000401</v>
      </c>
      <c r="W96" s="64">
        <v>8.1655819999992801E-2</v>
      </c>
      <c r="X96" s="64">
        <v>0.15553514999999701</v>
      </c>
      <c r="Y96" s="64">
        <v>1.38316630000634E-3</v>
      </c>
      <c r="Z96" s="64">
        <v>6.59912749999991E-2</v>
      </c>
      <c r="AA96" s="64">
        <v>4.0493340000002903E-2</v>
      </c>
      <c r="AB96" s="64">
        <v>-0.14305969000000299</v>
      </c>
      <c r="AC96" s="64">
        <v>5.0681629999993497E-2</v>
      </c>
      <c r="AD96" s="64">
        <v>-8.8284454999998402E-2</v>
      </c>
      <c r="AE96" s="64">
        <v>1.1005667000008001E-2</v>
      </c>
      <c r="AF96" s="64">
        <v>-7.0393469999996405E-2</v>
      </c>
      <c r="AG96" s="64">
        <v>-0.188059900000004</v>
      </c>
      <c r="AH96" s="64">
        <v>-3.1601199999997699E-2</v>
      </c>
      <c r="AI96" s="64">
        <v>0.103012643999989</v>
      </c>
      <c r="AJ96" s="64">
        <v>6.7886165999997403E-2</v>
      </c>
      <c r="AK96" s="64">
        <v>0.55632602999999803</v>
      </c>
      <c r="AL96" s="64">
        <v>7.0660070000006001E-2</v>
      </c>
      <c r="AM96" s="64">
        <v>6.1863136000006598E-2</v>
      </c>
      <c r="AN96" s="64">
        <v>4.6389713999994697E-2</v>
      </c>
      <c r="AO96" s="64">
        <v>-4.4665224999995701E-2</v>
      </c>
      <c r="AP96" s="64">
        <v>-6.5151510000005505E-2</v>
      </c>
      <c r="AQ96" s="64">
        <v>2.0773365999993101E-2</v>
      </c>
      <c r="AR96" s="64">
        <v>2.40050499999978E-2</v>
      </c>
      <c r="AS96" s="64">
        <v>7.4456800000000101E-2</v>
      </c>
      <c r="AT96" s="64">
        <v>1.07426349999999</v>
      </c>
      <c r="AU96" s="64">
        <v>-3.47487700003146E-4</v>
      </c>
      <c r="AV96" s="64">
        <v>-2.7285644999997E-2</v>
      </c>
      <c r="AW96" s="64">
        <v>-2.5080114999998002E-2</v>
      </c>
      <c r="AX96" s="64">
        <v>-7.0163609999995796E-2</v>
      </c>
      <c r="AY96" s="64">
        <v>-1.81583449999967E-2</v>
      </c>
      <c r="AZ96" s="64">
        <v>6.9321950000000895E-2</v>
      </c>
      <c r="BA96" s="64">
        <v>-3.41619600000009E-2</v>
      </c>
      <c r="BB96" s="64">
        <v>0.16431109999999199</v>
      </c>
      <c r="BC96" s="64">
        <v>5.8643769999999797E-2</v>
      </c>
      <c r="BD96" s="64">
        <v>3.64654359999994E-2</v>
      </c>
      <c r="BE96" s="64">
        <v>-3.3614002000004202E-2</v>
      </c>
      <c r="BF96" s="64">
        <v>2.0531725000005899E-2</v>
      </c>
      <c r="BG96" s="64">
        <v>0.13023720000000499</v>
      </c>
      <c r="BH96" s="64">
        <v>0.110363989999995</v>
      </c>
      <c r="BI96" s="64">
        <v>3.9139435000001797E-2</v>
      </c>
      <c r="BJ96" s="64">
        <v>-4.13703549999589E-3</v>
      </c>
      <c r="BK96" s="64">
        <v>4.9351546999920597E-3</v>
      </c>
      <c r="BL96" s="64">
        <v>-0.212197780000001</v>
      </c>
      <c r="BM96" s="64">
        <v>-2.5456807000001601E-2</v>
      </c>
      <c r="BN96" s="64">
        <v>-0.123912184999997</v>
      </c>
      <c r="BO96" s="64">
        <v>8.4779023999992403E-2</v>
      </c>
      <c r="BP96" s="64">
        <v>-1.3344507000000001</v>
      </c>
      <c r="BQ96" s="64">
        <v>6.9875019999998705E-2</v>
      </c>
      <c r="BR96" s="64">
        <v>0.27387342000000398</v>
      </c>
      <c r="BS96" s="64">
        <v>-0.12449463999999499</v>
      </c>
      <c r="BT96" s="64">
        <v>5.2699749999995903E-2</v>
      </c>
      <c r="BU96" s="64">
        <v>-7.1650855000004995E-2</v>
      </c>
      <c r="BV96" s="64">
        <v>0.147340639999993</v>
      </c>
      <c r="BW96" s="64">
        <v>-5.4975120000000398E-2</v>
      </c>
      <c r="BX96" s="64">
        <v>-3.6139578000005099E-2</v>
      </c>
      <c r="BY96" s="64">
        <v>0.147993249999989</v>
      </c>
      <c r="BZ96" s="64">
        <v>0.18278433000000799</v>
      </c>
      <c r="CA96" s="64">
        <v>1.63323430000029E-2</v>
      </c>
      <c r="CB96" s="64">
        <v>-2.91107989999984E-2</v>
      </c>
      <c r="CC96" s="64">
        <v>-3.4323398000002399E-2</v>
      </c>
      <c r="CD96" s="64">
        <v>4.2838037000003701E-2</v>
      </c>
      <c r="CE96" s="64">
        <v>9.3131500000009901E-2</v>
      </c>
      <c r="CF96" s="64">
        <v>7.8787460000007095E-2</v>
      </c>
      <c r="CG96" s="64">
        <v>-0.216904819999997</v>
      </c>
      <c r="CH96" s="64">
        <v>8.2983020000004806E-2</v>
      </c>
      <c r="CI96" s="64">
        <v>0.32694197000000502</v>
      </c>
      <c r="CJ96" s="64">
        <v>-0.12769535000000101</v>
      </c>
      <c r="CK96" s="64">
        <v>6.8345509999989701E-2</v>
      </c>
      <c r="CL96" s="64">
        <v>3.9275058000010098E-2</v>
      </c>
      <c r="CM96" s="64">
        <v>0.12439968999999899</v>
      </c>
      <c r="CN96" s="64">
        <v>0.10259861999999401</v>
      </c>
      <c r="CO96" s="64">
        <v>-0.125852989999997</v>
      </c>
      <c r="CP96" s="64">
        <v>8.4202030000035694E-3</v>
      </c>
      <c r="CQ96" s="64">
        <v>-2.9793866000005199E-2</v>
      </c>
      <c r="CR96" s="64">
        <v>-0.238312890000003</v>
      </c>
      <c r="CS96" s="64">
        <v>-7.5046990000005004E-2</v>
      </c>
      <c r="CT96" s="64">
        <v>4.57956040000873E-3</v>
      </c>
      <c r="CU96" s="64">
        <v>-0.15224265000000101</v>
      </c>
      <c r="CV96" s="64">
        <v>-0.122693529999995</v>
      </c>
      <c r="CW96" s="64">
        <v>-4.2307519999995602E-2</v>
      </c>
      <c r="CX96" s="64">
        <v>0.20288600000000201</v>
      </c>
      <c r="CY96" s="64">
        <v>0.14403981999999699</v>
      </c>
      <c r="CZ96" s="64">
        <v>6.1857049999991497E-2</v>
      </c>
      <c r="DA96" s="64">
        <v>9.9913395999995394E-2</v>
      </c>
      <c r="DB96" s="64">
        <v>4.3322157000003102E-2</v>
      </c>
      <c r="DC96" s="64">
        <v>0.14406724000000101</v>
      </c>
      <c r="DD96" s="64">
        <v>-1.4951176999999901E-2</v>
      </c>
      <c r="DE96" s="64">
        <v>0.18652368000000599</v>
      </c>
      <c r="DF96" s="64">
        <v>-3.1882449999998098E-2</v>
      </c>
      <c r="DG96" s="64">
        <v>-0.13024724000000301</v>
      </c>
      <c r="DH96" s="64">
        <v>1.3844159</v>
      </c>
      <c r="DI96" s="64">
        <v>2.31394379999195E-3</v>
      </c>
      <c r="DJ96" s="64">
        <v>-0.132524489999997</v>
      </c>
      <c r="DK96" s="64">
        <v>0.29411852000000899</v>
      </c>
      <c r="DL96" s="64">
        <v>-0.108661139999999</v>
      </c>
      <c r="DM96" s="64">
        <v>3.5937462999902098E-3</v>
      </c>
      <c r="DN96" s="64">
        <v>-9.8321795000000406E-2</v>
      </c>
      <c r="DO96" s="64">
        <v>-3.4033332000005197E-2</v>
      </c>
      <c r="DP96" s="64">
        <v>-3.1062427999994899E-2</v>
      </c>
      <c r="DQ96" s="64">
        <v>-2.37223580000001E-2</v>
      </c>
      <c r="DR96" s="64">
        <v>-5.95544000000503E-3</v>
      </c>
      <c r="DS96" s="64">
        <v>2.6194083999997501E-2</v>
      </c>
      <c r="DT96" s="64">
        <v>-1.7021669999994798E-2</v>
      </c>
      <c r="DU96" s="64">
        <v>-8.1575945000000899E-2</v>
      </c>
      <c r="DV96" s="64">
        <v>1.5892728999933299E-3</v>
      </c>
      <c r="DW96" s="64">
        <v>0.166157360000008</v>
      </c>
      <c r="DX96" s="64">
        <v>-0.12918647999999899</v>
      </c>
      <c r="DY96" s="64">
        <v>-9.1236510000003407E-2</v>
      </c>
      <c r="DZ96" s="64">
        <v>-2.4403799999994601E-2</v>
      </c>
      <c r="EA96" s="64">
        <v>0.123500966000001</v>
      </c>
      <c r="EB96" s="64">
        <v>0.17675028999999401</v>
      </c>
    </row>
    <row r="97" spans="1:132" x14ac:dyDescent="0.3">
      <c r="A97" s="63"/>
      <c r="B97" s="83" t="s">
        <v>289</v>
      </c>
      <c r="C97" s="64">
        <v>-2.4138805999995901E-2</v>
      </c>
      <c r="D97" s="64">
        <v>-2.0657876999996602E-2</v>
      </c>
      <c r="E97" s="64">
        <v>5.9034640000010803E-2</v>
      </c>
      <c r="F97" s="64">
        <v>0.26589042000000301</v>
      </c>
      <c r="G97" s="64">
        <v>0.23151448000000599</v>
      </c>
      <c r="H97" s="64">
        <v>3.0636736999989402E-2</v>
      </c>
      <c r="I97" s="64">
        <v>0.19361455999999899</v>
      </c>
      <c r="J97" s="64">
        <v>-0.214080719999998</v>
      </c>
      <c r="K97" s="64">
        <v>9.42539500000006E-2</v>
      </c>
      <c r="L97" s="64">
        <v>-0.22882116000000299</v>
      </c>
      <c r="M97" s="64">
        <v>-0.142924300000002</v>
      </c>
      <c r="N97" s="64">
        <v>0.43408483000000297</v>
      </c>
      <c r="O97" s="64">
        <v>2.1349454000008102E-2</v>
      </c>
      <c r="P97" s="64">
        <v>5.6117214000117599E-4</v>
      </c>
      <c r="Q97" s="64">
        <v>-0.14832759999999801</v>
      </c>
      <c r="R97" s="64">
        <v>4.2174067000000398E-2</v>
      </c>
      <c r="S97" s="64">
        <v>-3.5054759999997298E-2</v>
      </c>
      <c r="T97" s="64">
        <v>-5.4011054000002702E-2</v>
      </c>
      <c r="U97" s="64">
        <v>-1.45653230000042E-2</v>
      </c>
      <c r="V97" s="64">
        <v>-0.21756293000000401</v>
      </c>
      <c r="W97" s="64">
        <v>8.1655819999992801E-2</v>
      </c>
      <c r="X97" s="64">
        <v>0.15553514999999701</v>
      </c>
      <c r="Y97" s="64">
        <v>1.38316630000634E-3</v>
      </c>
      <c r="Z97" s="64">
        <v>6.59912749999991E-2</v>
      </c>
      <c r="AA97" s="64">
        <v>4.0493340000002903E-2</v>
      </c>
      <c r="AB97" s="64">
        <v>-0.14305969000000299</v>
      </c>
      <c r="AC97" s="64">
        <v>5.0681629999993497E-2</v>
      </c>
      <c r="AD97" s="64">
        <v>-8.8284454999998402E-2</v>
      </c>
      <c r="AE97" s="64">
        <v>1.1005667000008001E-2</v>
      </c>
      <c r="AF97" s="64">
        <v>-7.0393469999996405E-2</v>
      </c>
      <c r="AG97" s="64">
        <v>-0.188059900000004</v>
      </c>
      <c r="AH97" s="64">
        <v>-3.1601199999997699E-2</v>
      </c>
      <c r="AI97" s="64">
        <v>0.103012643999989</v>
      </c>
      <c r="AJ97" s="64">
        <v>6.7886165999997403E-2</v>
      </c>
      <c r="AK97" s="64">
        <v>0.55632602999999803</v>
      </c>
      <c r="AL97" s="64">
        <v>7.0660070000006001E-2</v>
      </c>
      <c r="AM97" s="64">
        <v>6.1863136000006598E-2</v>
      </c>
      <c r="AN97" s="64">
        <v>4.6389713999994697E-2</v>
      </c>
      <c r="AO97" s="64">
        <v>-4.4665224999995701E-2</v>
      </c>
      <c r="AP97" s="64">
        <v>-6.5151510000005505E-2</v>
      </c>
      <c r="AQ97" s="64">
        <v>2.0773365999993101E-2</v>
      </c>
      <c r="AR97" s="64">
        <v>2.40050499999978E-2</v>
      </c>
      <c r="AS97" s="64">
        <v>7.4456800000000101E-2</v>
      </c>
      <c r="AT97" s="64">
        <v>1.07426349999999</v>
      </c>
      <c r="AU97" s="64">
        <v>-3.47487700003146E-4</v>
      </c>
      <c r="AV97" s="64">
        <v>-2.7285644999997E-2</v>
      </c>
      <c r="AW97" s="64">
        <v>-2.5080114999998002E-2</v>
      </c>
      <c r="AX97" s="64">
        <v>-7.0163609999995796E-2</v>
      </c>
      <c r="AY97" s="64">
        <v>-1.81583449999967E-2</v>
      </c>
      <c r="AZ97" s="64">
        <v>6.9321950000000895E-2</v>
      </c>
      <c r="BA97" s="64">
        <v>-3.41619600000009E-2</v>
      </c>
      <c r="BB97" s="64">
        <v>0.16431109999999199</v>
      </c>
      <c r="BC97" s="64">
        <v>5.8643769999999797E-2</v>
      </c>
      <c r="BD97" s="64">
        <v>3.64654359999994E-2</v>
      </c>
      <c r="BE97" s="64">
        <v>-3.3614002000004202E-2</v>
      </c>
      <c r="BF97" s="64">
        <v>2.0531725000005899E-2</v>
      </c>
      <c r="BG97" s="64">
        <v>0.13023720000000499</v>
      </c>
      <c r="BH97" s="64">
        <v>0.110363989999995</v>
      </c>
      <c r="BI97" s="64">
        <v>3.9139435000001797E-2</v>
      </c>
      <c r="BJ97" s="64">
        <v>-4.13703549999589E-3</v>
      </c>
      <c r="BK97" s="64">
        <v>4.9351546999920597E-3</v>
      </c>
      <c r="BL97" s="64">
        <v>-0.212197780000001</v>
      </c>
      <c r="BM97" s="64">
        <v>-2.5456807000001601E-2</v>
      </c>
      <c r="BN97" s="64">
        <v>-0.123912184999997</v>
      </c>
      <c r="BO97" s="64">
        <v>8.4779023999992403E-2</v>
      </c>
      <c r="BP97" s="64">
        <v>-1.3344507000000001</v>
      </c>
      <c r="BQ97" s="64">
        <v>6.9875019999998705E-2</v>
      </c>
      <c r="BR97" s="64">
        <v>0.27387342000000398</v>
      </c>
      <c r="BS97" s="64">
        <v>-0.12449463999999499</v>
      </c>
      <c r="BT97" s="64">
        <v>5.2699749999995903E-2</v>
      </c>
      <c r="BU97" s="64">
        <v>-7.1650855000004995E-2</v>
      </c>
      <c r="BV97" s="64">
        <v>0.147340639999993</v>
      </c>
      <c r="BW97" s="64">
        <v>-5.4975120000000398E-2</v>
      </c>
      <c r="BX97" s="64">
        <v>-3.6139578000005099E-2</v>
      </c>
      <c r="BY97" s="64">
        <v>0.147993249999989</v>
      </c>
      <c r="BZ97" s="64">
        <v>0.18278433000000799</v>
      </c>
      <c r="CA97" s="64">
        <v>1.63323430000029E-2</v>
      </c>
      <c r="CB97" s="64">
        <v>-2.91107989999984E-2</v>
      </c>
      <c r="CC97" s="64">
        <v>-3.4323398000002399E-2</v>
      </c>
      <c r="CD97" s="64">
        <v>4.2838037000003701E-2</v>
      </c>
      <c r="CE97" s="64">
        <v>9.3131500000009901E-2</v>
      </c>
      <c r="CF97" s="64">
        <v>7.8787460000007095E-2</v>
      </c>
      <c r="CG97" s="64">
        <v>-0.216904819999997</v>
      </c>
      <c r="CH97" s="64">
        <v>8.2983020000004806E-2</v>
      </c>
      <c r="CI97" s="64">
        <v>0.32694197000000502</v>
      </c>
      <c r="CJ97" s="64">
        <v>-0.12769535000000101</v>
      </c>
      <c r="CK97" s="64">
        <v>6.8345509999989701E-2</v>
      </c>
      <c r="CL97" s="64">
        <v>3.9275058000010098E-2</v>
      </c>
      <c r="CM97" s="64">
        <v>0.12439968999999899</v>
      </c>
      <c r="CN97" s="64">
        <v>0.10259861999999401</v>
      </c>
      <c r="CO97" s="64">
        <v>-0.125852989999997</v>
      </c>
      <c r="CP97" s="64">
        <v>8.4202030000035694E-3</v>
      </c>
      <c r="CQ97" s="64">
        <v>-2.9793866000005199E-2</v>
      </c>
      <c r="CR97" s="64">
        <v>-0.238312890000003</v>
      </c>
      <c r="CS97" s="64">
        <v>-7.5046990000005004E-2</v>
      </c>
      <c r="CT97" s="64">
        <v>4.57956040000873E-3</v>
      </c>
      <c r="CU97" s="64">
        <v>-0.15224265000000101</v>
      </c>
      <c r="CV97" s="64">
        <v>-0.122693529999995</v>
      </c>
      <c r="CW97" s="64">
        <v>-4.2307519999995602E-2</v>
      </c>
      <c r="CX97" s="64">
        <v>0.20288600000000201</v>
      </c>
      <c r="CY97" s="64">
        <v>0.14403981999999699</v>
      </c>
      <c r="CZ97" s="64">
        <v>6.1857049999991497E-2</v>
      </c>
      <c r="DA97" s="64">
        <v>9.9913395999995394E-2</v>
      </c>
      <c r="DB97" s="64">
        <v>4.3322157000003102E-2</v>
      </c>
      <c r="DC97" s="64">
        <v>0.14406724000000101</v>
      </c>
      <c r="DD97" s="64">
        <v>-1.4951176999999901E-2</v>
      </c>
      <c r="DE97" s="64">
        <v>0.18652368000000599</v>
      </c>
      <c r="DF97" s="64">
        <v>-3.1882449999998098E-2</v>
      </c>
      <c r="DG97" s="64">
        <v>-0.13024724000000301</v>
      </c>
      <c r="DH97" s="64">
        <v>1.3844159</v>
      </c>
      <c r="DI97" s="64">
        <v>2.31394379999195E-3</v>
      </c>
      <c r="DJ97" s="64">
        <v>-0.132524489999997</v>
      </c>
      <c r="DK97" s="64">
        <v>0.29411852000000899</v>
      </c>
      <c r="DL97" s="64">
        <v>-0.108661139999999</v>
      </c>
      <c r="DM97" s="64">
        <v>3.5937462999902098E-3</v>
      </c>
      <c r="DN97" s="64">
        <v>-9.8321795000000406E-2</v>
      </c>
      <c r="DO97" s="64">
        <v>-3.4033332000005197E-2</v>
      </c>
      <c r="DP97" s="64">
        <v>-3.1062427999994899E-2</v>
      </c>
      <c r="DQ97" s="64">
        <v>-2.37223580000001E-2</v>
      </c>
      <c r="DR97" s="64">
        <v>-5.95544000000503E-3</v>
      </c>
      <c r="DS97" s="64">
        <v>2.6194083999997501E-2</v>
      </c>
      <c r="DT97" s="64">
        <v>-1.7021669999994798E-2</v>
      </c>
      <c r="DU97" s="64">
        <v>-8.1575945000000899E-2</v>
      </c>
      <c r="DV97" s="64">
        <v>1.5892728999933299E-3</v>
      </c>
      <c r="DW97" s="64">
        <v>0.166157360000008</v>
      </c>
      <c r="DX97" s="64">
        <v>-0.12918647999999899</v>
      </c>
      <c r="DY97" s="64">
        <v>-9.1236510000003407E-2</v>
      </c>
      <c r="DZ97" s="64">
        <v>-2.4403799999994601E-2</v>
      </c>
      <c r="EA97" s="64">
        <v>0.123500966000001</v>
      </c>
      <c r="EB97" s="64">
        <v>0.17675028999999401</v>
      </c>
    </row>
    <row r="98" spans="1:132" x14ac:dyDescent="0.3">
      <c r="A98" s="63"/>
      <c r="B98" s="83" t="s">
        <v>290</v>
      </c>
      <c r="C98" s="64">
        <v>-2.4138805999995901E-2</v>
      </c>
      <c r="D98" s="64">
        <v>-2.0657876999996602E-2</v>
      </c>
      <c r="E98" s="64">
        <v>5.9034640000010803E-2</v>
      </c>
      <c r="F98" s="64">
        <v>0.26589042000000301</v>
      </c>
      <c r="G98" s="64">
        <v>0.23151448000000599</v>
      </c>
      <c r="H98" s="64">
        <v>3.0636736999989402E-2</v>
      </c>
      <c r="I98" s="64">
        <v>0.19361455999999899</v>
      </c>
      <c r="J98" s="64">
        <v>-0.214080719999998</v>
      </c>
      <c r="K98" s="64">
        <v>9.42539500000006E-2</v>
      </c>
      <c r="L98" s="64">
        <v>-0.22882116000000299</v>
      </c>
      <c r="M98" s="64">
        <v>-0.142924300000002</v>
      </c>
      <c r="N98" s="64">
        <v>0.43408483000000297</v>
      </c>
      <c r="O98" s="64">
        <v>2.1349454000008102E-2</v>
      </c>
      <c r="P98" s="64">
        <v>5.6117214000117599E-4</v>
      </c>
      <c r="Q98" s="64">
        <v>-0.14832759999999801</v>
      </c>
      <c r="R98" s="64">
        <v>4.2174067000000398E-2</v>
      </c>
      <c r="S98" s="64">
        <v>-3.5054759999997298E-2</v>
      </c>
      <c r="T98" s="64">
        <v>-5.4011054000002702E-2</v>
      </c>
      <c r="U98" s="64">
        <v>-1.45653230000042E-2</v>
      </c>
      <c r="V98" s="64">
        <v>-0.21756293000000401</v>
      </c>
      <c r="W98" s="64">
        <v>8.1655819999992801E-2</v>
      </c>
      <c r="X98" s="64">
        <v>0.15553514999999701</v>
      </c>
      <c r="Y98" s="64">
        <v>1.38316630000634E-3</v>
      </c>
      <c r="Z98" s="64">
        <v>6.59912749999991E-2</v>
      </c>
      <c r="AA98" s="64">
        <v>4.0493340000002903E-2</v>
      </c>
      <c r="AB98" s="64">
        <v>-0.14305969000000299</v>
      </c>
      <c r="AC98" s="64">
        <v>5.0681629999993497E-2</v>
      </c>
      <c r="AD98" s="64">
        <v>-8.8284454999998402E-2</v>
      </c>
      <c r="AE98" s="64">
        <v>1.1005667000008001E-2</v>
      </c>
      <c r="AF98" s="64">
        <v>-7.0393469999996405E-2</v>
      </c>
      <c r="AG98" s="64">
        <v>-0.188059900000004</v>
      </c>
      <c r="AH98" s="64">
        <v>-3.1601199999997699E-2</v>
      </c>
      <c r="AI98" s="64">
        <v>0.103012643999989</v>
      </c>
      <c r="AJ98" s="64">
        <v>6.7886165999997403E-2</v>
      </c>
      <c r="AK98" s="64">
        <v>0.55632602999999803</v>
      </c>
      <c r="AL98" s="64">
        <v>7.0660070000006001E-2</v>
      </c>
      <c r="AM98" s="64">
        <v>6.1863136000006598E-2</v>
      </c>
      <c r="AN98" s="64">
        <v>4.6389713999994697E-2</v>
      </c>
      <c r="AO98" s="64">
        <v>-4.4665224999995701E-2</v>
      </c>
      <c r="AP98" s="64">
        <v>-6.5151510000005505E-2</v>
      </c>
      <c r="AQ98" s="64">
        <v>2.0773365999993101E-2</v>
      </c>
      <c r="AR98" s="64">
        <v>2.40050499999978E-2</v>
      </c>
      <c r="AS98" s="64">
        <v>7.4456800000000101E-2</v>
      </c>
      <c r="AT98" s="64">
        <v>1.07426349999999</v>
      </c>
      <c r="AU98" s="64">
        <v>-3.47487700003146E-4</v>
      </c>
      <c r="AV98" s="64">
        <v>-2.7285644999997E-2</v>
      </c>
      <c r="AW98" s="64">
        <v>-2.5080114999998002E-2</v>
      </c>
      <c r="AX98" s="64">
        <v>-7.0163609999995796E-2</v>
      </c>
      <c r="AY98" s="64">
        <v>-1.81583449999967E-2</v>
      </c>
      <c r="AZ98" s="64">
        <v>6.9321950000000895E-2</v>
      </c>
      <c r="BA98" s="64">
        <v>-3.41619600000009E-2</v>
      </c>
      <c r="BB98" s="64">
        <v>0.16431109999999199</v>
      </c>
      <c r="BC98" s="64">
        <v>5.8643769999999797E-2</v>
      </c>
      <c r="BD98" s="64">
        <v>3.64654359999994E-2</v>
      </c>
      <c r="BE98" s="64">
        <v>-3.3614002000004202E-2</v>
      </c>
      <c r="BF98" s="64">
        <v>2.0531725000005899E-2</v>
      </c>
      <c r="BG98" s="64">
        <v>0.13023720000000499</v>
      </c>
      <c r="BH98" s="64">
        <v>0.110363989999995</v>
      </c>
      <c r="BI98" s="64">
        <v>3.9139435000001797E-2</v>
      </c>
      <c r="BJ98" s="64">
        <v>-4.13703549999589E-3</v>
      </c>
      <c r="BK98" s="64">
        <v>4.9351546999920597E-3</v>
      </c>
      <c r="BL98" s="64">
        <v>-0.212197780000001</v>
      </c>
      <c r="BM98" s="64">
        <v>-2.5456807000001601E-2</v>
      </c>
      <c r="BN98" s="64">
        <v>-0.123912184999997</v>
      </c>
      <c r="BO98" s="64">
        <v>8.4779023999992403E-2</v>
      </c>
      <c r="BP98" s="64">
        <v>-1.3344507000000001</v>
      </c>
      <c r="BQ98" s="64">
        <v>6.9875019999998705E-2</v>
      </c>
      <c r="BR98" s="64">
        <v>0.27387342000000398</v>
      </c>
      <c r="BS98" s="64">
        <v>-0.12449463999999499</v>
      </c>
      <c r="BT98" s="64">
        <v>5.2699749999995903E-2</v>
      </c>
      <c r="BU98" s="64">
        <v>-7.1650855000004995E-2</v>
      </c>
      <c r="BV98" s="64">
        <v>0.147340639999993</v>
      </c>
      <c r="BW98" s="64">
        <v>-5.4975120000000398E-2</v>
      </c>
      <c r="BX98" s="64">
        <v>-3.6139578000005099E-2</v>
      </c>
      <c r="BY98" s="64">
        <v>0.147993249999989</v>
      </c>
      <c r="BZ98" s="64">
        <v>0.18278433000000799</v>
      </c>
      <c r="CA98" s="64">
        <v>1.63323430000029E-2</v>
      </c>
      <c r="CB98" s="64">
        <v>-2.91107989999984E-2</v>
      </c>
      <c r="CC98" s="64">
        <v>-3.4323398000002399E-2</v>
      </c>
      <c r="CD98" s="64">
        <v>4.2838037000003701E-2</v>
      </c>
      <c r="CE98" s="64">
        <v>9.3131500000009901E-2</v>
      </c>
      <c r="CF98" s="64">
        <v>7.8787460000007095E-2</v>
      </c>
      <c r="CG98" s="64">
        <v>-0.216904819999997</v>
      </c>
      <c r="CH98" s="64">
        <v>8.2983020000004806E-2</v>
      </c>
      <c r="CI98" s="64">
        <v>0.32694197000000502</v>
      </c>
      <c r="CJ98" s="64">
        <v>-0.12769535000000101</v>
      </c>
      <c r="CK98" s="64">
        <v>6.8345509999989701E-2</v>
      </c>
      <c r="CL98" s="64">
        <v>3.9275058000010098E-2</v>
      </c>
      <c r="CM98" s="64">
        <v>0.12439968999999899</v>
      </c>
      <c r="CN98" s="64">
        <v>0.10259861999999401</v>
      </c>
      <c r="CO98" s="64">
        <v>-0.125852989999997</v>
      </c>
      <c r="CP98" s="64">
        <v>8.4202030000035694E-3</v>
      </c>
      <c r="CQ98" s="64">
        <v>-2.9793866000005199E-2</v>
      </c>
      <c r="CR98" s="64">
        <v>-0.238312890000003</v>
      </c>
      <c r="CS98" s="64">
        <v>-7.5046990000005004E-2</v>
      </c>
      <c r="CT98" s="64">
        <v>4.57956040000873E-3</v>
      </c>
      <c r="CU98" s="64">
        <v>-0.15224265000000101</v>
      </c>
      <c r="CV98" s="64">
        <v>-0.122693529999995</v>
      </c>
      <c r="CW98" s="64">
        <v>-4.2307519999995602E-2</v>
      </c>
      <c r="CX98" s="64">
        <v>0.20288600000000201</v>
      </c>
      <c r="CY98" s="64">
        <v>0.14403981999999699</v>
      </c>
      <c r="CZ98" s="64">
        <v>6.1857049999991497E-2</v>
      </c>
      <c r="DA98" s="64">
        <v>9.9913395999995394E-2</v>
      </c>
      <c r="DB98" s="64">
        <v>4.3322157000003102E-2</v>
      </c>
      <c r="DC98" s="64">
        <v>0.14406724000000101</v>
      </c>
      <c r="DD98" s="64">
        <v>-1.4951176999999901E-2</v>
      </c>
      <c r="DE98" s="64">
        <v>0.18652368000000599</v>
      </c>
      <c r="DF98" s="64">
        <v>-3.1882449999998098E-2</v>
      </c>
      <c r="DG98" s="64">
        <v>-0.13024724000000301</v>
      </c>
      <c r="DH98" s="64">
        <v>1.3844159</v>
      </c>
      <c r="DI98" s="64">
        <v>2.31394379999195E-3</v>
      </c>
      <c r="DJ98" s="64">
        <v>-0.132524489999997</v>
      </c>
      <c r="DK98" s="64">
        <v>0.29411852000000899</v>
      </c>
      <c r="DL98" s="64">
        <v>-0.108661139999999</v>
      </c>
      <c r="DM98" s="64">
        <v>3.5937462999902098E-3</v>
      </c>
      <c r="DN98" s="64">
        <v>-9.8321795000000406E-2</v>
      </c>
      <c r="DO98" s="64">
        <v>-3.4033332000005197E-2</v>
      </c>
      <c r="DP98" s="64">
        <v>-3.1062427999994899E-2</v>
      </c>
      <c r="DQ98" s="64">
        <v>-2.37223580000001E-2</v>
      </c>
      <c r="DR98" s="64">
        <v>-5.95544000000503E-3</v>
      </c>
      <c r="DS98" s="64">
        <v>2.6194083999997501E-2</v>
      </c>
      <c r="DT98" s="64">
        <v>-1.7021669999994798E-2</v>
      </c>
      <c r="DU98" s="64">
        <v>-8.1575945000000899E-2</v>
      </c>
      <c r="DV98" s="64">
        <v>1.5892728999933299E-3</v>
      </c>
      <c r="DW98" s="64">
        <v>0.166157360000008</v>
      </c>
      <c r="DX98" s="64">
        <v>-0.12918647999999899</v>
      </c>
      <c r="DY98" s="64">
        <v>-9.1236510000003407E-2</v>
      </c>
      <c r="DZ98" s="64">
        <v>-2.4403799999994601E-2</v>
      </c>
      <c r="EA98" s="64">
        <v>0.123500966000001</v>
      </c>
      <c r="EB98" s="64">
        <v>0.17675028999999401</v>
      </c>
    </row>
    <row r="99" spans="1:132" x14ac:dyDescent="0.3">
      <c r="A99" s="63"/>
      <c r="B99" s="83" t="s">
        <v>291</v>
      </c>
      <c r="C99" s="64" t="s">
        <v>53</v>
      </c>
      <c r="D99" s="64" t="s">
        <v>53</v>
      </c>
      <c r="E99" s="64" t="s">
        <v>53</v>
      </c>
      <c r="F99" s="64" t="s">
        <v>53</v>
      </c>
      <c r="G99" s="64" t="s">
        <v>53</v>
      </c>
      <c r="H99" s="64" t="s">
        <v>53</v>
      </c>
      <c r="I99" s="64" t="s">
        <v>53</v>
      </c>
      <c r="J99" s="64" t="s">
        <v>53</v>
      </c>
      <c r="K99" s="64" t="s">
        <v>53</v>
      </c>
      <c r="L99" s="64" t="s">
        <v>53</v>
      </c>
      <c r="M99" s="64" t="s">
        <v>53</v>
      </c>
      <c r="N99" s="64" t="s">
        <v>53</v>
      </c>
      <c r="O99" s="64" t="s">
        <v>53</v>
      </c>
      <c r="P99" s="64" t="s">
        <v>53</v>
      </c>
      <c r="Q99" s="64" t="s">
        <v>53</v>
      </c>
      <c r="R99" s="64" t="s">
        <v>53</v>
      </c>
      <c r="S99" s="64" t="s">
        <v>53</v>
      </c>
      <c r="T99" s="64" t="s">
        <v>53</v>
      </c>
      <c r="U99" s="64" t="s">
        <v>53</v>
      </c>
      <c r="V99" s="64" t="s">
        <v>53</v>
      </c>
      <c r="W99" s="64" t="s">
        <v>53</v>
      </c>
      <c r="X99" s="64" t="s">
        <v>53</v>
      </c>
      <c r="Y99" s="64" t="s">
        <v>53</v>
      </c>
      <c r="Z99" s="64" t="s">
        <v>53</v>
      </c>
      <c r="AA99" s="64" t="s">
        <v>53</v>
      </c>
      <c r="AB99" s="64" t="s">
        <v>53</v>
      </c>
      <c r="AC99" s="64" t="s">
        <v>53</v>
      </c>
      <c r="AD99" s="64" t="s">
        <v>53</v>
      </c>
      <c r="AE99" s="64" t="s">
        <v>53</v>
      </c>
      <c r="AF99" s="64" t="s">
        <v>53</v>
      </c>
      <c r="AG99" s="64" t="s">
        <v>53</v>
      </c>
      <c r="AH99" s="64" t="s">
        <v>53</v>
      </c>
      <c r="AI99" s="64" t="s">
        <v>53</v>
      </c>
      <c r="AJ99" s="64" t="s">
        <v>53</v>
      </c>
      <c r="AK99" s="64" t="s">
        <v>53</v>
      </c>
      <c r="AL99" s="64" t="s">
        <v>53</v>
      </c>
      <c r="AM99" s="64" t="s">
        <v>53</v>
      </c>
      <c r="AN99" s="64" t="s">
        <v>53</v>
      </c>
      <c r="AO99" s="64" t="s">
        <v>53</v>
      </c>
      <c r="AP99" s="64" t="s">
        <v>53</v>
      </c>
      <c r="AQ99" s="64" t="s">
        <v>53</v>
      </c>
      <c r="AR99" s="64" t="s">
        <v>53</v>
      </c>
      <c r="AS99" s="64" t="s">
        <v>53</v>
      </c>
      <c r="AT99" s="64" t="s">
        <v>53</v>
      </c>
      <c r="AU99" s="64" t="s">
        <v>53</v>
      </c>
      <c r="AV99" s="64" t="s">
        <v>53</v>
      </c>
      <c r="AW99" s="64" t="s">
        <v>53</v>
      </c>
      <c r="AX99" s="64" t="s">
        <v>53</v>
      </c>
      <c r="AY99" s="64" t="s">
        <v>53</v>
      </c>
      <c r="AZ99" s="64" t="s">
        <v>53</v>
      </c>
      <c r="BA99" s="64" t="s">
        <v>53</v>
      </c>
      <c r="BB99" s="64" t="s">
        <v>53</v>
      </c>
      <c r="BC99" s="64" t="s">
        <v>53</v>
      </c>
      <c r="BD99" s="64" t="s">
        <v>53</v>
      </c>
      <c r="BE99" s="64" t="s">
        <v>53</v>
      </c>
      <c r="BF99" s="64" t="s">
        <v>53</v>
      </c>
      <c r="BG99" s="64" t="s">
        <v>53</v>
      </c>
      <c r="BH99" s="64" t="s">
        <v>53</v>
      </c>
      <c r="BI99" s="64" t="s">
        <v>53</v>
      </c>
      <c r="BJ99" s="64" t="s">
        <v>53</v>
      </c>
      <c r="BK99" s="64" t="s">
        <v>53</v>
      </c>
      <c r="BL99" s="64" t="s">
        <v>53</v>
      </c>
      <c r="BM99" s="64" t="s">
        <v>53</v>
      </c>
      <c r="BN99" s="64" t="s">
        <v>53</v>
      </c>
      <c r="BO99" s="64" t="s">
        <v>53</v>
      </c>
      <c r="BP99" s="64" t="s">
        <v>53</v>
      </c>
      <c r="BQ99" s="64" t="s">
        <v>53</v>
      </c>
      <c r="BR99" s="64" t="s">
        <v>53</v>
      </c>
      <c r="BS99" s="64" t="s">
        <v>53</v>
      </c>
      <c r="BT99" s="64" t="s">
        <v>53</v>
      </c>
      <c r="BU99" s="64" t="s">
        <v>53</v>
      </c>
      <c r="BV99" s="64" t="s">
        <v>53</v>
      </c>
      <c r="BW99" s="64" t="s">
        <v>53</v>
      </c>
      <c r="BX99" s="64" t="s">
        <v>53</v>
      </c>
      <c r="BY99" s="64" t="s">
        <v>53</v>
      </c>
      <c r="BZ99" s="64" t="s">
        <v>53</v>
      </c>
      <c r="CA99" s="64" t="s">
        <v>53</v>
      </c>
      <c r="CB99" s="64" t="s">
        <v>53</v>
      </c>
      <c r="CC99" s="64" t="s">
        <v>53</v>
      </c>
      <c r="CD99" s="64">
        <v>0</v>
      </c>
      <c r="CE99" s="64">
        <v>9.3131500000009901E-2</v>
      </c>
      <c r="CF99" s="64">
        <v>7.8787460000007095E-2</v>
      </c>
      <c r="CG99" s="64">
        <v>-0.216904819999997</v>
      </c>
      <c r="CH99" s="64">
        <v>8.2983020000004806E-2</v>
      </c>
      <c r="CI99" s="64">
        <v>0.32694197000000502</v>
      </c>
      <c r="CJ99" s="64">
        <v>-0.12769535000000101</v>
      </c>
      <c r="CK99" s="64">
        <v>6.8345509999989701E-2</v>
      </c>
      <c r="CL99" s="64">
        <v>3.9275058000010098E-2</v>
      </c>
      <c r="CM99" s="64">
        <v>0.12439968999999899</v>
      </c>
      <c r="CN99" s="64">
        <v>0.10259861999999401</v>
      </c>
      <c r="CO99" s="64">
        <v>-0.125852989999997</v>
      </c>
      <c r="CP99" s="64">
        <v>8.4202030000035694E-3</v>
      </c>
      <c r="CQ99" s="64">
        <v>-2.9793866000005199E-2</v>
      </c>
      <c r="CR99" s="64">
        <v>-0.238312890000003</v>
      </c>
      <c r="CS99" s="64">
        <v>-7.5046990000005004E-2</v>
      </c>
      <c r="CT99" s="64">
        <v>4.57956040000873E-3</v>
      </c>
      <c r="CU99" s="64">
        <v>-0.15224265000000101</v>
      </c>
      <c r="CV99" s="64">
        <v>-0.122693529999995</v>
      </c>
      <c r="CW99" s="64">
        <v>-4.2307519999995602E-2</v>
      </c>
      <c r="CX99" s="64">
        <v>0.20288600000000201</v>
      </c>
      <c r="CY99" s="64">
        <v>0.14403981999999699</v>
      </c>
      <c r="CZ99" s="64">
        <v>6.1857049999991497E-2</v>
      </c>
      <c r="DA99" s="64">
        <v>9.9913395999995394E-2</v>
      </c>
      <c r="DB99" s="64">
        <v>4.3322157000003102E-2</v>
      </c>
      <c r="DC99" s="64">
        <v>0.14406724000000101</v>
      </c>
      <c r="DD99" s="64">
        <v>-1.4951176999999901E-2</v>
      </c>
      <c r="DE99" s="64">
        <v>0.18652368000000599</v>
      </c>
      <c r="DF99" s="64">
        <v>-3.1882449999998098E-2</v>
      </c>
      <c r="DG99" s="64">
        <v>-0.13024724000000301</v>
      </c>
      <c r="DH99" s="64">
        <v>1.3844159</v>
      </c>
      <c r="DI99" s="64">
        <v>2.31394379999195E-3</v>
      </c>
      <c r="DJ99" s="64">
        <v>-0.132524489999997</v>
      </c>
      <c r="DK99" s="64">
        <v>0.29411852000000899</v>
      </c>
      <c r="DL99" s="64">
        <v>-0.108661139999999</v>
      </c>
      <c r="DM99" s="64">
        <v>3.5937462999902098E-3</v>
      </c>
      <c r="DN99" s="64">
        <v>-9.8321795000000406E-2</v>
      </c>
      <c r="DO99" s="64">
        <v>-3.4033332000005197E-2</v>
      </c>
      <c r="DP99" s="64">
        <v>-3.1062427999994899E-2</v>
      </c>
      <c r="DQ99" s="64">
        <v>-2.37223580000001E-2</v>
      </c>
      <c r="DR99" s="64">
        <v>-5.95544000000503E-3</v>
      </c>
      <c r="DS99" s="64">
        <v>2.6194083999997501E-2</v>
      </c>
      <c r="DT99" s="64">
        <v>-1.7021669999994798E-2</v>
      </c>
      <c r="DU99" s="64">
        <v>-8.1575945000000899E-2</v>
      </c>
      <c r="DV99" s="64">
        <v>1.5892728999933299E-3</v>
      </c>
      <c r="DW99" s="64">
        <v>0.166157360000008</v>
      </c>
      <c r="DX99" s="64">
        <v>-0.12918647999999899</v>
      </c>
      <c r="DY99" s="64">
        <v>-9.1236510000003407E-2</v>
      </c>
      <c r="DZ99" s="64">
        <v>-2.4403799999994601E-2</v>
      </c>
      <c r="EA99" s="64">
        <v>0.123500966000001</v>
      </c>
      <c r="EB99" s="64">
        <v>0.17675028999999401</v>
      </c>
    </row>
    <row r="100" spans="1:132" x14ac:dyDescent="0.3">
      <c r="A100" s="63"/>
      <c r="B100" s="82" t="s">
        <v>292</v>
      </c>
      <c r="C100" s="64">
        <v>-2.4138805999995901E-2</v>
      </c>
      <c r="D100" s="64">
        <v>-2.0657876999996602E-2</v>
      </c>
      <c r="E100" s="64">
        <v>5.9034640000010803E-2</v>
      </c>
      <c r="F100" s="64">
        <v>0.26589042000000301</v>
      </c>
      <c r="G100" s="64">
        <v>0.23151448000000599</v>
      </c>
      <c r="H100" s="64">
        <v>3.0636736999989402E-2</v>
      </c>
      <c r="I100" s="64">
        <v>0.19361455999999899</v>
      </c>
      <c r="J100" s="64">
        <v>-0.214080719999998</v>
      </c>
      <c r="K100" s="64">
        <v>9.42539500000006E-2</v>
      </c>
      <c r="L100" s="64">
        <v>-0.22882116000000299</v>
      </c>
      <c r="M100" s="64">
        <v>-0.142924300000002</v>
      </c>
      <c r="N100" s="64">
        <v>0.43408483000000297</v>
      </c>
      <c r="O100" s="64">
        <v>2.1349454000008102E-2</v>
      </c>
      <c r="P100" s="64">
        <v>5.6117214000117599E-4</v>
      </c>
      <c r="Q100" s="64">
        <v>-0.14832759999999801</v>
      </c>
      <c r="R100" s="64">
        <v>4.2174067000000398E-2</v>
      </c>
      <c r="S100" s="64">
        <v>-3.5054759999997298E-2</v>
      </c>
      <c r="T100" s="64">
        <v>-5.4011054000002702E-2</v>
      </c>
      <c r="U100" s="64">
        <v>-1.45653230000042E-2</v>
      </c>
      <c r="V100" s="64">
        <v>-0.21756293000000401</v>
      </c>
      <c r="W100" s="64">
        <v>8.1655819999992801E-2</v>
      </c>
      <c r="X100" s="64">
        <v>0.15553514999999701</v>
      </c>
      <c r="Y100" s="64">
        <v>1.38316630000634E-3</v>
      </c>
      <c r="Z100" s="64">
        <v>6.59912749999991E-2</v>
      </c>
      <c r="AA100" s="64">
        <v>4.0493340000002903E-2</v>
      </c>
      <c r="AB100" s="64">
        <v>-0.14305969000000299</v>
      </c>
      <c r="AC100" s="64">
        <v>5.0681629999993497E-2</v>
      </c>
      <c r="AD100" s="64">
        <v>-8.8284454999998402E-2</v>
      </c>
      <c r="AE100" s="64">
        <v>1.1005667000008001E-2</v>
      </c>
      <c r="AF100" s="64">
        <v>-7.0393469999996405E-2</v>
      </c>
      <c r="AG100" s="64">
        <v>-0.188059900000004</v>
      </c>
      <c r="AH100" s="64">
        <v>-3.1601199999997699E-2</v>
      </c>
      <c r="AI100" s="64">
        <v>0.103012643999989</v>
      </c>
      <c r="AJ100" s="64">
        <v>6.7886165999997403E-2</v>
      </c>
      <c r="AK100" s="64">
        <v>0.55632602999999803</v>
      </c>
      <c r="AL100" s="64">
        <v>7.0660070000006001E-2</v>
      </c>
      <c r="AM100" s="64">
        <v>6.1863136000006598E-2</v>
      </c>
      <c r="AN100" s="64">
        <v>4.6389713999994697E-2</v>
      </c>
      <c r="AO100" s="64">
        <v>-4.4665224999995701E-2</v>
      </c>
      <c r="AP100" s="64">
        <v>-6.5151510000005505E-2</v>
      </c>
      <c r="AQ100" s="64">
        <v>2.0773365999993101E-2</v>
      </c>
      <c r="AR100" s="64">
        <v>2.40050499999978E-2</v>
      </c>
      <c r="AS100" s="64">
        <v>7.4456800000000101E-2</v>
      </c>
      <c r="AT100" s="64">
        <v>1.07426349999999</v>
      </c>
      <c r="AU100" s="64">
        <v>-3.47487700003146E-4</v>
      </c>
      <c r="AV100" s="64">
        <v>-2.7285644999997E-2</v>
      </c>
      <c r="AW100" s="64">
        <v>-2.5080114999998002E-2</v>
      </c>
      <c r="AX100" s="64">
        <v>-7.0163609999995796E-2</v>
      </c>
      <c r="AY100" s="64">
        <v>-1.81583449999967E-2</v>
      </c>
      <c r="AZ100" s="64">
        <v>6.9321950000000895E-2</v>
      </c>
      <c r="BA100" s="64">
        <v>-3.41619600000009E-2</v>
      </c>
      <c r="BB100" s="64">
        <v>0.16431109999999199</v>
      </c>
      <c r="BC100" s="64">
        <v>5.8643769999999797E-2</v>
      </c>
      <c r="BD100" s="64">
        <v>3.64654359999994E-2</v>
      </c>
      <c r="BE100" s="64">
        <v>-3.3614002000004202E-2</v>
      </c>
      <c r="BF100" s="64">
        <v>2.0531725000005899E-2</v>
      </c>
      <c r="BG100" s="64">
        <v>0.13023720000000499</v>
      </c>
      <c r="BH100" s="64">
        <v>0.110363989999995</v>
      </c>
      <c r="BI100" s="64">
        <v>3.9139435000001797E-2</v>
      </c>
      <c r="BJ100" s="64">
        <v>-4.13703549999589E-3</v>
      </c>
      <c r="BK100" s="64">
        <v>4.9351546999920597E-3</v>
      </c>
      <c r="BL100" s="64">
        <v>-0.212197780000001</v>
      </c>
      <c r="BM100" s="64">
        <v>-2.5456807000001601E-2</v>
      </c>
      <c r="BN100" s="64">
        <v>-0.123912184999997</v>
      </c>
      <c r="BO100" s="64">
        <v>8.4779023999992403E-2</v>
      </c>
      <c r="BP100" s="64">
        <v>-1.3344507000000001</v>
      </c>
      <c r="BQ100" s="64">
        <v>6.9875019999998705E-2</v>
      </c>
      <c r="BR100" s="64">
        <v>0.27387342000000398</v>
      </c>
      <c r="BS100" s="64">
        <v>-0.12449463999999499</v>
      </c>
      <c r="BT100" s="64">
        <v>5.2699749999995903E-2</v>
      </c>
      <c r="BU100" s="64">
        <v>-7.1650855000004995E-2</v>
      </c>
      <c r="BV100" s="64">
        <v>0.147340639999993</v>
      </c>
      <c r="BW100" s="64">
        <v>-5.4975120000000398E-2</v>
      </c>
      <c r="BX100" s="64">
        <v>-3.6139578000005099E-2</v>
      </c>
      <c r="BY100" s="64">
        <v>0.147993249999989</v>
      </c>
      <c r="BZ100" s="64">
        <v>0.18278433000000799</v>
      </c>
      <c r="CA100" s="64">
        <v>1.63323430000029E-2</v>
      </c>
      <c r="CB100" s="64">
        <v>-2.91107989999984E-2</v>
      </c>
      <c r="CC100" s="64">
        <v>-3.4323398000002399E-2</v>
      </c>
      <c r="CD100" s="64">
        <v>4.2838037000003701E-2</v>
      </c>
      <c r="CE100" s="64">
        <v>9.3131500000009901E-2</v>
      </c>
      <c r="CF100" s="64">
        <v>7.8787460000007095E-2</v>
      </c>
      <c r="CG100" s="64">
        <v>-0.216904819999997</v>
      </c>
      <c r="CH100" s="64">
        <v>8.2983020000004806E-2</v>
      </c>
      <c r="CI100" s="64">
        <v>0.32694197000000502</v>
      </c>
      <c r="CJ100" s="64">
        <v>-0.12769535000000101</v>
      </c>
      <c r="CK100" s="64">
        <v>6.8345509999989701E-2</v>
      </c>
      <c r="CL100" s="64">
        <v>3.9275058000010098E-2</v>
      </c>
      <c r="CM100" s="64">
        <v>0.12439968999999899</v>
      </c>
      <c r="CN100" s="64">
        <v>0.10259861999999401</v>
      </c>
      <c r="CO100" s="64">
        <v>-0.125852989999997</v>
      </c>
      <c r="CP100" s="64">
        <v>8.4202030000035694E-3</v>
      </c>
      <c r="CQ100" s="64">
        <v>-2.9793866000005199E-2</v>
      </c>
      <c r="CR100" s="64">
        <v>-0.238312890000003</v>
      </c>
      <c r="CS100" s="64">
        <v>-7.5046990000005004E-2</v>
      </c>
      <c r="CT100" s="64">
        <v>4.57956040000873E-3</v>
      </c>
      <c r="CU100" s="64">
        <v>-0.15224265000000101</v>
      </c>
      <c r="CV100" s="64">
        <v>-0.122693529999995</v>
      </c>
      <c r="CW100" s="64">
        <v>-4.2307519999995602E-2</v>
      </c>
      <c r="CX100" s="64">
        <v>0.20288600000000201</v>
      </c>
      <c r="CY100" s="64">
        <v>0.14403981999999699</v>
      </c>
      <c r="CZ100" s="64">
        <v>6.1857049999991497E-2</v>
      </c>
      <c r="DA100" s="64">
        <v>9.9913395999995394E-2</v>
      </c>
      <c r="DB100" s="64">
        <v>4.3322157000003102E-2</v>
      </c>
      <c r="DC100" s="64">
        <v>0.14406724000000101</v>
      </c>
      <c r="DD100" s="64">
        <v>-1.4951176999999901E-2</v>
      </c>
      <c r="DE100" s="64">
        <v>0.18652368000000599</v>
      </c>
      <c r="DF100" s="64">
        <v>-3.1882449999998098E-2</v>
      </c>
      <c r="DG100" s="64">
        <v>-0.13024724000000301</v>
      </c>
      <c r="DH100" s="64">
        <v>1.3844159</v>
      </c>
      <c r="DI100" s="64">
        <v>2.31394379999195E-3</v>
      </c>
      <c r="DJ100" s="64">
        <v>-0.132524489999997</v>
      </c>
      <c r="DK100" s="64">
        <v>0.29411852000000899</v>
      </c>
      <c r="DL100" s="64">
        <v>-0.108661139999999</v>
      </c>
      <c r="DM100" s="64">
        <v>3.5937462999902098E-3</v>
      </c>
      <c r="DN100" s="64">
        <v>-9.8321795000000406E-2</v>
      </c>
      <c r="DO100" s="64">
        <v>-3.4033332000005197E-2</v>
      </c>
      <c r="DP100" s="64">
        <v>-3.1062427999994899E-2</v>
      </c>
      <c r="DQ100" s="64">
        <v>-2.37223580000001E-2</v>
      </c>
      <c r="DR100" s="64">
        <v>-5.95544000000503E-3</v>
      </c>
      <c r="DS100" s="64">
        <v>2.6194083999997501E-2</v>
      </c>
      <c r="DT100" s="64">
        <v>-1.7021669999994798E-2</v>
      </c>
      <c r="DU100" s="64">
        <v>-8.1575945000000899E-2</v>
      </c>
      <c r="DV100" s="64">
        <v>1.5892728999933299E-3</v>
      </c>
      <c r="DW100" s="64">
        <v>0.166157360000008</v>
      </c>
      <c r="DX100" s="64">
        <v>-0.12918647999999899</v>
      </c>
      <c r="DY100" s="64">
        <v>-9.1236510000003407E-2</v>
      </c>
      <c r="DZ100" s="64">
        <v>-2.4403799999994601E-2</v>
      </c>
      <c r="EA100" s="64">
        <v>0.123500966000001</v>
      </c>
      <c r="EB100" s="64">
        <v>0.17675028999999401</v>
      </c>
    </row>
    <row r="101" spans="1:132" x14ac:dyDescent="0.3">
      <c r="A101" s="63"/>
      <c r="B101" s="83" t="s">
        <v>293</v>
      </c>
      <c r="C101" s="64">
        <v>-2.4138805999995901E-2</v>
      </c>
      <c r="D101" s="64">
        <v>-2.0657876999996602E-2</v>
      </c>
      <c r="E101" s="64">
        <v>5.9034640000010803E-2</v>
      </c>
      <c r="F101" s="64">
        <v>0.26589042000000301</v>
      </c>
      <c r="G101" s="64">
        <v>0.23151448000000599</v>
      </c>
      <c r="H101" s="64">
        <v>3.0636736999989402E-2</v>
      </c>
      <c r="I101" s="64">
        <v>0.19361455999999899</v>
      </c>
      <c r="J101" s="64">
        <v>-0.214080719999998</v>
      </c>
      <c r="K101" s="64">
        <v>9.42539500000006E-2</v>
      </c>
      <c r="L101" s="64">
        <v>-0.22882116000000299</v>
      </c>
      <c r="M101" s="64">
        <v>-0.142924300000002</v>
      </c>
      <c r="N101" s="64">
        <v>0.43408483000000297</v>
      </c>
      <c r="O101" s="64">
        <v>2.1349454000008102E-2</v>
      </c>
      <c r="P101" s="64">
        <v>5.6117214000117599E-4</v>
      </c>
      <c r="Q101" s="64">
        <v>-0.14832759999999801</v>
      </c>
      <c r="R101" s="64">
        <v>4.2174067000000398E-2</v>
      </c>
      <c r="S101" s="64">
        <v>-3.5054759999997298E-2</v>
      </c>
      <c r="T101" s="64">
        <v>-5.4011054000002702E-2</v>
      </c>
      <c r="U101" s="64">
        <v>-1.45653230000042E-2</v>
      </c>
      <c r="V101" s="64">
        <v>-0.21756293000000401</v>
      </c>
      <c r="W101" s="64">
        <v>8.1655819999992801E-2</v>
      </c>
      <c r="X101" s="64">
        <v>0.15553514999999701</v>
      </c>
      <c r="Y101" s="64">
        <v>1.38316630000634E-3</v>
      </c>
      <c r="Z101" s="64">
        <v>6.59912749999991E-2</v>
      </c>
      <c r="AA101" s="64">
        <v>4.0493340000002903E-2</v>
      </c>
      <c r="AB101" s="64">
        <v>-0.14305969000000299</v>
      </c>
      <c r="AC101" s="64">
        <v>5.0681629999993497E-2</v>
      </c>
      <c r="AD101" s="64">
        <v>-8.8284454999998402E-2</v>
      </c>
      <c r="AE101" s="64">
        <v>1.1005667000008001E-2</v>
      </c>
      <c r="AF101" s="64">
        <v>-7.0393469999996405E-2</v>
      </c>
      <c r="AG101" s="64">
        <v>-0.188059900000004</v>
      </c>
      <c r="AH101" s="64">
        <v>-3.1601199999997699E-2</v>
      </c>
      <c r="AI101" s="64">
        <v>0.103012643999989</v>
      </c>
      <c r="AJ101" s="64">
        <v>6.7886165999997403E-2</v>
      </c>
      <c r="AK101" s="64">
        <v>0.55632602999999803</v>
      </c>
      <c r="AL101" s="64">
        <v>7.0660070000006001E-2</v>
      </c>
      <c r="AM101" s="64">
        <v>6.1863136000006598E-2</v>
      </c>
      <c r="AN101" s="64">
        <v>4.6389713999994697E-2</v>
      </c>
      <c r="AO101" s="64">
        <v>-4.4665224999995701E-2</v>
      </c>
      <c r="AP101" s="64">
        <v>-6.5151510000005505E-2</v>
      </c>
      <c r="AQ101" s="64">
        <v>2.0773365999993101E-2</v>
      </c>
      <c r="AR101" s="64">
        <v>2.40050499999978E-2</v>
      </c>
      <c r="AS101" s="64">
        <v>7.4456800000000101E-2</v>
      </c>
      <c r="AT101" s="64">
        <v>1.07426349999999</v>
      </c>
      <c r="AU101" s="64">
        <v>-3.47487700003146E-4</v>
      </c>
      <c r="AV101" s="64">
        <v>-2.7285644999997E-2</v>
      </c>
      <c r="AW101" s="64">
        <v>-2.5080114999998002E-2</v>
      </c>
      <c r="AX101" s="64">
        <v>-7.0163609999995796E-2</v>
      </c>
      <c r="AY101" s="64">
        <v>-1.81583449999967E-2</v>
      </c>
      <c r="AZ101" s="64">
        <v>6.9321950000000895E-2</v>
      </c>
      <c r="BA101" s="64">
        <v>-3.41619600000009E-2</v>
      </c>
      <c r="BB101" s="64">
        <v>0.16431109999999199</v>
      </c>
      <c r="BC101" s="64">
        <v>5.8643769999999797E-2</v>
      </c>
      <c r="BD101" s="64">
        <v>3.64654359999994E-2</v>
      </c>
      <c r="BE101" s="64">
        <v>-3.3614002000004202E-2</v>
      </c>
      <c r="BF101" s="64">
        <v>2.0531725000005899E-2</v>
      </c>
      <c r="BG101" s="64">
        <v>0.13023720000000499</v>
      </c>
      <c r="BH101" s="64">
        <v>0.110363989999995</v>
      </c>
      <c r="BI101" s="64">
        <v>3.9139435000001797E-2</v>
      </c>
      <c r="BJ101" s="64">
        <v>-4.13703549999589E-3</v>
      </c>
      <c r="BK101" s="64">
        <v>4.9351546999920597E-3</v>
      </c>
      <c r="BL101" s="64">
        <v>-0.212197780000001</v>
      </c>
      <c r="BM101" s="64">
        <v>-2.5456807000001601E-2</v>
      </c>
      <c r="BN101" s="64">
        <v>-0.123912184999997</v>
      </c>
      <c r="BO101" s="64">
        <v>8.4779023999992403E-2</v>
      </c>
      <c r="BP101" s="64">
        <v>-1.3344507000000001</v>
      </c>
      <c r="BQ101" s="64">
        <v>6.9875019999998705E-2</v>
      </c>
      <c r="BR101" s="64">
        <v>0.27387342000000398</v>
      </c>
      <c r="BS101" s="64">
        <v>-0.12449463999999499</v>
      </c>
      <c r="BT101" s="64">
        <v>5.2699749999995903E-2</v>
      </c>
      <c r="BU101" s="64">
        <v>-7.1650855000004995E-2</v>
      </c>
      <c r="BV101" s="64">
        <v>0.147340639999993</v>
      </c>
      <c r="BW101" s="64">
        <v>-5.4975120000000398E-2</v>
      </c>
      <c r="BX101" s="64">
        <v>-3.6139578000005099E-2</v>
      </c>
      <c r="BY101" s="64">
        <v>0.147993249999989</v>
      </c>
      <c r="BZ101" s="64">
        <v>0.18278433000000799</v>
      </c>
      <c r="CA101" s="64">
        <v>1.63323430000029E-2</v>
      </c>
      <c r="CB101" s="64">
        <v>-2.91107989999984E-2</v>
      </c>
      <c r="CC101" s="64">
        <v>-3.4323398000002399E-2</v>
      </c>
      <c r="CD101" s="64">
        <v>4.2838037000003701E-2</v>
      </c>
      <c r="CE101" s="64">
        <v>9.3131500000009901E-2</v>
      </c>
      <c r="CF101" s="64">
        <v>7.8787460000007095E-2</v>
      </c>
      <c r="CG101" s="64">
        <v>-0.216904819999997</v>
      </c>
      <c r="CH101" s="64">
        <v>8.2983020000004806E-2</v>
      </c>
      <c r="CI101" s="64">
        <v>0.32694197000000502</v>
      </c>
      <c r="CJ101" s="64">
        <v>-0.12769535000000101</v>
      </c>
      <c r="CK101" s="64">
        <v>6.8345509999989701E-2</v>
      </c>
      <c r="CL101" s="64">
        <v>3.9275058000010098E-2</v>
      </c>
      <c r="CM101" s="64">
        <v>0.12439968999999899</v>
      </c>
      <c r="CN101" s="64">
        <v>0.10259861999999401</v>
      </c>
      <c r="CO101" s="64">
        <v>-0.125852989999997</v>
      </c>
      <c r="CP101" s="64">
        <v>8.4202030000035694E-3</v>
      </c>
      <c r="CQ101" s="64">
        <v>-2.9793866000005199E-2</v>
      </c>
      <c r="CR101" s="64">
        <v>-0.238312890000003</v>
      </c>
      <c r="CS101" s="64">
        <v>-7.5046990000005004E-2</v>
      </c>
      <c r="CT101" s="64">
        <v>4.57956040000873E-3</v>
      </c>
      <c r="CU101" s="64">
        <v>-0.15224265000000101</v>
      </c>
      <c r="CV101" s="64">
        <v>-0.122693529999995</v>
      </c>
      <c r="CW101" s="64">
        <v>-4.2307519999995602E-2</v>
      </c>
      <c r="CX101" s="64">
        <v>0.20288600000000201</v>
      </c>
      <c r="CY101" s="64">
        <v>0.14403981999999699</v>
      </c>
      <c r="CZ101" s="64">
        <v>6.1857049999991497E-2</v>
      </c>
      <c r="DA101" s="64">
        <v>9.9913395999995394E-2</v>
      </c>
      <c r="DB101" s="64">
        <v>4.3322157000003102E-2</v>
      </c>
      <c r="DC101" s="64">
        <v>0.14406724000000101</v>
      </c>
      <c r="DD101" s="64">
        <v>-1.4951176999999901E-2</v>
      </c>
      <c r="DE101" s="64">
        <v>0.18652368000000599</v>
      </c>
      <c r="DF101" s="64">
        <v>-3.1882449999998098E-2</v>
      </c>
      <c r="DG101" s="64">
        <v>-0.13024724000000301</v>
      </c>
      <c r="DH101" s="64">
        <v>1.3844159</v>
      </c>
      <c r="DI101" s="64">
        <v>2.31394379999195E-3</v>
      </c>
      <c r="DJ101" s="64">
        <v>-0.132524489999997</v>
      </c>
      <c r="DK101" s="64">
        <v>0.29411852000000899</v>
      </c>
      <c r="DL101" s="64">
        <v>-0.108661139999999</v>
      </c>
      <c r="DM101" s="64">
        <v>3.5937462999902098E-3</v>
      </c>
      <c r="DN101" s="64">
        <v>-9.8321795000000406E-2</v>
      </c>
      <c r="DO101" s="64">
        <v>-3.4033332000005197E-2</v>
      </c>
      <c r="DP101" s="64">
        <v>-3.1062427999994899E-2</v>
      </c>
      <c r="DQ101" s="64">
        <v>-2.37223580000001E-2</v>
      </c>
      <c r="DR101" s="64">
        <v>-5.95544000000503E-3</v>
      </c>
      <c r="DS101" s="64">
        <v>2.6194083999997501E-2</v>
      </c>
      <c r="DT101" s="64">
        <v>-1.7021669999994798E-2</v>
      </c>
      <c r="DU101" s="64">
        <v>-8.1575945000000899E-2</v>
      </c>
      <c r="DV101" s="64">
        <v>1.5892728999933299E-3</v>
      </c>
      <c r="DW101" s="64">
        <v>0.166157360000008</v>
      </c>
      <c r="DX101" s="64">
        <v>-0.12918647999999899</v>
      </c>
      <c r="DY101" s="64">
        <v>-9.1236510000003407E-2</v>
      </c>
      <c r="DZ101" s="64">
        <v>-2.4403799999994601E-2</v>
      </c>
      <c r="EA101" s="64">
        <v>0.123500966000001</v>
      </c>
      <c r="EB101" s="64">
        <v>0.17675028999999401</v>
      </c>
    </row>
    <row r="102" spans="1:132" x14ac:dyDescent="0.3">
      <c r="A102" s="63"/>
      <c r="B102" s="83" t="s">
        <v>294</v>
      </c>
      <c r="C102" s="64">
        <v>-2.4138805999995901E-2</v>
      </c>
      <c r="D102" s="64">
        <v>-2.0657876999996602E-2</v>
      </c>
      <c r="E102" s="64">
        <v>5.9034640000010803E-2</v>
      </c>
      <c r="F102" s="64">
        <v>0.26589042000000301</v>
      </c>
      <c r="G102" s="64">
        <v>0.23151448000000599</v>
      </c>
      <c r="H102" s="64">
        <v>3.0636736999989402E-2</v>
      </c>
      <c r="I102" s="64">
        <v>0.19361455999999899</v>
      </c>
      <c r="J102" s="64">
        <v>-0.214080719999998</v>
      </c>
      <c r="K102" s="64">
        <v>9.42539500000006E-2</v>
      </c>
      <c r="L102" s="64">
        <v>-0.22882116000000299</v>
      </c>
      <c r="M102" s="64">
        <v>-0.142924300000002</v>
      </c>
      <c r="N102" s="64">
        <v>0.43408483000000297</v>
      </c>
      <c r="O102" s="64">
        <v>2.1349454000008102E-2</v>
      </c>
      <c r="P102" s="64">
        <v>5.6117214000117599E-4</v>
      </c>
      <c r="Q102" s="64">
        <v>-0.14832759999999801</v>
      </c>
      <c r="R102" s="64">
        <v>4.2174067000000398E-2</v>
      </c>
      <c r="S102" s="64">
        <v>-3.5054759999997298E-2</v>
      </c>
      <c r="T102" s="64">
        <v>-5.4011054000002702E-2</v>
      </c>
      <c r="U102" s="64">
        <v>-1.45653230000042E-2</v>
      </c>
      <c r="V102" s="64">
        <v>-0.21756293000000401</v>
      </c>
      <c r="W102" s="64">
        <v>8.1655819999992801E-2</v>
      </c>
      <c r="X102" s="64">
        <v>0.15553514999999701</v>
      </c>
      <c r="Y102" s="64">
        <v>1.38316630000634E-3</v>
      </c>
      <c r="Z102" s="64">
        <v>6.59912749999991E-2</v>
      </c>
      <c r="AA102" s="64">
        <v>4.0493340000002903E-2</v>
      </c>
      <c r="AB102" s="64">
        <v>-0.14305969000000299</v>
      </c>
      <c r="AC102" s="64">
        <v>5.0681629999993497E-2</v>
      </c>
      <c r="AD102" s="64">
        <v>-8.8284454999998402E-2</v>
      </c>
      <c r="AE102" s="64">
        <v>1.1005667000008001E-2</v>
      </c>
      <c r="AF102" s="64">
        <v>-7.0393469999996405E-2</v>
      </c>
      <c r="AG102" s="64">
        <v>-0.188059900000004</v>
      </c>
      <c r="AH102" s="64">
        <v>-3.1601199999997699E-2</v>
      </c>
      <c r="AI102" s="64">
        <v>0.103012643999989</v>
      </c>
      <c r="AJ102" s="64">
        <v>6.7886165999997403E-2</v>
      </c>
      <c r="AK102" s="64">
        <v>0.55632602999999803</v>
      </c>
      <c r="AL102" s="64">
        <v>7.0660070000006001E-2</v>
      </c>
      <c r="AM102" s="64">
        <v>6.1863136000006598E-2</v>
      </c>
      <c r="AN102" s="64">
        <v>4.6389713999994697E-2</v>
      </c>
      <c r="AO102" s="64">
        <v>-4.4665224999995701E-2</v>
      </c>
      <c r="AP102" s="64">
        <v>-6.5151510000005505E-2</v>
      </c>
      <c r="AQ102" s="64">
        <v>2.0773365999993101E-2</v>
      </c>
      <c r="AR102" s="64">
        <v>2.40050499999978E-2</v>
      </c>
      <c r="AS102" s="64">
        <v>7.4456800000000101E-2</v>
      </c>
      <c r="AT102" s="64">
        <v>1.07426349999999</v>
      </c>
      <c r="AU102" s="64">
        <v>-3.47487700003146E-4</v>
      </c>
      <c r="AV102" s="64">
        <v>-2.7285644999997E-2</v>
      </c>
      <c r="AW102" s="64">
        <v>-2.5080114999998002E-2</v>
      </c>
      <c r="AX102" s="64">
        <v>-7.0163609999995796E-2</v>
      </c>
      <c r="AY102" s="64">
        <v>-1.81583449999967E-2</v>
      </c>
      <c r="AZ102" s="64">
        <v>6.9321950000000895E-2</v>
      </c>
      <c r="BA102" s="64">
        <v>-3.41619600000009E-2</v>
      </c>
      <c r="BB102" s="64">
        <v>0.16431109999999199</v>
      </c>
      <c r="BC102" s="64">
        <v>5.8643769999999797E-2</v>
      </c>
      <c r="BD102" s="64">
        <v>3.64654359999994E-2</v>
      </c>
      <c r="BE102" s="64">
        <v>-3.3614002000004202E-2</v>
      </c>
      <c r="BF102" s="64">
        <v>2.0531725000005899E-2</v>
      </c>
      <c r="BG102" s="64">
        <v>0.13023720000000499</v>
      </c>
      <c r="BH102" s="64">
        <v>0.110363989999995</v>
      </c>
      <c r="BI102" s="64">
        <v>3.9139435000001797E-2</v>
      </c>
      <c r="BJ102" s="64">
        <v>-4.13703549999589E-3</v>
      </c>
      <c r="BK102" s="64">
        <v>4.9351546999920597E-3</v>
      </c>
      <c r="BL102" s="64">
        <v>-0.212197780000001</v>
      </c>
      <c r="BM102" s="64">
        <v>-2.5456807000001601E-2</v>
      </c>
      <c r="BN102" s="64">
        <v>-0.123912184999997</v>
      </c>
      <c r="BO102" s="64">
        <v>8.4779023999992403E-2</v>
      </c>
      <c r="BP102" s="64">
        <v>-1.3344507000000001</v>
      </c>
      <c r="BQ102" s="64">
        <v>6.9875019999998705E-2</v>
      </c>
      <c r="BR102" s="64">
        <v>0.27387342000000398</v>
      </c>
      <c r="BS102" s="64">
        <v>-0.12449463999999499</v>
      </c>
      <c r="BT102" s="64">
        <v>5.2699749999995903E-2</v>
      </c>
      <c r="BU102" s="64">
        <v>-7.1650855000004995E-2</v>
      </c>
      <c r="BV102" s="64">
        <v>0.147340639999993</v>
      </c>
      <c r="BW102" s="64">
        <v>-5.4975120000000398E-2</v>
      </c>
      <c r="BX102" s="64">
        <v>-3.6139578000005099E-2</v>
      </c>
      <c r="BY102" s="64">
        <v>0.147993249999989</v>
      </c>
      <c r="BZ102" s="64">
        <v>0.18278433000000799</v>
      </c>
      <c r="CA102" s="64">
        <v>1.63323430000029E-2</v>
      </c>
      <c r="CB102" s="64">
        <v>-2.91107989999984E-2</v>
      </c>
      <c r="CC102" s="64">
        <v>-3.4323398000002399E-2</v>
      </c>
      <c r="CD102" s="64">
        <v>4.2838037000003701E-2</v>
      </c>
      <c r="CE102" s="64">
        <v>9.3131500000009901E-2</v>
      </c>
      <c r="CF102" s="64">
        <v>7.8787460000007095E-2</v>
      </c>
      <c r="CG102" s="64">
        <v>-0.216904819999997</v>
      </c>
      <c r="CH102" s="64">
        <v>8.2983020000004806E-2</v>
      </c>
      <c r="CI102" s="64">
        <v>0.32694197000000502</v>
      </c>
      <c r="CJ102" s="64">
        <v>-0.12769535000000101</v>
      </c>
      <c r="CK102" s="64">
        <v>6.8345509999989701E-2</v>
      </c>
      <c r="CL102" s="64">
        <v>3.9275058000010098E-2</v>
      </c>
      <c r="CM102" s="64">
        <v>0.12439968999999899</v>
      </c>
      <c r="CN102" s="64">
        <v>0.10259861999999401</v>
      </c>
      <c r="CO102" s="64">
        <v>-0.125852989999997</v>
      </c>
      <c r="CP102" s="64">
        <v>8.4202030000035694E-3</v>
      </c>
      <c r="CQ102" s="64">
        <v>-2.9793866000005199E-2</v>
      </c>
      <c r="CR102" s="64">
        <v>-0.238312890000003</v>
      </c>
      <c r="CS102" s="64">
        <v>-7.5046990000005004E-2</v>
      </c>
      <c r="CT102" s="64">
        <v>4.57956040000873E-3</v>
      </c>
      <c r="CU102" s="64">
        <v>-0.15224265000000101</v>
      </c>
      <c r="CV102" s="64">
        <v>-0.122693529999995</v>
      </c>
      <c r="CW102" s="64">
        <v>-4.2307519999995602E-2</v>
      </c>
      <c r="CX102" s="64">
        <v>0.20288600000000201</v>
      </c>
      <c r="CY102" s="64">
        <v>0.14403981999999699</v>
      </c>
      <c r="CZ102" s="64">
        <v>6.1857049999991497E-2</v>
      </c>
      <c r="DA102" s="64">
        <v>9.9913395999995394E-2</v>
      </c>
      <c r="DB102" s="64">
        <v>4.3322157000003102E-2</v>
      </c>
      <c r="DC102" s="64">
        <v>0.14406724000000101</v>
      </c>
      <c r="DD102" s="64">
        <v>-1.4951176999999901E-2</v>
      </c>
      <c r="DE102" s="64">
        <v>0.18652368000000599</v>
      </c>
      <c r="DF102" s="64">
        <v>-3.1882449999998098E-2</v>
      </c>
      <c r="DG102" s="64">
        <v>-0.13024724000000301</v>
      </c>
      <c r="DH102" s="64">
        <v>1.3844159</v>
      </c>
      <c r="DI102" s="64">
        <v>2.31394379999195E-3</v>
      </c>
      <c r="DJ102" s="64">
        <v>-0.132524489999997</v>
      </c>
      <c r="DK102" s="64">
        <v>0.29411852000000899</v>
      </c>
      <c r="DL102" s="64">
        <v>-0.108661139999999</v>
      </c>
      <c r="DM102" s="64">
        <v>3.5937462999902098E-3</v>
      </c>
      <c r="DN102" s="64">
        <v>-9.8321795000000406E-2</v>
      </c>
      <c r="DO102" s="64">
        <v>-3.4033332000005197E-2</v>
      </c>
      <c r="DP102" s="64">
        <v>-3.1062427999994899E-2</v>
      </c>
      <c r="DQ102" s="64">
        <v>-2.37223580000001E-2</v>
      </c>
      <c r="DR102" s="64">
        <v>-5.95544000000503E-3</v>
      </c>
      <c r="DS102" s="64">
        <v>2.6194083999997501E-2</v>
      </c>
      <c r="DT102" s="64">
        <v>-1.7021669999994798E-2</v>
      </c>
      <c r="DU102" s="64">
        <v>-8.1575945000000899E-2</v>
      </c>
      <c r="DV102" s="64">
        <v>1.5892728999933299E-3</v>
      </c>
      <c r="DW102" s="64">
        <v>0.166157360000008</v>
      </c>
      <c r="DX102" s="64">
        <v>-0.12918647999999899</v>
      </c>
      <c r="DY102" s="64">
        <v>-9.1236510000003407E-2</v>
      </c>
      <c r="DZ102" s="64">
        <v>-2.4403799999994601E-2</v>
      </c>
      <c r="EA102" s="64">
        <v>0.123500966000001</v>
      </c>
      <c r="EB102" s="64">
        <v>0.17675028999999401</v>
      </c>
    </row>
    <row r="103" spans="1:132" x14ac:dyDescent="0.3">
      <c r="A103" s="63"/>
      <c r="B103" s="83" t="s">
        <v>295</v>
      </c>
      <c r="C103" s="64">
        <v>-2.4138805999995901E-2</v>
      </c>
      <c r="D103" s="64">
        <v>-2.0657876999996602E-2</v>
      </c>
      <c r="E103" s="64">
        <v>5.9034640000010803E-2</v>
      </c>
      <c r="F103" s="64">
        <v>0.26589042000000301</v>
      </c>
      <c r="G103" s="64">
        <v>0.23151448000000599</v>
      </c>
      <c r="H103" s="64">
        <v>3.0636736999989402E-2</v>
      </c>
      <c r="I103" s="64">
        <v>0.19361455999999899</v>
      </c>
      <c r="J103" s="64">
        <v>-0.214080719999998</v>
      </c>
      <c r="K103" s="64">
        <v>9.42539500000006E-2</v>
      </c>
      <c r="L103" s="64">
        <v>-0.22882116000000299</v>
      </c>
      <c r="M103" s="64">
        <v>-0.142924300000002</v>
      </c>
      <c r="N103" s="64">
        <v>0.43408483000000297</v>
      </c>
      <c r="O103" s="64">
        <v>2.1349454000008102E-2</v>
      </c>
      <c r="P103" s="64">
        <v>5.6117214000117599E-4</v>
      </c>
      <c r="Q103" s="64">
        <v>-0.14832759999999801</v>
      </c>
      <c r="R103" s="64">
        <v>4.2174067000000398E-2</v>
      </c>
      <c r="S103" s="64">
        <v>-3.5054759999997298E-2</v>
      </c>
      <c r="T103" s="64">
        <v>-5.4011054000002702E-2</v>
      </c>
      <c r="U103" s="64">
        <v>-1.45653230000042E-2</v>
      </c>
      <c r="V103" s="64">
        <v>-0.21756293000000401</v>
      </c>
      <c r="W103" s="64">
        <v>8.1655819999992801E-2</v>
      </c>
      <c r="X103" s="64">
        <v>0.15553514999999701</v>
      </c>
      <c r="Y103" s="64">
        <v>1.38316630000634E-3</v>
      </c>
      <c r="Z103" s="64">
        <v>6.59912749999991E-2</v>
      </c>
      <c r="AA103" s="64">
        <v>4.0493340000002903E-2</v>
      </c>
      <c r="AB103" s="64">
        <v>-0.14305969000000299</v>
      </c>
      <c r="AC103" s="64">
        <v>5.0681629999993497E-2</v>
      </c>
      <c r="AD103" s="64">
        <v>-8.8284454999998402E-2</v>
      </c>
      <c r="AE103" s="64">
        <v>1.1005667000008001E-2</v>
      </c>
      <c r="AF103" s="64">
        <v>-7.0393469999996405E-2</v>
      </c>
      <c r="AG103" s="64">
        <v>-0.188059900000004</v>
      </c>
      <c r="AH103" s="64">
        <v>-3.1601199999997699E-2</v>
      </c>
      <c r="AI103" s="64">
        <v>0.103012643999989</v>
      </c>
      <c r="AJ103" s="64">
        <v>6.7886165999997403E-2</v>
      </c>
      <c r="AK103" s="64">
        <v>0.55632602999999803</v>
      </c>
      <c r="AL103" s="64">
        <v>7.0660070000006001E-2</v>
      </c>
      <c r="AM103" s="64">
        <v>6.1863136000006598E-2</v>
      </c>
      <c r="AN103" s="64">
        <v>4.6389713999994697E-2</v>
      </c>
      <c r="AO103" s="64">
        <v>-4.4665224999995701E-2</v>
      </c>
      <c r="AP103" s="64">
        <v>-6.5151510000005505E-2</v>
      </c>
      <c r="AQ103" s="64">
        <v>2.0773365999993101E-2</v>
      </c>
      <c r="AR103" s="64">
        <v>2.40050499999978E-2</v>
      </c>
      <c r="AS103" s="64">
        <v>7.4456800000000101E-2</v>
      </c>
      <c r="AT103" s="64">
        <v>1.07426349999999</v>
      </c>
      <c r="AU103" s="64">
        <v>-3.47487700003146E-4</v>
      </c>
      <c r="AV103" s="64">
        <v>-2.7285644999997E-2</v>
      </c>
      <c r="AW103" s="64">
        <v>-2.5080114999998002E-2</v>
      </c>
      <c r="AX103" s="64">
        <v>-7.0163609999995796E-2</v>
      </c>
      <c r="AY103" s="64">
        <v>-1.81583449999967E-2</v>
      </c>
      <c r="AZ103" s="64">
        <v>6.9321950000000895E-2</v>
      </c>
      <c r="BA103" s="64">
        <v>-3.41619600000009E-2</v>
      </c>
      <c r="BB103" s="64">
        <v>0.16431109999999199</v>
      </c>
      <c r="BC103" s="64">
        <v>5.8643769999999797E-2</v>
      </c>
      <c r="BD103" s="64">
        <v>3.64654359999994E-2</v>
      </c>
      <c r="BE103" s="64">
        <v>-3.3614002000004202E-2</v>
      </c>
      <c r="BF103" s="64">
        <v>2.0531725000005899E-2</v>
      </c>
      <c r="BG103" s="64">
        <v>0.13023720000000499</v>
      </c>
      <c r="BH103" s="64">
        <v>0.110363989999995</v>
      </c>
      <c r="BI103" s="64">
        <v>3.9139435000001797E-2</v>
      </c>
      <c r="BJ103" s="64">
        <v>-4.13703549999589E-3</v>
      </c>
      <c r="BK103" s="64">
        <v>4.9351546999920597E-3</v>
      </c>
      <c r="BL103" s="64">
        <v>-0.212197780000001</v>
      </c>
      <c r="BM103" s="64">
        <v>-2.5456807000001601E-2</v>
      </c>
      <c r="BN103" s="64">
        <v>-0.123912184999997</v>
      </c>
      <c r="BO103" s="64">
        <v>8.4779023999992403E-2</v>
      </c>
      <c r="BP103" s="64">
        <v>-1.3344507000000001</v>
      </c>
      <c r="BQ103" s="64">
        <v>6.9875019999998705E-2</v>
      </c>
      <c r="BR103" s="64">
        <v>0.27387342000000398</v>
      </c>
      <c r="BS103" s="64">
        <v>-0.12449463999999499</v>
      </c>
      <c r="BT103" s="64">
        <v>5.2699749999995903E-2</v>
      </c>
      <c r="BU103" s="64">
        <v>-7.1650855000004995E-2</v>
      </c>
      <c r="BV103" s="64">
        <v>0.147340639999993</v>
      </c>
      <c r="BW103" s="64">
        <v>-5.4975120000000398E-2</v>
      </c>
      <c r="BX103" s="64">
        <v>-3.6139578000005099E-2</v>
      </c>
      <c r="BY103" s="64">
        <v>0.147993249999989</v>
      </c>
      <c r="BZ103" s="64">
        <v>0.18278433000000799</v>
      </c>
      <c r="CA103" s="64">
        <v>1.63323430000029E-2</v>
      </c>
      <c r="CB103" s="64">
        <v>-2.91107989999984E-2</v>
      </c>
      <c r="CC103" s="64">
        <v>-3.4323398000002399E-2</v>
      </c>
      <c r="CD103" s="64">
        <v>4.2838037000003701E-2</v>
      </c>
      <c r="CE103" s="64">
        <v>9.3131500000009901E-2</v>
      </c>
      <c r="CF103" s="64">
        <v>7.8787460000007095E-2</v>
      </c>
      <c r="CG103" s="64">
        <v>-0.216904819999997</v>
      </c>
      <c r="CH103" s="64">
        <v>8.2983020000004806E-2</v>
      </c>
      <c r="CI103" s="64">
        <v>0.32694197000000502</v>
      </c>
      <c r="CJ103" s="64">
        <v>-0.12769535000000101</v>
      </c>
      <c r="CK103" s="64">
        <v>6.8345509999989701E-2</v>
      </c>
      <c r="CL103" s="64">
        <v>3.9275058000010098E-2</v>
      </c>
      <c r="CM103" s="64">
        <v>0.12439968999999899</v>
      </c>
      <c r="CN103" s="64">
        <v>0.10259861999999401</v>
      </c>
      <c r="CO103" s="64">
        <v>-0.125852989999997</v>
      </c>
      <c r="CP103" s="64">
        <v>8.4202030000035694E-3</v>
      </c>
      <c r="CQ103" s="64">
        <v>-2.9793866000005199E-2</v>
      </c>
      <c r="CR103" s="64">
        <v>-0.238312890000003</v>
      </c>
      <c r="CS103" s="64">
        <v>-7.5046990000005004E-2</v>
      </c>
      <c r="CT103" s="64">
        <v>4.57956040000873E-3</v>
      </c>
      <c r="CU103" s="64">
        <v>-0.15224265000000101</v>
      </c>
      <c r="CV103" s="64">
        <v>-0.122693529999995</v>
      </c>
      <c r="CW103" s="64">
        <v>-4.2307519999995602E-2</v>
      </c>
      <c r="CX103" s="64">
        <v>0.20288600000000201</v>
      </c>
      <c r="CY103" s="64">
        <v>0.14403981999999699</v>
      </c>
      <c r="CZ103" s="64">
        <v>6.1857049999991497E-2</v>
      </c>
      <c r="DA103" s="64">
        <v>9.9913395999995394E-2</v>
      </c>
      <c r="DB103" s="64">
        <v>4.3322157000003102E-2</v>
      </c>
      <c r="DC103" s="64">
        <v>0.14406724000000101</v>
      </c>
      <c r="DD103" s="64">
        <v>-1.4951176999999901E-2</v>
      </c>
      <c r="DE103" s="64">
        <v>0.18652368000000599</v>
      </c>
      <c r="DF103" s="64">
        <v>-3.1882449999998098E-2</v>
      </c>
      <c r="DG103" s="64">
        <v>-0.13024724000000301</v>
      </c>
      <c r="DH103" s="64">
        <v>1.3844159</v>
      </c>
      <c r="DI103" s="64">
        <v>2.31394379999195E-3</v>
      </c>
      <c r="DJ103" s="64">
        <v>-0.132524489999997</v>
      </c>
      <c r="DK103" s="64">
        <v>0.29411852000000899</v>
      </c>
      <c r="DL103" s="64">
        <v>-0.108661139999999</v>
      </c>
      <c r="DM103" s="64">
        <v>3.5937462999902098E-3</v>
      </c>
      <c r="DN103" s="64">
        <v>-9.8321795000000406E-2</v>
      </c>
      <c r="DO103" s="64">
        <v>-3.4033332000005197E-2</v>
      </c>
      <c r="DP103" s="64">
        <v>-3.1062427999994899E-2</v>
      </c>
      <c r="DQ103" s="64">
        <v>-2.37223580000001E-2</v>
      </c>
      <c r="DR103" s="64">
        <v>-5.95544000000503E-3</v>
      </c>
      <c r="DS103" s="64">
        <v>2.6194083999997501E-2</v>
      </c>
      <c r="DT103" s="64">
        <v>-1.7021669999994798E-2</v>
      </c>
      <c r="DU103" s="64">
        <v>-8.1575945000000899E-2</v>
      </c>
      <c r="DV103" s="64">
        <v>1.5892728999933299E-3</v>
      </c>
      <c r="DW103" s="64">
        <v>0.166157360000008</v>
      </c>
      <c r="DX103" s="64">
        <v>-0.12918647999999899</v>
      </c>
      <c r="DY103" s="64">
        <v>-9.1236510000003407E-2</v>
      </c>
      <c r="DZ103" s="64">
        <v>-2.4403799999994601E-2</v>
      </c>
      <c r="EA103" s="64">
        <v>0.123500966000001</v>
      </c>
      <c r="EB103" s="64">
        <v>0.17675028999999401</v>
      </c>
    </row>
    <row r="104" spans="1:132" x14ac:dyDescent="0.3">
      <c r="A104" s="63"/>
      <c r="B104" s="83" t="s">
        <v>296</v>
      </c>
      <c r="C104" s="64">
        <v>-2.4138805999995901E-2</v>
      </c>
      <c r="D104" s="64">
        <v>-2.0657876999996602E-2</v>
      </c>
      <c r="E104" s="64">
        <v>5.9034640000010803E-2</v>
      </c>
      <c r="F104" s="64">
        <v>0.26589042000000301</v>
      </c>
      <c r="G104" s="64">
        <v>0.23151448000000599</v>
      </c>
      <c r="H104" s="64">
        <v>3.0636736999989402E-2</v>
      </c>
      <c r="I104" s="64">
        <v>0.19361455999999899</v>
      </c>
      <c r="J104" s="64">
        <v>-0.214080719999998</v>
      </c>
      <c r="K104" s="64">
        <v>9.42539500000006E-2</v>
      </c>
      <c r="L104" s="64">
        <v>-0.22882116000000299</v>
      </c>
      <c r="M104" s="64">
        <v>-0.142924300000002</v>
      </c>
      <c r="N104" s="64">
        <v>0.43408483000000297</v>
      </c>
      <c r="O104" s="64">
        <v>2.1349454000008102E-2</v>
      </c>
      <c r="P104" s="64">
        <v>5.6117214000117599E-4</v>
      </c>
      <c r="Q104" s="64">
        <v>-0.14832759999999801</v>
      </c>
      <c r="R104" s="64">
        <v>4.2174067000000398E-2</v>
      </c>
      <c r="S104" s="64">
        <v>-3.5054759999997298E-2</v>
      </c>
      <c r="T104" s="64">
        <v>-5.4011054000002702E-2</v>
      </c>
      <c r="U104" s="64">
        <v>-1.45653230000042E-2</v>
      </c>
      <c r="V104" s="64">
        <v>-0.21756293000000401</v>
      </c>
      <c r="W104" s="64">
        <v>8.1655819999992801E-2</v>
      </c>
      <c r="X104" s="64">
        <v>0.15553514999999701</v>
      </c>
      <c r="Y104" s="64">
        <v>1.38316630000634E-3</v>
      </c>
      <c r="Z104" s="64">
        <v>6.59912749999991E-2</v>
      </c>
      <c r="AA104" s="64">
        <v>4.0493340000002903E-2</v>
      </c>
      <c r="AB104" s="64">
        <v>-0.14305969000000299</v>
      </c>
      <c r="AC104" s="64">
        <v>5.0681629999993497E-2</v>
      </c>
      <c r="AD104" s="64">
        <v>-8.8284454999998402E-2</v>
      </c>
      <c r="AE104" s="64">
        <v>1.1005667000008001E-2</v>
      </c>
      <c r="AF104" s="64">
        <v>-7.0393469999996405E-2</v>
      </c>
      <c r="AG104" s="64">
        <v>-0.188059900000004</v>
      </c>
      <c r="AH104" s="64">
        <v>-3.1601199999997699E-2</v>
      </c>
      <c r="AI104" s="64">
        <v>0.103012643999989</v>
      </c>
      <c r="AJ104" s="64">
        <v>6.7886165999997403E-2</v>
      </c>
      <c r="AK104" s="64">
        <v>0.55632602999999803</v>
      </c>
      <c r="AL104" s="64">
        <v>7.0660070000006001E-2</v>
      </c>
      <c r="AM104" s="64">
        <v>6.1863136000006598E-2</v>
      </c>
      <c r="AN104" s="64">
        <v>4.6389713999994697E-2</v>
      </c>
      <c r="AO104" s="64">
        <v>-4.4665224999995701E-2</v>
      </c>
      <c r="AP104" s="64">
        <v>-6.5151510000005505E-2</v>
      </c>
      <c r="AQ104" s="64">
        <v>2.0773365999993101E-2</v>
      </c>
      <c r="AR104" s="64">
        <v>2.40050499999978E-2</v>
      </c>
      <c r="AS104" s="64">
        <v>7.4456800000000101E-2</v>
      </c>
      <c r="AT104" s="64">
        <v>1.07426349999999</v>
      </c>
      <c r="AU104" s="64">
        <v>-3.47487700003146E-4</v>
      </c>
      <c r="AV104" s="64">
        <v>-2.7285644999997E-2</v>
      </c>
      <c r="AW104" s="64">
        <v>-2.5080114999998002E-2</v>
      </c>
      <c r="AX104" s="64">
        <v>-7.0163609999995796E-2</v>
      </c>
      <c r="AY104" s="64">
        <v>-1.81583449999967E-2</v>
      </c>
      <c r="AZ104" s="64">
        <v>6.9321950000000895E-2</v>
      </c>
      <c r="BA104" s="64">
        <v>-3.41619600000009E-2</v>
      </c>
      <c r="BB104" s="64">
        <v>0.16431109999999199</v>
      </c>
      <c r="BC104" s="64">
        <v>5.8643769999999797E-2</v>
      </c>
      <c r="BD104" s="64">
        <v>3.64654359999994E-2</v>
      </c>
      <c r="BE104" s="64">
        <v>-3.3614002000004202E-2</v>
      </c>
      <c r="BF104" s="64">
        <v>2.0531725000005899E-2</v>
      </c>
      <c r="BG104" s="64">
        <v>0.13023720000000499</v>
      </c>
      <c r="BH104" s="64">
        <v>0.110363989999995</v>
      </c>
      <c r="BI104" s="64">
        <v>3.9139435000001797E-2</v>
      </c>
      <c r="BJ104" s="64">
        <v>-4.13703549999589E-3</v>
      </c>
      <c r="BK104" s="64">
        <v>4.9351546999920597E-3</v>
      </c>
      <c r="BL104" s="64">
        <v>-0.212197780000001</v>
      </c>
      <c r="BM104" s="64">
        <v>-2.5456807000001601E-2</v>
      </c>
      <c r="BN104" s="64">
        <v>-0.123912184999997</v>
      </c>
      <c r="BO104" s="64">
        <v>8.4779023999992403E-2</v>
      </c>
      <c r="BP104" s="64">
        <v>-1.3344507000000001</v>
      </c>
      <c r="BQ104" s="64">
        <v>6.9875019999998705E-2</v>
      </c>
      <c r="BR104" s="64">
        <v>0.27387342000000398</v>
      </c>
      <c r="BS104" s="64">
        <v>-0.12449463999999499</v>
      </c>
      <c r="BT104" s="64">
        <v>5.2699749999995903E-2</v>
      </c>
      <c r="BU104" s="64">
        <v>-7.1650855000004995E-2</v>
      </c>
      <c r="BV104" s="64">
        <v>0.147340639999993</v>
      </c>
      <c r="BW104" s="64">
        <v>-5.4975120000000398E-2</v>
      </c>
      <c r="BX104" s="64">
        <v>-3.6139578000005099E-2</v>
      </c>
      <c r="BY104" s="64">
        <v>0.147993249999989</v>
      </c>
      <c r="BZ104" s="64">
        <v>0.18278433000000799</v>
      </c>
      <c r="CA104" s="64">
        <v>1.63323430000029E-2</v>
      </c>
      <c r="CB104" s="64">
        <v>-2.91107989999984E-2</v>
      </c>
      <c r="CC104" s="64">
        <v>-3.4323398000002399E-2</v>
      </c>
      <c r="CD104" s="64">
        <v>4.2838037000003701E-2</v>
      </c>
      <c r="CE104" s="64">
        <v>9.3131500000009901E-2</v>
      </c>
      <c r="CF104" s="64">
        <v>7.8787460000007095E-2</v>
      </c>
      <c r="CG104" s="64">
        <v>-0.216904819999997</v>
      </c>
      <c r="CH104" s="64">
        <v>8.2983020000004806E-2</v>
      </c>
      <c r="CI104" s="64">
        <v>0.32694197000000502</v>
      </c>
      <c r="CJ104" s="64">
        <v>-0.12769535000000101</v>
      </c>
      <c r="CK104" s="64">
        <v>6.8345509999989701E-2</v>
      </c>
      <c r="CL104" s="64">
        <v>3.9275058000010098E-2</v>
      </c>
      <c r="CM104" s="64">
        <v>0.12439968999999899</v>
      </c>
      <c r="CN104" s="64">
        <v>0.10259861999999401</v>
      </c>
      <c r="CO104" s="64">
        <v>-0.125852989999997</v>
      </c>
      <c r="CP104" s="64">
        <v>8.4202030000035694E-3</v>
      </c>
      <c r="CQ104" s="64">
        <v>-2.9793866000005199E-2</v>
      </c>
      <c r="CR104" s="64">
        <v>-0.238312890000003</v>
      </c>
      <c r="CS104" s="64">
        <v>-7.5046990000005004E-2</v>
      </c>
      <c r="CT104" s="64">
        <v>4.57956040000873E-3</v>
      </c>
      <c r="CU104" s="64">
        <v>-0.15224265000000101</v>
      </c>
      <c r="CV104" s="64">
        <v>-0.122693529999995</v>
      </c>
      <c r="CW104" s="64">
        <v>-4.2307519999995602E-2</v>
      </c>
      <c r="CX104" s="64">
        <v>0.20288600000000201</v>
      </c>
      <c r="CY104" s="64">
        <v>0.14403981999999699</v>
      </c>
      <c r="CZ104" s="64">
        <v>6.1857049999991497E-2</v>
      </c>
      <c r="DA104" s="64">
        <v>9.9913395999995394E-2</v>
      </c>
      <c r="DB104" s="64">
        <v>4.3322157000003102E-2</v>
      </c>
      <c r="DC104" s="64">
        <v>0.14406724000000101</v>
      </c>
      <c r="DD104" s="64">
        <v>-1.4951176999999901E-2</v>
      </c>
      <c r="DE104" s="64">
        <v>0.18652368000000599</v>
      </c>
      <c r="DF104" s="64">
        <v>-3.1882449999998098E-2</v>
      </c>
      <c r="DG104" s="64">
        <v>-0.13024724000000301</v>
      </c>
      <c r="DH104" s="64">
        <v>1.3844159</v>
      </c>
      <c r="DI104" s="64">
        <v>2.31394379999195E-3</v>
      </c>
      <c r="DJ104" s="64">
        <v>-0.132524489999997</v>
      </c>
      <c r="DK104" s="64">
        <v>0.29411852000000899</v>
      </c>
      <c r="DL104" s="64">
        <v>-0.108661139999999</v>
      </c>
      <c r="DM104" s="64">
        <v>3.5937462999902098E-3</v>
      </c>
      <c r="DN104" s="64">
        <v>-9.8321795000000406E-2</v>
      </c>
      <c r="DO104" s="64">
        <v>-3.4033332000005197E-2</v>
      </c>
      <c r="DP104" s="64">
        <v>-3.1062427999994899E-2</v>
      </c>
      <c r="DQ104" s="64">
        <v>-2.37223580000001E-2</v>
      </c>
      <c r="DR104" s="64">
        <v>-5.95544000000503E-3</v>
      </c>
      <c r="DS104" s="64">
        <v>2.6194083999997501E-2</v>
      </c>
      <c r="DT104" s="64">
        <v>-1.7021669999994798E-2</v>
      </c>
      <c r="DU104" s="64">
        <v>-8.1575945000000899E-2</v>
      </c>
      <c r="DV104" s="64">
        <v>1.5892728999933299E-3</v>
      </c>
      <c r="DW104" s="64">
        <v>0.166157360000008</v>
      </c>
      <c r="DX104" s="64">
        <v>-0.12918647999999899</v>
      </c>
      <c r="DY104" s="64">
        <v>-9.1236510000003407E-2</v>
      </c>
      <c r="DZ104" s="64">
        <v>-2.4403799999994601E-2</v>
      </c>
      <c r="EA104" s="64">
        <v>0.123500966000001</v>
      </c>
      <c r="EB104" s="64">
        <v>0.17675028999999401</v>
      </c>
    </row>
    <row r="105" spans="1:132" x14ac:dyDescent="0.3">
      <c r="A105" s="63"/>
      <c r="B105" s="83" t="s">
        <v>297</v>
      </c>
      <c r="C105" s="64">
        <v>-2.4138805999995901E-2</v>
      </c>
      <c r="D105" s="64">
        <v>-2.0657876999996602E-2</v>
      </c>
      <c r="E105" s="64">
        <v>5.9034640000010803E-2</v>
      </c>
      <c r="F105" s="64">
        <v>0.26589042000000301</v>
      </c>
      <c r="G105" s="64">
        <v>0.23151448000000599</v>
      </c>
      <c r="H105" s="64">
        <v>3.0636736999989402E-2</v>
      </c>
      <c r="I105" s="64">
        <v>0.19361455999999899</v>
      </c>
      <c r="J105" s="64">
        <v>-0.214080719999998</v>
      </c>
      <c r="K105" s="64">
        <v>9.42539500000006E-2</v>
      </c>
      <c r="L105" s="64">
        <v>-0.22882116000000299</v>
      </c>
      <c r="M105" s="64">
        <v>-0.142924300000002</v>
      </c>
      <c r="N105" s="64">
        <v>0.43408483000000297</v>
      </c>
      <c r="O105" s="64">
        <v>2.1349454000008102E-2</v>
      </c>
      <c r="P105" s="64">
        <v>5.6117214000117599E-4</v>
      </c>
      <c r="Q105" s="64">
        <v>-0.14832759999999801</v>
      </c>
      <c r="R105" s="64">
        <v>4.2174067000000398E-2</v>
      </c>
      <c r="S105" s="64">
        <v>-3.5054759999997298E-2</v>
      </c>
      <c r="T105" s="64">
        <v>-5.4011054000002702E-2</v>
      </c>
      <c r="U105" s="64">
        <v>-1.45653230000042E-2</v>
      </c>
      <c r="V105" s="64">
        <v>-0.21756293000000401</v>
      </c>
      <c r="W105" s="64">
        <v>8.1655819999992801E-2</v>
      </c>
      <c r="X105" s="64">
        <v>0.15553514999999701</v>
      </c>
      <c r="Y105" s="64">
        <v>1.38316630000634E-3</v>
      </c>
      <c r="Z105" s="64">
        <v>6.59912749999991E-2</v>
      </c>
      <c r="AA105" s="64">
        <v>4.0493340000002903E-2</v>
      </c>
      <c r="AB105" s="64">
        <v>-0.14305969000000299</v>
      </c>
      <c r="AC105" s="64">
        <v>5.0681629999993497E-2</v>
      </c>
      <c r="AD105" s="64">
        <v>-8.8284454999998402E-2</v>
      </c>
      <c r="AE105" s="64">
        <v>1.1005667000008001E-2</v>
      </c>
      <c r="AF105" s="64">
        <v>-7.0393469999996405E-2</v>
      </c>
      <c r="AG105" s="64">
        <v>-0.188059900000004</v>
      </c>
      <c r="AH105" s="64">
        <v>-3.1601199999997699E-2</v>
      </c>
      <c r="AI105" s="64">
        <v>0.103012643999989</v>
      </c>
      <c r="AJ105" s="64">
        <v>6.7886165999997403E-2</v>
      </c>
      <c r="AK105" s="64">
        <v>0.55632602999999803</v>
      </c>
      <c r="AL105" s="64">
        <v>7.0660070000006001E-2</v>
      </c>
      <c r="AM105" s="64">
        <v>6.1863136000006598E-2</v>
      </c>
      <c r="AN105" s="64">
        <v>4.6389713999994697E-2</v>
      </c>
      <c r="AO105" s="64">
        <v>-4.4665224999995701E-2</v>
      </c>
      <c r="AP105" s="64">
        <v>-6.5151510000005505E-2</v>
      </c>
      <c r="AQ105" s="64">
        <v>2.0773365999993101E-2</v>
      </c>
      <c r="AR105" s="64">
        <v>2.40050499999978E-2</v>
      </c>
      <c r="AS105" s="64">
        <v>7.4456800000000101E-2</v>
      </c>
      <c r="AT105" s="64">
        <v>1.07426349999999</v>
      </c>
      <c r="AU105" s="64">
        <v>-3.47487700003146E-4</v>
      </c>
      <c r="AV105" s="64">
        <v>-2.7285644999997E-2</v>
      </c>
      <c r="AW105" s="64">
        <v>-2.5080114999998002E-2</v>
      </c>
      <c r="AX105" s="64">
        <v>-7.0163609999995796E-2</v>
      </c>
      <c r="AY105" s="64">
        <v>-1.81583449999967E-2</v>
      </c>
      <c r="AZ105" s="64">
        <v>6.9321950000000895E-2</v>
      </c>
      <c r="BA105" s="64">
        <v>-3.41619600000009E-2</v>
      </c>
      <c r="BB105" s="64">
        <v>0.16431109999999199</v>
      </c>
      <c r="BC105" s="64">
        <v>5.8643769999999797E-2</v>
      </c>
      <c r="BD105" s="64">
        <v>3.64654359999994E-2</v>
      </c>
      <c r="BE105" s="64">
        <v>-3.3614002000004202E-2</v>
      </c>
      <c r="BF105" s="64">
        <v>2.0531725000005899E-2</v>
      </c>
      <c r="BG105" s="64">
        <v>0.13023720000000499</v>
      </c>
      <c r="BH105" s="64">
        <v>0.110363989999995</v>
      </c>
      <c r="BI105" s="64">
        <v>3.9139435000001797E-2</v>
      </c>
      <c r="BJ105" s="64">
        <v>-4.13703549999589E-3</v>
      </c>
      <c r="BK105" s="64">
        <v>4.9351546999920597E-3</v>
      </c>
      <c r="BL105" s="64">
        <v>-0.212197780000001</v>
      </c>
      <c r="BM105" s="64">
        <v>-2.5456807000001601E-2</v>
      </c>
      <c r="BN105" s="64">
        <v>-0.123912184999997</v>
      </c>
      <c r="BO105" s="64">
        <v>8.4779023999992403E-2</v>
      </c>
      <c r="BP105" s="64">
        <v>-1.3344507000000001</v>
      </c>
      <c r="BQ105" s="64">
        <v>6.9875019999998705E-2</v>
      </c>
      <c r="BR105" s="64">
        <v>0.27387342000000398</v>
      </c>
      <c r="BS105" s="64">
        <v>-0.12449463999999499</v>
      </c>
      <c r="BT105" s="64">
        <v>5.2699749999995903E-2</v>
      </c>
      <c r="BU105" s="64">
        <v>-7.1650855000004995E-2</v>
      </c>
      <c r="BV105" s="64">
        <v>0.147340639999993</v>
      </c>
      <c r="BW105" s="64">
        <v>-5.4975120000000398E-2</v>
      </c>
      <c r="BX105" s="64">
        <v>-3.6139578000005099E-2</v>
      </c>
      <c r="BY105" s="64">
        <v>0.147993249999989</v>
      </c>
      <c r="BZ105" s="64">
        <v>0.18278433000000799</v>
      </c>
      <c r="CA105" s="64">
        <v>1.63323430000029E-2</v>
      </c>
      <c r="CB105" s="64">
        <v>-2.91107989999984E-2</v>
      </c>
      <c r="CC105" s="64">
        <v>-3.4323398000002399E-2</v>
      </c>
      <c r="CD105" s="64">
        <v>4.2838037000003701E-2</v>
      </c>
      <c r="CE105" s="64">
        <v>9.3131500000009901E-2</v>
      </c>
      <c r="CF105" s="64">
        <v>7.8787460000007095E-2</v>
      </c>
      <c r="CG105" s="64">
        <v>-0.216904819999997</v>
      </c>
      <c r="CH105" s="64">
        <v>8.2983020000004806E-2</v>
      </c>
      <c r="CI105" s="64">
        <v>0.32694197000000502</v>
      </c>
      <c r="CJ105" s="64">
        <v>-0.12769535000000101</v>
      </c>
      <c r="CK105" s="64">
        <v>6.8345509999989701E-2</v>
      </c>
      <c r="CL105" s="64">
        <v>3.9275058000010098E-2</v>
      </c>
      <c r="CM105" s="64">
        <v>0.12439968999999899</v>
      </c>
      <c r="CN105" s="64">
        <v>0.10259861999999401</v>
      </c>
      <c r="CO105" s="64">
        <v>-0.125852989999997</v>
      </c>
      <c r="CP105" s="64">
        <v>8.4202030000035694E-3</v>
      </c>
      <c r="CQ105" s="64">
        <v>-2.9793866000005199E-2</v>
      </c>
      <c r="CR105" s="64">
        <v>-0.238312890000003</v>
      </c>
      <c r="CS105" s="64">
        <v>-7.5046990000005004E-2</v>
      </c>
      <c r="CT105" s="64">
        <v>4.57956040000873E-3</v>
      </c>
      <c r="CU105" s="64">
        <v>-0.15224265000000101</v>
      </c>
      <c r="CV105" s="64">
        <v>-0.122693529999995</v>
      </c>
      <c r="CW105" s="64">
        <v>-4.2307519999995602E-2</v>
      </c>
      <c r="CX105" s="64">
        <v>0.20288600000000201</v>
      </c>
      <c r="CY105" s="64">
        <v>0.14403981999999699</v>
      </c>
      <c r="CZ105" s="64">
        <v>6.1857049999991497E-2</v>
      </c>
      <c r="DA105" s="64">
        <v>9.9913395999995394E-2</v>
      </c>
      <c r="DB105" s="64">
        <v>4.3322157000003102E-2</v>
      </c>
      <c r="DC105" s="64">
        <v>0.14406724000000101</v>
      </c>
      <c r="DD105" s="64">
        <v>-1.4951176999999901E-2</v>
      </c>
      <c r="DE105" s="64">
        <v>0.18652368000000599</v>
      </c>
      <c r="DF105" s="64">
        <v>-3.1882449999998098E-2</v>
      </c>
      <c r="DG105" s="64">
        <v>-0.13024724000000301</v>
      </c>
      <c r="DH105" s="64">
        <v>1.3844159</v>
      </c>
      <c r="DI105" s="64">
        <v>2.31394379999195E-3</v>
      </c>
      <c r="DJ105" s="64">
        <v>-0.132524489999997</v>
      </c>
      <c r="DK105" s="64">
        <v>0.29411852000000899</v>
      </c>
      <c r="DL105" s="64">
        <v>-0.108661139999999</v>
      </c>
      <c r="DM105" s="64">
        <v>3.5937462999902098E-3</v>
      </c>
      <c r="DN105" s="64">
        <v>-9.8321795000000406E-2</v>
      </c>
      <c r="DO105" s="64">
        <v>-3.4033332000005197E-2</v>
      </c>
      <c r="DP105" s="64">
        <v>-3.1062427999994899E-2</v>
      </c>
      <c r="DQ105" s="64">
        <v>-2.37223580000001E-2</v>
      </c>
      <c r="DR105" s="64">
        <v>-5.95544000000503E-3</v>
      </c>
      <c r="DS105" s="64">
        <v>2.6194083999997501E-2</v>
      </c>
      <c r="DT105" s="64">
        <v>-1.7021669999994798E-2</v>
      </c>
      <c r="DU105" s="64">
        <v>-8.1575945000000899E-2</v>
      </c>
      <c r="DV105" s="64">
        <v>1.5892728999933299E-3</v>
      </c>
      <c r="DW105" s="64">
        <v>0.166157360000008</v>
      </c>
      <c r="DX105" s="64">
        <v>-0.12918647999999899</v>
      </c>
      <c r="DY105" s="64">
        <v>-9.1236510000003407E-2</v>
      </c>
      <c r="DZ105" s="64">
        <v>-2.4403799999994601E-2</v>
      </c>
      <c r="EA105" s="64">
        <v>0.123500966000001</v>
      </c>
      <c r="EB105" s="64">
        <v>0.17675028999999401</v>
      </c>
    </row>
    <row r="106" spans="1:132" x14ac:dyDescent="0.3">
      <c r="A106" s="63"/>
      <c r="B106" s="83" t="s">
        <v>298</v>
      </c>
      <c r="C106" s="64">
        <v>-2.4138805999995901E-2</v>
      </c>
      <c r="D106" s="64">
        <v>-2.0657876999996602E-2</v>
      </c>
      <c r="E106" s="64">
        <v>5.9034640000010803E-2</v>
      </c>
      <c r="F106" s="64">
        <v>0.26589042000000301</v>
      </c>
      <c r="G106" s="64">
        <v>0.23151448000000599</v>
      </c>
      <c r="H106" s="64">
        <v>3.0636736999989402E-2</v>
      </c>
      <c r="I106" s="64">
        <v>0.19361455999999899</v>
      </c>
      <c r="J106" s="64">
        <v>-0.214080719999998</v>
      </c>
      <c r="K106" s="64">
        <v>9.42539500000006E-2</v>
      </c>
      <c r="L106" s="64">
        <v>-0.22882116000000299</v>
      </c>
      <c r="M106" s="64">
        <v>-0.142924300000002</v>
      </c>
      <c r="N106" s="64">
        <v>0.43408483000000297</v>
      </c>
      <c r="O106" s="64">
        <v>2.1349454000008102E-2</v>
      </c>
      <c r="P106" s="64">
        <v>5.6117214000117599E-4</v>
      </c>
      <c r="Q106" s="64">
        <v>-0.14832759999999801</v>
      </c>
      <c r="R106" s="64">
        <v>4.2174067000000398E-2</v>
      </c>
      <c r="S106" s="64">
        <v>-3.5054759999997298E-2</v>
      </c>
      <c r="T106" s="64">
        <v>-5.4011054000002702E-2</v>
      </c>
      <c r="U106" s="64">
        <v>-1.45653230000042E-2</v>
      </c>
      <c r="V106" s="64">
        <v>-0.21756293000000401</v>
      </c>
      <c r="W106" s="64">
        <v>8.1655819999992801E-2</v>
      </c>
      <c r="X106" s="64">
        <v>0.15553514999999701</v>
      </c>
      <c r="Y106" s="64">
        <v>1.38316630000634E-3</v>
      </c>
      <c r="Z106" s="64">
        <v>6.59912749999991E-2</v>
      </c>
      <c r="AA106" s="64">
        <v>4.0493340000002903E-2</v>
      </c>
      <c r="AB106" s="64">
        <v>-0.14305969000000299</v>
      </c>
      <c r="AC106" s="64">
        <v>5.0681629999993497E-2</v>
      </c>
      <c r="AD106" s="64">
        <v>-8.8284454999998402E-2</v>
      </c>
      <c r="AE106" s="64">
        <v>1.1005667000008001E-2</v>
      </c>
      <c r="AF106" s="64">
        <v>-7.0393469999996405E-2</v>
      </c>
      <c r="AG106" s="64">
        <v>-0.188059900000004</v>
      </c>
      <c r="AH106" s="64">
        <v>-3.1601199999997699E-2</v>
      </c>
      <c r="AI106" s="64">
        <v>0.103012643999989</v>
      </c>
      <c r="AJ106" s="64">
        <v>6.7886165999997403E-2</v>
      </c>
      <c r="AK106" s="64">
        <v>0.55632602999999803</v>
      </c>
      <c r="AL106" s="64">
        <v>7.0660070000006001E-2</v>
      </c>
      <c r="AM106" s="64">
        <v>6.1863136000006598E-2</v>
      </c>
      <c r="AN106" s="64">
        <v>4.6389713999994697E-2</v>
      </c>
      <c r="AO106" s="64">
        <v>-4.4665224999995701E-2</v>
      </c>
      <c r="AP106" s="64">
        <v>-6.5151510000005505E-2</v>
      </c>
      <c r="AQ106" s="64">
        <v>2.0773365999993101E-2</v>
      </c>
      <c r="AR106" s="64">
        <v>2.40050499999978E-2</v>
      </c>
      <c r="AS106" s="64">
        <v>7.4456800000000101E-2</v>
      </c>
      <c r="AT106" s="64">
        <v>1.07426349999999</v>
      </c>
      <c r="AU106" s="64">
        <v>-3.47487700003146E-4</v>
      </c>
      <c r="AV106" s="64">
        <v>-2.7285644999997E-2</v>
      </c>
      <c r="AW106" s="64">
        <v>-2.5080114999998002E-2</v>
      </c>
      <c r="AX106" s="64">
        <v>-7.0163609999995796E-2</v>
      </c>
      <c r="AY106" s="64">
        <v>-1.81583449999967E-2</v>
      </c>
      <c r="AZ106" s="64">
        <v>6.9321950000000895E-2</v>
      </c>
      <c r="BA106" s="64">
        <v>-3.41619600000009E-2</v>
      </c>
      <c r="BB106" s="64">
        <v>0.16431109999999199</v>
      </c>
      <c r="BC106" s="64">
        <v>5.8643769999999797E-2</v>
      </c>
      <c r="BD106" s="64">
        <v>3.64654359999994E-2</v>
      </c>
      <c r="BE106" s="64">
        <v>-3.3614002000004202E-2</v>
      </c>
      <c r="BF106" s="64">
        <v>2.0531725000005899E-2</v>
      </c>
      <c r="BG106" s="64">
        <v>0.13023720000000499</v>
      </c>
      <c r="BH106" s="64">
        <v>0.110363989999995</v>
      </c>
      <c r="BI106" s="64">
        <v>3.9139435000001797E-2</v>
      </c>
      <c r="BJ106" s="64">
        <v>-4.13703549999589E-3</v>
      </c>
      <c r="BK106" s="64">
        <v>4.9351546999920597E-3</v>
      </c>
      <c r="BL106" s="64">
        <v>-0.212197780000001</v>
      </c>
      <c r="BM106" s="64">
        <v>-2.5456807000001601E-2</v>
      </c>
      <c r="BN106" s="64">
        <v>-0.123912184999997</v>
      </c>
      <c r="BO106" s="64">
        <v>8.4779023999992403E-2</v>
      </c>
      <c r="BP106" s="64">
        <v>-1.3344507000000001</v>
      </c>
      <c r="BQ106" s="64">
        <v>6.9875019999998705E-2</v>
      </c>
      <c r="BR106" s="64">
        <v>0.27387342000000398</v>
      </c>
      <c r="BS106" s="64">
        <v>-0.12449463999999499</v>
      </c>
      <c r="BT106" s="64">
        <v>5.2699749999995903E-2</v>
      </c>
      <c r="BU106" s="64">
        <v>-7.1650855000004995E-2</v>
      </c>
      <c r="BV106" s="64">
        <v>0.147340639999993</v>
      </c>
      <c r="BW106" s="64">
        <v>-5.4975120000000398E-2</v>
      </c>
      <c r="BX106" s="64">
        <v>-3.6139578000005099E-2</v>
      </c>
      <c r="BY106" s="64">
        <v>0.147993249999989</v>
      </c>
      <c r="BZ106" s="64">
        <v>0.18278433000000799</v>
      </c>
      <c r="CA106" s="64">
        <v>1.63323430000029E-2</v>
      </c>
      <c r="CB106" s="64">
        <v>-2.91107989999984E-2</v>
      </c>
      <c r="CC106" s="64">
        <v>-3.4323398000002399E-2</v>
      </c>
      <c r="CD106" s="64">
        <v>4.2838037000003701E-2</v>
      </c>
      <c r="CE106" s="64">
        <v>9.3131500000009901E-2</v>
      </c>
      <c r="CF106" s="64">
        <v>7.8787460000007095E-2</v>
      </c>
      <c r="CG106" s="64">
        <v>-0.216904819999997</v>
      </c>
      <c r="CH106" s="64">
        <v>8.2983020000004806E-2</v>
      </c>
      <c r="CI106" s="64">
        <v>0.32694197000000502</v>
      </c>
      <c r="CJ106" s="64">
        <v>-0.12769535000000101</v>
      </c>
      <c r="CK106" s="64">
        <v>6.8345509999989701E-2</v>
      </c>
      <c r="CL106" s="64">
        <v>3.9275058000010098E-2</v>
      </c>
      <c r="CM106" s="64">
        <v>0.12439968999999899</v>
      </c>
      <c r="CN106" s="64">
        <v>0.10259861999999401</v>
      </c>
      <c r="CO106" s="64">
        <v>-0.125852989999997</v>
      </c>
      <c r="CP106" s="64">
        <v>8.4202030000035694E-3</v>
      </c>
      <c r="CQ106" s="64">
        <v>-2.9793866000005199E-2</v>
      </c>
      <c r="CR106" s="64">
        <v>-0.238312890000003</v>
      </c>
      <c r="CS106" s="64">
        <v>-7.5046990000005004E-2</v>
      </c>
      <c r="CT106" s="64">
        <v>4.57956040000873E-3</v>
      </c>
      <c r="CU106" s="64">
        <v>-0.15224265000000101</v>
      </c>
      <c r="CV106" s="64">
        <v>-0.122693529999995</v>
      </c>
      <c r="CW106" s="64">
        <v>-4.2307519999995602E-2</v>
      </c>
      <c r="CX106" s="64">
        <v>0.20288600000000201</v>
      </c>
      <c r="CY106" s="64">
        <v>0.14403981999999699</v>
      </c>
      <c r="CZ106" s="64">
        <v>6.1857049999991497E-2</v>
      </c>
      <c r="DA106" s="64">
        <v>9.9913395999995394E-2</v>
      </c>
      <c r="DB106" s="64">
        <v>4.3322157000003102E-2</v>
      </c>
      <c r="DC106" s="64">
        <v>0.14406724000000101</v>
      </c>
      <c r="DD106" s="64">
        <v>-1.4951176999999901E-2</v>
      </c>
      <c r="DE106" s="64">
        <v>0.18652368000000599</v>
      </c>
      <c r="DF106" s="64">
        <v>-3.1882449999998098E-2</v>
      </c>
      <c r="DG106" s="64">
        <v>-0.13024724000000301</v>
      </c>
      <c r="DH106" s="64">
        <v>1.3844159</v>
      </c>
      <c r="DI106" s="64">
        <v>2.31394379999195E-3</v>
      </c>
      <c r="DJ106" s="64">
        <v>-0.132524489999997</v>
      </c>
      <c r="DK106" s="64">
        <v>0.29411852000000899</v>
      </c>
      <c r="DL106" s="64">
        <v>-0.108661139999999</v>
      </c>
      <c r="DM106" s="64">
        <v>3.5937462999902098E-3</v>
      </c>
      <c r="DN106" s="64">
        <v>-9.8321795000000406E-2</v>
      </c>
      <c r="DO106" s="64">
        <v>-3.4033332000005197E-2</v>
      </c>
      <c r="DP106" s="64">
        <v>-3.1062427999994899E-2</v>
      </c>
      <c r="DQ106" s="64">
        <v>-2.37223580000001E-2</v>
      </c>
      <c r="DR106" s="64">
        <v>-5.95544000000503E-3</v>
      </c>
      <c r="DS106" s="64">
        <v>2.6194083999997501E-2</v>
      </c>
      <c r="DT106" s="64">
        <v>-1.7021669999994798E-2</v>
      </c>
      <c r="DU106" s="64">
        <v>-8.1575945000000899E-2</v>
      </c>
      <c r="DV106" s="64">
        <v>1.5892728999933299E-3</v>
      </c>
      <c r="DW106" s="64">
        <v>0.166157360000008</v>
      </c>
      <c r="DX106" s="64">
        <v>-0.12918647999999899</v>
      </c>
      <c r="DY106" s="64">
        <v>-9.1236510000003407E-2</v>
      </c>
      <c r="DZ106" s="64">
        <v>-2.4403799999994601E-2</v>
      </c>
      <c r="EA106" s="64">
        <v>0.123500966000001</v>
      </c>
      <c r="EB106" s="64">
        <v>0.17675028999999401</v>
      </c>
    </row>
    <row r="107" spans="1:132" x14ac:dyDescent="0.3">
      <c r="A107" s="63"/>
      <c r="B107" s="82" t="s">
        <v>299</v>
      </c>
      <c r="C107" s="64">
        <v>-2.4138805999995901E-2</v>
      </c>
      <c r="D107" s="64">
        <v>-2.0657876999996602E-2</v>
      </c>
      <c r="E107" s="64">
        <v>5.9034640000010803E-2</v>
      </c>
      <c r="F107" s="64">
        <v>0.26589042000000301</v>
      </c>
      <c r="G107" s="64">
        <v>0.23151448000000599</v>
      </c>
      <c r="H107" s="64">
        <v>3.0636736999989402E-2</v>
      </c>
      <c r="I107" s="64">
        <v>0.19361455999999899</v>
      </c>
      <c r="J107" s="64">
        <v>-0.214080719999998</v>
      </c>
      <c r="K107" s="64">
        <v>9.42539500000006E-2</v>
      </c>
      <c r="L107" s="64">
        <v>-0.22882116000000299</v>
      </c>
      <c r="M107" s="64">
        <v>-0.142924300000002</v>
      </c>
      <c r="N107" s="64">
        <v>0.43408483000000297</v>
      </c>
      <c r="O107" s="64">
        <v>2.1349454000008102E-2</v>
      </c>
      <c r="P107" s="64">
        <v>5.6117214000117599E-4</v>
      </c>
      <c r="Q107" s="64">
        <v>-0.14832759999999801</v>
      </c>
      <c r="R107" s="64">
        <v>4.2174067000000398E-2</v>
      </c>
      <c r="S107" s="64">
        <v>-3.5054759999997298E-2</v>
      </c>
      <c r="T107" s="64">
        <v>-5.4011054000002702E-2</v>
      </c>
      <c r="U107" s="64">
        <v>-1.45653230000042E-2</v>
      </c>
      <c r="V107" s="64">
        <v>-0.21756293000000401</v>
      </c>
      <c r="W107" s="64">
        <v>8.1655819999992801E-2</v>
      </c>
      <c r="X107" s="64">
        <v>0.15553514999999701</v>
      </c>
      <c r="Y107" s="64">
        <v>1.38316630000634E-3</v>
      </c>
      <c r="Z107" s="64">
        <v>6.59912749999991E-2</v>
      </c>
      <c r="AA107" s="64">
        <v>4.0493340000002903E-2</v>
      </c>
      <c r="AB107" s="64">
        <v>-0.14305969000000299</v>
      </c>
      <c r="AC107" s="64">
        <v>5.0681629999993497E-2</v>
      </c>
      <c r="AD107" s="64">
        <v>-8.8284454999998402E-2</v>
      </c>
      <c r="AE107" s="64">
        <v>1.1005667000008001E-2</v>
      </c>
      <c r="AF107" s="64">
        <v>-7.0393469999996405E-2</v>
      </c>
      <c r="AG107" s="64">
        <v>-0.188059900000004</v>
      </c>
      <c r="AH107" s="64">
        <v>-3.1601199999997699E-2</v>
      </c>
      <c r="AI107" s="64">
        <v>0.103012643999989</v>
      </c>
      <c r="AJ107" s="64">
        <v>6.7886165999997403E-2</v>
      </c>
      <c r="AK107" s="64">
        <v>0.55632602999999803</v>
      </c>
      <c r="AL107" s="64">
        <v>7.0660070000006001E-2</v>
      </c>
      <c r="AM107" s="64">
        <v>6.1863136000006598E-2</v>
      </c>
      <c r="AN107" s="64">
        <v>4.6389713999994697E-2</v>
      </c>
      <c r="AO107" s="64">
        <v>-4.4665224999995701E-2</v>
      </c>
      <c r="AP107" s="64">
        <v>-6.5151510000005505E-2</v>
      </c>
      <c r="AQ107" s="64">
        <v>2.0773365999993101E-2</v>
      </c>
      <c r="AR107" s="64">
        <v>2.40050499999978E-2</v>
      </c>
      <c r="AS107" s="64">
        <v>7.4456800000000101E-2</v>
      </c>
      <c r="AT107" s="64">
        <v>1.07426349999999</v>
      </c>
      <c r="AU107" s="64">
        <v>-3.47487700003146E-4</v>
      </c>
      <c r="AV107" s="64">
        <v>-2.7285644999997E-2</v>
      </c>
      <c r="AW107" s="64">
        <v>-2.5080114999998002E-2</v>
      </c>
      <c r="AX107" s="64">
        <v>-7.0163609999995796E-2</v>
      </c>
      <c r="AY107" s="64">
        <v>-1.81583449999967E-2</v>
      </c>
      <c r="AZ107" s="64">
        <v>6.9321950000000895E-2</v>
      </c>
      <c r="BA107" s="64">
        <v>-3.41619600000009E-2</v>
      </c>
      <c r="BB107" s="64">
        <v>0.16431109999999199</v>
      </c>
      <c r="BC107" s="64">
        <v>5.8643769999999797E-2</v>
      </c>
      <c r="BD107" s="64">
        <v>3.64654359999994E-2</v>
      </c>
      <c r="BE107" s="64">
        <v>-3.3614002000004202E-2</v>
      </c>
      <c r="BF107" s="64">
        <v>2.0531725000005899E-2</v>
      </c>
      <c r="BG107" s="64">
        <v>0.13023720000000499</v>
      </c>
      <c r="BH107" s="64">
        <v>0.110363989999995</v>
      </c>
      <c r="BI107" s="64">
        <v>3.9139435000001797E-2</v>
      </c>
      <c r="BJ107" s="64">
        <v>-4.13703549999589E-3</v>
      </c>
      <c r="BK107" s="64">
        <v>4.9351546999920597E-3</v>
      </c>
      <c r="BL107" s="64">
        <v>-0.212197780000001</v>
      </c>
      <c r="BM107" s="64">
        <v>-2.5456807000001601E-2</v>
      </c>
      <c r="BN107" s="64">
        <v>-0.123912184999997</v>
      </c>
      <c r="BO107" s="64">
        <v>8.4779023999992403E-2</v>
      </c>
      <c r="BP107" s="64">
        <v>-1.3344507000000001</v>
      </c>
      <c r="BQ107" s="64">
        <v>6.9875019999998705E-2</v>
      </c>
      <c r="BR107" s="64">
        <v>0.27387342000000398</v>
      </c>
      <c r="BS107" s="64">
        <v>-0.12449463999999499</v>
      </c>
      <c r="BT107" s="64">
        <v>5.2699749999995903E-2</v>
      </c>
      <c r="BU107" s="64">
        <v>-7.1650855000004995E-2</v>
      </c>
      <c r="BV107" s="64">
        <v>0.147340639999993</v>
      </c>
      <c r="BW107" s="64">
        <v>-5.4975120000000398E-2</v>
      </c>
      <c r="BX107" s="64">
        <v>-3.6139578000005099E-2</v>
      </c>
      <c r="BY107" s="64">
        <v>0.147993249999989</v>
      </c>
      <c r="BZ107" s="64">
        <v>0.18278433000000799</v>
      </c>
      <c r="CA107" s="64">
        <v>1.63323430000029E-2</v>
      </c>
      <c r="CB107" s="64">
        <v>-2.91107989999984E-2</v>
      </c>
      <c r="CC107" s="64">
        <v>-3.4323398000002399E-2</v>
      </c>
      <c r="CD107" s="64">
        <v>4.2838037000003701E-2</v>
      </c>
      <c r="CE107" s="64">
        <v>9.3131500000009901E-2</v>
      </c>
      <c r="CF107" s="64">
        <v>7.8787460000007095E-2</v>
      </c>
      <c r="CG107" s="64">
        <v>-0.216904819999997</v>
      </c>
      <c r="CH107" s="64">
        <v>8.2983020000004806E-2</v>
      </c>
      <c r="CI107" s="64">
        <v>0.32694197000000502</v>
      </c>
      <c r="CJ107" s="64">
        <v>-0.12769535000000101</v>
      </c>
      <c r="CK107" s="64">
        <v>6.8345509999989701E-2</v>
      </c>
      <c r="CL107" s="64">
        <v>3.9275058000010098E-2</v>
      </c>
      <c r="CM107" s="64">
        <v>0.12439968999999899</v>
      </c>
      <c r="CN107" s="64">
        <v>0.10259861999999401</v>
      </c>
      <c r="CO107" s="64">
        <v>-0.125852989999997</v>
      </c>
      <c r="CP107" s="64">
        <v>8.4202030000035694E-3</v>
      </c>
      <c r="CQ107" s="64">
        <v>-2.9793866000005199E-2</v>
      </c>
      <c r="CR107" s="64">
        <v>-0.238312890000003</v>
      </c>
      <c r="CS107" s="64">
        <v>-7.5046990000005004E-2</v>
      </c>
      <c r="CT107" s="64">
        <v>4.57956040000873E-3</v>
      </c>
      <c r="CU107" s="64">
        <v>-0.15224265000000101</v>
      </c>
      <c r="CV107" s="64">
        <v>-0.122693529999995</v>
      </c>
      <c r="CW107" s="64">
        <v>-4.2307519999995602E-2</v>
      </c>
      <c r="CX107" s="64">
        <v>0.20288600000000201</v>
      </c>
      <c r="CY107" s="64">
        <v>0.14403981999999699</v>
      </c>
      <c r="CZ107" s="64">
        <v>6.1857049999991497E-2</v>
      </c>
      <c r="DA107" s="64">
        <v>9.9913395999995394E-2</v>
      </c>
      <c r="DB107" s="64">
        <v>4.3322157000003102E-2</v>
      </c>
      <c r="DC107" s="64">
        <v>0.14406724000000101</v>
      </c>
      <c r="DD107" s="64">
        <v>-1.4951176999999901E-2</v>
      </c>
      <c r="DE107" s="64">
        <v>0.18652368000000599</v>
      </c>
      <c r="DF107" s="64">
        <v>-3.1882449999998098E-2</v>
      </c>
      <c r="DG107" s="64">
        <v>-0.13024724000000301</v>
      </c>
      <c r="DH107" s="64">
        <v>1.3844159</v>
      </c>
      <c r="DI107" s="64">
        <v>2.31394379999195E-3</v>
      </c>
      <c r="DJ107" s="64">
        <v>-0.132524489999997</v>
      </c>
      <c r="DK107" s="64">
        <v>0.29411852000000899</v>
      </c>
      <c r="DL107" s="64">
        <v>-0.108661139999999</v>
      </c>
      <c r="DM107" s="64">
        <v>3.5937462999902098E-3</v>
      </c>
      <c r="DN107" s="64">
        <v>-9.8321795000000406E-2</v>
      </c>
      <c r="DO107" s="64">
        <v>-3.4033332000005197E-2</v>
      </c>
      <c r="DP107" s="64">
        <v>-3.1062427999994899E-2</v>
      </c>
      <c r="DQ107" s="64">
        <v>-2.37223580000001E-2</v>
      </c>
      <c r="DR107" s="64">
        <v>-5.95544000000503E-3</v>
      </c>
      <c r="DS107" s="64">
        <v>2.6194083999997501E-2</v>
      </c>
      <c r="DT107" s="64">
        <v>-1.7021669999994798E-2</v>
      </c>
      <c r="DU107" s="64">
        <v>-8.1575945000000899E-2</v>
      </c>
      <c r="DV107" s="64">
        <v>1.5892728999933299E-3</v>
      </c>
      <c r="DW107" s="64">
        <v>0.166157360000008</v>
      </c>
      <c r="DX107" s="64">
        <v>-0.12918647999999899</v>
      </c>
      <c r="DY107" s="64">
        <v>-9.1236510000003407E-2</v>
      </c>
      <c r="DZ107" s="64">
        <v>-2.4403799999994601E-2</v>
      </c>
      <c r="EA107" s="64">
        <v>0.123500966000001</v>
      </c>
      <c r="EB107" s="64">
        <v>0.17675028999999401</v>
      </c>
    </row>
    <row r="108" spans="1:132" x14ac:dyDescent="0.3">
      <c r="A108" s="63"/>
      <c r="B108" s="83" t="s">
        <v>300</v>
      </c>
      <c r="C108" s="64">
        <v>-2.4138805999995901E-2</v>
      </c>
      <c r="D108" s="64">
        <v>-2.0657876999996602E-2</v>
      </c>
      <c r="E108" s="64">
        <v>5.9034640000010803E-2</v>
      </c>
      <c r="F108" s="64">
        <v>0.26589042000000301</v>
      </c>
      <c r="G108" s="64">
        <v>0.23151448000000599</v>
      </c>
      <c r="H108" s="64">
        <v>3.0636736999989402E-2</v>
      </c>
      <c r="I108" s="64">
        <v>0.19361455999999899</v>
      </c>
      <c r="J108" s="64">
        <v>-0.214080719999998</v>
      </c>
      <c r="K108" s="64">
        <v>9.42539500000006E-2</v>
      </c>
      <c r="L108" s="64">
        <v>-0.22882116000000299</v>
      </c>
      <c r="M108" s="64">
        <v>-0.142924300000002</v>
      </c>
      <c r="N108" s="64">
        <v>0.43408483000000297</v>
      </c>
      <c r="O108" s="64">
        <v>2.1349454000008102E-2</v>
      </c>
      <c r="P108" s="64">
        <v>5.6117214000117599E-4</v>
      </c>
      <c r="Q108" s="64">
        <v>-0.14832759999999801</v>
      </c>
      <c r="R108" s="64">
        <v>4.2174067000000398E-2</v>
      </c>
      <c r="S108" s="64">
        <v>-3.5054759999997298E-2</v>
      </c>
      <c r="T108" s="64">
        <v>-5.4011054000002702E-2</v>
      </c>
      <c r="U108" s="64">
        <v>-1.45653230000042E-2</v>
      </c>
      <c r="V108" s="64">
        <v>-0.21756293000000401</v>
      </c>
      <c r="W108" s="64">
        <v>8.1655819999992801E-2</v>
      </c>
      <c r="X108" s="64">
        <v>0.15553514999999701</v>
      </c>
      <c r="Y108" s="64">
        <v>1.38316630000634E-3</v>
      </c>
      <c r="Z108" s="64">
        <v>6.59912749999991E-2</v>
      </c>
      <c r="AA108" s="64">
        <v>4.0493340000002903E-2</v>
      </c>
      <c r="AB108" s="64">
        <v>-0.14305969000000299</v>
      </c>
      <c r="AC108" s="64">
        <v>5.0681629999993497E-2</v>
      </c>
      <c r="AD108" s="64">
        <v>-8.8284454999998402E-2</v>
      </c>
      <c r="AE108" s="64">
        <v>1.1005667000008001E-2</v>
      </c>
      <c r="AF108" s="64">
        <v>-7.0393469999996405E-2</v>
      </c>
      <c r="AG108" s="64">
        <v>-0.188059900000004</v>
      </c>
      <c r="AH108" s="64">
        <v>-3.1601199999997699E-2</v>
      </c>
      <c r="AI108" s="64">
        <v>0.103012643999989</v>
      </c>
      <c r="AJ108" s="64">
        <v>6.7886165999997403E-2</v>
      </c>
      <c r="AK108" s="64">
        <v>0.55632602999999803</v>
      </c>
      <c r="AL108" s="64">
        <v>7.0660070000006001E-2</v>
      </c>
      <c r="AM108" s="64">
        <v>6.1863136000006598E-2</v>
      </c>
      <c r="AN108" s="64">
        <v>4.6389713999994697E-2</v>
      </c>
      <c r="AO108" s="64">
        <v>-4.4665224999995701E-2</v>
      </c>
      <c r="AP108" s="64">
        <v>-6.5151510000005505E-2</v>
      </c>
      <c r="AQ108" s="64">
        <v>2.0773365999993101E-2</v>
      </c>
      <c r="AR108" s="64">
        <v>2.40050499999978E-2</v>
      </c>
      <c r="AS108" s="64">
        <v>7.4456800000000101E-2</v>
      </c>
      <c r="AT108" s="64">
        <v>1.07426349999999</v>
      </c>
      <c r="AU108" s="64">
        <v>-3.47487700003146E-4</v>
      </c>
      <c r="AV108" s="64">
        <v>-2.7285644999997E-2</v>
      </c>
      <c r="AW108" s="64">
        <v>-2.5080114999998002E-2</v>
      </c>
      <c r="AX108" s="64">
        <v>-7.0163609999995796E-2</v>
      </c>
      <c r="AY108" s="64">
        <v>-1.81583449999967E-2</v>
      </c>
      <c r="AZ108" s="64">
        <v>6.9321950000000895E-2</v>
      </c>
      <c r="BA108" s="64">
        <v>-3.41619600000009E-2</v>
      </c>
      <c r="BB108" s="64">
        <v>0.16431109999999199</v>
      </c>
      <c r="BC108" s="64">
        <v>5.8643769999999797E-2</v>
      </c>
      <c r="BD108" s="64">
        <v>3.64654359999994E-2</v>
      </c>
      <c r="BE108" s="64">
        <v>-3.3614002000004202E-2</v>
      </c>
      <c r="BF108" s="64">
        <v>2.0531725000005899E-2</v>
      </c>
      <c r="BG108" s="64">
        <v>0.13023720000000499</v>
      </c>
      <c r="BH108" s="64">
        <v>0.110363989999995</v>
      </c>
      <c r="BI108" s="64">
        <v>3.9139435000001797E-2</v>
      </c>
      <c r="BJ108" s="64">
        <v>-4.13703549999589E-3</v>
      </c>
      <c r="BK108" s="64">
        <v>4.9351546999920597E-3</v>
      </c>
      <c r="BL108" s="64">
        <v>-0.212197780000001</v>
      </c>
      <c r="BM108" s="64">
        <v>-2.5456807000001601E-2</v>
      </c>
      <c r="BN108" s="64">
        <v>-0.123912184999997</v>
      </c>
      <c r="BO108" s="64">
        <v>8.4779023999992403E-2</v>
      </c>
      <c r="BP108" s="64">
        <v>-1.3344507000000001</v>
      </c>
      <c r="BQ108" s="64">
        <v>6.9875019999998705E-2</v>
      </c>
      <c r="BR108" s="64">
        <v>0.27387342000000398</v>
      </c>
      <c r="BS108" s="64">
        <v>-0.12449463999999499</v>
      </c>
      <c r="BT108" s="64">
        <v>5.2699749999995903E-2</v>
      </c>
      <c r="BU108" s="64">
        <v>-7.1650855000004995E-2</v>
      </c>
      <c r="BV108" s="64">
        <v>0.147340639999993</v>
      </c>
      <c r="BW108" s="64">
        <v>-5.4975120000000398E-2</v>
      </c>
      <c r="BX108" s="64">
        <v>-3.6139578000005099E-2</v>
      </c>
      <c r="BY108" s="64">
        <v>0.147993249999989</v>
      </c>
      <c r="BZ108" s="64">
        <v>0.18278433000000799</v>
      </c>
      <c r="CA108" s="64">
        <v>1.63323430000029E-2</v>
      </c>
      <c r="CB108" s="64">
        <v>-2.91107989999984E-2</v>
      </c>
      <c r="CC108" s="64">
        <v>-3.4323398000002399E-2</v>
      </c>
      <c r="CD108" s="64">
        <v>4.2838037000003701E-2</v>
      </c>
      <c r="CE108" s="64">
        <v>9.3131500000009901E-2</v>
      </c>
      <c r="CF108" s="64">
        <v>7.8787460000007095E-2</v>
      </c>
      <c r="CG108" s="64">
        <v>-0.216904819999997</v>
      </c>
      <c r="CH108" s="64">
        <v>8.2983020000004806E-2</v>
      </c>
      <c r="CI108" s="64">
        <v>0.32694197000000502</v>
      </c>
      <c r="CJ108" s="64">
        <v>-0.12769535000000101</v>
      </c>
      <c r="CK108" s="64">
        <v>6.8345509999989701E-2</v>
      </c>
      <c r="CL108" s="64">
        <v>3.9275058000010098E-2</v>
      </c>
      <c r="CM108" s="64">
        <v>0.12439968999999899</v>
      </c>
      <c r="CN108" s="64">
        <v>0.10259861999999401</v>
      </c>
      <c r="CO108" s="64">
        <v>-0.125852989999997</v>
      </c>
      <c r="CP108" s="64">
        <v>8.4202030000035694E-3</v>
      </c>
      <c r="CQ108" s="64">
        <v>-2.9793866000005199E-2</v>
      </c>
      <c r="CR108" s="64">
        <v>-0.238312890000003</v>
      </c>
      <c r="CS108" s="64">
        <v>-7.5046990000005004E-2</v>
      </c>
      <c r="CT108" s="64">
        <v>4.57956040000873E-3</v>
      </c>
      <c r="CU108" s="64">
        <v>-0.15224265000000101</v>
      </c>
      <c r="CV108" s="64">
        <v>-0.122693529999995</v>
      </c>
      <c r="CW108" s="64">
        <v>-4.2307519999995602E-2</v>
      </c>
      <c r="CX108" s="64">
        <v>0.20288600000000201</v>
      </c>
      <c r="CY108" s="64">
        <v>0.14403981999999699</v>
      </c>
      <c r="CZ108" s="64">
        <v>6.1857049999991497E-2</v>
      </c>
      <c r="DA108" s="64">
        <v>9.9913395999995394E-2</v>
      </c>
      <c r="DB108" s="64">
        <v>4.3322157000003102E-2</v>
      </c>
      <c r="DC108" s="64">
        <v>0.14406724000000101</v>
      </c>
      <c r="DD108" s="64">
        <v>-1.4951176999999901E-2</v>
      </c>
      <c r="DE108" s="64">
        <v>0.18652368000000599</v>
      </c>
      <c r="DF108" s="64">
        <v>-3.1882449999998098E-2</v>
      </c>
      <c r="DG108" s="64">
        <v>-0.13024724000000301</v>
      </c>
      <c r="DH108" s="64">
        <v>1.3844159</v>
      </c>
      <c r="DI108" s="64">
        <v>2.31394379999195E-3</v>
      </c>
      <c r="DJ108" s="64">
        <v>-0.132524489999997</v>
      </c>
      <c r="DK108" s="64">
        <v>0.29411852000000899</v>
      </c>
      <c r="DL108" s="64">
        <v>-0.108661139999999</v>
      </c>
      <c r="DM108" s="64">
        <v>3.5937462999902098E-3</v>
      </c>
      <c r="DN108" s="64">
        <v>-9.8321795000000406E-2</v>
      </c>
      <c r="DO108" s="64">
        <v>-3.4033332000005197E-2</v>
      </c>
      <c r="DP108" s="64">
        <v>-3.1062427999994899E-2</v>
      </c>
      <c r="DQ108" s="64">
        <v>-2.37223580000001E-2</v>
      </c>
      <c r="DR108" s="64">
        <v>-5.95544000000503E-3</v>
      </c>
      <c r="DS108" s="64">
        <v>2.6194083999997501E-2</v>
      </c>
      <c r="DT108" s="64">
        <v>-1.7021669999994798E-2</v>
      </c>
      <c r="DU108" s="64">
        <v>-8.1575945000000899E-2</v>
      </c>
      <c r="DV108" s="64">
        <v>1.5892728999933299E-3</v>
      </c>
      <c r="DW108" s="64">
        <v>0.166157360000008</v>
      </c>
      <c r="DX108" s="64">
        <v>-0.12918647999999899</v>
      </c>
      <c r="DY108" s="64">
        <v>-9.1236510000003407E-2</v>
      </c>
      <c r="DZ108" s="64">
        <v>-2.4403799999994601E-2</v>
      </c>
      <c r="EA108" s="64">
        <v>0.123500966000001</v>
      </c>
      <c r="EB108" s="64">
        <v>0.17675028999999401</v>
      </c>
    </row>
    <row r="109" spans="1:132" x14ac:dyDescent="0.3">
      <c r="A109" s="63"/>
      <c r="B109" s="81" t="s">
        <v>301</v>
      </c>
      <c r="C109" s="64">
        <v>-2.4138805999995901E-2</v>
      </c>
      <c r="D109" s="64">
        <v>-2.0657876999996602E-2</v>
      </c>
      <c r="E109" s="64">
        <v>5.9034640000010803E-2</v>
      </c>
      <c r="F109" s="64">
        <v>0.26589042000000301</v>
      </c>
      <c r="G109" s="64">
        <v>0.23151448000000599</v>
      </c>
      <c r="H109" s="64">
        <v>3.0636736999989402E-2</v>
      </c>
      <c r="I109" s="64">
        <v>0.19361455999999899</v>
      </c>
      <c r="J109" s="64">
        <v>-0.214080719999998</v>
      </c>
      <c r="K109" s="64">
        <v>9.42539500000006E-2</v>
      </c>
      <c r="L109" s="64">
        <v>-0.22882116000000299</v>
      </c>
      <c r="M109" s="64">
        <v>-0.142924300000002</v>
      </c>
      <c r="N109" s="64">
        <v>0.43408483000000297</v>
      </c>
      <c r="O109" s="64">
        <v>2.1349454000008102E-2</v>
      </c>
      <c r="P109" s="64">
        <v>5.6117214000117599E-4</v>
      </c>
      <c r="Q109" s="64">
        <v>-0.14832759999999801</v>
      </c>
      <c r="R109" s="64">
        <v>4.2174067000000398E-2</v>
      </c>
      <c r="S109" s="64">
        <v>-3.5054759999997298E-2</v>
      </c>
      <c r="T109" s="64">
        <v>-5.4011054000002702E-2</v>
      </c>
      <c r="U109" s="64">
        <v>-1.45653230000042E-2</v>
      </c>
      <c r="V109" s="64">
        <v>-0.21756293000000401</v>
      </c>
      <c r="W109" s="64">
        <v>8.1655819999992801E-2</v>
      </c>
      <c r="X109" s="64">
        <v>0.15553514999999701</v>
      </c>
      <c r="Y109" s="64">
        <v>1.38316630000634E-3</v>
      </c>
      <c r="Z109" s="64">
        <v>6.59912749999991E-2</v>
      </c>
      <c r="AA109" s="64">
        <v>4.0493340000002903E-2</v>
      </c>
      <c r="AB109" s="64">
        <v>-0.14305969000000299</v>
      </c>
      <c r="AC109" s="64">
        <v>5.0681629999993497E-2</v>
      </c>
      <c r="AD109" s="64">
        <v>-8.8284454999998402E-2</v>
      </c>
      <c r="AE109" s="64">
        <v>1.1005667000008001E-2</v>
      </c>
      <c r="AF109" s="64">
        <v>-7.0393469999996405E-2</v>
      </c>
      <c r="AG109" s="64">
        <v>-0.188059900000004</v>
      </c>
      <c r="AH109" s="64">
        <v>-3.1601199999997699E-2</v>
      </c>
      <c r="AI109" s="64">
        <v>0.103012643999989</v>
      </c>
      <c r="AJ109" s="64">
        <v>6.7886165999997403E-2</v>
      </c>
      <c r="AK109" s="64">
        <v>0.55632602999999803</v>
      </c>
      <c r="AL109" s="64">
        <v>7.0660070000006001E-2</v>
      </c>
      <c r="AM109" s="64">
        <v>6.1863136000006598E-2</v>
      </c>
      <c r="AN109" s="64">
        <v>4.6389713999994697E-2</v>
      </c>
      <c r="AO109" s="64">
        <v>-4.4665224999995701E-2</v>
      </c>
      <c r="AP109" s="64">
        <v>-6.5151510000005505E-2</v>
      </c>
      <c r="AQ109" s="64">
        <v>2.0773365999993101E-2</v>
      </c>
      <c r="AR109" s="64">
        <v>2.40050499999978E-2</v>
      </c>
      <c r="AS109" s="64">
        <v>7.4456800000000101E-2</v>
      </c>
      <c r="AT109" s="64">
        <v>1.07426349999999</v>
      </c>
      <c r="AU109" s="64">
        <v>-3.47487700003146E-4</v>
      </c>
      <c r="AV109" s="64">
        <v>-2.7285644999997E-2</v>
      </c>
      <c r="AW109" s="64">
        <v>-2.5080114999998002E-2</v>
      </c>
      <c r="AX109" s="64">
        <v>-7.0163609999995796E-2</v>
      </c>
      <c r="AY109" s="64">
        <v>-1.81583449999967E-2</v>
      </c>
      <c r="AZ109" s="64">
        <v>6.9321950000000895E-2</v>
      </c>
      <c r="BA109" s="64">
        <v>-3.41619600000009E-2</v>
      </c>
      <c r="BB109" s="64">
        <v>0.16431109999999199</v>
      </c>
      <c r="BC109" s="64">
        <v>5.8643769999999797E-2</v>
      </c>
      <c r="BD109" s="64">
        <v>3.64654359999994E-2</v>
      </c>
      <c r="BE109" s="64">
        <v>-3.3614002000004202E-2</v>
      </c>
      <c r="BF109" s="64">
        <v>2.0531725000005899E-2</v>
      </c>
      <c r="BG109" s="64">
        <v>0.13023720000000499</v>
      </c>
      <c r="BH109" s="64">
        <v>0.110363989999995</v>
      </c>
      <c r="BI109" s="64">
        <v>3.9139435000001797E-2</v>
      </c>
      <c r="BJ109" s="64">
        <v>-4.13703549999589E-3</v>
      </c>
      <c r="BK109" s="64">
        <v>4.9351546999920597E-3</v>
      </c>
      <c r="BL109" s="64">
        <v>-0.212197780000001</v>
      </c>
      <c r="BM109" s="64">
        <v>-2.5456807000001601E-2</v>
      </c>
      <c r="BN109" s="64">
        <v>-0.123912184999997</v>
      </c>
      <c r="BO109" s="64">
        <v>8.4779023999992403E-2</v>
      </c>
      <c r="BP109" s="64">
        <v>-1.3344507000000001</v>
      </c>
      <c r="BQ109" s="64">
        <v>6.9875019999998705E-2</v>
      </c>
      <c r="BR109" s="64">
        <v>0.27387342000000398</v>
      </c>
      <c r="BS109" s="64">
        <v>-0.12449463999999499</v>
      </c>
      <c r="BT109" s="64">
        <v>5.2699749999995903E-2</v>
      </c>
      <c r="BU109" s="64">
        <v>-7.1650855000004995E-2</v>
      </c>
      <c r="BV109" s="64">
        <v>0.147340639999993</v>
      </c>
      <c r="BW109" s="64">
        <v>-5.4975120000000398E-2</v>
      </c>
      <c r="BX109" s="64">
        <v>-3.6139578000005099E-2</v>
      </c>
      <c r="BY109" s="64">
        <v>0.147993249999989</v>
      </c>
      <c r="BZ109" s="64">
        <v>0.18278433000000799</v>
      </c>
      <c r="CA109" s="64">
        <v>1.63323430000029E-2</v>
      </c>
      <c r="CB109" s="64">
        <v>-2.91107989999984E-2</v>
      </c>
      <c r="CC109" s="64">
        <v>-3.4323398000002399E-2</v>
      </c>
      <c r="CD109" s="64">
        <v>4.2838037000003701E-2</v>
      </c>
      <c r="CE109" s="64">
        <v>9.3131500000009901E-2</v>
      </c>
      <c r="CF109" s="64">
        <v>7.8787460000007095E-2</v>
      </c>
      <c r="CG109" s="64">
        <v>-0.216904819999997</v>
      </c>
      <c r="CH109" s="64">
        <v>8.2983020000004806E-2</v>
      </c>
      <c r="CI109" s="64">
        <v>0.32694197000000502</v>
      </c>
      <c r="CJ109" s="64">
        <v>-0.12769535000000101</v>
      </c>
      <c r="CK109" s="64">
        <v>6.8345509999989701E-2</v>
      </c>
      <c r="CL109" s="64">
        <v>3.9275058000010098E-2</v>
      </c>
      <c r="CM109" s="64">
        <v>0.12439968999999899</v>
      </c>
      <c r="CN109" s="64">
        <v>0.10259861999999401</v>
      </c>
      <c r="CO109" s="64">
        <v>-0.125852989999997</v>
      </c>
      <c r="CP109" s="64">
        <v>8.4202030000035694E-3</v>
      </c>
      <c r="CQ109" s="64">
        <v>-2.9793866000005199E-2</v>
      </c>
      <c r="CR109" s="64">
        <v>-0.238312890000003</v>
      </c>
      <c r="CS109" s="64">
        <v>-7.5046990000005004E-2</v>
      </c>
      <c r="CT109" s="64">
        <v>4.57956040000873E-3</v>
      </c>
      <c r="CU109" s="64">
        <v>-0.15224265000000101</v>
      </c>
      <c r="CV109" s="64">
        <v>-0.122693529999995</v>
      </c>
      <c r="CW109" s="64">
        <v>-4.2307519999995602E-2</v>
      </c>
      <c r="CX109" s="64">
        <v>0.20288600000000201</v>
      </c>
      <c r="CY109" s="64">
        <v>0.14403981999999699</v>
      </c>
      <c r="CZ109" s="64">
        <v>6.1857049999991497E-2</v>
      </c>
      <c r="DA109" s="64">
        <v>9.9913395999995394E-2</v>
      </c>
      <c r="DB109" s="64">
        <v>4.3322157000003102E-2</v>
      </c>
      <c r="DC109" s="64">
        <v>0.14406724000000101</v>
      </c>
      <c r="DD109" s="64">
        <v>-1.4951176999999901E-2</v>
      </c>
      <c r="DE109" s="64">
        <v>0.18652368000000599</v>
      </c>
      <c r="DF109" s="64">
        <v>-3.1882449999998098E-2</v>
      </c>
      <c r="DG109" s="64">
        <v>-0.13024724000000301</v>
      </c>
      <c r="DH109" s="64">
        <v>1.3844159</v>
      </c>
      <c r="DI109" s="64">
        <v>2.31394379999195E-3</v>
      </c>
      <c r="DJ109" s="64">
        <v>-0.132524489999997</v>
      </c>
      <c r="DK109" s="64">
        <v>0.29411852000000899</v>
      </c>
      <c r="DL109" s="64">
        <v>-0.108661139999999</v>
      </c>
      <c r="DM109" s="64">
        <v>3.5937462999902098E-3</v>
      </c>
      <c r="DN109" s="64">
        <v>-9.8321795000000406E-2</v>
      </c>
      <c r="DO109" s="64">
        <v>-3.4033332000005197E-2</v>
      </c>
      <c r="DP109" s="64">
        <v>-3.1062427999994899E-2</v>
      </c>
      <c r="DQ109" s="64">
        <v>-2.37223580000001E-2</v>
      </c>
      <c r="DR109" s="64">
        <v>-5.95544000000503E-3</v>
      </c>
      <c r="DS109" s="64">
        <v>2.6194083999997501E-2</v>
      </c>
      <c r="DT109" s="64">
        <v>-1.7021669999994798E-2</v>
      </c>
      <c r="DU109" s="64">
        <v>-8.1575945000000899E-2</v>
      </c>
      <c r="DV109" s="64">
        <v>1.5892728999933299E-3</v>
      </c>
      <c r="DW109" s="64">
        <v>0.166157360000008</v>
      </c>
      <c r="DX109" s="64">
        <v>-0.12918647999999899</v>
      </c>
      <c r="DY109" s="64">
        <v>-9.1236510000003407E-2</v>
      </c>
      <c r="DZ109" s="64">
        <v>-2.4403799999994601E-2</v>
      </c>
      <c r="EA109" s="64">
        <v>0.123500966000001</v>
      </c>
      <c r="EB109" s="64">
        <v>0.17675028999999401</v>
      </c>
    </row>
    <row r="110" spans="1:132" x14ac:dyDescent="0.3">
      <c r="A110" s="63"/>
      <c r="B110" s="80" t="s">
        <v>302</v>
      </c>
      <c r="C110" s="64">
        <v>-6.4097230000004196E-2</v>
      </c>
      <c r="D110" s="64">
        <v>-2.7205747000003101E-2</v>
      </c>
      <c r="E110" s="64">
        <v>-0.23123606999999599</v>
      </c>
      <c r="F110" s="64">
        <v>0.49431589999999798</v>
      </c>
      <c r="G110" s="64">
        <v>0.49383885000000599</v>
      </c>
      <c r="H110" s="64">
        <v>-1.4254304000005401E-2</v>
      </c>
      <c r="I110" s="64">
        <v>0.20229388999999401</v>
      </c>
      <c r="J110" s="64">
        <v>-0.42861549999999599</v>
      </c>
      <c r="K110" s="64">
        <v>-6.7129060000004098E-2</v>
      </c>
      <c r="L110" s="64">
        <v>-0.35039811999999498</v>
      </c>
      <c r="M110" s="64">
        <v>-0.22606622999999901</v>
      </c>
      <c r="N110" s="64">
        <v>4.2810753000010998E-2</v>
      </c>
      <c r="O110" s="64">
        <v>1.49512899999982E-2</v>
      </c>
      <c r="P110" s="64">
        <v>9.2379850000767804E-4</v>
      </c>
      <c r="Q110" s="64">
        <v>-0.25651570000000401</v>
      </c>
      <c r="R110" s="64">
        <v>-1.9168392000001901E-2</v>
      </c>
      <c r="S110" s="64">
        <v>0.13342177999999799</v>
      </c>
      <c r="T110" s="64">
        <v>-5.3500989999999402E-2</v>
      </c>
      <c r="U110" s="64">
        <v>3.3433747000000097E-2</v>
      </c>
      <c r="V110" s="64">
        <v>-0.25602390000000202</v>
      </c>
      <c r="W110" s="64">
        <v>6.6711814000086599E-3</v>
      </c>
      <c r="X110" s="64">
        <v>-0.84887606000000304</v>
      </c>
      <c r="Y110" s="64">
        <v>6.5336340000010706E-2</v>
      </c>
      <c r="Z110" s="64">
        <v>5.9696994999991503E-2</v>
      </c>
      <c r="AA110" s="64">
        <v>1.1650798000006899E-2</v>
      </c>
      <c r="AB110" s="64">
        <v>-0.19472942999999601</v>
      </c>
      <c r="AC110" s="64">
        <v>6.1309944999998797E-2</v>
      </c>
      <c r="AD110" s="64">
        <v>1.9017136000010201E-2</v>
      </c>
      <c r="AE110" s="64">
        <v>1.3870409000005199E-2</v>
      </c>
      <c r="AF110" s="64">
        <v>8.7781264999997596E-2</v>
      </c>
      <c r="AG110" s="64">
        <v>-9.7954759999996394E-2</v>
      </c>
      <c r="AH110" s="64">
        <v>-7.5166940000004401E-2</v>
      </c>
      <c r="AI110" s="64">
        <v>-7.4447185000003899E-2</v>
      </c>
      <c r="AJ110" s="64">
        <v>-5.0157769999947801E-3</v>
      </c>
      <c r="AK110" s="64">
        <v>-1.8239357000005001E-2</v>
      </c>
      <c r="AL110" s="64">
        <v>1.3636734000010999E-2</v>
      </c>
      <c r="AM110" s="64">
        <v>-0.10025263999999801</v>
      </c>
      <c r="AN110" s="64">
        <v>2.0819737000010701E-2</v>
      </c>
      <c r="AO110" s="64">
        <v>-0.142732830000003</v>
      </c>
      <c r="AP110" s="64">
        <v>-0.133834440000002</v>
      </c>
      <c r="AQ110" s="64">
        <v>4.7013151999997199E-2</v>
      </c>
      <c r="AR110" s="64">
        <v>0.14618756999999999</v>
      </c>
      <c r="AS110" s="64">
        <v>2.7954390000006799E-2</v>
      </c>
      <c r="AT110" s="64">
        <v>0.85201365000000495</v>
      </c>
      <c r="AU110" s="64">
        <v>1.03282929999615E-3</v>
      </c>
      <c r="AV110" s="64">
        <v>-8.5400700000004603E-2</v>
      </c>
      <c r="AW110" s="64">
        <v>1.7454648000003702E-2</v>
      </c>
      <c r="AX110" s="64">
        <v>-8.7379890000005594E-2</v>
      </c>
      <c r="AY110" s="64">
        <v>-8.6112139999983094E-3</v>
      </c>
      <c r="AZ110" s="64">
        <v>0.11307789399999101</v>
      </c>
      <c r="BA110" s="64">
        <v>-2.2300807999997601E-2</v>
      </c>
      <c r="BB110" s="64">
        <v>0.13230577000000701</v>
      </c>
      <c r="BC110" s="64">
        <v>7.0185310000026001E-3</v>
      </c>
      <c r="BD110" s="64">
        <v>-1.6714085000002502E-2</v>
      </c>
      <c r="BE110" s="64">
        <v>-8.0284779999995101E-2</v>
      </c>
      <c r="BF110" s="64">
        <v>1.4866534000002001E-2</v>
      </c>
      <c r="BG110" s="64">
        <v>0.176611869999999</v>
      </c>
      <c r="BH110" s="64">
        <v>0.15591698999999301</v>
      </c>
      <c r="BI110" s="64">
        <v>2.14458150000096E-2</v>
      </c>
      <c r="BJ110" s="64">
        <v>-4.6978433E-2</v>
      </c>
      <c r="BK110" s="64">
        <v>-4.7255649999999899E-2</v>
      </c>
      <c r="BL110" s="64">
        <v>-0.27518716000000099</v>
      </c>
      <c r="BM110" s="64">
        <v>-0.102444570000004</v>
      </c>
      <c r="BN110" s="64">
        <v>-0.351419480000004</v>
      </c>
      <c r="BO110" s="64">
        <v>9.3100384000011097E-2</v>
      </c>
      <c r="BP110" s="64">
        <v>0.19859992999999901</v>
      </c>
      <c r="BQ110" s="64">
        <v>1.30100010000023E-2</v>
      </c>
      <c r="BR110" s="64">
        <v>0.36066335000000099</v>
      </c>
      <c r="BS110" s="64">
        <v>-0.17353892000000501</v>
      </c>
      <c r="BT110" s="64">
        <v>5.2969888000009603E-2</v>
      </c>
      <c r="BU110" s="64">
        <v>-3.5525179999995597E-2</v>
      </c>
      <c r="BV110" s="64">
        <v>0.215447749999997</v>
      </c>
      <c r="BW110" s="64">
        <v>-0.107126049999995</v>
      </c>
      <c r="BX110" s="64">
        <v>6.5601945000004505E-2</v>
      </c>
      <c r="BY110" s="64">
        <v>0.16502741999999701</v>
      </c>
      <c r="BZ110" s="64">
        <v>0.176952820000009</v>
      </c>
      <c r="CA110" s="64">
        <v>6.5497880000009501E-2</v>
      </c>
      <c r="CB110" s="64">
        <v>-2.3975119999997099E-2</v>
      </c>
      <c r="CC110" s="64">
        <v>-7.5859990000004499E-2</v>
      </c>
      <c r="CD110" s="64">
        <v>-2.00353320000013E-2</v>
      </c>
      <c r="CE110" s="64">
        <v>-8.6772374999999402E-2</v>
      </c>
      <c r="CF110" s="64">
        <v>6.8696470000007004E-2</v>
      </c>
      <c r="CG110" s="64">
        <v>-0.140929310000004</v>
      </c>
      <c r="CH110" s="64">
        <v>0.122623436000002</v>
      </c>
      <c r="CI110" s="64">
        <v>0.29508609999999702</v>
      </c>
      <c r="CJ110" s="64">
        <v>-6.95582850000043E-2</v>
      </c>
      <c r="CK110" s="64">
        <v>0.106822210000002</v>
      </c>
      <c r="CL110" s="64">
        <v>-4.3278276000036104E-3</v>
      </c>
      <c r="CM110" s="64">
        <v>-1.2362063999999999</v>
      </c>
      <c r="CN110" s="64">
        <v>5.4004266999996303E-2</v>
      </c>
      <c r="CO110" s="64">
        <v>-8.6953229999997605E-2</v>
      </c>
      <c r="CP110" s="64">
        <v>1.6867119999997002E-2</v>
      </c>
      <c r="CQ110" s="64">
        <v>-3.9150393999998201E-2</v>
      </c>
      <c r="CR110" s="64">
        <v>-0.25876513000000501</v>
      </c>
      <c r="CS110" s="64">
        <v>-5.4790770000001703E-2</v>
      </c>
      <c r="CT110" s="64">
        <v>2.1259250000005302E-2</v>
      </c>
      <c r="CU110" s="64">
        <v>-0.171103539999995</v>
      </c>
      <c r="CV110" s="64">
        <v>-0.18000654999999999</v>
      </c>
      <c r="CW110" s="64">
        <v>-3.23179140000018E-2</v>
      </c>
      <c r="CX110" s="64">
        <v>0.32240646999999201</v>
      </c>
      <c r="CY110" s="64">
        <v>-9.3573160000004499E-2</v>
      </c>
      <c r="CZ110" s="64">
        <v>6.4060339999993901E-2</v>
      </c>
      <c r="DA110" s="64">
        <v>0.180808469999993</v>
      </c>
      <c r="DB110" s="64">
        <v>0.132806000000008</v>
      </c>
      <c r="DC110" s="64">
        <v>-0.15625720999999901</v>
      </c>
      <c r="DD110" s="64">
        <v>2.7840598000006302E-2</v>
      </c>
      <c r="DE110" s="64">
        <v>2.0101003000005901E-2</v>
      </c>
      <c r="DF110" s="64">
        <v>-2.3371760000001601E-2</v>
      </c>
      <c r="DG110" s="64">
        <v>-4.5871269999997501E-2</v>
      </c>
      <c r="DH110" s="64">
        <v>0.51220225999999403</v>
      </c>
      <c r="DI110" s="64">
        <v>1.7673025999975799E-3</v>
      </c>
      <c r="DJ110" s="64">
        <v>-0.11748072999999699</v>
      </c>
      <c r="DK110" s="64">
        <v>0.41407826999999597</v>
      </c>
      <c r="DL110" s="64">
        <v>-0.12104241499999401</v>
      </c>
      <c r="DM110" s="64">
        <v>-1.88282079999991E-2</v>
      </c>
      <c r="DN110" s="64">
        <v>-0.16366159999999799</v>
      </c>
      <c r="DO110" s="64">
        <v>-3.0567169999995401E-2</v>
      </c>
      <c r="DP110" s="64">
        <v>-2.99371759999945E-2</v>
      </c>
      <c r="DQ110" s="64">
        <v>-4.3729739999998102E-2</v>
      </c>
      <c r="DR110" s="64">
        <v>-2.7336762999996499E-2</v>
      </c>
      <c r="DS110" s="64">
        <v>-2.2382091000028299E-3</v>
      </c>
      <c r="DT110" s="64">
        <v>-3.6955866999999198E-2</v>
      </c>
      <c r="DU110" s="64">
        <v>-8.3254113999997603E-2</v>
      </c>
      <c r="DV110" s="64">
        <v>-6.6609997000033304E-3</v>
      </c>
      <c r="DW110" s="64">
        <v>0.221282270000001</v>
      </c>
      <c r="DX110" s="64">
        <v>0.19942544000000101</v>
      </c>
      <c r="DY110" s="64">
        <v>-1.1610622500002299E-2</v>
      </c>
      <c r="DZ110" s="64">
        <v>-4.7081660000003502E-2</v>
      </c>
      <c r="EA110" s="64">
        <v>0.143396400000007</v>
      </c>
      <c r="EB110" s="64">
        <v>0.236233670000008</v>
      </c>
    </row>
    <row r="111" spans="1:132" x14ac:dyDescent="0.3">
      <c r="A111" s="63"/>
      <c r="B111" s="81" t="s">
        <v>303</v>
      </c>
      <c r="C111" s="64">
        <v>-6.4097230000004196E-2</v>
      </c>
      <c r="D111" s="64">
        <v>-2.7205747000003101E-2</v>
      </c>
      <c r="E111" s="64">
        <v>-0.23123606999999599</v>
      </c>
      <c r="F111" s="64">
        <v>0.49431589999999798</v>
      </c>
      <c r="G111" s="64">
        <v>0.49383885000000599</v>
      </c>
      <c r="H111" s="64">
        <v>-1.4254304000005401E-2</v>
      </c>
      <c r="I111" s="64">
        <v>0.20229388999999401</v>
      </c>
      <c r="J111" s="64">
        <v>-0.42861549999999599</v>
      </c>
      <c r="K111" s="64">
        <v>-6.7129060000004098E-2</v>
      </c>
      <c r="L111" s="64">
        <v>-0.35039811999999498</v>
      </c>
      <c r="M111" s="64">
        <v>-0.22606622999999901</v>
      </c>
      <c r="N111" s="64">
        <v>4.2810753000010998E-2</v>
      </c>
      <c r="O111" s="64">
        <v>1.49512899999982E-2</v>
      </c>
      <c r="P111" s="64">
        <v>9.2379850000767804E-4</v>
      </c>
      <c r="Q111" s="64">
        <v>-0.25651570000000401</v>
      </c>
      <c r="R111" s="64">
        <v>-1.9168392000001901E-2</v>
      </c>
      <c r="S111" s="64">
        <v>0.13342177999999799</v>
      </c>
      <c r="T111" s="64">
        <v>-5.3500989999999402E-2</v>
      </c>
      <c r="U111" s="64">
        <v>3.3433747000000097E-2</v>
      </c>
      <c r="V111" s="64">
        <v>-0.25602390000000202</v>
      </c>
      <c r="W111" s="64">
        <v>6.6711814000086599E-3</v>
      </c>
      <c r="X111" s="64">
        <v>-0.84887606000000304</v>
      </c>
      <c r="Y111" s="64">
        <v>6.5336340000010706E-2</v>
      </c>
      <c r="Z111" s="64">
        <v>5.9696994999991503E-2</v>
      </c>
      <c r="AA111" s="64">
        <v>1.1650798000006899E-2</v>
      </c>
      <c r="AB111" s="64">
        <v>-0.19472942999999601</v>
      </c>
      <c r="AC111" s="64">
        <v>6.1309944999998797E-2</v>
      </c>
      <c r="AD111" s="64">
        <v>1.9017136000010201E-2</v>
      </c>
      <c r="AE111" s="64">
        <v>1.3870409000005199E-2</v>
      </c>
      <c r="AF111" s="64">
        <v>8.7781264999997596E-2</v>
      </c>
      <c r="AG111" s="64">
        <v>-9.7954759999996394E-2</v>
      </c>
      <c r="AH111" s="64">
        <v>-7.5166940000004401E-2</v>
      </c>
      <c r="AI111" s="64">
        <v>-7.4447185000003899E-2</v>
      </c>
      <c r="AJ111" s="64">
        <v>-5.0157769999947801E-3</v>
      </c>
      <c r="AK111" s="64">
        <v>-1.8239357000005001E-2</v>
      </c>
      <c r="AL111" s="64">
        <v>1.3636734000010999E-2</v>
      </c>
      <c r="AM111" s="64">
        <v>-0.10025263999999801</v>
      </c>
      <c r="AN111" s="64">
        <v>2.0819737000010701E-2</v>
      </c>
      <c r="AO111" s="64">
        <v>-0.142732830000003</v>
      </c>
      <c r="AP111" s="64">
        <v>-0.133834440000002</v>
      </c>
      <c r="AQ111" s="64">
        <v>4.7013151999997199E-2</v>
      </c>
      <c r="AR111" s="64">
        <v>0.14618756999999999</v>
      </c>
      <c r="AS111" s="64">
        <v>2.7954390000006799E-2</v>
      </c>
      <c r="AT111" s="64">
        <v>0.85201365000000495</v>
      </c>
      <c r="AU111" s="64">
        <v>1.03282929999615E-3</v>
      </c>
      <c r="AV111" s="64">
        <v>-8.5400700000004603E-2</v>
      </c>
      <c r="AW111" s="64">
        <v>1.7454648000003702E-2</v>
      </c>
      <c r="AX111" s="64">
        <v>-8.7379890000005594E-2</v>
      </c>
      <c r="AY111" s="64">
        <v>-8.6112139999983094E-3</v>
      </c>
      <c r="AZ111" s="64">
        <v>0.11307789399999101</v>
      </c>
      <c r="BA111" s="64">
        <v>-2.2300807999997601E-2</v>
      </c>
      <c r="BB111" s="64">
        <v>0.13230577000000701</v>
      </c>
      <c r="BC111" s="64">
        <v>7.0185310000026001E-3</v>
      </c>
      <c r="BD111" s="64">
        <v>-1.6714085000002502E-2</v>
      </c>
      <c r="BE111" s="64">
        <v>-8.0284779999995101E-2</v>
      </c>
      <c r="BF111" s="64">
        <v>1.4866534000002001E-2</v>
      </c>
      <c r="BG111" s="64">
        <v>0.176611869999999</v>
      </c>
      <c r="BH111" s="64">
        <v>0.15591698999999301</v>
      </c>
      <c r="BI111" s="64">
        <v>2.14458150000096E-2</v>
      </c>
      <c r="BJ111" s="64">
        <v>-4.6978433E-2</v>
      </c>
      <c r="BK111" s="64">
        <v>-4.7255649999999899E-2</v>
      </c>
      <c r="BL111" s="64">
        <v>-0.27518716000000099</v>
      </c>
      <c r="BM111" s="64">
        <v>-0.102444570000004</v>
      </c>
      <c r="BN111" s="64">
        <v>-0.351419480000004</v>
      </c>
      <c r="BO111" s="64">
        <v>9.3100384000011097E-2</v>
      </c>
      <c r="BP111" s="64">
        <v>0.19859992999999901</v>
      </c>
      <c r="BQ111" s="64">
        <v>1.30100010000023E-2</v>
      </c>
      <c r="BR111" s="64">
        <v>0.36066335000000099</v>
      </c>
      <c r="BS111" s="64">
        <v>-0.17353892000000501</v>
      </c>
      <c r="BT111" s="64">
        <v>5.2969888000009603E-2</v>
      </c>
      <c r="BU111" s="64">
        <v>-3.5525179999995597E-2</v>
      </c>
      <c r="BV111" s="64">
        <v>0.215447749999997</v>
      </c>
      <c r="BW111" s="64">
        <v>-0.107126049999995</v>
      </c>
      <c r="BX111" s="64">
        <v>6.5601945000004505E-2</v>
      </c>
      <c r="BY111" s="64">
        <v>0.16502741999999701</v>
      </c>
      <c r="BZ111" s="64">
        <v>0.176952820000009</v>
      </c>
      <c r="CA111" s="64">
        <v>6.5497880000009501E-2</v>
      </c>
      <c r="CB111" s="64">
        <v>-2.3975119999997099E-2</v>
      </c>
      <c r="CC111" s="64">
        <v>-7.5859990000004499E-2</v>
      </c>
      <c r="CD111" s="64">
        <v>-2.00353320000013E-2</v>
      </c>
      <c r="CE111" s="64">
        <v>-8.6772374999999402E-2</v>
      </c>
      <c r="CF111" s="64">
        <v>6.8696470000007004E-2</v>
      </c>
      <c r="CG111" s="64">
        <v>-0.140929310000004</v>
      </c>
      <c r="CH111" s="64">
        <v>0.122623436000002</v>
      </c>
      <c r="CI111" s="64">
        <v>0.29508609999999702</v>
      </c>
      <c r="CJ111" s="64">
        <v>-6.95582850000043E-2</v>
      </c>
      <c r="CK111" s="64">
        <v>0.106822210000002</v>
      </c>
      <c r="CL111" s="64">
        <v>-4.3278276000036104E-3</v>
      </c>
      <c r="CM111" s="64">
        <v>-1.2362063999999999</v>
      </c>
      <c r="CN111" s="64">
        <v>5.4004266999996303E-2</v>
      </c>
      <c r="CO111" s="64">
        <v>-8.6953229999997605E-2</v>
      </c>
      <c r="CP111" s="64">
        <v>1.6867119999997002E-2</v>
      </c>
      <c r="CQ111" s="64">
        <v>-3.9150393999998201E-2</v>
      </c>
      <c r="CR111" s="64">
        <v>-0.25876513000000501</v>
      </c>
      <c r="CS111" s="64">
        <v>-5.4790770000001703E-2</v>
      </c>
      <c r="CT111" s="64">
        <v>2.1259250000005302E-2</v>
      </c>
      <c r="CU111" s="64">
        <v>-0.171103539999995</v>
      </c>
      <c r="CV111" s="64">
        <v>-0.18000654999999999</v>
      </c>
      <c r="CW111" s="64">
        <v>-3.23179140000018E-2</v>
      </c>
      <c r="CX111" s="64">
        <v>0.32240646999999201</v>
      </c>
      <c r="CY111" s="64">
        <v>-9.3573160000004499E-2</v>
      </c>
      <c r="CZ111" s="64">
        <v>6.4060339999993901E-2</v>
      </c>
      <c r="DA111" s="64">
        <v>0.180808469999993</v>
      </c>
      <c r="DB111" s="64">
        <v>0.132806000000008</v>
      </c>
      <c r="DC111" s="64">
        <v>-0.15625720999999901</v>
      </c>
      <c r="DD111" s="64">
        <v>2.7840598000006302E-2</v>
      </c>
      <c r="DE111" s="64">
        <v>2.0101003000005901E-2</v>
      </c>
      <c r="DF111" s="64">
        <v>-2.3371760000001601E-2</v>
      </c>
      <c r="DG111" s="64">
        <v>-4.5871269999997501E-2</v>
      </c>
      <c r="DH111" s="64">
        <v>0.51220225999999403</v>
      </c>
      <c r="DI111" s="64">
        <v>1.7673025999975799E-3</v>
      </c>
      <c r="DJ111" s="64">
        <v>-0.11748072999999699</v>
      </c>
      <c r="DK111" s="64">
        <v>0.41407826999999597</v>
      </c>
      <c r="DL111" s="64">
        <v>-0.12104241499999401</v>
      </c>
      <c r="DM111" s="64">
        <v>-1.88282079999991E-2</v>
      </c>
      <c r="DN111" s="64">
        <v>-0.16366159999999799</v>
      </c>
      <c r="DO111" s="64">
        <v>-3.0567169999995401E-2</v>
      </c>
      <c r="DP111" s="64">
        <v>-2.99371759999945E-2</v>
      </c>
      <c r="DQ111" s="64">
        <v>-4.3729739999998102E-2</v>
      </c>
      <c r="DR111" s="64">
        <v>-2.7336762999996499E-2</v>
      </c>
      <c r="DS111" s="64">
        <v>-2.2382091000028299E-3</v>
      </c>
      <c r="DT111" s="64">
        <v>-3.6955866999999198E-2</v>
      </c>
      <c r="DU111" s="64">
        <v>-8.3254113999997603E-2</v>
      </c>
      <c r="DV111" s="64">
        <v>-6.6609997000033304E-3</v>
      </c>
      <c r="DW111" s="64">
        <v>0.221282270000001</v>
      </c>
      <c r="DX111" s="64">
        <v>0.19942544000000101</v>
      </c>
      <c r="DY111" s="64">
        <v>-1.1610622500002299E-2</v>
      </c>
      <c r="DZ111" s="64">
        <v>-4.7081660000003502E-2</v>
      </c>
      <c r="EA111" s="64">
        <v>0.143396400000007</v>
      </c>
      <c r="EB111" s="64">
        <v>0.236233670000008</v>
      </c>
    </row>
    <row r="112" spans="1:132" x14ac:dyDescent="0.3">
      <c r="A112" s="63"/>
      <c r="B112" s="82" t="s">
        <v>302</v>
      </c>
      <c r="C112" s="64">
        <v>-6.4097230000004196E-2</v>
      </c>
      <c r="D112" s="64">
        <v>-2.7205747000003101E-2</v>
      </c>
      <c r="E112" s="64">
        <v>-0.23123606999999599</v>
      </c>
      <c r="F112" s="64">
        <v>0.49431589999999798</v>
      </c>
      <c r="G112" s="64">
        <v>0.49383885000000599</v>
      </c>
      <c r="H112" s="64">
        <v>-1.4254304000005401E-2</v>
      </c>
      <c r="I112" s="64">
        <v>0.20229388999999401</v>
      </c>
      <c r="J112" s="64">
        <v>-0.42861549999999599</v>
      </c>
      <c r="K112" s="64">
        <v>-6.7129060000004098E-2</v>
      </c>
      <c r="L112" s="64">
        <v>-0.35039811999999498</v>
      </c>
      <c r="M112" s="64">
        <v>-0.22606622999999901</v>
      </c>
      <c r="N112" s="64">
        <v>4.2810753000010998E-2</v>
      </c>
      <c r="O112" s="64">
        <v>1.49512899999982E-2</v>
      </c>
      <c r="P112" s="64">
        <v>9.2379850000767804E-4</v>
      </c>
      <c r="Q112" s="64">
        <v>-0.25651570000000401</v>
      </c>
      <c r="R112" s="64">
        <v>-1.9168392000001901E-2</v>
      </c>
      <c r="S112" s="64">
        <v>0.13342177999999799</v>
      </c>
      <c r="T112" s="64">
        <v>-5.3500989999999402E-2</v>
      </c>
      <c r="U112" s="64">
        <v>3.3433747000000097E-2</v>
      </c>
      <c r="V112" s="64">
        <v>-0.25602390000000202</v>
      </c>
      <c r="W112" s="64">
        <v>6.6711814000086599E-3</v>
      </c>
      <c r="X112" s="64">
        <v>-0.84887606000000304</v>
      </c>
      <c r="Y112" s="64">
        <v>6.5336340000010706E-2</v>
      </c>
      <c r="Z112" s="64">
        <v>5.9696994999991503E-2</v>
      </c>
      <c r="AA112" s="64">
        <v>1.1650798000006899E-2</v>
      </c>
      <c r="AB112" s="64">
        <v>-0.19472942999999601</v>
      </c>
      <c r="AC112" s="64">
        <v>6.1309944999998797E-2</v>
      </c>
      <c r="AD112" s="64">
        <v>1.9017136000010201E-2</v>
      </c>
      <c r="AE112" s="64">
        <v>1.3870409000005199E-2</v>
      </c>
      <c r="AF112" s="64">
        <v>8.7781264999997596E-2</v>
      </c>
      <c r="AG112" s="64">
        <v>-9.7954759999996394E-2</v>
      </c>
      <c r="AH112" s="64">
        <v>-7.5166940000004401E-2</v>
      </c>
      <c r="AI112" s="64">
        <v>-7.4447185000003899E-2</v>
      </c>
      <c r="AJ112" s="64">
        <v>-5.0157769999947801E-3</v>
      </c>
      <c r="AK112" s="64">
        <v>-1.8239357000005001E-2</v>
      </c>
      <c r="AL112" s="64">
        <v>1.3636734000010999E-2</v>
      </c>
      <c r="AM112" s="64">
        <v>-0.10025263999999801</v>
      </c>
      <c r="AN112" s="64">
        <v>2.0819737000010701E-2</v>
      </c>
      <c r="AO112" s="64">
        <v>-0.142732830000003</v>
      </c>
      <c r="AP112" s="64">
        <v>-0.133834440000002</v>
      </c>
      <c r="AQ112" s="64">
        <v>4.7013151999997199E-2</v>
      </c>
      <c r="AR112" s="64">
        <v>0.14618756999999999</v>
      </c>
      <c r="AS112" s="64">
        <v>2.7954390000006799E-2</v>
      </c>
      <c r="AT112" s="64">
        <v>0.85201365000000495</v>
      </c>
      <c r="AU112" s="64">
        <v>1.03282929999615E-3</v>
      </c>
      <c r="AV112" s="64">
        <v>-8.5400700000004603E-2</v>
      </c>
      <c r="AW112" s="64">
        <v>1.7454648000003702E-2</v>
      </c>
      <c r="AX112" s="64">
        <v>-8.7379890000005594E-2</v>
      </c>
      <c r="AY112" s="64">
        <v>-8.6112139999983094E-3</v>
      </c>
      <c r="AZ112" s="64">
        <v>0.11307789399999101</v>
      </c>
      <c r="BA112" s="64">
        <v>-2.2300807999997601E-2</v>
      </c>
      <c r="BB112" s="64">
        <v>0.13230577000000701</v>
      </c>
      <c r="BC112" s="64">
        <v>7.0185310000026001E-3</v>
      </c>
      <c r="BD112" s="64">
        <v>-1.6714085000002502E-2</v>
      </c>
      <c r="BE112" s="64">
        <v>-8.0284779999995101E-2</v>
      </c>
      <c r="BF112" s="64">
        <v>1.4866534000002001E-2</v>
      </c>
      <c r="BG112" s="64">
        <v>0.176611869999999</v>
      </c>
      <c r="BH112" s="64">
        <v>0.15591698999999301</v>
      </c>
      <c r="BI112" s="64">
        <v>2.14458150000096E-2</v>
      </c>
      <c r="BJ112" s="64">
        <v>-4.6978433E-2</v>
      </c>
      <c r="BK112" s="64">
        <v>-4.7255649999999899E-2</v>
      </c>
      <c r="BL112" s="64">
        <v>-0.27518716000000099</v>
      </c>
      <c r="BM112" s="64">
        <v>-0.102444570000004</v>
      </c>
      <c r="BN112" s="64">
        <v>-0.351419480000004</v>
      </c>
      <c r="BO112" s="64">
        <v>9.3100384000011097E-2</v>
      </c>
      <c r="BP112" s="64">
        <v>0.19859992999999901</v>
      </c>
      <c r="BQ112" s="64">
        <v>1.30100010000023E-2</v>
      </c>
      <c r="BR112" s="64">
        <v>0.36066335000000099</v>
      </c>
      <c r="BS112" s="64">
        <v>-0.17353892000000501</v>
      </c>
      <c r="BT112" s="64">
        <v>5.2969888000009603E-2</v>
      </c>
      <c r="BU112" s="64">
        <v>-3.5525179999995597E-2</v>
      </c>
      <c r="BV112" s="64">
        <v>0.215447749999997</v>
      </c>
      <c r="BW112" s="64">
        <v>-0.107126049999995</v>
      </c>
      <c r="BX112" s="64">
        <v>6.5601945000004505E-2</v>
      </c>
      <c r="BY112" s="64">
        <v>0.16502741999999701</v>
      </c>
      <c r="BZ112" s="64">
        <v>0.176952820000009</v>
      </c>
      <c r="CA112" s="64">
        <v>6.5497880000009501E-2</v>
      </c>
      <c r="CB112" s="64">
        <v>-2.3975119999997099E-2</v>
      </c>
      <c r="CC112" s="64">
        <v>-7.5859990000004499E-2</v>
      </c>
      <c r="CD112" s="64">
        <v>-2.00353320000013E-2</v>
      </c>
      <c r="CE112" s="64">
        <v>-8.6772374999999402E-2</v>
      </c>
      <c r="CF112" s="64">
        <v>6.8696470000007004E-2</v>
      </c>
      <c r="CG112" s="64">
        <v>-0.140929310000004</v>
      </c>
      <c r="CH112" s="64">
        <v>0.122623436000002</v>
      </c>
      <c r="CI112" s="64">
        <v>0.29508609999999702</v>
      </c>
      <c r="CJ112" s="64">
        <v>-6.95582850000043E-2</v>
      </c>
      <c r="CK112" s="64">
        <v>0.106822210000002</v>
      </c>
      <c r="CL112" s="64">
        <v>-4.3278276000036104E-3</v>
      </c>
      <c r="CM112" s="64">
        <v>-1.2362063999999999</v>
      </c>
      <c r="CN112" s="64">
        <v>5.4004266999996303E-2</v>
      </c>
      <c r="CO112" s="64">
        <v>-8.6953229999997605E-2</v>
      </c>
      <c r="CP112" s="64">
        <v>1.6867119999997002E-2</v>
      </c>
      <c r="CQ112" s="64">
        <v>-3.9150393999998201E-2</v>
      </c>
      <c r="CR112" s="64">
        <v>-0.25876513000000501</v>
      </c>
      <c r="CS112" s="64">
        <v>-5.4790770000001703E-2</v>
      </c>
      <c r="CT112" s="64">
        <v>2.1259250000005302E-2</v>
      </c>
      <c r="CU112" s="64">
        <v>-0.171103539999995</v>
      </c>
      <c r="CV112" s="64">
        <v>-0.18000654999999999</v>
      </c>
      <c r="CW112" s="64">
        <v>-3.23179140000018E-2</v>
      </c>
      <c r="CX112" s="64">
        <v>0.32240646999999201</v>
      </c>
      <c r="CY112" s="64">
        <v>-9.3573160000004499E-2</v>
      </c>
      <c r="CZ112" s="64">
        <v>6.4060339999993901E-2</v>
      </c>
      <c r="DA112" s="64">
        <v>0.180808469999993</v>
      </c>
      <c r="DB112" s="64">
        <v>0.132806000000008</v>
      </c>
      <c r="DC112" s="64">
        <v>-0.15625720999999901</v>
      </c>
      <c r="DD112" s="64">
        <v>2.7840598000006302E-2</v>
      </c>
      <c r="DE112" s="64">
        <v>2.0101003000005901E-2</v>
      </c>
      <c r="DF112" s="64">
        <v>-2.3371760000001601E-2</v>
      </c>
      <c r="DG112" s="64">
        <v>-4.5871269999997501E-2</v>
      </c>
      <c r="DH112" s="64">
        <v>0.51220225999999403</v>
      </c>
      <c r="DI112" s="64">
        <v>1.7673025999975799E-3</v>
      </c>
      <c r="DJ112" s="64">
        <v>-0.11748072999999699</v>
      </c>
      <c r="DK112" s="64">
        <v>0.41407826999999597</v>
      </c>
      <c r="DL112" s="64">
        <v>-0.12104241499999401</v>
      </c>
      <c r="DM112" s="64">
        <v>-1.88282079999991E-2</v>
      </c>
      <c r="DN112" s="64">
        <v>-0.16366159999999799</v>
      </c>
      <c r="DO112" s="64">
        <v>-3.0567169999995401E-2</v>
      </c>
      <c r="DP112" s="64">
        <v>-2.99371759999945E-2</v>
      </c>
      <c r="DQ112" s="64">
        <v>-4.3729739999998102E-2</v>
      </c>
      <c r="DR112" s="64">
        <v>-2.7336762999996499E-2</v>
      </c>
      <c r="DS112" s="64">
        <v>-2.2382091000028299E-3</v>
      </c>
      <c r="DT112" s="64">
        <v>-3.6955866999999198E-2</v>
      </c>
      <c r="DU112" s="64">
        <v>-8.3254113999997603E-2</v>
      </c>
      <c r="DV112" s="64">
        <v>-6.6609997000033304E-3</v>
      </c>
      <c r="DW112" s="64">
        <v>0.221282270000001</v>
      </c>
      <c r="DX112" s="64">
        <v>0.19942544000000101</v>
      </c>
      <c r="DY112" s="64">
        <v>-1.1610622500002299E-2</v>
      </c>
      <c r="DZ112" s="64">
        <v>-4.7081660000003502E-2</v>
      </c>
      <c r="EA112" s="64">
        <v>0.143396400000007</v>
      </c>
      <c r="EB112" s="64">
        <v>0.236233670000008</v>
      </c>
    </row>
    <row r="113" spans="1:132" x14ac:dyDescent="0.3">
      <c r="A113" s="63"/>
      <c r="B113" s="83" t="s">
        <v>304</v>
      </c>
      <c r="C113" s="64">
        <v>-6.4097230000004196E-2</v>
      </c>
      <c r="D113" s="64">
        <v>-2.7205747000003101E-2</v>
      </c>
      <c r="E113" s="64">
        <v>-0.23123606999999599</v>
      </c>
      <c r="F113" s="64">
        <v>0.49431589999999798</v>
      </c>
      <c r="G113" s="64">
        <v>0.49383885000000599</v>
      </c>
      <c r="H113" s="64">
        <v>-1.4254304000005401E-2</v>
      </c>
      <c r="I113" s="64">
        <v>0.20229388999999401</v>
      </c>
      <c r="J113" s="64">
        <v>-0.42861549999999599</v>
      </c>
      <c r="K113" s="64">
        <v>-6.7129060000004098E-2</v>
      </c>
      <c r="L113" s="64">
        <v>-0.35039811999999498</v>
      </c>
      <c r="M113" s="64">
        <v>-0.22606622999999901</v>
      </c>
      <c r="N113" s="64">
        <v>4.2810753000010998E-2</v>
      </c>
      <c r="O113" s="64">
        <v>1.49512899999982E-2</v>
      </c>
      <c r="P113" s="64">
        <v>9.2379850000767804E-4</v>
      </c>
      <c r="Q113" s="64">
        <v>-0.25651570000000401</v>
      </c>
      <c r="R113" s="64">
        <v>-1.9168392000001901E-2</v>
      </c>
      <c r="S113" s="64">
        <v>0.13342177999999799</v>
      </c>
      <c r="T113" s="64">
        <v>-5.3500989999999402E-2</v>
      </c>
      <c r="U113" s="64">
        <v>3.3433747000000097E-2</v>
      </c>
      <c r="V113" s="64">
        <v>-0.25602390000000202</v>
      </c>
      <c r="W113" s="64">
        <v>6.6711814000086599E-3</v>
      </c>
      <c r="X113" s="64">
        <v>-0.84887606000000304</v>
      </c>
      <c r="Y113" s="64">
        <v>6.5336340000010706E-2</v>
      </c>
      <c r="Z113" s="64">
        <v>5.9696994999991503E-2</v>
      </c>
      <c r="AA113" s="64">
        <v>1.1650798000006899E-2</v>
      </c>
      <c r="AB113" s="64">
        <v>-0.19472942999999601</v>
      </c>
      <c r="AC113" s="64">
        <v>6.1309944999998797E-2</v>
      </c>
      <c r="AD113" s="64">
        <v>1.9017136000010201E-2</v>
      </c>
      <c r="AE113" s="64">
        <v>1.3870409000005199E-2</v>
      </c>
      <c r="AF113" s="64">
        <v>8.7781264999997596E-2</v>
      </c>
      <c r="AG113" s="64">
        <v>-9.7954759999996394E-2</v>
      </c>
      <c r="AH113" s="64">
        <v>-7.5166940000004401E-2</v>
      </c>
      <c r="AI113" s="64">
        <v>-7.4447185000003899E-2</v>
      </c>
      <c r="AJ113" s="64">
        <v>-5.0157769999947801E-3</v>
      </c>
      <c r="AK113" s="64">
        <v>-1.8239357000005001E-2</v>
      </c>
      <c r="AL113" s="64">
        <v>1.3636734000010999E-2</v>
      </c>
      <c r="AM113" s="64">
        <v>-0.10025263999999801</v>
      </c>
      <c r="AN113" s="64">
        <v>2.0819737000010701E-2</v>
      </c>
      <c r="AO113" s="64">
        <v>-0.142732830000003</v>
      </c>
      <c r="AP113" s="64">
        <v>-0.133834440000002</v>
      </c>
      <c r="AQ113" s="64">
        <v>4.7013151999997199E-2</v>
      </c>
      <c r="AR113" s="64">
        <v>0.14618756999999999</v>
      </c>
      <c r="AS113" s="64">
        <v>2.7954390000006799E-2</v>
      </c>
      <c r="AT113" s="64">
        <v>0.85201365000000495</v>
      </c>
      <c r="AU113" s="64">
        <v>1.03282929999615E-3</v>
      </c>
      <c r="AV113" s="64">
        <v>-8.5400700000004603E-2</v>
      </c>
      <c r="AW113" s="64">
        <v>1.7454648000003702E-2</v>
      </c>
      <c r="AX113" s="64">
        <v>-8.7379889999994506E-2</v>
      </c>
      <c r="AY113" s="64">
        <v>-8.6112139999983094E-3</v>
      </c>
      <c r="AZ113" s="64">
        <v>0.11307789399999101</v>
      </c>
      <c r="BA113" s="64">
        <v>-2.2300807999997601E-2</v>
      </c>
      <c r="BB113" s="64">
        <v>0.13230577000000701</v>
      </c>
      <c r="BC113" s="64">
        <v>7.0185310000026001E-3</v>
      </c>
      <c r="BD113" s="64">
        <v>-1.6714085000002502E-2</v>
      </c>
      <c r="BE113" s="64">
        <v>-8.0284779999995101E-2</v>
      </c>
      <c r="BF113" s="64">
        <v>1.4866534000002001E-2</v>
      </c>
      <c r="BG113" s="64">
        <v>0.176611869999999</v>
      </c>
      <c r="BH113" s="64">
        <v>0.15591698999999301</v>
      </c>
      <c r="BI113" s="64">
        <v>2.14458150000096E-2</v>
      </c>
      <c r="BJ113" s="64">
        <v>-4.6978433E-2</v>
      </c>
      <c r="BK113" s="64">
        <v>-4.7255649999999899E-2</v>
      </c>
      <c r="BL113" s="64">
        <v>-0.27518716000000099</v>
      </c>
      <c r="BM113" s="64">
        <v>-0.102444570000004</v>
      </c>
      <c r="BN113" s="64">
        <v>-0.351419480000004</v>
      </c>
      <c r="BO113" s="64">
        <v>9.3100384000011097E-2</v>
      </c>
      <c r="BP113" s="64">
        <v>0.19859992999999901</v>
      </c>
      <c r="BQ113" s="64">
        <v>1.30100010000023E-2</v>
      </c>
      <c r="BR113" s="64">
        <v>0.36066335000000099</v>
      </c>
      <c r="BS113" s="64">
        <v>-0.17353892000000501</v>
      </c>
      <c r="BT113" s="64">
        <v>5.2969888000009603E-2</v>
      </c>
      <c r="BU113" s="64">
        <v>-3.5525179999995597E-2</v>
      </c>
      <c r="BV113" s="64">
        <v>0.215447749999997</v>
      </c>
      <c r="BW113" s="64">
        <v>-0.107126049999995</v>
      </c>
      <c r="BX113" s="64">
        <v>6.5601945000004505E-2</v>
      </c>
      <c r="BY113" s="64">
        <v>0.16502741999999701</v>
      </c>
      <c r="BZ113" s="64">
        <v>0.176952820000009</v>
      </c>
      <c r="CA113" s="64">
        <v>6.5497880000009501E-2</v>
      </c>
      <c r="CB113" s="64">
        <v>-2.3975119999997099E-2</v>
      </c>
      <c r="CC113" s="64">
        <v>-7.5859990000004499E-2</v>
      </c>
      <c r="CD113" s="64">
        <v>-2.00353320000013E-2</v>
      </c>
      <c r="CE113" s="64">
        <v>-8.6772374999999402E-2</v>
      </c>
      <c r="CF113" s="64">
        <v>6.8696470000007004E-2</v>
      </c>
      <c r="CG113" s="64">
        <v>-0.140929310000004</v>
      </c>
      <c r="CH113" s="64">
        <v>0.122623436000002</v>
      </c>
      <c r="CI113" s="64">
        <v>0.29508609999999702</v>
      </c>
      <c r="CJ113" s="64">
        <v>-6.95582850000043E-2</v>
      </c>
      <c r="CK113" s="64">
        <v>0.106822210000002</v>
      </c>
      <c r="CL113" s="64">
        <v>-4.3278276000036104E-3</v>
      </c>
      <c r="CM113" s="64">
        <v>-1.2362063999999999</v>
      </c>
      <c r="CN113" s="64">
        <v>5.4004266999996303E-2</v>
      </c>
      <c r="CO113" s="64">
        <v>-8.6953229999997605E-2</v>
      </c>
      <c r="CP113" s="64">
        <v>1.6867119999997002E-2</v>
      </c>
      <c r="CQ113" s="64">
        <v>-3.9150393999998201E-2</v>
      </c>
      <c r="CR113" s="64">
        <v>-0.25876513000000501</v>
      </c>
      <c r="CS113" s="64">
        <v>-5.4790770000001703E-2</v>
      </c>
      <c r="CT113" s="64">
        <v>2.1259250000005302E-2</v>
      </c>
      <c r="CU113" s="64">
        <v>-0.171103539999995</v>
      </c>
      <c r="CV113" s="64">
        <v>-0.18000654999999999</v>
      </c>
      <c r="CW113" s="64">
        <v>-3.23179140000018E-2</v>
      </c>
      <c r="CX113" s="64">
        <v>0.32240646999999201</v>
      </c>
      <c r="CY113" s="64">
        <v>-9.3573160000004499E-2</v>
      </c>
      <c r="CZ113" s="64">
        <v>6.4060339999993901E-2</v>
      </c>
      <c r="DA113" s="64">
        <v>0.180808469999993</v>
      </c>
      <c r="DB113" s="64">
        <v>0.132806000000008</v>
      </c>
      <c r="DC113" s="64">
        <v>-0.15625720999999901</v>
      </c>
      <c r="DD113" s="64">
        <v>2.7840598000006302E-2</v>
      </c>
      <c r="DE113" s="64">
        <v>2.0101003000005901E-2</v>
      </c>
      <c r="DF113" s="64">
        <v>-2.3371760000001601E-2</v>
      </c>
      <c r="DG113" s="64">
        <v>-4.5871269999997501E-2</v>
      </c>
      <c r="DH113" s="64">
        <v>0.51220225999999403</v>
      </c>
      <c r="DI113" s="64">
        <v>1.7673025999975799E-3</v>
      </c>
      <c r="DJ113" s="64">
        <v>-0.11748072999999699</v>
      </c>
      <c r="DK113" s="64">
        <v>0.41407826999999597</v>
      </c>
      <c r="DL113" s="64">
        <v>-0.12104241499999401</v>
      </c>
      <c r="DM113" s="64">
        <v>-1.88282079999991E-2</v>
      </c>
      <c r="DN113" s="64">
        <v>-0.16366159999999799</v>
      </c>
      <c r="DO113" s="64">
        <v>-3.0567169999995401E-2</v>
      </c>
      <c r="DP113" s="64">
        <v>-2.99371759999945E-2</v>
      </c>
      <c r="DQ113" s="64">
        <v>-4.3729739999998102E-2</v>
      </c>
      <c r="DR113" s="64">
        <v>-2.7336762999996499E-2</v>
      </c>
      <c r="DS113" s="64">
        <v>-2.2382091000028299E-3</v>
      </c>
      <c r="DT113" s="64">
        <v>-3.6955866999999198E-2</v>
      </c>
      <c r="DU113" s="64">
        <v>-8.3254113999997603E-2</v>
      </c>
      <c r="DV113" s="64">
        <v>-6.6609997000033304E-3</v>
      </c>
      <c r="DW113" s="64">
        <v>0.221282270000001</v>
      </c>
      <c r="DX113" s="64">
        <v>0.19942544000000101</v>
      </c>
      <c r="DY113" s="64">
        <v>-1.1610622500002299E-2</v>
      </c>
      <c r="DZ113" s="64">
        <v>-4.7081660000003502E-2</v>
      </c>
      <c r="EA113" s="64">
        <v>0.143396400000007</v>
      </c>
      <c r="EB113" s="64">
        <v>0.236233670000008</v>
      </c>
    </row>
    <row r="114" spans="1:132" x14ac:dyDescent="0.3">
      <c r="A114" s="63"/>
      <c r="B114" s="83" t="s">
        <v>305</v>
      </c>
      <c r="C114" s="64">
        <v>-6.4097230000004196E-2</v>
      </c>
      <c r="D114" s="64">
        <v>-2.7205747000003101E-2</v>
      </c>
      <c r="E114" s="64">
        <v>-0.23123606999999599</v>
      </c>
      <c r="F114" s="64">
        <v>0.49431589999999798</v>
      </c>
      <c r="G114" s="64">
        <v>0.49383885000000599</v>
      </c>
      <c r="H114" s="64">
        <v>-1.4254304000005401E-2</v>
      </c>
      <c r="I114" s="64">
        <v>0.20229388999999401</v>
      </c>
      <c r="J114" s="64">
        <v>-0.42861549999999599</v>
      </c>
      <c r="K114" s="64">
        <v>-6.7129060000004098E-2</v>
      </c>
      <c r="L114" s="64">
        <v>-0.35039811999999498</v>
      </c>
      <c r="M114" s="64">
        <v>-0.22606622999999901</v>
      </c>
      <c r="N114" s="64">
        <v>4.2810753000010998E-2</v>
      </c>
      <c r="O114" s="64">
        <v>1.49512899999982E-2</v>
      </c>
      <c r="P114" s="64">
        <v>9.2379850000767804E-4</v>
      </c>
      <c r="Q114" s="64">
        <v>-0.25651570000000401</v>
      </c>
      <c r="R114" s="64">
        <v>-1.9168392000001901E-2</v>
      </c>
      <c r="S114" s="64">
        <v>0.13342177999999799</v>
      </c>
      <c r="T114" s="64">
        <v>-5.3500989999999402E-2</v>
      </c>
      <c r="U114" s="64">
        <v>3.3433747000000097E-2</v>
      </c>
      <c r="V114" s="64">
        <v>-0.25602390000000202</v>
      </c>
      <c r="W114" s="64">
        <v>6.6711814000086599E-3</v>
      </c>
      <c r="X114" s="64">
        <v>-0.84887606000000304</v>
      </c>
      <c r="Y114" s="64">
        <v>6.5336340000010706E-2</v>
      </c>
      <c r="Z114" s="64">
        <v>5.9696994999991503E-2</v>
      </c>
      <c r="AA114" s="64">
        <v>1.1650798000006899E-2</v>
      </c>
      <c r="AB114" s="64">
        <v>-0.19472942999999601</v>
      </c>
      <c r="AC114" s="64">
        <v>6.1309944999998797E-2</v>
      </c>
      <c r="AD114" s="64">
        <v>1.9017136000010201E-2</v>
      </c>
      <c r="AE114" s="64">
        <v>1.3870409000005199E-2</v>
      </c>
      <c r="AF114" s="64">
        <v>8.7781264999997596E-2</v>
      </c>
      <c r="AG114" s="64">
        <v>-9.7954759999996394E-2</v>
      </c>
      <c r="AH114" s="64">
        <v>-7.5166940000004401E-2</v>
      </c>
      <c r="AI114" s="64">
        <v>-7.4447185000003899E-2</v>
      </c>
      <c r="AJ114" s="64">
        <v>-5.0157769999947801E-3</v>
      </c>
      <c r="AK114" s="64">
        <v>-1.8239357000005001E-2</v>
      </c>
      <c r="AL114" s="64">
        <v>1.3636734000010999E-2</v>
      </c>
      <c r="AM114" s="64">
        <v>-0.10025263999999801</v>
      </c>
      <c r="AN114" s="64">
        <v>2.0819737000010701E-2</v>
      </c>
      <c r="AO114" s="64">
        <v>-0.142732830000003</v>
      </c>
      <c r="AP114" s="64">
        <v>-0.133834440000002</v>
      </c>
      <c r="AQ114" s="64">
        <v>4.7013151999997199E-2</v>
      </c>
      <c r="AR114" s="64">
        <v>0.14618756999999999</v>
      </c>
      <c r="AS114" s="64">
        <v>2.7954390000006799E-2</v>
      </c>
      <c r="AT114" s="64">
        <v>0.85201365000000495</v>
      </c>
      <c r="AU114" s="64">
        <v>1.03282929999615E-3</v>
      </c>
      <c r="AV114" s="64">
        <v>-8.5400700000004603E-2</v>
      </c>
      <c r="AW114" s="64">
        <v>1.7454648000003702E-2</v>
      </c>
      <c r="AX114" s="64">
        <v>-8.7379889999994506E-2</v>
      </c>
      <c r="AY114" s="64">
        <v>-8.6112139999983094E-3</v>
      </c>
      <c r="AZ114" s="64">
        <v>0.11307789399999101</v>
      </c>
      <c r="BA114" s="64">
        <v>-2.2300807999997601E-2</v>
      </c>
      <c r="BB114" s="64">
        <v>0.13230577000000701</v>
      </c>
      <c r="BC114" s="64">
        <v>7.0185310000026001E-3</v>
      </c>
      <c r="BD114" s="64">
        <v>-1.6714085000002502E-2</v>
      </c>
      <c r="BE114" s="64">
        <v>-8.0284779999995101E-2</v>
      </c>
      <c r="BF114" s="64">
        <v>1.4866534000002001E-2</v>
      </c>
      <c r="BG114" s="64">
        <v>0.176611869999999</v>
      </c>
      <c r="BH114" s="64">
        <v>0.15591698999999301</v>
      </c>
      <c r="BI114" s="64">
        <v>2.14458150000096E-2</v>
      </c>
      <c r="BJ114" s="64">
        <v>-4.6978433E-2</v>
      </c>
      <c r="BK114" s="64">
        <v>-4.7255649999999899E-2</v>
      </c>
      <c r="BL114" s="64">
        <v>-0.27518716000000099</v>
      </c>
      <c r="BM114" s="64">
        <v>-0.102444570000004</v>
      </c>
      <c r="BN114" s="64">
        <v>-0.351419480000004</v>
      </c>
      <c r="BO114" s="64">
        <v>9.3100384000011097E-2</v>
      </c>
      <c r="BP114" s="64">
        <v>0.19859992999999901</v>
      </c>
      <c r="BQ114" s="64">
        <v>1.30100010000023E-2</v>
      </c>
      <c r="BR114" s="64">
        <v>0.36066335000000099</v>
      </c>
      <c r="BS114" s="64">
        <v>-0.17353892000000501</v>
      </c>
      <c r="BT114" s="64">
        <v>5.2969888000009603E-2</v>
      </c>
      <c r="BU114" s="64">
        <v>-3.5525179999995597E-2</v>
      </c>
      <c r="BV114" s="64">
        <v>0.215447749999997</v>
      </c>
      <c r="BW114" s="64">
        <v>-0.107126049999995</v>
      </c>
      <c r="BX114" s="64">
        <v>6.5601945000004505E-2</v>
      </c>
      <c r="BY114" s="64">
        <v>0.16502741999999701</v>
      </c>
      <c r="BZ114" s="64">
        <v>0.176952820000009</v>
      </c>
      <c r="CA114" s="64">
        <v>6.5497880000009501E-2</v>
      </c>
      <c r="CB114" s="64">
        <v>-2.3975119999997099E-2</v>
      </c>
      <c r="CC114" s="64">
        <v>-7.5859990000004499E-2</v>
      </c>
      <c r="CD114" s="64">
        <v>-2.00353320000013E-2</v>
      </c>
      <c r="CE114" s="64">
        <v>-8.6772374999999402E-2</v>
      </c>
      <c r="CF114" s="64">
        <v>6.8696470000007004E-2</v>
      </c>
      <c r="CG114" s="64">
        <v>-0.140929310000004</v>
      </c>
      <c r="CH114" s="64">
        <v>0.122623436000002</v>
      </c>
      <c r="CI114" s="64">
        <v>0.29508609999999702</v>
      </c>
      <c r="CJ114" s="64">
        <v>-6.95582850000043E-2</v>
      </c>
      <c r="CK114" s="64">
        <v>0.106822210000002</v>
      </c>
      <c r="CL114" s="64">
        <v>-4.3278276000036104E-3</v>
      </c>
      <c r="CM114" s="64">
        <v>-1.2362063999999999</v>
      </c>
      <c r="CN114" s="64">
        <v>5.4004266999996303E-2</v>
      </c>
      <c r="CO114" s="64">
        <v>-8.6953229999997605E-2</v>
      </c>
      <c r="CP114" s="64">
        <v>1.6867119999997002E-2</v>
      </c>
      <c r="CQ114" s="64">
        <v>-3.9150393999998201E-2</v>
      </c>
      <c r="CR114" s="64">
        <v>-0.25876513000000501</v>
      </c>
      <c r="CS114" s="64">
        <v>-5.4790770000001703E-2</v>
      </c>
      <c r="CT114" s="64">
        <v>2.1259250000005302E-2</v>
      </c>
      <c r="CU114" s="64">
        <v>-0.171103539999995</v>
      </c>
      <c r="CV114" s="64">
        <v>-0.18000654999999999</v>
      </c>
      <c r="CW114" s="64">
        <v>-3.23179140000018E-2</v>
      </c>
      <c r="CX114" s="64">
        <v>0.32240646999999201</v>
      </c>
      <c r="CY114" s="64">
        <v>-9.3573160000004499E-2</v>
      </c>
      <c r="CZ114" s="64">
        <v>6.4060339999993901E-2</v>
      </c>
      <c r="DA114" s="64">
        <v>0.180808469999993</v>
      </c>
      <c r="DB114" s="64">
        <v>0.132806000000008</v>
      </c>
      <c r="DC114" s="64">
        <v>-0.15625720999999901</v>
      </c>
      <c r="DD114" s="64">
        <v>2.7840598000006302E-2</v>
      </c>
      <c r="DE114" s="64">
        <v>2.0101003000005901E-2</v>
      </c>
      <c r="DF114" s="64">
        <v>-2.3371760000001601E-2</v>
      </c>
      <c r="DG114" s="64">
        <v>-4.5871269999997501E-2</v>
      </c>
      <c r="DH114" s="64">
        <v>0.51220225999999403</v>
      </c>
      <c r="DI114" s="64">
        <v>1.7673025999975799E-3</v>
      </c>
      <c r="DJ114" s="64">
        <v>-0.11748072999999699</v>
      </c>
      <c r="DK114" s="64">
        <v>0.41407826999999597</v>
      </c>
      <c r="DL114" s="64">
        <v>-0.12104241499999401</v>
      </c>
      <c r="DM114" s="64">
        <v>-1.88282079999991E-2</v>
      </c>
      <c r="DN114" s="64">
        <v>-0.16366159999999799</v>
      </c>
      <c r="DO114" s="64">
        <v>-3.0567169999995401E-2</v>
      </c>
      <c r="DP114" s="64">
        <v>-2.99371759999945E-2</v>
      </c>
      <c r="DQ114" s="64">
        <v>-4.3729739999998102E-2</v>
      </c>
      <c r="DR114" s="64">
        <v>-2.7336762999996499E-2</v>
      </c>
      <c r="DS114" s="64">
        <v>-2.2382091000028299E-3</v>
      </c>
      <c r="DT114" s="64">
        <v>-3.6955866999999198E-2</v>
      </c>
      <c r="DU114" s="64">
        <v>-8.3254113999997603E-2</v>
      </c>
      <c r="DV114" s="64">
        <v>-6.6609997000033304E-3</v>
      </c>
      <c r="DW114" s="64">
        <v>0.221282270000001</v>
      </c>
      <c r="DX114" s="64">
        <v>0.19942544000000101</v>
      </c>
      <c r="DY114" s="64">
        <v>-1.1610622500002299E-2</v>
      </c>
      <c r="DZ114" s="64">
        <v>-4.7081660000003502E-2</v>
      </c>
      <c r="EA114" s="64">
        <v>0.143396400000007</v>
      </c>
      <c r="EB114" s="64">
        <v>0.236233670000008</v>
      </c>
    </row>
    <row r="115" spans="1:132" x14ac:dyDescent="0.3">
      <c r="A115" s="63"/>
      <c r="B115" s="84" t="s">
        <v>306</v>
      </c>
      <c r="C115" s="64">
        <v>-6.4097230000004196E-2</v>
      </c>
      <c r="D115" s="64">
        <v>-2.7205747000003101E-2</v>
      </c>
      <c r="E115" s="64">
        <v>-0.23123606999999599</v>
      </c>
      <c r="F115" s="64">
        <v>0.49431589999999798</v>
      </c>
      <c r="G115" s="64">
        <v>0.49383885000000599</v>
      </c>
      <c r="H115" s="64">
        <v>-1.4254304000005401E-2</v>
      </c>
      <c r="I115" s="64">
        <v>0.20229388999999401</v>
      </c>
      <c r="J115" s="64">
        <v>-0.42861549999999599</v>
      </c>
      <c r="K115" s="64">
        <v>-6.7129060000004098E-2</v>
      </c>
      <c r="L115" s="64">
        <v>-0.35039811999999498</v>
      </c>
      <c r="M115" s="64">
        <v>-0.22606622999999901</v>
      </c>
      <c r="N115" s="64">
        <v>4.2810753000010998E-2</v>
      </c>
      <c r="O115" s="64">
        <v>1.49512899999982E-2</v>
      </c>
      <c r="P115" s="64">
        <v>9.2379850000767804E-4</v>
      </c>
      <c r="Q115" s="64">
        <v>-0.25651570000000401</v>
      </c>
      <c r="R115" s="64">
        <v>-1.9168392000001901E-2</v>
      </c>
      <c r="S115" s="64">
        <v>0.13342177999999799</v>
      </c>
      <c r="T115" s="64">
        <v>-5.3500989999999402E-2</v>
      </c>
      <c r="U115" s="64">
        <v>3.3433747000000097E-2</v>
      </c>
      <c r="V115" s="64">
        <v>-0.25602390000000202</v>
      </c>
      <c r="W115" s="64">
        <v>6.6711814000086599E-3</v>
      </c>
      <c r="X115" s="64">
        <v>-0.84887606000000304</v>
      </c>
      <c r="Y115" s="64">
        <v>6.5336340000010706E-2</v>
      </c>
      <c r="Z115" s="64">
        <v>5.9696994999991503E-2</v>
      </c>
      <c r="AA115" s="64">
        <v>1.1650798000006899E-2</v>
      </c>
      <c r="AB115" s="64">
        <v>-0.19472942999999601</v>
      </c>
      <c r="AC115" s="64">
        <v>6.1309944999998797E-2</v>
      </c>
      <c r="AD115" s="64">
        <v>1.9017136000010201E-2</v>
      </c>
      <c r="AE115" s="64">
        <v>1.3870409000005199E-2</v>
      </c>
      <c r="AF115" s="64">
        <v>8.7781264999997596E-2</v>
      </c>
      <c r="AG115" s="64">
        <v>-9.7954759999996394E-2</v>
      </c>
      <c r="AH115" s="64">
        <v>-7.5166940000004401E-2</v>
      </c>
      <c r="AI115" s="64">
        <v>-7.4447185000003899E-2</v>
      </c>
      <c r="AJ115" s="64">
        <v>-5.0157769999947801E-3</v>
      </c>
      <c r="AK115" s="64">
        <v>-1.8239357000005001E-2</v>
      </c>
      <c r="AL115" s="64">
        <v>1.3636734000010999E-2</v>
      </c>
      <c r="AM115" s="64">
        <v>-0.10025263999999801</v>
      </c>
      <c r="AN115" s="64">
        <v>2.0819737000010701E-2</v>
      </c>
      <c r="AO115" s="64">
        <v>-0.142732830000003</v>
      </c>
      <c r="AP115" s="64">
        <v>-0.133834440000002</v>
      </c>
      <c r="AQ115" s="64">
        <v>4.7013151999997199E-2</v>
      </c>
      <c r="AR115" s="64">
        <v>0.14618756999999999</v>
      </c>
      <c r="AS115" s="64">
        <v>2.7954390000006799E-2</v>
      </c>
      <c r="AT115" s="64">
        <v>0.85201365000000495</v>
      </c>
      <c r="AU115" s="64">
        <v>1.03282929999615E-3</v>
      </c>
      <c r="AV115" s="64">
        <v>-8.5400700000004603E-2</v>
      </c>
      <c r="AW115" s="64">
        <v>1.7454648000003702E-2</v>
      </c>
      <c r="AX115" s="64">
        <v>-8.7379890000005594E-2</v>
      </c>
      <c r="AY115" s="64">
        <v>-8.6112139999983094E-3</v>
      </c>
      <c r="AZ115" s="64">
        <v>0.11307789399999101</v>
      </c>
      <c r="BA115" s="64">
        <v>-2.2300807999997601E-2</v>
      </c>
      <c r="BB115" s="64">
        <v>0.13230577000000701</v>
      </c>
      <c r="BC115" s="64">
        <v>7.0185310000026001E-3</v>
      </c>
      <c r="BD115" s="64">
        <v>-1.6714085000002502E-2</v>
      </c>
      <c r="BE115" s="64">
        <v>-8.0284779999995101E-2</v>
      </c>
      <c r="BF115" s="64">
        <v>1.4866534000002001E-2</v>
      </c>
      <c r="BG115" s="64">
        <v>0.176611869999999</v>
      </c>
      <c r="BH115" s="64">
        <v>0.15591698999999301</v>
      </c>
      <c r="BI115" s="64">
        <v>2.14458150000096E-2</v>
      </c>
      <c r="BJ115" s="64">
        <v>-4.6978433E-2</v>
      </c>
      <c r="BK115" s="64">
        <v>-4.7255649999999899E-2</v>
      </c>
      <c r="BL115" s="64">
        <v>-0.27518716000000099</v>
      </c>
      <c r="BM115" s="64">
        <v>-0.102444570000004</v>
      </c>
      <c r="BN115" s="64">
        <v>-0.351419480000004</v>
      </c>
      <c r="BO115" s="64">
        <v>9.3100383999988906E-2</v>
      </c>
      <c r="BP115" s="64">
        <v>0.19859992999999901</v>
      </c>
      <c r="BQ115" s="64">
        <v>1.30100010000023E-2</v>
      </c>
      <c r="BR115" s="64">
        <v>0.36066335000000099</v>
      </c>
      <c r="BS115" s="64">
        <v>-0.17353892000000501</v>
      </c>
      <c r="BT115" s="64">
        <v>5.2969888000009603E-2</v>
      </c>
      <c r="BU115" s="64">
        <v>-3.5525179999995597E-2</v>
      </c>
      <c r="BV115" s="64">
        <v>0.215447749999997</v>
      </c>
      <c r="BW115" s="64">
        <v>-0.107126049999995</v>
      </c>
      <c r="BX115" s="64">
        <v>6.5601945000004505E-2</v>
      </c>
      <c r="BY115" s="64">
        <v>0.16502741999999701</v>
      </c>
      <c r="BZ115" s="64">
        <v>0.176952820000009</v>
      </c>
      <c r="CA115" s="64">
        <v>6.5497880000009501E-2</v>
      </c>
      <c r="CB115" s="64">
        <v>-2.3975119999997099E-2</v>
      </c>
      <c r="CC115" s="64">
        <v>-7.5859990000004499E-2</v>
      </c>
      <c r="CD115" s="64">
        <v>-2.00353320000013E-2</v>
      </c>
      <c r="CE115" s="64">
        <v>-8.6772374999999402E-2</v>
      </c>
      <c r="CF115" s="64">
        <v>6.8696470000007004E-2</v>
      </c>
      <c r="CG115" s="64">
        <v>-0.140929310000004</v>
      </c>
      <c r="CH115" s="64">
        <v>0.122623436000002</v>
      </c>
      <c r="CI115" s="64">
        <v>0.29508609999999702</v>
      </c>
      <c r="CJ115" s="64">
        <v>-6.95582850000043E-2</v>
      </c>
      <c r="CK115" s="64">
        <v>0.106822210000002</v>
      </c>
      <c r="CL115" s="64">
        <v>-4.3278276000036104E-3</v>
      </c>
      <c r="CM115" s="64">
        <v>-1.2362063999999999</v>
      </c>
      <c r="CN115" s="64">
        <v>5.4004266999996303E-2</v>
      </c>
      <c r="CO115" s="64">
        <v>-8.6953229999997605E-2</v>
      </c>
      <c r="CP115" s="64">
        <v>1.6867119999997002E-2</v>
      </c>
      <c r="CQ115" s="64">
        <v>-3.9150393999998201E-2</v>
      </c>
      <c r="CR115" s="64">
        <v>-0.25876513000000501</v>
      </c>
      <c r="CS115" s="64">
        <v>-5.4790770000001703E-2</v>
      </c>
      <c r="CT115" s="64">
        <v>2.1259250000005302E-2</v>
      </c>
      <c r="CU115" s="64">
        <v>-0.171103539999995</v>
      </c>
      <c r="CV115" s="64">
        <v>-0.18000654999999999</v>
      </c>
      <c r="CW115" s="64">
        <v>-3.23179140000018E-2</v>
      </c>
      <c r="CX115" s="64">
        <v>0.32240646999999201</v>
      </c>
      <c r="CY115" s="64">
        <v>-9.3573160000004499E-2</v>
      </c>
      <c r="CZ115" s="64">
        <v>6.4060339999993901E-2</v>
      </c>
      <c r="DA115" s="64">
        <v>0.180808469999993</v>
      </c>
      <c r="DB115" s="64">
        <v>0.132806000000008</v>
      </c>
      <c r="DC115" s="64">
        <v>-0.15625720999999901</v>
      </c>
      <c r="DD115" s="64">
        <v>2.7840598000006302E-2</v>
      </c>
      <c r="DE115" s="64">
        <v>2.0101003000005901E-2</v>
      </c>
      <c r="DF115" s="64">
        <v>-2.3371760000001601E-2</v>
      </c>
      <c r="DG115" s="64">
        <v>-4.5871269999997501E-2</v>
      </c>
      <c r="DH115" s="64">
        <v>0.51220225999999403</v>
      </c>
      <c r="DI115" s="64">
        <v>1.7673025999975799E-3</v>
      </c>
      <c r="DJ115" s="64">
        <v>-0.11748072999999699</v>
      </c>
      <c r="DK115" s="64">
        <v>0.41407826999999597</v>
      </c>
      <c r="DL115" s="64">
        <v>-0.12104241499999401</v>
      </c>
      <c r="DM115" s="64">
        <v>-1.88282079999991E-2</v>
      </c>
      <c r="DN115" s="64">
        <v>-0.16366159999999799</v>
      </c>
      <c r="DO115" s="64">
        <v>-3.0567169999995401E-2</v>
      </c>
      <c r="DP115" s="64">
        <v>-2.99371759999945E-2</v>
      </c>
      <c r="DQ115" s="64">
        <v>-4.3729739999998102E-2</v>
      </c>
      <c r="DR115" s="64">
        <v>-2.7336762999996499E-2</v>
      </c>
      <c r="DS115" s="64">
        <v>-2.2382091000028299E-3</v>
      </c>
      <c r="DT115" s="64">
        <v>-3.6955866999999198E-2</v>
      </c>
      <c r="DU115" s="64">
        <v>-8.3254113999997603E-2</v>
      </c>
      <c r="DV115" s="64">
        <v>-6.6609997000033304E-3</v>
      </c>
      <c r="DW115" s="64">
        <v>0.221282270000001</v>
      </c>
      <c r="DX115" s="64">
        <v>0.19942544000000101</v>
      </c>
      <c r="DY115" s="64">
        <v>-1.1610622500002299E-2</v>
      </c>
      <c r="DZ115" s="64">
        <v>-4.7081660000003502E-2</v>
      </c>
      <c r="EA115" s="64">
        <v>0.143396400000007</v>
      </c>
      <c r="EB115" s="64">
        <v>0.236233670000008</v>
      </c>
    </row>
    <row r="116" spans="1:132" x14ac:dyDescent="0.3">
      <c r="A116" s="63"/>
      <c r="B116" s="84" t="s">
        <v>307</v>
      </c>
      <c r="C116" s="64">
        <v>-6.4097230000004196E-2</v>
      </c>
      <c r="D116" s="64">
        <v>-2.7205747000003101E-2</v>
      </c>
      <c r="E116" s="64">
        <v>-0.23123606999999599</v>
      </c>
      <c r="F116" s="64">
        <v>0.49431589999999798</v>
      </c>
      <c r="G116" s="64">
        <v>0.49383885000000599</v>
      </c>
      <c r="H116" s="64">
        <v>-1.4254304000005401E-2</v>
      </c>
      <c r="I116" s="64">
        <v>0.20229388999999401</v>
      </c>
      <c r="J116" s="64">
        <v>-0.42861549999999599</v>
      </c>
      <c r="K116" s="64">
        <v>-6.7129060000004098E-2</v>
      </c>
      <c r="L116" s="64">
        <v>-0.35039811999999498</v>
      </c>
      <c r="M116" s="64">
        <v>-0.22606622999999901</v>
      </c>
      <c r="N116" s="64">
        <v>4.2810753000010998E-2</v>
      </c>
      <c r="O116" s="64">
        <v>1.49512899999982E-2</v>
      </c>
      <c r="P116" s="64">
        <v>9.2379850000767804E-4</v>
      </c>
      <c r="Q116" s="64">
        <v>-0.25651570000000401</v>
      </c>
      <c r="R116" s="64">
        <v>-1.9168392000001901E-2</v>
      </c>
      <c r="S116" s="64">
        <v>0.13342177999999799</v>
      </c>
      <c r="T116" s="64">
        <v>-5.3500989999999402E-2</v>
      </c>
      <c r="U116" s="64">
        <v>3.3433747000000097E-2</v>
      </c>
      <c r="V116" s="64">
        <v>-0.25602390000000202</v>
      </c>
      <c r="W116" s="64">
        <v>6.6711814000086599E-3</v>
      </c>
      <c r="X116" s="64">
        <v>-0.84887606000000304</v>
      </c>
      <c r="Y116" s="64">
        <v>6.5336340000010706E-2</v>
      </c>
      <c r="Z116" s="64">
        <v>5.9696994999991503E-2</v>
      </c>
      <c r="AA116" s="64">
        <v>1.1650798000006899E-2</v>
      </c>
      <c r="AB116" s="64">
        <v>-0.19472942999999601</v>
      </c>
      <c r="AC116" s="64">
        <v>6.1309944999998797E-2</v>
      </c>
      <c r="AD116" s="64">
        <v>1.9017136000010201E-2</v>
      </c>
      <c r="AE116" s="64">
        <v>1.3870409000005199E-2</v>
      </c>
      <c r="AF116" s="64">
        <v>8.7781264999997596E-2</v>
      </c>
      <c r="AG116" s="64">
        <v>-9.7954759999996394E-2</v>
      </c>
      <c r="AH116" s="64">
        <v>-7.5166940000004401E-2</v>
      </c>
      <c r="AI116" s="64">
        <v>-7.4447185000003899E-2</v>
      </c>
      <c r="AJ116" s="64">
        <v>-5.0157769999947801E-3</v>
      </c>
      <c r="AK116" s="64">
        <v>-1.8239357000005001E-2</v>
      </c>
      <c r="AL116" s="64">
        <v>1.3636734000010999E-2</v>
      </c>
      <c r="AM116" s="64">
        <v>-0.10025263999999801</v>
      </c>
      <c r="AN116" s="64">
        <v>2.0819737000010701E-2</v>
      </c>
      <c r="AO116" s="64">
        <v>-0.142732830000003</v>
      </c>
      <c r="AP116" s="64">
        <v>-0.133834440000002</v>
      </c>
      <c r="AQ116" s="64">
        <v>4.7013151999997199E-2</v>
      </c>
      <c r="AR116" s="64">
        <v>0.14618756999999999</v>
      </c>
      <c r="AS116" s="64">
        <v>2.7954390000006799E-2</v>
      </c>
      <c r="AT116" s="64">
        <v>0.85201365000000495</v>
      </c>
      <c r="AU116" s="64">
        <v>1.03282929999615E-3</v>
      </c>
      <c r="AV116" s="64">
        <v>-8.5400700000004603E-2</v>
      </c>
      <c r="AW116" s="64">
        <v>1.7454648000003702E-2</v>
      </c>
      <c r="AX116" s="64">
        <v>-8.7379889999994506E-2</v>
      </c>
      <c r="AY116" s="64">
        <v>-8.6112139999983094E-3</v>
      </c>
      <c r="AZ116" s="64">
        <v>0.11307789399999101</v>
      </c>
      <c r="BA116" s="64">
        <v>-2.2300807999997601E-2</v>
      </c>
      <c r="BB116" s="64">
        <v>0.13230577000000701</v>
      </c>
      <c r="BC116" s="64">
        <v>7.0185310000026001E-3</v>
      </c>
      <c r="BD116" s="64">
        <v>-1.6714085000002502E-2</v>
      </c>
      <c r="BE116" s="64">
        <v>-8.0284779999995101E-2</v>
      </c>
      <c r="BF116" s="64">
        <v>1.4866534000002001E-2</v>
      </c>
      <c r="BG116" s="64">
        <v>0.176611869999999</v>
      </c>
      <c r="BH116" s="64">
        <v>0.15591698999999301</v>
      </c>
      <c r="BI116" s="64">
        <v>2.14458150000096E-2</v>
      </c>
      <c r="BJ116" s="64">
        <v>-4.6978433E-2</v>
      </c>
      <c r="BK116" s="64">
        <v>-4.7255649999999899E-2</v>
      </c>
      <c r="BL116" s="64">
        <v>-0.27518716000000099</v>
      </c>
      <c r="BM116" s="64">
        <v>-0.102444570000004</v>
      </c>
      <c r="BN116" s="64">
        <v>-0.351419480000004</v>
      </c>
      <c r="BO116" s="64">
        <v>9.3100384000011097E-2</v>
      </c>
      <c r="BP116" s="64">
        <v>0.19859992999999901</v>
      </c>
      <c r="BQ116" s="64">
        <v>1.30100010000023E-2</v>
      </c>
      <c r="BR116" s="64">
        <v>0.36066335000000099</v>
      </c>
      <c r="BS116" s="64">
        <v>-0.17353892000000501</v>
      </c>
      <c r="BT116" s="64">
        <v>5.2969888000009603E-2</v>
      </c>
      <c r="BU116" s="64">
        <v>-3.5525179999995597E-2</v>
      </c>
      <c r="BV116" s="64">
        <v>0.215447749999997</v>
      </c>
      <c r="BW116" s="64">
        <v>-0.107126049999995</v>
      </c>
      <c r="BX116" s="64">
        <v>6.5601945000004505E-2</v>
      </c>
      <c r="BY116" s="64">
        <v>0.16502741999999701</v>
      </c>
      <c r="BZ116" s="64">
        <v>0.176952820000009</v>
      </c>
      <c r="CA116" s="64">
        <v>6.5497880000009501E-2</v>
      </c>
      <c r="CB116" s="64">
        <v>-2.3975119999997099E-2</v>
      </c>
      <c r="CC116" s="64">
        <v>-7.5859990000004499E-2</v>
      </c>
      <c r="CD116" s="64">
        <v>-2.00353320000013E-2</v>
      </c>
      <c r="CE116" s="64">
        <v>-8.6772374999999402E-2</v>
      </c>
      <c r="CF116" s="64">
        <v>6.8696470000007004E-2</v>
      </c>
      <c r="CG116" s="64">
        <v>-0.140929310000004</v>
      </c>
      <c r="CH116" s="64">
        <v>0.122623436000002</v>
      </c>
      <c r="CI116" s="64">
        <v>0.29508609999999702</v>
      </c>
      <c r="CJ116" s="64">
        <v>-6.95582850000043E-2</v>
      </c>
      <c r="CK116" s="64">
        <v>0.106822210000002</v>
      </c>
      <c r="CL116" s="64">
        <v>-4.3278276000036104E-3</v>
      </c>
      <c r="CM116" s="64">
        <v>-1.2362063999999999</v>
      </c>
      <c r="CN116" s="64">
        <v>5.4004266999996303E-2</v>
      </c>
      <c r="CO116" s="64">
        <v>-8.6953229999997605E-2</v>
      </c>
      <c r="CP116" s="64">
        <v>1.6867119999997002E-2</v>
      </c>
      <c r="CQ116" s="64">
        <v>-3.9150393999998201E-2</v>
      </c>
      <c r="CR116" s="64">
        <v>-0.25876513000000501</v>
      </c>
      <c r="CS116" s="64">
        <v>-5.4790770000001703E-2</v>
      </c>
      <c r="CT116" s="64">
        <v>2.1259250000005302E-2</v>
      </c>
      <c r="CU116" s="64">
        <v>-0.171103539999995</v>
      </c>
      <c r="CV116" s="64">
        <v>-0.18000654999999999</v>
      </c>
      <c r="CW116" s="64">
        <v>-3.23179140000018E-2</v>
      </c>
      <c r="CX116" s="64">
        <v>0.32240646999999201</v>
      </c>
      <c r="CY116" s="64">
        <v>-9.3573160000004499E-2</v>
      </c>
      <c r="CZ116" s="64">
        <v>6.4060339999993901E-2</v>
      </c>
      <c r="DA116" s="64">
        <v>0.180808469999993</v>
      </c>
      <c r="DB116" s="64">
        <v>0.132806000000008</v>
      </c>
      <c r="DC116" s="64">
        <v>-0.15625720999999901</v>
      </c>
      <c r="DD116" s="64">
        <v>2.7840598000006302E-2</v>
      </c>
      <c r="DE116" s="64">
        <v>2.0101003000005901E-2</v>
      </c>
      <c r="DF116" s="64">
        <v>-2.3371760000001601E-2</v>
      </c>
      <c r="DG116" s="64">
        <v>-4.5871269999997501E-2</v>
      </c>
      <c r="DH116" s="64">
        <v>0.51220225999999403</v>
      </c>
      <c r="DI116" s="64">
        <v>1.7673025999975799E-3</v>
      </c>
      <c r="DJ116" s="64">
        <v>-0.11748072999999699</v>
      </c>
      <c r="DK116" s="64">
        <v>0.41407826999999597</v>
      </c>
      <c r="DL116" s="64">
        <v>-0.12104241499999401</v>
      </c>
      <c r="DM116" s="64">
        <v>-1.88282079999991E-2</v>
      </c>
      <c r="DN116" s="64">
        <v>-0.16366159999999799</v>
      </c>
      <c r="DO116" s="64">
        <v>-3.0567169999995401E-2</v>
      </c>
      <c r="DP116" s="64">
        <v>-2.99371759999945E-2</v>
      </c>
      <c r="DQ116" s="64">
        <v>-4.3729739999998102E-2</v>
      </c>
      <c r="DR116" s="64">
        <v>-2.7336762999996499E-2</v>
      </c>
      <c r="DS116" s="64">
        <v>-2.2382091000028299E-3</v>
      </c>
      <c r="DT116" s="64">
        <v>-3.6955866999999198E-2</v>
      </c>
      <c r="DU116" s="64">
        <v>-8.3254113999997603E-2</v>
      </c>
      <c r="DV116" s="64">
        <v>-6.6609997000033304E-3</v>
      </c>
      <c r="DW116" s="64">
        <v>0.221282270000001</v>
      </c>
      <c r="DX116" s="64">
        <v>0.19942544000000101</v>
      </c>
      <c r="DY116" s="64">
        <v>-1.1610622500002299E-2</v>
      </c>
      <c r="DZ116" s="64">
        <v>-4.7081660000003502E-2</v>
      </c>
      <c r="EA116" s="64">
        <v>0.143396400000007</v>
      </c>
      <c r="EB116" s="64">
        <v>0.236233670000008</v>
      </c>
    </row>
    <row r="117" spans="1:132" x14ac:dyDescent="0.3">
      <c r="A117" s="63"/>
      <c r="B117" s="84" t="s">
        <v>308</v>
      </c>
      <c r="C117" s="64">
        <v>-6.4097230000004196E-2</v>
      </c>
      <c r="D117" s="64">
        <v>-2.7205747000003101E-2</v>
      </c>
      <c r="E117" s="64">
        <v>-0.23123606999999599</v>
      </c>
      <c r="F117" s="64">
        <v>0.49431589999999798</v>
      </c>
      <c r="G117" s="64">
        <v>0.49383885000000599</v>
      </c>
      <c r="H117" s="64">
        <v>-1.4254304000005401E-2</v>
      </c>
      <c r="I117" s="64">
        <v>0.20229388999999401</v>
      </c>
      <c r="J117" s="64">
        <v>-0.42861549999999599</v>
      </c>
      <c r="K117" s="64">
        <v>-6.7129060000004098E-2</v>
      </c>
      <c r="L117" s="64">
        <v>-0.35039811999999498</v>
      </c>
      <c r="M117" s="64">
        <v>-0.22606622999999901</v>
      </c>
      <c r="N117" s="64">
        <v>4.2810753000010998E-2</v>
      </c>
      <c r="O117" s="64">
        <v>1.49512899999982E-2</v>
      </c>
      <c r="P117" s="64">
        <v>9.2379850000767804E-4</v>
      </c>
      <c r="Q117" s="64">
        <v>-0.25651570000000401</v>
      </c>
      <c r="R117" s="64">
        <v>-1.9168392000001901E-2</v>
      </c>
      <c r="S117" s="64">
        <v>0.13342177999999799</v>
      </c>
      <c r="T117" s="64">
        <v>-5.3500989999999402E-2</v>
      </c>
      <c r="U117" s="64">
        <v>3.3433747000000097E-2</v>
      </c>
      <c r="V117" s="64">
        <v>-0.25602390000000202</v>
      </c>
      <c r="W117" s="64">
        <v>6.6711814000086599E-3</v>
      </c>
      <c r="X117" s="64">
        <v>-0.84887606000000304</v>
      </c>
      <c r="Y117" s="64">
        <v>6.5336340000010706E-2</v>
      </c>
      <c r="Z117" s="64">
        <v>5.9696994999991503E-2</v>
      </c>
      <c r="AA117" s="64">
        <v>1.1650798000006899E-2</v>
      </c>
      <c r="AB117" s="64">
        <v>-0.19472942999999601</v>
      </c>
      <c r="AC117" s="64">
        <v>6.1309944999998797E-2</v>
      </c>
      <c r="AD117" s="64">
        <v>1.9017136000010201E-2</v>
      </c>
      <c r="AE117" s="64">
        <v>1.3870409000005199E-2</v>
      </c>
      <c r="AF117" s="64">
        <v>8.7781264999997596E-2</v>
      </c>
      <c r="AG117" s="64">
        <v>-9.7954759999996394E-2</v>
      </c>
      <c r="AH117" s="64">
        <v>-7.5166940000004401E-2</v>
      </c>
      <c r="AI117" s="64">
        <v>-7.4447185000003899E-2</v>
      </c>
      <c r="AJ117" s="64">
        <v>-5.0157769999947801E-3</v>
      </c>
      <c r="AK117" s="64">
        <v>-1.8239357000005001E-2</v>
      </c>
      <c r="AL117" s="64">
        <v>1.3636734000010999E-2</v>
      </c>
      <c r="AM117" s="64">
        <v>-0.10025263999999801</v>
      </c>
      <c r="AN117" s="64">
        <v>2.0819737000010701E-2</v>
      </c>
      <c r="AO117" s="64">
        <v>-0.142732830000003</v>
      </c>
      <c r="AP117" s="64">
        <v>-0.133834440000002</v>
      </c>
      <c r="AQ117" s="64">
        <v>4.7013151999997199E-2</v>
      </c>
      <c r="AR117" s="64">
        <v>0.14618756999999999</v>
      </c>
      <c r="AS117" s="64">
        <v>2.7954390000006799E-2</v>
      </c>
      <c r="AT117" s="64">
        <v>0.85201365000000495</v>
      </c>
      <c r="AU117" s="64">
        <v>1.03282929999615E-3</v>
      </c>
      <c r="AV117" s="64">
        <v>-8.5400700000004603E-2</v>
      </c>
      <c r="AW117" s="64">
        <v>1.7454648000003702E-2</v>
      </c>
      <c r="AX117" s="64">
        <v>-8.7379889999994506E-2</v>
      </c>
      <c r="AY117" s="64">
        <v>-8.6112139999983094E-3</v>
      </c>
      <c r="AZ117" s="64">
        <v>0.11307789399999101</v>
      </c>
      <c r="BA117" s="64">
        <v>-2.2300807999997601E-2</v>
      </c>
      <c r="BB117" s="64">
        <v>0.13230577000000701</v>
      </c>
      <c r="BC117" s="64">
        <v>7.0185310000026001E-3</v>
      </c>
      <c r="BD117" s="64">
        <v>-1.6714085000002502E-2</v>
      </c>
      <c r="BE117" s="64">
        <v>-8.0284779999995101E-2</v>
      </c>
      <c r="BF117" s="64">
        <v>1.4866534000002001E-2</v>
      </c>
      <c r="BG117" s="64">
        <v>0.176611869999999</v>
      </c>
      <c r="BH117" s="64">
        <v>0.15591698999999301</v>
      </c>
      <c r="BI117" s="64">
        <v>2.14458150000096E-2</v>
      </c>
      <c r="BJ117" s="64">
        <v>-4.6978433E-2</v>
      </c>
      <c r="BK117" s="64">
        <v>-4.7255649999999899E-2</v>
      </c>
      <c r="BL117" s="64">
        <v>-0.27518716000000099</v>
      </c>
      <c r="BM117" s="64">
        <v>-0.102444570000004</v>
      </c>
      <c r="BN117" s="64">
        <v>-0.351419480000004</v>
      </c>
      <c r="BO117" s="64">
        <v>9.3100384000011097E-2</v>
      </c>
      <c r="BP117" s="64">
        <v>0.19859992999999901</v>
      </c>
      <c r="BQ117" s="64">
        <v>1.30100010000023E-2</v>
      </c>
      <c r="BR117" s="64">
        <v>0.36066335000000099</v>
      </c>
      <c r="BS117" s="64">
        <v>-0.17353892000000501</v>
      </c>
      <c r="BT117" s="64">
        <v>5.2969888000009603E-2</v>
      </c>
      <c r="BU117" s="64">
        <v>-3.5525179999995597E-2</v>
      </c>
      <c r="BV117" s="64">
        <v>0.215447749999997</v>
      </c>
      <c r="BW117" s="64">
        <v>-0.107126049999995</v>
      </c>
      <c r="BX117" s="64">
        <v>6.5601945000004505E-2</v>
      </c>
      <c r="BY117" s="64">
        <v>0.16502741999999701</v>
      </c>
      <c r="BZ117" s="64">
        <v>0.176952820000009</v>
      </c>
      <c r="CA117" s="64">
        <v>6.5497880000009501E-2</v>
      </c>
      <c r="CB117" s="64">
        <v>-2.3975119999997099E-2</v>
      </c>
      <c r="CC117" s="64">
        <v>-7.5859990000004499E-2</v>
      </c>
      <c r="CD117" s="64">
        <v>-2.00353320000013E-2</v>
      </c>
      <c r="CE117" s="64">
        <v>-8.6772374999999402E-2</v>
      </c>
      <c r="CF117" s="64">
        <v>6.8696470000007004E-2</v>
      </c>
      <c r="CG117" s="64">
        <v>-0.140929310000004</v>
      </c>
      <c r="CH117" s="64">
        <v>0.122623436000002</v>
      </c>
      <c r="CI117" s="64">
        <v>0.29508609999999702</v>
      </c>
      <c r="CJ117" s="64">
        <v>-6.95582850000043E-2</v>
      </c>
      <c r="CK117" s="64">
        <v>0.106822210000002</v>
      </c>
      <c r="CL117" s="64">
        <v>-4.3278276000036104E-3</v>
      </c>
      <c r="CM117" s="64">
        <v>-1.2362063999999999</v>
      </c>
      <c r="CN117" s="64">
        <v>5.4004266999996303E-2</v>
      </c>
      <c r="CO117" s="64">
        <v>-8.6953229999997605E-2</v>
      </c>
      <c r="CP117" s="64">
        <v>1.6867119999997002E-2</v>
      </c>
      <c r="CQ117" s="64">
        <v>-3.9150393999998201E-2</v>
      </c>
      <c r="CR117" s="64">
        <v>-0.25876513000000501</v>
      </c>
      <c r="CS117" s="64">
        <v>-5.4790770000001703E-2</v>
      </c>
      <c r="CT117" s="64">
        <v>2.1259250000005302E-2</v>
      </c>
      <c r="CU117" s="64">
        <v>-0.171103539999995</v>
      </c>
      <c r="CV117" s="64">
        <v>-0.18000654999999999</v>
      </c>
      <c r="CW117" s="64">
        <v>-3.23179140000018E-2</v>
      </c>
      <c r="CX117" s="64">
        <v>0.32240646999999201</v>
      </c>
      <c r="CY117" s="64">
        <v>-9.3573160000004499E-2</v>
      </c>
      <c r="CZ117" s="64">
        <v>6.4060339999993901E-2</v>
      </c>
      <c r="DA117" s="64">
        <v>0.180808469999993</v>
      </c>
      <c r="DB117" s="64">
        <v>0.132806000000008</v>
      </c>
      <c r="DC117" s="64">
        <v>-0.15625720999999901</v>
      </c>
      <c r="DD117" s="64">
        <v>2.7840598000006302E-2</v>
      </c>
      <c r="DE117" s="64">
        <v>2.0101003000005901E-2</v>
      </c>
      <c r="DF117" s="64">
        <v>-2.3371760000001601E-2</v>
      </c>
      <c r="DG117" s="64">
        <v>-4.5871269999997501E-2</v>
      </c>
      <c r="DH117" s="64">
        <v>0.51220225999999403</v>
      </c>
      <c r="DI117" s="64">
        <v>1.7673025999975799E-3</v>
      </c>
      <c r="DJ117" s="64">
        <v>-0.11748072999999699</v>
      </c>
      <c r="DK117" s="64">
        <v>0.41407826999999597</v>
      </c>
      <c r="DL117" s="64">
        <v>-0.12104241499999401</v>
      </c>
      <c r="DM117" s="64">
        <v>-1.88282079999991E-2</v>
      </c>
      <c r="DN117" s="64">
        <v>-0.16366159999999799</v>
      </c>
      <c r="DO117" s="64">
        <v>-3.0567169999995401E-2</v>
      </c>
      <c r="DP117" s="64">
        <v>-2.99371759999945E-2</v>
      </c>
      <c r="DQ117" s="64">
        <v>-4.3729739999998102E-2</v>
      </c>
      <c r="DR117" s="64">
        <v>-2.7336762999996499E-2</v>
      </c>
      <c r="DS117" s="64">
        <v>-2.2382091000028299E-3</v>
      </c>
      <c r="DT117" s="64">
        <v>-3.6955866999999198E-2</v>
      </c>
      <c r="DU117" s="64">
        <v>-8.3254113999997603E-2</v>
      </c>
      <c r="DV117" s="64">
        <v>-6.6609997000033304E-3</v>
      </c>
      <c r="DW117" s="64">
        <v>0.221282270000001</v>
      </c>
      <c r="DX117" s="64">
        <v>0.19942544000000101</v>
      </c>
      <c r="DY117" s="64">
        <v>-1.1610622500002299E-2</v>
      </c>
      <c r="DZ117" s="64">
        <v>-4.7081660000003502E-2</v>
      </c>
      <c r="EA117" s="64">
        <v>0.143396400000007</v>
      </c>
      <c r="EB117" s="64">
        <v>0.236233670000008</v>
      </c>
    </row>
    <row r="118" spans="1:132" x14ac:dyDescent="0.3">
      <c r="A118" s="63"/>
      <c r="B118" s="84" t="s">
        <v>309</v>
      </c>
      <c r="C118" s="64">
        <v>-6.4097230000004196E-2</v>
      </c>
      <c r="D118" s="64">
        <v>-2.7205747000003101E-2</v>
      </c>
      <c r="E118" s="64">
        <v>-0.23123606999999599</v>
      </c>
      <c r="F118" s="64">
        <v>0.49431589999999798</v>
      </c>
      <c r="G118" s="64">
        <v>0.49383885000000599</v>
      </c>
      <c r="H118" s="64">
        <v>-1.4254304000005401E-2</v>
      </c>
      <c r="I118" s="64">
        <v>0.20229388999999401</v>
      </c>
      <c r="J118" s="64">
        <v>-0.42861549999999599</v>
      </c>
      <c r="K118" s="64">
        <v>-6.7129060000004098E-2</v>
      </c>
      <c r="L118" s="64">
        <v>-0.35039811999999498</v>
      </c>
      <c r="M118" s="64">
        <v>-0.22606622999999901</v>
      </c>
      <c r="N118" s="64">
        <v>4.2810753000010998E-2</v>
      </c>
      <c r="O118" s="64">
        <v>1.49512899999982E-2</v>
      </c>
      <c r="P118" s="64">
        <v>9.2379850000767804E-4</v>
      </c>
      <c r="Q118" s="64">
        <v>-0.25651570000000401</v>
      </c>
      <c r="R118" s="64">
        <v>-1.9168392000001901E-2</v>
      </c>
      <c r="S118" s="64">
        <v>0.13342177999999799</v>
      </c>
      <c r="T118" s="64">
        <v>-5.3500989999999402E-2</v>
      </c>
      <c r="U118" s="64">
        <v>3.3433747000000097E-2</v>
      </c>
      <c r="V118" s="64">
        <v>-0.25602390000000202</v>
      </c>
      <c r="W118" s="64">
        <v>6.6711814000086599E-3</v>
      </c>
      <c r="X118" s="64">
        <v>-0.84887606000000304</v>
      </c>
      <c r="Y118" s="64">
        <v>6.5336340000010706E-2</v>
      </c>
      <c r="Z118" s="64">
        <v>5.9696994999991503E-2</v>
      </c>
      <c r="AA118" s="64">
        <v>1.1650798000006899E-2</v>
      </c>
      <c r="AB118" s="64">
        <v>-0.19472942999999601</v>
      </c>
      <c r="AC118" s="64">
        <v>6.1309944999998797E-2</v>
      </c>
      <c r="AD118" s="64">
        <v>1.9017136000010201E-2</v>
      </c>
      <c r="AE118" s="64">
        <v>1.3870409000005199E-2</v>
      </c>
      <c r="AF118" s="64">
        <v>8.7781264999997596E-2</v>
      </c>
      <c r="AG118" s="64">
        <v>-9.7954759999996394E-2</v>
      </c>
      <c r="AH118" s="64">
        <v>-7.5166940000004401E-2</v>
      </c>
      <c r="AI118" s="64">
        <v>-7.4447185000003899E-2</v>
      </c>
      <c r="AJ118" s="64">
        <v>-5.0157769999947801E-3</v>
      </c>
      <c r="AK118" s="64">
        <v>-1.8239357000005001E-2</v>
      </c>
      <c r="AL118" s="64">
        <v>1.3636734000010999E-2</v>
      </c>
      <c r="AM118" s="64">
        <v>-0.10025263999999801</v>
      </c>
      <c r="AN118" s="64">
        <v>2.0819737000010701E-2</v>
      </c>
      <c r="AO118" s="64">
        <v>-0.142732830000003</v>
      </c>
      <c r="AP118" s="64">
        <v>-0.133834440000002</v>
      </c>
      <c r="AQ118" s="64">
        <v>4.7013151999997199E-2</v>
      </c>
      <c r="AR118" s="64">
        <v>0.14618756999999999</v>
      </c>
      <c r="AS118" s="64">
        <v>2.7954390000006799E-2</v>
      </c>
      <c r="AT118" s="64">
        <v>0.85201365000000495</v>
      </c>
      <c r="AU118" s="64">
        <v>1.03282929999615E-3</v>
      </c>
      <c r="AV118" s="64">
        <v>-8.5400700000004603E-2</v>
      </c>
      <c r="AW118" s="64">
        <v>1.7454648000003702E-2</v>
      </c>
      <c r="AX118" s="64">
        <v>-8.7379889999994506E-2</v>
      </c>
      <c r="AY118" s="64">
        <v>-8.6112139999983094E-3</v>
      </c>
      <c r="AZ118" s="64">
        <v>0.11307789399999101</v>
      </c>
      <c r="BA118" s="64">
        <v>-2.2300807999997601E-2</v>
      </c>
      <c r="BB118" s="64">
        <v>0.13230577000000701</v>
      </c>
      <c r="BC118" s="64">
        <v>7.0185310000026001E-3</v>
      </c>
      <c r="BD118" s="64">
        <v>-1.6714085000002502E-2</v>
      </c>
      <c r="BE118" s="64">
        <v>-8.0284779999995101E-2</v>
      </c>
      <c r="BF118" s="64">
        <v>1.4866534000002001E-2</v>
      </c>
      <c r="BG118" s="64">
        <v>0.176611869999999</v>
      </c>
      <c r="BH118" s="64">
        <v>0.15591698999999301</v>
      </c>
      <c r="BI118" s="64">
        <v>2.14458150000096E-2</v>
      </c>
      <c r="BJ118" s="64">
        <v>-4.6978433E-2</v>
      </c>
      <c r="BK118" s="64">
        <v>-4.7255649999999899E-2</v>
      </c>
      <c r="BL118" s="64">
        <v>-0.27518716000000099</v>
      </c>
      <c r="BM118" s="64">
        <v>-0.102444570000004</v>
      </c>
      <c r="BN118" s="64">
        <v>-0.351419480000004</v>
      </c>
      <c r="BO118" s="64">
        <v>9.3100384000011097E-2</v>
      </c>
      <c r="BP118" s="64">
        <v>0.19859992999999901</v>
      </c>
      <c r="BQ118" s="64">
        <v>1.30100010000023E-2</v>
      </c>
      <c r="BR118" s="64">
        <v>0.36066335000000099</v>
      </c>
      <c r="BS118" s="64">
        <v>-0.17353892000000501</v>
      </c>
      <c r="BT118" s="64">
        <v>5.2969888000009603E-2</v>
      </c>
      <c r="BU118" s="64">
        <v>-3.5525179999995597E-2</v>
      </c>
      <c r="BV118" s="64">
        <v>0.215447749999997</v>
      </c>
      <c r="BW118" s="64">
        <v>-0.107126049999995</v>
      </c>
      <c r="BX118" s="64">
        <v>6.5601945000004505E-2</v>
      </c>
      <c r="BY118" s="64">
        <v>0.16502741999999701</v>
      </c>
      <c r="BZ118" s="64">
        <v>0.176952820000009</v>
      </c>
      <c r="CA118" s="64">
        <v>6.5497880000009501E-2</v>
      </c>
      <c r="CB118" s="64">
        <v>-2.3975119999997099E-2</v>
      </c>
      <c r="CC118" s="64">
        <v>-7.5859990000004499E-2</v>
      </c>
      <c r="CD118" s="64">
        <v>-2.00353320000013E-2</v>
      </c>
      <c r="CE118" s="64">
        <v>-8.6772374999999402E-2</v>
      </c>
      <c r="CF118" s="64">
        <v>6.8696470000007004E-2</v>
      </c>
      <c r="CG118" s="64">
        <v>-0.140929310000004</v>
      </c>
      <c r="CH118" s="64">
        <v>0.122623436000002</v>
      </c>
      <c r="CI118" s="64">
        <v>0.29508609999999702</v>
      </c>
      <c r="CJ118" s="64">
        <v>-6.95582850000043E-2</v>
      </c>
      <c r="CK118" s="64">
        <v>0.106822210000002</v>
      </c>
      <c r="CL118" s="64">
        <v>-4.3278276000036104E-3</v>
      </c>
      <c r="CM118" s="64">
        <v>-1.2362063999999999</v>
      </c>
      <c r="CN118" s="64">
        <v>5.4004266999996303E-2</v>
      </c>
      <c r="CO118" s="64">
        <v>-8.6953229999997605E-2</v>
      </c>
      <c r="CP118" s="64">
        <v>1.6867119999997002E-2</v>
      </c>
      <c r="CQ118" s="64">
        <v>-3.9150393999998201E-2</v>
      </c>
      <c r="CR118" s="64">
        <v>-0.25876513000000501</v>
      </c>
      <c r="CS118" s="64">
        <v>-5.4790770000001703E-2</v>
      </c>
      <c r="CT118" s="64">
        <v>2.1259250000005302E-2</v>
      </c>
      <c r="CU118" s="64">
        <v>-0.171103539999995</v>
      </c>
      <c r="CV118" s="64">
        <v>-0.18000654999999999</v>
      </c>
      <c r="CW118" s="64">
        <v>-3.23179140000018E-2</v>
      </c>
      <c r="CX118" s="64">
        <v>0.32240646999999201</v>
      </c>
      <c r="CY118" s="64">
        <v>-9.3573160000004499E-2</v>
      </c>
      <c r="CZ118" s="64">
        <v>6.4060339999993901E-2</v>
      </c>
      <c r="DA118" s="64">
        <v>0.180808469999993</v>
      </c>
      <c r="DB118" s="64">
        <v>0.132806000000008</v>
      </c>
      <c r="DC118" s="64">
        <v>-0.15625720999999901</v>
      </c>
      <c r="DD118" s="64">
        <v>2.7840598000006302E-2</v>
      </c>
      <c r="DE118" s="64">
        <v>2.0101003000005901E-2</v>
      </c>
      <c r="DF118" s="64">
        <v>-2.3371760000001601E-2</v>
      </c>
      <c r="DG118" s="64">
        <v>-4.5871269999997501E-2</v>
      </c>
      <c r="DH118" s="64">
        <v>0.51220225999999403</v>
      </c>
      <c r="DI118" s="64">
        <v>1.7673025999975799E-3</v>
      </c>
      <c r="DJ118" s="64">
        <v>-0.11748072999999699</v>
      </c>
      <c r="DK118" s="64">
        <v>0.41407826999999597</v>
      </c>
      <c r="DL118" s="64">
        <v>-0.12104241499999401</v>
      </c>
      <c r="DM118" s="64">
        <v>-1.88282079999991E-2</v>
      </c>
      <c r="DN118" s="64">
        <v>-0.16366159999999799</v>
      </c>
      <c r="DO118" s="64">
        <v>-3.0567169999995401E-2</v>
      </c>
      <c r="DP118" s="64">
        <v>-2.99371759999945E-2</v>
      </c>
      <c r="DQ118" s="64">
        <v>-4.3729739999998102E-2</v>
      </c>
      <c r="DR118" s="64">
        <v>-2.7336762999996499E-2</v>
      </c>
      <c r="DS118" s="64">
        <v>-2.2382091000028299E-3</v>
      </c>
      <c r="DT118" s="64">
        <v>-3.6955866999999198E-2</v>
      </c>
      <c r="DU118" s="64">
        <v>-8.3254113999997603E-2</v>
      </c>
      <c r="DV118" s="64">
        <v>-6.6609997000033304E-3</v>
      </c>
      <c r="DW118" s="64">
        <v>0.221282270000001</v>
      </c>
      <c r="DX118" s="64">
        <v>0.19942544000000101</v>
      </c>
      <c r="DY118" s="64">
        <v>-1.1610622500002299E-2</v>
      </c>
      <c r="DZ118" s="64">
        <v>-4.7081660000003502E-2</v>
      </c>
      <c r="EA118" s="64">
        <v>0.143396400000007</v>
      </c>
      <c r="EB118" s="64">
        <v>0.236233670000008</v>
      </c>
    </row>
    <row r="119" spans="1:132" x14ac:dyDescent="0.3">
      <c r="A119" s="63"/>
      <c r="B119" s="84" t="s">
        <v>310</v>
      </c>
      <c r="C119" s="64">
        <v>-6.4097230000004196E-2</v>
      </c>
      <c r="D119" s="64">
        <v>-2.7205747000003101E-2</v>
      </c>
      <c r="E119" s="64">
        <v>-0.23123606999999599</v>
      </c>
      <c r="F119" s="64">
        <v>0.49431589999999798</v>
      </c>
      <c r="G119" s="64">
        <v>0.49383885000000599</v>
      </c>
      <c r="H119" s="64">
        <v>-1.4254304000005401E-2</v>
      </c>
      <c r="I119" s="64">
        <v>0.20229388999999401</v>
      </c>
      <c r="J119" s="64">
        <v>-0.42861549999999599</v>
      </c>
      <c r="K119" s="64">
        <v>-6.7129060000004098E-2</v>
      </c>
      <c r="L119" s="64">
        <v>-0.35039811999999498</v>
      </c>
      <c r="M119" s="64">
        <v>-0.22606622999999901</v>
      </c>
      <c r="N119" s="64">
        <v>4.2810753000010998E-2</v>
      </c>
      <c r="O119" s="64">
        <v>1.49512899999982E-2</v>
      </c>
      <c r="P119" s="64">
        <v>9.2379850000767804E-4</v>
      </c>
      <c r="Q119" s="64">
        <v>-0.25651570000000401</v>
      </c>
      <c r="R119" s="64">
        <v>-1.9168392000001901E-2</v>
      </c>
      <c r="S119" s="64">
        <v>0.13342177999999799</v>
      </c>
      <c r="T119" s="64">
        <v>-5.3500989999999402E-2</v>
      </c>
      <c r="U119" s="64">
        <v>3.3433747000000097E-2</v>
      </c>
      <c r="V119" s="64">
        <v>-0.25602390000000202</v>
      </c>
      <c r="W119" s="64">
        <v>6.6711814000086599E-3</v>
      </c>
      <c r="X119" s="64">
        <v>-0.84887606000000304</v>
      </c>
      <c r="Y119" s="64">
        <v>6.5336340000010706E-2</v>
      </c>
      <c r="Z119" s="64">
        <v>5.9696994999991503E-2</v>
      </c>
      <c r="AA119" s="64">
        <v>1.1650798000006899E-2</v>
      </c>
      <c r="AB119" s="64">
        <v>-0.19472942999999601</v>
      </c>
      <c r="AC119" s="64">
        <v>6.1309944999998797E-2</v>
      </c>
      <c r="AD119" s="64">
        <v>1.9017136000010201E-2</v>
      </c>
      <c r="AE119" s="64">
        <v>1.3870409000005199E-2</v>
      </c>
      <c r="AF119" s="64">
        <v>8.7781264999997596E-2</v>
      </c>
      <c r="AG119" s="64">
        <v>-9.7954759999996394E-2</v>
      </c>
      <c r="AH119" s="64">
        <v>-7.5166940000004401E-2</v>
      </c>
      <c r="AI119" s="64">
        <v>-7.4447185000003899E-2</v>
      </c>
      <c r="AJ119" s="64">
        <v>-5.0157769999947801E-3</v>
      </c>
      <c r="AK119" s="64">
        <v>-1.8239357000005001E-2</v>
      </c>
      <c r="AL119" s="64">
        <v>1.3636734000010999E-2</v>
      </c>
      <c r="AM119" s="64">
        <v>-0.10025263999999801</v>
      </c>
      <c r="AN119" s="64">
        <v>2.0819737000010701E-2</v>
      </c>
      <c r="AO119" s="64">
        <v>-0.142732830000003</v>
      </c>
      <c r="AP119" s="64">
        <v>-0.133834440000002</v>
      </c>
      <c r="AQ119" s="64">
        <v>4.7013151999997199E-2</v>
      </c>
      <c r="AR119" s="64">
        <v>0.14618756999999999</v>
      </c>
      <c r="AS119" s="64">
        <v>2.7954390000006799E-2</v>
      </c>
      <c r="AT119" s="64">
        <v>0.85201365000000495</v>
      </c>
      <c r="AU119" s="64">
        <v>1.03282929999615E-3</v>
      </c>
      <c r="AV119" s="64">
        <v>-8.5400700000004603E-2</v>
      </c>
      <c r="AW119" s="64">
        <v>1.7454648000003702E-2</v>
      </c>
      <c r="AX119" s="64">
        <v>-8.7379889999994506E-2</v>
      </c>
      <c r="AY119" s="64">
        <v>-8.6112139999983094E-3</v>
      </c>
      <c r="AZ119" s="64">
        <v>0.11307789399999101</v>
      </c>
      <c r="BA119" s="64">
        <v>-2.2300807999997601E-2</v>
      </c>
      <c r="BB119" s="64">
        <v>0.13230577000000701</v>
      </c>
      <c r="BC119" s="64">
        <v>7.0185310000026001E-3</v>
      </c>
      <c r="BD119" s="64">
        <v>-1.6714085000002502E-2</v>
      </c>
      <c r="BE119" s="64">
        <v>-8.0284779999995101E-2</v>
      </c>
      <c r="BF119" s="64">
        <v>1.4866534000002001E-2</v>
      </c>
      <c r="BG119" s="64">
        <v>0.176611869999999</v>
      </c>
      <c r="BH119" s="64">
        <v>0.15591698999999301</v>
      </c>
      <c r="BI119" s="64">
        <v>2.14458150000096E-2</v>
      </c>
      <c r="BJ119" s="64">
        <v>-4.6978433E-2</v>
      </c>
      <c r="BK119" s="64">
        <v>-4.7255649999999899E-2</v>
      </c>
      <c r="BL119" s="64">
        <v>-0.27518716000000099</v>
      </c>
      <c r="BM119" s="64">
        <v>-0.102444570000004</v>
      </c>
      <c r="BN119" s="64">
        <v>-0.351419480000004</v>
      </c>
      <c r="BO119" s="64">
        <v>9.3100384000011097E-2</v>
      </c>
      <c r="BP119" s="64">
        <v>0.19859992999999901</v>
      </c>
      <c r="BQ119" s="64">
        <v>1.30100010000023E-2</v>
      </c>
      <c r="BR119" s="64">
        <v>0.36066335000000099</v>
      </c>
      <c r="BS119" s="64">
        <v>-0.17353892000000501</v>
      </c>
      <c r="BT119" s="64">
        <v>5.2969888000009603E-2</v>
      </c>
      <c r="BU119" s="64">
        <v>-3.5525179999995597E-2</v>
      </c>
      <c r="BV119" s="64">
        <v>0.215447749999997</v>
      </c>
      <c r="BW119" s="64">
        <v>-0.107126049999995</v>
      </c>
      <c r="BX119" s="64">
        <v>6.5601945000004505E-2</v>
      </c>
      <c r="BY119" s="64">
        <v>0.16502741999999701</v>
      </c>
      <c r="BZ119" s="64">
        <v>0.176952820000009</v>
      </c>
      <c r="CA119" s="64">
        <v>6.5497880000009501E-2</v>
      </c>
      <c r="CB119" s="64">
        <v>-2.3975119999997099E-2</v>
      </c>
      <c r="CC119" s="64">
        <v>-7.5859990000004499E-2</v>
      </c>
      <c r="CD119" s="64">
        <v>-2.00353320000013E-2</v>
      </c>
      <c r="CE119" s="64">
        <v>-8.6772374999999402E-2</v>
      </c>
      <c r="CF119" s="64">
        <v>6.8696470000007004E-2</v>
      </c>
      <c r="CG119" s="64">
        <v>-0.140929310000004</v>
      </c>
      <c r="CH119" s="64">
        <v>0.122623436000002</v>
      </c>
      <c r="CI119" s="64">
        <v>0.29508609999999702</v>
      </c>
      <c r="CJ119" s="64">
        <v>-6.95582850000043E-2</v>
      </c>
      <c r="CK119" s="64">
        <v>0.106822210000002</v>
      </c>
      <c r="CL119" s="64">
        <v>-4.3278276000036104E-3</v>
      </c>
      <c r="CM119" s="64">
        <v>-1.2362063999999999</v>
      </c>
      <c r="CN119" s="64">
        <v>5.4004266999996303E-2</v>
      </c>
      <c r="CO119" s="64">
        <v>-8.6953229999997605E-2</v>
      </c>
      <c r="CP119" s="64">
        <v>1.6867119999997002E-2</v>
      </c>
      <c r="CQ119" s="64">
        <v>-3.9150393999998201E-2</v>
      </c>
      <c r="CR119" s="64">
        <v>-0.25876513000000501</v>
      </c>
      <c r="CS119" s="64">
        <v>-5.4790770000001703E-2</v>
      </c>
      <c r="CT119" s="64">
        <v>2.1259250000005302E-2</v>
      </c>
      <c r="CU119" s="64">
        <v>-0.171103539999995</v>
      </c>
      <c r="CV119" s="64">
        <v>-0.18000654999999999</v>
      </c>
      <c r="CW119" s="64">
        <v>-3.23179140000018E-2</v>
      </c>
      <c r="CX119" s="64">
        <v>0.32240646999999201</v>
      </c>
      <c r="CY119" s="64">
        <v>-9.3573160000004499E-2</v>
      </c>
      <c r="CZ119" s="64">
        <v>6.4060339999993901E-2</v>
      </c>
      <c r="DA119" s="64">
        <v>0.180808469999993</v>
      </c>
      <c r="DB119" s="64">
        <v>0.132806000000008</v>
      </c>
      <c r="DC119" s="64">
        <v>-0.15625720999999901</v>
      </c>
      <c r="DD119" s="64">
        <v>2.7840598000006302E-2</v>
      </c>
      <c r="DE119" s="64">
        <v>2.0101003000005901E-2</v>
      </c>
      <c r="DF119" s="64">
        <v>-2.3371760000001601E-2</v>
      </c>
      <c r="DG119" s="64">
        <v>-4.5871269999997501E-2</v>
      </c>
      <c r="DH119" s="64">
        <v>0.51220225999999403</v>
      </c>
      <c r="DI119" s="64">
        <v>1.7673025999975799E-3</v>
      </c>
      <c r="DJ119" s="64">
        <v>-0.11748072999999699</v>
      </c>
      <c r="DK119" s="64">
        <v>0.41407826999999597</v>
      </c>
      <c r="DL119" s="64">
        <v>-0.12104241499999401</v>
      </c>
      <c r="DM119" s="64">
        <v>-1.88282079999991E-2</v>
      </c>
      <c r="DN119" s="64">
        <v>-0.16366159999999799</v>
      </c>
      <c r="DO119" s="64">
        <v>-3.0567169999995401E-2</v>
      </c>
      <c r="DP119" s="64">
        <v>-2.99371759999945E-2</v>
      </c>
      <c r="DQ119" s="64">
        <v>-4.3729739999998102E-2</v>
      </c>
      <c r="DR119" s="64">
        <v>-2.7336762999996499E-2</v>
      </c>
      <c r="DS119" s="64">
        <v>-2.2382091000028299E-3</v>
      </c>
      <c r="DT119" s="64">
        <v>-3.6955866999999198E-2</v>
      </c>
      <c r="DU119" s="64">
        <v>-8.3254113999997603E-2</v>
      </c>
      <c r="DV119" s="64">
        <v>-6.6609997000033304E-3</v>
      </c>
      <c r="DW119" s="64">
        <v>0.221282270000001</v>
      </c>
      <c r="DX119" s="64">
        <v>0.19942544000000101</v>
      </c>
      <c r="DY119" s="64">
        <v>-1.1610622500002299E-2</v>
      </c>
      <c r="DZ119" s="64">
        <v>-4.7081660000003502E-2</v>
      </c>
      <c r="EA119" s="64">
        <v>0.143396400000007</v>
      </c>
      <c r="EB119" s="64">
        <v>0.236233670000008</v>
      </c>
    </row>
    <row r="120" spans="1:132" x14ac:dyDescent="0.3">
      <c r="A120" s="63"/>
      <c r="B120" s="84" t="s">
        <v>311</v>
      </c>
      <c r="C120" s="64">
        <v>-6.4097230000004196E-2</v>
      </c>
      <c r="D120" s="64">
        <v>-2.7205747000003101E-2</v>
      </c>
      <c r="E120" s="64">
        <v>-0.23123606999999599</v>
      </c>
      <c r="F120" s="64">
        <v>0.49431589999999798</v>
      </c>
      <c r="G120" s="64">
        <v>0.49383885000000599</v>
      </c>
      <c r="H120" s="64">
        <v>-1.4254304000005401E-2</v>
      </c>
      <c r="I120" s="64">
        <v>0.20229388999999401</v>
      </c>
      <c r="J120" s="64">
        <v>-0.42861549999999599</v>
      </c>
      <c r="K120" s="64">
        <v>-6.7129060000004098E-2</v>
      </c>
      <c r="L120" s="64">
        <v>-0.35039811999999498</v>
      </c>
      <c r="M120" s="64">
        <v>-0.22606622999999901</v>
      </c>
      <c r="N120" s="64">
        <v>4.2810753000010998E-2</v>
      </c>
      <c r="O120" s="64">
        <v>1.49512899999982E-2</v>
      </c>
      <c r="P120" s="64">
        <v>9.2379850000767804E-4</v>
      </c>
      <c r="Q120" s="64">
        <v>-0.25651570000000401</v>
      </c>
      <c r="R120" s="64">
        <v>-1.9168392000001901E-2</v>
      </c>
      <c r="S120" s="64">
        <v>0.13342177999999799</v>
      </c>
      <c r="T120" s="64">
        <v>-5.3500989999999402E-2</v>
      </c>
      <c r="U120" s="64">
        <v>3.3433747000000097E-2</v>
      </c>
      <c r="V120" s="64">
        <v>-0.25602390000000202</v>
      </c>
      <c r="W120" s="64">
        <v>6.6711814000086599E-3</v>
      </c>
      <c r="X120" s="64">
        <v>-0.84887606000000304</v>
      </c>
      <c r="Y120" s="64">
        <v>6.5336340000010706E-2</v>
      </c>
      <c r="Z120" s="64">
        <v>5.9696994999991503E-2</v>
      </c>
      <c r="AA120" s="64">
        <v>1.1650798000006899E-2</v>
      </c>
      <c r="AB120" s="64">
        <v>-0.19472942999999601</v>
      </c>
      <c r="AC120" s="64">
        <v>6.1309944999998797E-2</v>
      </c>
      <c r="AD120" s="64">
        <v>1.9017136000010201E-2</v>
      </c>
      <c r="AE120" s="64">
        <v>1.3870409000005199E-2</v>
      </c>
      <c r="AF120" s="64">
        <v>8.7781264999997596E-2</v>
      </c>
      <c r="AG120" s="64">
        <v>-9.7954759999996394E-2</v>
      </c>
      <c r="AH120" s="64">
        <v>-7.5166940000004401E-2</v>
      </c>
      <c r="AI120" s="64">
        <v>-7.4447185000003899E-2</v>
      </c>
      <c r="AJ120" s="64">
        <v>-5.0157769999947801E-3</v>
      </c>
      <c r="AK120" s="64">
        <v>-1.8239357000005001E-2</v>
      </c>
      <c r="AL120" s="64">
        <v>1.3636734000010999E-2</v>
      </c>
      <c r="AM120" s="64">
        <v>-0.10025263999999801</v>
      </c>
      <c r="AN120" s="64">
        <v>2.0819737000010701E-2</v>
      </c>
      <c r="AO120" s="64">
        <v>-0.142732830000003</v>
      </c>
      <c r="AP120" s="64">
        <v>-0.133834440000002</v>
      </c>
      <c r="AQ120" s="64">
        <v>4.7013151999997199E-2</v>
      </c>
      <c r="AR120" s="64">
        <v>0.14618756999999999</v>
      </c>
      <c r="AS120" s="64">
        <v>2.7954390000006799E-2</v>
      </c>
      <c r="AT120" s="64">
        <v>0.85201365000000495</v>
      </c>
      <c r="AU120" s="64">
        <v>1.03282929999615E-3</v>
      </c>
      <c r="AV120" s="64">
        <v>-8.5400700000004603E-2</v>
      </c>
      <c r="AW120" s="64">
        <v>1.7454648000003702E-2</v>
      </c>
      <c r="AX120" s="64">
        <v>-8.7379889999994506E-2</v>
      </c>
      <c r="AY120" s="64">
        <v>-8.6112139999983094E-3</v>
      </c>
      <c r="AZ120" s="64">
        <v>0.11307789399999101</v>
      </c>
      <c r="BA120" s="64">
        <v>-2.2300807999997601E-2</v>
      </c>
      <c r="BB120" s="64">
        <v>0.13230577000000701</v>
      </c>
      <c r="BC120" s="64">
        <v>7.0185310000026001E-3</v>
      </c>
      <c r="BD120" s="64">
        <v>-1.6714085000002502E-2</v>
      </c>
      <c r="BE120" s="64">
        <v>-8.0284779999995101E-2</v>
      </c>
      <c r="BF120" s="64">
        <v>1.4866534000002001E-2</v>
      </c>
      <c r="BG120" s="64">
        <v>0.176611869999999</v>
      </c>
      <c r="BH120" s="64">
        <v>0.15591698999999301</v>
      </c>
      <c r="BI120" s="64">
        <v>2.14458150000096E-2</v>
      </c>
      <c r="BJ120" s="64">
        <v>-4.6978433E-2</v>
      </c>
      <c r="BK120" s="64">
        <v>-4.7255649999999899E-2</v>
      </c>
      <c r="BL120" s="64">
        <v>-0.27518716000000099</v>
      </c>
      <c r="BM120" s="64">
        <v>-0.102444570000004</v>
      </c>
      <c r="BN120" s="64">
        <v>-0.351419480000004</v>
      </c>
      <c r="BO120" s="64">
        <v>9.3100384000011097E-2</v>
      </c>
      <c r="BP120" s="64">
        <v>0.19859992999999901</v>
      </c>
      <c r="BQ120" s="64">
        <v>1.30100010000023E-2</v>
      </c>
      <c r="BR120" s="64">
        <v>0.36066335000000099</v>
      </c>
      <c r="BS120" s="64">
        <v>-0.17353892000000501</v>
      </c>
      <c r="BT120" s="64">
        <v>5.2969888000009603E-2</v>
      </c>
      <c r="BU120" s="64">
        <v>-3.5525179999995597E-2</v>
      </c>
      <c r="BV120" s="64">
        <v>0.215447749999997</v>
      </c>
      <c r="BW120" s="64">
        <v>-0.107126049999995</v>
      </c>
      <c r="BX120" s="64">
        <v>6.5601945000004505E-2</v>
      </c>
      <c r="BY120" s="64">
        <v>0.16502741999999701</v>
      </c>
      <c r="BZ120" s="64">
        <v>0.176952820000009</v>
      </c>
      <c r="CA120" s="64">
        <v>6.5497880000009501E-2</v>
      </c>
      <c r="CB120" s="64">
        <v>-2.3975119999997099E-2</v>
      </c>
      <c r="CC120" s="64">
        <v>-7.5859990000004499E-2</v>
      </c>
      <c r="CD120" s="64">
        <v>-2.00353320000013E-2</v>
      </c>
      <c r="CE120" s="64">
        <v>-8.6772374999999402E-2</v>
      </c>
      <c r="CF120" s="64">
        <v>6.8696470000007004E-2</v>
      </c>
      <c r="CG120" s="64">
        <v>-0.140929310000004</v>
      </c>
      <c r="CH120" s="64">
        <v>0.122623436000002</v>
      </c>
      <c r="CI120" s="64">
        <v>0.29508609999999702</v>
      </c>
      <c r="CJ120" s="64">
        <v>-6.95582850000043E-2</v>
      </c>
      <c r="CK120" s="64">
        <v>0.106822210000002</v>
      </c>
      <c r="CL120" s="64">
        <v>-4.3278276000036104E-3</v>
      </c>
      <c r="CM120" s="64">
        <v>-1.2362063999999999</v>
      </c>
      <c r="CN120" s="64">
        <v>5.4004266999996303E-2</v>
      </c>
      <c r="CO120" s="64">
        <v>-8.6953229999997605E-2</v>
      </c>
      <c r="CP120" s="64">
        <v>1.6867119999997002E-2</v>
      </c>
      <c r="CQ120" s="64">
        <v>-3.9150393999998201E-2</v>
      </c>
      <c r="CR120" s="64">
        <v>-0.25876513000000501</v>
      </c>
      <c r="CS120" s="64">
        <v>-5.4790770000001703E-2</v>
      </c>
      <c r="CT120" s="64">
        <v>2.1259250000005302E-2</v>
      </c>
      <c r="CU120" s="64">
        <v>-0.171103539999995</v>
      </c>
      <c r="CV120" s="64">
        <v>-0.18000654999999999</v>
      </c>
      <c r="CW120" s="64">
        <v>-3.23179140000018E-2</v>
      </c>
      <c r="CX120" s="64">
        <v>0.32240646999999201</v>
      </c>
      <c r="CY120" s="64">
        <v>-9.3573160000004499E-2</v>
      </c>
      <c r="CZ120" s="64">
        <v>6.4060339999993901E-2</v>
      </c>
      <c r="DA120" s="64">
        <v>0.180808469999993</v>
      </c>
      <c r="DB120" s="64">
        <v>0.132806000000008</v>
      </c>
      <c r="DC120" s="64">
        <v>-0.15625720999999901</v>
      </c>
      <c r="DD120" s="64">
        <v>2.7840598000006302E-2</v>
      </c>
      <c r="DE120" s="64">
        <v>2.0101003000005901E-2</v>
      </c>
      <c r="DF120" s="64">
        <v>-2.3371760000001601E-2</v>
      </c>
      <c r="DG120" s="64">
        <v>-4.5871269999997501E-2</v>
      </c>
      <c r="DH120" s="64">
        <v>0.51220225999999403</v>
      </c>
      <c r="DI120" s="64">
        <v>1.7673025999975799E-3</v>
      </c>
      <c r="DJ120" s="64">
        <v>-0.11748072999999699</v>
      </c>
      <c r="DK120" s="64">
        <v>0.41407826999999597</v>
      </c>
      <c r="DL120" s="64">
        <v>-0.12104241499999401</v>
      </c>
      <c r="DM120" s="64">
        <v>-1.88282079999991E-2</v>
      </c>
      <c r="DN120" s="64">
        <v>-0.16366159999999799</v>
      </c>
      <c r="DO120" s="64">
        <v>-3.0567169999995401E-2</v>
      </c>
      <c r="DP120" s="64">
        <v>-2.99371759999945E-2</v>
      </c>
      <c r="DQ120" s="64">
        <v>-4.3729739999998102E-2</v>
      </c>
      <c r="DR120" s="64">
        <v>-2.7336762999996499E-2</v>
      </c>
      <c r="DS120" s="64">
        <v>-2.2382091000028299E-3</v>
      </c>
      <c r="DT120" s="64">
        <v>-3.6955866999999198E-2</v>
      </c>
      <c r="DU120" s="64">
        <v>-8.3254113999997603E-2</v>
      </c>
      <c r="DV120" s="64">
        <v>-6.6609997000033304E-3</v>
      </c>
      <c r="DW120" s="64">
        <v>0.221282270000001</v>
      </c>
      <c r="DX120" s="64">
        <v>0.19942544000000101</v>
      </c>
      <c r="DY120" s="64">
        <v>-1.1610622500002299E-2</v>
      </c>
      <c r="DZ120" s="64">
        <v>-4.7081660000003502E-2</v>
      </c>
      <c r="EA120" s="64">
        <v>0.143396400000007</v>
      </c>
      <c r="EB120" s="64">
        <v>0.236233670000008</v>
      </c>
    </row>
    <row r="121" spans="1:132" x14ac:dyDescent="0.3">
      <c r="A121" s="63"/>
      <c r="B121" s="84" t="s">
        <v>312</v>
      </c>
      <c r="C121" s="64">
        <v>-6.4097230000004196E-2</v>
      </c>
      <c r="D121" s="64">
        <v>-2.7205747000003101E-2</v>
      </c>
      <c r="E121" s="64">
        <v>-0.23123606999999599</v>
      </c>
      <c r="F121" s="64">
        <v>0.49431589999999798</v>
      </c>
      <c r="G121" s="64">
        <v>0.49383885000000599</v>
      </c>
      <c r="H121" s="64">
        <v>-1.4254304000005401E-2</v>
      </c>
      <c r="I121" s="64">
        <v>0.20229388999999401</v>
      </c>
      <c r="J121" s="64">
        <v>-0.42861549999999599</v>
      </c>
      <c r="K121" s="64">
        <v>-6.7129060000004098E-2</v>
      </c>
      <c r="L121" s="64">
        <v>-0.35039811999999498</v>
      </c>
      <c r="M121" s="64">
        <v>-0.22606622999999901</v>
      </c>
      <c r="N121" s="64">
        <v>4.2810753000010998E-2</v>
      </c>
      <c r="O121" s="64">
        <v>1.49512899999982E-2</v>
      </c>
      <c r="P121" s="64">
        <v>9.2379850000767804E-4</v>
      </c>
      <c r="Q121" s="64">
        <v>-0.25651570000000401</v>
      </c>
      <c r="R121" s="64">
        <v>-1.9168392000001901E-2</v>
      </c>
      <c r="S121" s="64">
        <v>0.13342177999999799</v>
      </c>
      <c r="T121" s="64">
        <v>-5.3500989999999402E-2</v>
      </c>
      <c r="U121" s="64">
        <v>3.3433747000000097E-2</v>
      </c>
      <c r="V121" s="64">
        <v>-0.25602390000000202</v>
      </c>
      <c r="W121" s="64">
        <v>6.6711814000086599E-3</v>
      </c>
      <c r="X121" s="64">
        <v>-0.84887606000000304</v>
      </c>
      <c r="Y121" s="64">
        <v>6.5336340000010706E-2</v>
      </c>
      <c r="Z121" s="64">
        <v>5.9696994999991503E-2</v>
      </c>
      <c r="AA121" s="64">
        <v>1.1650798000006899E-2</v>
      </c>
      <c r="AB121" s="64">
        <v>-0.19472942999999601</v>
      </c>
      <c r="AC121" s="64">
        <v>6.1309944999998797E-2</v>
      </c>
      <c r="AD121" s="64">
        <v>1.9017136000010201E-2</v>
      </c>
      <c r="AE121" s="64">
        <v>1.3870409000005199E-2</v>
      </c>
      <c r="AF121" s="64">
        <v>8.7781264999997596E-2</v>
      </c>
      <c r="AG121" s="64">
        <v>-9.7954759999996394E-2</v>
      </c>
      <c r="AH121" s="64">
        <v>-7.5166940000004401E-2</v>
      </c>
      <c r="AI121" s="64">
        <v>-7.4447185000003899E-2</v>
      </c>
      <c r="AJ121" s="64">
        <v>-5.0157769999947801E-3</v>
      </c>
      <c r="AK121" s="64">
        <v>-1.8239357000005001E-2</v>
      </c>
      <c r="AL121" s="64">
        <v>1.3636734000010999E-2</v>
      </c>
      <c r="AM121" s="64">
        <v>-0.10025263999999801</v>
      </c>
      <c r="AN121" s="64">
        <v>2.0819737000010701E-2</v>
      </c>
      <c r="AO121" s="64">
        <v>-0.142732830000003</v>
      </c>
      <c r="AP121" s="64">
        <v>-0.133834440000002</v>
      </c>
      <c r="AQ121" s="64">
        <v>4.7013151999997199E-2</v>
      </c>
      <c r="AR121" s="64">
        <v>0.14618756999999999</v>
      </c>
      <c r="AS121" s="64">
        <v>2.7954390000006799E-2</v>
      </c>
      <c r="AT121" s="64">
        <v>0.85201365000000495</v>
      </c>
      <c r="AU121" s="64">
        <v>1.03282929999615E-3</v>
      </c>
      <c r="AV121" s="64">
        <v>-8.5400700000004603E-2</v>
      </c>
      <c r="AW121" s="64">
        <v>1.7454648000003702E-2</v>
      </c>
      <c r="AX121" s="64">
        <v>-8.7379889999994506E-2</v>
      </c>
      <c r="AY121" s="64">
        <v>-8.6112139999983094E-3</v>
      </c>
      <c r="AZ121" s="64">
        <v>0.11307789399999101</v>
      </c>
      <c r="BA121" s="64">
        <v>-2.2300807999997601E-2</v>
      </c>
      <c r="BB121" s="64">
        <v>0.13230577000000701</v>
      </c>
      <c r="BC121" s="64">
        <v>7.0185310000026001E-3</v>
      </c>
      <c r="BD121" s="64">
        <v>-1.6714085000002502E-2</v>
      </c>
      <c r="BE121" s="64">
        <v>-8.0284779999995101E-2</v>
      </c>
      <c r="BF121" s="64">
        <v>1.4866534000002001E-2</v>
      </c>
      <c r="BG121" s="64">
        <v>0.176611869999999</v>
      </c>
      <c r="BH121" s="64">
        <v>0.15591698999999301</v>
      </c>
      <c r="BI121" s="64">
        <v>2.14458150000096E-2</v>
      </c>
      <c r="BJ121" s="64">
        <v>-4.6978433E-2</v>
      </c>
      <c r="BK121" s="64">
        <v>-4.7255649999999899E-2</v>
      </c>
      <c r="BL121" s="64">
        <v>-0.27518716000000099</v>
      </c>
      <c r="BM121" s="64">
        <v>-0.102444570000004</v>
      </c>
      <c r="BN121" s="64">
        <v>-0.351419480000004</v>
      </c>
      <c r="BO121" s="64">
        <v>9.3100384000011097E-2</v>
      </c>
      <c r="BP121" s="64">
        <v>0.19859992999999901</v>
      </c>
      <c r="BQ121" s="64">
        <v>1.30100010000023E-2</v>
      </c>
      <c r="BR121" s="64">
        <v>0.36066335000000099</v>
      </c>
      <c r="BS121" s="64">
        <v>-0.17353892000000501</v>
      </c>
      <c r="BT121" s="64">
        <v>5.2969888000009603E-2</v>
      </c>
      <c r="BU121" s="64">
        <v>-3.5525179999995597E-2</v>
      </c>
      <c r="BV121" s="64">
        <v>0.215447749999997</v>
      </c>
      <c r="BW121" s="64">
        <v>-0.107126049999995</v>
      </c>
      <c r="BX121" s="64">
        <v>6.5601945000004505E-2</v>
      </c>
      <c r="BY121" s="64">
        <v>0.16502741999999701</v>
      </c>
      <c r="BZ121" s="64">
        <v>0.176952820000009</v>
      </c>
      <c r="CA121" s="64">
        <v>6.5497880000009501E-2</v>
      </c>
      <c r="CB121" s="64">
        <v>-2.3975119999997099E-2</v>
      </c>
      <c r="CC121" s="64">
        <v>-7.5859990000004499E-2</v>
      </c>
      <c r="CD121" s="64">
        <v>-2.00353320000013E-2</v>
      </c>
      <c r="CE121" s="64">
        <v>-8.6772374999999402E-2</v>
      </c>
      <c r="CF121" s="64">
        <v>6.8696470000007004E-2</v>
      </c>
      <c r="CG121" s="64">
        <v>-0.140929310000004</v>
      </c>
      <c r="CH121" s="64">
        <v>0.122623436000002</v>
      </c>
      <c r="CI121" s="64">
        <v>0.29508609999999702</v>
      </c>
      <c r="CJ121" s="64">
        <v>-6.95582850000043E-2</v>
      </c>
      <c r="CK121" s="64">
        <v>0.106822210000002</v>
      </c>
      <c r="CL121" s="64">
        <v>-4.3278276000036104E-3</v>
      </c>
      <c r="CM121" s="64">
        <v>-1.2362063999999999</v>
      </c>
      <c r="CN121" s="64">
        <v>5.4004266999996303E-2</v>
      </c>
      <c r="CO121" s="64">
        <v>-8.6953229999997605E-2</v>
      </c>
      <c r="CP121" s="64">
        <v>1.6867119999997002E-2</v>
      </c>
      <c r="CQ121" s="64">
        <v>-3.9150393999998201E-2</v>
      </c>
      <c r="CR121" s="64">
        <v>-0.25876513000000501</v>
      </c>
      <c r="CS121" s="64">
        <v>-5.4790770000001703E-2</v>
      </c>
      <c r="CT121" s="64">
        <v>2.1259250000005302E-2</v>
      </c>
      <c r="CU121" s="64">
        <v>-0.171103539999995</v>
      </c>
      <c r="CV121" s="64">
        <v>-0.18000654999999999</v>
      </c>
      <c r="CW121" s="64">
        <v>-3.23179140000018E-2</v>
      </c>
      <c r="CX121" s="64">
        <v>0.32240646999999201</v>
      </c>
      <c r="CY121" s="64">
        <v>-9.3573160000004499E-2</v>
      </c>
      <c r="CZ121" s="64">
        <v>6.4060339999993901E-2</v>
      </c>
      <c r="DA121" s="64">
        <v>0.180808469999993</v>
      </c>
      <c r="DB121" s="64">
        <v>0.132806000000008</v>
      </c>
      <c r="DC121" s="64">
        <v>-0.15625720999999901</v>
      </c>
      <c r="DD121" s="64">
        <v>2.7840598000006302E-2</v>
      </c>
      <c r="DE121" s="64">
        <v>2.0101003000005901E-2</v>
      </c>
      <c r="DF121" s="64">
        <v>-2.3371760000001601E-2</v>
      </c>
      <c r="DG121" s="64">
        <v>-4.5871269999997501E-2</v>
      </c>
      <c r="DH121" s="64">
        <v>0.51220225999999403</v>
      </c>
      <c r="DI121" s="64">
        <v>1.7673025999975799E-3</v>
      </c>
      <c r="DJ121" s="64">
        <v>-0.11748072999999699</v>
      </c>
      <c r="DK121" s="64">
        <v>0.41407826999999597</v>
      </c>
      <c r="DL121" s="64">
        <v>-0.12104241499999401</v>
      </c>
      <c r="DM121" s="64">
        <v>-1.88282079999991E-2</v>
      </c>
      <c r="DN121" s="64">
        <v>-0.16366159999999799</v>
      </c>
      <c r="DO121" s="64">
        <v>-3.0567169999995401E-2</v>
      </c>
      <c r="DP121" s="64">
        <v>-2.99371759999945E-2</v>
      </c>
      <c r="DQ121" s="64">
        <v>-4.3729739999998102E-2</v>
      </c>
      <c r="DR121" s="64">
        <v>-2.7336762999996499E-2</v>
      </c>
      <c r="DS121" s="64">
        <v>-2.2382091000028299E-3</v>
      </c>
      <c r="DT121" s="64">
        <v>-3.6955866999999198E-2</v>
      </c>
      <c r="DU121" s="64">
        <v>-8.3254113999997603E-2</v>
      </c>
      <c r="DV121" s="64">
        <v>-6.6609997000033304E-3</v>
      </c>
      <c r="DW121" s="64">
        <v>0.221282270000001</v>
      </c>
      <c r="DX121" s="64">
        <v>0.19942544000000101</v>
      </c>
      <c r="DY121" s="64">
        <v>-1.1610622500002299E-2</v>
      </c>
      <c r="DZ121" s="64">
        <v>-4.7081660000003502E-2</v>
      </c>
      <c r="EA121" s="64">
        <v>0.143396400000007</v>
      </c>
      <c r="EB121" s="64">
        <v>0.236233670000008</v>
      </c>
    </row>
    <row r="122" spans="1:132" x14ac:dyDescent="0.3">
      <c r="A122" s="63"/>
      <c r="B122" s="84" t="s">
        <v>313</v>
      </c>
      <c r="C122" s="64">
        <v>-6.4097230000004196E-2</v>
      </c>
      <c r="D122" s="64">
        <v>-2.7205747000003101E-2</v>
      </c>
      <c r="E122" s="64">
        <v>-0.23123606999999599</v>
      </c>
      <c r="F122" s="64">
        <v>0.49431589999999798</v>
      </c>
      <c r="G122" s="64">
        <v>0.49383885000000599</v>
      </c>
      <c r="H122" s="64">
        <v>-1.4254304000005401E-2</v>
      </c>
      <c r="I122" s="64">
        <v>0.20229388999999401</v>
      </c>
      <c r="J122" s="64">
        <v>-0.42861549999999599</v>
      </c>
      <c r="K122" s="64">
        <v>-6.7129060000004098E-2</v>
      </c>
      <c r="L122" s="64">
        <v>-0.35039811999999498</v>
      </c>
      <c r="M122" s="64">
        <v>-0.22606622999999901</v>
      </c>
      <c r="N122" s="64">
        <v>4.2810753000010998E-2</v>
      </c>
      <c r="O122" s="64">
        <v>1.49512899999982E-2</v>
      </c>
      <c r="P122" s="64">
        <v>9.2379850000767804E-4</v>
      </c>
      <c r="Q122" s="64">
        <v>-0.25651570000000401</v>
      </c>
      <c r="R122" s="64">
        <v>-1.9168392000001901E-2</v>
      </c>
      <c r="S122" s="64">
        <v>0.13342177999999799</v>
      </c>
      <c r="T122" s="64">
        <v>-5.3500989999999402E-2</v>
      </c>
      <c r="U122" s="64">
        <v>3.3433747000000097E-2</v>
      </c>
      <c r="V122" s="64">
        <v>-0.25602390000000202</v>
      </c>
      <c r="W122" s="64">
        <v>6.6711814000086599E-3</v>
      </c>
      <c r="X122" s="64">
        <v>-0.84887606000000304</v>
      </c>
      <c r="Y122" s="64">
        <v>6.5336340000010706E-2</v>
      </c>
      <c r="Z122" s="64">
        <v>5.9696994999991503E-2</v>
      </c>
      <c r="AA122" s="64">
        <v>1.1650798000006899E-2</v>
      </c>
      <c r="AB122" s="64">
        <v>-0.19472942999999601</v>
      </c>
      <c r="AC122" s="64">
        <v>6.1309944999998797E-2</v>
      </c>
      <c r="AD122" s="64">
        <v>1.9017136000010201E-2</v>
      </c>
      <c r="AE122" s="64">
        <v>1.3870409000005199E-2</v>
      </c>
      <c r="AF122" s="64">
        <v>8.7781264999997596E-2</v>
      </c>
      <c r="AG122" s="64">
        <v>-9.7954759999996394E-2</v>
      </c>
      <c r="AH122" s="64">
        <v>-7.5166940000004401E-2</v>
      </c>
      <c r="AI122" s="64">
        <v>-7.4447185000003899E-2</v>
      </c>
      <c r="AJ122" s="64">
        <v>-5.0157769999947801E-3</v>
      </c>
      <c r="AK122" s="64">
        <v>-1.8239357000005001E-2</v>
      </c>
      <c r="AL122" s="64">
        <v>1.3636734000010999E-2</v>
      </c>
      <c r="AM122" s="64">
        <v>-0.10025263999999801</v>
      </c>
      <c r="AN122" s="64">
        <v>2.0819737000010701E-2</v>
      </c>
      <c r="AO122" s="64">
        <v>-0.142732830000003</v>
      </c>
      <c r="AP122" s="64">
        <v>-0.133834440000002</v>
      </c>
      <c r="AQ122" s="64">
        <v>4.7013151999997199E-2</v>
      </c>
      <c r="AR122" s="64">
        <v>0.14618756999999999</v>
      </c>
      <c r="AS122" s="64">
        <v>2.7954390000006799E-2</v>
      </c>
      <c r="AT122" s="64">
        <v>0.85201365000000495</v>
      </c>
      <c r="AU122" s="64">
        <v>1.03282929999615E-3</v>
      </c>
      <c r="AV122" s="64">
        <v>-8.5400700000004603E-2</v>
      </c>
      <c r="AW122" s="64">
        <v>1.7454648000003702E-2</v>
      </c>
      <c r="AX122" s="64">
        <v>-8.7379889999994506E-2</v>
      </c>
      <c r="AY122" s="64">
        <v>-8.6112139999983094E-3</v>
      </c>
      <c r="AZ122" s="64">
        <v>0.11307789399999101</v>
      </c>
      <c r="BA122" s="64">
        <v>-2.2300807999997601E-2</v>
      </c>
      <c r="BB122" s="64">
        <v>0.13230577000000701</v>
      </c>
      <c r="BC122" s="64">
        <v>7.0185310000026001E-3</v>
      </c>
      <c r="BD122" s="64">
        <v>-1.6714085000002502E-2</v>
      </c>
      <c r="BE122" s="64">
        <v>-8.0284779999995101E-2</v>
      </c>
      <c r="BF122" s="64">
        <v>1.4866534000002001E-2</v>
      </c>
      <c r="BG122" s="64">
        <v>0.176611869999999</v>
      </c>
      <c r="BH122" s="64">
        <v>0.15591698999999301</v>
      </c>
      <c r="BI122" s="64">
        <v>2.14458150000096E-2</v>
      </c>
      <c r="BJ122" s="64">
        <v>-4.6978433E-2</v>
      </c>
      <c r="BK122" s="64">
        <v>-4.7255649999999899E-2</v>
      </c>
      <c r="BL122" s="64">
        <v>-0.27518716000000099</v>
      </c>
      <c r="BM122" s="64">
        <v>-0.102444570000004</v>
      </c>
      <c r="BN122" s="64">
        <v>-0.351419480000004</v>
      </c>
      <c r="BO122" s="64">
        <v>9.3100383999988906E-2</v>
      </c>
      <c r="BP122" s="64">
        <v>0.19859992999999901</v>
      </c>
      <c r="BQ122" s="64">
        <v>1.30100010000023E-2</v>
      </c>
      <c r="BR122" s="64">
        <v>0.36066335000000099</v>
      </c>
      <c r="BS122" s="64">
        <v>-0.17353892000000501</v>
      </c>
      <c r="BT122" s="64">
        <v>5.2969888000009603E-2</v>
      </c>
      <c r="BU122" s="64">
        <v>-3.5525179999995597E-2</v>
      </c>
      <c r="BV122" s="64">
        <v>0.215447749999997</v>
      </c>
      <c r="BW122" s="64">
        <v>-0.107126049999995</v>
      </c>
      <c r="BX122" s="64">
        <v>6.5601945000004505E-2</v>
      </c>
      <c r="BY122" s="64">
        <v>0.16502741999999701</v>
      </c>
      <c r="BZ122" s="64">
        <v>0.176952820000009</v>
      </c>
      <c r="CA122" s="64">
        <v>6.5497880000009501E-2</v>
      </c>
      <c r="CB122" s="64">
        <v>-2.3975119999997099E-2</v>
      </c>
      <c r="CC122" s="64">
        <v>-7.5859990000004499E-2</v>
      </c>
      <c r="CD122" s="64">
        <v>-2.00353320000013E-2</v>
      </c>
      <c r="CE122" s="64">
        <v>-8.6772374999999402E-2</v>
      </c>
      <c r="CF122" s="64">
        <v>6.8696470000007004E-2</v>
      </c>
      <c r="CG122" s="64">
        <v>-0.140929310000004</v>
      </c>
      <c r="CH122" s="64">
        <v>0.122623436000002</v>
      </c>
      <c r="CI122" s="64">
        <v>0.29508609999999702</v>
      </c>
      <c r="CJ122" s="64">
        <v>-6.95582850000043E-2</v>
      </c>
      <c r="CK122" s="64">
        <v>0.106822210000002</v>
      </c>
      <c r="CL122" s="64">
        <v>-4.3278276000036104E-3</v>
      </c>
      <c r="CM122" s="64">
        <v>-1.2362063999999999</v>
      </c>
      <c r="CN122" s="64">
        <v>5.4004266999996303E-2</v>
      </c>
      <c r="CO122" s="64">
        <v>-8.6953229999997605E-2</v>
      </c>
      <c r="CP122" s="64">
        <v>1.6867119999997002E-2</v>
      </c>
      <c r="CQ122" s="64">
        <v>-3.9150393999998201E-2</v>
      </c>
      <c r="CR122" s="64">
        <v>-0.25876513000000501</v>
      </c>
      <c r="CS122" s="64">
        <v>-5.4790770000001703E-2</v>
      </c>
      <c r="CT122" s="64">
        <v>2.1259250000005302E-2</v>
      </c>
      <c r="CU122" s="64">
        <v>-0.171103539999995</v>
      </c>
      <c r="CV122" s="64">
        <v>-0.18000654999999999</v>
      </c>
      <c r="CW122" s="64">
        <v>-3.23179140000018E-2</v>
      </c>
      <c r="CX122" s="64">
        <v>0.32240646999999201</v>
      </c>
      <c r="CY122" s="64">
        <v>-9.3573160000004499E-2</v>
      </c>
      <c r="CZ122" s="64">
        <v>6.4060339999993901E-2</v>
      </c>
      <c r="DA122" s="64">
        <v>0.180808469999993</v>
      </c>
      <c r="DB122" s="64">
        <v>0.132806000000008</v>
      </c>
      <c r="DC122" s="64">
        <v>-0.15625720999999901</v>
      </c>
      <c r="DD122" s="64">
        <v>2.7840598000006302E-2</v>
      </c>
      <c r="DE122" s="64">
        <v>2.0101003000005901E-2</v>
      </c>
      <c r="DF122" s="64">
        <v>-2.3371760000001601E-2</v>
      </c>
      <c r="DG122" s="64">
        <v>-4.5871269999997501E-2</v>
      </c>
      <c r="DH122" s="64">
        <v>0.51220225999999403</v>
      </c>
      <c r="DI122" s="64">
        <v>1.7673025999975799E-3</v>
      </c>
      <c r="DJ122" s="64">
        <v>-0.11748072999999699</v>
      </c>
      <c r="DK122" s="64">
        <v>0.41407826999999597</v>
      </c>
      <c r="DL122" s="64">
        <v>-0.12104241499999401</v>
      </c>
      <c r="DM122" s="64">
        <v>-1.88282079999991E-2</v>
      </c>
      <c r="DN122" s="64">
        <v>-0.16366159999999799</v>
      </c>
      <c r="DO122" s="64">
        <v>-3.0567169999995401E-2</v>
      </c>
      <c r="DP122" s="64">
        <v>-2.99371759999945E-2</v>
      </c>
      <c r="DQ122" s="64">
        <v>-4.3729739999998102E-2</v>
      </c>
      <c r="DR122" s="64">
        <v>-2.7336762999996499E-2</v>
      </c>
      <c r="DS122" s="64">
        <v>-2.2382091000028299E-3</v>
      </c>
      <c r="DT122" s="64">
        <v>-3.6955866999999198E-2</v>
      </c>
      <c r="DU122" s="64">
        <v>-8.3254113999997603E-2</v>
      </c>
      <c r="DV122" s="64">
        <v>-6.6609997000033304E-3</v>
      </c>
      <c r="DW122" s="64">
        <v>0.221282270000001</v>
      </c>
      <c r="DX122" s="64">
        <v>0.19942544000000101</v>
      </c>
      <c r="DY122" s="64">
        <v>-1.1610622500002299E-2</v>
      </c>
      <c r="DZ122" s="64">
        <v>-4.7081660000003502E-2</v>
      </c>
      <c r="EA122" s="64">
        <v>0.143396400000007</v>
      </c>
      <c r="EB122" s="64">
        <v>0.236233670000008</v>
      </c>
    </row>
    <row r="123" spans="1:132" x14ac:dyDescent="0.3">
      <c r="A123" s="63"/>
      <c r="B123" s="84" t="s">
        <v>314</v>
      </c>
      <c r="C123" s="64">
        <v>-6.4097230000004196E-2</v>
      </c>
      <c r="D123" s="64">
        <v>-2.7205747000003101E-2</v>
      </c>
      <c r="E123" s="64">
        <v>-0.23123606999999599</v>
      </c>
      <c r="F123" s="64">
        <v>0.49431589999999798</v>
      </c>
      <c r="G123" s="64">
        <v>0.49383885000000599</v>
      </c>
      <c r="H123" s="64">
        <v>-1.4254304000005401E-2</v>
      </c>
      <c r="I123" s="64">
        <v>0.20229388999999401</v>
      </c>
      <c r="J123" s="64">
        <v>-0.42861549999999599</v>
      </c>
      <c r="K123" s="64">
        <v>-6.7129060000004098E-2</v>
      </c>
      <c r="L123" s="64">
        <v>-0.35039811999999498</v>
      </c>
      <c r="M123" s="64">
        <v>-0.22606622999999901</v>
      </c>
      <c r="N123" s="64">
        <v>4.2810753000010998E-2</v>
      </c>
      <c r="O123" s="64">
        <v>1.49512899999982E-2</v>
      </c>
      <c r="P123" s="64">
        <v>9.2379850000767804E-4</v>
      </c>
      <c r="Q123" s="64">
        <v>-0.25651570000000401</v>
      </c>
      <c r="R123" s="64">
        <v>-1.9168392000001901E-2</v>
      </c>
      <c r="S123" s="64">
        <v>0.13342177999999799</v>
      </c>
      <c r="T123" s="64">
        <v>-5.3500989999999402E-2</v>
      </c>
      <c r="U123" s="64">
        <v>3.3433747000000097E-2</v>
      </c>
      <c r="V123" s="64">
        <v>-0.25602390000000202</v>
      </c>
      <c r="W123" s="64">
        <v>6.6711814000086599E-3</v>
      </c>
      <c r="X123" s="64">
        <v>-0.84887606000000304</v>
      </c>
      <c r="Y123" s="64">
        <v>6.5336340000010706E-2</v>
      </c>
      <c r="Z123" s="64">
        <v>5.9696994999991503E-2</v>
      </c>
      <c r="AA123" s="64">
        <v>1.1650798000006899E-2</v>
      </c>
      <c r="AB123" s="64">
        <v>-0.19472942999999601</v>
      </c>
      <c r="AC123" s="64">
        <v>6.1309944999998797E-2</v>
      </c>
      <c r="AD123" s="64">
        <v>1.9017136000010201E-2</v>
      </c>
      <c r="AE123" s="64">
        <v>1.3870409000005199E-2</v>
      </c>
      <c r="AF123" s="64">
        <v>8.7781264999997596E-2</v>
      </c>
      <c r="AG123" s="64">
        <v>-9.7954759999996394E-2</v>
      </c>
      <c r="AH123" s="64">
        <v>-7.5166940000004401E-2</v>
      </c>
      <c r="AI123" s="64">
        <v>-7.4447185000003899E-2</v>
      </c>
      <c r="AJ123" s="64">
        <v>-5.0157769999947801E-3</v>
      </c>
      <c r="AK123" s="64">
        <v>-1.8239357000005001E-2</v>
      </c>
      <c r="AL123" s="64">
        <v>1.3636734000010999E-2</v>
      </c>
      <c r="AM123" s="64">
        <v>-0.10025263999999801</v>
      </c>
      <c r="AN123" s="64">
        <v>2.0819737000010701E-2</v>
      </c>
      <c r="AO123" s="64">
        <v>-0.142732830000003</v>
      </c>
      <c r="AP123" s="64">
        <v>-0.133834440000002</v>
      </c>
      <c r="AQ123" s="64">
        <v>4.7013151999997199E-2</v>
      </c>
      <c r="AR123" s="64">
        <v>0.14618756999999999</v>
      </c>
      <c r="AS123" s="64">
        <v>2.7954390000006799E-2</v>
      </c>
      <c r="AT123" s="64">
        <v>0.85201365000000495</v>
      </c>
      <c r="AU123" s="64">
        <v>1.03282929999615E-3</v>
      </c>
      <c r="AV123" s="64">
        <v>-8.5400700000004603E-2</v>
      </c>
      <c r="AW123" s="64">
        <v>1.7454648000003702E-2</v>
      </c>
      <c r="AX123" s="64">
        <v>-8.7379889999994506E-2</v>
      </c>
      <c r="AY123" s="64">
        <v>-8.6112139999983094E-3</v>
      </c>
      <c r="AZ123" s="64">
        <v>0.11307789399999101</v>
      </c>
      <c r="BA123" s="64">
        <v>-2.2300807999997601E-2</v>
      </c>
      <c r="BB123" s="64">
        <v>0.13230577000000701</v>
      </c>
      <c r="BC123" s="64">
        <v>7.0185310000026001E-3</v>
      </c>
      <c r="BD123" s="64">
        <v>-1.6714085000002502E-2</v>
      </c>
      <c r="BE123" s="64">
        <v>-8.0284779999995101E-2</v>
      </c>
      <c r="BF123" s="64">
        <v>1.4866534000002001E-2</v>
      </c>
      <c r="BG123" s="64">
        <v>0.176611869999999</v>
      </c>
      <c r="BH123" s="64">
        <v>0.15591698999999301</v>
      </c>
      <c r="BI123" s="64">
        <v>2.14458150000096E-2</v>
      </c>
      <c r="BJ123" s="64">
        <v>-4.6978433E-2</v>
      </c>
      <c r="BK123" s="64">
        <v>-4.7255649999999899E-2</v>
      </c>
      <c r="BL123" s="64">
        <v>-0.27518716000000099</v>
      </c>
      <c r="BM123" s="64">
        <v>-0.102444570000004</v>
      </c>
      <c r="BN123" s="64">
        <v>-0.351419480000004</v>
      </c>
      <c r="BO123" s="64">
        <v>9.3100384000011097E-2</v>
      </c>
      <c r="BP123" s="64">
        <v>0.19859992999999901</v>
      </c>
      <c r="BQ123" s="64">
        <v>1.30100010000023E-2</v>
      </c>
      <c r="BR123" s="64">
        <v>0.36066335000000099</v>
      </c>
      <c r="BS123" s="64">
        <v>-0.17353892000000501</v>
      </c>
      <c r="BT123" s="64">
        <v>5.2969888000009603E-2</v>
      </c>
      <c r="BU123" s="64">
        <v>-3.5525179999995597E-2</v>
      </c>
      <c r="BV123" s="64">
        <v>0.215447749999997</v>
      </c>
      <c r="BW123" s="64">
        <v>-0.107126049999995</v>
      </c>
      <c r="BX123" s="64">
        <v>6.5601945000004505E-2</v>
      </c>
      <c r="BY123" s="64">
        <v>0.16502741999999701</v>
      </c>
      <c r="BZ123" s="64">
        <v>0.176952820000009</v>
      </c>
      <c r="CA123" s="64">
        <v>6.5497880000009501E-2</v>
      </c>
      <c r="CB123" s="64">
        <v>-2.3975119999997099E-2</v>
      </c>
      <c r="CC123" s="64">
        <v>-7.5859990000004499E-2</v>
      </c>
      <c r="CD123" s="64">
        <v>-2.00353320000013E-2</v>
      </c>
      <c r="CE123" s="64">
        <v>-8.6772374999999402E-2</v>
      </c>
      <c r="CF123" s="64">
        <v>6.8696470000007004E-2</v>
      </c>
      <c r="CG123" s="64">
        <v>-0.140929310000004</v>
      </c>
      <c r="CH123" s="64">
        <v>0.122623436000002</v>
      </c>
      <c r="CI123" s="64">
        <v>0.29508609999999702</v>
      </c>
      <c r="CJ123" s="64">
        <v>-6.95582850000043E-2</v>
      </c>
      <c r="CK123" s="64">
        <v>0.106822210000002</v>
      </c>
      <c r="CL123" s="64">
        <v>-4.3278276000036104E-3</v>
      </c>
      <c r="CM123" s="64">
        <v>-1.2362063999999999</v>
      </c>
      <c r="CN123" s="64">
        <v>5.4004266999996303E-2</v>
      </c>
      <c r="CO123" s="64">
        <v>-8.6953229999997605E-2</v>
      </c>
      <c r="CP123" s="64">
        <v>1.6867119999997002E-2</v>
      </c>
      <c r="CQ123" s="64">
        <v>-3.9150393999998201E-2</v>
      </c>
      <c r="CR123" s="64">
        <v>-0.25876513000000501</v>
      </c>
      <c r="CS123" s="64">
        <v>-5.4790770000001703E-2</v>
      </c>
      <c r="CT123" s="64">
        <v>2.1259250000005302E-2</v>
      </c>
      <c r="CU123" s="64">
        <v>-0.171103539999995</v>
      </c>
      <c r="CV123" s="64">
        <v>-0.18000654999999999</v>
      </c>
      <c r="CW123" s="64">
        <v>-3.23179140000018E-2</v>
      </c>
      <c r="CX123" s="64">
        <v>0.32240646999999201</v>
      </c>
      <c r="CY123" s="64">
        <v>-9.3573160000004499E-2</v>
      </c>
      <c r="CZ123" s="64">
        <v>6.4060339999993901E-2</v>
      </c>
      <c r="DA123" s="64">
        <v>0.180808469999993</v>
      </c>
      <c r="DB123" s="64">
        <v>0.132806000000008</v>
      </c>
      <c r="DC123" s="64">
        <v>-0.15625720999999901</v>
      </c>
      <c r="DD123" s="64">
        <v>2.7840598000006302E-2</v>
      </c>
      <c r="DE123" s="64">
        <v>2.0101003000005901E-2</v>
      </c>
      <c r="DF123" s="64">
        <v>-2.3371760000001601E-2</v>
      </c>
      <c r="DG123" s="64">
        <v>-4.5871269999997501E-2</v>
      </c>
      <c r="DH123" s="64">
        <v>0.51220225999999403</v>
      </c>
      <c r="DI123" s="64">
        <v>1.7673025999975799E-3</v>
      </c>
      <c r="DJ123" s="64">
        <v>-0.11748072999999699</v>
      </c>
      <c r="DK123" s="64">
        <v>0.41407826999999597</v>
      </c>
      <c r="DL123" s="64">
        <v>-0.12104241499999401</v>
      </c>
      <c r="DM123" s="64">
        <v>-1.88282079999991E-2</v>
      </c>
      <c r="DN123" s="64">
        <v>-0.16366159999999799</v>
      </c>
      <c r="DO123" s="64">
        <v>-3.0567169999995401E-2</v>
      </c>
      <c r="DP123" s="64">
        <v>-2.99371759999945E-2</v>
      </c>
      <c r="DQ123" s="64">
        <v>-4.3729739999998102E-2</v>
      </c>
      <c r="DR123" s="64">
        <v>-2.7336762999996499E-2</v>
      </c>
      <c r="DS123" s="64">
        <v>-2.2382091000028299E-3</v>
      </c>
      <c r="DT123" s="64">
        <v>-3.6955866999999198E-2</v>
      </c>
      <c r="DU123" s="64">
        <v>-8.3254113999997603E-2</v>
      </c>
      <c r="DV123" s="64">
        <v>-6.6609997000033304E-3</v>
      </c>
      <c r="DW123" s="64">
        <v>0.221282270000001</v>
      </c>
      <c r="DX123" s="64">
        <v>0.19942544000000101</v>
      </c>
      <c r="DY123" s="64">
        <v>-1.1610622500002299E-2</v>
      </c>
      <c r="DZ123" s="64">
        <v>-4.7081660000003502E-2</v>
      </c>
      <c r="EA123" s="64">
        <v>0.143396400000007</v>
      </c>
      <c r="EB123" s="64">
        <v>0.236233670000008</v>
      </c>
    </row>
    <row r="124" spans="1:132" x14ac:dyDescent="0.3">
      <c r="A124" s="63"/>
      <c r="B124" s="84" t="s">
        <v>315</v>
      </c>
      <c r="C124" s="64">
        <v>-6.4097230000004196E-2</v>
      </c>
      <c r="D124" s="64">
        <v>-2.7205747000003101E-2</v>
      </c>
      <c r="E124" s="64">
        <v>-0.23123606999999599</v>
      </c>
      <c r="F124" s="64">
        <v>0.49431589999999798</v>
      </c>
      <c r="G124" s="64">
        <v>0.49383885000000599</v>
      </c>
      <c r="H124" s="64">
        <v>-1.4254304000005401E-2</v>
      </c>
      <c r="I124" s="64">
        <v>0.20229388999999401</v>
      </c>
      <c r="J124" s="64">
        <v>-0.42861549999999599</v>
      </c>
      <c r="K124" s="64">
        <v>-6.7129060000004098E-2</v>
      </c>
      <c r="L124" s="64">
        <v>-0.35039811999999498</v>
      </c>
      <c r="M124" s="64">
        <v>-0.22606622999999901</v>
      </c>
      <c r="N124" s="64">
        <v>4.2810753000010998E-2</v>
      </c>
      <c r="O124" s="64">
        <v>1.49512899999982E-2</v>
      </c>
      <c r="P124" s="64">
        <v>9.2379850000767804E-4</v>
      </c>
      <c r="Q124" s="64">
        <v>-0.25651570000000401</v>
      </c>
      <c r="R124" s="64">
        <v>-1.9168392000001901E-2</v>
      </c>
      <c r="S124" s="64">
        <v>0.13342177999999799</v>
      </c>
      <c r="T124" s="64">
        <v>-5.3500989999999402E-2</v>
      </c>
      <c r="U124" s="64">
        <v>3.3433747000000097E-2</v>
      </c>
      <c r="V124" s="64">
        <v>-0.25602390000000202</v>
      </c>
      <c r="W124" s="64">
        <v>6.6711814000086599E-3</v>
      </c>
      <c r="X124" s="64">
        <v>-0.84887606000000304</v>
      </c>
      <c r="Y124" s="64">
        <v>6.5336340000010706E-2</v>
      </c>
      <c r="Z124" s="64">
        <v>5.9696994999991503E-2</v>
      </c>
      <c r="AA124" s="64">
        <v>1.1650798000006899E-2</v>
      </c>
      <c r="AB124" s="64">
        <v>-0.19472942999999601</v>
      </c>
      <c r="AC124" s="64">
        <v>6.1309944999998797E-2</v>
      </c>
      <c r="AD124" s="64">
        <v>1.9017136000010201E-2</v>
      </c>
      <c r="AE124" s="64">
        <v>1.3870409000005199E-2</v>
      </c>
      <c r="AF124" s="64">
        <v>8.7781264999997596E-2</v>
      </c>
      <c r="AG124" s="64">
        <v>-9.7954759999996394E-2</v>
      </c>
      <c r="AH124" s="64">
        <v>-7.5166940000004401E-2</v>
      </c>
      <c r="AI124" s="64">
        <v>-7.4447185000003899E-2</v>
      </c>
      <c r="AJ124" s="64">
        <v>-5.0157769999947801E-3</v>
      </c>
      <c r="AK124" s="64">
        <v>-1.8239357000005001E-2</v>
      </c>
      <c r="AL124" s="64">
        <v>1.3636734000010999E-2</v>
      </c>
      <c r="AM124" s="64">
        <v>-0.10025263999999801</v>
      </c>
      <c r="AN124" s="64">
        <v>2.0819737000010701E-2</v>
      </c>
      <c r="AO124" s="64">
        <v>-0.142732830000003</v>
      </c>
      <c r="AP124" s="64">
        <v>-0.133834440000002</v>
      </c>
      <c r="AQ124" s="64">
        <v>4.7013151999997199E-2</v>
      </c>
      <c r="AR124" s="64">
        <v>0.14618756999999999</v>
      </c>
      <c r="AS124" s="64">
        <v>2.7954390000006799E-2</v>
      </c>
      <c r="AT124" s="64">
        <v>0.85201365000000495</v>
      </c>
      <c r="AU124" s="64">
        <v>1.03282929999615E-3</v>
      </c>
      <c r="AV124" s="64">
        <v>-8.5400700000004603E-2</v>
      </c>
      <c r="AW124" s="64">
        <v>1.7454648000003702E-2</v>
      </c>
      <c r="AX124" s="64">
        <v>-8.7379889999994506E-2</v>
      </c>
      <c r="AY124" s="64">
        <v>-8.6112139999983094E-3</v>
      </c>
      <c r="AZ124" s="64">
        <v>0.11307789399999101</v>
      </c>
      <c r="BA124" s="64">
        <v>-2.2300807999997601E-2</v>
      </c>
      <c r="BB124" s="64">
        <v>0.13230577000000701</v>
      </c>
      <c r="BC124" s="64">
        <v>7.0185310000026001E-3</v>
      </c>
      <c r="BD124" s="64">
        <v>-1.6714085000002502E-2</v>
      </c>
      <c r="BE124" s="64">
        <v>-8.0284779999995101E-2</v>
      </c>
      <c r="BF124" s="64">
        <v>1.4866534000002001E-2</v>
      </c>
      <c r="BG124" s="64">
        <v>0.176611869999999</v>
      </c>
      <c r="BH124" s="64">
        <v>0.15591698999999301</v>
      </c>
      <c r="BI124" s="64">
        <v>2.14458150000096E-2</v>
      </c>
      <c r="BJ124" s="64">
        <v>-4.6978433E-2</v>
      </c>
      <c r="BK124" s="64">
        <v>-4.7255649999999899E-2</v>
      </c>
      <c r="BL124" s="64">
        <v>-0.27518716000000099</v>
      </c>
      <c r="BM124" s="64">
        <v>-0.102444570000004</v>
      </c>
      <c r="BN124" s="64">
        <v>-0.351419480000004</v>
      </c>
      <c r="BO124" s="64">
        <v>9.3100384000011097E-2</v>
      </c>
      <c r="BP124" s="64">
        <v>0.19859992999999901</v>
      </c>
      <c r="BQ124" s="64">
        <v>1.30100010000023E-2</v>
      </c>
      <c r="BR124" s="64">
        <v>0.36066335000000099</v>
      </c>
      <c r="BS124" s="64">
        <v>-0.17353892000000501</v>
      </c>
      <c r="BT124" s="64">
        <v>5.2969888000009603E-2</v>
      </c>
      <c r="BU124" s="64">
        <v>-3.5525179999995597E-2</v>
      </c>
      <c r="BV124" s="64">
        <v>0.215447749999997</v>
      </c>
      <c r="BW124" s="64">
        <v>-0.107126049999995</v>
      </c>
      <c r="BX124" s="64">
        <v>6.5601945000004505E-2</v>
      </c>
      <c r="BY124" s="64">
        <v>0.16502741999999701</v>
      </c>
      <c r="BZ124" s="64">
        <v>0.176952820000009</v>
      </c>
      <c r="CA124" s="64">
        <v>6.5497880000009501E-2</v>
      </c>
      <c r="CB124" s="64">
        <v>-2.3975119999997099E-2</v>
      </c>
      <c r="CC124" s="64">
        <v>-7.5859990000004499E-2</v>
      </c>
      <c r="CD124" s="64">
        <v>-2.00353320000013E-2</v>
      </c>
      <c r="CE124" s="64">
        <v>-8.6772374999999402E-2</v>
      </c>
      <c r="CF124" s="64">
        <v>6.8696470000007004E-2</v>
      </c>
      <c r="CG124" s="64">
        <v>-0.140929310000004</v>
      </c>
      <c r="CH124" s="64">
        <v>0.122623436000002</v>
      </c>
      <c r="CI124" s="64">
        <v>0.29508609999999702</v>
      </c>
      <c r="CJ124" s="64">
        <v>-6.95582850000043E-2</v>
      </c>
      <c r="CK124" s="64">
        <v>0.106822210000002</v>
      </c>
      <c r="CL124" s="64">
        <v>-4.3278276000036104E-3</v>
      </c>
      <c r="CM124" s="64">
        <v>-1.2362063999999999</v>
      </c>
      <c r="CN124" s="64">
        <v>5.4004266999996303E-2</v>
      </c>
      <c r="CO124" s="64">
        <v>-8.6953229999997605E-2</v>
      </c>
      <c r="CP124" s="64">
        <v>1.6867119999997002E-2</v>
      </c>
      <c r="CQ124" s="64">
        <v>-3.9150393999998201E-2</v>
      </c>
      <c r="CR124" s="64">
        <v>-0.25876513000000501</v>
      </c>
      <c r="CS124" s="64">
        <v>-5.4790770000001703E-2</v>
      </c>
      <c r="CT124" s="64">
        <v>2.1259250000005302E-2</v>
      </c>
      <c r="CU124" s="64">
        <v>-0.171103539999995</v>
      </c>
      <c r="CV124" s="64">
        <v>-0.18000654999999999</v>
      </c>
      <c r="CW124" s="64">
        <v>-3.23179140000018E-2</v>
      </c>
      <c r="CX124" s="64">
        <v>0.32240646999999201</v>
      </c>
      <c r="CY124" s="64">
        <v>-9.3573160000004499E-2</v>
      </c>
      <c r="CZ124" s="64">
        <v>6.4060339999993901E-2</v>
      </c>
      <c r="DA124" s="64">
        <v>0.180808469999993</v>
      </c>
      <c r="DB124" s="64">
        <v>0.132806000000008</v>
      </c>
      <c r="DC124" s="64">
        <v>-0.15625720999999901</v>
      </c>
      <c r="DD124" s="64">
        <v>2.7840598000006302E-2</v>
      </c>
      <c r="DE124" s="64">
        <v>2.0101003000005901E-2</v>
      </c>
      <c r="DF124" s="64">
        <v>-2.3371760000001601E-2</v>
      </c>
      <c r="DG124" s="64">
        <v>-4.5871269999997501E-2</v>
      </c>
      <c r="DH124" s="64">
        <v>0.51220225999999403</v>
      </c>
      <c r="DI124" s="64">
        <v>1.7673025999975799E-3</v>
      </c>
      <c r="DJ124" s="64">
        <v>-0.11748072999999699</v>
      </c>
      <c r="DK124" s="64">
        <v>0.41407826999999597</v>
      </c>
      <c r="DL124" s="64">
        <v>-0.12104241499999401</v>
      </c>
      <c r="DM124" s="64">
        <v>-1.88282079999991E-2</v>
      </c>
      <c r="DN124" s="64">
        <v>-0.16366159999999799</v>
      </c>
      <c r="DO124" s="64">
        <v>-3.0567169999995401E-2</v>
      </c>
      <c r="DP124" s="64">
        <v>-2.99371759999945E-2</v>
      </c>
      <c r="DQ124" s="64">
        <v>-4.3729739999998102E-2</v>
      </c>
      <c r="DR124" s="64">
        <v>-2.7336762999996499E-2</v>
      </c>
      <c r="DS124" s="64">
        <v>-2.2382091000028299E-3</v>
      </c>
      <c r="DT124" s="64">
        <v>-3.6955866999999198E-2</v>
      </c>
      <c r="DU124" s="64">
        <v>-8.3254113999997603E-2</v>
      </c>
      <c r="DV124" s="64">
        <v>-6.6609997000033304E-3</v>
      </c>
      <c r="DW124" s="64">
        <v>0.221282270000001</v>
      </c>
      <c r="DX124" s="64">
        <v>0.19942544000000101</v>
      </c>
      <c r="DY124" s="64">
        <v>-1.1610622500002299E-2</v>
      </c>
      <c r="DZ124" s="64">
        <v>-4.7081660000003502E-2</v>
      </c>
      <c r="EA124" s="64">
        <v>0.143396400000007</v>
      </c>
      <c r="EB124" s="64">
        <v>0.236233670000008</v>
      </c>
    </row>
    <row r="125" spans="1:132" x14ac:dyDescent="0.3">
      <c r="A125" s="63"/>
      <c r="B125" s="84" t="s">
        <v>316</v>
      </c>
      <c r="C125" s="64">
        <v>-6.4097230000004196E-2</v>
      </c>
      <c r="D125" s="64">
        <v>-2.7205747000003101E-2</v>
      </c>
      <c r="E125" s="64">
        <v>-0.23123606999999599</v>
      </c>
      <c r="F125" s="64">
        <v>0.49431589999999798</v>
      </c>
      <c r="G125" s="64">
        <v>0.49383885000000599</v>
      </c>
      <c r="H125" s="64">
        <v>-1.4254304000005401E-2</v>
      </c>
      <c r="I125" s="64">
        <v>0.20229388999999401</v>
      </c>
      <c r="J125" s="64">
        <v>-0.42861549999999599</v>
      </c>
      <c r="K125" s="64">
        <v>-6.7129060000004098E-2</v>
      </c>
      <c r="L125" s="64">
        <v>-0.35039811999999498</v>
      </c>
      <c r="M125" s="64">
        <v>-0.22606622999999901</v>
      </c>
      <c r="N125" s="64">
        <v>4.2810753000010998E-2</v>
      </c>
      <c r="O125" s="64">
        <v>1.49512899999982E-2</v>
      </c>
      <c r="P125" s="64">
        <v>9.2379850000767804E-4</v>
      </c>
      <c r="Q125" s="64">
        <v>-0.25651570000000401</v>
      </c>
      <c r="R125" s="64">
        <v>-1.9168392000001901E-2</v>
      </c>
      <c r="S125" s="64">
        <v>0.13342177999999799</v>
      </c>
      <c r="T125" s="64">
        <v>-5.3500989999999402E-2</v>
      </c>
      <c r="U125" s="64">
        <v>3.3433747000000097E-2</v>
      </c>
      <c r="V125" s="64">
        <v>-0.25602390000000202</v>
      </c>
      <c r="W125" s="64">
        <v>6.6711814000086599E-3</v>
      </c>
      <c r="X125" s="64">
        <v>-0.84887606000000304</v>
      </c>
      <c r="Y125" s="64">
        <v>6.5336340000010706E-2</v>
      </c>
      <c r="Z125" s="64">
        <v>5.9696994999991503E-2</v>
      </c>
      <c r="AA125" s="64">
        <v>1.1650798000006899E-2</v>
      </c>
      <c r="AB125" s="64">
        <v>-0.19472942999999601</v>
      </c>
      <c r="AC125" s="64">
        <v>6.1309944999998797E-2</v>
      </c>
      <c r="AD125" s="64">
        <v>1.9017136000010201E-2</v>
      </c>
      <c r="AE125" s="64">
        <v>1.3870409000005199E-2</v>
      </c>
      <c r="AF125" s="64">
        <v>8.7781264999997596E-2</v>
      </c>
      <c r="AG125" s="64">
        <v>-9.7954759999996394E-2</v>
      </c>
      <c r="AH125" s="64">
        <v>-7.5166940000004401E-2</v>
      </c>
      <c r="AI125" s="64">
        <v>-7.4447185000003899E-2</v>
      </c>
      <c r="AJ125" s="64">
        <v>-5.0157769999947801E-3</v>
      </c>
      <c r="AK125" s="64">
        <v>-1.8239357000005001E-2</v>
      </c>
      <c r="AL125" s="64">
        <v>1.3636734000010999E-2</v>
      </c>
      <c r="AM125" s="64">
        <v>-0.10025263999999801</v>
      </c>
      <c r="AN125" s="64">
        <v>2.0819737000010701E-2</v>
      </c>
      <c r="AO125" s="64">
        <v>-0.142732830000003</v>
      </c>
      <c r="AP125" s="64">
        <v>-0.133834440000002</v>
      </c>
      <c r="AQ125" s="64">
        <v>4.7013151999997199E-2</v>
      </c>
      <c r="AR125" s="64">
        <v>0.14618756999999999</v>
      </c>
      <c r="AS125" s="64">
        <v>2.7954390000006799E-2</v>
      </c>
      <c r="AT125" s="64">
        <v>0.85201365000000495</v>
      </c>
      <c r="AU125" s="64">
        <v>1.03282929999615E-3</v>
      </c>
      <c r="AV125" s="64">
        <v>-8.5400700000004603E-2</v>
      </c>
      <c r="AW125" s="64">
        <v>1.7454648000003702E-2</v>
      </c>
      <c r="AX125" s="64">
        <v>-8.7379889999994506E-2</v>
      </c>
      <c r="AY125" s="64">
        <v>-8.6112139999983094E-3</v>
      </c>
      <c r="AZ125" s="64">
        <v>0.11307789399999101</v>
      </c>
      <c r="BA125" s="64">
        <v>-2.2300807999997601E-2</v>
      </c>
      <c r="BB125" s="64">
        <v>0.13230577000000701</v>
      </c>
      <c r="BC125" s="64">
        <v>7.0185310000026001E-3</v>
      </c>
      <c r="BD125" s="64">
        <v>-1.6714085000002502E-2</v>
      </c>
      <c r="BE125" s="64">
        <v>-8.0284779999995101E-2</v>
      </c>
      <c r="BF125" s="64">
        <v>1.4866534000002001E-2</v>
      </c>
      <c r="BG125" s="64">
        <v>0.176611869999999</v>
      </c>
      <c r="BH125" s="64">
        <v>0.15591698999999301</v>
      </c>
      <c r="BI125" s="64">
        <v>2.14458150000096E-2</v>
      </c>
      <c r="BJ125" s="64">
        <v>-4.6978433E-2</v>
      </c>
      <c r="BK125" s="64">
        <v>-4.7255649999999899E-2</v>
      </c>
      <c r="BL125" s="64">
        <v>-0.27518716000000099</v>
      </c>
      <c r="BM125" s="64">
        <v>-0.102444570000004</v>
      </c>
      <c r="BN125" s="64">
        <v>-0.351419480000004</v>
      </c>
      <c r="BO125" s="64">
        <v>9.3100384000011097E-2</v>
      </c>
      <c r="BP125" s="64">
        <v>0.19859992999999901</v>
      </c>
      <c r="BQ125" s="64">
        <v>1.30100010000023E-2</v>
      </c>
      <c r="BR125" s="64">
        <v>0.36066335000000099</v>
      </c>
      <c r="BS125" s="64">
        <v>-0.17353892000000501</v>
      </c>
      <c r="BT125" s="64">
        <v>5.2969888000009603E-2</v>
      </c>
      <c r="BU125" s="64">
        <v>-3.5525179999995597E-2</v>
      </c>
      <c r="BV125" s="64">
        <v>0.215447749999997</v>
      </c>
      <c r="BW125" s="64">
        <v>-0.107126049999995</v>
      </c>
      <c r="BX125" s="64">
        <v>6.5601945000004505E-2</v>
      </c>
      <c r="BY125" s="64">
        <v>0.16502741999999701</v>
      </c>
      <c r="BZ125" s="64">
        <v>0.176952820000009</v>
      </c>
      <c r="CA125" s="64">
        <v>6.5497880000009501E-2</v>
      </c>
      <c r="CB125" s="64">
        <v>-2.3975119999997099E-2</v>
      </c>
      <c r="CC125" s="64">
        <v>-7.5859990000004499E-2</v>
      </c>
      <c r="CD125" s="64">
        <v>-2.00353320000013E-2</v>
      </c>
      <c r="CE125" s="64">
        <v>-8.6772374999999402E-2</v>
      </c>
      <c r="CF125" s="64">
        <v>6.8696470000007004E-2</v>
      </c>
      <c r="CG125" s="64">
        <v>-0.140929310000004</v>
      </c>
      <c r="CH125" s="64">
        <v>0.122623436000002</v>
      </c>
      <c r="CI125" s="64">
        <v>0.29508609999999702</v>
      </c>
      <c r="CJ125" s="64">
        <v>-6.95582850000043E-2</v>
      </c>
      <c r="CK125" s="64">
        <v>0.106822210000002</v>
      </c>
      <c r="CL125" s="64">
        <v>-4.3278276000036104E-3</v>
      </c>
      <c r="CM125" s="64">
        <v>-1.2362063999999999</v>
      </c>
      <c r="CN125" s="64">
        <v>5.4004266999996303E-2</v>
      </c>
      <c r="CO125" s="64">
        <v>-8.6953229999997605E-2</v>
      </c>
      <c r="CP125" s="64">
        <v>1.6867119999997002E-2</v>
      </c>
      <c r="CQ125" s="64">
        <v>-3.9150393999998201E-2</v>
      </c>
      <c r="CR125" s="64">
        <v>-0.25876513000000501</v>
      </c>
      <c r="CS125" s="64">
        <v>-5.4790770000001703E-2</v>
      </c>
      <c r="CT125" s="64">
        <v>2.1259250000005302E-2</v>
      </c>
      <c r="CU125" s="64">
        <v>-0.171103539999995</v>
      </c>
      <c r="CV125" s="64">
        <v>-0.18000654999999999</v>
      </c>
      <c r="CW125" s="64">
        <v>-3.23179140000018E-2</v>
      </c>
      <c r="CX125" s="64">
        <v>0.32240646999999201</v>
      </c>
      <c r="CY125" s="64">
        <v>-9.3573160000004499E-2</v>
      </c>
      <c r="CZ125" s="64">
        <v>6.4060339999993901E-2</v>
      </c>
      <c r="DA125" s="64">
        <v>0.180808469999993</v>
      </c>
      <c r="DB125" s="64">
        <v>0.132806000000008</v>
      </c>
      <c r="DC125" s="64">
        <v>-0.15625720999999901</v>
      </c>
      <c r="DD125" s="64">
        <v>2.7840598000006302E-2</v>
      </c>
      <c r="DE125" s="64">
        <v>2.0101003000005901E-2</v>
      </c>
      <c r="DF125" s="64">
        <v>-2.3371760000001601E-2</v>
      </c>
      <c r="DG125" s="64">
        <v>-4.5871269999997501E-2</v>
      </c>
      <c r="DH125" s="64">
        <v>0.51220225999999403</v>
      </c>
      <c r="DI125" s="64">
        <v>1.7673025999975799E-3</v>
      </c>
      <c r="DJ125" s="64">
        <v>-0.11748072999999699</v>
      </c>
      <c r="DK125" s="64">
        <v>0.41407826999999597</v>
      </c>
      <c r="DL125" s="64">
        <v>-0.12104241499999401</v>
      </c>
      <c r="DM125" s="64">
        <v>-1.88282079999991E-2</v>
      </c>
      <c r="DN125" s="64">
        <v>-0.16366159999999799</v>
      </c>
      <c r="DO125" s="64">
        <v>-3.0567169999995401E-2</v>
      </c>
      <c r="DP125" s="64">
        <v>-2.99371759999945E-2</v>
      </c>
      <c r="DQ125" s="64">
        <v>-4.3729739999998102E-2</v>
      </c>
      <c r="DR125" s="64">
        <v>-2.7336762999996499E-2</v>
      </c>
      <c r="DS125" s="64">
        <v>-2.2382091000028299E-3</v>
      </c>
      <c r="DT125" s="64">
        <v>-3.6955866999999198E-2</v>
      </c>
      <c r="DU125" s="64">
        <v>-8.3254113999997603E-2</v>
      </c>
      <c r="DV125" s="64">
        <v>-6.6609997000033304E-3</v>
      </c>
      <c r="DW125" s="64">
        <v>0.221282270000001</v>
      </c>
      <c r="DX125" s="64">
        <v>0.19942544000000101</v>
      </c>
      <c r="DY125" s="64">
        <v>-1.1610622500002299E-2</v>
      </c>
      <c r="DZ125" s="64">
        <v>-4.7081660000003502E-2</v>
      </c>
      <c r="EA125" s="64">
        <v>0.143396400000007</v>
      </c>
      <c r="EB125" s="64">
        <v>0.236233670000008</v>
      </c>
    </row>
    <row r="126" spans="1:132" x14ac:dyDescent="0.3">
      <c r="A126" s="63"/>
      <c r="B126" s="84" t="s">
        <v>317</v>
      </c>
      <c r="C126" s="64">
        <v>-6.4097230000004196E-2</v>
      </c>
      <c r="D126" s="64">
        <v>-2.7205747000003101E-2</v>
      </c>
      <c r="E126" s="64">
        <v>-0.23123606999999599</v>
      </c>
      <c r="F126" s="64">
        <v>0.49431589999999798</v>
      </c>
      <c r="G126" s="64">
        <v>0.49383885000000599</v>
      </c>
      <c r="H126" s="64">
        <v>-1.4254304000005401E-2</v>
      </c>
      <c r="I126" s="64">
        <v>0.20229388999999401</v>
      </c>
      <c r="J126" s="64">
        <v>-0.42861549999999599</v>
      </c>
      <c r="K126" s="64">
        <v>-6.7129060000004098E-2</v>
      </c>
      <c r="L126" s="64">
        <v>-0.35039811999999498</v>
      </c>
      <c r="M126" s="64">
        <v>-0.22606622999999901</v>
      </c>
      <c r="N126" s="64">
        <v>4.2810753000010998E-2</v>
      </c>
      <c r="O126" s="64">
        <v>1.49512899999982E-2</v>
      </c>
      <c r="P126" s="64">
        <v>9.2379850000767804E-4</v>
      </c>
      <c r="Q126" s="64">
        <v>-0.25651570000000401</v>
      </c>
      <c r="R126" s="64">
        <v>-1.9168392000001901E-2</v>
      </c>
      <c r="S126" s="64">
        <v>0.13342177999999799</v>
      </c>
      <c r="T126" s="64">
        <v>-5.3500989999999402E-2</v>
      </c>
      <c r="U126" s="64">
        <v>3.3433747000000097E-2</v>
      </c>
      <c r="V126" s="64">
        <v>-0.25602390000000202</v>
      </c>
      <c r="W126" s="64">
        <v>6.6711814000086599E-3</v>
      </c>
      <c r="X126" s="64">
        <v>-0.84887606000000304</v>
      </c>
      <c r="Y126" s="64">
        <v>6.5336340000010706E-2</v>
      </c>
      <c r="Z126" s="64">
        <v>5.9696994999991503E-2</v>
      </c>
      <c r="AA126" s="64">
        <v>1.1650798000006899E-2</v>
      </c>
      <c r="AB126" s="64">
        <v>-0.19472942999999601</v>
      </c>
      <c r="AC126" s="64">
        <v>6.1309944999998797E-2</v>
      </c>
      <c r="AD126" s="64">
        <v>1.9017136000010201E-2</v>
      </c>
      <c r="AE126" s="64">
        <v>1.3870409000005199E-2</v>
      </c>
      <c r="AF126" s="64">
        <v>8.7781264999997596E-2</v>
      </c>
      <c r="AG126" s="64">
        <v>-9.7954759999996394E-2</v>
      </c>
      <c r="AH126" s="64">
        <v>-7.5166940000004401E-2</v>
      </c>
      <c r="AI126" s="64">
        <v>-7.4447185000003899E-2</v>
      </c>
      <c r="AJ126" s="64">
        <v>-5.0157769999947801E-3</v>
      </c>
      <c r="AK126" s="64">
        <v>-1.8239357000005001E-2</v>
      </c>
      <c r="AL126" s="64">
        <v>1.3636734000010999E-2</v>
      </c>
      <c r="AM126" s="64">
        <v>-0.10025263999999801</v>
      </c>
      <c r="AN126" s="64">
        <v>2.0819737000010701E-2</v>
      </c>
      <c r="AO126" s="64">
        <v>-0.142732830000003</v>
      </c>
      <c r="AP126" s="64">
        <v>-0.133834440000002</v>
      </c>
      <c r="AQ126" s="64">
        <v>4.7013151999997199E-2</v>
      </c>
      <c r="AR126" s="64">
        <v>0.14618756999999999</v>
      </c>
      <c r="AS126" s="64">
        <v>2.7954390000006799E-2</v>
      </c>
      <c r="AT126" s="64">
        <v>0.85201365000000495</v>
      </c>
      <c r="AU126" s="64">
        <v>1.03282929999615E-3</v>
      </c>
      <c r="AV126" s="64">
        <v>-8.5400700000004603E-2</v>
      </c>
      <c r="AW126" s="64">
        <v>1.7454648000003702E-2</v>
      </c>
      <c r="AX126" s="64">
        <v>-8.7379889999994506E-2</v>
      </c>
      <c r="AY126" s="64">
        <v>-8.6112139999983094E-3</v>
      </c>
      <c r="AZ126" s="64">
        <v>0.11307789399999101</v>
      </c>
      <c r="BA126" s="64">
        <v>-2.2300807999997601E-2</v>
      </c>
      <c r="BB126" s="64">
        <v>0.13230577000000701</v>
      </c>
      <c r="BC126" s="64">
        <v>7.0185310000026001E-3</v>
      </c>
      <c r="BD126" s="64">
        <v>-1.6714085000002502E-2</v>
      </c>
      <c r="BE126" s="64">
        <v>-8.0284779999995101E-2</v>
      </c>
      <c r="BF126" s="64">
        <v>1.4866534000002001E-2</v>
      </c>
      <c r="BG126" s="64">
        <v>0.176611869999999</v>
      </c>
      <c r="BH126" s="64">
        <v>0.15591698999999301</v>
      </c>
      <c r="BI126" s="64">
        <v>2.14458150000096E-2</v>
      </c>
      <c r="BJ126" s="64">
        <v>-4.6978433E-2</v>
      </c>
      <c r="BK126" s="64">
        <v>-4.7255649999999899E-2</v>
      </c>
      <c r="BL126" s="64">
        <v>-0.27518716000000099</v>
      </c>
      <c r="BM126" s="64">
        <v>-0.102444570000004</v>
      </c>
      <c r="BN126" s="64">
        <v>-0.351419480000004</v>
      </c>
      <c r="BO126" s="64">
        <v>9.3100384000011097E-2</v>
      </c>
      <c r="BP126" s="64">
        <v>0.19859992999999901</v>
      </c>
      <c r="BQ126" s="64">
        <v>1.30100010000023E-2</v>
      </c>
      <c r="BR126" s="64">
        <v>0.36066335000000099</v>
      </c>
      <c r="BS126" s="64">
        <v>-0.17353892000000501</v>
      </c>
      <c r="BT126" s="64">
        <v>5.2969888000009603E-2</v>
      </c>
      <c r="BU126" s="64">
        <v>-3.5525179999995597E-2</v>
      </c>
      <c r="BV126" s="64">
        <v>0.215447749999997</v>
      </c>
      <c r="BW126" s="64">
        <v>-0.107126049999995</v>
      </c>
      <c r="BX126" s="64">
        <v>6.5601945000004505E-2</v>
      </c>
      <c r="BY126" s="64">
        <v>0.16502741999999701</v>
      </c>
      <c r="BZ126" s="64">
        <v>0.176952820000009</v>
      </c>
      <c r="CA126" s="64">
        <v>6.5497880000009501E-2</v>
      </c>
      <c r="CB126" s="64">
        <v>-2.3975119999997099E-2</v>
      </c>
      <c r="CC126" s="64">
        <v>-7.5859990000004499E-2</v>
      </c>
      <c r="CD126" s="64">
        <v>-2.00353320000013E-2</v>
      </c>
      <c r="CE126" s="64">
        <v>-8.6772374999999402E-2</v>
      </c>
      <c r="CF126" s="64">
        <v>6.8696470000007004E-2</v>
      </c>
      <c r="CG126" s="64">
        <v>-0.140929310000004</v>
      </c>
      <c r="CH126" s="64">
        <v>0.122623436000002</v>
      </c>
      <c r="CI126" s="64">
        <v>0.29508609999999702</v>
      </c>
      <c r="CJ126" s="64">
        <v>-6.95582850000043E-2</v>
      </c>
      <c r="CK126" s="64">
        <v>0.106822210000002</v>
      </c>
      <c r="CL126" s="64">
        <v>-4.3278276000036104E-3</v>
      </c>
      <c r="CM126" s="64">
        <v>-1.2362063999999999</v>
      </c>
      <c r="CN126" s="64">
        <v>5.4004266999996303E-2</v>
      </c>
      <c r="CO126" s="64">
        <v>-8.6953229999997605E-2</v>
      </c>
      <c r="CP126" s="64">
        <v>1.6867119999997002E-2</v>
      </c>
      <c r="CQ126" s="64">
        <v>-3.9150393999998201E-2</v>
      </c>
      <c r="CR126" s="64">
        <v>-0.25876513000000501</v>
      </c>
      <c r="CS126" s="64">
        <v>-5.4790770000001703E-2</v>
      </c>
      <c r="CT126" s="64">
        <v>2.1259250000005302E-2</v>
      </c>
      <c r="CU126" s="64">
        <v>-0.171103539999995</v>
      </c>
      <c r="CV126" s="64">
        <v>-0.18000654999999999</v>
      </c>
      <c r="CW126" s="64">
        <v>-3.23179140000018E-2</v>
      </c>
      <c r="CX126" s="64">
        <v>0.32240646999999201</v>
      </c>
      <c r="CY126" s="64">
        <v>-9.3573160000004499E-2</v>
      </c>
      <c r="CZ126" s="64">
        <v>6.4060339999993901E-2</v>
      </c>
      <c r="DA126" s="64">
        <v>0.180808469999993</v>
      </c>
      <c r="DB126" s="64">
        <v>0.132806000000008</v>
      </c>
      <c r="DC126" s="64">
        <v>-0.15625720999999901</v>
      </c>
      <c r="DD126" s="64">
        <v>2.7840598000006302E-2</v>
      </c>
      <c r="DE126" s="64">
        <v>2.0101003000005901E-2</v>
      </c>
      <c r="DF126" s="64">
        <v>-2.3371760000001601E-2</v>
      </c>
      <c r="DG126" s="64">
        <v>-4.5871269999997501E-2</v>
      </c>
      <c r="DH126" s="64">
        <v>0.51220225999999403</v>
      </c>
      <c r="DI126" s="64">
        <v>1.7673025999975799E-3</v>
      </c>
      <c r="DJ126" s="64">
        <v>-0.11748072999999699</v>
      </c>
      <c r="DK126" s="64">
        <v>0.41407826999999597</v>
      </c>
      <c r="DL126" s="64">
        <v>-0.12104241499999401</v>
      </c>
      <c r="DM126" s="64">
        <v>-1.88282079999991E-2</v>
      </c>
      <c r="DN126" s="64">
        <v>-0.16366159999999799</v>
      </c>
      <c r="DO126" s="64">
        <v>-3.0567169999995401E-2</v>
      </c>
      <c r="DP126" s="64">
        <v>-2.99371759999945E-2</v>
      </c>
      <c r="DQ126" s="64">
        <v>-4.3729739999998102E-2</v>
      </c>
      <c r="DR126" s="64">
        <v>-2.7336762999996499E-2</v>
      </c>
      <c r="DS126" s="64">
        <v>-2.2382091000028299E-3</v>
      </c>
      <c r="DT126" s="64">
        <v>-3.6955866999999198E-2</v>
      </c>
      <c r="DU126" s="64">
        <v>-8.3254113999997603E-2</v>
      </c>
      <c r="DV126" s="64">
        <v>-6.6609997000033304E-3</v>
      </c>
      <c r="DW126" s="64">
        <v>0.221282270000001</v>
      </c>
      <c r="DX126" s="64">
        <v>0.19942544000000101</v>
      </c>
      <c r="DY126" s="64">
        <v>-1.1610622500002299E-2</v>
      </c>
      <c r="DZ126" s="64">
        <v>-4.7081660000003502E-2</v>
      </c>
      <c r="EA126" s="64">
        <v>0.143396400000007</v>
      </c>
      <c r="EB126" s="64">
        <v>0.236233670000008</v>
      </c>
    </row>
    <row r="127" spans="1:132" x14ac:dyDescent="0.3">
      <c r="A127" s="63"/>
      <c r="B127" s="84" t="s">
        <v>318</v>
      </c>
      <c r="C127" s="64">
        <v>-6.4097230000004196E-2</v>
      </c>
      <c r="D127" s="64">
        <v>-2.7205747000003101E-2</v>
      </c>
      <c r="E127" s="64">
        <v>-0.23123606999999599</v>
      </c>
      <c r="F127" s="64">
        <v>0.49431589999999798</v>
      </c>
      <c r="G127" s="64">
        <v>0.49383885000000599</v>
      </c>
      <c r="H127" s="64">
        <v>-1.4254304000005401E-2</v>
      </c>
      <c r="I127" s="64">
        <v>0.20229388999999401</v>
      </c>
      <c r="J127" s="64">
        <v>-0.42861549999999599</v>
      </c>
      <c r="K127" s="64">
        <v>-6.7129060000004098E-2</v>
      </c>
      <c r="L127" s="64">
        <v>-0.35039811999999498</v>
      </c>
      <c r="M127" s="64">
        <v>-0.22606622999999901</v>
      </c>
      <c r="N127" s="64">
        <v>4.2810753000010998E-2</v>
      </c>
      <c r="O127" s="64">
        <v>1.49512899999982E-2</v>
      </c>
      <c r="P127" s="64">
        <v>9.2379850000767804E-4</v>
      </c>
      <c r="Q127" s="64">
        <v>-0.25651570000000401</v>
      </c>
      <c r="R127" s="64">
        <v>-1.9168392000001901E-2</v>
      </c>
      <c r="S127" s="64">
        <v>0.13342177999999799</v>
      </c>
      <c r="T127" s="64">
        <v>-5.3500989999999402E-2</v>
      </c>
      <c r="U127" s="64">
        <v>3.3433747000000097E-2</v>
      </c>
      <c r="V127" s="64">
        <v>-0.25602390000000202</v>
      </c>
      <c r="W127" s="64">
        <v>6.6711814000086599E-3</v>
      </c>
      <c r="X127" s="64">
        <v>-0.84887606000000304</v>
      </c>
      <c r="Y127" s="64">
        <v>6.5336340000010706E-2</v>
      </c>
      <c r="Z127" s="64">
        <v>5.9696994999991503E-2</v>
      </c>
      <c r="AA127" s="64">
        <v>1.1650798000006899E-2</v>
      </c>
      <c r="AB127" s="64">
        <v>-0.19472942999999601</v>
      </c>
      <c r="AC127" s="64">
        <v>6.1309944999998797E-2</v>
      </c>
      <c r="AD127" s="64">
        <v>1.9017136000010201E-2</v>
      </c>
      <c r="AE127" s="64">
        <v>1.3870409000005199E-2</v>
      </c>
      <c r="AF127" s="64">
        <v>8.7781264999997596E-2</v>
      </c>
      <c r="AG127" s="64">
        <v>-9.7954759999996394E-2</v>
      </c>
      <c r="AH127" s="64">
        <v>-7.5166940000004401E-2</v>
      </c>
      <c r="AI127" s="64">
        <v>-7.4447185000003899E-2</v>
      </c>
      <c r="AJ127" s="64">
        <v>-5.0157769999947801E-3</v>
      </c>
      <c r="AK127" s="64">
        <v>-1.8239357000005001E-2</v>
      </c>
      <c r="AL127" s="64">
        <v>1.3636734000010999E-2</v>
      </c>
      <c r="AM127" s="64">
        <v>-0.10025263999999801</v>
      </c>
      <c r="AN127" s="64">
        <v>2.0819737000010701E-2</v>
      </c>
      <c r="AO127" s="64">
        <v>-0.142732830000003</v>
      </c>
      <c r="AP127" s="64">
        <v>-0.133834440000002</v>
      </c>
      <c r="AQ127" s="64">
        <v>4.7013151999997199E-2</v>
      </c>
      <c r="AR127" s="64">
        <v>0.14618756999999999</v>
      </c>
      <c r="AS127" s="64">
        <v>2.7954390000006799E-2</v>
      </c>
      <c r="AT127" s="64">
        <v>0.85201365000000495</v>
      </c>
      <c r="AU127" s="64">
        <v>1.03282929999615E-3</v>
      </c>
      <c r="AV127" s="64">
        <v>-8.5400700000004603E-2</v>
      </c>
      <c r="AW127" s="64">
        <v>1.7454648000003702E-2</v>
      </c>
      <c r="AX127" s="64">
        <v>-8.7379889999994506E-2</v>
      </c>
      <c r="AY127" s="64">
        <v>-8.6112139999983094E-3</v>
      </c>
      <c r="AZ127" s="64">
        <v>0.11307789399999101</v>
      </c>
      <c r="BA127" s="64">
        <v>-2.2300807999997601E-2</v>
      </c>
      <c r="BB127" s="64">
        <v>0.13230577000000701</v>
      </c>
      <c r="BC127" s="64">
        <v>7.0185310000026001E-3</v>
      </c>
      <c r="BD127" s="64">
        <v>-1.6714085000002502E-2</v>
      </c>
      <c r="BE127" s="64">
        <v>-8.0284779999995101E-2</v>
      </c>
      <c r="BF127" s="64">
        <v>1.4866534000002001E-2</v>
      </c>
      <c r="BG127" s="64">
        <v>0.176611869999999</v>
      </c>
      <c r="BH127" s="64">
        <v>0.15591698999999301</v>
      </c>
      <c r="BI127" s="64">
        <v>2.14458150000096E-2</v>
      </c>
      <c r="BJ127" s="64">
        <v>-4.6978433E-2</v>
      </c>
      <c r="BK127" s="64">
        <v>-4.7255649999999899E-2</v>
      </c>
      <c r="BL127" s="64">
        <v>-0.27518716000000099</v>
      </c>
      <c r="BM127" s="64">
        <v>-0.102444570000004</v>
      </c>
      <c r="BN127" s="64">
        <v>-0.351419480000004</v>
      </c>
      <c r="BO127" s="64">
        <v>9.3100384000011097E-2</v>
      </c>
      <c r="BP127" s="64">
        <v>0.19859992999999901</v>
      </c>
      <c r="BQ127" s="64">
        <v>1.30100010000023E-2</v>
      </c>
      <c r="BR127" s="64">
        <v>0.36066335000000099</v>
      </c>
      <c r="BS127" s="64">
        <v>-0.17353892000000501</v>
      </c>
      <c r="BT127" s="64">
        <v>5.2969888000009603E-2</v>
      </c>
      <c r="BU127" s="64">
        <v>-3.5525179999995597E-2</v>
      </c>
      <c r="BV127" s="64">
        <v>0.215447749999997</v>
      </c>
      <c r="BW127" s="64">
        <v>-0.107126049999995</v>
      </c>
      <c r="BX127" s="64">
        <v>6.5601945000004505E-2</v>
      </c>
      <c r="BY127" s="64">
        <v>0.16502741999999701</v>
      </c>
      <c r="BZ127" s="64">
        <v>0.176952820000009</v>
      </c>
      <c r="CA127" s="64">
        <v>6.5497880000009501E-2</v>
      </c>
      <c r="CB127" s="64">
        <v>-2.3975119999997099E-2</v>
      </c>
      <c r="CC127" s="64">
        <v>-7.5859990000004499E-2</v>
      </c>
      <c r="CD127" s="64">
        <v>-2.00353320000013E-2</v>
      </c>
      <c r="CE127" s="64">
        <v>-8.6772374999999402E-2</v>
      </c>
      <c r="CF127" s="64">
        <v>6.8696470000007004E-2</v>
      </c>
      <c r="CG127" s="64">
        <v>-0.140929310000004</v>
      </c>
      <c r="CH127" s="64">
        <v>0.122623436000002</v>
      </c>
      <c r="CI127" s="64">
        <v>0.29508609999999702</v>
      </c>
      <c r="CJ127" s="64">
        <v>-6.95582850000043E-2</v>
      </c>
      <c r="CK127" s="64">
        <v>0.106822210000002</v>
      </c>
      <c r="CL127" s="64">
        <v>-4.3278276000036104E-3</v>
      </c>
      <c r="CM127" s="64">
        <v>-1.2362063999999999</v>
      </c>
      <c r="CN127" s="64">
        <v>5.4004266999996303E-2</v>
      </c>
      <c r="CO127" s="64">
        <v>-8.6953229999997605E-2</v>
      </c>
      <c r="CP127" s="64">
        <v>1.6867119999997002E-2</v>
      </c>
      <c r="CQ127" s="64">
        <v>-3.9150393999998201E-2</v>
      </c>
      <c r="CR127" s="64">
        <v>-0.25876513000000501</v>
      </c>
      <c r="CS127" s="64">
        <v>-5.4790770000001703E-2</v>
      </c>
      <c r="CT127" s="64">
        <v>2.1259250000005302E-2</v>
      </c>
      <c r="CU127" s="64">
        <v>-0.171103539999995</v>
      </c>
      <c r="CV127" s="64">
        <v>-0.18000654999999999</v>
      </c>
      <c r="CW127" s="64">
        <v>-3.23179140000018E-2</v>
      </c>
      <c r="CX127" s="64">
        <v>0.32240646999999201</v>
      </c>
      <c r="CY127" s="64">
        <v>-9.3573160000004499E-2</v>
      </c>
      <c r="CZ127" s="64">
        <v>6.4060339999993901E-2</v>
      </c>
      <c r="DA127" s="64">
        <v>0.180808469999993</v>
      </c>
      <c r="DB127" s="64">
        <v>0.132806000000008</v>
      </c>
      <c r="DC127" s="64">
        <v>-0.15625720999999901</v>
      </c>
      <c r="DD127" s="64">
        <v>2.7840598000006302E-2</v>
      </c>
      <c r="DE127" s="64">
        <v>2.0101003000005901E-2</v>
      </c>
      <c r="DF127" s="64">
        <v>-2.3371760000001601E-2</v>
      </c>
      <c r="DG127" s="64">
        <v>-4.5871269999997501E-2</v>
      </c>
      <c r="DH127" s="64">
        <v>0.51220225999999403</v>
      </c>
      <c r="DI127" s="64">
        <v>1.7673025999975799E-3</v>
      </c>
      <c r="DJ127" s="64">
        <v>-0.11748072999999699</v>
      </c>
      <c r="DK127" s="64">
        <v>0.41407826999999597</v>
      </c>
      <c r="DL127" s="64">
        <v>-0.12104241499999401</v>
      </c>
      <c r="DM127" s="64">
        <v>-1.88282079999991E-2</v>
      </c>
      <c r="DN127" s="64">
        <v>-0.16366159999999799</v>
      </c>
      <c r="DO127" s="64">
        <v>-3.0567169999995401E-2</v>
      </c>
      <c r="DP127" s="64">
        <v>-2.99371759999945E-2</v>
      </c>
      <c r="DQ127" s="64">
        <v>-4.3729739999998102E-2</v>
      </c>
      <c r="DR127" s="64">
        <v>-2.7336762999996499E-2</v>
      </c>
      <c r="DS127" s="64">
        <v>-2.2382091000028299E-3</v>
      </c>
      <c r="DT127" s="64">
        <v>-3.6955866999999198E-2</v>
      </c>
      <c r="DU127" s="64">
        <v>-8.3254113999997603E-2</v>
      </c>
      <c r="DV127" s="64">
        <v>-6.6609997000033304E-3</v>
      </c>
      <c r="DW127" s="64">
        <v>0.221282270000001</v>
      </c>
      <c r="DX127" s="64">
        <v>0.19942544000000101</v>
      </c>
      <c r="DY127" s="64">
        <v>-1.1610622500002299E-2</v>
      </c>
      <c r="DZ127" s="64">
        <v>-4.7081660000003502E-2</v>
      </c>
      <c r="EA127" s="64">
        <v>0.143396400000007</v>
      </c>
      <c r="EB127" s="64">
        <v>0.236233670000008</v>
      </c>
    </row>
    <row r="128" spans="1:132" x14ac:dyDescent="0.3">
      <c r="A128" s="63"/>
      <c r="B128" s="84" t="s">
        <v>319</v>
      </c>
      <c r="C128" s="64">
        <v>-6.4097230000004196E-2</v>
      </c>
      <c r="D128" s="64">
        <v>-2.7205747000003101E-2</v>
      </c>
      <c r="E128" s="64">
        <v>-0.23123606999999599</v>
      </c>
      <c r="F128" s="64">
        <v>0.49431589999999798</v>
      </c>
      <c r="G128" s="64">
        <v>0.49383885000000599</v>
      </c>
      <c r="H128" s="64">
        <v>-1.4254304000005401E-2</v>
      </c>
      <c r="I128" s="64">
        <v>0.20229388999999401</v>
      </c>
      <c r="J128" s="64">
        <v>-0.42861549999999599</v>
      </c>
      <c r="K128" s="64">
        <v>-6.7129060000004098E-2</v>
      </c>
      <c r="L128" s="64">
        <v>-0.35039811999999498</v>
      </c>
      <c r="M128" s="64">
        <v>-0.22606622999999901</v>
      </c>
      <c r="N128" s="64">
        <v>4.2810753000010998E-2</v>
      </c>
      <c r="O128" s="64">
        <v>1.49512899999982E-2</v>
      </c>
      <c r="P128" s="64">
        <v>9.2379850000767804E-4</v>
      </c>
      <c r="Q128" s="64">
        <v>-0.25651570000000401</v>
      </c>
      <c r="R128" s="64">
        <v>-1.9168392000001901E-2</v>
      </c>
      <c r="S128" s="64">
        <v>0.13342177999999799</v>
      </c>
      <c r="T128" s="64">
        <v>-5.3500989999999402E-2</v>
      </c>
      <c r="U128" s="64">
        <v>3.3433747000000097E-2</v>
      </c>
      <c r="V128" s="64">
        <v>-0.25602390000000202</v>
      </c>
      <c r="W128" s="64">
        <v>6.6711814000086599E-3</v>
      </c>
      <c r="X128" s="64">
        <v>-0.84887606000000304</v>
      </c>
      <c r="Y128" s="64">
        <v>6.5336340000010706E-2</v>
      </c>
      <c r="Z128" s="64">
        <v>5.9696994999991503E-2</v>
      </c>
      <c r="AA128" s="64">
        <v>1.1650798000006899E-2</v>
      </c>
      <c r="AB128" s="64">
        <v>-0.19472942999999601</v>
      </c>
      <c r="AC128" s="64">
        <v>6.1309944999998797E-2</v>
      </c>
      <c r="AD128" s="64">
        <v>1.9017136000010201E-2</v>
      </c>
      <c r="AE128" s="64">
        <v>1.3870409000005199E-2</v>
      </c>
      <c r="AF128" s="64">
        <v>8.7781264999997596E-2</v>
      </c>
      <c r="AG128" s="64">
        <v>-9.7954759999996394E-2</v>
      </c>
      <c r="AH128" s="64">
        <v>-7.5166940000004401E-2</v>
      </c>
      <c r="AI128" s="64">
        <v>-7.4447185000003899E-2</v>
      </c>
      <c r="AJ128" s="64">
        <v>-5.0157769999947801E-3</v>
      </c>
      <c r="AK128" s="64">
        <v>-1.8239357000005001E-2</v>
      </c>
      <c r="AL128" s="64">
        <v>1.3636734000010999E-2</v>
      </c>
      <c r="AM128" s="64">
        <v>-0.10025263999999801</v>
      </c>
      <c r="AN128" s="64">
        <v>2.0819737000010701E-2</v>
      </c>
      <c r="AO128" s="64">
        <v>-0.142732830000003</v>
      </c>
      <c r="AP128" s="64">
        <v>-0.133834440000002</v>
      </c>
      <c r="AQ128" s="64">
        <v>4.7013151999997199E-2</v>
      </c>
      <c r="AR128" s="64">
        <v>0.14618756999999999</v>
      </c>
      <c r="AS128" s="64">
        <v>2.7954390000006799E-2</v>
      </c>
      <c r="AT128" s="64">
        <v>0.85201365000000495</v>
      </c>
      <c r="AU128" s="64">
        <v>1.03282929999615E-3</v>
      </c>
      <c r="AV128" s="64">
        <v>-8.5400700000004603E-2</v>
      </c>
      <c r="AW128" s="64">
        <v>1.7454648000003702E-2</v>
      </c>
      <c r="AX128" s="64">
        <v>-8.7379889999994506E-2</v>
      </c>
      <c r="AY128" s="64">
        <v>-8.6112139999983094E-3</v>
      </c>
      <c r="AZ128" s="64">
        <v>0.11307789399999101</v>
      </c>
      <c r="BA128" s="64">
        <v>-2.2300807999997601E-2</v>
      </c>
      <c r="BB128" s="64">
        <v>0.13230577000000701</v>
      </c>
      <c r="BC128" s="64">
        <v>7.0185310000026001E-3</v>
      </c>
      <c r="BD128" s="64">
        <v>-1.6714085000002502E-2</v>
      </c>
      <c r="BE128" s="64">
        <v>-8.0284779999995101E-2</v>
      </c>
      <c r="BF128" s="64">
        <v>1.4866534000002001E-2</v>
      </c>
      <c r="BG128" s="64">
        <v>0.176611869999999</v>
      </c>
      <c r="BH128" s="64">
        <v>0.15591698999999301</v>
      </c>
      <c r="BI128" s="64">
        <v>2.14458150000096E-2</v>
      </c>
      <c r="BJ128" s="64">
        <v>-4.6978433E-2</v>
      </c>
      <c r="BK128" s="64">
        <v>-4.7255649999999899E-2</v>
      </c>
      <c r="BL128" s="64">
        <v>-0.27518716000000099</v>
      </c>
      <c r="BM128" s="64">
        <v>-0.102444570000004</v>
      </c>
      <c r="BN128" s="64">
        <v>-0.351419480000004</v>
      </c>
      <c r="BO128" s="64">
        <v>9.3100384000011097E-2</v>
      </c>
      <c r="BP128" s="64">
        <v>0.19859992999999901</v>
      </c>
      <c r="BQ128" s="64">
        <v>1.30100010000023E-2</v>
      </c>
      <c r="BR128" s="64">
        <v>0.36066335000000099</v>
      </c>
      <c r="BS128" s="64">
        <v>-0.17353892000000501</v>
      </c>
      <c r="BT128" s="64">
        <v>5.2969888000009603E-2</v>
      </c>
      <c r="BU128" s="64">
        <v>-3.5525179999995597E-2</v>
      </c>
      <c r="BV128" s="64">
        <v>0.215447749999997</v>
      </c>
      <c r="BW128" s="64">
        <v>-0.107126049999995</v>
      </c>
      <c r="BX128" s="64">
        <v>6.5601945000004505E-2</v>
      </c>
      <c r="BY128" s="64">
        <v>0.16502741999999701</v>
      </c>
      <c r="BZ128" s="64">
        <v>0.176952820000009</v>
      </c>
      <c r="CA128" s="64">
        <v>6.5497880000009501E-2</v>
      </c>
      <c r="CB128" s="64">
        <v>-2.3975119999997099E-2</v>
      </c>
      <c r="CC128" s="64">
        <v>-7.5859990000004499E-2</v>
      </c>
      <c r="CD128" s="64">
        <v>-2.00353320000013E-2</v>
      </c>
      <c r="CE128" s="64">
        <v>-8.6772374999999402E-2</v>
      </c>
      <c r="CF128" s="64">
        <v>6.8696470000007004E-2</v>
      </c>
      <c r="CG128" s="64">
        <v>-0.140929310000004</v>
      </c>
      <c r="CH128" s="64">
        <v>0.122623436000002</v>
      </c>
      <c r="CI128" s="64">
        <v>0.29508609999999702</v>
      </c>
      <c r="CJ128" s="64">
        <v>-6.95582850000043E-2</v>
      </c>
      <c r="CK128" s="64">
        <v>0.106822210000002</v>
      </c>
      <c r="CL128" s="64">
        <v>-4.3278276000036104E-3</v>
      </c>
      <c r="CM128" s="64">
        <v>-1.2362063999999999</v>
      </c>
      <c r="CN128" s="64">
        <v>5.4004266999996303E-2</v>
      </c>
      <c r="CO128" s="64">
        <v>-8.6953229999997605E-2</v>
      </c>
      <c r="CP128" s="64">
        <v>1.6867119999997002E-2</v>
      </c>
      <c r="CQ128" s="64">
        <v>-3.9150393999998201E-2</v>
      </c>
      <c r="CR128" s="64">
        <v>-0.25876513000000501</v>
      </c>
      <c r="CS128" s="64">
        <v>-5.4790770000001703E-2</v>
      </c>
      <c r="CT128" s="64">
        <v>2.1259250000005302E-2</v>
      </c>
      <c r="CU128" s="64">
        <v>-0.171103539999995</v>
      </c>
      <c r="CV128" s="64">
        <v>-0.18000654999999999</v>
      </c>
      <c r="CW128" s="64">
        <v>-3.23179140000018E-2</v>
      </c>
      <c r="CX128" s="64">
        <v>0.32240646999999201</v>
      </c>
      <c r="CY128" s="64">
        <v>-9.3573160000004499E-2</v>
      </c>
      <c r="CZ128" s="64">
        <v>6.4060339999993901E-2</v>
      </c>
      <c r="DA128" s="64">
        <v>0.180808469999993</v>
      </c>
      <c r="DB128" s="64">
        <v>0.132806000000008</v>
      </c>
      <c r="DC128" s="64">
        <v>-0.15625720999999901</v>
      </c>
      <c r="DD128" s="64">
        <v>2.7840598000006302E-2</v>
      </c>
      <c r="DE128" s="64">
        <v>2.0101003000005901E-2</v>
      </c>
      <c r="DF128" s="64">
        <v>-2.3371760000001601E-2</v>
      </c>
      <c r="DG128" s="64">
        <v>-4.5871269999997501E-2</v>
      </c>
      <c r="DH128" s="64">
        <v>0.51220225999999403</v>
      </c>
      <c r="DI128" s="64">
        <v>1.7673025999975799E-3</v>
      </c>
      <c r="DJ128" s="64">
        <v>-0.11748072999999699</v>
      </c>
      <c r="DK128" s="64">
        <v>0.41407826999999597</v>
      </c>
      <c r="DL128" s="64">
        <v>-0.12104241499999401</v>
      </c>
      <c r="DM128" s="64">
        <v>-1.88282079999991E-2</v>
      </c>
      <c r="DN128" s="64">
        <v>-0.16366159999999799</v>
      </c>
      <c r="DO128" s="64">
        <v>-3.0567169999995401E-2</v>
      </c>
      <c r="DP128" s="64">
        <v>-2.99371759999945E-2</v>
      </c>
      <c r="DQ128" s="64">
        <v>-4.3729739999998102E-2</v>
      </c>
      <c r="DR128" s="64">
        <v>-2.7336762999996499E-2</v>
      </c>
      <c r="DS128" s="64">
        <v>-2.2382091000028299E-3</v>
      </c>
      <c r="DT128" s="64">
        <v>-3.6955866999999198E-2</v>
      </c>
      <c r="DU128" s="64">
        <v>-8.3254113999997603E-2</v>
      </c>
      <c r="DV128" s="64">
        <v>-6.6609997000033304E-3</v>
      </c>
      <c r="DW128" s="64">
        <v>0.221282270000001</v>
      </c>
      <c r="DX128" s="64">
        <v>0.19942544000000101</v>
      </c>
      <c r="DY128" s="64">
        <v>-1.1610622500002299E-2</v>
      </c>
      <c r="DZ128" s="64">
        <v>-4.7081660000003502E-2</v>
      </c>
      <c r="EA128" s="64">
        <v>0.143396400000007</v>
      </c>
      <c r="EB128" s="64">
        <v>0.236233670000008</v>
      </c>
    </row>
    <row r="129" spans="1:132" x14ac:dyDescent="0.3">
      <c r="A129" s="63"/>
      <c r="B129" s="84" t="s">
        <v>320</v>
      </c>
      <c r="C129" s="64">
        <v>-6.4097230000004196E-2</v>
      </c>
      <c r="D129" s="64">
        <v>-2.7205747000003101E-2</v>
      </c>
      <c r="E129" s="64">
        <v>-0.23123606999999599</v>
      </c>
      <c r="F129" s="64">
        <v>0.49431589999999798</v>
      </c>
      <c r="G129" s="64">
        <v>0.49383885000000599</v>
      </c>
      <c r="H129" s="64">
        <v>-1.4254304000005401E-2</v>
      </c>
      <c r="I129" s="64">
        <v>0.20229388999999401</v>
      </c>
      <c r="J129" s="64">
        <v>-0.42861549999999599</v>
      </c>
      <c r="K129" s="64">
        <v>-6.7129060000004098E-2</v>
      </c>
      <c r="L129" s="64">
        <v>-0.35039811999999498</v>
      </c>
      <c r="M129" s="64">
        <v>-0.22606622999999901</v>
      </c>
      <c r="N129" s="64">
        <v>4.2810753000010998E-2</v>
      </c>
      <c r="O129" s="64">
        <v>1.49512899999982E-2</v>
      </c>
      <c r="P129" s="64">
        <v>9.2379850000767804E-4</v>
      </c>
      <c r="Q129" s="64">
        <v>-0.25651570000000401</v>
      </c>
      <c r="R129" s="64">
        <v>-1.9168392000001901E-2</v>
      </c>
      <c r="S129" s="64">
        <v>0.13342177999999799</v>
      </c>
      <c r="T129" s="64">
        <v>-5.3500989999999402E-2</v>
      </c>
      <c r="U129" s="64">
        <v>3.3433747000000097E-2</v>
      </c>
      <c r="V129" s="64">
        <v>-0.25602390000000202</v>
      </c>
      <c r="W129" s="64">
        <v>6.6711814000086599E-3</v>
      </c>
      <c r="X129" s="64">
        <v>-0.84887606000000304</v>
      </c>
      <c r="Y129" s="64">
        <v>6.5336340000010706E-2</v>
      </c>
      <c r="Z129" s="64">
        <v>5.9696994999991503E-2</v>
      </c>
      <c r="AA129" s="64">
        <v>1.1650798000006899E-2</v>
      </c>
      <c r="AB129" s="64">
        <v>-0.19472942999999601</v>
      </c>
      <c r="AC129" s="64">
        <v>6.1309944999998797E-2</v>
      </c>
      <c r="AD129" s="64">
        <v>1.9017136000010201E-2</v>
      </c>
      <c r="AE129" s="64">
        <v>1.3870409000005199E-2</v>
      </c>
      <c r="AF129" s="64">
        <v>8.7781264999997596E-2</v>
      </c>
      <c r="AG129" s="64">
        <v>-9.7954759999996394E-2</v>
      </c>
      <c r="AH129" s="64">
        <v>-7.5166940000004401E-2</v>
      </c>
      <c r="AI129" s="64">
        <v>-7.4447185000003899E-2</v>
      </c>
      <c r="AJ129" s="64">
        <v>-5.0157769999947801E-3</v>
      </c>
      <c r="AK129" s="64">
        <v>-1.8239357000005001E-2</v>
      </c>
      <c r="AL129" s="64">
        <v>1.3636734000010999E-2</v>
      </c>
      <c r="AM129" s="64">
        <v>-0.10025263999999801</v>
      </c>
      <c r="AN129" s="64">
        <v>2.0819737000010701E-2</v>
      </c>
      <c r="AO129" s="64">
        <v>-0.142732830000003</v>
      </c>
      <c r="AP129" s="64">
        <v>-0.133834440000002</v>
      </c>
      <c r="AQ129" s="64">
        <v>4.7013151999997199E-2</v>
      </c>
      <c r="AR129" s="64">
        <v>0.14618756999999999</v>
      </c>
      <c r="AS129" s="64">
        <v>2.7954390000006799E-2</v>
      </c>
      <c r="AT129" s="64">
        <v>0.85201365000000495</v>
      </c>
      <c r="AU129" s="64">
        <v>1.03282929999615E-3</v>
      </c>
      <c r="AV129" s="64">
        <v>-8.5400700000004603E-2</v>
      </c>
      <c r="AW129" s="64">
        <v>1.7454648000003702E-2</v>
      </c>
      <c r="AX129" s="64">
        <v>-8.7379889999994506E-2</v>
      </c>
      <c r="AY129" s="64">
        <v>-8.6112139999983094E-3</v>
      </c>
      <c r="AZ129" s="64">
        <v>0.11307789399999101</v>
      </c>
      <c r="BA129" s="64">
        <v>-2.2300807999997601E-2</v>
      </c>
      <c r="BB129" s="64">
        <v>0.13230577000000701</v>
      </c>
      <c r="BC129" s="64">
        <v>7.0185310000026001E-3</v>
      </c>
      <c r="BD129" s="64">
        <v>-1.6714085000002502E-2</v>
      </c>
      <c r="BE129" s="64">
        <v>-8.0284779999995101E-2</v>
      </c>
      <c r="BF129" s="64">
        <v>1.4866534000002001E-2</v>
      </c>
      <c r="BG129" s="64">
        <v>0.176611869999999</v>
      </c>
      <c r="BH129" s="64">
        <v>0.15591698999999301</v>
      </c>
      <c r="BI129" s="64">
        <v>2.14458150000096E-2</v>
      </c>
      <c r="BJ129" s="64">
        <v>-4.6978433E-2</v>
      </c>
      <c r="BK129" s="64">
        <v>-4.7255649999999899E-2</v>
      </c>
      <c r="BL129" s="64">
        <v>-0.27518716000000099</v>
      </c>
      <c r="BM129" s="64">
        <v>-0.102444570000004</v>
      </c>
      <c r="BN129" s="64">
        <v>-0.351419480000004</v>
      </c>
      <c r="BO129" s="64">
        <v>9.3100384000011097E-2</v>
      </c>
      <c r="BP129" s="64">
        <v>0.19859992999999901</v>
      </c>
      <c r="BQ129" s="64">
        <v>1.30100010000023E-2</v>
      </c>
      <c r="BR129" s="64">
        <v>0.36066335000000099</v>
      </c>
      <c r="BS129" s="64">
        <v>-0.17353892000000501</v>
      </c>
      <c r="BT129" s="64">
        <v>5.2969888000009603E-2</v>
      </c>
      <c r="BU129" s="64">
        <v>-3.5525179999995597E-2</v>
      </c>
      <c r="BV129" s="64">
        <v>0.215447749999997</v>
      </c>
      <c r="BW129" s="64">
        <v>-0.107126049999995</v>
      </c>
      <c r="BX129" s="64">
        <v>6.5601945000004505E-2</v>
      </c>
      <c r="BY129" s="64">
        <v>0.16502741999999701</v>
      </c>
      <c r="BZ129" s="64">
        <v>0.176952820000009</v>
      </c>
      <c r="CA129" s="64">
        <v>6.5497880000009501E-2</v>
      </c>
      <c r="CB129" s="64">
        <v>-2.3975119999997099E-2</v>
      </c>
      <c r="CC129" s="64">
        <v>-7.5859990000004499E-2</v>
      </c>
      <c r="CD129" s="64">
        <v>-2.00353320000013E-2</v>
      </c>
      <c r="CE129" s="64">
        <v>-8.6772374999999402E-2</v>
      </c>
      <c r="CF129" s="64">
        <v>6.8696470000007004E-2</v>
      </c>
      <c r="CG129" s="64">
        <v>-0.140929310000004</v>
      </c>
      <c r="CH129" s="64">
        <v>0.122623436000002</v>
      </c>
      <c r="CI129" s="64">
        <v>0.29508609999999702</v>
      </c>
      <c r="CJ129" s="64">
        <v>-6.95582850000043E-2</v>
      </c>
      <c r="CK129" s="64">
        <v>0.106822210000002</v>
      </c>
      <c r="CL129" s="64">
        <v>-4.3278276000036104E-3</v>
      </c>
      <c r="CM129" s="64">
        <v>-1.2362063999999999</v>
      </c>
      <c r="CN129" s="64">
        <v>5.4004266999996303E-2</v>
      </c>
      <c r="CO129" s="64">
        <v>-8.6953229999997605E-2</v>
      </c>
      <c r="CP129" s="64">
        <v>1.6867119999997002E-2</v>
      </c>
      <c r="CQ129" s="64">
        <v>-3.9150393999998201E-2</v>
      </c>
      <c r="CR129" s="64">
        <v>-0.25876513000000501</v>
      </c>
      <c r="CS129" s="64">
        <v>-5.4790770000001703E-2</v>
      </c>
      <c r="CT129" s="64">
        <v>2.1259250000005302E-2</v>
      </c>
      <c r="CU129" s="64">
        <v>-0.171103539999995</v>
      </c>
      <c r="CV129" s="64">
        <v>-0.18000654999999999</v>
      </c>
      <c r="CW129" s="64">
        <v>-3.23179140000018E-2</v>
      </c>
      <c r="CX129" s="64">
        <v>0.32240646999999201</v>
      </c>
      <c r="CY129" s="64">
        <v>-9.3573160000004499E-2</v>
      </c>
      <c r="CZ129" s="64">
        <v>6.4060339999993901E-2</v>
      </c>
      <c r="DA129" s="64">
        <v>0.180808469999993</v>
      </c>
      <c r="DB129" s="64">
        <v>0.132806000000008</v>
      </c>
      <c r="DC129" s="64">
        <v>-0.15625720999999901</v>
      </c>
      <c r="DD129" s="64">
        <v>2.7840598000006302E-2</v>
      </c>
      <c r="DE129" s="64">
        <v>2.0101003000005901E-2</v>
      </c>
      <c r="DF129" s="64">
        <v>-2.3371760000001601E-2</v>
      </c>
      <c r="DG129" s="64">
        <v>-4.5871269999997501E-2</v>
      </c>
      <c r="DH129" s="64">
        <v>0.51220225999999403</v>
      </c>
      <c r="DI129" s="64">
        <v>1.7673025999975799E-3</v>
      </c>
      <c r="DJ129" s="64">
        <v>-0.11748072999999699</v>
      </c>
      <c r="DK129" s="64">
        <v>0.41407826999999597</v>
      </c>
      <c r="DL129" s="64">
        <v>-0.12104241499999401</v>
      </c>
      <c r="DM129" s="64">
        <v>-1.88282079999991E-2</v>
      </c>
      <c r="DN129" s="64">
        <v>-0.16366159999999799</v>
      </c>
      <c r="DO129" s="64">
        <v>-3.0567169999995401E-2</v>
      </c>
      <c r="DP129" s="64">
        <v>-2.99371759999945E-2</v>
      </c>
      <c r="DQ129" s="64">
        <v>-4.3729739999998102E-2</v>
      </c>
      <c r="DR129" s="64">
        <v>-2.7336762999996499E-2</v>
      </c>
      <c r="DS129" s="64">
        <v>-2.2382091000028299E-3</v>
      </c>
      <c r="DT129" s="64">
        <v>-3.6955866999999198E-2</v>
      </c>
      <c r="DU129" s="64">
        <v>-8.3254113999997603E-2</v>
      </c>
      <c r="DV129" s="64">
        <v>-6.6609997000033304E-3</v>
      </c>
      <c r="DW129" s="64">
        <v>0.221282270000001</v>
      </c>
      <c r="DX129" s="64">
        <v>0.19942544000000101</v>
      </c>
      <c r="DY129" s="64">
        <v>-1.1610622500002299E-2</v>
      </c>
      <c r="DZ129" s="64">
        <v>-4.7081660000003502E-2</v>
      </c>
      <c r="EA129" s="64">
        <v>0.143396400000007</v>
      </c>
      <c r="EB129" s="64">
        <v>0.236233670000008</v>
      </c>
    </row>
    <row r="130" spans="1:132" x14ac:dyDescent="0.3">
      <c r="A130" s="63"/>
      <c r="B130" s="84" t="s">
        <v>321</v>
      </c>
      <c r="C130" s="64">
        <v>-6.4097230000004196E-2</v>
      </c>
      <c r="D130" s="64">
        <v>-2.7205747000003101E-2</v>
      </c>
      <c r="E130" s="64">
        <v>-0.23123606999999599</v>
      </c>
      <c r="F130" s="64">
        <v>0.49431589999999798</v>
      </c>
      <c r="G130" s="64">
        <v>0.49383885000000599</v>
      </c>
      <c r="H130" s="64">
        <v>-1.4254304000005401E-2</v>
      </c>
      <c r="I130" s="64">
        <v>0.20229388999999401</v>
      </c>
      <c r="J130" s="64">
        <v>-0.42861549999999599</v>
      </c>
      <c r="K130" s="64">
        <v>-6.7129060000004098E-2</v>
      </c>
      <c r="L130" s="64">
        <v>-0.35039811999999498</v>
      </c>
      <c r="M130" s="64">
        <v>-0.22606622999999901</v>
      </c>
      <c r="N130" s="64">
        <v>4.2810753000010998E-2</v>
      </c>
      <c r="O130" s="64">
        <v>1.49512899999982E-2</v>
      </c>
      <c r="P130" s="64">
        <v>9.2379850000767804E-4</v>
      </c>
      <c r="Q130" s="64">
        <v>-0.25651570000000401</v>
      </c>
      <c r="R130" s="64">
        <v>-1.9168392000001901E-2</v>
      </c>
      <c r="S130" s="64">
        <v>0.13342177999999799</v>
      </c>
      <c r="T130" s="64">
        <v>-5.3500989999999402E-2</v>
      </c>
      <c r="U130" s="64">
        <v>3.3433747000000097E-2</v>
      </c>
      <c r="V130" s="64">
        <v>-0.25602390000000202</v>
      </c>
      <c r="W130" s="64">
        <v>6.6711814000086599E-3</v>
      </c>
      <c r="X130" s="64">
        <v>-0.84887606000000304</v>
      </c>
      <c r="Y130" s="64">
        <v>6.5336340000010706E-2</v>
      </c>
      <c r="Z130" s="64">
        <v>5.9696994999991503E-2</v>
      </c>
      <c r="AA130" s="64">
        <v>1.1650798000006899E-2</v>
      </c>
      <c r="AB130" s="64">
        <v>-0.19472942999999601</v>
      </c>
      <c r="AC130" s="64">
        <v>6.1309944999998797E-2</v>
      </c>
      <c r="AD130" s="64">
        <v>1.9017136000010201E-2</v>
      </c>
      <c r="AE130" s="64">
        <v>1.3870409000005199E-2</v>
      </c>
      <c r="AF130" s="64">
        <v>8.7781264999997596E-2</v>
      </c>
      <c r="AG130" s="64">
        <v>-9.7954759999996394E-2</v>
      </c>
      <c r="AH130" s="64">
        <v>-7.5166940000004401E-2</v>
      </c>
      <c r="AI130" s="64">
        <v>-7.4447185000003899E-2</v>
      </c>
      <c r="AJ130" s="64">
        <v>-5.0157769999947801E-3</v>
      </c>
      <c r="AK130" s="64">
        <v>-1.8239357000005001E-2</v>
      </c>
      <c r="AL130" s="64">
        <v>1.3636734000010999E-2</v>
      </c>
      <c r="AM130" s="64">
        <v>-0.10025263999999801</v>
      </c>
      <c r="AN130" s="64">
        <v>2.0819737000010701E-2</v>
      </c>
      <c r="AO130" s="64">
        <v>-0.142732830000003</v>
      </c>
      <c r="AP130" s="64">
        <v>-0.133834440000002</v>
      </c>
      <c r="AQ130" s="64">
        <v>4.7013151999997199E-2</v>
      </c>
      <c r="AR130" s="64">
        <v>0.14618756999999999</v>
      </c>
      <c r="AS130" s="64">
        <v>2.7954390000006799E-2</v>
      </c>
      <c r="AT130" s="64">
        <v>0.85201365000000495</v>
      </c>
      <c r="AU130" s="64">
        <v>1.03282929999615E-3</v>
      </c>
      <c r="AV130" s="64">
        <v>-8.5400700000004603E-2</v>
      </c>
      <c r="AW130" s="64">
        <v>1.7454648000003702E-2</v>
      </c>
      <c r="AX130" s="64">
        <v>-8.7379889999994506E-2</v>
      </c>
      <c r="AY130" s="64">
        <v>-8.6112139999983094E-3</v>
      </c>
      <c r="AZ130" s="64">
        <v>0.11307789399999101</v>
      </c>
      <c r="BA130" s="64">
        <v>-2.2300807999997601E-2</v>
      </c>
      <c r="BB130" s="64">
        <v>0.13230577000000701</v>
      </c>
      <c r="BC130" s="64">
        <v>7.0185310000026001E-3</v>
      </c>
      <c r="BD130" s="64">
        <v>-1.6714085000002502E-2</v>
      </c>
      <c r="BE130" s="64">
        <v>-8.0284779999995101E-2</v>
      </c>
      <c r="BF130" s="64">
        <v>1.4866534000002001E-2</v>
      </c>
      <c r="BG130" s="64">
        <v>0.176611869999999</v>
      </c>
      <c r="BH130" s="64">
        <v>0.15591698999999301</v>
      </c>
      <c r="BI130" s="64">
        <v>2.14458150000096E-2</v>
      </c>
      <c r="BJ130" s="64">
        <v>-4.6978433E-2</v>
      </c>
      <c r="BK130" s="64">
        <v>-4.7255649999999899E-2</v>
      </c>
      <c r="BL130" s="64">
        <v>-0.27518716000000099</v>
      </c>
      <c r="BM130" s="64">
        <v>-0.102444570000004</v>
      </c>
      <c r="BN130" s="64">
        <v>-0.351419480000004</v>
      </c>
      <c r="BO130" s="64">
        <v>9.3100384000011097E-2</v>
      </c>
      <c r="BP130" s="64">
        <v>0.19859992999999901</v>
      </c>
      <c r="BQ130" s="64">
        <v>1.30100010000023E-2</v>
      </c>
      <c r="BR130" s="64">
        <v>0.36066335000000099</v>
      </c>
      <c r="BS130" s="64">
        <v>-0.17353892000000501</v>
      </c>
      <c r="BT130" s="64">
        <v>5.2969888000009603E-2</v>
      </c>
      <c r="BU130" s="64">
        <v>-3.5525179999995597E-2</v>
      </c>
      <c r="BV130" s="64">
        <v>0.215447749999997</v>
      </c>
      <c r="BW130" s="64">
        <v>-0.107126049999995</v>
      </c>
      <c r="BX130" s="64">
        <v>6.5601945000004505E-2</v>
      </c>
      <c r="BY130" s="64">
        <v>0.16502741999999701</v>
      </c>
      <c r="BZ130" s="64">
        <v>0.176952820000009</v>
      </c>
      <c r="CA130" s="64">
        <v>6.5497880000009501E-2</v>
      </c>
      <c r="CB130" s="64">
        <v>-2.3975119999997099E-2</v>
      </c>
      <c r="CC130" s="64">
        <v>-7.5859990000004499E-2</v>
      </c>
      <c r="CD130" s="64">
        <v>-2.00353320000013E-2</v>
      </c>
      <c r="CE130" s="64">
        <v>-8.6772374999999402E-2</v>
      </c>
      <c r="CF130" s="64">
        <v>6.8696470000007004E-2</v>
      </c>
      <c r="CG130" s="64">
        <v>-0.140929310000004</v>
      </c>
      <c r="CH130" s="64">
        <v>0.122623436000002</v>
      </c>
      <c r="CI130" s="64">
        <v>0.29508609999999702</v>
      </c>
      <c r="CJ130" s="64">
        <v>-6.95582850000043E-2</v>
      </c>
      <c r="CK130" s="64">
        <v>0.106822210000002</v>
      </c>
      <c r="CL130" s="64">
        <v>-4.3278276000036104E-3</v>
      </c>
      <c r="CM130" s="64">
        <v>-1.2362063999999999</v>
      </c>
      <c r="CN130" s="64">
        <v>5.4004266999996303E-2</v>
      </c>
      <c r="CO130" s="64">
        <v>-8.6953229999997605E-2</v>
      </c>
      <c r="CP130" s="64">
        <v>1.6867119999997002E-2</v>
      </c>
      <c r="CQ130" s="64">
        <v>-3.9150393999998201E-2</v>
      </c>
      <c r="CR130" s="64">
        <v>-0.25876513000000501</v>
      </c>
      <c r="CS130" s="64">
        <v>-5.4790770000001703E-2</v>
      </c>
      <c r="CT130" s="64">
        <v>2.1259250000005302E-2</v>
      </c>
      <c r="CU130" s="64">
        <v>-0.171103539999995</v>
      </c>
      <c r="CV130" s="64">
        <v>-0.18000654999999999</v>
      </c>
      <c r="CW130" s="64">
        <v>-3.23179140000018E-2</v>
      </c>
      <c r="CX130" s="64">
        <v>0.32240646999999201</v>
      </c>
      <c r="CY130" s="64">
        <v>-9.3573160000004499E-2</v>
      </c>
      <c r="CZ130" s="64">
        <v>6.4060339999993901E-2</v>
      </c>
      <c r="DA130" s="64">
        <v>0.180808469999993</v>
      </c>
      <c r="DB130" s="64">
        <v>0.132806000000008</v>
      </c>
      <c r="DC130" s="64">
        <v>-0.15625720999999901</v>
      </c>
      <c r="DD130" s="64">
        <v>2.7840598000006302E-2</v>
      </c>
      <c r="DE130" s="64">
        <v>2.0101003000005901E-2</v>
      </c>
      <c r="DF130" s="64">
        <v>-2.3371760000001601E-2</v>
      </c>
      <c r="DG130" s="64">
        <v>-4.5871269999997501E-2</v>
      </c>
      <c r="DH130" s="64">
        <v>0.51220225999999403</v>
      </c>
      <c r="DI130" s="64">
        <v>1.7673025999975799E-3</v>
      </c>
      <c r="DJ130" s="64">
        <v>-0.11748072999999699</v>
      </c>
      <c r="DK130" s="64">
        <v>0.41407826999999597</v>
      </c>
      <c r="DL130" s="64">
        <v>-0.12104241499999401</v>
      </c>
      <c r="DM130" s="64">
        <v>-1.88282079999991E-2</v>
      </c>
      <c r="DN130" s="64">
        <v>-0.16366159999999799</v>
      </c>
      <c r="DO130" s="64">
        <v>-3.0567169999995401E-2</v>
      </c>
      <c r="DP130" s="64">
        <v>-2.99371759999945E-2</v>
      </c>
      <c r="DQ130" s="64">
        <v>-4.3729739999998102E-2</v>
      </c>
      <c r="DR130" s="64">
        <v>-2.7336762999996499E-2</v>
      </c>
      <c r="DS130" s="64">
        <v>-2.2382091000028299E-3</v>
      </c>
      <c r="DT130" s="64">
        <v>-3.6955866999999198E-2</v>
      </c>
      <c r="DU130" s="64">
        <v>-8.3254113999997603E-2</v>
      </c>
      <c r="DV130" s="64">
        <v>-6.6609997000033304E-3</v>
      </c>
      <c r="DW130" s="64">
        <v>0.221282270000001</v>
      </c>
      <c r="DX130" s="64">
        <v>0.19942544000000101</v>
      </c>
      <c r="DY130" s="64">
        <v>-1.1610622500002299E-2</v>
      </c>
      <c r="DZ130" s="64">
        <v>-4.7081660000003502E-2</v>
      </c>
      <c r="EA130" s="64">
        <v>0.143396400000007</v>
      </c>
      <c r="EB130" s="64">
        <v>0.236233670000008</v>
      </c>
    </row>
    <row r="131" spans="1:132" x14ac:dyDescent="0.3">
      <c r="A131" s="63"/>
      <c r="B131" s="84" t="s">
        <v>322</v>
      </c>
      <c r="C131" s="64">
        <v>-6.4097230000004196E-2</v>
      </c>
      <c r="D131" s="64">
        <v>-2.7205747000003101E-2</v>
      </c>
      <c r="E131" s="64">
        <v>-0.23123606999999599</v>
      </c>
      <c r="F131" s="64">
        <v>0.49431589999999798</v>
      </c>
      <c r="G131" s="64">
        <v>0.49383885000000599</v>
      </c>
      <c r="H131" s="64">
        <v>-1.4254304000005401E-2</v>
      </c>
      <c r="I131" s="64">
        <v>0.20229388999999401</v>
      </c>
      <c r="J131" s="64">
        <v>-0.42861549999999599</v>
      </c>
      <c r="K131" s="64">
        <v>-6.7129060000004098E-2</v>
      </c>
      <c r="L131" s="64">
        <v>-0.35039811999999498</v>
      </c>
      <c r="M131" s="64">
        <v>-0.22606622999999901</v>
      </c>
      <c r="N131" s="64">
        <v>4.2810753000010998E-2</v>
      </c>
      <c r="O131" s="64">
        <v>1.49512899999982E-2</v>
      </c>
      <c r="P131" s="64">
        <v>9.2379850000767804E-4</v>
      </c>
      <c r="Q131" s="64">
        <v>-0.25651570000000401</v>
      </c>
      <c r="R131" s="64">
        <v>-1.9168392000001901E-2</v>
      </c>
      <c r="S131" s="64">
        <v>0.13342177999999799</v>
      </c>
      <c r="T131" s="64">
        <v>-5.3500989999999402E-2</v>
      </c>
      <c r="U131" s="64">
        <v>3.3433747000000097E-2</v>
      </c>
      <c r="V131" s="64">
        <v>-0.25602390000000202</v>
      </c>
      <c r="W131" s="64">
        <v>6.6711814000086599E-3</v>
      </c>
      <c r="X131" s="64">
        <v>-0.84887606000000304</v>
      </c>
      <c r="Y131" s="64">
        <v>6.5336340000010706E-2</v>
      </c>
      <c r="Z131" s="64">
        <v>5.9696994999991503E-2</v>
      </c>
      <c r="AA131" s="64">
        <v>1.1650798000006899E-2</v>
      </c>
      <c r="AB131" s="64">
        <v>-0.19472942999999601</v>
      </c>
      <c r="AC131" s="64">
        <v>6.1309944999998797E-2</v>
      </c>
      <c r="AD131" s="64">
        <v>1.9017136000010201E-2</v>
      </c>
      <c r="AE131" s="64">
        <v>1.3870409000005199E-2</v>
      </c>
      <c r="AF131" s="64">
        <v>8.7781264999997596E-2</v>
      </c>
      <c r="AG131" s="64">
        <v>-9.7954759999996394E-2</v>
      </c>
      <c r="AH131" s="64">
        <v>-7.5166940000004401E-2</v>
      </c>
      <c r="AI131" s="64">
        <v>-7.4447185000003899E-2</v>
      </c>
      <c r="AJ131" s="64">
        <v>-5.0157769999947801E-3</v>
      </c>
      <c r="AK131" s="64">
        <v>-1.8239357000005001E-2</v>
      </c>
      <c r="AL131" s="64">
        <v>1.3636734000010999E-2</v>
      </c>
      <c r="AM131" s="64">
        <v>-0.10025263999999801</v>
      </c>
      <c r="AN131" s="64">
        <v>2.0819737000010701E-2</v>
      </c>
      <c r="AO131" s="64">
        <v>-0.142732830000003</v>
      </c>
      <c r="AP131" s="64">
        <v>-0.133834440000002</v>
      </c>
      <c r="AQ131" s="64">
        <v>4.7013151999997199E-2</v>
      </c>
      <c r="AR131" s="64">
        <v>0.14618756999999999</v>
      </c>
      <c r="AS131" s="64">
        <v>2.7954390000006799E-2</v>
      </c>
      <c r="AT131" s="64">
        <v>0.85201365000000495</v>
      </c>
      <c r="AU131" s="64">
        <v>1.03282929999615E-3</v>
      </c>
      <c r="AV131" s="64">
        <v>-8.5400700000004603E-2</v>
      </c>
      <c r="AW131" s="64">
        <v>1.7454648000003702E-2</v>
      </c>
      <c r="AX131" s="64">
        <v>-8.7379890000005594E-2</v>
      </c>
      <c r="AY131" s="64">
        <v>-8.6112139999983094E-3</v>
      </c>
      <c r="AZ131" s="64">
        <v>0.11307789399999101</v>
      </c>
      <c r="BA131" s="64">
        <v>-2.2300807999997601E-2</v>
      </c>
      <c r="BB131" s="64">
        <v>0.13230577000000701</v>
      </c>
      <c r="BC131" s="64">
        <v>7.0185310000026001E-3</v>
      </c>
      <c r="BD131" s="64">
        <v>-1.6714085000002502E-2</v>
      </c>
      <c r="BE131" s="64">
        <v>-8.0284779999995101E-2</v>
      </c>
      <c r="BF131" s="64">
        <v>1.4866534000002001E-2</v>
      </c>
      <c r="BG131" s="64">
        <v>0.176611869999999</v>
      </c>
      <c r="BH131" s="64">
        <v>0.15591698999999301</v>
      </c>
      <c r="BI131" s="64">
        <v>2.14458150000096E-2</v>
      </c>
      <c r="BJ131" s="64">
        <v>-4.6978433E-2</v>
      </c>
      <c r="BK131" s="64">
        <v>-4.7255649999999899E-2</v>
      </c>
      <c r="BL131" s="64">
        <v>-0.27518716000000099</v>
      </c>
      <c r="BM131" s="64">
        <v>-0.102444570000004</v>
      </c>
      <c r="BN131" s="64">
        <v>-0.351419480000004</v>
      </c>
      <c r="BO131" s="64">
        <v>9.3100384000011097E-2</v>
      </c>
      <c r="BP131" s="64">
        <v>0.19859992999999901</v>
      </c>
      <c r="BQ131" s="64">
        <v>1.30100010000023E-2</v>
      </c>
      <c r="BR131" s="64">
        <v>0.36066335000000099</v>
      </c>
      <c r="BS131" s="64">
        <v>-0.17353892000000501</v>
      </c>
      <c r="BT131" s="64">
        <v>5.2969888000009603E-2</v>
      </c>
      <c r="BU131" s="64">
        <v>-3.5525179999995597E-2</v>
      </c>
      <c r="BV131" s="64">
        <v>0.215447749999997</v>
      </c>
      <c r="BW131" s="64">
        <v>-0.107126049999995</v>
      </c>
      <c r="BX131" s="64">
        <v>6.5601945000004505E-2</v>
      </c>
      <c r="BY131" s="64">
        <v>0.16502741999999701</v>
      </c>
      <c r="BZ131" s="64">
        <v>0.176952820000009</v>
      </c>
      <c r="CA131" s="64">
        <v>6.5497880000009501E-2</v>
      </c>
      <c r="CB131" s="64">
        <v>-2.3975119999997099E-2</v>
      </c>
      <c r="CC131" s="64">
        <v>-7.5859990000004499E-2</v>
      </c>
      <c r="CD131" s="64">
        <v>-2.00353320000013E-2</v>
      </c>
      <c r="CE131" s="64">
        <v>-8.6772374999999402E-2</v>
      </c>
      <c r="CF131" s="64">
        <v>6.8696470000007004E-2</v>
      </c>
      <c r="CG131" s="64">
        <v>-0.140929310000004</v>
      </c>
      <c r="CH131" s="64">
        <v>0.122623436000002</v>
      </c>
      <c r="CI131" s="64">
        <v>0.29508609999999702</v>
      </c>
      <c r="CJ131" s="64">
        <v>-6.95582850000043E-2</v>
      </c>
      <c r="CK131" s="64">
        <v>0.106822210000002</v>
      </c>
      <c r="CL131" s="64">
        <v>-4.3278276000036104E-3</v>
      </c>
      <c r="CM131" s="64">
        <v>-1.2362063999999999</v>
      </c>
      <c r="CN131" s="64">
        <v>5.4004266999996303E-2</v>
      </c>
      <c r="CO131" s="64">
        <v>-8.6953229999997605E-2</v>
      </c>
      <c r="CP131" s="64">
        <v>1.6867119999997002E-2</v>
      </c>
      <c r="CQ131" s="64">
        <v>-3.9150393999998201E-2</v>
      </c>
      <c r="CR131" s="64">
        <v>-0.25876513000000501</v>
      </c>
      <c r="CS131" s="64">
        <v>-5.4790770000001703E-2</v>
      </c>
      <c r="CT131" s="64">
        <v>2.1259250000005302E-2</v>
      </c>
      <c r="CU131" s="64">
        <v>-0.171103539999995</v>
      </c>
      <c r="CV131" s="64">
        <v>-0.18000654999999999</v>
      </c>
      <c r="CW131" s="64">
        <v>-3.23179140000018E-2</v>
      </c>
      <c r="CX131" s="64">
        <v>0.32240646999999201</v>
      </c>
      <c r="CY131" s="64">
        <v>-9.3573160000004499E-2</v>
      </c>
      <c r="CZ131" s="64">
        <v>6.4060339999993901E-2</v>
      </c>
      <c r="DA131" s="64">
        <v>0.180808469999993</v>
      </c>
      <c r="DB131" s="64">
        <v>0.132806000000008</v>
      </c>
      <c r="DC131" s="64">
        <v>-0.15625720999999901</v>
      </c>
      <c r="DD131" s="64">
        <v>2.7840598000006302E-2</v>
      </c>
      <c r="DE131" s="64">
        <v>2.0101003000005901E-2</v>
      </c>
      <c r="DF131" s="64">
        <v>-2.3371760000001601E-2</v>
      </c>
      <c r="DG131" s="64">
        <v>-4.5871269999997501E-2</v>
      </c>
      <c r="DH131" s="64">
        <v>0.51220225999999403</v>
      </c>
      <c r="DI131" s="64">
        <v>1.7673025999975799E-3</v>
      </c>
      <c r="DJ131" s="64">
        <v>-0.11748072999999699</v>
      </c>
      <c r="DK131" s="64">
        <v>0.41407826999999597</v>
      </c>
      <c r="DL131" s="64">
        <v>-0.12104241499999401</v>
      </c>
      <c r="DM131" s="64">
        <v>-1.88282079999991E-2</v>
      </c>
      <c r="DN131" s="64">
        <v>-0.16366159999999799</v>
      </c>
      <c r="DO131" s="64">
        <v>-3.0567169999995401E-2</v>
      </c>
      <c r="DP131" s="64">
        <v>-2.99371759999945E-2</v>
      </c>
      <c r="DQ131" s="64">
        <v>-4.3729739999998102E-2</v>
      </c>
      <c r="DR131" s="64">
        <v>-2.7336762999996499E-2</v>
      </c>
      <c r="DS131" s="64">
        <v>-2.2382091000028299E-3</v>
      </c>
      <c r="DT131" s="64">
        <v>-3.6955866999999198E-2</v>
      </c>
      <c r="DU131" s="64">
        <v>-8.3254113999997603E-2</v>
      </c>
      <c r="DV131" s="64">
        <v>-6.6609997000033304E-3</v>
      </c>
      <c r="DW131" s="64">
        <v>0.221282270000001</v>
      </c>
      <c r="DX131" s="64">
        <v>0.19942544000000101</v>
      </c>
      <c r="DY131" s="64">
        <v>-1.1610622500002299E-2</v>
      </c>
      <c r="DZ131" s="64">
        <v>-4.7081660000003502E-2</v>
      </c>
      <c r="EA131" s="64">
        <v>0.143396400000007</v>
      </c>
      <c r="EB131" s="64">
        <v>0.236233670000008</v>
      </c>
    </row>
    <row r="132" spans="1:132" x14ac:dyDescent="0.3">
      <c r="A132" s="63"/>
      <c r="B132" s="84" t="s">
        <v>323</v>
      </c>
      <c r="C132" s="64" t="s">
        <v>53</v>
      </c>
      <c r="D132" s="64" t="s">
        <v>53</v>
      </c>
      <c r="E132" s="64" t="s">
        <v>53</v>
      </c>
      <c r="F132" s="64" t="s">
        <v>53</v>
      </c>
      <c r="G132" s="64" t="s">
        <v>53</v>
      </c>
      <c r="H132" s="64" t="s">
        <v>53</v>
      </c>
      <c r="I132" s="64" t="s">
        <v>53</v>
      </c>
      <c r="J132" s="64" t="s">
        <v>53</v>
      </c>
      <c r="K132" s="64" t="s">
        <v>53</v>
      </c>
      <c r="L132" s="64" t="s">
        <v>53</v>
      </c>
      <c r="M132" s="64" t="s">
        <v>53</v>
      </c>
      <c r="N132" s="64" t="s">
        <v>53</v>
      </c>
      <c r="O132" s="64" t="s">
        <v>53</v>
      </c>
      <c r="P132" s="64" t="s">
        <v>53</v>
      </c>
      <c r="Q132" s="64" t="s">
        <v>53</v>
      </c>
      <c r="R132" s="64" t="s">
        <v>53</v>
      </c>
      <c r="S132" s="64" t="s">
        <v>53</v>
      </c>
      <c r="T132" s="64" t="s">
        <v>53</v>
      </c>
      <c r="U132" s="64" t="s">
        <v>53</v>
      </c>
      <c r="V132" s="64" t="s">
        <v>53</v>
      </c>
      <c r="W132" s="64" t="s">
        <v>53</v>
      </c>
      <c r="X132" s="64" t="s">
        <v>53</v>
      </c>
      <c r="Y132" s="64" t="s">
        <v>53</v>
      </c>
      <c r="Z132" s="64" t="s">
        <v>53</v>
      </c>
      <c r="AA132" s="64" t="s">
        <v>53</v>
      </c>
      <c r="AB132" s="64" t="s">
        <v>53</v>
      </c>
      <c r="AC132" s="64" t="s">
        <v>53</v>
      </c>
      <c r="AD132" s="64" t="s">
        <v>53</v>
      </c>
      <c r="AE132" s="64" t="s">
        <v>53</v>
      </c>
      <c r="AF132" s="64" t="s">
        <v>53</v>
      </c>
      <c r="AG132" s="64" t="s">
        <v>53</v>
      </c>
      <c r="AH132" s="64" t="s">
        <v>53</v>
      </c>
      <c r="AI132" s="64" t="s">
        <v>53</v>
      </c>
      <c r="AJ132" s="64" t="s">
        <v>53</v>
      </c>
      <c r="AK132" s="64" t="s">
        <v>53</v>
      </c>
      <c r="AL132" s="64" t="s">
        <v>53</v>
      </c>
      <c r="AM132" s="64" t="s">
        <v>53</v>
      </c>
      <c r="AN132" s="64" t="s">
        <v>53</v>
      </c>
      <c r="AO132" s="64" t="s">
        <v>53</v>
      </c>
      <c r="AP132" s="64" t="s">
        <v>53</v>
      </c>
      <c r="AQ132" s="64" t="s">
        <v>53</v>
      </c>
      <c r="AR132" s="64" t="s">
        <v>53</v>
      </c>
      <c r="AS132" s="64" t="s">
        <v>53</v>
      </c>
      <c r="AT132" s="64" t="s">
        <v>53</v>
      </c>
      <c r="AU132" s="64" t="s">
        <v>53</v>
      </c>
      <c r="AV132" s="64" t="s">
        <v>53</v>
      </c>
      <c r="AW132" s="64" t="s">
        <v>53</v>
      </c>
      <c r="AX132" s="64" t="s">
        <v>53</v>
      </c>
      <c r="AY132" s="64" t="s">
        <v>53</v>
      </c>
      <c r="AZ132" s="64" t="s">
        <v>53</v>
      </c>
      <c r="BA132" s="64" t="s">
        <v>53</v>
      </c>
      <c r="BB132" s="64" t="s">
        <v>53</v>
      </c>
      <c r="BC132" s="64" t="s">
        <v>53</v>
      </c>
      <c r="BD132" s="64" t="s">
        <v>53</v>
      </c>
      <c r="BE132" s="64" t="s">
        <v>53</v>
      </c>
      <c r="BF132" s="64" t="s">
        <v>53</v>
      </c>
      <c r="BG132" s="64" t="s">
        <v>53</v>
      </c>
      <c r="BH132" s="64" t="s">
        <v>53</v>
      </c>
      <c r="BI132" s="64" t="s">
        <v>53</v>
      </c>
      <c r="BJ132" s="64" t="s">
        <v>53</v>
      </c>
      <c r="BK132" s="64" t="s">
        <v>53</v>
      </c>
      <c r="BL132" s="64" t="s">
        <v>53</v>
      </c>
      <c r="BM132" s="64" t="s">
        <v>53</v>
      </c>
      <c r="BN132" s="64" t="s">
        <v>53</v>
      </c>
      <c r="BO132" s="64" t="s">
        <v>53</v>
      </c>
      <c r="BP132" s="64" t="s">
        <v>53</v>
      </c>
      <c r="BQ132" s="64" t="s">
        <v>53</v>
      </c>
      <c r="BR132" s="64" t="s">
        <v>53</v>
      </c>
      <c r="BS132" s="64" t="s">
        <v>53</v>
      </c>
      <c r="BT132" s="64" t="s">
        <v>53</v>
      </c>
      <c r="BU132" s="64" t="s">
        <v>53</v>
      </c>
      <c r="BV132" s="64" t="s">
        <v>53</v>
      </c>
      <c r="BW132" s="64" t="s">
        <v>53</v>
      </c>
      <c r="BX132" s="64" t="s">
        <v>53</v>
      </c>
      <c r="BY132" s="64" t="s">
        <v>53</v>
      </c>
      <c r="BZ132" s="64" t="s">
        <v>53</v>
      </c>
      <c r="CA132" s="64" t="s">
        <v>53</v>
      </c>
      <c r="CB132" s="64" t="s">
        <v>53</v>
      </c>
      <c r="CC132" s="64" t="s">
        <v>53</v>
      </c>
      <c r="CD132" s="64" t="s">
        <v>53</v>
      </c>
      <c r="CE132" s="64" t="s">
        <v>53</v>
      </c>
      <c r="CF132" s="64" t="s">
        <v>53</v>
      </c>
      <c r="CG132" s="64" t="s">
        <v>53</v>
      </c>
      <c r="CH132" s="64" t="s">
        <v>53</v>
      </c>
      <c r="CI132" s="64" t="s">
        <v>53</v>
      </c>
      <c r="CJ132" s="64" t="s">
        <v>53</v>
      </c>
      <c r="CK132" s="64" t="s">
        <v>53</v>
      </c>
      <c r="CL132" s="64" t="s">
        <v>53</v>
      </c>
      <c r="CM132" s="64" t="s">
        <v>53</v>
      </c>
      <c r="CN132" s="64" t="s">
        <v>53</v>
      </c>
      <c r="CO132" s="64" t="s">
        <v>53</v>
      </c>
      <c r="CP132" s="64" t="s">
        <v>53</v>
      </c>
      <c r="CQ132" s="64" t="s">
        <v>53</v>
      </c>
      <c r="CR132" s="64" t="s">
        <v>53</v>
      </c>
      <c r="CS132" s="64" t="s">
        <v>53</v>
      </c>
      <c r="CT132" s="64" t="s">
        <v>53</v>
      </c>
      <c r="CU132" s="64" t="s">
        <v>53</v>
      </c>
      <c r="CV132" s="64" t="s">
        <v>53</v>
      </c>
      <c r="CW132" s="64" t="s">
        <v>53</v>
      </c>
      <c r="CX132" s="64" t="s">
        <v>53</v>
      </c>
      <c r="CY132" s="64" t="s">
        <v>53</v>
      </c>
      <c r="CZ132" s="64" t="s">
        <v>53</v>
      </c>
      <c r="DA132" s="64" t="s">
        <v>53</v>
      </c>
      <c r="DB132" s="64" t="s">
        <v>53</v>
      </c>
      <c r="DC132" s="64" t="s">
        <v>53</v>
      </c>
      <c r="DD132" s="64" t="s">
        <v>53</v>
      </c>
      <c r="DE132" s="64" t="s">
        <v>53</v>
      </c>
      <c r="DF132" s="64" t="s">
        <v>53</v>
      </c>
      <c r="DG132" s="64" t="s">
        <v>53</v>
      </c>
      <c r="DH132" s="64">
        <v>0</v>
      </c>
      <c r="DI132" s="64">
        <v>1.7673025999975799E-3</v>
      </c>
      <c r="DJ132" s="64">
        <v>-0.11748072999999699</v>
      </c>
      <c r="DK132" s="64">
        <v>0.41407826999999597</v>
      </c>
      <c r="DL132" s="64">
        <v>-0.12104241499999401</v>
      </c>
      <c r="DM132" s="64">
        <v>-1.88282079999991E-2</v>
      </c>
      <c r="DN132" s="64">
        <v>-0.16366159999999799</v>
      </c>
      <c r="DO132" s="64">
        <v>-3.0567169999995401E-2</v>
      </c>
      <c r="DP132" s="64">
        <v>-2.99371759999945E-2</v>
      </c>
      <c r="DQ132" s="64">
        <v>-4.3729739999998102E-2</v>
      </c>
      <c r="DR132" s="64">
        <v>-2.7336762999996499E-2</v>
      </c>
      <c r="DS132" s="64">
        <v>-2.2382091000028299E-3</v>
      </c>
      <c r="DT132" s="64">
        <v>-3.6955866999999198E-2</v>
      </c>
      <c r="DU132" s="64">
        <v>-8.3254113999997603E-2</v>
      </c>
      <c r="DV132" s="64">
        <v>-6.6609997000033304E-3</v>
      </c>
      <c r="DW132" s="64">
        <v>0.221282270000001</v>
      </c>
      <c r="DX132" s="64">
        <v>0.19942544000000101</v>
      </c>
      <c r="DY132" s="64">
        <v>-1.1610622500002299E-2</v>
      </c>
      <c r="DZ132" s="64">
        <v>-4.7081660000003502E-2</v>
      </c>
      <c r="EA132" s="64">
        <v>0.143396400000007</v>
      </c>
      <c r="EB132" s="64">
        <v>0.236233670000008</v>
      </c>
    </row>
    <row r="133" spans="1:132" x14ac:dyDescent="0.3">
      <c r="A133" s="63"/>
      <c r="B133" s="83" t="s">
        <v>324</v>
      </c>
      <c r="C133" s="64">
        <v>-6.4097230000004196E-2</v>
      </c>
      <c r="D133" s="64">
        <v>-2.7205747000003101E-2</v>
      </c>
      <c r="E133" s="64">
        <v>-0.23123606999999599</v>
      </c>
      <c r="F133" s="64">
        <v>0.49431589999999798</v>
      </c>
      <c r="G133" s="64">
        <v>0.49383885000000599</v>
      </c>
      <c r="H133" s="64">
        <v>-1.4254304000005401E-2</v>
      </c>
      <c r="I133" s="64">
        <v>0.20229388999999401</v>
      </c>
      <c r="J133" s="64">
        <v>-0.42861549999999599</v>
      </c>
      <c r="K133" s="64">
        <v>-6.7129060000004098E-2</v>
      </c>
      <c r="L133" s="64">
        <v>-0.35039811999999498</v>
      </c>
      <c r="M133" s="64">
        <v>-0.22606622999999901</v>
      </c>
      <c r="N133" s="64">
        <v>4.2810753000010998E-2</v>
      </c>
      <c r="O133" s="64">
        <v>1.49512899999982E-2</v>
      </c>
      <c r="P133" s="64">
        <v>9.2379850000767804E-4</v>
      </c>
      <c r="Q133" s="64">
        <v>-0.25651570000000401</v>
      </c>
      <c r="R133" s="64">
        <v>-1.9168392000001901E-2</v>
      </c>
      <c r="S133" s="64">
        <v>0.13342177999999799</v>
      </c>
      <c r="T133" s="64">
        <v>-5.3500989999999402E-2</v>
      </c>
      <c r="U133" s="64">
        <v>3.3433747000000097E-2</v>
      </c>
      <c r="V133" s="64">
        <v>-0.25602390000000202</v>
      </c>
      <c r="W133" s="64">
        <v>6.6711814000086599E-3</v>
      </c>
      <c r="X133" s="64">
        <v>-0.84887606000000304</v>
      </c>
      <c r="Y133" s="64">
        <v>6.5336340000010706E-2</v>
      </c>
      <c r="Z133" s="64">
        <v>5.9696994999991503E-2</v>
      </c>
      <c r="AA133" s="64">
        <v>1.1650798000006899E-2</v>
      </c>
      <c r="AB133" s="64">
        <v>-0.19472942999999601</v>
      </c>
      <c r="AC133" s="64">
        <v>6.1309944999998797E-2</v>
      </c>
      <c r="AD133" s="64">
        <v>1.9017136000010201E-2</v>
      </c>
      <c r="AE133" s="64">
        <v>1.3870409000005199E-2</v>
      </c>
      <c r="AF133" s="64">
        <v>8.7781264999997596E-2</v>
      </c>
      <c r="AG133" s="64">
        <v>-9.7954759999996394E-2</v>
      </c>
      <c r="AH133" s="64">
        <v>-7.5166940000004401E-2</v>
      </c>
      <c r="AI133" s="64">
        <v>-7.4447185000003899E-2</v>
      </c>
      <c r="AJ133" s="64">
        <v>-5.0157769999947801E-3</v>
      </c>
      <c r="AK133" s="64">
        <v>-1.8239357000005001E-2</v>
      </c>
      <c r="AL133" s="64">
        <v>1.3636734000010999E-2</v>
      </c>
      <c r="AM133" s="64">
        <v>-0.10025263999999801</v>
      </c>
      <c r="AN133" s="64">
        <v>2.0819737000010701E-2</v>
      </c>
      <c r="AO133" s="64">
        <v>-0.142732830000003</v>
      </c>
      <c r="AP133" s="64">
        <v>-0.133834440000002</v>
      </c>
      <c r="AQ133" s="64">
        <v>4.7013151999997199E-2</v>
      </c>
      <c r="AR133" s="64">
        <v>0.14618756999999999</v>
      </c>
      <c r="AS133" s="64">
        <v>2.7954390000006799E-2</v>
      </c>
      <c r="AT133" s="64">
        <v>0.85201365000000495</v>
      </c>
      <c r="AU133" s="64">
        <v>1.03282929999615E-3</v>
      </c>
      <c r="AV133" s="64">
        <v>-8.5400700000004603E-2</v>
      </c>
      <c r="AW133" s="64">
        <v>1.7454648000003702E-2</v>
      </c>
      <c r="AX133" s="64">
        <v>-8.7379889999994506E-2</v>
      </c>
      <c r="AY133" s="64">
        <v>-8.6112139999983094E-3</v>
      </c>
      <c r="AZ133" s="64">
        <v>0.11307789399999101</v>
      </c>
      <c r="BA133" s="64">
        <v>-2.2300807999997601E-2</v>
      </c>
      <c r="BB133" s="64">
        <v>0.13230577000000701</v>
      </c>
      <c r="BC133" s="64">
        <v>7.0185310000026001E-3</v>
      </c>
      <c r="BD133" s="64">
        <v>-1.6714085000002502E-2</v>
      </c>
      <c r="BE133" s="64">
        <v>-8.0284779999995101E-2</v>
      </c>
      <c r="BF133" s="64">
        <v>1.4866534000002001E-2</v>
      </c>
      <c r="BG133" s="64">
        <v>0.176611869999999</v>
      </c>
      <c r="BH133" s="64">
        <v>0.15591698999999301</v>
      </c>
      <c r="BI133" s="64">
        <v>2.14458150000096E-2</v>
      </c>
      <c r="BJ133" s="64">
        <v>-4.6978433E-2</v>
      </c>
      <c r="BK133" s="64">
        <v>-4.7255649999999899E-2</v>
      </c>
      <c r="BL133" s="64">
        <v>-0.27518716000000099</v>
      </c>
      <c r="BM133" s="64">
        <v>-0.102444570000004</v>
      </c>
      <c r="BN133" s="64">
        <v>-0.351419480000004</v>
      </c>
      <c r="BO133" s="64">
        <v>9.3100384000011097E-2</v>
      </c>
      <c r="BP133" s="64">
        <v>0.19859992999999901</v>
      </c>
      <c r="BQ133" s="64">
        <v>1.30100010000023E-2</v>
      </c>
      <c r="BR133" s="64">
        <v>0.36066335000000099</v>
      </c>
      <c r="BS133" s="64">
        <v>-0.17353892000000501</v>
      </c>
      <c r="BT133" s="64">
        <v>5.2969888000009603E-2</v>
      </c>
      <c r="BU133" s="64">
        <v>-3.5525179999995597E-2</v>
      </c>
      <c r="BV133" s="64">
        <v>0.215447749999997</v>
      </c>
      <c r="BW133" s="64">
        <v>-0.107126049999995</v>
      </c>
      <c r="BX133" s="64">
        <v>6.5601945000004505E-2</v>
      </c>
      <c r="BY133" s="64">
        <v>0.16502741999999701</v>
      </c>
      <c r="BZ133" s="64">
        <v>0.176952820000009</v>
      </c>
      <c r="CA133" s="64">
        <v>6.5497880000009501E-2</v>
      </c>
      <c r="CB133" s="64">
        <v>-2.3975119999997099E-2</v>
      </c>
      <c r="CC133" s="64">
        <v>-7.5859990000004499E-2</v>
      </c>
      <c r="CD133" s="64">
        <v>-2.00353320000013E-2</v>
      </c>
      <c r="CE133" s="64">
        <v>-8.6772374999999402E-2</v>
      </c>
      <c r="CF133" s="64">
        <v>6.8696470000007004E-2</v>
      </c>
      <c r="CG133" s="64">
        <v>-0.140929310000004</v>
      </c>
      <c r="CH133" s="64">
        <v>0.122623436000002</v>
      </c>
      <c r="CI133" s="64">
        <v>0.29508609999999702</v>
      </c>
      <c r="CJ133" s="64">
        <v>-6.95582850000043E-2</v>
      </c>
      <c r="CK133" s="64">
        <v>0.106822210000002</v>
      </c>
      <c r="CL133" s="64">
        <v>-4.3278276000036104E-3</v>
      </c>
      <c r="CM133" s="64">
        <v>-1.2362063999999999</v>
      </c>
      <c r="CN133" s="64">
        <v>5.4004266999996303E-2</v>
      </c>
      <c r="CO133" s="64">
        <v>-8.6953229999997605E-2</v>
      </c>
      <c r="CP133" s="64">
        <v>1.6867119999997002E-2</v>
      </c>
      <c r="CQ133" s="64">
        <v>-3.9150393999998201E-2</v>
      </c>
      <c r="CR133" s="64">
        <v>-0.25876513000000501</v>
      </c>
      <c r="CS133" s="64">
        <v>-5.4790770000001703E-2</v>
      </c>
      <c r="CT133" s="64">
        <v>2.1259250000005302E-2</v>
      </c>
      <c r="CU133" s="64">
        <v>-0.171103539999995</v>
      </c>
      <c r="CV133" s="64">
        <v>-0.18000654999999999</v>
      </c>
      <c r="CW133" s="64">
        <v>-3.23179140000018E-2</v>
      </c>
      <c r="CX133" s="64">
        <v>0.32240646999999201</v>
      </c>
      <c r="CY133" s="64">
        <v>-9.3573160000004499E-2</v>
      </c>
      <c r="CZ133" s="64">
        <v>6.4060339999993901E-2</v>
      </c>
      <c r="DA133" s="64">
        <v>0.180808469999993</v>
      </c>
      <c r="DB133" s="64">
        <v>0.132806000000008</v>
      </c>
      <c r="DC133" s="64">
        <v>-0.15625720999999901</v>
      </c>
      <c r="DD133" s="64">
        <v>2.7840598000006302E-2</v>
      </c>
      <c r="DE133" s="64">
        <v>2.0101003000005901E-2</v>
      </c>
      <c r="DF133" s="64">
        <v>-2.3371760000001601E-2</v>
      </c>
      <c r="DG133" s="64">
        <v>-4.5871269999997501E-2</v>
      </c>
      <c r="DH133" s="64">
        <v>0.51220225999999403</v>
      </c>
      <c r="DI133" s="64">
        <v>1.7673025999975799E-3</v>
      </c>
      <c r="DJ133" s="64">
        <v>-0.11748072999999699</v>
      </c>
      <c r="DK133" s="64">
        <v>0.41407826999999597</v>
      </c>
      <c r="DL133" s="64">
        <v>-0.12104241499999401</v>
      </c>
      <c r="DM133" s="64">
        <v>-1.88282079999991E-2</v>
      </c>
      <c r="DN133" s="64">
        <v>-0.16366159999999799</v>
      </c>
      <c r="DO133" s="64">
        <v>-3.0567169999995401E-2</v>
      </c>
      <c r="DP133" s="64">
        <v>-2.99371759999945E-2</v>
      </c>
      <c r="DQ133" s="64">
        <v>-4.3729739999998102E-2</v>
      </c>
      <c r="DR133" s="64">
        <v>-2.7336762999996499E-2</v>
      </c>
      <c r="DS133" s="64">
        <v>-2.2382091000028299E-3</v>
      </c>
      <c r="DT133" s="64">
        <v>-3.6955866999999198E-2</v>
      </c>
      <c r="DU133" s="64">
        <v>-8.3254113999997603E-2</v>
      </c>
      <c r="DV133" s="64">
        <v>-6.6609997000033304E-3</v>
      </c>
      <c r="DW133" s="64">
        <v>0.221282270000001</v>
      </c>
      <c r="DX133" s="64">
        <v>0.19942544000000101</v>
      </c>
      <c r="DY133" s="64">
        <v>-1.1610622500002299E-2</v>
      </c>
      <c r="DZ133" s="64">
        <v>-4.7081660000003502E-2</v>
      </c>
      <c r="EA133" s="64">
        <v>0.143396400000007</v>
      </c>
      <c r="EB133" s="64">
        <v>0.236233670000008</v>
      </c>
    </row>
    <row r="134" spans="1:132" x14ac:dyDescent="0.3">
      <c r="A134" s="63"/>
      <c r="B134" s="83" t="s">
        <v>325</v>
      </c>
      <c r="C134" s="64">
        <v>-6.4097230000004196E-2</v>
      </c>
      <c r="D134" s="64">
        <v>-2.7205747000003101E-2</v>
      </c>
      <c r="E134" s="64">
        <v>-0.23123606999999599</v>
      </c>
      <c r="F134" s="64">
        <v>0.49431589999999798</v>
      </c>
      <c r="G134" s="64">
        <v>0.49383885000000599</v>
      </c>
      <c r="H134" s="64">
        <v>-1.4254304000005401E-2</v>
      </c>
      <c r="I134" s="64">
        <v>0.20229388999999401</v>
      </c>
      <c r="J134" s="64">
        <v>-0.42861549999999599</v>
      </c>
      <c r="K134" s="64">
        <v>-6.7129060000004098E-2</v>
      </c>
      <c r="L134" s="64">
        <v>-0.35039811999999498</v>
      </c>
      <c r="M134" s="64">
        <v>-0.22606622999999901</v>
      </c>
      <c r="N134" s="64">
        <v>4.2810753000010998E-2</v>
      </c>
      <c r="O134" s="64">
        <v>1.49512899999982E-2</v>
      </c>
      <c r="P134" s="64">
        <v>9.2379850000767804E-4</v>
      </c>
      <c r="Q134" s="64">
        <v>-0.25651570000000401</v>
      </c>
      <c r="R134" s="64">
        <v>-1.9168392000001901E-2</v>
      </c>
      <c r="S134" s="64">
        <v>0.13342177999999799</v>
      </c>
      <c r="T134" s="64">
        <v>-5.3500989999999402E-2</v>
      </c>
      <c r="U134" s="64">
        <v>3.3433747000000097E-2</v>
      </c>
      <c r="V134" s="64">
        <v>-0.25602390000000202</v>
      </c>
      <c r="W134" s="64">
        <v>6.6711814000086599E-3</v>
      </c>
      <c r="X134" s="64">
        <v>-0.84887606000000304</v>
      </c>
      <c r="Y134" s="64">
        <v>6.5336340000010706E-2</v>
      </c>
      <c r="Z134" s="64">
        <v>5.9696994999991503E-2</v>
      </c>
      <c r="AA134" s="64">
        <v>1.1650798000006899E-2</v>
      </c>
      <c r="AB134" s="64">
        <v>-0.19472942999999601</v>
      </c>
      <c r="AC134" s="64">
        <v>6.1309944999998797E-2</v>
      </c>
      <c r="AD134" s="64">
        <v>1.9017136000010201E-2</v>
      </c>
      <c r="AE134" s="64">
        <v>1.3870409000005199E-2</v>
      </c>
      <c r="AF134" s="64">
        <v>8.7781264999997596E-2</v>
      </c>
      <c r="AG134" s="64">
        <v>-9.7954759999996394E-2</v>
      </c>
      <c r="AH134" s="64">
        <v>-7.5166940000004401E-2</v>
      </c>
      <c r="AI134" s="64">
        <v>-7.4447185000003899E-2</v>
      </c>
      <c r="AJ134" s="64">
        <v>-5.0157769999947801E-3</v>
      </c>
      <c r="AK134" s="64">
        <v>-1.8239357000005001E-2</v>
      </c>
      <c r="AL134" s="64">
        <v>1.3636734000010999E-2</v>
      </c>
      <c r="AM134" s="64">
        <v>-0.10025263999999801</v>
      </c>
      <c r="AN134" s="64">
        <v>2.0819737000010701E-2</v>
      </c>
      <c r="AO134" s="64">
        <v>-0.142732830000003</v>
      </c>
      <c r="AP134" s="64">
        <v>-0.133834440000002</v>
      </c>
      <c r="AQ134" s="64">
        <v>4.7013151999997199E-2</v>
      </c>
      <c r="AR134" s="64">
        <v>0.14618756999999999</v>
      </c>
      <c r="AS134" s="64">
        <v>2.7954390000006799E-2</v>
      </c>
      <c r="AT134" s="64">
        <v>0.85201365000000495</v>
      </c>
      <c r="AU134" s="64">
        <v>1.03282929999615E-3</v>
      </c>
      <c r="AV134" s="64">
        <v>-8.5400700000004603E-2</v>
      </c>
      <c r="AW134" s="64">
        <v>1.7454648000003702E-2</v>
      </c>
      <c r="AX134" s="64">
        <v>-8.7379889999994506E-2</v>
      </c>
      <c r="AY134" s="64">
        <v>-8.6112139999983094E-3</v>
      </c>
      <c r="AZ134" s="64">
        <v>0.11307789399999101</v>
      </c>
      <c r="BA134" s="64">
        <v>-2.2300807999997601E-2</v>
      </c>
      <c r="BB134" s="64">
        <v>0.13230577000000701</v>
      </c>
      <c r="BC134" s="64">
        <v>7.0185310000026001E-3</v>
      </c>
      <c r="BD134" s="64">
        <v>-1.6714085000002502E-2</v>
      </c>
      <c r="BE134" s="64">
        <v>-8.0284779999995101E-2</v>
      </c>
      <c r="BF134" s="64">
        <v>1.4866534000002001E-2</v>
      </c>
      <c r="BG134" s="64">
        <v>0.176611869999999</v>
      </c>
      <c r="BH134" s="64">
        <v>0.15591698999999301</v>
      </c>
      <c r="BI134" s="64">
        <v>2.14458150000096E-2</v>
      </c>
      <c r="BJ134" s="64">
        <v>-4.6978433E-2</v>
      </c>
      <c r="BK134" s="64">
        <v>-4.7255649999999899E-2</v>
      </c>
      <c r="BL134" s="64">
        <v>-0.27518716000000099</v>
      </c>
      <c r="BM134" s="64">
        <v>-0.102444570000004</v>
      </c>
      <c r="BN134" s="64">
        <v>-0.351419480000004</v>
      </c>
      <c r="BO134" s="64">
        <v>9.3100384000011097E-2</v>
      </c>
      <c r="BP134" s="64">
        <v>0.19859992999999901</v>
      </c>
      <c r="BQ134" s="64">
        <v>1.30100010000023E-2</v>
      </c>
      <c r="BR134" s="64">
        <v>0.36066335000000099</v>
      </c>
      <c r="BS134" s="64">
        <v>-0.17353892000000501</v>
      </c>
      <c r="BT134" s="64">
        <v>5.2969888000009603E-2</v>
      </c>
      <c r="BU134" s="64">
        <v>-3.5525179999995597E-2</v>
      </c>
      <c r="BV134" s="64">
        <v>0.215447749999997</v>
      </c>
      <c r="BW134" s="64">
        <v>-0.107126049999995</v>
      </c>
      <c r="BX134" s="64">
        <v>6.5601945000004505E-2</v>
      </c>
      <c r="BY134" s="64">
        <v>0.16502741999999701</v>
      </c>
      <c r="BZ134" s="64">
        <v>0.176952820000009</v>
      </c>
      <c r="CA134" s="64">
        <v>6.5497880000009501E-2</v>
      </c>
      <c r="CB134" s="64">
        <v>-2.3975119999997099E-2</v>
      </c>
      <c r="CC134" s="64">
        <v>-7.5859990000004499E-2</v>
      </c>
      <c r="CD134" s="64">
        <v>-2.00353320000013E-2</v>
      </c>
      <c r="CE134" s="64">
        <v>-8.6772374999999402E-2</v>
      </c>
      <c r="CF134" s="64">
        <v>6.8696470000007004E-2</v>
      </c>
      <c r="CG134" s="64">
        <v>-0.140929310000004</v>
      </c>
      <c r="CH134" s="64">
        <v>0.122623436000002</v>
      </c>
      <c r="CI134" s="64">
        <v>0.29508609999999702</v>
      </c>
      <c r="CJ134" s="64">
        <v>-6.95582850000043E-2</v>
      </c>
      <c r="CK134" s="64">
        <v>0.106822210000002</v>
      </c>
      <c r="CL134" s="64">
        <v>-4.3278276000036104E-3</v>
      </c>
      <c r="CM134" s="64">
        <v>-1.2362063999999999</v>
      </c>
      <c r="CN134" s="64">
        <v>5.4004266999996303E-2</v>
      </c>
      <c r="CO134" s="64">
        <v>-8.6953229999997605E-2</v>
      </c>
      <c r="CP134" s="64">
        <v>1.6867119999997002E-2</v>
      </c>
      <c r="CQ134" s="64">
        <v>-3.9150393999998201E-2</v>
      </c>
      <c r="CR134" s="64">
        <v>-0.25876513000000501</v>
      </c>
      <c r="CS134" s="64">
        <v>-5.4790770000001703E-2</v>
      </c>
      <c r="CT134" s="64">
        <v>2.1259250000005302E-2</v>
      </c>
      <c r="CU134" s="64">
        <v>-0.171103539999995</v>
      </c>
      <c r="CV134" s="64">
        <v>-0.18000654999999999</v>
      </c>
      <c r="CW134" s="64">
        <v>-3.23179140000018E-2</v>
      </c>
      <c r="CX134" s="64">
        <v>0.32240646999999201</v>
      </c>
      <c r="CY134" s="64">
        <v>-9.3573160000004499E-2</v>
      </c>
      <c r="CZ134" s="64">
        <v>6.4060339999993901E-2</v>
      </c>
      <c r="DA134" s="64">
        <v>0.180808469999993</v>
      </c>
      <c r="DB134" s="64">
        <v>0.132806000000008</v>
      </c>
      <c r="DC134" s="64">
        <v>-0.15625720999999901</v>
      </c>
      <c r="DD134" s="64">
        <v>2.7840598000006302E-2</v>
      </c>
      <c r="DE134" s="64">
        <v>2.0101003000005901E-2</v>
      </c>
      <c r="DF134" s="64">
        <v>-2.3371760000001601E-2</v>
      </c>
      <c r="DG134" s="64">
        <v>-4.5871269999997501E-2</v>
      </c>
      <c r="DH134" s="64">
        <v>0.51220225999999403</v>
      </c>
      <c r="DI134" s="64">
        <v>1.7673025999975799E-3</v>
      </c>
      <c r="DJ134" s="64">
        <v>-0.11748072999999699</v>
      </c>
      <c r="DK134" s="64">
        <v>0.41407826999999597</v>
      </c>
      <c r="DL134" s="64">
        <v>-0.12104241499999401</v>
      </c>
      <c r="DM134" s="64">
        <v>-1.88282079999991E-2</v>
      </c>
      <c r="DN134" s="64">
        <v>-0.16366159999999799</v>
      </c>
      <c r="DO134" s="64">
        <v>-3.0567169999995401E-2</v>
      </c>
      <c r="DP134" s="64">
        <v>-2.99371759999945E-2</v>
      </c>
      <c r="DQ134" s="64">
        <v>-4.3729739999998102E-2</v>
      </c>
      <c r="DR134" s="64">
        <v>-2.7336762999996499E-2</v>
      </c>
      <c r="DS134" s="64">
        <v>-2.2382091000028299E-3</v>
      </c>
      <c r="DT134" s="64">
        <v>-3.6955866999999198E-2</v>
      </c>
      <c r="DU134" s="64">
        <v>-8.3254113999997603E-2</v>
      </c>
      <c r="DV134" s="64">
        <v>-6.6609997000033304E-3</v>
      </c>
      <c r="DW134" s="64">
        <v>0.221282270000001</v>
      </c>
      <c r="DX134" s="64">
        <v>0.19942544000000101</v>
      </c>
      <c r="DY134" s="64">
        <v>-1.1610622500002299E-2</v>
      </c>
      <c r="DZ134" s="64">
        <v>-4.7081660000003502E-2</v>
      </c>
      <c r="EA134" s="64">
        <v>0.143396400000007</v>
      </c>
      <c r="EB134" s="64">
        <v>0.236233670000008</v>
      </c>
    </row>
    <row r="135" spans="1:132" x14ac:dyDescent="0.3">
      <c r="A135" s="63"/>
      <c r="B135" s="84" t="s">
        <v>326</v>
      </c>
      <c r="C135" s="64">
        <v>-6.4097230000004196E-2</v>
      </c>
      <c r="D135" s="64">
        <v>-2.7205747000003101E-2</v>
      </c>
      <c r="E135" s="64">
        <v>-0.23123606999999599</v>
      </c>
      <c r="F135" s="64">
        <v>0.49431589999999798</v>
      </c>
      <c r="G135" s="64">
        <v>0.49383885000000599</v>
      </c>
      <c r="H135" s="64">
        <v>-1.4254304000005401E-2</v>
      </c>
      <c r="I135" s="64">
        <v>0.20229388999999401</v>
      </c>
      <c r="J135" s="64">
        <v>-0.42861549999999599</v>
      </c>
      <c r="K135" s="64">
        <v>-6.7129060000004098E-2</v>
      </c>
      <c r="L135" s="64">
        <v>-0.35039811999999498</v>
      </c>
      <c r="M135" s="64">
        <v>-0.22606622999999901</v>
      </c>
      <c r="N135" s="64">
        <v>4.2810753000010998E-2</v>
      </c>
      <c r="O135" s="64">
        <v>1.49512899999982E-2</v>
      </c>
      <c r="P135" s="64">
        <v>9.2379850000767804E-4</v>
      </c>
      <c r="Q135" s="64">
        <v>-0.25651570000000401</v>
      </c>
      <c r="R135" s="64">
        <v>-1.9168392000001901E-2</v>
      </c>
      <c r="S135" s="64">
        <v>0.13342177999999799</v>
      </c>
      <c r="T135" s="64">
        <v>-5.3500989999999402E-2</v>
      </c>
      <c r="U135" s="64">
        <v>3.3433747000000097E-2</v>
      </c>
      <c r="V135" s="64">
        <v>-0.25602390000000202</v>
      </c>
      <c r="W135" s="64">
        <v>6.6711814000086599E-3</v>
      </c>
      <c r="X135" s="64">
        <v>-0.84887606000000304</v>
      </c>
      <c r="Y135" s="64">
        <v>6.5336340000010706E-2</v>
      </c>
      <c r="Z135" s="64">
        <v>5.9696994999991503E-2</v>
      </c>
      <c r="AA135" s="64">
        <v>1.1650798000006899E-2</v>
      </c>
      <c r="AB135" s="64">
        <v>-0.19472942999999601</v>
      </c>
      <c r="AC135" s="64">
        <v>6.1309944999998797E-2</v>
      </c>
      <c r="AD135" s="64">
        <v>1.9017136000010201E-2</v>
      </c>
      <c r="AE135" s="64">
        <v>1.3870409000005199E-2</v>
      </c>
      <c r="AF135" s="64">
        <v>8.7781264999997596E-2</v>
      </c>
      <c r="AG135" s="64">
        <v>-9.7954759999996394E-2</v>
      </c>
      <c r="AH135" s="64">
        <v>-7.5166940000004401E-2</v>
      </c>
      <c r="AI135" s="64">
        <v>-7.4447185000003899E-2</v>
      </c>
      <c r="AJ135" s="64">
        <v>-5.0157769999947801E-3</v>
      </c>
      <c r="AK135" s="64">
        <v>-1.8239357000005001E-2</v>
      </c>
      <c r="AL135" s="64">
        <v>1.3636734000010999E-2</v>
      </c>
      <c r="AM135" s="64">
        <v>-0.10025263999999801</v>
      </c>
      <c r="AN135" s="64">
        <v>2.0819737000010701E-2</v>
      </c>
      <c r="AO135" s="64">
        <v>-0.142732830000003</v>
      </c>
      <c r="AP135" s="64">
        <v>-0.133834440000002</v>
      </c>
      <c r="AQ135" s="64">
        <v>4.7013151999997199E-2</v>
      </c>
      <c r="AR135" s="64">
        <v>0.14618756999999999</v>
      </c>
      <c r="AS135" s="64">
        <v>2.7954390000006799E-2</v>
      </c>
      <c r="AT135" s="64">
        <v>0.85201365000000495</v>
      </c>
      <c r="AU135" s="64">
        <v>1.03282929999615E-3</v>
      </c>
      <c r="AV135" s="64">
        <v>-8.5400700000004603E-2</v>
      </c>
      <c r="AW135" s="64">
        <v>1.7454648000003702E-2</v>
      </c>
      <c r="AX135" s="64">
        <v>-8.7379889999994506E-2</v>
      </c>
      <c r="AY135" s="64">
        <v>-8.6112139999983094E-3</v>
      </c>
      <c r="AZ135" s="64">
        <v>0.11307789399999101</v>
      </c>
      <c r="BA135" s="64">
        <v>-2.2300807999997601E-2</v>
      </c>
      <c r="BB135" s="64">
        <v>0.13230577000000701</v>
      </c>
      <c r="BC135" s="64">
        <v>7.0185310000026001E-3</v>
      </c>
      <c r="BD135" s="64">
        <v>-1.6714085000002502E-2</v>
      </c>
      <c r="BE135" s="64">
        <v>-8.0284779999995101E-2</v>
      </c>
      <c r="BF135" s="64">
        <v>1.4866534000002001E-2</v>
      </c>
      <c r="BG135" s="64">
        <v>0.176611869999999</v>
      </c>
      <c r="BH135" s="64">
        <v>0.15591698999999301</v>
      </c>
      <c r="BI135" s="64">
        <v>2.14458150000096E-2</v>
      </c>
      <c r="BJ135" s="64">
        <v>-4.6978433E-2</v>
      </c>
      <c r="BK135" s="64">
        <v>-4.7255649999999899E-2</v>
      </c>
      <c r="BL135" s="64">
        <v>-0.27518716000000099</v>
      </c>
      <c r="BM135" s="64">
        <v>-0.102444570000004</v>
      </c>
      <c r="BN135" s="64">
        <v>-0.351419480000004</v>
      </c>
      <c r="BO135" s="64">
        <v>9.3100384000011097E-2</v>
      </c>
      <c r="BP135" s="64">
        <v>0.19859992999999901</v>
      </c>
      <c r="BQ135" s="64">
        <v>1.30100010000023E-2</v>
      </c>
      <c r="BR135" s="64">
        <v>0.36066335000000099</v>
      </c>
      <c r="BS135" s="64">
        <v>-0.17353892000000501</v>
      </c>
      <c r="BT135" s="64">
        <v>5.2969888000009603E-2</v>
      </c>
      <c r="BU135" s="64">
        <v>-3.5525179999995597E-2</v>
      </c>
      <c r="BV135" s="64">
        <v>0.215447749999997</v>
      </c>
      <c r="BW135" s="64">
        <v>-0.107126049999995</v>
      </c>
      <c r="BX135" s="64">
        <v>6.5601945000004505E-2</v>
      </c>
      <c r="BY135" s="64">
        <v>0.16502741999999701</v>
      </c>
      <c r="BZ135" s="64">
        <v>0.176952820000009</v>
      </c>
      <c r="CA135" s="64">
        <v>6.5497880000009501E-2</v>
      </c>
      <c r="CB135" s="64">
        <v>-2.3975119999997099E-2</v>
      </c>
      <c r="CC135" s="64">
        <v>-7.5859990000004499E-2</v>
      </c>
      <c r="CD135" s="64">
        <v>-2.00353320000013E-2</v>
      </c>
      <c r="CE135" s="64">
        <v>-8.6772374999999402E-2</v>
      </c>
      <c r="CF135" s="64">
        <v>6.8696470000007004E-2</v>
      </c>
      <c r="CG135" s="64">
        <v>-0.140929310000004</v>
      </c>
      <c r="CH135" s="64">
        <v>0.122623436000002</v>
      </c>
      <c r="CI135" s="64">
        <v>0.29508609999999702</v>
      </c>
      <c r="CJ135" s="64">
        <v>-6.95582850000043E-2</v>
      </c>
      <c r="CK135" s="64">
        <v>0.106822210000002</v>
      </c>
      <c r="CL135" s="64">
        <v>-4.3278276000036104E-3</v>
      </c>
      <c r="CM135" s="64">
        <v>-1.2362063999999999</v>
      </c>
      <c r="CN135" s="64">
        <v>5.4004266999996303E-2</v>
      </c>
      <c r="CO135" s="64">
        <v>-8.6953229999997605E-2</v>
      </c>
      <c r="CP135" s="64">
        <v>1.6867119999997002E-2</v>
      </c>
      <c r="CQ135" s="64">
        <v>-3.9150393999998201E-2</v>
      </c>
      <c r="CR135" s="64">
        <v>-0.25876513000000501</v>
      </c>
      <c r="CS135" s="64">
        <v>-5.4790770000001703E-2</v>
      </c>
      <c r="CT135" s="64">
        <v>2.1259250000005302E-2</v>
      </c>
      <c r="CU135" s="64">
        <v>-0.171103539999995</v>
      </c>
      <c r="CV135" s="64">
        <v>-0.18000654999999999</v>
      </c>
      <c r="CW135" s="64">
        <v>-3.23179140000018E-2</v>
      </c>
      <c r="CX135" s="64">
        <v>0.32240646999999201</v>
      </c>
      <c r="CY135" s="64">
        <v>-9.3573160000004499E-2</v>
      </c>
      <c r="CZ135" s="64">
        <v>6.4060339999993901E-2</v>
      </c>
      <c r="DA135" s="64">
        <v>0.180808469999993</v>
      </c>
      <c r="DB135" s="64">
        <v>0.132806000000008</v>
      </c>
      <c r="DC135" s="64">
        <v>-0.15625720999999901</v>
      </c>
      <c r="DD135" s="64">
        <v>2.7840598000006302E-2</v>
      </c>
      <c r="DE135" s="64">
        <v>2.0101003000005901E-2</v>
      </c>
      <c r="DF135" s="64">
        <v>-2.3371760000001601E-2</v>
      </c>
      <c r="DG135" s="64">
        <v>-4.5871269999997501E-2</v>
      </c>
      <c r="DH135" s="64">
        <v>0.51220225999999403</v>
      </c>
      <c r="DI135" s="64">
        <v>1.7673025999975799E-3</v>
      </c>
      <c r="DJ135" s="64">
        <v>-0.11748072999999699</v>
      </c>
      <c r="DK135" s="64">
        <v>0.41407826999999597</v>
      </c>
      <c r="DL135" s="64">
        <v>-0.12104241499999401</v>
      </c>
      <c r="DM135" s="64">
        <v>-1.88282079999991E-2</v>
      </c>
      <c r="DN135" s="64">
        <v>-0.16366159999999799</v>
      </c>
      <c r="DO135" s="64">
        <v>-3.0567169999995401E-2</v>
      </c>
      <c r="DP135" s="64">
        <v>-2.99371759999945E-2</v>
      </c>
      <c r="DQ135" s="64">
        <v>-4.3729739999998102E-2</v>
      </c>
      <c r="DR135" s="64">
        <v>-2.7336762999996499E-2</v>
      </c>
      <c r="DS135" s="64">
        <v>-2.2382091000028299E-3</v>
      </c>
      <c r="DT135" s="64">
        <v>-3.6955866999999198E-2</v>
      </c>
      <c r="DU135" s="64">
        <v>-8.3254113999997603E-2</v>
      </c>
      <c r="DV135" s="64">
        <v>-6.6609997000033304E-3</v>
      </c>
      <c r="DW135" s="64">
        <v>0.221282270000001</v>
      </c>
      <c r="DX135" s="64">
        <v>0.19942544000000101</v>
      </c>
      <c r="DY135" s="64">
        <v>-1.1610622500002299E-2</v>
      </c>
      <c r="DZ135" s="64">
        <v>-4.7081660000003502E-2</v>
      </c>
      <c r="EA135" s="64">
        <v>0.143396400000007</v>
      </c>
      <c r="EB135" s="64">
        <v>0.236233670000008</v>
      </c>
    </row>
    <row r="136" spans="1:132" x14ac:dyDescent="0.3">
      <c r="A136" s="63"/>
      <c r="B136" s="83" t="s">
        <v>327</v>
      </c>
      <c r="C136" s="64">
        <v>-6.4097230000004196E-2</v>
      </c>
      <c r="D136" s="64">
        <v>-2.7205747000003101E-2</v>
      </c>
      <c r="E136" s="64">
        <v>-0.23123606999999599</v>
      </c>
      <c r="F136" s="64">
        <v>0.49431589999999798</v>
      </c>
      <c r="G136" s="64">
        <v>0.49383885000000599</v>
      </c>
      <c r="H136" s="64">
        <v>-1.4254304000005401E-2</v>
      </c>
      <c r="I136" s="64">
        <v>0.20229388999999401</v>
      </c>
      <c r="J136" s="64">
        <v>-0.42861549999999599</v>
      </c>
      <c r="K136" s="64">
        <v>-6.7129060000004098E-2</v>
      </c>
      <c r="L136" s="64">
        <v>-0.35039811999999498</v>
      </c>
      <c r="M136" s="64">
        <v>-0.22606622999999901</v>
      </c>
      <c r="N136" s="64">
        <v>4.2810753000010998E-2</v>
      </c>
      <c r="O136" s="64">
        <v>1.49512899999982E-2</v>
      </c>
      <c r="P136" s="64">
        <v>9.2379850000767804E-4</v>
      </c>
      <c r="Q136" s="64">
        <v>-0.25651570000000401</v>
      </c>
      <c r="R136" s="64">
        <v>-1.9168392000001901E-2</v>
      </c>
      <c r="S136" s="64">
        <v>0.13342177999999799</v>
      </c>
      <c r="T136" s="64">
        <v>-5.3500989999999402E-2</v>
      </c>
      <c r="U136" s="64">
        <v>3.3433747000000097E-2</v>
      </c>
      <c r="V136" s="64">
        <v>-0.25602390000000202</v>
      </c>
      <c r="W136" s="64">
        <v>6.6711814000086599E-3</v>
      </c>
      <c r="X136" s="64">
        <v>-0.84887606000000304</v>
      </c>
      <c r="Y136" s="64">
        <v>6.5336340000010706E-2</v>
      </c>
      <c r="Z136" s="64">
        <v>5.9696994999991503E-2</v>
      </c>
      <c r="AA136" s="64">
        <v>1.1650798000006899E-2</v>
      </c>
      <c r="AB136" s="64">
        <v>-0.19472942999999601</v>
      </c>
      <c r="AC136" s="64">
        <v>6.1309944999998797E-2</v>
      </c>
      <c r="AD136" s="64">
        <v>1.9017136000010201E-2</v>
      </c>
      <c r="AE136" s="64">
        <v>1.3870409000005199E-2</v>
      </c>
      <c r="AF136" s="64">
        <v>8.7781264999997596E-2</v>
      </c>
      <c r="AG136" s="64">
        <v>-9.7954759999996394E-2</v>
      </c>
      <c r="AH136" s="64">
        <v>-7.5166940000004401E-2</v>
      </c>
      <c r="AI136" s="64">
        <v>-7.4447185000003899E-2</v>
      </c>
      <c r="AJ136" s="64">
        <v>-5.0157769999947801E-3</v>
      </c>
      <c r="AK136" s="64">
        <v>-1.8239357000005001E-2</v>
      </c>
      <c r="AL136" s="64">
        <v>1.3636734000010999E-2</v>
      </c>
      <c r="AM136" s="64">
        <v>-0.10025263999999801</v>
      </c>
      <c r="AN136" s="64">
        <v>2.0819737000010701E-2</v>
      </c>
      <c r="AO136" s="64">
        <v>-0.142732830000003</v>
      </c>
      <c r="AP136" s="64">
        <v>-0.133834440000002</v>
      </c>
      <c r="AQ136" s="64">
        <v>4.7013151999997199E-2</v>
      </c>
      <c r="AR136" s="64">
        <v>0.14618756999999999</v>
      </c>
      <c r="AS136" s="64">
        <v>2.7954390000006799E-2</v>
      </c>
      <c r="AT136" s="64">
        <v>0.85201365000000495</v>
      </c>
      <c r="AU136" s="64">
        <v>1.03282929999615E-3</v>
      </c>
      <c r="AV136" s="64">
        <v>-8.5400700000004603E-2</v>
      </c>
      <c r="AW136" s="64">
        <v>1.7454648000003702E-2</v>
      </c>
      <c r="AX136" s="64">
        <v>-8.7379889999994506E-2</v>
      </c>
      <c r="AY136" s="64">
        <v>-8.6112139999983094E-3</v>
      </c>
      <c r="AZ136" s="64">
        <v>0.11307789399999101</v>
      </c>
      <c r="BA136" s="64">
        <v>-2.2300807999997601E-2</v>
      </c>
      <c r="BB136" s="64">
        <v>0.13230577000000701</v>
      </c>
      <c r="BC136" s="64">
        <v>7.0185310000026001E-3</v>
      </c>
      <c r="BD136" s="64">
        <v>-1.6714085000002502E-2</v>
      </c>
      <c r="BE136" s="64">
        <v>-8.0284779999995101E-2</v>
      </c>
      <c r="BF136" s="64">
        <v>1.4866534000002001E-2</v>
      </c>
      <c r="BG136" s="64">
        <v>0.176611869999999</v>
      </c>
      <c r="BH136" s="64">
        <v>0.15591698999999301</v>
      </c>
      <c r="BI136" s="64">
        <v>2.14458150000096E-2</v>
      </c>
      <c r="BJ136" s="64">
        <v>-4.6978433E-2</v>
      </c>
      <c r="BK136" s="64">
        <v>-4.7255649999999899E-2</v>
      </c>
      <c r="BL136" s="64">
        <v>-0.27518716000000099</v>
      </c>
      <c r="BM136" s="64">
        <v>-0.102444570000004</v>
      </c>
      <c r="BN136" s="64">
        <v>-0.351419480000004</v>
      </c>
      <c r="BO136" s="64">
        <v>9.3100384000011097E-2</v>
      </c>
      <c r="BP136" s="64">
        <v>0.19859992999999901</v>
      </c>
      <c r="BQ136" s="64">
        <v>1.30100010000023E-2</v>
      </c>
      <c r="BR136" s="64">
        <v>0.36066335000000099</v>
      </c>
      <c r="BS136" s="64">
        <v>-0.17353892000000501</v>
      </c>
      <c r="BT136" s="64">
        <v>5.2969888000009603E-2</v>
      </c>
      <c r="BU136" s="64">
        <v>-3.5525179999995597E-2</v>
      </c>
      <c r="BV136" s="64">
        <v>0.215447749999997</v>
      </c>
      <c r="BW136" s="64">
        <v>-0.107126049999995</v>
      </c>
      <c r="BX136" s="64">
        <v>6.5601945000004505E-2</v>
      </c>
      <c r="BY136" s="64">
        <v>0.16502741999999701</v>
      </c>
      <c r="BZ136" s="64">
        <v>0.176952820000009</v>
      </c>
      <c r="CA136" s="64">
        <v>6.5497880000009501E-2</v>
      </c>
      <c r="CB136" s="64">
        <v>-2.3975119999997099E-2</v>
      </c>
      <c r="CC136" s="64">
        <v>-7.5859990000004499E-2</v>
      </c>
      <c r="CD136" s="64">
        <v>-2.00353320000013E-2</v>
      </c>
      <c r="CE136" s="64">
        <v>-8.6772374999999402E-2</v>
      </c>
      <c r="CF136" s="64">
        <v>6.8696470000007004E-2</v>
      </c>
      <c r="CG136" s="64">
        <v>-0.140929310000004</v>
      </c>
      <c r="CH136" s="64">
        <v>0.122623436000002</v>
      </c>
      <c r="CI136" s="64">
        <v>0.29508609999999702</v>
      </c>
      <c r="CJ136" s="64">
        <v>-6.95582850000043E-2</v>
      </c>
      <c r="CK136" s="64">
        <v>0.106822210000002</v>
      </c>
      <c r="CL136" s="64">
        <v>-4.3278276000036104E-3</v>
      </c>
      <c r="CM136" s="64">
        <v>-1.2362063999999999</v>
      </c>
      <c r="CN136" s="64">
        <v>5.4004266999996303E-2</v>
      </c>
      <c r="CO136" s="64">
        <v>-8.6953229999997605E-2</v>
      </c>
      <c r="CP136" s="64">
        <v>1.6867119999997002E-2</v>
      </c>
      <c r="CQ136" s="64">
        <v>-3.9150393999998201E-2</v>
      </c>
      <c r="CR136" s="64">
        <v>-0.25876513000000501</v>
      </c>
      <c r="CS136" s="64">
        <v>-5.4790770000001703E-2</v>
      </c>
      <c r="CT136" s="64">
        <v>2.1259250000005302E-2</v>
      </c>
      <c r="CU136" s="64">
        <v>-0.171103539999995</v>
      </c>
      <c r="CV136" s="64">
        <v>-0.18000654999999999</v>
      </c>
      <c r="CW136" s="64">
        <v>-3.23179140000018E-2</v>
      </c>
      <c r="CX136" s="64">
        <v>0.32240646999999201</v>
      </c>
      <c r="CY136" s="64">
        <v>-9.3573160000004499E-2</v>
      </c>
      <c r="CZ136" s="64">
        <v>6.4060339999993901E-2</v>
      </c>
      <c r="DA136" s="64">
        <v>0.180808469999993</v>
      </c>
      <c r="DB136" s="64">
        <v>0.132806000000008</v>
      </c>
      <c r="DC136" s="64">
        <v>-0.15625720999999901</v>
      </c>
      <c r="DD136" s="64">
        <v>2.7840598000006302E-2</v>
      </c>
      <c r="DE136" s="64">
        <v>2.0101003000005901E-2</v>
      </c>
      <c r="DF136" s="64">
        <v>-2.3371760000001601E-2</v>
      </c>
      <c r="DG136" s="64">
        <v>-4.5871269999997501E-2</v>
      </c>
      <c r="DH136" s="64">
        <v>0.51220225999999403</v>
      </c>
      <c r="DI136" s="64">
        <v>1.7673025999975799E-3</v>
      </c>
      <c r="DJ136" s="64">
        <v>-0.11748072999999699</v>
      </c>
      <c r="DK136" s="64">
        <v>0.41407826999999597</v>
      </c>
      <c r="DL136" s="64">
        <v>-0.12104241499999401</v>
      </c>
      <c r="DM136" s="64">
        <v>-1.88282079999991E-2</v>
      </c>
      <c r="DN136" s="64">
        <v>-0.16366159999999799</v>
      </c>
      <c r="DO136" s="64">
        <v>-3.0567169999995401E-2</v>
      </c>
      <c r="DP136" s="64">
        <v>-2.99371759999945E-2</v>
      </c>
      <c r="DQ136" s="64">
        <v>-4.3729739999998102E-2</v>
      </c>
      <c r="DR136" s="64">
        <v>-2.7336762999996499E-2</v>
      </c>
      <c r="DS136" s="64">
        <v>-2.2382091000028299E-3</v>
      </c>
      <c r="DT136" s="64">
        <v>-3.6955866999999198E-2</v>
      </c>
      <c r="DU136" s="64">
        <v>-8.3254113999997603E-2</v>
      </c>
      <c r="DV136" s="64">
        <v>-6.6609997000033304E-3</v>
      </c>
      <c r="DW136" s="64">
        <v>0.221282270000001</v>
      </c>
      <c r="DX136" s="64">
        <v>0.19942544000000101</v>
      </c>
      <c r="DY136" s="64">
        <v>-1.1610622500002299E-2</v>
      </c>
      <c r="DZ136" s="64">
        <v>-4.7081660000003502E-2</v>
      </c>
      <c r="EA136" s="64">
        <v>0.143396400000007</v>
      </c>
      <c r="EB136" s="64">
        <v>0.236233670000008</v>
      </c>
    </row>
    <row r="137" spans="1:132" x14ac:dyDescent="0.3">
      <c r="A137" s="63"/>
      <c r="B137" s="84" t="s">
        <v>328</v>
      </c>
      <c r="C137" s="64">
        <v>-6.4097230000004196E-2</v>
      </c>
      <c r="D137" s="64">
        <v>-2.7205747000003101E-2</v>
      </c>
      <c r="E137" s="64">
        <v>-0.23123606999999599</v>
      </c>
      <c r="F137" s="64">
        <v>0.49431589999999798</v>
      </c>
      <c r="G137" s="64">
        <v>0.49383885000000599</v>
      </c>
      <c r="H137" s="64">
        <v>-1.4254304000005401E-2</v>
      </c>
      <c r="I137" s="64">
        <v>0.20229388999999401</v>
      </c>
      <c r="J137" s="64">
        <v>-0.42861549999999599</v>
      </c>
      <c r="K137" s="64">
        <v>-6.7129060000004098E-2</v>
      </c>
      <c r="L137" s="64">
        <v>-0.35039811999999498</v>
      </c>
      <c r="M137" s="64">
        <v>-0.22606622999999901</v>
      </c>
      <c r="N137" s="64">
        <v>4.2810753000010998E-2</v>
      </c>
      <c r="O137" s="64">
        <v>1.49512899999982E-2</v>
      </c>
      <c r="P137" s="64">
        <v>9.2379850000767804E-4</v>
      </c>
      <c r="Q137" s="64">
        <v>-0.25651570000000401</v>
      </c>
      <c r="R137" s="64">
        <v>-1.9168392000001901E-2</v>
      </c>
      <c r="S137" s="64">
        <v>0.13342177999999799</v>
      </c>
      <c r="T137" s="64">
        <v>-5.3500989999999402E-2</v>
      </c>
      <c r="U137" s="64">
        <v>3.3433747000000097E-2</v>
      </c>
      <c r="V137" s="64">
        <v>-0.25602390000000202</v>
      </c>
      <c r="W137" s="64">
        <v>6.6711814000086599E-3</v>
      </c>
      <c r="X137" s="64">
        <v>-0.84887606000000304</v>
      </c>
      <c r="Y137" s="64">
        <v>6.5336340000010706E-2</v>
      </c>
      <c r="Z137" s="64">
        <v>5.9696994999991503E-2</v>
      </c>
      <c r="AA137" s="64">
        <v>1.1650798000006899E-2</v>
      </c>
      <c r="AB137" s="64">
        <v>-0.19472942999999601</v>
      </c>
      <c r="AC137" s="64">
        <v>6.1309944999998797E-2</v>
      </c>
      <c r="AD137" s="64">
        <v>1.9017136000010201E-2</v>
      </c>
      <c r="AE137" s="64">
        <v>1.3870409000005199E-2</v>
      </c>
      <c r="AF137" s="64">
        <v>8.7781264999997596E-2</v>
      </c>
      <c r="AG137" s="64">
        <v>-9.7954759999996394E-2</v>
      </c>
      <c r="AH137" s="64">
        <v>-7.5166940000004401E-2</v>
      </c>
      <c r="AI137" s="64">
        <v>-7.4447185000003899E-2</v>
      </c>
      <c r="AJ137" s="64">
        <v>-5.0157769999947801E-3</v>
      </c>
      <c r="AK137" s="64">
        <v>-1.8239357000005001E-2</v>
      </c>
      <c r="AL137" s="64">
        <v>1.3636734000010999E-2</v>
      </c>
      <c r="AM137" s="64">
        <v>-0.10025263999999801</v>
      </c>
      <c r="AN137" s="64">
        <v>2.0819737000010701E-2</v>
      </c>
      <c r="AO137" s="64">
        <v>-0.142732830000003</v>
      </c>
      <c r="AP137" s="64">
        <v>-0.133834440000002</v>
      </c>
      <c r="AQ137" s="64">
        <v>4.7013151999997199E-2</v>
      </c>
      <c r="AR137" s="64">
        <v>0.14618756999999999</v>
      </c>
      <c r="AS137" s="64">
        <v>2.7954390000006799E-2</v>
      </c>
      <c r="AT137" s="64">
        <v>0.85201365000000495</v>
      </c>
      <c r="AU137" s="64">
        <v>1.03282929999615E-3</v>
      </c>
      <c r="AV137" s="64">
        <v>-8.5400700000004603E-2</v>
      </c>
      <c r="AW137" s="64">
        <v>1.7454648000003702E-2</v>
      </c>
      <c r="AX137" s="64">
        <v>-8.7379889999994506E-2</v>
      </c>
      <c r="AY137" s="64">
        <v>-8.6112139999983094E-3</v>
      </c>
      <c r="AZ137" s="64">
        <v>0.11307789399999101</v>
      </c>
      <c r="BA137" s="64">
        <v>-2.2300807999997601E-2</v>
      </c>
      <c r="BB137" s="64">
        <v>0.13230577000000701</v>
      </c>
      <c r="BC137" s="64">
        <v>7.0185310000026001E-3</v>
      </c>
      <c r="BD137" s="64">
        <v>-1.6714085000002502E-2</v>
      </c>
      <c r="BE137" s="64">
        <v>-8.0284779999995101E-2</v>
      </c>
      <c r="BF137" s="64">
        <v>1.4866534000002001E-2</v>
      </c>
      <c r="BG137" s="64">
        <v>0.176611869999999</v>
      </c>
      <c r="BH137" s="64">
        <v>0.15591698999999301</v>
      </c>
      <c r="BI137" s="64">
        <v>2.14458150000096E-2</v>
      </c>
      <c r="BJ137" s="64">
        <v>-4.6978433E-2</v>
      </c>
      <c r="BK137" s="64">
        <v>-4.7255649999999899E-2</v>
      </c>
      <c r="BL137" s="64">
        <v>-0.27518716000000099</v>
      </c>
      <c r="BM137" s="64">
        <v>-0.102444570000004</v>
      </c>
      <c r="BN137" s="64">
        <v>-0.351419480000004</v>
      </c>
      <c r="BO137" s="64">
        <v>9.3100384000011097E-2</v>
      </c>
      <c r="BP137" s="64">
        <v>0.19859992999999901</v>
      </c>
      <c r="BQ137" s="64">
        <v>1.30100010000023E-2</v>
      </c>
      <c r="BR137" s="64">
        <v>0.36066335000000099</v>
      </c>
      <c r="BS137" s="64">
        <v>-0.17353892000000501</v>
      </c>
      <c r="BT137" s="64">
        <v>5.2969888000009603E-2</v>
      </c>
      <c r="BU137" s="64">
        <v>-3.5525179999995597E-2</v>
      </c>
      <c r="BV137" s="64">
        <v>0.215447749999997</v>
      </c>
      <c r="BW137" s="64">
        <v>-0.107126049999995</v>
      </c>
      <c r="BX137" s="64">
        <v>6.5601945000004505E-2</v>
      </c>
      <c r="BY137" s="64">
        <v>0.16502741999999701</v>
      </c>
      <c r="BZ137" s="64">
        <v>0.176952820000009</v>
      </c>
      <c r="CA137" s="64">
        <v>6.5497880000009501E-2</v>
      </c>
      <c r="CB137" s="64">
        <v>-2.3975119999997099E-2</v>
      </c>
      <c r="CC137" s="64">
        <v>-7.5859990000004499E-2</v>
      </c>
      <c r="CD137" s="64">
        <v>-2.00353320000013E-2</v>
      </c>
      <c r="CE137" s="64">
        <v>-8.6772374999999402E-2</v>
      </c>
      <c r="CF137" s="64">
        <v>6.8696470000007004E-2</v>
      </c>
      <c r="CG137" s="64">
        <v>-0.140929310000004</v>
      </c>
      <c r="CH137" s="64">
        <v>0.122623436000002</v>
      </c>
      <c r="CI137" s="64">
        <v>0.29508609999999702</v>
      </c>
      <c r="CJ137" s="64">
        <v>-6.95582850000043E-2</v>
      </c>
      <c r="CK137" s="64">
        <v>0.106822210000002</v>
      </c>
      <c r="CL137" s="64">
        <v>-4.3278276000036104E-3</v>
      </c>
      <c r="CM137" s="64">
        <v>-1.2362063999999999</v>
      </c>
      <c r="CN137" s="64">
        <v>5.4004266999996303E-2</v>
      </c>
      <c r="CO137" s="64">
        <v>-8.6953229999997605E-2</v>
      </c>
      <c r="CP137" s="64">
        <v>1.6867119999997002E-2</v>
      </c>
      <c r="CQ137" s="64">
        <v>-3.9150393999998201E-2</v>
      </c>
      <c r="CR137" s="64">
        <v>-0.25876513000000501</v>
      </c>
      <c r="CS137" s="64">
        <v>-5.4790770000001703E-2</v>
      </c>
      <c r="CT137" s="64">
        <v>2.1259250000005302E-2</v>
      </c>
      <c r="CU137" s="64">
        <v>-0.171103539999995</v>
      </c>
      <c r="CV137" s="64">
        <v>-0.18000654999999999</v>
      </c>
      <c r="CW137" s="64">
        <v>-3.23179140000018E-2</v>
      </c>
      <c r="CX137" s="64">
        <v>0.32240646999999201</v>
      </c>
      <c r="CY137" s="64">
        <v>-9.3573160000004499E-2</v>
      </c>
      <c r="CZ137" s="64">
        <v>6.4060339999993901E-2</v>
      </c>
      <c r="DA137" s="64">
        <v>0.180808469999993</v>
      </c>
      <c r="DB137" s="64">
        <v>0.132806000000008</v>
      </c>
      <c r="DC137" s="64">
        <v>-0.15625720999999901</v>
      </c>
      <c r="DD137" s="64">
        <v>2.7840598000006302E-2</v>
      </c>
      <c r="DE137" s="64">
        <v>2.0101003000005901E-2</v>
      </c>
      <c r="DF137" s="64">
        <v>-2.3371760000001601E-2</v>
      </c>
      <c r="DG137" s="64">
        <v>-4.5871269999997501E-2</v>
      </c>
      <c r="DH137" s="64">
        <v>0.51220225999999403</v>
      </c>
      <c r="DI137" s="64">
        <v>1.7673025999975799E-3</v>
      </c>
      <c r="DJ137" s="64">
        <v>-0.11748072999999699</v>
      </c>
      <c r="DK137" s="64">
        <v>0.41407826999999597</v>
      </c>
      <c r="DL137" s="64">
        <v>-0.12104241499999401</v>
      </c>
      <c r="DM137" s="64">
        <v>-1.88282079999991E-2</v>
      </c>
      <c r="DN137" s="64">
        <v>-0.16366159999999799</v>
      </c>
      <c r="DO137" s="64">
        <v>-3.0567169999995401E-2</v>
      </c>
      <c r="DP137" s="64">
        <v>-2.99371759999945E-2</v>
      </c>
      <c r="DQ137" s="64">
        <v>-4.3729739999998102E-2</v>
      </c>
      <c r="DR137" s="64">
        <v>-2.7336762999996499E-2</v>
      </c>
      <c r="DS137" s="64">
        <v>-2.2382091000028299E-3</v>
      </c>
      <c r="DT137" s="64">
        <v>-3.6955866999999198E-2</v>
      </c>
      <c r="DU137" s="64">
        <v>-8.3254113999997603E-2</v>
      </c>
      <c r="DV137" s="64">
        <v>-6.6609997000033304E-3</v>
      </c>
      <c r="DW137" s="64">
        <v>0.221282270000001</v>
      </c>
      <c r="DX137" s="64">
        <v>0.19942544000000101</v>
      </c>
      <c r="DY137" s="64">
        <v>-1.1610622500002299E-2</v>
      </c>
      <c r="DZ137" s="64">
        <v>-4.7081660000003502E-2</v>
      </c>
      <c r="EA137" s="64">
        <v>0.143396400000007</v>
      </c>
      <c r="EB137" s="64">
        <v>0.236233670000008</v>
      </c>
    </row>
    <row r="138" spans="1:132" x14ac:dyDescent="0.3">
      <c r="A138" s="63"/>
      <c r="B138" s="84" t="s">
        <v>329</v>
      </c>
      <c r="C138" s="64">
        <v>-6.4097230000004196E-2</v>
      </c>
      <c r="D138" s="64">
        <v>-2.7205747000003101E-2</v>
      </c>
      <c r="E138" s="64">
        <v>-0.23123606999999599</v>
      </c>
      <c r="F138" s="64">
        <v>0.49431589999999798</v>
      </c>
      <c r="G138" s="64">
        <v>0.49383885000000599</v>
      </c>
      <c r="H138" s="64">
        <v>-1.4254304000005401E-2</v>
      </c>
      <c r="I138" s="64">
        <v>0.20229388999999401</v>
      </c>
      <c r="J138" s="64">
        <v>-0.42861549999999599</v>
      </c>
      <c r="K138" s="64">
        <v>-6.7129060000004098E-2</v>
      </c>
      <c r="L138" s="64">
        <v>-0.35039811999999498</v>
      </c>
      <c r="M138" s="64">
        <v>-0.22606622999999901</v>
      </c>
      <c r="N138" s="64">
        <v>4.2810753000010998E-2</v>
      </c>
      <c r="O138" s="64">
        <v>1.49512899999982E-2</v>
      </c>
      <c r="P138" s="64">
        <v>9.2379850000767804E-4</v>
      </c>
      <c r="Q138" s="64">
        <v>-0.25651570000000401</v>
      </c>
      <c r="R138" s="64">
        <v>-1.9168392000001901E-2</v>
      </c>
      <c r="S138" s="64">
        <v>0.13342177999999799</v>
      </c>
      <c r="T138" s="64">
        <v>-5.3500989999999402E-2</v>
      </c>
      <c r="U138" s="64">
        <v>3.3433747000000097E-2</v>
      </c>
      <c r="V138" s="64">
        <v>-0.25602390000000202</v>
      </c>
      <c r="W138" s="64">
        <v>6.6711814000086599E-3</v>
      </c>
      <c r="X138" s="64">
        <v>-0.84887606000000304</v>
      </c>
      <c r="Y138" s="64">
        <v>6.5336340000010706E-2</v>
      </c>
      <c r="Z138" s="64">
        <v>5.9696994999991503E-2</v>
      </c>
      <c r="AA138" s="64">
        <v>1.1650798000006899E-2</v>
      </c>
      <c r="AB138" s="64">
        <v>-0.19472942999999601</v>
      </c>
      <c r="AC138" s="64">
        <v>6.1309944999998797E-2</v>
      </c>
      <c r="AD138" s="64">
        <v>1.9017136000010201E-2</v>
      </c>
      <c r="AE138" s="64">
        <v>1.3870409000005199E-2</v>
      </c>
      <c r="AF138" s="64">
        <v>8.7781264999997596E-2</v>
      </c>
      <c r="AG138" s="64">
        <v>-9.7954759999996394E-2</v>
      </c>
      <c r="AH138" s="64">
        <v>-7.5166940000004401E-2</v>
      </c>
      <c r="AI138" s="64">
        <v>-7.4447185000003899E-2</v>
      </c>
      <c r="AJ138" s="64">
        <v>-5.0157769999947801E-3</v>
      </c>
      <c r="AK138" s="64">
        <v>-1.8239357000005001E-2</v>
      </c>
      <c r="AL138" s="64">
        <v>1.3636734000010999E-2</v>
      </c>
      <c r="AM138" s="64">
        <v>-0.10025263999999801</v>
      </c>
      <c r="AN138" s="64">
        <v>2.0819737000010701E-2</v>
      </c>
      <c r="AO138" s="64">
        <v>-0.142732830000003</v>
      </c>
      <c r="AP138" s="64">
        <v>-0.133834440000002</v>
      </c>
      <c r="AQ138" s="64">
        <v>4.7013151999997199E-2</v>
      </c>
      <c r="AR138" s="64">
        <v>0.14618756999999999</v>
      </c>
      <c r="AS138" s="64">
        <v>2.7954390000006799E-2</v>
      </c>
      <c r="AT138" s="64">
        <v>0.85201365000000495</v>
      </c>
      <c r="AU138" s="64">
        <v>1.03282929999615E-3</v>
      </c>
      <c r="AV138" s="64">
        <v>-8.5400700000004603E-2</v>
      </c>
      <c r="AW138" s="64">
        <v>1.7454648000003702E-2</v>
      </c>
      <c r="AX138" s="64">
        <v>-8.7379889999994506E-2</v>
      </c>
      <c r="AY138" s="64">
        <v>-8.6112139999983094E-3</v>
      </c>
      <c r="AZ138" s="64">
        <v>0.11307789399999101</v>
      </c>
      <c r="BA138" s="64">
        <v>-2.2300807999997601E-2</v>
      </c>
      <c r="BB138" s="64">
        <v>0.13230577000000701</v>
      </c>
      <c r="BC138" s="64">
        <v>7.0185310000026001E-3</v>
      </c>
      <c r="BD138" s="64">
        <v>-1.6714085000002502E-2</v>
      </c>
      <c r="BE138" s="64">
        <v>-8.0284779999995101E-2</v>
      </c>
      <c r="BF138" s="64">
        <v>1.4866534000002001E-2</v>
      </c>
      <c r="BG138" s="64">
        <v>0.176611869999999</v>
      </c>
      <c r="BH138" s="64">
        <v>0.15591698999999301</v>
      </c>
      <c r="BI138" s="64">
        <v>2.14458150000096E-2</v>
      </c>
      <c r="BJ138" s="64">
        <v>-4.6978433E-2</v>
      </c>
      <c r="BK138" s="64">
        <v>-4.7255649999999899E-2</v>
      </c>
      <c r="BL138" s="64">
        <v>-0.27518716000000099</v>
      </c>
      <c r="BM138" s="64">
        <v>-0.102444570000004</v>
      </c>
      <c r="BN138" s="64">
        <v>-0.351419480000004</v>
      </c>
      <c r="BO138" s="64">
        <v>9.3100384000011097E-2</v>
      </c>
      <c r="BP138" s="64">
        <v>0.19859992999999901</v>
      </c>
      <c r="BQ138" s="64">
        <v>1.30100010000023E-2</v>
      </c>
      <c r="BR138" s="64">
        <v>0.36066335000000099</v>
      </c>
      <c r="BS138" s="64">
        <v>-0.17353892000000501</v>
      </c>
      <c r="BT138" s="64">
        <v>5.2969888000009603E-2</v>
      </c>
      <c r="BU138" s="64">
        <v>-3.5525179999995597E-2</v>
      </c>
      <c r="BV138" s="64">
        <v>0.215447749999997</v>
      </c>
      <c r="BW138" s="64">
        <v>-0.107126049999995</v>
      </c>
      <c r="BX138" s="64">
        <v>6.5601945000004505E-2</v>
      </c>
      <c r="BY138" s="64">
        <v>0.16502741999999701</v>
      </c>
      <c r="BZ138" s="64">
        <v>0.176952820000009</v>
      </c>
      <c r="CA138" s="64">
        <v>6.5497880000009501E-2</v>
      </c>
      <c r="CB138" s="64">
        <v>-2.3975119999997099E-2</v>
      </c>
      <c r="CC138" s="64">
        <v>-7.5859990000004499E-2</v>
      </c>
      <c r="CD138" s="64">
        <v>-2.00353320000013E-2</v>
      </c>
      <c r="CE138" s="64">
        <v>-8.6772374999999402E-2</v>
      </c>
      <c r="CF138" s="64">
        <v>6.8696470000007004E-2</v>
      </c>
      <c r="CG138" s="64">
        <v>-0.140929310000004</v>
      </c>
      <c r="CH138" s="64">
        <v>0.122623436000002</v>
      </c>
      <c r="CI138" s="64">
        <v>0.29508609999999702</v>
      </c>
      <c r="CJ138" s="64">
        <v>-6.95582850000043E-2</v>
      </c>
      <c r="CK138" s="64">
        <v>0.106822210000002</v>
      </c>
      <c r="CL138" s="64">
        <v>-4.3278276000036104E-3</v>
      </c>
      <c r="CM138" s="64">
        <v>-1.2362063999999999</v>
      </c>
      <c r="CN138" s="64">
        <v>5.4004266999996303E-2</v>
      </c>
      <c r="CO138" s="64">
        <v>-8.6953229999997605E-2</v>
      </c>
      <c r="CP138" s="64">
        <v>1.6867119999997002E-2</v>
      </c>
      <c r="CQ138" s="64">
        <v>-3.9150393999998201E-2</v>
      </c>
      <c r="CR138" s="64">
        <v>-0.25876513000000501</v>
      </c>
      <c r="CS138" s="64">
        <v>-5.4790770000001703E-2</v>
      </c>
      <c r="CT138" s="64">
        <v>2.1259250000005302E-2</v>
      </c>
      <c r="CU138" s="64">
        <v>-0.171103539999995</v>
      </c>
      <c r="CV138" s="64">
        <v>-0.18000654999999999</v>
      </c>
      <c r="CW138" s="64">
        <v>-3.23179140000018E-2</v>
      </c>
      <c r="CX138" s="64">
        <v>0.32240646999999201</v>
      </c>
      <c r="CY138" s="64">
        <v>-9.3573160000004499E-2</v>
      </c>
      <c r="CZ138" s="64">
        <v>6.4060339999993901E-2</v>
      </c>
      <c r="DA138" s="64">
        <v>0.180808469999993</v>
      </c>
      <c r="DB138" s="64">
        <v>0.132806000000008</v>
      </c>
      <c r="DC138" s="64">
        <v>-0.15625720999999901</v>
      </c>
      <c r="DD138" s="64">
        <v>2.7840598000006302E-2</v>
      </c>
      <c r="DE138" s="64">
        <v>2.0101003000005901E-2</v>
      </c>
      <c r="DF138" s="64">
        <v>-2.3371760000001601E-2</v>
      </c>
      <c r="DG138" s="64">
        <v>-4.5871269999997501E-2</v>
      </c>
      <c r="DH138" s="64">
        <v>0.51220225999999403</v>
      </c>
      <c r="DI138" s="64">
        <v>1.7673025999975799E-3</v>
      </c>
      <c r="DJ138" s="64">
        <v>-0.11748072999999699</v>
      </c>
      <c r="DK138" s="64">
        <v>0.41407826999999597</v>
      </c>
      <c r="DL138" s="64">
        <v>-0.12104241499999401</v>
      </c>
      <c r="DM138" s="64">
        <v>-1.88282079999991E-2</v>
      </c>
      <c r="DN138" s="64">
        <v>-0.16366159999999799</v>
      </c>
      <c r="DO138" s="64">
        <v>-3.0567169999995401E-2</v>
      </c>
      <c r="DP138" s="64">
        <v>-2.99371759999945E-2</v>
      </c>
      <c r="DQ138" s="64">
        <v>-4.3729739999998102E-2</v>
      </c>
      <c r="DR138" s="64">
        <v>-2.7336762999996499E-2</v>
      </c>
      <c r="DS138" s="64">
        <v>-2.2382091000028299E-3</v>
      </c>
      <c r="DT138" s="64">
        <v>-3.6955866999999198E-2</v>
      </c>
      <c r="DU138" s="64">
        <v>-8.3254113999997603E-2</v>
      </c>
      <c r="DV138" s="64">
        <v>-6.6609997000033304E-3</v>
      </c>
      <c r="DW138" s="64">
        <v>0.221282270000001</v>
      </c>
      <c r="DX138" s="64">
        <v>0.19942544000000101</v>
      </c>
      <c r="DY138" s="64">
        <v>-1.1610622500002299E-2</v>
      </c>
      <c r="DZ138" s="64">
        <v>-4.7081660000003502E-2</v>
      </c>
      <c r="EA138" s="64">
        <v>0.143396400000007</v>
      </c>
      <c r="EB138" s="64">
        <v>0.236233670000008</v>
      </c>
    </row>
    <row r="139" spans="1:132" x14ac:dyDescent="0.3">
      <c r="A139" s="63"/>
      <c r="B139" s="84" t="s">
        <v>330</v>
      </c>
      <c r="C139" s="64">
        <v>-6.4097230000004196E-2</v>
      </c>
      <c r="D139" s="64">
        <v>-2.7205747000003101E-2</v>
      </c>
      <c r="E139" s="64">
        <v>-0.23123606999999599</v>
      </c>
      <c r="F139" s="64">
        <v>0.49431589999999798</v>
      </c>
      <c r="G139" s="64">
        <v>0.49383885000000599</v>
      </c>
      <c r="H139" s="64">
        <v>-1.4254304000005401E-2</v>
      </c>
      <c r="I139" s="64">
        <v>0.20229388999999401</v>
      </c>
      <c r="J139" s="64">
        <v>-0.42861549999999599</v>
      </c>
      <c r="K139" s="64">
        <v>-6.7129060000004098E-2</v>
      </c>
      <c r="L139" s="64">
        <v>-0.35039811999999498</v>
      </c>
      <c r="M139" s="64">
        <v>-0.22606622999999901</v>
      </c>
      <c r="N139" s="64">
        <v>4.2810753000010998E-2</v>
      </c>
      <c r="O139" s="64">
        <v>1.49512899999982E-2</v>
      </c>
      <c r="P139" s="64">
        <v>9.2379850000767804E-4</v>
      </c>
      <c r="Q139" s="64">
        <v>-0.25651570000000401</v>
      </c>
      <c r="R139" s="64">
        <v>-1.9168392000001901E-2</v>
      </c>
      <c r="S139" s="64">
        <v>0.13342177999999799</v>
      </c>
      <c r="T139" s="64">
        <v>-5.3500989999999402E-2</v>
      </c>
      <c r="U139" s="64">
        <v>3.3433747000000097E-2</v>
      </c>
      <c r="V139" s="64">
        <v>-0.25602390000000202</v>
      </c>
      <c r="W139" s="64">
        <v>6.6711814000086599E-3</v>
      </c>
      <c r="X139" s="64">
        <v>-0.84887606000000304</v>
      </c>
      <c r="Y139" s="64">
        <v>6.5336340000010706E-2</v>
      </c>
      <c r="Z139" s="64">
        <v>5.9696994999991503E-2</v>
      </c>
      <c r="AA139" s="64">
        <v>1.1650798000006899E-2</v>
      </c>
      <c r="AB139" s="64">
        <v>-0.19472942999999601</v>
      </c>
      <c r="AC139" s="64">
        <v>6.1309944999998797E-2</v>
      </c>
      <c r="AD139" s="64">
        <v>1.9017136000010201E-2</v>
      </c>
      <c r="AE139" s="64">
        <v>1.3870409000005199E-2</v>
      </c>
      <c r="AF139" s="64">
        <v>8.7781264999997596E-2</v>
      </c>
      <c r="AG139" s="64">
        <v>-9.7954759999996394E-2</v>
      </c>
      <c r="AH139" s="64">
        <v>-7.5166940000004401E-2</v>
      </c>
      <c r="AI139" s="64">
        <v>-7.4447185000003899E-2</v>
      </c>
      <c r="AJ139" s="64">
        <v>-5.0157769999947801E-3</v>
      </c>
      <c r="AK139" s="64">
        <v>-1.8239357000005001E-2</v>
      </c>
      <c r="AL139" s="64">
        <v>1.3636734000010999E-2</v>
      </c>
      <c r="AM139" s="64">
        <v>-0.10025263999999801</v>
      </c>
      <c r="AN139" s="64">
        <v>2.0819737000010701E-2</v>
      </c>
      <c r="AO139" s="64">
        <v>-0.142732830000003</v>
      </c>
      <c r="AP139" s="64">
        <v>-0.133834440000002</v>
      </c>
      <c r="AQ139" s="64">
        <v>4.7013151999997199E-2</v>
      </c>
      <c r="AR139" s="64">
        <v>0.14618756999999999</v>
      </c>
      <c r="AS139" s="64">
        <v>2.7954390000006799E-2</v>
      </c>
      <c r="AT139" s="64">
        <v>0.85201365000000495</v>
      </c>
      <c r="AU139" s="64">
        <v>1.03282929999615E-3</v>
      </c>
      <c r="AV139" s="64">
        <v>-8.5400700000004603E-2</v>
      </c>
      <c r="AW139" s="64">
        <v>1.7454648000003702E-2</v>
      </c>
      <c r="AX139" s="64">
        <v>-8.7379889999994506E-2</v>
      </c>
      <c r="AY139" s="64">
        <v>-8.6112139999983094E-3</v>
      </c>
      <c r="AZ139" s="64">
        <v>0.11307789399999101</v>
      </c>
      <c r="BA139" s="64">
        <v>-2.2300807999997601E-2</v>
      </c>
      <c r="BB139" s="64">
        <v>0.13230577000000701</v>
      </c>
      <c r="BC139" s="64">
        <v>7.0185310000026001E-3</v>
      </c>
      <c r="BD139" s="64">
        <v>-1.6714085000002502E-2</v>
      </c>
      <c r="BE139" s="64">
        <v>-8.0284779999995101E-2</v>
      </c>
      <c r="BF139" s="64">
        <v>1.4866534000002001E-2</v>
      </c>
      <c r="BG139" s="64">
        <v>0.176611869999999</v>
      </c>
      <c r="BH139" s="64">
        <v>0.15591698999999301</v>
      </c>
      <c r="BI139" s="64">
        <v>2.14458150000096E-2</v>
      </c>
      <c r="BJ139" s="64">
        <v>-4.6978433E-2</v>
      </c>
      <c r="BK139" s="64">
        <v>-4.7255649999999899E-2</v>
      </c>
      <c r="BL139" s="64">
        <v>-0.27518716000000099</v>
      </c>
      <c r="BM139" s="64">
        <v>-0.102444570000004</v>
      </c>
      <c r="BN139" s="64">
        <v>-0.351419480000004</v>
      </c>
      <c r="BO139" s="64">
        <v>9.3100384000011097E-2</v>
      </c>
      <c r="BP139" s="64">
        <v>0.19859992999999901</v>
      </c>
      <c r="BQ139" s="64">
        <v>1.30100010000023E-2</v>
      </c>
      <c r="BR139" s="64">
        <v>0.36066335000000099</v>
      </c>
      <c r="BS139" s="64">
        <v>-0.17353892000000501</v>
      </c>
      <c r="BT139" s="64">
        <v>5.2969888000009603E-2</v>
      </c>
      <c r="BU139" s="64">
        <v>-3.5525179999995597E-2</v>
      </c>
      <c r="BV139" s="64">
        <v>0.215447749999997</v>
      </c>
      <c r="BW139" s="64">
        <v>-0.107126049999995</v>
      </c>
      <c r="BX139" s="64">
        <v>6.5601945000004505E-2</v>
      </c>
      <c r="BY139" s="64">
        <v>0.16502741999999701</v>
      </c>
      <c r="BZ139" s="64">
        <v>0.176952820000009</v>
      </c>
      <c r="CA139" s="64">
        <v>6.5497880000009501E-2</v>
      </c>
      <c r="CB139" s="64">
        <v>-2.3975119999997099E-2</v>
      </c>
      <c r="CC139" s="64">
        <v>-7.5859990000004499E-2</v>
      </c>
      <c r="CD139" s="64">
        <v>-2.00353320000013E-2</v>
      </c>
      <c r="CE139" s="64">
        <v>-8.6772374999999402E-2</v>
      </c>
      <c r="CF139" s="64">
        <v>6.8696470000007004E-2</v>
      </c>
      <c r="CG139" s="64">
        <v>-0.140929310000004</v>
      </c>
      <c r="CH139" s="64">
        <v>0.122623436000002</v>
      </c>
      <c r="CI139" s="64">
        <v>0.29508609999999702</v>
      </c>
      <c r="CJ139" s="64">
        <v>-6.95582850000043E-2</v>
      </c>
      <c r="CK139" s="64">
        <v>0.106822210000002</v>
      </c>
      <c r="CL139" s="64">
        <v>-4.3278276000036104E-3</v>
      </c>
      <c r="CM139" s="64">
        <v>-1.2362063999999999</v>
      </c>
      <c r="CN139" s="64">
        <v>5.4004266999996303E-2</v>
      </c>
      <c r="CO139" s="64">
        <v>-8.6953229999997605E-2</v>
      </c>
      <c r="CP139" s="64">
        <v>1.6867119999997002E-2</v>
      </c>
      <c r="CQ139" s="64">
        <v>-3.9150393999998201E-2</v>
      </c>
      <c r="CR139" s="64">
        <v>-0.25876513000000501</v>
      </c>
      <c r="CS139" s="64">
        <v>-5.4790770000001703E-2</v>
      </c>
      <c r="CT139" s="64">
        <v>2.1259250000005302E-2</v>
      </c>
      <c r="CU139" s="64">
        <v>-0.171103539999995</v>
      </c>
      <c r="CV139" s="64">
        <v>-0.18000654999999999</v>
      </c>
      <c r="CW139" s="64">
        <v>-3.23179140000018E-2</v>
      </c>
      <c r="CX139" s="64">
        <v>0.32240646999999201</v>
      </c>
      <c r="CY139" s="64">
        <v>-9.3573160000004499E-2</v>
      </c>
      <c r="CZ139" s="64">
        <v>6.4060339999993901E-2</v>
      </c>
      <c r="DA139" s="64">
        <v>0.180808469999993</v>
      </c>
      <c r="DB139" s="64">
        <v>0.132806000000008</v>
      </c>
      <c r="DC139" s="64">
        <v>-0.15625720999999901</v>
      </c>
      <c r="DD139" s="64">
        <v>2.7840598000006302E-2</v>
      </c>
      <c r="DE139" s="64">
        <v>2.0101003000005901E-2</v>
      </c>
      <c r="DF139" s="64">
        <v>-2.3371760000001601E-2</v>
      </c>
      <c r="DG139" s="64">
        <v>-4.5871269999997501E-2</v>
      </c>
      <c r="DH139" s="64">
        <v>0.51220225999999403</v>
      </c>
      <c r="DI139" s="64">
        <v>1.7673025999975799E-3</v>
      </c>
      <c r="DJ139" s="64">
        <v>-0.11748072999999699</v>
      </c>
      <c r="DK139" s="64">
        <v>0.41407826999999597</v>
      </c>
      <c r="DL139" s="64">
        <v>-0.12104241499999401</v>
      </c>
      <c r="DM139" s="64">
        <v>-1.88282079999991E-2</v>
      </c>
      <c r="DN139" s="64">
        <v>-0.16366159999999799</v>
      </c>
      <c r="DO139" s="64">
        <v>-3.0567169999995401E-2</v>
      </c>
      <c r="DP139" s="64">
        <v>-2.99371759999945E-2</v>
      </c>
      <c r="DQ139" s="64">
        <v>-4.3729739999998102E-2</v>
      </c>
      <c r="DR139" s="64">
        <v>-2.7336762999996499E-2</v>
      </c>
      <c r="DS139" s="64">
        <v>-2.2382091000028299E-3</v>
      </c>
      <c r="DT139" s="64">
        <v>-3.6955866999999198E-2</v>
      </c>
      <c r="DU139" s="64">
        <v>-8.3254113999997603E-2</v>
      </c>
      <c r="DV139" s="64">
        <v>-6.6609997000033304E-3</v>
      </c>
      <c r="DW139" s="64">
        <v>0.221282270000001</v>
      </c>
      <c r="DX139" s="64">
        <v>0.19942544000000101</v>
      </c>
      <c r="DY139" s="64">
        <v>-1.1610622500002299E-2</v>
      </c>
      <c r="DZ139" s="64">
        <v>-4.7081660000003502E-2</v>
      </c>
      <c r="EA139" s="64">
        <v>0.143396400000007</v>
      </c>
      <c r="EB139" s="64">
        <v>0.236233670000008</v>
      </c>
    </row>
    <row r="140" spans="1:132" x14ac:dyDescent="0.3">
      <c r="A140" s="63"/>
      <c r="B140" s="84" t="s">
        <v>331</v>
      </c>
      <c r="C140" s="64">
        <v>-6.4097230000004196E-2</v>
      </c>
      <c r="D140" s="64">
        <v>-2.7205747000003101E-2</v>
      </c>
      <c r="E140" s="64">
        <v>-0.23123606999999599</v>
      </c>
      <c r="F140" s="64">
        <v>0.49431589999999798</v>
      </c>
      <c r="G140" s="64">
        <v>0.49383885000000599</v>
      </c>
      <c r="H140" s="64">
        <v>-1.4254304000005401E-2</v>
      </c>
      <c r="I140" s="64">
        <v>0.20229388999999401</v>
      </c>
      <c r="J140" s="64">
        <v>-0.42861549999999599</v>
      </c>
      <c r="K140" s="64">
        <v>-6.7129060000004098E-2</v>
      </c>
      <c r="L140" s="64">
        <v>-0.35039811999999498</v>
      </c>
      <c r="M140" s="64">
        <v>-0.22606622999999901</v>
      </c>
      <c r="N140" s="64">
        <v>4.2810753000010998E-2</v>
      </c>
      <c r="O140" s="64">
        <v>1.49512899999982E-2</v>
      </c>
      <c r="P140" s="64">
        <v>9.2379850000767804E-4</v>
      </c>
      <c r="Q140" s="64">
        <v>-0.25651570000000401</v>
      </c>
      <c r="R140" s="64">
        <v>-1.9168392000001901E-2</v>
      </c>
      <c r="S140" s="64">
        <v>0.13342177999999799</v>
      </c>
      <c r="T140" s="64">
        <v>-5.3500989999999402E-2</v>
      </c>
      <c r="U140" s="64">
        <v>3.3433747000000097E-2</v>
      </c>
      <c r="V140" s="64">
        <v>-0.25602390000000202</v>
      </c>
      <c r="W140" s="64">
        <v>6.6711814000086599E-3</v>
      </c>
      <c r="X140" s="64">
        <v>-0.84887606000000304</v>
      </c>
      <c r="Y140" s="64">
        <v>6.5336340000010706E-2</v>
      </c>
      <c r="Z140" s="64">
        <v>5.9696994999991503E-2</v>
      </c>
      <c r="AA140" s="64">
        <v>1.1650798000006899E-2</v>
      </c>
      <c r="AB140" s="64">
        <v>-0.19472942999999601</v>
      </c>
      <c r="AC140" s="64">
        <v>6.1309944999998797E-2</v>
      </c>
      <c r="AD140" s="64">
        <v>1.9017136000010201E-2</v>
      </c>
      <c r="AE140" s="64">
        <v>1.3870409000005199E-2</v>
      </c>
      <c r="AF140" s="64">
        <v>8.7781264999997596E-2</v>
      </c>
      <c r="AG140" s="64">
        <v>-9.7954759999996394E-2</v>
      </c>
      <c r="AH140" s="64">
        <v>-7.5166940000004401E-2</v>
      </c>
      <c r="AI140" s="64">
        <v>-7.4447185000003899E-2</v>
      </c>
      <c r="AJ140" s="64">
        <v>-5.0157769999947801E-3</v>
      </c>
      <c r="AK140" s="64">
        <v>-1.8239357000005001E-2</v>
      </c>
      <c r="AL140" s="64">
        <v>1.3636734000010999E-2</v>
      </c>
      <c r="AM140" s="64">
        <v>-0.10025263999999801</v>
      </c>
      <c r="AN140" s="64">
        <v>2.0819737000010701E-2</v>
      </c>
      <c r="AO140" s="64">
        <v>-0.142732830000003</v>
      </c>
      <c r="AP140" s="64">
        <v>-0.133834440000002</v>
      </c>
      <c r="AQ140" s="64">
        <v>4.7013151999997199E-2</v>
      </c>
      <c r="AR140" s="64">
        <v>0.14618756999999999</v>
      </c>
      <c r="AS140" s="64">
        <v>2.7954390000006799E-2</v>
      </c>
      <c r="AT140" s="64">
        <v>0.85201365000000495</v>
      </c>
      <c r="AU140" s="64">
        <v>1.03282929999615E-3</v>
      </c>
      <c r="AV140" s="64">
        <v>-8.5400700000004603E-2</v>
      </c>
      <c r="AW140" s="64">
        <v>1.7454648000003702E-2</v>
      </c>
      <c r="AX140" s="64">
        <v>-8.7379889999994506E-2</v>
      </c>
      <c r="AY140" s="64">
        <v>-8.6112139999983094E-3</v>
      </c>
      <c r="AZ140" s="64">
        <v>0.11307789399999101</v>
      </c>
      <c r="BA140" s="64">
        <v>-2.2300807999997601E-2</v>
      </c>
      <c r="BB140" s="64">
        <v>0.13230577000000701</v>
      </c>
      <c r="BC140" s="64">
        <v>7.0185310000026001E-3</v>
      </c>
      <c r="BD140" s="64">
        <v>-1.6714085000002502E-2</v>
      </c>
      <c r="BE140" s="64">
        <v>-8.0284779999995101E-2</v>
      </c>
      <c r="BF140" s="64">
        <v>1.4866534000002001E-2</v>
      </c>
      <c r="BG140" s="64">
        <v>0.176611869999999</v>
      </c>
      <c r="BH140" s="64">
        <v>0.15591698999999301</v>
      </c>
      <c r="BI140" s="64">
        <v>2.14458150000096E-2</v>
      </c>
      <c r="BJ140" s="64">
        <v>-4.6978433E-2</v>
      </c>
      <c r="BK140" s="64">
        <v>-4.7255649999999899E-2</v>
      </c>
      <c r="BL140" s="64">
        <v>-0.27518716000000099</v>
      </c>
      <c r="BM140" s="64">
        <v>-0.102444570000004</v>
      </c>
      <c r="BN140" s="64">
        <v>-0.351419480000004</v>
      </c>
      <c r="BO140" s="64">
        <v>9.3100384000011097E-2</v>
      </c>
      <c r="BP140" s="64">
        <v>0.19859992999999901</v>
      </c>
      <c r="BQ140" s="64">
        <v>1.30100010000023E-2</v>
      </c>
      <c r="BR140" s="64">
        <v>0.36066335000000099</v>
      </c>
      <c r="BS140" s="64">
        <v>-0.17353892000000501</v>
      </c>
      <c r="BT140" s="64">
        <v>5.2969888000009603E-2</v>
      </c>
      <c r="BU140" s="64">
        <v>-3.5525179999995597E-2</v>
      </c>
      <c r="BV140" s="64">
        <v>0.215447749999997</v>
      </c>
      <c r="BW140" s="64">
        <v>-0.107126049999995</v>
      </c>
      <c r="BX140" s="64">
        <v>6.5601945000004505E-2</v>
      </c>
      <c r="BY140" s="64">
        <v>0.16502741999999701</v>
      </c>
      <c r="BZ140" s="64">
        <v>0.176952820000009</v>
      </c>
      <c r="CA140" s="64">
        <v>6.5497880000009501E-2</v>
      </c>
      <c r="CB140" s="64">
        <v>-2.3975119999997099E-2</v>
      </c>
      <c r="CC140" s="64">
        <v>-7.5859990000004499E-2</v>
      </c>
      <c r="CD140" s="64">
        <v>-2.00353320000013E-2</v>
      </c>
      <c r="CE140" s="64">
        <v>-8.6772374999999402E-2</v>
      </c>
      <c r="CF140" s="64">
        <v>6.8696470000007004E-2</v>
      </c>
      <c r="CG140" s="64">
        <v>-0.140929310000004</v>
      </c>
      <c r="CH140" s="64">
        <v>0.122623436000002</v>
      </c>
      <c r="CI140" s="64">
        <v>0.29508609999999702</v>
      </c>
      <c r="CJ140" s="64">
        <v>-6.95582850000043E-2</v>
      </c>
      <c r="CK140" s="64">
        <v>0.106822210000002</v>
      </c>
      <c r="CL140" s="64">
        <v>-4.3278276000036104E-3</v>
      </c>
      <c r="CM140" s="64">
        <v>-1.2362063999999999</v>
      </c>
      <c r="CN140" s="64">
        <v>5.4004266999996303E-2</v>
      </c>
      <c r="CO140" s="64">
        <v>-8.6953229999997605E-2</v>
      </c>
      <c r="CP140" s="64">
        <v>1.6867119999997002E-2</v>
      </c>
      <c r="CQ140" s="64">
        <v>-3.9150393999998201E-2</v>
      </c>
      <c r="CR140" s="64">
        <v>-0.25876513000000501</v>
      </c>
      <c r="CS140" s="64">
        <v>-5.4790770000001703E-2</v>
      </c>
      <c r="CT140" s="64">
        <v>2.1259250000005302E-2</v>
      </c>
      <c r="CU140" s="64">
        <v>-0.171103539999995</v>
      </c>
      <c r="CV140" s="64">
        <v>-0.18000654999999999</v>
      </c>
      <c r="CW140" s="64">
        <v>-3.23179140000018E-2</v>
      </c>
      <c r="CX140" s="64">
        <v>0.32240646999999201</v>
      </c>
      <c r="CY140" s="64">
        <v>-9.3573160000004499E-2</v>
      </c>
      <c r="CZ140" s="64">
        <v>6.4060339999993901E-2</v>
      </c>
      <c r="DA140" s="64">
        <v>0.180808469999993</v>
      </c>
      <c r="DB140" s="64">
        <v>0.132806000000008</v>
      </c>
      <c r="DC140" s="64">
        <v>-0.15625720999999901</v>
      </c>
      <c r="DD140" s="64">
        <v>2.7840598000006302E-2</v>
      </c>
      <c r="DE140" s="64">
        <v>2.0101003000005901E-2</v>
      </c>
      <c r="DF140" s="64">
        <v>-2.3371760000001601E-2</v>
      </c>
      <c r="DG140" s="64">
        <v>-4.5871269999997501E-2</v>
      </c>
      <c r="DH140" s="64">
        <v>0.51220225999999403</v>
      </c>
      <c r="DI140" s="64">
        <v>1.7673025999975799E-3</v>
      </c>
      <c r="DJ140" s="64">
        <v>-0.11748072999999699</v>
      </c>
      <c r="DK140" s="64">
        <v>0.41407826999999597</v>
      </c>
      <c r="DL140" s="64">
        <v>-0.12104241499999401</v>
      </c>
      <c r="DM140" s="64">
        <v>-1.88282079999991E-2</v>
      </c>
      <c r="DN140" s="64">
        <v>-0.16366159999999799</v>
      </c>
      <c r="DO140" s="64">
        <v>-3.0567169999995401E-2</v>
      </c>
      <c r="DP140" s="64">
        <v>-2.99371759999945E-2</v>
      </c>
      <c r="DQ140" s="64">
        <v>-4.3729739999998102E-2</v>
      </c>
      <c r="DR140" s="64">
        <v>-2.7336762999996499E-2</v>
      </c>
      <c r="DS140" s="64">
        <v>-2.2382091000028299E-3</v>
      </c>
      <c r="DT140" s="64">
        <v>-3.6955866999999198E-2</v>
      </c>
      <c r="DU140" s="64">
        <v>-8.3254113999997603E-2</v>
      </c>
      <c r="DV140" s="64">
        <v>-6.6609997000033304E-3</v>
      </c>
      <c r="DW140" s="64">
        <v>0.221282270000001</v>
      </c>
      <c r="DX140" s="64">
        <v>0.19942544000000101</v>
      </c>
      <c r="DY140" s="64">
        <v>-1.1610622500002299E-2</v>
      </c>
      <c r="DZ140" s="64">
        <v>-4.7081660000003502E-2</v>
      </c>
      <c r="EA140" s="64">
        <v>0.143396400000007</v>
      </c>
      <c r="EB140" s="64">
        <v>0.236233670000008</v>
      </c>
    </row>
    <row r="141" spans="1:132" x14ac:dyDescent="0.3">
      <c r="A141" s="63"/>
      <c r="B141" s="84" t="s">
        <v>332</v>
      </c>
      <c r="C141" s="64">
        <v>-6.4097230000004196E-2</v>
      </c>
      <c r="D141" s="64">
        <v>-2.7205747000003101E-2</v>
      </c>
      <c r="E141" s="64">
        <v>-0.23123606999999599</v>
      </c>
      <c r="F141" s="64">
        <v>0.49431589999999798</v>
      </c>
      <c r="G141" s="64">
        <v>0.49383885000000599</v>
      </c>
      <c r="H141" s="64">
        <v>-1.4254304000005401E-2</v>
      </c>
      <c r="I141" s="64">
        <v>0.20229388999999401</v>
      </c>
      <c r="J141" s="64">
        <v>-0.42861549999999599</v>
      </c>
      <c r="K141" s="64">
        <v>-6.7129060000004098E-2</v>
      </c>
      <c r="L141" s="64">
        <v>-0.35039811999999498</v>
      </c>
      <c r="M141" s="64">
        <v>-0.22606622999999901</v>
      </c>
      <c r="N141" s="64">
        <v>4.2810753000010998E-2</v>
      </c>
      <c r="O141" s="64">
        <v>1.49512899999982E-2</v>
      </c>
      <c r="P141" s="64">
        <v>9.2379850000767804E-4</v>
      </c>
      <c r="Q141" s="64">
        <v>-0.25651570000000401</v>
      </c>
      <c r="R141" s="64">
        <v>-1.9168392000001901E-2</v>
      </c>
      <c r="S141" s="64">
        <v>0.13342177999999799</v>
      </c>
      <c r="T141" s="64">
        <v>-5.3500989999999402E-2</v>
      </c>
      <c r="U141" s="64">
        <v>3.3433747000000097E-2</v>
      </c>
      <c r="V141" s="64">
        <v>-0.25602390000000202</v>
      </c>
      <c r="W141" s="64">
        <v>6.6711814000086599E-3</v>
      </c>
      <c r="X141" s="64">
        <v>-0.84887606000000304</v>
      </c>
      <c r="Y141" s="64">
        <v>6.5336340000010706E-2</v>
      </c>
      <c r="Z141" s="64">
        <v>5.9696994999991503E-2</v>
      </c>
      <c r="AA141" s="64">
        <v>1.1650798000006899E-2</v>
      </c>
      <c r="AB141" s="64">
        <v>-0.19472942999999601</v>
      </c>
      <c r="AC141" s="64">
        <v>6.1309944999998797E-2</v>
      </c>
      <c r="AD141" s="64">
        <v>1.9017136000010201E-2</v>
      </c>
      <c r="AE141" s="64">
        <v>1.3870409000005199E-2</v>
      </c>
      <c r="AF141" s="64">
        <v>8.7781264999997596E-2</v>
      </c>
      <c r="AG141" s="64">
        <v>-9.7954759999996394E-2</v>
      </c>
      <c r="AH141" s="64">
        <v>-7.5166940000004401E-2</v>
      </c>
      <c r="AI141" s="64">
        <v>-7.4447185000003899E-2</v>
      </c>
      <c r="AJ141" s="64">
        <v>-5.0157769999947801E-3</v>
      </c>
      <c r="AK141" s="64">
        <v>-1.8239357000005001E-2</v>
      </c>
      <c r="AL141" s="64">
        <v>1.3636734000010999E-2</v>
      </c>
      <c r="AM141" s="64">
        <v>-0.10025263999999801</v>
      </c>
      <c r="AN141" s="64">
        <v>2.0819737000010701E-2</v>
      </c>
      <c r="AO141" s="64">
        <v>-0.142732830000003</v>
      </c>
      <c r="AP141" s="64">
        <v>-0.133834440000002</v>
      </c>
      <c r="AQ141" s="64">
        <v>4.7013151999997199E-2</v>
      </c>
      <c r="AR141" s="64">
        <v>0.14618756999999999</v>
      </c>
      <c r="AS141" s="64">
        <v>2.7954390000006799E-2</v>
      </c>
      <c r="AT141" s="64">
        <v>0.85201365000000495</v>
      </c>
      <c r="AU141" s="64">
        <v>1.03282929999615E-3</v>
      </c>
      <c r="AV141" s="64">
        <v>-8.5400700000004603E-2</v>
      </c>
      <c r="AW141" s="64">
        <v>1.7454648000003702E-2</v>
      </c>
      <c r="AX141" s="64">
        <v>-8.7379889999994506E-2</v>
      </c>
      <c r="AY141" s="64">
        <v>-8.6112139999983094E-3</v>
      </c>
      <c r="AZ141" s="64">
        <v>0.11307789399999101</v>
      </c>
      <c r="BA141" s="64">
        <v>-2.2300807999997601E-2</v>
      </c>
      <c r="BB141" s="64">
        <v>0.13230577000000701</v>
      </c>
      <c r="BC141" s="64">
        <v>7.0185310000026001E-3</v>
      </c>
      <c r="BD141" s="64">
        <v>-1.6714085000002502E-2</v>
      </c>
      <c r="BE141" s="64">
        <v>-8.0284779999995101E-2</v>
      </c>
      <c r="BF141" s="64">
        <v>1.4866534000002001E-2</v>
      </c>
      <c r="BG141" s="64">
        <v>0.176611869999999</v>
      </c>
      <c r="BH141" s="64">
        <v>0.15591698999999301</v>
      </c>
      <c r="BI141" s="64">
        <v>2.14458150000096E-2</v>
      </c>
      <c r="BJ141" s="64">
        <v>-4.6978433E-2</v>
      </c>
      <c r="BK141" s="64">
        <v>-4.7255649999999899E-2</v>
      </c>
      <c r="BL141" s="64">
        <v>-0.27518716000000099</v>
      </c>
      <c r="BM141" s="64">
        <v>-0.102444570000004</v>
      </c>
      <c r="BN141" s="64">
        <v>-0.351419480000004</v>
      </c>
      <c r="BO141" s="64">
        <v>9.3100384000011097E-2</v>
      </c>
      <c r="BP141" s="64">
        <v>0.19859992999999901</v>
      </c>
      <c r="BQ141" s="64">
        <v>1.30100010000023E-2</v>
      </c>
      <c r="BR141" s="64">
        <v>0.36066335000000099</v>
      </c>
      <c r="BS141" s="64">
        <v>-0.17353892000000501</v>
      </c>
      <c r="BT141" s="64">
        <v>5.2969888000009603E-2</v>
      </c>
      <c r="BU141" s="64">
        <v>-3.5525179999995597E-2</v>
      </c>
      <c r="BV141" s="64">
        <v>0.215447749999997</v>
      </c>
      <c r="BW141" s="64">
        <v>-0.107126049999995</v>
      </c>
      <c r="BX141" s="64">
        <v>6.5601945000004505E-2</v>
      </c>
      <c r="BY141" s="64">
        <v>0.16502741999999701</v>
      </c>
      <c r="BZ141" s="64">
        <v>0.176952820000009</v>
      </c>
      <c r="CA141" s="64">
        <v>6.5497880000009501E-2</v>
      </c>
      <c r="CB141" s="64">
        <v>-2.3975119999997099E-2</v>
      </c>
      <c r="CC141" s="64">
        <v>-7.5859990000004499E-2</v>
      </c>
      <c r="CD141" s="64">
        <v>-2.00353320000013E-2</v>
      </c>
      <c r="CE141" s="64">
        <v>-8.6772374999999402E-2</v>
      </c>
      <c r="CF141" s="64">
        <v>6.8696470000007004E-2</v>
      </c>
      <c r="CG141" s="64">
        <v>-0.140929310000004</v>
      </c>
      <c r="CH141" s="64">
        <v>0.122623436000002</v>
      </c>
      <c r="CI141" s="64">
        <v>0.29508609999999702</v>
      </c>
      <c r="CJ141" s="64">
        <v>-6.95582850000043E-2</v>
      </c>
      <c r="CK141" s="64">
        <v>0.106822210000002</v>
      </c>
      <c r="CL141" s="64">
        <v>-4.3278276000036104E-3</v>
      </c>
      <c r="CM141" s="64">
        <v>-1.2362063999999999</v>
      </c>
      <c r="CN141" s="64">
        <v>5.4004266999996303E-2</v>
      </c>
      <c r="CO141" s="64">
        <v>-8.6953229999997605E-2</v>
      </c>
      <c r="CP141" s="64">
        <v>1.6867119999997002E-2</v>
      </c>
      <c r="CQ141" s="64">
        <v>-3.9150393999998201E-2</v>
      </c>
      <c r="CR141" s="64">
        <v>-0.25876513000000501</v>
      </c>
      <c r="CS141" s="64">
        <v>-5.4790770000001703E-2</v>
      </c>
      <c r="CT141" s="64">
        <v>2.1259250000005302E-2</v>
      </c>
      <c r="CU141" s="64">
        <v>-0.171103539999995</v>
      </c>
      <c r="CV141" s="64">
        <v>-0.18000654999999999</v>
      </c>
      <c r="CW141" s="64">
        <v>-3.23179140000018E-2</v>
      </c>
      <c r="CX141" s="64">
        <v>0.32240646999999201</v>
      </c>
      <c r="CY141" s="64">
        <v>-9.3573160000004499E-2</v>
      </c>
      <c r="CZ141" s="64">
        <v>6.4060339999993901E-2</v>
      </c>
      <c r="DA141" s="64">
        <v>0.180808469999993</v>
      </c>
      <c r="DB141" s="64">
        <v>0.132806000000008</v>
      </c>
      <c r="DC141" s="64">
        <v>-0.15625720999999901</v>
      </c>
      <c r="DD141" s="64">
        <v>2.7840598000006302E-2</v>
      </c>
      <c r="DE141" s="64">
        <v>2.0101003000005901E-2</v>
      </c>
      <c r="DF141" s="64">
        <v>-2.3371760000001601E-2</v>
      </c>
      <c r="DG141" s="64">
        <v>-4.5871269999997501E-2</v>
      </c>
      <c r="DH141" s="64">
        <v>0.51220225999999403</v>
      </c>
      <c r="DI141" s="64">
        <v>1.7673025999975799E-3</v>
      </c>
      <c r="DJ141" s="64">
        <v>-0.11748072999999699</v>
      </c>
      <c r="DK141" s="64">
        <v>0.41407826999999597</v>
      </c>
      <c r="DL141" s="64">
        <v>-0.12104241499999401</v>
      </c>
      <c r="DM141" s="64">
        <v>-1.88282079999991E-2</v>
      </c>
      <c r="DN141" s="64">
        <v>-0.16366159999999799</v>
      </c>
      <c r="DO141" s="64">
        <v>-3.0567169999995401E-2</v>
      </c>
      <c r="DP141" s="64">
        <v>-2.99371759999945E-2</v>
      </c>
      <c r="DQ141" s="64">
        <v>-4.3729739999998102E-2</v>
      </c>
      <c r="DR141" s="64">
        <v>-2.7336762999996499E-2</v>
      </c>
      <c r="DS141" s="64">
        <v>-2.2382091000028299E-3</v>
      </c>
      <c r="DT141" s="64">
        <v>-3.6955866999999198E-2</v>
      </c>
      <c r="DU141" s="64">
        <v>-8.3254113999997603E-2</v>
      </c>
      <c r="DV141" s="64">
        <v>-6.6609997000033304E-3</v>
      </c>
      <c r="DW141" s="64">
        <v>0.221282270000001</v>
      </c>
      <c r="DX141" s="64">
        <v>0.19942544000000101</v>
      </c>
      <c r="DY141" s="64">
        <v>-1.1610622500002299E-2</v>
      </c>
      <c r="DZ141" s="64">
        <v>-4.7081660000003502E-2</v>
      </c>
      <c r="EA141" s="64">
        <v>0.143396400000007</v>
      </c>
      <c r="EB141" s="64">
        <v>0.236233670000008</v>
      </c>
    </row>
    <row r="142" spans="1:132" x14ac:dyDescent="0.3">
      <c r="A142" s="63"/>
      <c r="B142" s="84" t="s">
        <v>333</v>
      </c>
      <c r="C142" s="64">
        <v>-6.4097230000004196E-2</v>
      </c>
      <c r="D142" s="64">
        <v>-2.7205747000003101E-2</v>
      </c>
      <c r="E142" s="64">
        <v>-0.23123606999999599</v>
      </c>
      <c r="F142" s="64">
        <v>0.49431589999999798</v>
      </c>
      <c r="G142" s="64">
        <v>0.49383885000000599</v>
      </c>
      <c r="H142" s="64">
        <v>-1.4254304000005401E-2</v>
      </c>
      <c r="I142" s="64">
        <v>0.20229388999999401</v>
      </c>
      <c r="J142" s="64">
        <v>-0.42861549999999599</v>
      </c>
      <c r="K142" s="64">
        <v>-6.7129060000004098E-2</v>
      </c>
      <c r="L142" s="64">
        <v>-0.35039811999999498</v>
      </c>
      <c r="M142" s="64">
        <v>-0.22606622999999901</v>
      </c>
      <c r="N142" s="64">
        <v>4.2810753000010998E-2</v>
      </c>
      <c r="O142" s="64">
        <v>1.49512899999982E-2</v>
      </c>
      <c r="P142" s="64">
        <v>9.2379850000767804E-4</v>
      </c>
      <c r="Q142" s="64">
        <v>-0.25651570000000401</v>
      </c>
      <c r="R142" s="64">
        <v>-1.9168392000001901E-2</v>
      </c>
      <c r="S142" s="64">
        <v>0.13342177999999799</v>
      </c>
      <c r="T142" s="64">
        <v>-5.3500989999999402E-2</v>
      </c>
      <c r="U142" s="64">
        <v>3.3433747000000097E-2</v>
      </c>
      <c r="V142" s="64">
        <v>-0.25602390000000202</v>
      </c>
      <c r="W142" s="64">
        <v>6.6711814000086599E-3</v>
      </c>
      <c r="X142" s="64">
        <v>-0.84887606000000304</v>
      </c>
      <c r="Y142" s="64">
        <v>6.5336340000010706E-2</v>
      </c>
      <c r="Z142" s="64">
        <v>5.9696994999991503E-2</v>
      </c>
      <c r="AA142" s="64">
        <v>1.1650798000006899E-2</v>
      </c>
      <c r="AB142" s="64">
        <v>-0.19472942999999601</v>
      </c>
      <c r="AC142" s="64">
        <v>6.1309944999998797E-2</v>
      </c>
      <c r="AD142" s="64">
        <v>1.9017136000010201E-2</v>
      </c>
      <c r="AE142" s="64">
        <v>1.3870409000005199E-2</v>
      </c>
      <c r="AF142" s="64">
        <v>8.7781264999997596E-2</v>
      </c>
      <c r="AG142" s="64">
        <v>-9.7954759999996394E-2</v>
      </c>
      <c r="AH142" s="64">
        <v>-7.5166940000004401E-2</v>
      </c>
      <c r="AI142" s="64">
        <v>-7.4447185000003899E-2</v>
      </c>
      <c r="AJ142" s="64">
        <v>-5.0157769999947801E-3</v>
      </c>
      <c r="AK142" s="64">
        <v>-1.8239357000005001E-2</v>
      </c>
      <c r="AL142" s="64">
        <v>1.3636734000010999E-2</v>
      </c>
      <c r="AM142" s="64">
        <v>-0.10025263999999801</v>
      </c>
      <c r="AN142" s="64">
        <v>2.0819737000010701E-2</v>
      </c>
      <c r="AO142" s="64">
        <v>-0.142732830000003</v>
      </c>
      <c r="AP142" s="64">
        <v>-0.133834440000002</v>
      </c>
      <c r="AQ142" s="64">
        <v>4.7013151999997199E-2</v>
      </c>
      <c r="AR142" s="64">
        <v>0.14618756999999999</v>
      </c>
      <c r="AS142" s="64">
        <v>2.7954390000006799E-2</v>
      </c>
      <c r="AT142" s="64">
        <v>0.85201365000000495</v>
      </c>
      <c r="AU142" s="64">
        <v>1.03282929999615E-3</v>
      </c>
      <c r="AV142" s="64">
        <v>-8.5400700000004603E-2</v>
      </c>
      <c r="AW142" s="64">
        <v>1.7454648000003702E-2</v>
      </c>
      <c r="AX142" s="64">
        <v>-8.7379889999994506E-2</v>
      </c>
      <c r="AY142" s="64">
        <v>-8.6112139999983094E-3</v>
      </c>
      <c r="AZ142" s="64">
        <v>0.11307789399999101</v>
      </c>
      <c r="BA142" s="64">
        <v>-2.2300807999997601E-2</v>
      </c>
      <c r="BB142" s="64">
        <v>0.13230577000000701</v>
      </c>
      <c r="BC142" s="64">
        <v>7.0185310000026001E-3</v>
      </c>
      <c r="BD142" s="64">
        <v>-1.6714085000002502E-2</v>
      </c>
      <c r="BE142" s="64">
        <v>-8.0284779999995101E-2</v>
      </c>
      <c r="BF142" s="64">
        <v>1.4866534000002001E-2</v>
      </c>
      <c r="BG142" s="64">
        <v>0.176611869999999</v>
      </c>
      <c r="BH142" s="64">
        <v>0.15591698999999301</v>
      </c>
      <c r="BI142" s="64">
        <v>2.14458150000096E-2</v>
      </c>
      <c r="BJ142" s="64">
        <v>-4.6978433E-2</v>
      </c>
      <c r="BK142" s="64">
        <v>-4.7255649999999899E-2</v>
      </c>
      <c r="BL142" s="64">
        <v>-0.27518716000000099</v>
      </c>
      <c r="BM142" s="64">
        <v>-0.102444570000004</v>
      </c>
      <c r="BN142" s="64">
        <v>-0.351419480000004</v>
      </c>
      <c r="BO142" s="64">
        <v>9.3100384000011097E-2</v>
      </c>
      <c r="BP142" s="64">
        <v>0.19859992999999901</v>
      </c>
      <c r="BQ142" s="64">
        <v>1.30100010000023E-2</v>
      </c>
      <c r="BR142" s="64">
        <v>0.36066335000000099</v>
      </c>
      <c r="BS142" s="64">
        <v>-0.17353892000000501</v>
      </c>
      <c r="BT142" s="64">
        <v>5.2969888000009603E-2</v>
      </c>
      <c r="BU142" s="64">
        <v>-3.5525179999995597E-2</v>
      </c>
      <c r="BV142" s="64">
        <v>0.215447749999997</v>
      </c>
      <c r="BW142" s="64">
        <v>-0.107126049999995</v>
      </c>
      <c r="BX142" s="64">
        <v>6.5601945000004505E-2</v>
      </c>
      <c r="BY142" s="64">
        <v>0.16502741999999701</v>
      </c>
      <c r="BZ142" s="64">
        <v>0.176952820000009</v>
      </c>
      <c r="CA142" s="64">
        <v>6.5497880000009501E-2</v>
      </c>
      <c r="CB142" s="64">
        <v>-2.3975119999997099E-2</v>
      </c>
      <c r="CC142" s="64">
        <v>-7.5859990000004499E-2</v>
      </c>
      <c r="CD142" s="64">
        <v>-2.00353320000013E-2</v>
      </c>
      <c r="CE142" s="64">
        <v>-8.6772374999999402E-2</v>
      </c>
      <c r="CF142" s="64">
        <v>6.8696470000007004E-2</v>
      </c>
      <c r="CG142" s="64">
        <v>-0.140929310000004</v>
      </c>
      <c r="CH142" s="64">
        <v>0.122623436000002</v>
      </c>
      <c r="CI142" s="64">
        <v>0.29508609999999702</v>
      </c>
      <c r="CJ142" s="64">
        <v>-6.95582850000043E-2</v>
      </c>
      <c r="CK142" s="64">
        <v>0.106822210000002</v>
      </c>
      <c r="CL142" s="64">
        <v>-4.3278276000036104E-3</v>
      </c>
      <c r="CM142" s="64">
        <v>-1.2362063999999999</v>
      </c>
      <c r="CN142" s="64">
        <v>5.4004266999996303E-2</v>
      </c>
      <c r="CO142" s="64">
        <v>-8.6953229999997605E-2</v>
      </c>
      <c r="CP142" s="64">
        <v>1.6867119999997002E-2</v>
      </c>
      <c r="CQ142" s="64">
        <v>-3.9150393999998201E-2</v>
      </c>
      <c r="CR142" s="64">
        <v>-0.25876513000000501</v>
      </c>
      <c r="CS142" s="64">
        <v>-5.4790770000001703E-2</v>
      </c>
      <c r="CT142" s="64">
        <v>2.1259250000005302E-2</v>
      </c>
      <c r="CU142" s="64">
        <v>-0.171103539999995</v>
      </c>
      <c r="CV142" s="64">
        <v>-0.18000654999999999</v>
      </c>
      <c r="CW142" s="64">
        <v>-3.23179140000018E-2</v>
      </c>
      <c r="CX142" s="64">
        <v>0.32240646999999201</v>
      </c>
      <c r="CY142" s="64">
        <v>-9.3573160000004499E-2</v>
      </c>
      <c r="CZ142" s="64">
        <v>6.4060339999993901E-2</v>
      </c>
      <c r="DA142" s="64">
        <v>0.180808469999993</v>
      </c>
      <c r="DB142" s="64">
        <v>0.132806000000008</v>
      </c>
      <c r="DC142" s="64">
        <v>-0.15625720999999901</v>
      </c>
      <c r="DD142" s="64">
        <v>2.7840598000006302E-2</v>
      </c>
      <c r="DE142" s="64">
        <v>2.0101003000005901E-2</v>
      </c>
      <c r="DF142" s="64">
        <v>-2.3371760000001601E-2</v>
      </c>
      <c r="DG142" s="64">
        <v>-4.5871269999997501E-2</v>
      </c>
      <c r="DH142" s="64">
        <v>0.51220225999999403</v>
      </c>
      <c r="DI142" s="64">
        <v>1.7673025999975799E-3</v>
      </c>
      <c r="DJ142" s="64">
        <v>-0.11748072999999699</v>
      </c>
      <c r="DK142" s="64">
        <v>0.41407826999999597</v>
      </c>
      <c r="DL142" s="64">
        <v>-0.12104241499999401</v>
      </c>
      <c r="DM142" s="64">
        <v>-1.88282079999991E-2</v>
      </c>
      <c r="DN142" s="64">
        <v>-0.16366159999999799</v>
      </c>
      <c r="DO142" s="64">
        <v>-3.0567169999995401E-2</v>
      </c>
      <c r="DP142" s="64">
        <v>-2.99371759999945E-2</v>
      </c>
      <c r="DQ142" s="64">
        <v>-4.3729739999998102E-2</v>
      </c>
      <c r="DR142" s="64">
        <v>-2.7336762999996499E-2</v>
      </c>
      <c r="DS142" s="64">
        <v>-2.2382091000028299E-3</v>
      </c>
      <c r="DT142" s="64">
        <v>-3.6955866999999198E-2</v>
      </c>
      <c r="DU142" s="64">
        <v>-8.3254113999997603E-2</v>
      </c>
      <c r="DV142" s="64">
        <v>-6.6609997000033304E-3</v>
      </c>
      <c r="DW142" s="64">
        <v>0.221282270000001</v>
      </c>
      <c r="DX142" s="64">
        <v>0.19942544000000101</v>
      </c>
      <c r="DY142" s="64">
        <v>-1.1610622500002299E-2</v>
      </c>
      <c r="DZ142" s="64">
        <v>-4.7081660000003502E-2</v>
      </c>
      <c r="EA142" s="64">
        <v>0.143396400000007</v>
      </c>
      <c r="EB142" s="64">
        <v>0.236233670000008</v>
      </c>
    </row>
    <row r="143" spans="1:132" x14ac:dyDescent="0.3">
      <c r="A143" s="63"/>
      <c r="B143" s="84" t="s">
        <v>334</v>
      </c>
      <c r="C143" s="64">
        <v>-6.4097230000004196E-2</v>
      </c>
      <c r="D143" s="64">
        <v>-2.7205747000003101E-2</v>
      </c>
      <c r="E143" s="64">
        <v>-0.23123606999999599</v>
      </c>
      <c r="F143" s="64">
        <v>0.49431589999999798</v>
      </c>
      <c r="G143" s="64">
        <v>0.49383885000000599</v>
      </c>
      <c r="H143" s="64">
        <v>-1.4254304000005401E-2</v>
      </c>
      <c r="I143" s="64">
        <v>0.20229388999999401</v>
      </c>
      <c r="J143" s="64">
        <v>-0.42861549999999599</v>
      </c>
      <c r="K143" s="64">
        <v>-6.7129060000004098E-2</v>
      </c>
      <c r="L143" s="64">
        <v>-0.35039811999999498</v>
      </c>
      <c r="M143" s="64">
        <v>-0.22606622999999901</v>
      </c>
      <c r="N143" s="64">
        <v>4.2810753000010998E-2</v>
      </c>
      <c r="O143" s="64">
        <v>1.49512899999982E-2</v>
      </c>
      <c r="P143" s="64">
        <v>9.2379850000767804E-4</v>
      </c>
      <c r="Q143" s="64">
        <v>-0.25651570000000401</v>
      </c>
      <c r="R143" s="64">
        <v>-1.9168392000001901E-2</v>
      </c>
      <c r="S143" s="64">
        <v>0.13342177999999799</v>
      </c>
      <c r="T143" s="64">
        <v>-5.3500989999999402E-2</v>
      </c>
      <c r="U143" s="64">
        <v>3.3433747000000097E-2</v>
      </c>
      <c r="V143" s="64">
        <v>-0.25602390000000202</v>
      </c>
      <c r="W143" s="64">
        <v>6.6711814000086599E-3</v>
      </c>
      <c r="X143" s="64">
        <v>-0.84887606000000304</v>
      </c>
      <c r="Y143" s="64">
        <v>6.5336340000010706E-2</v>
      </c>
      <c r="Z143" s="64">
        <v>5.9696994999991503E-2</v>
      </c>
      <c r="AA143" s="64">
        <v>1.1650798000006899E-2</v>
      </c>
      <c r="AB143" s="64">
        <v>-0.19472942999999601</v>
      </c>
      <c r="AC143" s="64">
        <v>6.1309944999998797E-2</v>
      </c>
      <c r="AD143" s="64">
        <v>1.9017136000010201E-2</v>
      </c>
      <c r="AE143" s="64">
        <v>1.3870409000005199E-2</v>
      </c>
      <c r="AF143" s="64">
        <v>8.7781264999997596E-2</v>
      </c>
      <c r="AG143" s="64">
        <v>-9.7954759999996394E-2</v>
      </c>
      <c r="AH143" s="64">
        <v>-7.5166940000004401E-2</v>
      </c>
      <c r="AI143" s="64">
        <v>-7.4447185000003899E-2</v>
      </c>
      <c r="AJ143" s="64">
        <v>-5.0157769999947801E-3</v>
      </c>
      <c r="AK143" s="64">
        <v>-1.8239357000005001E-2</v>
      </c>
      <c r="AL143" s="64">
        <v>1.3636734000010999E-2</v>
      </c>
      <c r="AM143" s="64">
        <v>-0.10025263999999801</v>
      </c>
      <c r="AN143" s="64">
        <v>2.0819737000010701E-2</v>
      </c>
      <c r="AO143" s="64">
        <v>-0.142732830000003</v>
      </c>
      <c r="AP143" s="64">
        <v>-0.133834440000002</v>
      </c>
      <c r="AQ143" s="64">
        <v>4.7013151999997199E-2</v>
      </c>
      <c r="AR143" s="64">
        <v>0.14618756999999999</v>
      </c>
      <c r="AS143" s="64">
        <v>2.7954390000006799E-2</v>
      </c>
      <c r="AT143" s="64">
        <v>0.85201365000000495</v>
      </c>
      <c r="AU143" s="64">
        <v>1.03282929999615E-3</v>
      </c>
      <c r="AV143" s="64">
        <v>-8.5400700000004603E-2</v>
      </c>
      <c r="AW143" s="64">
        <v>1.7454648000003702E-2</v>
      </c>
      <c r="AX143" s="64">
        <v>-8.7379889999994506E-2</v>
      </c>
      <c r="AY143" s="64">
        <v>-8.6112139999983094E-3</v>
      </c>
      <c r="AZ143" s="64">
        <v>0.11307789399999101</v>
      </c>
      <c r="BA143" s="64">
        <v>-2.2300807999997601E-2</v>
      </c>
      <c r="BB143" s="64">
        <v>0.13230577000000701</v>
      </c>
      <c r="BC143" s="64">
        <v>7.0185310000026001E-3</v>
      </c>
      <c r="BD143" s="64">
        <v>-1.6714085000002502E-2</v>
      </c>
      <c r="BE143" s="64">
        <v>-8.0284779999995101E-2</v>
      </c>
      <c r="BF143" s="64">
        <v>1.4866534000002001E-2</v>
      </c>
      <c r="BG143" s="64">
        <v>0.176611869999999</v>
      </c>
      <c r="BH143" s="64">
        <v>0.15591698999999301</v>
      </c>
      <c r="BI143" s="64">
        <v>2.14458150000096E-2</v>
      </c>
      <c r="BJ143" s="64">
        <v>-4.6978433E-2</v>
      </c>
      <c r="BK143" s="64">
        <v>-4.7255649999999899E-2</v>
      </c>
      <c r="BL143" s="64">
        <v>-0.27518716000000099</v>
      </c>
      <c r="BM143" s="64">
        <v>-0.102444570000004</v>
      </c>
      <c r="BN143" s="64">
        <v>-0.351419480000004</v>
      </c>
      <c r="BO143" s="64">
        <v>9.3100384000011097E-2</v>
      </c>
      <c r="BP143" s="64">
        <v>0.19859992999999901</v>
      </c>
      <c r="BQ143" s="64">
        <v>1.30100010000023E-2</v>
      </c>
      <c r="BR143" s="64">
        <v>0.36066335000000099</v>
      </c>
      <c r="BS143" s="64">
        <v>-0.17353892000000501</v>
      </c>
      <c r="BT143" s="64">
        <v>5.2969888000009603E-2</v>
      </c>
      <c r="BU143" s="64">
        <v>-3.5525179999995597E-2</v>
      </c>
      <c r="BV143" s="64">
        <v>0.215447749999997</v>
      </c>
      <c r="BW143" s="64">
        <v>-0.107126049999995</v>
      </c>
      <c r="BX143" s="64">
        <v>6.5601945000004505E-2</v>
      </c>
      <c r="BY143" s="64">
        <v>0.16502741999999701</v>
      </c>
      <c r="BZ143" s="64">
        <v>0.176952820000009</v>
      </c>
      <c r="CA143" s="64">
        <v>6.5497880000009501E-2</v>
      </c>
      <c r="CB143" s="64">
        <v>-2.3975119999997099E-2</v>
      </c>
      <c r="CC143" s="64">
        <v>-7.5859990000004499E-2</v>
      </c>
      <c r="CD143" s="64">
        <v>-2.00353320000013E-2</v>
      </c>
      <c r="CE143" s="64">
        <v>-8.6772374999999402E-2</v>
      </c>
      <c r="CF143" s="64">
        <v>6.8696470000007004E-2</v>
      </c>
      <c r="CG143" s="64">
        <v>-0.140929310000004</v>
      </c>
      <c r="CH143" s="64">
        <v>0.122623436000002</v>
      </c>
      <c r="CI143" s="64">
        <v>0.29508609999999702</v>
      </c>
      <c r="CJ143" s="64">
        <v>-6.95582850000043E-2</v>
      </c>
      <c r="CK143" s="64">
        <v>0.106822210000002</v>
      </c>
      <c r="CL143" s="64">
        <v>-4.3278276000036104E-3</v>
      </c>
      <c r="CM143" s="64">
        <v>-1.2362063999999999</v>
      </c>
      <c r="CN143" s="64">
        <v>5.4004266999996303E-2</v>
      </c>
      <c r="CO143" s="64">
        <v>-8.6953229999997605E-2</v>
      </c>
      <c r="CP143" s="64">
        <v>1.6867119999997002E-2</v>
      </c>
      <c r="CQ143" s="64">
        <v>-3.9150393999998201E-2</v>
      </c>
      <c r="CR143" s="64">
        <v>-0.25876513000000501</v>
      </c>
      <c r="CS143" s="64">
        <v>-5.4790770000001703E-2</v>
      </c>
      <c r="CT143" s="64">
        <v>2.1259250000005302E-2</v>
      </c>
      <c r="CU143" s="64">
        <v>-0.171103539999995</v>
      </c>
      <c r="CV143" s="64">
        <v>-0.18000654999999999</v>
      </c>
      <c r="CW143" s="64">
        <v>-3.23179140000018E-2</v>
      </c>
      <c r="CX143" s="64">
        <v>0.32240646999999201</v>
      </c>
      <c r="CY143" s="64">
        <v>-9.3573160000004499E-2</v>
      </c>
      <c r="CZ143" s="64">
        <v>6.4060339999993901E-2</v>
      </c>
      <c r="DA143" s="64">
        <v>0.180808469999993</v>
      </c>
      <c r="DB143" s="64">
        <v>0.132806000000008</v>
      </c>
      <c r="DC143" s="64">
        <v>-0.15625720999999901</v>
      </c>
      <c r="DD143" s="64">
        <v>2.7840598000006302E-2</v>
      </c>
      <c r="DE143" s="64">
        <v>2.0101003000005901E-2</v>
      </c>
      <c r="DF143" s="64">
        <v>-2.3371760000001601E-2</v>
      </c>
      <c r="DG143" s="64">
        <v>-4.5871269999997501E-2</v>
      </c>
      <c r="DH143" s="64">
        <v>0.51220225999999403</v>
      </c>
      <c r="DI143" s="64">
        <v>1.7673025999975799E-3</v>
      </c>
      <c r="DJ143" s="64">
        <v>-0.11748072999999699</v>
      </c>
      <c r="DK143" s="64">
        <v>0.41407826999999597</v>
      </c>
      <c r="DL143" s="64">
        <v>-0.12104241499999401</v>
      </c>
      <c r="DM143" s="64">
        <v>-1.88282079999991E-2</v>
      </c>
      <c r="DN143" s="64">
        <v>-0.16366159999999799</v>
      </c>
      <c r="DO143" s="64">
        <v>-3.0567169999995401E-2</v>
      </c>
      <c r="DP143" s="64">
        <v>-2.99371759999945E-2</v>
      </c>
      <c r="DQ143" s="64">
        <v>-4.3729739999998102E-2</v>
      </c>
      <c r="DR143" s="64">
        <v>-2.7336762999996499E-2</v>
      </c>
      <c r="DS143" s="64">
        <v>-2.2382091000028299E-3</v>
      </c>
      <c r="DT143" s="64">
        <v>-3.6955866999999198E-2</v>
      </c>
      <c r="DU143" s="64">
        <v>-8.3254113999997603E-2</v>
      </c>
      <c r="DV143" s="64">
        <v>-6.6609997000033304E-3</v>
      </c>
      <c r="DW143" s="64">
        <v>0.221282270000001</v>
      </c>
      <c r="DX143" s="64">
        <v>0.19942544000000101</v>
      </c>
      <c r="DY143" s="64">
        <v>-1.1610622500002299E-2</v>
      </c>
      <c r="DZ143" s="64">
        <v>-4.7081660000003502E-2</v>
      </c>
      <c r="EA143" s="64">
        <v>0.143396400000007</v>
      </c>
      <c r="EB143" s="64">
        <v>0.236233670000008</v>
      </c>
    </row>
    <row r="144" spans="1:132" x14ac:dyDescent="0.3">
      <c r="A144" s="63"/>
      <c r="B144" s="84" t="s">
        <v>335</v>
      </c>
      <c r="C144" s="64">
        <v>-6.4097230000004196E-2</v>
      </c>
      <c r="D144" s="64">
        <v>-2.7205747000003101E-2</v>
      </c>
      <c r="E144" s="64">
        <v>-0.23123606999999599</v>
      </c>
      <c r="F144" s="64">
        <v>0.49431589999999798</v>
      </c>
      <c r="G144" s="64">
        <v>0.49383885000000599</v>
      </c>
      <c r="H144" s="64">
        <v>-1.4254304000005401E-2</v>
      </c>
      <c r="I144" s="64">
        <v>0.20229388999999401</v>
      </c>
      <c r="J144" s="64">
        <v>-0.42861549999999599</v>
      </c>
      <c r="K144" s="64">
        <v>-6.7129060000004098E-2</v>
      </c>
      <c r="L144" s="64">
        <v>-0.35039811999999498</v>
      </c>
      <c r="M144" s="64">
        <v>-0.22606622999999901</v>
      </c>
      <c r="N144" s="64">
        <v>4.2810753000010998E-2</v>
      </c>
      <c r="O144" s="64">
        <v>1.49512899999982E-2</v>
      </c>
      <c r="P144" s="64">
        <v>9.2379850000767804E-4</v>
      </c>
      <c r="Q144" s="64">
        <v>-0.25651570000000401</v>
      </c>
      <c r="R144" s="64">
        <v>-1.9168392000001901E-2</v>
      </c>
      <c r="S144" s="64">
        <v>0.13342177999999799</v>
      </c>
      <c r="T144" s="64">
        <v>-5.3500989999999402E-2</v>
      </c>
      <c r="U144" s="64">
        <v>3.3433747000000097E-2</v>
      </c>
      <c r="V144" s="64">
        <v>-0.25602390000000202</v>
      </c>
      <c r="W144" s="64">
        <v>6.6711814000086599E-3</v>
      </c>
      <c r="X144" s="64">
        <v>-0.84887606000000304</v>
      </c>
      <c r="Y144" s="64">
        <v>6.5336340000010706E-2</v>
      </c>
      <c r="Z144" s="64">
        <v>5.9696994999991503E-2</v>
      </c>
      <c r="AA144" s="64">
        <v>1.1650798000006899E-2</v>
      </c>
      <c r="AB144" s="64">
        <v>-0.19472942999999601</v>
      </c>
      <c r="AC144" s="64">
        <v>6.1309944999998797E-2</v>
      </c>
      <c r="AD144" s="64">
        <v>1.9017136000010201E-2</v>
      </c>
      <c r="AE144" s="64">
        <v>1.3870409000005199E-2</v>
      </c>
      <c r="AF144" s="64">
        <v>8.7781264999997596E-2</v>
      </c>
      <c r="AG144" s="64">
        <v>-9.7954759999996394E-2</v>
      </c>
      <c r="AH144" s="64">
        <v>-7.5166940000004401E-2</v>
      </c>
      <c r="AI144" s="64">
        <v>-7.4447185000003899E-2</v>
      </c>
      <c r="AJ144" s="64">
        <v>-5.0157769999947801E-3</v>
      </c>
      <c r="AK144" s="64">
        <v>-1.8239357000005001E-2</v>
      </c>
      <c r="AL144" s="64">
        <v>1.3636734000010999E-2</v>
      </c>
      <c r="AM144" s="64">
        <v>-0.10025263999999801</v>
      </c>
      <c r="AN144" s="64">
        <v>2.0819737000010701E-2</v>
      </c>
      <c r="AO144" s="64">
        <v>-0.142732830000003</v>
      </c>
      <c r="AP144" s="64">
        <v>-0.133834440000002</v>
      </c>
      <c r="AQ144" s="64">
        <v>4.7013151999997199E-2</v>
      </c>
      <c r="AR144" s="64">
        <v>0.14618756999999999</v>
      </c>
      <c r="AS144" s="64">
        <v>2.7954390000006799E-2</v>
      </c>
      <c r="AT144" s="64">
        <v>0.85201365000000495</v>
      </c>
      <c r="AU144" s="64">
        <v>1.03282929999615E-3</v>
      </c>
      <c r="AV144" s="64">
        <v>-8.5400700000004603E-2</v>
      </c>
      <c r="AW144" s="64">
        <v>1.7454648000003702E-2</v>
      </c>
      <c r="AX144" s="64">
        <v>-8.7379889999994506E-2</v>
      </c>
      <c r="AY144" s="64">
        <v>-8.6112139999983094E-3</v>
      </c>
      <c r="AZ144" s="64">
        <v>0.11307789399999101</v>
      </c>
      <c r="BA144" s="64">
        <v>-2.2300807999997601E-2</v>
      </c>
      <c r="BB144" s="64">
        <v>0.13230577000000701</v>
      </c>
      <c r="BC144" s="64">
        <v>7.0185310000026001E-3</v>
      </c>
      <c r="BD144" s="64">
        <v>-1.6714085000002502E-2</v>
      </c>
      <c r="BE144" s="64">
        <v>-8.0284779999995101E-2</v>
      </c>
      <c r="BF144" s="64">
        <v>1.4866534000002001E-2</v>
      </c>
      <c r="BG144" s="64">
        <v>0.176611869999999</v>
      </c>
      <c r="BH144" s="64">
        <v>0.15591698999999301</v>
      </c>
      <c r="BI144" s="64">
        <v>2.14458150000096E-2</v>
      </c>
      <c r="BJ144" s="64">
        <v>-4.6978433E-2</v>
      </c>
      <c r="BK144" s="64">
        <v>-4.7255649999999899E-2</v>
      </c>
      <c r="BL144" s="64">
        <v>-0.27518716000000099</v>
      </c>
      <c r="BM144" s="64">
        <v>-0.102444570000004</v>
      </c>
      <c r="BN144" s="64">
        <v>-0.351419480000004</v>
      </c>
      <c r="BO144" s="64">
        <v>9.3100384000011097E-2</v>
      </c>
      <c r="BP144" s="64">
        <v>0.19859992999999901</v>
      </c>
      <c r="BQ144" s="64">
        <v>1.30100010000023E-2</v>
      </c>
      <c r="BR144" s="64">
        <v>0.36066335000000099</v>
      </c>
      <c r="BS144" s="64">
        <v>-0.17353892000000501</v>
      </c>
      <c r="BT144" s="64">
        <v>5.2969888000009603E-2</v>
      </c>
      <c r="BU144" s="64">
        <v>-3.5525179999995597E-2</v>
      </c>
      <c r="BV144" s="64">
        <v>0.215447749999997</v>
      </c>
      <c r="BW144" s="64">
        <v>-0.107126049999995</v>
      </c>
      <c r="BX144" s="64">
        <v>6.5601945000004505E-2</v>
      </c>
      <c r="BY144" s="64">
        <v>0.16502741999999701</v>
      </c>
      <c r="BZ144" s="64">
        <v>0.176952820000009</v>
      </c>
      <c r="CA144" s="64">
        <v>6.5497880000009501E-2</v>
      </c>
      <c r="CB144" s="64">
        <v>-2.3975119999997099E-2</v>
      </c>
      <c r="CC144" s="64">
        <v>-7.5859990000004499E-2</v>
      </c>
      <c r="CD144" s="64">
        <v>-2.00353320000013E-2</v>
      </c>
      <c r="CE144" s="64">
        <v>-8.6772374999999402E-2</v>
      </c>
      <c r="CF144" s="64">
        <v>6.8696470000007004E-2</v>
      </c>
      <c r="CG144" s="64">
        <v>-0.140929310000004</v>
      </c>
      <c r="CH144" s="64">
        <v>0.122623436000002</v>
      </c>
      <c r="CI144" s="64">
        <v>0.29508609999999702</v>
      </c>
      <c r="CJ144" s="64">
        <v>-6.95582850000043E-2</v>
      </c>
      <c r="CK144" s="64">
        <v>0.106822210000002</v>
      </c>
      <c r="CL144" s="64">
        <v>-4.3278276000036104E-3</v>
      </c>
      <c r="CM144" s="64">
        <v>-1.2362063999999999</v>
      </c>
      <c r="CN144" s="64">
        <v>5.4004266999996303E-2</v>
      </c>
      <c r="CO144" s="64">
        <v>-8.6953229999997605E-2</v>
      </c>
      <c r="CP144" s="64">
        <v>1.6867119999997002E-2</v>
      </c>
      <c r="CQ144" s="64">
        <v>-3.9150393999998201E-2</v>
      </c>
      <c r="CR144" s="64">
        <v>-0.25876513000000501</v>
      </c>
      <c r="CS144" s="64">
        <v>-5.4790770000001703E-2</v>
      </c>
      <c r="CT144" s="64">
        <v>2.1259250000005302E-2</v>
      </c>
      <c r="CU144" s="64">
        <v>-0.171103539999995</v>
      </c>
      <c r="CV144" s="64">
        <v>-0.18000654999999999</v>
      </c>
      <c r="CW144" s="64">
        <v>-3.23179140000018E-2</v>
      </c>
      <c r="CX144" s="64">
        <v>0.32240646999999201</v>
      </c>
      <c r="CY144" s="64">
        <v>-9.3573160000004499E-2</v>
      </c>
      <c r="CZ144" s="64">
        <v>6.4060339999993901E-2</v>
      </c>
      <c r="DA144" s="64">
        <v>0.180808469999993</v>
      </c>
      <c r="DB144" s="64">
        <v>0.132806000000008</v>
      </c>
      <c r="DC144" s="64">
        <v>-0.15625720999999901</v>
      </c>
      <c r="DD144" s="64">
        <v>2.7840598000006302E-2</v>
      </c>
      <c r="DE144" s="64">
        <v>2.0101003000005901E-2</v>
      </c>
      <c r="DF144" s="64">
        <v>-2.3371760000001601E-2</v>
      </c>
      <c r="DG144" s="64">
        <v>-4.5871269999997501E-2</v>
      </c>
      <c r="DH144" s="64">
        <v>0.51220225999999403</v>
      </c>
      <c r="DI144" s="64">
        <v>1.7673025999975799E-3</v>
      </c>
      <c r="DJ144" s="64">
        <v>-0.11748072999999699</v>
      </c>
      <c r="DK144" s="64">
        <v>0.41407826999999597</v>
      </c>
      <c r="DL144" s="64">
        <v>-0.12104241499999401</v>
      </c>
      <c r="DM144" s="64">
        <v>-1.88282079999991E-2</v>
      </c>
      <c r="DN144" s="64">
        <v>-0.16366159999999799</v>
      </c>
      <c r="DO144" s="64">
        <v>-3.0567169999995401E-2</v>
      </c>
      <c r="DP144" s="64">
        <v>-2.99371759999945E-2</v>
      </c>
      <c r="DQ144" s="64">
        <v>-4.3729739999998102E-2</v>
      </c>
      <c r="DR144" s="64">
        <v>-2.7336762999996499E-2</v>
      </c>
      <c r="DS144" s="64">
        <v>-2.2382091000028299E-3</v>
      </c>
      <c r="DT144" s="64">
        <v>-3.6955866999999198E-2</v>
      </c>
      <c r="DU144" s="64">
        <v>-8.3254113999997603E-2</v>
      </c>
      <c r="DV144" s="64">
        <v>-6.6609997000033304E-3</v>
      </c>
      <c r="DW144" s="64">
        <v>0.221282270000001</v>
      </c>
      <c r="DX144" s="64">
        <v>0.19942544000000101</v>
      </c>
      <c r="DY144" s="64">
        <v>-1.1610622500002299E-2</v>
      </c>
      <c r="DZ144" s="64">
        <v>-4.7081660000003502E-2</v>
      </c>
      <c r="EA144" s="64">
        <v>0.143396400000007</v>
      </c>
      <c r="EB144" s="64">
        <v>0.236233670000008</v>
      </c>
    </row>
    <row r="145" spans="1:132" x14ac:dyDescent="0.3">
      <c r="A145" s="63"/>
      <c r="B145" s="84" t="s">
        <v>336</v>
      </c>
      <c r="C145" s="64">
        <v>-6.4097230000004196E-2</v>
      </c>
      <c r="D145" s="64">
        <v>-2.7205747000003101E-2</v>
      </c>
      <c r="E145" s="64">
        <v>-0.23123606999999599</v>
      </c>
      <c r="F145" s="64">
        <v>0.49431589999999798</v>
      </c>
      <c r="G145" s="64">
        <v>0.49383885000000599</v>
      </c>
      <c r="H145" s="64">
        <v>-1.4254304000005401E-2</v>
      </c>
      <c r="I145" s="64">
        <v>0.20229388999999401</v>
      </c>
      <c r="J145" s="64">
        <v>-0.42861549999999599</v>
      </c>
      <c r="K145" s="64">
        <v>-6.7129060000004098E-2</v>
      </c>
      <c r="L145" s="64">
        <v>-0.35039811999999498</v>
      </c>
      <c r="M145" s="64">
        <v>-0.22606622999999901</v>
      </c>
      <c r="N145" s="64">
        <v>4.2810753000010998E-2</v>
      </c>
      <c r="O145" s="64">
        <v>1.49512899999982E-2</v>
      </c>
      <c r="P145" s="64">
        <v>9.2379850000767804E-4</v>
      </c>
      <c r="Q145" s="64">
        <v>-0.25651570000000401</v>
      </c>
      <c r="R145" s="64">
        <v>-1.9168392000001901E-2</v>
      </c>
      <c r="S145" s="64">
        <v>0.13342177999999799</v>
      </c>
      <c r="T145" s="64">
        <v>-5.3500989999999402E-2</v>
      </c>
      <c r="U145" s="64">
        <v>3.3433747000000097E-2</v>
      </c>
      <c r="V145" s="64">
        <v>-0.25602390000000202</v>
      </c>
      <c r="W145" s="64">
        <v>6.6711814000086599E-3</v>
      </c>
      <c r="X145" s="64">
        <v>-0.84887606000000304</v>
      </c>
      <c r="Y145" s="64">
        <v>6.5336340000010706E-2</v>
      </c>
      <c r="Z145" s="64">
        <v>5.9696994999991503E-2</v>
      </c>
      <c r="AA145" s="64">
        <v>1.1650798000006899E-2</v>
      </c>
      <c r="AB145" s="64">
        <v>-0.19472942999999601</v>
      </c>
      <c r="AC145" s="64">
        <v>6.1309944999998797E-2</v>
      </c>
      <c r="AD145" s="64">
        <v>1.9017136000010201E-2</v>
      </c>
      <c r="AE145" s="64">
        <v>1.3870409000005199E-2</v>
      </c>
      <c r="AF145" s="64">
        <v>8.7781264999997596E-2</v>
      </c>
      <c r="AG145" s="64">
        <v>-9.7954759999996394E-2</v>
      </c>
      <c r="AH145" s="64">
        <v>-7.5166940000004401E-2</v>
      </c>
      <c r="AI145" s="64">
        <v>-7.4447185000003899E-2</v>
      </c>
      <c r="AJ145" s="64">
        <v>-5.0157769999947801E-3</v>
      </c>
      <c r="AK145" s="64">
        <v>-1.8239357000005001E-2</v>
      </c>
      <c r="AL145" s="64">
        <v>1.3636734000010999E-2</v>
      </c>
      <c r="AM145" s="64">
        <v>-0.10025263999999801</v>
      </c>
      <c r="AN145" s="64">
        <v>2.0819737000010701E-2</v>
      </c>
      <c r="AO145" s="64">
        <v>-0.142732830000003</v>
      </c>
      <c r="AP145" s="64">
        <v>-0.133834440000002</v>
      </c>
      <c r="AQ145" s="64">
        <v>4.7013151999997199E-2</v>
      </c>
      <c r="AR145" s="64">
        <v>0.14618756999999999</v>
      </c>
      <c r="AS145" s="64">
        <v>2.7954390000006799E-2</v>
      </c>
      <c r="AT145" s="64">
        <v>0.85201365000000495</v>
      </c>
      <c r="AU145" s="64">
        <v>1.03282929999615E-3</v>
      </c>
      <c r="AV145" s="64">
        <v>-8.5400700000004603E-2</v>
      </c>
      <c r="AW145" s="64">
        <v>1.7454648000003702E-2</v>
      </c>
      <c r="AX145" s="64">
        <v>-8.7379889999994506E-2</v>
      </c>
      <c r="AY145" s="64">
        <v>-8.6112139999983094E-3</v>
      </c>
      <c r="AZ145" s="64">
        <v>0.11307789399999101</v>
      </c>
      <c r="BA145" s="64">
        <v>-2.2300807999997601E-2</v>
      </c>
      <c r="BB145" s="64">
        <v>0.13230577000000701</v>
      </c>
      <c r="BC145" s="64">
        <v>7.0185310000026001E-3</v>
      </c>
      <c r="BD145" s="64">
        <v>-1.6714085000002502E-2</v>
      </c>
      <c r="BE145" s="64">
        <v>-8.0284779999995101E-2</v>
      </c>
      <c r="BF145" s="64">
        <v>1.4866534000002001E-2</v>
      </c>
      <c r="BG145" s="64">
        <v>0.176611869999999</v>
      </c>
      <c r="BH145" s="64">
        <v>0.15591698999999301</v>
      </c>
      <c r="BI145" s="64">
        <v>2.14458150000096E-2</v>
      </c>
      <c r="BJ145" s="64">
        <v>-4.6978433E-2</v>
      </c>
      <c r="BK145" s="64">
        <v>-4.7255649999999899E-2</v>
      </c>
      <c r="BL145" s="64">
        <v>-0.27518716000000099</v>
      </c>
      <c r="BM145" s="64">
        <v>-0.102444570000004</v>
      </c>
      <c r="BN145" s="64">
        <v>-0.351419480000004</v>
      </c>
      <c r="BO145" s="64">
        <v>9.3100384000011097E-2</v>
      </c>
      <c r="BP145" s="64">
        <v>0.19859992999999901</v>
      </c>
      <c r="BQ145" s="64">
        <v>1.30100010000023E-2</v>
      </c>
      <c r="BR145" s="64">
        <v>0.36066335000000099</v>
      </c>
      <c r="BS145" s="64">
        <v>-0.17353892000000501</v>
      </c>
      <c r="BT145" s="64">
        <v>5.2969888000009603E-2</v>
      </c>
      <c r="BU145" s="64">
        <v>-3.5525179999995597E-2</v>
      </c>
      <c r="BV145" s="64">
        <v>0.215447749999997</v>
      </c>
      <c r="BW145" s="64">
        <v>-0.107126049999995</v>
      </c>
      <c r="BX145" s="64">
        <v>6.5601945000004505E-2</v>
      </c>
      <c r="BY145" s="64">
        <v>0.16502741999999701</v>
      </c>
      <c r="BZ145" s="64">
        <v>0.176952820000009</v>
      </c>
      <c r="CA145" s="64">
        <v>6.5497880000009501E-2</v>
      </c>
      <c r="CB145" s="64">
        <v>-2.3975119999997099E-2</v>
      </c>
      <c r="CC145" s="64">
        <v>-7.5859990000004499E-2</v>
      </c>
      <c r="CD145" s="64">
        <v>-2.00353320000013E-2</v>
      </c>
      <c r="CE145" s="64">
        <v>-8.6772374999999402E-2</v>
      </c>
      <c r="CF145" s="64">
        <v>6.8696470000007004E-2</v>
      </c>
      <c r="CG145" s="64">
        <v>-0.140929310000004</v>
      </c>
      <c r="CH145" s="64">
        <v>0.122623436000002</v>
      </c>
      <c r="CI145" s="64">
        <v>0.29508609999999702</v>
      </c>
      <c r="CJ145" s="64">
        <v>-6.95582850000043E-2</v>
      </c>
      <c r="CK145" s="64">
        <v>0.106822210000002</v>
      </c>
      <c r="CL145" s="64">
        <v>-4.3278276000036104E-3</v>
      </c>
      <c r="CM145" s="64">
        <v>-1.2362063999999999</v>
      </c>
      <c r="CN145" s="64">
        <v>5.4004266999996303E-2</v>
      </c>
      <c r="CO145" s="64">
        <v>-8.6953229999997605E-2</v>
      </c>
      <c r="CP145" s="64">
        <v>1.6867119999997002E-2</v>
      </c>
      <c r="CQ145" s="64">
        <v>-3.9150393999998201E-2</v>
      </c>
      <c r="CR145" s="64">
        <v>-0.25876513000000501</v>
      </c>
      <c r="CS145" s="64">
        <v>-5.4790770000001703E-2</v>
      </c>
      <c r="CT145" s="64">
        <v>2.1259250000005302E-2</v>
      </c>
      <c r="CU145" s="64">
        <v>-0.171103539999995</v>
      </c>
      <c r="CV145" s="64">
        <v>-0.18000654999999999</v>
      </c>
      <c r="CW145" s="64">
        <v>-3.23179140000018E-2</v>
      </c>
      <c r="CX145" s="64">
        <v>0.32240646999999201</v>
      </c>
      <c r="CY145" s="64">
        <v>-9.3573160000004499E-2</v>
      </c>
      <c r="CZ145" s="64">
        <v>6.4060339999993901E-2</v>
      </c>
      <c r="DA145" s="64">
        <v>0.180808469999993</v>
      </c>
      <c r="DB145" s="64">
        <v>0.132806000000008</v>
      </c>
      <c r="DC145" s="64">
        <v>-0.15625720999999901</v>
      </c>
      <c r="DD145" s="64">
        <v>2.7840598000006302E-2</v>
      </c>
      <c r="DE145" s="64">
        <v>2.0101003000005901E-2</v>
      </c>
      <c r="DF145" s="64">
        <v>-2.3371760000001601E-2</v>
      </c>
      <c r="DG145" s="64">
        <v>-4.5871269999997501E-2</v>
      </c>
      <c r="DH145" s="64">
        <v>0.51220225999999403</v>
      </c>
      <c r="DI145" s="64">
        <v>1.7673025999975799E-3</v>
      </c>
      <c r="DJ145" s="64">
        <v>-0.11748072999999699</v>
      </c>
      <c r="DK145" s="64">
        <v>0.41407826999999597</v>
      </c>
      <c r="DL145" s="64">
        <v>-0.12104241499999401</v>
      </c>
      <c r="DM145" s="64">
        <v>-1.88282079999991E-2</v>
      </c>
      <c r="DN145" s="64">
        <v>-0.16366159999999799</v>
      </c>
      <c r="DO145" s="64">
        <v>-3.0567169999995401E-2</v>
      </c>
      <c r="DP145" s="64">
        <v>-2.99371759999945E-2</v>
      </c>
      <c r="DQ145" s="64">
        <v>-4.3729739999998102E-2</v>
      </c>
      <c r="DR145" s="64">
        <v>-2.7336762999996499E-2</v>
      </c>
      <c r="DS145" s="64">
        <v>-2.2382091000028299E-3</v>
      </c>
      <c r="DT145" s="64">
        <v>-3.6955866999999198E-2</v>
      </c>
      <c r="DU145" s="64">
        <v>-8.3254113999997603E-2</v>
      </c>
      <c r="DV145" s="64">
        <v>-6.6609997000033304E-3</v>
      </c>
      <c r="DW145" s="64">
        <v>0.221282270000001</v>
      </c>
      <c r="DX145" s="64">
        <v>0.19942544000000101</v>
      </c>
      <c r="DY145" s="64">
        <v>-1.1610622500002299E-2</v>
      </c>
      <c r="DZ145" s="64">
        <v>-4.7081660000003502E-2</v>
      </c>
      <c r="EA145" s="64">
        <v>0.143396400000007</v>
      </c>
      <c r="EB145" s="64">
        <v>0.236233670000008</v>
      </c>
    </row>
    <row r="146" spans="1:132" x14ac:dyDescent="0.3">
      <c r="A146" s="63"/>
      <c r="B146" s="84" t="s">
        <v>337</v>
      </c>
      <c r="C146" s="64">
        <v>-6.4097230000004196E-2</v>
      </c>
      <c r="D146" s="64">
        <v>-2.7205747000003101E-2</v>
      </c>
      <c r="E146" s="64">
        <v>-0.23123606999999599</v>
      </c>
      <c r="F146" s="64">
        <v>0.49431589999999798</v>
      </c>
      <c r="G146" s="64">
        <v>0.49383885000000599</v>
      </c>
      <c r="H146" s="64">
        <v>-1.4254304000005401E-2</v>
      </c>
      <c r="I146" s="64">
        <v>0.20229388999999401</v>
      </c>
      <c r="J146" s="64">
        <v>-0.42861549999999599</v>
      </c>
      <c r="K146" s="64">
        <v>-6.7129060000004098E-2</v>
      </c>
      <c r="L146" s="64">
        <v>-0.35039811999999498</v>
      </c>
      <c r="M146" s="64">
        <v>-0.22606622999999901</v>
      </c>
      <c r="N146" s="64">
        <v>4.2810753000010998E-2</v>
      </c>
      <c r="O146" s="64">
        <v>1.49512899999982E-2</v>
      </c>
      <c r="P146" s="64">
        <v>9.2379850000767804E-4</v>
      </c>
      <c r="Q146" s="64">
        <v>-0.25651570000000401</v>
      </c>
      <c r="R146" s="64">
        <v>-1.9168392000001901E-2</v>
      </c>
      <c r="S146" s="64">
        <v>0.13342177999999799</v>
      </c>
      <c r="T146" s="64">
        <v>-5.3500989999999402E-2</v>
      </c>
      <c r="U146" s="64">
        <v>3.3433747000000097E-2</v>
      </c>
      <c r="V146" s="64">
        <v>-0.25602390000000202</v>
      </c>
      <c r="W146" s="64">
        <v>6.6711814000086599E-3</v>
      </c>
      <c r="X146" s="64">
        <v>-0.84887606000000304</v>
      </c>
      <c r="Y146" s="64">
        <v>6.5336340000010706E-2</v>
      </c>
      <c r="Z146" s="64">
        <v>5.9696994999991503E-2</v>
      </c>
      <c r="AA146" s="64">
        <v>1.1650798000006899E-2</v>
      </c>
      <c r="AB146" s="64">
        <v>-0.19472942999999601</v>
      </c>
      <c r="AC146" s="64">
        <v>6.1309944999998797E-2</v>
      </c>
      <c r="AD146" s="64">
        <v>1.9017136000010201E-2</v>
      </c>
      <c r="AE146" s="64">
        <v>1.3870409000005199E-2</v>
      </c>
      <c r="AF146" s="64">
        <v>8.7781264999997596E-2</v>
      </c>
      <c r="AG146" s="64">
        <v>-9.7954759999996394E-2</v>
      </c>
      <c r="AH146" s="64">
        <v>-7.5166940000004401E-2</v>
      </c>
      <c r="AI146" s="64">
        <v>-7.4447185000003899E-2</v>
      </c>
      <c r="AJ146" s="64">
        <v>-5.0157769999947801E-3</v>
      </c>
      <c r="AK146" s="64">
        <v>-1.8239357000005001E-2</v>
      </c>
      <c r="AL146" s="64">
        <v>1.3636734000010999E-2</v>
      </c>
      <c r="AM146" s="64">
        <v>-0.10025263999999801</v>
      </c>
      <c r="AN146" s="64">
        <v>2.0819737000010701E-2</v>
      </c>
      <c r="AO146" s="64">
        <v>-0.142732830000003</v>
      </c>
      <c r="AP146" s="64">
        <v>-0.133834440000002</v>
      </c>
      <c r="AQ146" s="64">
        <v>4.7013151999997199E-2</v>
      </c>
      <c r="AR146" s="64">
        <v>0.14618756999999999</v>
      </c>
      <c r="AS146" s="64">
        <v>2.7954390000006799E-2</v>
      </c>
      <c r="AT146" s="64">
        <v>0.85201365000000495</v>
      </c>
      <c r="AU146" s="64">
        <v>1.03282929999615E-3</v>
      </c>
      <c r="AV146" s="64">
        <v>-8.5400700000004603E-2</v>
      </c>
      <c r="AW146" s="64">
        <v>1.7454648000003702E-2</v>
      </c>
      <c r="AX146" s="64">
        <v>-8.7379889999994506E-2</v>
      </c>
      <c r="AY146" s="64">
        <v>-8.6112139999983094E-3</v>
      </c>
      <c r="AZ146" s="64">
        <v>0.11307789399999101</v>
      </c>
      <c r="BA146" s="64">
        <v>-2.2300807999997601E-2</v>
      </c>
      <c r="BB146" s="64">
        <v>0.13230577000000701</v>
      </c>
      <c r="BC146" s="64">
        <v>7.0185310000026001E-3</v>
      </c>
      <c r="BD146" s="64">
        <v>-1.6714085000002502E-2</v>
      </c>
      <c r="BE146" s="64">
        <v>-8.0284779999995101E-2</v>
      </c>
      <c r="BF146" s="64">
        <v>1.4866534000002001E-2</v>
      </c>
      <c r="BG146" s="64">
        <v>0.176611869999999</v>
      </c>
      <c r="BH146" s="64">
        <v>0.15591698999999301</v>
      </c>
      <c r="BI146" s="64">
        <v>2.14458150000096E-2</v>
      </c>
      <c r="BJ146" s="64">
        <v>-4.6978433E-2</v>
      </c>
      <c r="BK146" s="64">
        <v>-4.7255649999999899E-2</v>
      </c>
      <c r="BL146" s="64">
        <v>-0.27518716000000099</v>
      </c>
      <c r="BM146" s="64">
        <v>-0.102444570000004</v>
      </c>
      <c r="BN146" s="64">
        <v>-0.351419480000004</v>
      </c>
      <c r="BO146" s="64">
        <v>9.3100384000011097E-2</v>
      </c>
      <c r="BP146" s="64">
        <v>0.19859992999999901</v>
      </c>
      <c r="BQ146" s="64">
        <v>1.30100010000023E-2</v>
      </c>
      <c r="BR146" s="64">
        <v>0.36066335000000099</v>
      </c>
      <c r="BS146" s="64">
        <v>-0.17353892000000501</v>
      </c>
      <c r="BT146" s="64">
        <v>5.2969888000009603E-2</v>
      </c>
      <c r="BU146" s="64">
        <v>-3.5525179999995597E-2</v>
      </c>
      <c r="BV146" s="64">
        <v>0.215447749999997</v>
      </c>
      <c r="BW146" s="64">
        <v>-0.107126049999995</v>
      </c>
      <c r="BX146" s="64">
        <v>6.5601945000004505E-2</v>
      </c>
      <c r="BY146" s="64">
        <v>0.16502741999999701</v>
      </c>
      <c r="BZ146" s="64">
        <v>0.176952820000009</v>
      </c>
      <c r="CA146" s="64">
        <v>6.5497880000009501E-2</v>
      </c>
      <c r="CB146" s="64">
        <v>-2.3975119999997099E-2</v>
      </c>
      <c r="CC146" s="64">
        <v>-7.5859990000004499E-2</v>
      </c>
      <c r="CD146" s="64">
        <v>-2.00353320000013E-2</v>
      </c>
      <c r="CE146" s="64">
        <v>-8.6772374999999402E-2</v>
      </c>
      <c r="CF146" s="64">
        <v>6.8696470000007004E-2</v>
      </c>
      <c r="CG146" s="64">
        <v>-0.140929310000004</v>
      </c>
      <c r="CH146" s="64">
        <v>0.122623436000002</v>
      </c>
      <c r="CI146" s="64">
        <v>0.29508609999999702</v>
      </c>
      <c r="CJ146" s="64">
        <v>-6.95582850000043E-2</v>
      </c>
      <c r="CK146" s="64">
        <v>0.106822210000002</v>
      </c>
      <c r="CL146" s="64">
        <v>-4.3278276000036104E-3</v>
      </c>
      <c r="CM146" s="64">
        <v>-1.2362063999999999</v>
      </c>
      <c r="CN146" s="64">
        <v>5.4004266999996303E-2</v>
      </c>
      <c r="CO146" s="64">
        <v>-8.6953229999997605E-2</v>
      </c>
      <c r="CP146" s="64">
        <v>1.6867119999997002E-2</v>
      </c>
      <c r="CQ146" s="64">
        <v>-3.9150393999998201E-2</v>
      </c>
      <c r="CR146" s="64">
        <v>-0.25876513000000501</v>
      </c>
      <c r="CS146" s="64">
        <v>-5.4790770000001703E-2</v>
      </c>
      <c r="CT146" s="64">
        <v>2.1259250000005302E-2</v>
      </c>
      <c r="CU146" s="64">
        <v>-0.171103539999995</v>
      </c>
      <c r="CV146" s="64">
        <v>-0.18000654999999999</v>
      </c>
      <c r="CW146" s="64">
        <v>-3.23179140000018E-2</v>
      </c>
      <c r="CX146" s="64">
        <v>0.32240646999999201</v>
      </c>
      <c r="CY146" s="64">
        <v>-9.3573160000004499E-2</v>
      </c>
      <c r="CZ146" s="64">
        <v>6.4060339999993901E-2</v>
      </c>
      <c r="DA146" s="64">
        <v>0.180808469999993</v>
      </c>
      <c r="DB146" s="64">
        <v>0.132806000000008</v>
      </c>
      <c r="DC146" s="64">
        <v>-0.15625720999999901</v>
      </c>
      <c r="DD146" s="64">
        <v>2.7840598000006302E-2</v>
      </c>
      <c r="DE146" s="64">
        <v>2.0101003000005901E-2</v>
      </c>
      <c r="DF146" s="64">
        <v>-2.3371760000001601E-2</v>
      </c>
      <c r="DG146" s="64">
        <v>-4.5871269999997501E-2</v>
      </c>
      <c r="DH146" s="64">
        <v>0.51220225999999403</v>
      </c>
      <c r="DI146" s="64">
        <v>1.7673025999975799E-3</v>
      </c>
      <c r="DJ146" s="64">
        <v>-0.11748072999999699</v>
      </c>
      <c r="DK146" s="64">
        <v>0.41407826999999597</v>
      </c>
      <c r="DL146" s="64">
        <v>-0.12104241499999401</v>
      </c>
      <c r="DM146" s="64">
        <v>-1.88282079999991E-2</v>
      </c>
      <c r="DN146" s="64">
        <v>-0.16366159999999799</v>
      </c>
      <c r="DO146" s="64">
        <v>-3.0567169999995401E-2</v>
      </c>
      <c r="DP146" s="64">
        <v>-2.99371759999945E-2</v>
      </c>
      <c r="DQ146" s="64">
        <v>-4.3729739999998102E-2</v>
      </c>
      <c r="DR146" s="64">
        <v>-2.7336762999996499E-2</v>
      </c>
      <c r="DS146" s="64">
        <v>-2.2382091000028299E-3</v>
      </c>
      <c r="DT146" s="64">
        <v>-3.6955866999999198E-2</v>
      </c>
      <c r="DU146" s="64">
        <v>-8.3254113999997603E-2</v>
      </c>
      <c r="DV146" s="64">
        <v>-6.6609997000033304E-3</v>
      </c>
      <c r="DW146" s="64">
        <v>0.221282270000001</v>
      </c>
      <c r="DX146" s="64">
        <v>0.19942544000000101</v>
      </c>
      <c r="DY146" s="64">
        <v>-1.1610622500002299E-2</v>
      </c>
      <c r="DZ146" s="64">
        <v>-4.7081660000003502E-2</v>
      </c>
      <c r="EA146" s="64">
        <v>0.143396400000007</v>
      </c>
      <c r="EB146" s="64">
        <v>0.236233670000008</v>
      </c>
    </row>
    <row r="147" spans="1:132" x14ac:dyDescent="0.3">
      <c r="A147" s="63"/>
      <c r="B147" s="84" t="s">
        <v>338</v>
      </c>
      <c r="C147" s="64">
        <v>-6.4097230000004196E-2</v>
      </c>
      <c r="D147" s="64">
        <v>-2.7205747000003101E-2</v>
      </c>
      <c r="E147" s="64">
        <v>-0.23123606999999599</v>
      </c>
      <c r="F147" s="64">
        <v>0.49431589999999798</v>
      </c>
      <c r="G147" s="64">
        <v>0.49383885000000599</v>
      </c>
      <c r="H147" s="64">
        <v>-1.4254304000005401E-2</v>
      </c>
      <c r="I147" s="64">
        <v>0.20229388999999401</v>
      </c>
      <c r="J147" s="64">
        <v>-0.42861549999999599</v>
      </c>
      <c r="K147" s="64">
        <v>-6.7129060000004098E-2</v>
      </c>
      <c r="L147" s="64">
        <v>-0.35039811999999498</v>
      </c>
      <c r="M147" s="64">
        <v>-0.22606622999999901</v>
      </c>
      <c r="N147" s="64">
        <v>4.2810753000010998E-2</v>
      </c>
      <c r="O147" s="64">
        <v>1.49512899999982E-2</v>
      </c>
      <c r="P147" s="64">
        <v>9.2379850000767804E-4</v>
      </c>
      <c r="Q147" s="64">
        <v>-0.25651570000000401</v>
      </c>
      <c r="R147" s="64">
        <v>-1.9168392000001901E-2</v>
      </c>
      <c r="S147" s="64">
        <v>0.13342177999999799</v>
      </c>
      <c r="T147" s="64">
        <v>-5.3500989999999402E-2</v>
      </c>
      <c r="U147" s="64">
        <v>3.3433747000000097E-2</v>
      </c>
      <c r="V147" s="64">
        <v>-0.25602390000000202</v>
      </c>
      <c r="W147" s="64">
        <v>6.6711814000086599E-3</v>
      </c>
      <c r="X147" s="64">
        <v>-0.84887606000000304</v>
      </c>
      <c r="Y147" s="64">
        <v>6.5336340000010706E-2</v>
      </c>
      <c r="Z147" s="64">
        <v>5.9696994999991503E-2</v>
      </c>
      <c r="AA147" s="64">
        <v>1.1650798000006899E-2</v>
      </c>
      <c r="AB147" s="64">
        <v>-0.19472942999999601</v>
      </c>
      <c r="AC147" s="64">
        <v>6.1309944999998797E-2</v>
      </c>
      <c r="AD147" s="64">
        <v>1.9017136000010201E-2</v>
      </c>
      <c r="AE147" s="64">
        <v>1.3870409000005199E-2</v>
      </c>
      <c r="AF147" s="64">
        <v>8.7781264999997596E-2</v>
      </c>
      <c r="AG147" s="64">
        <v>-9.7954759999996394E-2</v>
      </c>
      <c r="AH147" s="64">
        <v>-7.5166940000004401E-2</v>
      </c>
      <c r="AI147" s="64">
        <v>-7.4447185000003899E-2</v>
      </c>
      <c r="AJ147" s="64">
        <v>-5.0157769999947801E-3</v>
      </c>
      <c r="AK147" s="64">
        <v>-1.8239357000005001E-2</v>
      </c>
      <c r="AL147" s="64">
        <v>1.3636734000010999E-2</v>
      </c>
      <c r="AM147" s="64">
        <v>-0.10025263999999801</v>
      </c>
      <c r="AN147" s="64">
        <v>2.0819737000010701E-2</v>
      </c>
      <c r="AO147" s="64">
        <v>-0.142732830000003</v>
      </c>
      <c r="AP147" s="64">
        <v>-0.133834440000002</v>
      </c>
      <c r="AQ147" s="64">
        <v>4.7013151999997199E-2</v>
      </c>
      <c r="AR147" s="64">
        <v>0.14618756999999999</v>
      </c>
      <c r="AS147" s="64">
        <v>2.7954390000006799E-2</v>
      </c>
      <c r="AT147" s="64">
        <v>0.85201365000000495</v>
      </c>
      <c r="AU147" s="64">
        <v>1.03282929999615E-3</v>
      </c>
      <c r="AV147" s="64">
        <v>-8.5400700000004603E-2</v>
      </c>
      <c r="AW147" s="64">
        <v>1.7454648000003702E-2</v>
      </c>
      <c r="AX147" s="64">
        <v>-8.7379889999994506E-2</v>
      </c>
      <c r="AY147" s="64">
        <v>-8.6112139999983094E-3</v>
      </c>
      <c r="AZ147" s="64">
        <v>0.11307789399999101</v>
      </c>
      <c r="BA147" s="64">
        <v>-2.2300807999997601E-2</v>
      </c>
      <c r="BB147" s="64">
        <v>0.13230577000000701</v>
      </c>
      <c r="BC147" s="64">
        <v>7.0185310000026001E-3</v>
      </c>
      <c r="BD147" s="64">
        <v>-1.6714085000002502E-2</v>
      </c>
      <c r="BE147" s="64">
        <v>-8.0284779999995101E-2</v>
      </c>
      <c r="BF147" s="64">
        <v>1.4866534000002001E-2</v>
      </c>
      <c r="BG147" s="64">
        <v>0.176611869999999</v>
      </c>
      <c r="BH147" s="64">
        <v>0.15591698999999301</v>
      </c>
      <c r="BI147" s="64">
        <v>2.14458150000096E-2</v>
      </c>
      <c r="BJ147" s="64">
        <v>-4.6978433E-2</v>
      </c>
      <c r="BK147" s="64">
        <v>-4.7255649999999899E-2</v>
      </c>
      <c r="BL147" s="64">
        <v>-0.27518716000000099</v>
      </c>
      <c r="BM147" s="64">
        <v>-0.102444570000004</v>
      </c>
      <c r="BN147" s="64">
        <v>-0.351419480000004</v>
      </c>
      <c r="BO147" s="64">
        <v>9.3100384000011097E-2</v>
      </c>
      <c r="BP147" s="64">
        <v>0.19859992999999901</v>
      </c>
      <c r="BQ147" s="64">
        <v>1.30100010000023E-2</v>
      </c>
      <c r="BR147" s="64">
        <v>0.36066335000000099</v>
      </c>
      <c r="BS147" s="64">
        <v>-0.17353892000000501</v>
      </c>
      <c r="BT147" s="64">
        <v>5.2969888000009603E-2</v>
      </c>
      <c r="BU147" s="64">
        <v>-3.5525179999995597E-2</v>
      </c>
      <c r="BV147" s="64">
        <v>0.215447749999997</v>
      </c>
      <c r="BW147" s="64">
        <v>-0.107126049999995</v>
      </c>
      <c r="BX147" s="64">
        <v>6.5601945000004505E-2</v>
      </c>
      <c r="BY147" s="64">
        <v>0.16502741999999701</v>
      </c>
      <c r="BZ147" s="64">
        <v>0.176952820000009</v>
      </c>
      <c r="CA147" s="64">
        <v>6.5497880000009501E-2</v>
      </c>
      <c r="CB147" s="64">
        <v>-2.3975119999997099E-2</v>
      </c>
      <c r="CC147" s="64">
        <v>-7.5859990000004499E-2</v>
      </c>
      <c r="CD147" s="64">
        <v>-2.00353320000013E-2</v>
      </c>
      <c r="CE147" s="64">
        <v>-8.6772374999999402E-2</v>
      </c>
      <c r="CF147" s="64">
        <v>6.8696470000007004E-2</v>
      </c>
      <c r="CG147" s="64">
        <v>-0.140929310000004</v>
      </c>
      <c r="CH147" s="64">
        <v>0.122623436000002</v>
      </c>
      <c r="CI147" s="64">
        <v>0.29508609999999702</v>
      </c>
      <c r="CJ147" s="64">
        <v>-6.95582850000043E-2</v>
      </c>
      <c r="CK147" s="64">
        <v>0.106822210000002</v>
      </c>
      <c r="CL147" s="64">
        <v>-4.3278276000036104E-3</v>
      </c>
      <c r="CM147" s="64">
        <v>-1.2362063999999999</v>
      </c>
      <c r="CN147" s="64">
        <v>5.4004266999996303E-2</v>
      </c>
      <c r="CO147" s="64">
        <v>-8.6953229999997605E-2</v>
      </c>
      <c r="CP147" s="64">
        <v>1.6867119999997002E-2</v>
      </c>
      <c r="CQ147" s="64">
        <v>-3.9150393999998201E-2</v>
      </c>
      <c r="CR147" s="64">
        <v>-0.25876513000000501</v>
      </c>
      <c r="CS147" s="64">
        <v>-5.4790770000001703E-2</v>
      </c>
      <c r="CT147" s="64">
        <v>2.1259250000005302E-2</v>
      </c>
      <c r="CU147" s="64">
        <v>-0.171103539999995</v>
      </c>
      <c r="CV147" s="64">
        <v>-0.18000654999999999</v>
      </c>
      <c r="CW147" s="64">
        <v>-3.23179140000018E-2</v>
      </c>
      <c r="CX147" s="64">
        <v>0.32240646999999201</v>
      </c>
      <c r="CY147" s="64">
        <v>-9.3573160000004499E-2</v>
      </c>
      <c r="CZ147" s="64">
        <v>6.4060339999993901E-2</v>
      </c>
      <c r="DA147" s="64">
        <v>0.180808469999993</v>
      </c>
      <c r="DB147" s="64">
        <v>0.132806000000008</v>
      </c>
      <c r="DC147" s="64">
        <v>-0.15625720999999901</v>
      </c>
      <c r="DD147" s="64">
        <v>2.7840598000006302E-2</v>
      </c>
      <c r="DE147" s="64">
        <v>2.0101003000005901E-2</v>
      </c>
      <c r="DF147" s="64">
        <v>-2.3371760000001601E-2</v>
      </c>
      <c r="DG147" s="64">
        <v>-4.5871269999997501E-2</v>
      </c>
      <c r="DH147" s="64">
        <v>0.51220225999999403</v>
      </c>
      <c r="DI147" s="64">
        <v>1.7673025999975799E-3</v>
      </c>
      <c r="DJ147" s="64">
        <v>-0.11748072999999699</v>
      </c>
      <c r="DK147" s="64">
        <v>0.41407826999999597</v>
      </c>
      <c r="DL147" s="64">
        <v>-0.12104241499999401</v>
      </c>
      <c r="DM147" s="64">
        <v>-1.88282079999991E-2</v>
      </c>
      <c r="DN147" s="64">
        <v>-0.16366159999999799</v>
      </c>
      <c r="DO147" s="64">
        <v>-3.0567169999995401E-2</v>
      </c>
      <c r="DP147" s="64">
        <v>-2.99371759999945E-2</v>
      </c>
      <c r="DQ147" s="64">
        <v>-4.3729739999998102E-2</v>
      </c>
      <c r="DR147" s="64">
        <v>-2.7336762999996499E-2</v>
      </c>
      <c r="DS147" s="64">
        <v>-2.2382091000028299E-3</v>
      </c>
      <c r="DT147" s="64">
        <v>-3.6955866999999198E-2</v>
      </c>
      <c r="DU147" s="64">
        <v>-8.3254113999997603E-2</v>
      </c>
      <c r="DV147" s="64">
        <v>-6.6609997000033304E-3</v>
      </c>
      <c r="DW147" s="64">
        <v>0.221282270000001</v>
      </c>
      <c r="DX147" s="64">
        <v>0.19942544000000101</v>
      </c>
      <c r="DY147" s="64">
        <v>-1.1610622500002299E-2</v>
      </c>
      <c r="DZ147" s="64">
        <v>-4.7081660000003502E-2</v>
      </c>
      <c r="EA147" s="64">
        <v>0.143396400000007</v>
      </c>
      <c r="EB147" s="64">
        <v>0.236233670000008</v>
      </c>
    </row>
    <row r="148" spans="1:132" x14ac:dyDescent="0.3">
      <c r="A148" s="63"/>
      <c r="B148" s="84" t="s">
        <v>339</v>
      </c>
      <c r="C148" s="64">
        <v>-6.4097230000004196E-2</v>
      </c>
      <c r="D148" s="64">
        <v>-2.7205747000003101E-2</v>
      </c>
      <c r="E148" s="64">
        <v>-0.23123606999999599</v>
      </c>
      <c r="F148" s="64">
        <v>0.49431589999999798</v>
      </c>
      <c r="G148" s="64">
        <v>0.49383885000000599</v>
      </c>
      <c r="H148" s="64">
        <v>-1.4254304000005401E-2</v>
      </c>
      <c r="I148" s="64">
        <v>0.20229388999999401</v>
      </c>
      <c r="J148" s="64">
        <v>-0.42861549999999599</v>
      </c>
      <c r="K148" s="64">
        <v>-6.7129060000004098E-2</v>
      </c>
      <c r="L148" s="64">
        <v>-0.35039811999999498</v>
      </c>
      <c r="M148" s="64">
        <v>-0.22606622999999901</v>
      </c>
      <c r="N148" s="64">
        <v>4.2810753000010998E-2</v>
      </c>
      <c r="O148" s="64">
        <v>1.49512899999982E-2</v>
      </c>
      <c r="P148" s="64">
        <v>9.2379850000767804E-4</v>
      </c>
      <c r="Q148" s="64">
        <v>-0.25651570000000401</v>
      </c>
      <c r="R148" s="64">
        <v>-1.9168392000001901E-2</v>
      </c>
      <c r="S148" s="64">
        <v>0.13342177999999799</v>
      </c>
      <c r="T148" s="64">
        <v>-5.3500989999999402E-2</v>
      </c>
      <c r="U148" s="64">
        <v>3.3433747000000097E-2</v>
      </c>
      <c r="V148" s="64">
        <v>-0.25602390000000202</v>
      </c>
      <c r="W148" s="64">
        <v>6.6711814000086599E-3</v>
      </c>
      <c r="X148" s="64">
        <v>-0.84887606000000304</v>
      </c>
      <c r="Y148" s="64">
        <v>6.5336340000010706E-2</v>
      </c>
      <c r="Z148" s="64">
        <v>5.9696994999991503E-2</v>
      </c>
      <c r="AA148" s="64">
        <v>1.1650798000006899E-2</v>
      </c>
      <c r="AB148" s="64">
        <v>-0.19472942999999601</v>
      </c>
      <c r="AC148" s="64">
        <v>6.1309944999998797E-2</v>
      </c>
      <c r="AD148" s="64">
        <v>1.9017136000010201E-2</v>
      </c>
      <c r="AE148" s="64">
        <v>1.3870409000005199E-2</v>
      </c>
      <c r="AF148" s="64">
        <v>8.7781264999997596E-2</v>
      </c>
      <c r="AG148" s="64">
        <v>-9.7954759999996394E-2</v>
      </c>
      <c r="AH148" s="64">
        <v>-7.5166940000004401E-2</v>
      </c>
      <c r="AI148" s="64">
        <v>-7.4447185000003899E-2</v>
      </c>
      <c r="AJ148" s="64">
        <v>-5.0157769999947801E-3</v>
      </c>
      <c r="AK148" s="64">
        <v>-1.8239357000005001E-2</v>
      </c>
      <c r="AL148" s="64">
        <v>1.3636734000010999E-2</v>
      </c>
      <c r="AM148" s="64">
        <v>-0.10025263999999801</v>
      </c>
      <c r="AN148" s="64">
        <v>2.0819737000010701E-2</v>
      </c>
      <c r="AO148" s="64">
        <v>-0.142732830000003</v>
      </c>
      <c r="AP148" s="64">
        <v>-0.133834440000002</v>
      </c>
      <c r="AQ148" s="64">
        <v>4.7013151999997199E-2</v>
      </c>
      <c r="AR148" s="64">
        <v>0.14618756999999999</v>
      </c>
      <c r="AS148" s="64">
        <v>2.7954390000006799E-2</v>
      </c>
      <c r="AT148" s="64">
        <v>0.85201365000000495</v>
      </c>
      <c r="AU148" s="64">
        <v>1.03282929999615E-3</v>
      </c>
      <c r="AV148" s="64">
        <v>-8.5400700000004603E-2</v>
      </c>
      <c r="AW148" s="64">
        <v>1.7454648000003702E-2</v>
      </c>
      <c r="AX148" s="64">
        <v>-8.7379889999994506E-2</v>
      </c>
      <c r="AY148" s="64">
        <v>-8.6112139999983094E-3</v>
      </c>
      <c r="AZ148" s="64">
        <v>0.11307789399999101</v>
      </c>
      <c r="BA148" s="64">
        <v>-2.2300807999997601E-2</v>
      </c>
      <c r="BB148" s="64">
        <v>0.13230577000000701</v>
      </c>
      <c r="BC148" s="64">
        <v>7.0185310000026001E-3</v>
      </c>
      <c r="BD148" s="64">
        <v>-1.6714085000002502E-2</v>
      </c>
      <c r="BE148" s="64">
        <v>-8.0284779999995101E-2</v>
      </c>
      <c r="BF148" s="64">
        <v>1.4866534000002001E-2</v>
      </c>
      <c r="BG148" s="64">
        <v>0.176611869999999</v>
      </c>
      <c r="BH148" s="64">
        <v>0.15591698999999301</v>
      </c>
      <c r="BI148" s="64">
        <v>2.14458150000096E-2</v>
      </c>
      <c r="BJ148" s="64">
        <v>-4.6978433E-2</v>
      </c>
      <c r="BK148" s="64">
        <v>-4.7255649999999899E-2</v>
      </c>
      <c r="BL148" s="64">
        <v>-0.27518716000000099</v>
      </c>
      <c r="BM148" s="64">
        <v>-0.102444570000004</v>
      </c>
      <c r="BN148" s="64">
        <v>-0.351419480000004</v>
      </c>
      <c r="BO148" s="64">
        <v>9.3100384000011097E-2</v>
      </c>
      <c r="BP148" s="64">
        <v>0.19859992999999901</v>
      </c>
      <c r="BQ148" s="64">
        <v>1.30100010000023E-2</v>
      </c>
      <c r="BR148" s="64">
        <v>0.36066335000000099</v>
      </c>
      <c r="BS148" s="64">
        <v>-0.17353892000000501</v>
      </c>
      <c r="BT148" s="64">
        <v>5.2969888000009603E-2</v>
      </c>
      <c r="BU148" s="64">
        <v>-3.5525179999995597E-2</v>
      </c>
      <c r="BV148" s="64">
        <v>0.215447749999997</v>
      </c>
      <c r="BW148" s="64">
        <v>-0.107126049999995</v>
      </c>
      <c r="BX148" s="64">
        <v>6.5601945000004505E-2</v>
      </c>
      <c r="BY148" s="64">
        <v>0.16502741999999701</v>
      </c>
      <c r="BZ148" s="64">
        <v>0.176952820000009</v>
      </c>
      <c r="CA148" s="64">
        <v>6.5497880000009501E-2</v>
      </c>
      <c r="CB148" s="64">
        <v>-2.3975119999997099E-2</v>
      </c>
      <c r="CC148" s="64">
        <v>-7.5859990000004499E-2</v>
      </c>
      <c r="CD148" s="64">
        <v>-2.00353320000013E-2</v>
      </c>
      <c r="CE148" s="64">
        <v>-8.6772374999999402E-2</v>
      </c>
      <c r="CF148" s="64">
        <v>6.8696470000007004E-2</v>
      </c>
      <c r="CG148" s="64">
        <v>-0.140929310000004</v>
      </c>
      <c r="CH148" s="64">
        <v>0.122623436000002</v>
      </c>
      <c r="CI148" s="64">
        <v>0.29508609999999702</v>
      </c>
      <c r="CJ148" s="64">
        <v>-6.95582850000043E-2</v>
      </c>
      <c r="CK148" s="64">
        <v>0.106822210000002</v>
      </c>
      <c r="CL148" s="64">
        <v>-4.3278276000036104E-3</v>
      </c>
      <c r="CM148" s="64">
        <v>-1.2362063999999999</v>
      </c>
      <c r="CN148" s="64">
        <v>5.4004266999996303E-2</v>
      </c>
      <c r="CO148" s="64">
        <v>-8.6953229999997605E-2</v>
      </c>
      <c r="CP148" s="64">
        <v>1.6867119999997002E-2</v>
      </c>
      <c r="CQ148" s="64">
        <v>-3.9150393999998201E-2</v>
      </c>
      <c r="CR148" s="64">
        <v>-0.25876513000000501</v>
      </c>
      <c r="CS148" s="64">
        <v>-5.4790770000001703E-2</v>
      </c>
      <c r="CT148" s="64">
        <v>2.1259250000005302E-2</v>
      </c>
      <c r="CU148" s="64">
        <v>-0.171103539999995</v>
      </c>
      <c r="CV148" s="64">
        <v>-0.18000654999999999</v>
      </c>
      <c r="CW148" s="64">
        <v>-3.23179140000018E-2</v>
      </c>
      <c r="CX148" s="64">
        <v>0.32240646999999201</v>
      </c>
      <c r="CY148" s="64">
        <v>-9.3573160000004499E-2</v>
      </c>
      <c r="CZ148" s="64">
        <v>6.4060339999993901E-2</v>
      </c>
      <c r="DA148" s="64">
        <v>0.180808469999993</v>
      </c>
      <c r="DB148" s="64">
        <v>0.132806000000008</v>
      </c>
      <c r="DC148" s="64">
        <v>-0.15625720999999901</v>
      </c>
      <c r="DD148" s="64">
        <v>2.7840598000006302E-2</v>
      </c>
      <c r="DE148" s="64">
        <v>2.0101003000005901E-2</v>
      </c>
      <c r="DF148" s="64">
        <v>-2.3371760000001601E-2</v>
      </c>
      <c r="DG148" s="64">
        <v>-4.5871269999997501E-2</v>
      </c>
      <c r="DH148" s="64">
        <v>0.51220225999999403</v>
      </c>
      <c r="DI148" s="64">
        <v>1.7673025999975799E-3</v>
      </c>
      <c r="DJ148" s="64">
        <v>-0.11748072999999699</v>
      </c>
      <c r="DK148" s="64">
        <v>0.41407826999999597</v>
      </c>
      <c r="DL148" s="64">
        <v>-0.12104241499999401</v>
      </c>
      <c r="DM148" s="64">
        <v>-1.88282079999991E-2</v>
      </c>
      <c r="DN148" s="64">
        <v>-0.16366159999999799</v>
      </c>
      <c r="DO148" s="64">
        <v>-3.0567169999995401E-2</v>
      </c>
      <c r="DP148" s="64">
        <v>-2.99371759999945E-2</v>
      </c>
      <c r="DQ148" s="64">
        <v>-4.3729739999998102E-2</v>
      </c>
      <c r="DR148" s="64">
        <v>-2.7336762999996499E-2</v>
      </c>
      <c r="DS148" s="64">
        <v>-2.2382091000028299E-3</v>
      </c>
      <c r="DT148" s="64">
        <v>-3.6955866999999198E-2</v>
      </c>
      <c r="DU148" s="64">
        <v>-8.3254113999997603E-2</v>
      </c>
      <c r="DV148" s="64">
        <v>-6.6609997000033304E-3</v>
      </c>
      <c r="DW148" s="64">
        <v>0.221282270000001</v>
      </c>
      <c r="DX148" s="64">
        <v>0.19942544000000101</v>
      </c>
      <c r="DY148" s="64">
        <v>-1.1610622500002299E-2</v>
      </c>
      <c r="DZ148" s="64">
        <v>-4.7081660000003502E-2</v>
      </c>
      <c r="EA148" s="64">
        <v>0.143396400000007</v>
      </c>
      <c r="EB148" s="64">
        <v>0.236233670000008</v>
      </c>
    </row>
    <row r="149" spans="1:132" x14ac:dyDescent="0.3">
      <c r="A149" s="63"/>
      <c r="B149" s="84" t="s">
        <v>340</v>
      </c>
      <c r="C149" s="64">
        <v>-6.4097230000004196E-2</v>
      </c>
      <c r="D149" s="64">
        <v>-2.7205747000003101E-2</v>
      </c>
      <c r="E149" s="64">
        <v>-0.23123606999999599</v>
      </c>
      <c r="F149" s="64">
        <v>0.49431589999999798</v>
      </c>
      <c r="G149" s="64">
        <v>0.49383885000000599</v>
      </c>
      <c r="H149" s="64">
        <v>-1.4254304000005401E-2</v>
      </c>
      <c r="I149" s="64">
        <v>0.20229388999999401</v>
      </c>
      <c r="J149" s="64">
        <v>-0.42861549999999599</v>
      </c>
      <c r="K149" s="64">
        <v>-6.7129060000004098E-2</v>
      </c>
      <c r="L149" s="64">
        <v>-0.35039811999999498</v>
      </c>
      <c r="M149" s="64">
        <v>-0.22606622999999901</v>
      </c>
      <c r="N149" s="64">
        <v>4.2810753000010998E-2</v>
      </c>
      <c r="O149" s="64">
        <v>1.49512899999982E-2</v>
      </c>
      <c r="P149" s="64">
        <v>9.2379850000767804E-4</v>
      </c>
      <c r="Q149" s="64">
        <v>-0.25651570000000401</v>
      </c>
      <c r="R149" s="64">
        <v>-1.9168392000001901E-2</v>
      </c>
      <c r="S149" s="64">
        <v>0.13342177999999799</v>
      </c>
      <c r="T149" s="64">
        <v>-5.3500989999999402E-2</v>
      </c>
      <c r="U149" s="64">
        <v>3.3433747000000097E-2</v>
      </c>
      <c r="V149" s="64">
        <v>-0.25602390000000202</v>
      </c>
      <c r="W149" s="64">
        <v>6.6711814000086599E-3</v>
      </c>
      <c r="X149" s="64">
        <v>-0.84887606000000304</v>
      </c>
      <c r="Y149" s="64">
        <v>6.5336340000010706E-2</v>
      </c>
      <c r="Z149" s="64">
        <v>5.9696994999991503E-2</v>
      </c>
      <c r="AA149" s="64">
        <v>1.1650798000006899E-2</v>
      </c>
      <c r="AB149" s="64">
        <v>-0.19472942999999601</v>
      </c>
      <c r="AC149" s="64">
        <v>6.1309944999998797E-2</v>
      </c>
      <c r="AD149" s="64">
        <v>1.9017136000010201E-2</v>
      </c>
      <c r="AE149" s="64">
        <v>1.3870409000005199E-2</v>
      </c>
      <c r="AF149" s="64">
        <v>8.7781264999997596E-2</v>
      </c>
      <c r="AG149" s="64">
        <v>-9.7954759999996394E-2</v>
      </c>
      <c r="AH149" s="64">
        <v>-7.5166940000004401E-2</v>
      </c>
      <c r="AI149" s="64">
        <v>-7.4447185000003899E-2</v>
      </c>
      <c r="AJ149" s="64">
        <v>-5.0157769999947801E-3</v>
      </c>
      <c r="AK149" s="64">
        <v>-1.8239357000005001E-2</v>
      </c>
      <c r="AL149" s="64">
        <v>1.3636734000010999E-2</v>
      </c>
      <c r="AM149" s="64">
        <v>-0.10025263999999801</v>
      </c>
      <c r="AN149" s="64">
        <v>2.0819737000010701E-2</v>
      </c>
      <c r="AO149" s="64">
        <v>-0.142732830000003</v>
      </c>
      <c r="AP149" s="64">
        <v>-0.133834440000002</v>
      </c>
      <c r="AQ149" s="64">
        <v>4.7013151999997199E-2</v>
      </c>
      <c r="AR149" s="64">
        <v>0.14618756999999999</v>
      </c>
      <c r="AS149" s="64">
        <v>2.7954390000006799E-2</v>
      </c>
      <c r="AT149" s="64">
        <v>0.85201365000000495</v>
      </c>
      <c r="AU149" s="64">
        <v>1.03282929999615E-3</v>
      </c>
      <c r="AV149" s="64">
        <v>-8.5400700000004603E-2</v>
      </c>
      <c r="AW149" s="64">
        <v>1.7454648000003702E-2</v>
      </c>
      <c r="AX149" s="64">
        <v>-8.7379889999994506E-2</v>
      </c>
      <c r="AY149" s="64">
        <v>-8.6112139999983094E-3</v>
      </c>
      <c r="AZ149" s="64">
        <v>0.11307789399999101</v>
      </c>
      <c r="BA149" s="64">
        <v>-2.2300807999997601E-2</v>
      </c>
      <c r="BB149" s="64">
        <v>0.13230577000000701</v>
      </c>
      <c r="BC149" s="64">
        <v>7.0185310000026001E-3</v>
      </c>
      <c r="BD149" s="64">
        <v>-1.6714085000002502E-2</v>
      </c>
      <c r="BE149" s="64">
        <v>-8.0284779999995101E-2</v>
      </c>
      <c r="BF149" s="64">
        <v>1.4866534000002001E-2</v>
      </c>
      <c r="BG149" s="64">
        <v>0.176611869999999</v>
      </c>
      <c r="BH149" s="64">
        <v>0.15591698999999301</v>
      </c>
      <c r="BI149" s="64">
        <v>2.14458150000096E-2</v>
      </c>
      <c r="BJ149" s="64">
        <v>-4.6978433E-2</v>
      </c>
      <c r="BK149" s="64">
        <v>-4.7255649999999899E-2</v>
      </c>
      <c r="BL149" s="64">
        <v>-0.27518716000000099</v>
      </c>
      <c r="BM149" s="64">
        <v>-0.102444570000004</v>
      </c>
      <c r="BN149" s="64">
        <v>-0.351419480000004</v>
      </c>
      <c r="BO149" s="64">
        <v>9.3100384000011097E-2</v>
      </c>
      <c r="BP149" s="64">
        <v>0.19859992999999901</v>
      </c>
      <c r="BQ149" s="64">
        <v>1.30100010000023E-2</v>
      </c>
      <c r="BR149" s="64">
        <v>0.36066335000000099</v>
      </c>
      <c r="BS149" s="64">
        <v>-0.17353892000000501</v>
      </c>
      <c r="BT149" s="64">
        <v>5.2969888000009603E-2</v>
      </c>
      <c r="BU149" s="64">
        <v>-3.5525179999995597E-2</v>
      </c>
      <c r="BV149" s="64">
        <v>0.215447749999997</v>
      </c>
      <c r="BW149" s="64">
        <v>-0.107126049999995</v>
      </c>
      <c r="BX149" s="64">
        <v>6.5601945000004505E-2</v>
      </c>
      <c r="BY149" s="64">
        <v>0.16502741999999701</v>
      </c>
      <c r="BZ149" s="64">
        <v>0.176952820000009</v>
      </c>
      <c r="CA149" s="64">
        <v>6.5497880000009501E-2</v>
      </c>
      <c r="CB149" s="64">
        <v>-2.3975119999997099E-2</v>
      </c>
      <c r="CC149" s="64">
        <v>-7.5859990000004499E-2</v>
      </c>
      <c r="CD149" s="64">
        <v>-2.00353320000013E-2</v>
      </c>
      <c r="CE149" s="64">
        <v>-8.6772374999999402E-2</v>
      </c>
      <c r="CF149" s="64">
        <v>6.8696470000007004E-2</v>
      </c>
      <c r="CG149" s="64">
        <v>-0.140929310000004</v>
      </c>
      <c r="CH149" s="64">
        <v>0.122623436000002</v>
      </c>
      <c r="CI149" s="64">
        <v>0.29508609999999702</v>
      </c>
      <c r="CJ149" s="64">
        <v>-6.95582850000043E-2</v>
      </c>
      <c r="CK149" s="64">
        <v>0.106822210000002</v>
      </c>
      <c r="CL149" s="64">
        <v>-4.3278276000036104E-3</v>
      </c>
      <c r="CM149" s="64">
        <v>-1.2362063999999999</v>
      </c>
      <c r="CN149" s="64">
        <v>5.4004266999996303E-2</v>
      </c>
      <c r="CO149" s="64">
        <v>-8.6953229999997605E-2</v>
      </c>
      <c r="CP149" s="64">
        <v>1.6867119999997002E-2</v>
      </c>
      <c r="CQ149" s="64">
        <v>-3.9150393999998201E-2</v>
      </c>
      <c r="CR149" s="64">
        <v>-0.25876513000000501</v>
      </c>
      <c r="CS149" s="64">
        <v>-5.4790770000001703E-2</v>
      </c>
      <c r="CT149" s="64">
        <v>2.1259250000005302E-2</v>
      </c>
      <c r="CU149" s="64">
        <v>-0.171103539999995</v>
      </c>
      <c r="CV149" s="64">
        <v>-0.18000654999999999</v>
      </c>
      <c r="CW149" s="64">
        <v>-3.23179140000018E-2</v>
      </c>
      <c r="CX149" s="64">
        <v>0.32240646999999201</v>
      </c>
      <c r="CY149" s="64">
        <v>-9.3573160000004499E-2</v>
      </c>
      <c r="CZ149" s="64">
        <v>6.4060339999993901E-2</v>
      </c>
      <c r="DA149" s="64">
        <v>0.180808469999993</v>
      </c>
      <c r="DB149" s="64">
        <v>0.132806000000008</v>
      </c>
      <c r="DC149" s="64">
        <v>-0.15625720999999901</v>
      </c>
      <c r="DD149" s="64">
        <v>2.7840598000006302E-2</v>
      </c>
      <c r="DE149" s="64">
        <v>2.0101003000005901E-2</v>
      </c>
      <c r="DF149" s="64">
        <v>-2.3371760000001601E-2</v>
      </c>
      <c r="DG149" s="64">
        <v>-4.5871269999997501E-2</v>
      </c>
      <c r="DH149" s="64">
        <v>0.51220225999999403</v>
      </c>
      <c r="DI149" s="64">
        <v>1.7673025999975799E-3</v>
      </c>
      <c r="DJ149" s="64">
        <v>-0.11748072999999699</v>
      </c>
      <c r="DK149" s="64">
        <v>0.41407826999999597</v>
      </c>
      <c r="DL149" s="64">
        <v>-0.12104241499999401</v>
      </c>
      <c r="DM149" s="64">
        <v>-1.88282079999991E-2</v>
      </c>
      <c r="DN149" s="64">
        <v>-0.16366159999999799</v>
      </c>
      <c r="DO149" s="64">
        <v>-3.0567169999995401E-2</v>
      </c>
      <c r="DP149" s="64">
        <v>-2.99371759999945E-2</v>
      </c>
      <c r="DQ149" s="64">
        <v>-4.3729739999998102E-2</v>
      </c>
      <c r="DR149" s="64">
        <v>-2.7336762999996499E-2</v>
      </c>
      <c r="DS149" s="64">
        <v>-2.2382091000028299E-3</v>
      </c>
      <c r="DT149" s="64">
        <v>-3.6955866999999198E-2</v>
      </c>
      <c r="DU149" s="64">
        <v>-8.3254113999997603E-2</v>
      </c>
      <c r="DV149" s="64">
        <v>-6.6609997000033304E-3</v>
      </c>
      <c r="DW149" s="64">
        <v>0.221282270000001</v>
      </c>
      <c r="DX149" s="64">
        <v>0.19942544000000101</v>
      </c>
      <c r="DY149" s="64">
        <v>-1.1610622500002299E-2</v>
      </c>
      <c r="DZ149" s="64">
        <v>-4.7081660000003502E-2</v>
      </c>
      <c r="EA149" s="64">
        <v>0.143396400000007</v>
      </c>
      <c r="EB149" s="64">
        <v>0.236233670000008</v>
      </c>
    </row>
    <row r="150" spans="1:132" x14ac:dyDescent="0.3">
      <c r="A150" s="63"/>
      <c r="B150" s="84" t="s">
        <v>341</v>
      </c>
      <c r="C150" s="64">
        <v>-6.4097230000004196E-2</v>
      </c>
      <c r="D150" s="64">
        <v>-2.7205747000003101E-2</v>
      </c>
      <c r="E150" s="64">
        <v>-0.23123606999999599</v>
      </c>
      <c r="F150" s="64">
        <v>0.49431589999999798</v>
      </c>
      <c r="G150" s="64">
        <v>0.49383885000000599</v>
      </c>
      <c r="H150" s="64">
        <v>-1.4254304000005401E-2</v>
      </c>
      <c r="I150" s="64">
        <v>0.20229388999999401</v>
      </c>
      <c r="J150" s="64">
        <v>-0.42861549999999599</v>
      </c>
      <c r="K150" s="64">
        <v>-6.7129060000004098E-2</v>
      </c>
      <c r="L150" s="64">
        <v>-0.35039811999999498</v>
      </c>
      <c r="M150" s="64">
        <v>-0.22606622999999901</v>
      </c>
      <c r="N150" s="64">
        <v>4.2810753000010998E-2</v>
      </c>
      <c r="O150" s="64">
        <v>1.49512899999982E-2</v>
      </c>
      <c r="P150" s="64">
        <v>9.2379850000767804E-4</v>
      </c>
      <c r="Q150" s="64">
        <v>-0.25651570000000401</v>
      </c>
      <c r="R150" s="64">
        <v>-1.9168392000001901E-2</v>
      </c>
      <c r="S150" s="64">
        <v>0.13342177999999799</v>
      </c>
      <c r="T150" s="64">
        <v>-5.3500989999999402E-2</v>
      </c>
      <c r="U150" s="64">
        <v>3.3433747000000097E-2</v>
      </c>
      <c r="V150" s="64">
        <v>-0.25602390000000202</v>
      </c>
      <c r="W150" s="64">
        <v>6.6711814000086599E-3</v>
      </c>
      <c r="X150" s="64">
        <v>-0.84887606000000304</v>
      </c>
      <c r="Y150" s="64">
        <v>6.5336340000010706E-2</v>
      </c>
      <c r="Z150" s="64">
        <v>5.9696994999991503E-2</v>
      </c>
      <c r="AA150" s="64">
        <v>1.1650798000006899E-2</v>
      </c>
      <c r="AB150" s="64">
        <v>-0.19472942999999601</v>
      </c>
      <c r="AC150" s="64">
        <v>6.1309944999998797E-2</v>
      </c>
      <c r="AD150" s="64">
        <v>1.9017136000010201E-2</v>
      </c>
      <c r="AE150" s="64">
        <v>1.3870409000005199E-2</v>
      </c>
      <c r="AF150" s="64">
        <v>8.7781264999997596E-2</v>
      </c>
      <c r="AG150" s="64">
        <v>-9.7954759999996394E-2</v>
      </c>
      <c r="AH150" s="64">
        <v>-7.5166940000004401E-2</v>
      </c>
      <c r="AI150" s="64">
        <v>-7.4447185000003899E-2</v>
      </c>
      <c r="AJ150" s="64">
        <v>-5.0157769999947801E-3</v>
      </c>
      <c r="AK150" s="64">
        <v>-1.8239357000005001E-2</v>
      </c>
      <c r="AL150" s="64">
        <v>1.3636734000010999E-2</v>
      </c>
      <c r="AM150" s="64">
        <v>-0.10025263999999801</v>
      </c>
      <c r="AN150" s="64">
        <v>2.0819737000010701E-2</v>
      </c>
      <c r="AO150" s="64">
        <v>-0.142732830000003</v>
      </c>
      <c r="AP150" s="64">
        <v>-0.133834440000002</v>
      </c>
      <c r="AQ150" s="64">
        <v>4.7013151999997199E-2</v>
      </c>
      <c r="AR150" s="64">
        <v>0.14618756999999999</v>
      </c>
      <c r="AS150" s="64">
        <v>2.7954390000006799E-2</v>
      </c>
      <c r="AT150" s="64">
        <v>0.85201365000000495</v>
      </c>
      <c r="AU150" s="64">
        <v>1.03282929999615E-3</v>
      </c>
      <c r="AV150" s="64">
        <v>-8.5400700000004603E-2</v>
      </c>
      <c r="AW150" s="64">
        <v>1.7454648000003702E-2</v>
      </c>
      <c r="AX150" s="64">
        <v>-8.7379889999994506E-2</v>
      </c>
      <c r="AY150" s="64">
        <v>-8.6112139999983094E-3</v>
      </c>
      <c r="AZ150" s="64">
        <v>0.11307789399999101</v>
      </c>
      <c r="BA150" s="64">
        <v>-2.2300807999997601E-2</v>
      </c>
      <c r="BB150" s="64">
        <v>0.13230577000000701</v>
      </c>
      <c r="BC150" s="64">
        <v>7.0185310000026001E-3</v>
      </c>
      <c r="BD150" s="64">
        <v>-1.6714085000002502E-2</v>
      </c>
      <c r="BE150" s="64">
        <v>-8.0284779999995101E-2</v>
      </c>
      <c r="BF150" s="64">
        <v>1.4866534000002001E-2</v>
      </c>
      <c r="BG150" s="64">
        <v>0.176611869999999</v>
      </c>
      <c r="BH150" s="64">
        <v>0.15591698999999301</v>
      </c>
      <c r="BI150" s="64">
        <v>2.14458150000096E-2</v>
      </c>
      <c r="BJ150" s="64">
        <v>-4.6978433E-2</v>
      </c>
      <c r="BK150" s="64">
        <v>-4.7255649999999899E-2</v>
      </c>
      <c r="BL150" s="64">
        <v>-0.27518716000000099</v>
      </c>
      <c r="BM150" s="64">
        <v>-0.102444570000004</v>
      </c>
      <c r="BN150" s="64">
        <v>-0.351419480000004</v>
      </c>
      <c r="BO150" s="64">
        <v>9.3100384000011097E-2</v>
      </c>
      <c r="BP150" s="64">
        <v>0.19859992999999901</v>
      </c>
      <c r="BQ150" s="64">
        <v>1.30100010000023E-2</v>
      </c>
      <c r="BR150" s="64">
        <v>0.36066335000000099</v>
      </c>
      <c r="BS150" s="64">
        <v>-0.17353892000000501</v>
      </c>
      <c r="BT150" s="64">
        <v>5.2969888000009603E-2</v>
      </c>
      <c r="BU150" s="64">
        <v>-3.5525179999995597E-2</v>
      </c>
      <c r="BV150" s="64">
        <v>0.215447749999997</v>
      </c>
      <c r="BW150" s="64">
        <v>-0.107126049999995</v>
      </c>
      <c r="BX150" s="64">
        <v>6.5601945000004505E-2</v>
      </c>
      <c r="BY150" s="64">
        <v>0.16502741999999701</v>
      </c>
      <c r="BZ150" s="64">
        <v>0.176952820000009</v>
      </c>
      <c r="CA150" s="64">
        <v>6.5497880000009501E-2</v>
      </c>
      <c r="CB150" s="64">
        <v>-2.3975119999997099E-2</v>
      </c>
      <c r="CC150" s="64">
        <v>-7.5859990000004499E-2</v>
      </c>
      <c r="CD150" s="64">
        <v>-2.00353320000013E-2</v>
      </c>
      <c r="CE150" s="64">
        <v>-8.6772374999999402E-2</v>
      </c>
      <c r="CF150" s="64">
        <v>6.8696470000007004E-2</v>
      </c>
      <c r="CG150" s="64">
        <v>-0.140929310000004</v>
      </c>
      <c r="CH150" s="64">
        <v>0.122623436000002</v>
      </c>
      <c r="CI150" s="64">
        <v>0.29508609999999702</v>
      </c>
      <c r="CJ150" s="64">
        <v>-6.95582850000043E-2</v>
      </c>
      <c r="CK150" s="64">
        <v>0.106822210000002</v>
      </c>
      <c r="CL150" s="64">
        <v>-4.3278276000036104E-3</v>
      </c>
      <c r="CM150" s="64">
        <v>-1.2362063999999999</v>
      </c>
      <c r="CN150" s="64">
        <v>5.4004266999996303E-2</v>
      </c>
      <c r="CO150" s="64">
        <v>-8.6953229999997605E-2</v>
      </c>
      <c r="CP150" s="64">
        <v>1.6867119999997002E-2</v>
      </c>
      <c r="CQ150" s="64">
        <v>-3.9150393999998201E-2</v>
      </c>
      <c r="CR150" s="64">
        <v>-0.25876513000000501</v>
      </c>
      <c r="CS150" s="64">
        <v>-5.4790770000001703E-2</v>
      </c>
      <c r="CT150" s="64">
        <v>2.1259250000005302E-2</v>
      </c>
      <c r="CU150" s="64">
        <v>-0.171103539999995</v>
      </c>
      <c r="CV150" s="64">
        <v>-0.18000654999999999</v>
      </c>
      <c r="CW150" s="64">
        <v>-3.23179140000018E-2</v>
      </c>
      <c r="CX150" s="64">
        <v>0.32240646999999201</v>
      </c>
      <c r="CY150" s="64">
        <v>-9.3573160000004499E-2</v>
      </c>
      <c r="CZ150" s="64">
        <v>6.4060339999993901E-2</v>
      </c>
      <c r="DA150" s="64">
        <v>0.180808469999993</v>
      </c>
      <c r="DB150" s="64">
        <v>0.132806000000008</v>
      </c>
      <c r="DC150" s="64">
        <v>-0.15625720999999901</v>
      </c>
      <c r="DD150" s="64">
        <v>2.7840598000006302E-2</v>
      </c>
      <c r="DE150" s="64">
        <v>2.0101003000005901E-2</v>
      </c>
      <c r="DF150" s="64">
        <v>-2.3371760000001601E-2</v>
      </c>
      <c r="DG150" s="64">
        <v>-4.5871269999997501E-2</v>
      </c>
      <c r="DH150" s="64">
        <v>0.51220225999999403</v>
      </c>
      <c r="DI150" s="64">
        <v>1.7673025999975799E-3</v>
      </c>
      <c r="DJ150" s="64">
        <v>-0.11748072999999699</v>
      </c>
      <c r="DK150" s="64">
        <v>0.41407826999999597</v>
      </c>
      <c r="DL150" s="64">
        <v>-0.12104241499999401</v>
      </c>
      <c r="DM150" s="64">
        <v>-1.88282079999991E-2</v>
      </c>
      <c r="DN150" s="64">
        <v>-0.16366159999999799</v>
      </c>
      <c r="DO150" s="64">
        <v>-3.0567169999995401E-2</v>
      </c>
      <c r="DP150" s="64">
        <v>-2.99371759999945E-2</v>
      </c>
      <c r="DQ150" s="64">
        <v>-4.3729739999998102E-2</v>
      </c>
      <c r="DR150" s="64">
        <v>-2.7336762999996499E-2</v>
      </c>
      <c r="DS150" s="64">
        <v>-2.2382091000028299E-3</v>
      </c>
      <c r="DT150" s="64">
        <v>-3.6955866999999198E-2</v>
      </c>
      <c r="DU150" s="64">
        <v>-8.3254113999997603E-2</v>
      </c>
      <c r="DV150" s="64">
        <v>-6.6609997000033304E-3</v>
      </c>
      <c r="DW150" s="64">
        <v>0.221282270000001</v>
      </c>
      <c r="DX150" s="64">
        <v>0.19942544000000101</v>
      </c>
      <c r="DY150" s="64">
        <v>-1.1610622500002299E-2</v>
      </c>
      <c r="DZ150" s="64">
        <v>-4.7081660000003502E-2</v>
      </c>
      <c r="EA150" s="64">
        <v>0.143396400000007</v>
      </c>
      <c r="EB150" s="64">
        <v>0.236233670000008</v>
      </c>
    </row>
    <row r="151" spans="1:132" x14ac:dyDescent="0.3">
      <c r="A151" s="63"/>
      <c r="B151" s="84" t="s">
        <v>342</v>
      </c>
      <c r="C151" s="64">
        <v>-6.4097230000004196E-2</v>
      </c>
      <c r="D151" s="64">
        <v>-2.7205747000003101E-2</v>
      </c>
      <c r="E151" s="64">
        <v>-0.23123606999999599</v>
      </c>
      <c r="F151" s="64">
        <v>0.49431589999999798</v>
      </c>
      <c r="G151" s="64">
        <v>0.49383885000000599</v>
      </c>
      <c r="H151" s="64">
        <v>-1.4254304000005401E-2</v>
      </c>
      <c r="I151" s="64">
        <v>0.20229388999999401</v>
      </c>
      <c r="J151" s="64">
        <v>-0.42861549999999599</v>
      </c>
      <c r="K151" s="64">
        <v>-6.7129060000004098E-2</v>
      </c>
      <c r="L151" s="64">
        <v>-0.35039811999999498</v>
      </c>
      <c r="M151" s="64">
        <v>-0.22606622999999901</v>
      </c>
      <c r="N151" s="64">
        <v>4.2810753000010998E-2</v>
      </c>
      <c r="O151" s="64">
        <v>1.49512899999982E-2</v>
      </c>
      <c r="P151" s="64">
        <v>9.2379850000767804E-4</v>
      </c>
      <c r="Q151" s="64">
        <v>-0.25651570000000401</v>
      </c>
      <c r="R151" s="64">
        <v>-1.9168392000001901E-2</v>
      </c>
      <c r="S151" s="64">
        <v>0.13342177999999799</v>
      </c>
      <c r="T151" s="64">
        <v>-5.3500989999999402E-2</v>
      </c>
      <c r="U151" s="64">
        <v>3.3433747000000097E-2</v>
      </c>
      <c r="V151" s="64">
        <v>-0.25602390000000202</v>
      </c>
      <c r="W151" s="64">
        <v>6.6711814000086599E-3</v>
      </c>
      <c r="X151" s="64">
        <v>-0.84887606000000304</v>
      </c>
      <c r="Y151" s="64">
        <v>6.5336340000010706E-2</v>
      </c>
      <c r="Z151" s="64">
        <v>5.9696994999991503E-2</v>
      </c>
      <c r="AA151" s="64">
        <v>1.1650798000006899E-2</v>
      </c>
      <c r="AB151" s="64">
        <v>-0.19472942999999601</v>
      </c>
      <c r="AC151" s="64">
        <v>6.1309944999998797E-2</v>
      </c>
      <c r="AD151" s="64">
        <v>1.9017136000010201E-2</v>
      </c>
      <c r="AE151" s="64">
        <v>1.3870409000005199E-2</v>
      </c>
      <c r="AF151" s="64">
        <v>8.7781264999997596E-2</v>
      </c>
      <c r="AG151" s="64">
        <v>-9.7954759999996394E-2</v>
      </c>
      <c r="AH151" s="64">
        <v>-7.5166940000004401E-2</v>
      </c>
      <c r="AI151" s="64">
        <v>-7.4447185000003899E-2</v>
      </c>
      <c r="AJ151" s="64">
        <v>-5.0157769999947801E-3</v>
      </c>
      <c r="AK151" s="64">
        <v>-1.8239357000005001E-2</v>
      </c>
      <c r="AL151" s="64">
        <v>1.3636734000010999E-2</v>
      </c>
      <c r="AM151" s="64">
        <v>-0.10025263999999801</v>
      </c>
      <c r="AN151" s="64">
        <v>2.0819737000010701E-2</v>
      </c>
      <c r="AO151" s="64">
        <v>-0.142732830000003</v>
      </c>
      <c r="AP151" s="64">
        <v>-0.133834440000002</v>
      </c>
      <c r="AQ151" s="64">
        <v>4.7013151999997199E-2</v>
      </c>
      <c r="AR151" s="64">
        <v>0.14618756999999999</v>
      </c>
      <c r="AS151" s="64">
        <v>2.7954390000006799E-2</v>
      </c>
      <c r="AT151" s="64">
        <v>0.85201365000000495</v>
      </c>
      <c r="AU151" s="64">
        <v>1.03282929999615E-3</v>
      </c>
      <c r="AV151" s="64">
        <v>-8.5400700000004603E-2</v>
      </c>
      <c r="AW151" s="64">
        <v>1.7454648000003702E-2</v>
      </c>
      <c r="AX151" s="64">
        <v>-8.7379889999994506E-2</v>
      </c>
      <c r="AY151" s="64">
        <v>-8.6112139999983094E-3</v>
      </c>
      <c r="AZ151" s="64">
        <v>0.11307789399999101</v>
      </c>
      <c r="BA151" s="64">
        <v>-2.2300807999997601E-2</v>
      </c>
      <c r="BB151" s="64">
        <v>0.13230577000000701</v>
      </c>
      <c r="BC151" s="64">
        <v>7.0185310000026001E-3</v>
      </c>
      <c r="BD151" s="64">
        <v>-1.6714085000002502E-2</v>
      </c>
      <c r="BE151" s="64">
        <v>-8.0284779999995101E-2</v>
      </c>
      <c r="BF151" s="64">
        <v>1.4866534000002001E-2</v>
      </c>
      <c r="BG151" s="64">
        <v>0.176611869999999</v>
      </c>
      <c r="BH151" s="64">
        <v>0.15591698999999301</v>
      </c>
      <c r="BI151" s="64">
        <v>2.14458150000096E-2</v>
      </c>
      <c r="BJ151" s="64">
        <v>-4.6978433E-2</v>
      </c>
      <c r="BK151" s="64">
        <v>-4.7255649999999899E-2</v>
      </c>
      <c r="BL151" s="64">
        <v>-0.27518716000000099</v>
      </c>
      <c r="BM151" s="64">
        <v>-0.102444570000004</v>
      </c>
      <c r="BN151" s="64">
        <v>-0.351419480000004</v>
      </c>
      <c r="BO151" s="64">
        <v>9.3100384000011097E-2</v>
      </c>
      <c r="BP151" s="64">
        <v>0.19859992999999901</v>
      </c>
      <c r="BQ151" s="64">
        <v>1.30100010000023E-2</v>
      </c>
      <c r="BR151" s="64">
        <v>0.36066335000000099</v>
      </c>
      <c r="BS151" s="64">
        <v>-0.17353892000000501</v>
      </c>
      <c r="BT151" s="64">
        <v>5.2969888000009603E-2</v>
      </c>
      <c r="BU151" s="64">
        <v>-3.5525179999995597E-2</v>
      </c>
      <c r="BV151" s="64">
        <v>0.215447749999997</v>
      </c>
      <c r="BW151" s="64">
        <v>-0.107126049999995</v>
      </c>
      <c r="BX151" s="64">
        <v>6.5601945000004505E-2</v>
      </c>
      <c r="BY151" s="64">
        <v>0.16502741999999701</v>
      </c>
      <c r="BZ151" s="64">
        <v>0.176952820000009</v>
      </c>
      <c r="CA151" s="64">
        <v>6.5497880000009501E-2</v>
      </c>
      <c r="CB151" s="64">
        <v>-2.3975119999997099E-2</v>
      </c>
      <c r="CC151" s="64">
        <v>-7.5859990000004499E-2</v>
      </c>
      <c r="CD151" s="64">
        <v>-2.00353320000013E-2</v>
      </c>
      <c r="CE151" s="64">
        <v>-8.6772374999999402E-2</v>
      </c>
      <c r="CF151" s="64">
        <v>6.8696470000007004E-2</v>
      </c>
      <c r="CG151" s="64">
        <v>-0.140929310000004</v>
      </c>
      <c r="CH151" s="64">
        <v>0.122623436000002</v>
      </c>
      <c r="CI151" s="64">
        <v>0.29508609999999702</v>
      </c>
      <c r="CJ151" s="64">
        <v>-6.95582850000043E-2</v>
      </c>
      <c r="CK151" s="64">
        <v>0.106822210000002</v>
      </c>
      <c r="CL151" s="64">
        <v>-4.3278276000036104E-3</v>
      </c>
      <c r="CM151" s="64">
        <v>-1.2362063999999999</v>
      </c>
      <c r="CN151" s="64">
        <v>5.4004266999996303E-2</v>
      </c>
      <c r="CO151" s="64">
        <v>-8.6953229999997605E-2</v>
      </c>
      <c r="CP151" s="64">
        <v>1.6867119999997002E-2</v>
      </c>
      <c r="CQ151" s="64">
        <v>-3.9150393999998201E-2</v>
      </c>
      <c r="CR151" s="64">
        <v>-0.25876513000000501</v>
      </c>
      <c r="CS151" s="64">
        <v>-5.4790770000001703E-2</v>
      </c>
      <c r="CT151" s="64">
        <v>2.1259250000005302E-2</v>
      </c>
      <c r="CU151" s="64">
        <v>-0.171103539999995</v>
      </c>
      <c r="CV151" s="64">
        <v>-0.18000654999999999</v>
      </c>
      <c r="CW151" s="64">
        <v>-3.23179140000018E-2</v>
      </c>
      <c r="CX151" s="64">
        <v>0.32240646999999201</v>
      </c>
      <c r="CY151" s="64">
        <v>-9.3573160000004499E-2</v>
      </c>
      <c r="CZ151" s="64">
        <v>6.4060339999993901E-2</v>
      </c>
      <c r="DA151" s="64">
        <v>0.180808469999993</v>
      </c>
      <c r="DB151" s="64">
        <v>0.132806000000008</v>
      </c>
      <c r="DC151" s="64">
        <v>-0.15625720999999901</v>
      </c>
      <c r="DD151" s="64">
        <v>2.7840598000006302E-2</v>
      </c>
      <c r="DE151" s="64">
        <v>2.0101003000005901E-2</v>
      </c>
      <c r="DF151" s="64">
        <v>-2.3371760000001601E-2</v>
      </c>
      <c r="DG151" s="64">
        <v>-4.5871269999997501E-2</v>
      </c>
      <c r="DH151" s="64">
        <v>0.51220225999999403</v>
      </c>
      <c r="DI151" s="64">
        <v>1.7673025999975799E-3</v>
      </c>
      <c r="DJ151" s="64">
        <v>-0.11748072999999699</v>
      </c>
      <c r="DK151" s="64">
        <v>0.41407826999999597</v>
      </c>
      <c r="DL151" s="64">
        <v>-0.12104241499999401</v>
      </c>
      <c r="DM151" s="64">
        <v>-1.88282079999991E-2</v>
      </c>
      <c r="DN151" s="64">
        <v>-0.16366159999999799</v>
      </c>
      <c r="DO151" s="64">
        <v>-3.0567169999995401E-2</v>
      </c>
      <c r="DP151" s="64">
        <v>-2.99371759999945E-2</v>
      </c>
      <c r="DQ151" s="64">
        <v>-4.3729739999998102E-2</v>
      </c>
      <c r="DR151" s="64">
        <v>-2.7336762999996499E-2</v>
      </c>
      <c r="DS151" s="64">
        <v>-2.2382091000028299E-3</v>
      </c>
      <c r="DT151" s="64">
        <v>-3.6955866999999198E-2</v>
      </c>
      <c r="DU151" s="64">
        <v>-8.3254113999997603E-2</v>
      </c>
      <c r="DV151" s="64">
        <v>-6.6609997000033304E-3</v>
      </c>
      <c r="DW151" s="64">
        <v>0.221282270000001</v>
      </c>
      <c r="DX151" s="64">
        <v>0.19942544000000101</v>
      </c>
      <c r="DY151" s="64">
        <v>-1.1610622500002299E-2</v>
      </c>
      <c r="DZ151" s="64">
        <v>-4.7081660000003502E-2</v>
      </c>
      <c r="EA151" s="64">
        <v>0.143396400000007</v>
      </c>
      <c r="EB151" s="64">
        <v>0.236233670000008</v>
      </c>
    </row>
    <row r="152" spans="1:132" x14ac:dyDescent="0.3">
      <c r="A152" s="63"/>
      <c r="B152" s="84" t="s">
        <v>343</v>
      </c>
      <c r="C152" s="64">
        <v>-6.4097230000004196E-2</v>
      </c>
      <c r="D152" s="64">
        <v>-2.7205747000003101E-2</v>
      </c>
      <c r="E152" s="64">
        <v>-0.23123606999999599</v>
      </c>
      <c r="F152" s="64">
        <v>0.49431589999999798</v>
      </c>
      <c r="G152" s="64">
        <v>0.49383885000000599</v>
      </c>
      <c r="H152" s="64">
        <v>-1.4254304000005401E-2</v>
      </c>
      <c r="I152" s="64">
        <v>0.20229388999999401</v>
      </c>
      <c r="J152" s="64">
        <v>-0.42861549999999599</v>
      </c>
      <c r="K152" s="64">
        <v>-6.7129060000004098E-2</v>
      </c>
      <c r="L152" s="64">
        <v>-0.35039811999999498</v>
      </c>
      <c r="M152" s="64">
        <v>-0.22606622999999901</v>
      </c>
      <c r="N152" s="64">
        <v>4.2810753000010998E-2</v>
      </c>
      <c r="O152" s="64">
        <v>1.49512899999982E-2</v>
      </c>
      <c r="P152" s="64">
        <v>9.2379850000767804E-4</v>
      </c>
      <c r="Q152" s="64">
        <v>-0.25651570000000401</v>
      </c>
      <c r="R152" s="64">
        <v>-1.9168392000001901E-2</v>
      </c>
      <c r="S152" s="64">
        <v>0.13342177999999799</v>
      </c>
      <c r="T152" s="64">
        <v>-5.3500989999999402E-2</v>
      </c>
      <c r="U152" s="64">
        <v>3.3433747000000097E-2</v>
      </c>
      <c r="V152" s="64">
        <v>-0.25602390000000202</v>
      </c>
      <c r="W152" s="64">
        <v>6.6711814000086599E-3</v>
      </c>
      <c r="X152" s="64">
        <v>-0.84887606000000304</v>
      </c>
      <c r="Y152" s="64">
        <v>6.5336340000010706E-2</v>
      </c>
      <c r="Z152" s="64">
        <v>5.9696994999991503E-2</v>
      </c>
      <c r="AA152" s="64">
        <v>1.1650798000006899E-2</v>
      </c>
      <c r="AB152" s="64">
        <v>-0.19472942999999601</v>
      </c>
      <c r="AC152" s="64">
        <v>6.1309944999998797E-2</v>
      </c>
      <c r="AD152" s="64">
        <v>1.9017136000010201E-2</v>
      </c>
      <c r="AE152" s="64">
        <v>1.3870409000005199E-2</v>
      </c>
      <c r="AF152" s="64">
        <v>8.7781264999997596E-2</v>
      </c>
      <c r="AG152" s="64">
        <v>-9.7954759999996394E-2</v>
      </c>
      <c r="AH152" s="64">
        <v>-7.5166940000004401E-2</v>
      </c>
      <c r="AI152" s="64">
        <v>-7.4447185000003899E-2</v>
      </c>
      <c r="AJ152" s="64">
        <v>-5.0157769999947801E-3</v>
      </c>
      <c r="AK152" s="64">
        <v>-1.8239357000005001E-2</v>
      </c>
      <c r="AL152" s="64">
        <v>1.3636734000010999E-2</v>
      </c>
      <c r="AM152" s="64">
        <v>-0.10025263999999801</v>
      </c>
      <c r="AN152" s="64">
        <v>2.0819737000010701E-2</v>
      </c>
      <c r="AO152" s="64">
        <v>-0.142732830000003</v>
      </c>
      <c r="AP152" s="64">
        <v>-0.133834440000002</v>
      </c>
      <c r="AQ152" s="64">
        <v>4.7013151999997199E-2</v>
      </c>
      <c r="AR152" s="64">
        <v>0.14618756999999999</v>
      </c>
      <c r="AS152" s="64">
        <v>2.7954390000006799E-2</v>
      </c>
      <c r="AT152" s="64">
        <v>0.85201365000000495</v>
      </c>
      <c r="AU152" s="64">
        <v>1.03282929999615E-3</v>
      </c>
      <c r="AV152" s="64">
        <v>-8.5400700000004603E-2</v>
      </c>
      <c r="AW152" s="64">
        <v>1.7454648000003702E-2</v>
      </c>
      <c r="AX152" s="64">
        <v>-8.7379889999994506E-2</v>
      </c>
      <c r="AY152" s="64">
        <v>-8.6112139999983094E-3</v>
      </c>
      <c r="AZ152" s="64">
        <v>0.11307789399999101</v>
      </c>
      <c r="BA152" s="64">
        <v>-2.2300807999997601E-2</v>
      </c>
      <c r="BB152" s="64">
        <v>0.13230577000000701</v>
      </c>
      <c r="BC152" s="64">
        <v>7.0185310000026001E-3</v>
      </c>
      <c r="BD152" s="64">
        <v>-1.6714085000002502E-2</v>
      </c>
      <c r="BE152" s="64">
        <v>-8.0284779999995101E-2</v>
      </c>
      <c r="BF152" s="64">
        <v>1.4866534000002001E-2</v>
      </c>
      <c r="BG152" s="64">
        <v>0.176611869999999</v>
      </c>
      <c r="BH152" s="64">
        <v>0.15591698999999301</v>
      </c>
      <c r="BI152" s="64">
        <v>2.14458150000096E-2</v>
      </c>
      <c r="BJ152" s="64">
        <v>-4.6978433E-2</v>
      </c>
      <c r="BK152" s="64">
        <v>-4.7255649999999899E-2</v>
      </c>
      <c r="BL152" s="64">
        <v>-0.27518716000000099</v>
      </c>
      <c r="BM152" s="64">
        <v>-0.102444570000004</v>
      </c>
      <c r="BN152" s="64">
        <v>-0.351419480000004</v>
      </c>
      <c r="BO152" s="64">
        <v>9.3100384000011097E-2</v>
      </c>
      <c r="BP152" s="64">
        <v>0.19859992999999901</v>
      </c>
      <c r="BQ152" s="64">
        <v>1.30100010000023E-2</v>
      </c>
      <c r="BR152" s="64">
        <v>0.36066335000000099</v>
      </c>
      <c r="BS152" s="64">
        <v>-0.17353892000000501</v>
      </c>
      <c r="BT152" s="64">
        <v>5.2969888000009603E-2</v>
      </c>
      <c r="BU152" s="64">
        <v>-3.5525179999995597E-2</v>
      </c>
      <c r="BV152" s="64">
        <v>0.215447749999997</v>
      </c>
      <c r="BW152" s="64">
        <v>-0.107126049999995</v>
      </c>
      <c r="BX152" s="64">
        <v>6.5601945000004505E-2</v>
      </c>
      <c r="BY152" s="64">
        <v>0.16502741999999701</v>
      </c>
      <c r="BZ152" s="64">
        <v>0.176952820000009</v>
      </c>
      <c r="CA152" s="64">
        <v>6.5497880000009501E-2</v>
      </c>
      <c r="CB152" s="64">
        <v>-2.3975119999997099E-2</v>
      </c>
      <c r="CC152" s="64">
        <v>-7.5859990000004499E-2</v>
      </c>
      <c r="CD152" s="64">
        <v>-2.00353320000013E-2</v>
      </c>
      <c r="CE152" s="64">
        <v>-8.6772374999999402E-2</v>
      </c>
      <c r="CF152" s="64">
        <v>6.8696470000007004E-2</v>
      </c>
      <c r="CG152" s="64">
        <v>-0.140929310000004</v>
      </c>
      <c r="CH152" s="64">
        <v>0.122623436000002</v>
      </c>
      <c r="CI152" s="64">
        <v>0.29508609999999702</v>
      </c>
      <c r="CJ152" s="64">
        <v>-6.95582850000043E-2</v>
      </c>
      <c r="CK152" s="64">
        <v>0.106822210000002</v>
      </c>
      <c r="CL152" s="64">
        <v>-4.3278276000036104E-3</v>
      </c>
      <c r="CM152" s="64">
        <v>-1.2362063999999999</v>
      </c>
      <c r="CN152" s="64">
        <v>5.4004266999996303E-2</v>
      </c>
      <c r="CO152" s="64">
        <v>-8.6953229999997605E-2</v>
      </c>
      <c r="CP152" s="64">
        <v>1.6867119999997002E-2</v>
      </c>
      <c r="CQ152" s="64">
        <v>-3.9150393999998201E-2</v>
      </c>
      <c r="CR152" s="64">
        <v>-0.25876513000000501</v>
      </c>
      <c r="CS152" s="64">
        <v>-5.4790770000001703E-2</v>
      </c>
      <c r="CT152" s="64">
        <v>2.1259250000005302E-2</v>
      </c>
      <c r="CU152" s="64">
        <v>-0.171103539999995</v>
      </c>
      <c r="CV152" s="64">
        <v>-0.18000654999999999</v>
      </c>
      <c r="CW152" s="64">
        <v>-3.23179140000018E-2</v>
      </c>
      <c r="CX152" s="64">
        <v>0.32240646999999201</v>
      </c>
      <c r="CY152" s="64">
        <v>-9.3573160000004499E-2</v>
      </c>
      <c r="CZ152" s="64">
        <v>6.4060339999993901E-2</v>
      </c>
      <c r="DA152" s="64">
        <v>0.180808469999993</v>
      </c>
      <c r="DB152" s="64">
        <v>0.132806000000008</v>
      </c>
      <c r="DC152" s="64">
        <v>-0.15625720999999901</v>
      </c>
      <c r="DD152" s="64">
        <v>2.7840598000006302E-2</v>
      </c>
      <c r="DE152" s="64">
        <v>2.0101003000005901E-2</v>
      </c>
      <c r="DF152" s="64">
        <v>-2.3371760000001601E-2</v>
      </c>
      <c r="DG152" s="64">
        <v>-4.5871269999997501E-2</v>
      </c>
      <c r="DH152" s="64">
        <v>0.51220225999999403</v>
      </c>
      <c r="DI152" s="64">
        <v>1.7673025999975799E-3</v>
      </c>
      <c r="DJ152" s="64">
        <v>-0.11748072999999699</v>
      </c>
      <c r="DK152" s="64">
        <v>0.41407826999999597</v>
      </c>
      <c r="DL152" s="64">
        <v>-0.12104241499999401</v>
      </c>
      <c r="DM152" s="64">
        <v>-1.88282079999991E-2</v>
      </c>
      <c r="DN152" s="64">
        <v>-0.16366159999999799</v>
      </c>
      <c r="DO152" s="64">
        <v>-3.0567169999995401E-2</v>
      </c>
      <c r="DP152" s="64">
        <v>-2.99371759999945E-2</v>
      </c>
      <c r="DQ152" s="64">
        <v>-4.3729739999998102E-2</v>
      </c>
      <c r="DR152" s="64">
        <v>-2.7336762999996499E-2</v>
      </c>
      <c r="DS152" s="64">
        <v>-2.2382091000028299E-3</v>
      </c>
      <c r="DT152" s="64">
        <v>-3.6955866999999198E-2</v>
      </c>
      <c r="DU152" s="64">
        <v>-8.3254113999997603E-2</v>
      </c>
      <c r="DV152" s="64">
        <v>-6.6609997000033304E-3</v>
      </c>
      <c r="DW152" s="64">
        <v>0.221282270000001</v>
      </c>
      <c r="DX152" s="64">
        <v>0.19942544000000101</v>
      </c>
      <c r="DY152" s="64">
        <v>-1.1610622500002299E-2</v>
      </c>
      <c r="DZ152" s="64">
        <v>-4.7081660000003502E-2</v>
      </c>
      <c r="EA152" s="64">
        <v>0.143396400000007</v>
      </c>
      <c r="EB152" s="64">
        <v>0.236233670000008</v>
      </c>
    </row>
    <row r="153" spans="1:132" x14ac:dyDescent="0.3">
      <c r="A153" s="63"/>
      <c r="B153" s="84" t="s">
        <v>344</v>
      </c>
      <c r="C153" s="64">
        <v>-6.4097230000004196E-2</v>
      </c>
      <c r="D153" s="64">
        <v>-2.7205747000003101E-2</v>
      </c>
      <c r="E153" s="64">
        <v>-0.23123606999999599</v>
      </c>
      <c r="F153" s="64">
        <v>0.49431589999999798</v>
      </c>
      <c r="G153" s="64">
        <v>0.49383885000000599</v>
      </c>
      <c r="H153" s="64">
        <v>-1.4254304000005401E-2</v>
      </c>
      <c r="I153" s="64">
        <v>0.20229388999999401</v>
      </c>
      <c r="J153" s="64">
        <v>-0.42861549999999599</v>
      </c>
      <c r="K153" s="64">
        <v>-6.7129060000004098E-2</v>
      </c>
      <c r="L153" s="64">
        <v>-0.35039811999999498</v>
      </c>
      <c r="M153" s="64">
        <v>-0.22606622999999901</v>
      </c>
      <c r="N153" s="64">
        <v>4.2810753000010998E-2</v>
      </c>
      <c r="O153" s="64">
        <v>1.49512899999982E-2</v>
      </c>
      <c r="P153" s="64">
        <v>9.2379850000767804E-4</v>
      </c>
      <c r="Q153" s="64">
        <v>-0.25651570000000401</v>
      </c>
      <c r="R153" s="64">
        <v>-1.9168392000001901E-2</v>
      </c>
      <c r="S153" s="64">
        <v>0.13342177999999799</v>
      </c>
      <c r="T153" s="64">
        <v>-5.3500989999999402E-2</v>
      </c>
      <c r="U153" s="64">
        <v>3.3433747000000097E-2</v>
      </c>
      <c r="V153" s="64">
        <v>-0.25602390000000202</v>
      </c>
      <c r="W153" s="64">
        <v>6.6711814000086599E-3</v>
      </c>
      <c r="X153" s="64">
        <v>-0.84887606000000304</v>
      </c>
      <c r="Y153" s="64">
        <v>6.5336340000010706E-2</v>
      </c>
      <c r="Z153" s="64">
        <v>5.9696994999991503E-2</v>
      </c>
      <c r="AA153" s="64">
        <v>1.1650798000006899E-2</v>
      </c>
      <c r="AB153" s="64">
        <v>-0.19472942999999601</v>
      </c>
      <c r="AC153" s="64">
        <v>6.1309944999998797E-2</v>
      </c>
      <c r="AD153" s="64">
        <v>1.9017136000010201E-2</v>
      </c>
      <c r="AE153" s="64">
        <v>1.3870409000005199E-2</v>
      </c>
      <c r="AF153" s="64">
        <v>8.7781264999997596E-2</v>
      </c>
      <c r="AG153" s="64">
        <v>-9.7954759999996394E-2</v>
      </c>
      <c r="AH153" s="64">
        <v>-7.5166940000004401E-2</v>
      </c>
      <c r="AI153" s="64">
        <v>-7.4447185000003899E-2</v>
      </c>
      <c r="AJ153" s="64">
        <v>-5.0157769999947801E-3</v>
      </c>
      <c r="AK153" s="64">
        <v>-1.8239357000005001E-2</v>
      </c>
      <c r="AL153" s="64">
        <v>1.3636734000010999E-2</v>
      </c>
      <c r="AM153" s="64">
        <v>-0.10025263999999801</v>
      </c>
      <c r="AN153" s="64">
        <v>2.0819737000010701E-2</v>
      </c>
      <c r="AO153" s="64">
        <v>-0.142732830000003</v>
      </c>
      <c r="AP153" s="64">
        <v>-0.133834440000002</v>
      </c>
      <c r="AQ153" s="64">
        <v>4.7013151999997199E-2</v>
      </c>
      <c r="AR153" s="64">
        <v>0.14618756999999999</v>
      </c>
      <c r="AS153" s="64">
        <v>2.7954390000006799E-2</v>
      </c>
      <c r="AT153" s="64">
        <v>0.85201365000000495</v>
      </c>
      <c r="AU153" s="64">
        <v>1.03282929999615E-3</v>
      </c>
      <c r="AV153" s="64">
        <v>-8.5400700000004603E-2</v>
      </c>
      <c r="AW153" s="64">
        <v>1.7454648000003702E-2</v>
      </c>
      <c r="AX153" s="64">
        <v>-8.7379889999994506E-2</v>
      </c>
      <c r="AY153" s="64">
        <v>-8.6112139999983094E-3</v>
      </c>
      <c r="AZ153" s="64">
        <v>0.11307789399999101</v>
      </c>
      <c r="BA153" s="64">
        <v>-2.2300807999997601E-2</v>
      </c>
      <c r="BB153" s="64">
        <v>0.13230577000000701</v>
      </c>
      <c r="BC153" s="64">
        <v>7.0185310000026001E-3</v>
      </c>
      <c r="BD153" s="64">
        <v>-1.6714085000002502E-2</v>
      </c>
      <c r="BE153" s="64">
        <v>-8.0284779999995101E-2</v>
      </c>
      <c r="BF153" s="64">
        <v>1.4866534000002001E-2</v>
      </c>
      <c r="BG153" s="64">
        <v>0.176611869999999</v>
      </c>
      <c r="BH153" s="64">
        <v>0.15591698999999301</v>
      </c>
      <c r="BI153" s="64">
        <v>2.14458150000096E-2</v>
      </c>
      <c r="BJ153" s="64">
        <v>-4.6978433E-2</v>
      </c>
      <c r="BK153" s="64">
        <v>-4.7255649999999899E-2</v>
      </c>
      <c r="BL153" s="64">
        <v>-0.27518716000000099</v>
      </c>
      <c r="BM153" s="64">
        <v>-0.102444570000004</v>
      </c>
      <c r="BN153" s="64">
        <v>-0.351419480000004</v>
      </c>
      <c r="BO153" s="64">
        <v>9.3100384000011097E-2</v>
      </c>
      <c r="BP153" s="64">
        <v>0.19859992999999901</v>
      </c>
      <c r="BQ153" s="64">
        <v>1.30100010000023E-2</v>
      </c>
      <c r="BR153" s="64">
        <v>0.36066335000000099</v>
      </c>
      <c r="BS153" s="64">
        <v>-0.17353892000000501</v>
      </c>
      <c r="BT153" s="64">
        <v>5.2969888000009603E-2</v>
      </c>
      <c r="BU153" s="64">
        <v>-3.5525179999995597E-2</v>
      </c>
      <c r="BV153" s="64">
        <v>0.215447749999997</v>
      </c>
      <c r="BW153" s="64">
        <v>-0.107126049999995</v>
      </c>
      <c r="BX153" s="64">
        <v>6.5601945000004505E-2</v>
      </c>
      <c r="BY153" s="64">
        <v>0.16502741999999701</v>
      </c>
      <c r="BZ153" s="64">
        <v>0.176952820000009</v>
      </c>
      <c r="CA153" s="64">
        <v>6.5497880000009501E-2</v>
      </c>
      <c r="CB153" s="64">
        <v>-2.3975119999997099E-2</v>
      </c>
      <c r="CC153" s="64">
        <v>-7.5859990000004499E-2</v>
      </c>
      <c r="CD153" s="64">
        <v>-2.00353320000013E-2</v>
      </c>
      <c r="CE153" s="64">
        <v>-8.6772374999999402E-2</v>
      </c>
      <c r="CF153" s="64">
        <v>6.8696470000007004E-2</v>
      </c>
      <c r="CG153" s="64">
        <v>-0.140929310000004</v>
      </c>
      <c r="CH153" s="64">
        <v>0.122623436000002</v>
      </c>
      <c r="CI153" s="64">
        <v>0.29508609999999702</v>
      </c>
      <c r="CJ153" s="64">
        <v>-6.95582850000043E-2</v>
      </c>
      <c r="CK153" s="64">
        <v>0.106822210000002</v>
      </c>
      <c r="CL153" s="64">
        <v>-4.3278276000036104E-3</v>
      </c>
      <c r="CM153" s="64">
        <v>-1.2362063999999999</v>
      </c>
      <c r="CN153" s="64">
        <v>5.4004266999996303E-2</v>
      </c>
      <c r="CO153" s="64">
        <v>-8.6953229999997605E-2</v>
      </c>
      <c r="CP153" s="64">
        <v>1.6867119999997002E-2</v>
      </c>
      <c r="CQ153" s="64">
        <v>-3.9150393999998201E-2</v>
      </c>
      <c r="CR153" s="64">
        <v>-0.25876513000000501</v>
      </c>
      <c r="CS153" s="64">
        <v>-5.4790770000001703E-2</v>
      </c>
      <c r="CT153" s="64">
        <v>2.1259250000005302E-2</v>
      </c>
      <c r="CU153" s="64">
        <v>-0.171103539999995</v>
      </c>
      <c r="CV153" s="64">
        <v>-0.18000654999999999</v>
      </c>
      <c r="CW153" s="64">
        <v>-3.23179140000018E-2</v>
      </c>
      <c r="CX153" s="64">
        <v>0.32240646999999201</v>
      </c>
      <c r="CY153" s="64">
        <v>-9.3573160000004499E-2</v>
      </c>
      <c r="CZ153" s="64">
        <v>6.4060339999993901E-2</v>
      </c>
      <c r="DA153" s="64">
        <v>0.180808469999993</v>
      </c>
      <c r="DB153" s="64">
        <v>0.132806000000008</v>
      </c>
      <c r="DC153" s="64">
        <v>-0.15625720999999901</v>
      </c>
      <c r="DD153" s="64">
        <v>2.7840598000006302E-2</v>
      </c>
      <c r="DE153" s="64">
        <v>2.0101003000005901E-2</v>
      </c>
      <c r="DF153" s="64">
        <v>-2.3371760000001601E-2</v>
      </c>
      <c r="DG153" s="64">
        <v>-4.5871269999997501E-2</v>
      </c>
      <c r="DH153" s="64">
        <v>0.51220225999999403</v>
      </c>
      <c r="DI153" s="64">
        <v>1.7673025999975799E-3</v>
      </c>
      <c r="DJ153" s="64">
        <v>-0.11748072999999699</v>
      </c>
      <c r="DK153" s="64">
        <v>0.41407826999999597</v>
      </c>
      <c r="DL153" s="64">
        <v>-0.12104241499999401</v>
      </c>
      <c r="DM153" s="64">
        <v>-1.88282079999991E-2</v>
      </c>
      <c r="DN153" s="64">
        <v>-0.16366159999999799</v>
      </c>
      <c r="DO153" s="64">
        <v>-3.0567169999995401E-2</v>
      </c>
      <c r="DP153" s="64">
        <v>-2.99371759999945E-2</v>
      </c>
      <c r="DQ153" s="64">
        <v>-4.3729739999998102E-2</v>
      </c>
      <c r="DR153" s="64">
        <v>-2.7336762999996499E-2</v>
      </c>
      <c r="DS153" s="64">
        <v>-2.2382091000028299E-3</v>
      </c>
      <c r="DT153" s="64">
        <v>-3.6955866999999198E-2</v>
      </c>
      <c r="DU153" s="64">
        <v>-8.3254113999997603E-2</v>
      </c>
      <c r="DV153" s="64">
        <v>-6.6609997000033304E-3</v>
      </c>
      <c r="DW153" s="64">
        <v>0.221282270000001</v>
      </c>
      <c r="DX153" s="64">
        <v>0.19942544000000101</v>
      </c>
      <c r="DY153" s="64">
        <v>-1.1610622500002299E-2</v>
      </c>
      <c r="DZ153" s="64">
        <v>-4.7081660000003502E-2</v>
      </c>
      <c r="EA153" s="64">
        <v>0.143396400000007</v>
      </c>
      <c r="EB153" s="64">
        <v>0.236233670000008</v>
      </c>
    </row>
    <row r="154" spans="1:132" x14ac:dyDescent="0.3">
      <c r="A154" s="63"/>
      <c r="B154" s="84" t="s">
        <v>345</v>
      </c>
      <c r="C154" s="64">
        <v>-6.4097230000004196E-2</v>
      </c>
      <c r="D154" s="64">
        <v>-2.7205747000003101E-2</v>
      </c>
      <c r="E154" s="64">
        <v>-0.23123606999999599</v>
      </c>
      <c r="F154" s="64">
        <v>0.49431589999999798</v>
      </c>
      <c r="G154" s="64">
        <v>0.49383885000000599</v>
      </c>
      <c r="H154" s="64">
        <v>-1.4254304000005401E-2</v>
      </c>
      <c r="I154" s="64">
        <v>0.20229388999999401</v>
      </c>
      <c r="J154" s="64">
        <v>-0.42861549999999599</v>
      </c>
      <c r="K154" s="64">
        <v>-6.7129060000004098E-2</v>
      </c>
      <c r="L154" s="64">
        <v>-0.35039811999999498</v>
      </c>
      <c r="M154" s="64">
        <v>-0.22606622999999901</v>
      </c>
      <c r="N154" s="64">
        <v>4.2810753000010998E-2</v>
      </c>
      <c r="O154" s="64">
        <v>1.49512899999982E-2</v>
      </c>
      <c r="P154" s="64">
        <v>9.2379850000767804E-4</v>
      </c>
      <c r="Q154" s="64">
        <v>-0.25651570000000401</v>
      </c>
      <c r="R154" s="64">
        <v>-1.9168392000001901E-2</v>
      </c>
      <c r="S154" s="64">
        <v>0.13342177999999799</v>
      </c>
      <c r="T154" s="64">
        <v>-5.3500989999999402E-2</v>
      </c>
      <c r="U154" s="64">
        <v>3.3433747000000097E-2</v>
      </c>
      <c r="V154" s="64">
        <v>-0.25602390000000202</v>
      </c>
      <c r="W154" s="64">
        <v>6.6711814000086599E-3</v>
      </c>
      <c r="X154" s="64">
        <v>-0.84887606000000304</v>
      </c>
      <c r="Y154" s="64">
        <v>6.5336340000010706E-2</v>
      </c>
      <c r="Z154" s="64">
        <v>5.9696994999991503E-2</v>
      </c>
      <c r="AA154" s="64">
        <v>1.1650798000006899E-2</v>
      </c>
      <c r="AB154" s="64">
        <v>-0.19472942999999601</v>
      </c>
      <c r="AC154" s="64">
        <v>6.1309944999998797E-2</v>
      </c>
      <c r="AD154" s="64">
        <v>1.9017136000010201E-2</v>
      </c>
      <c r="AE154" s="64">
        <v>1.3870409000005199E-2</v>
      </c>
      <c r="AF154" s="64">
        <v>8.7781264999997596E-2</v>
      </c>
      <c r="AG154" s="64">
        <v>-9.7954759999996394E-2</v>
      </c>
      <c r="AH154" s="64">
        <v>-7.5166940000004401E-2</v>
      </c>
      <c r="AI154" s="64">
        <v>-7.4447185000003899E-2</v>
      </c>
      <c r="AJ154" s="64">
        <v>-5.0157769999947801E-3</v>
      </c>
      <c r="AK154" s="64">
        <v>-1.8239357000005001E-2</v>
      </c>
      <c r="AL154" s="64">
        <v>1.3636734000010999E-2</v>
      </c>
      <c r="AM154" s="64">
        <v>-0.10025263999999801</v>
      </c>
      <c r="AN154" s="64">
        <v>2.0819737000010701E-2</v>
      </c>
      <c r="AO154" s="64">
        <v>-0.142732830000003</v>
      </c>
      <c r="AP154" s="64">
        <v>-0.133834440000002</v>
      </c>
      <c r="AQ154" s="64">
        <v>4.7013151999997199E-2</v>
      </c>
      <c r="AR154" s="64">
        <v>0.14618756999999999</v>
      </c>
      <c r="AS154" s="64">
        <v>2.7954390000006799E-2</v>
      </c>
      <c r="AT154" s="64">
        <v>0.85201365000000495</v>
      </c>
      <c r="AU154" s="64">
        <v>1.03282929999615E-3</v>
      </c>
      <c r="AV154" s="64">
        <v>-8.5400700000004603E-2</v>
      </c>
      <c r="AW154" s="64">
        <v>1.7454648000003702E-2</v>
      </c>
      <c r="AX154" s="64">
        <v>-8.7379889999994506E-2</v>
      </c>
      <c r="AY154" s="64">
        <v>-8.6112139999983094E-3</v>
      </c>
      <c r="AZ154" s="64">
        <v>0.11307789399999101</v>
      </c>
      <c r="BA154" s="64">
        <v>-2.2300807999997601E-2</v>
      </c>
      <c r="BB154" s="64">
        <v>0.13230577000000701</v>
      </c>
      <c r="BC154" s="64">
        <v>7.0185310000026001E-3</v>
      </c>
      <c r="BD154" s="64">
        <v>-1.6714085000002502E-2</v>
      </c>
      <c r="BE154" s="64">
        <v>-8.0284779999995101E-2</v>
      </c>
      <c r="BF154" s="64">
        <v>1.4866534000002001E-2</v>
      </c>
      <c r="BG154" s="64">
        <v>0.176611869999999</v>
      </c>
      <c r="BH154" s="64">
        <v>0.15591698999999301</v>
      </c>
      <c r="BI154" s="64">
        <v>2.14458150000096E-2</v>
      </c>
      <c r="BJ154" s="64">
        <v>-4.6978433E-2</v>
      </c>
      <c r="BK154" s="64">
        <v>-4.7255649999999899E-2</v>
      </c>
      <c r="BL154" s="64">
        <v>-0.27518716000000099</v>
      </c>
      <c r="BM154" s="64">
        <v>-0.102444570000004</v>
      </c>
      <c r="BN154" s="64">
        <v>-0.351419480000004</v>
      </c>
      <c r="BO154" s="64">
        <v>9.3100384000011097E-2</v>
      </c>
      <c r="BP154" s="64">
        <v>0.19859992999999901</v>
      </c>
      <c r="BQ154" s="64">
        <v>1.30100010000023E-2</v>
      </c>
      <c r="BR154" s="64">
        <v>0.36066335000000099</v>
      </c>
      <c r="BS154" s="64">
        <v>-0.17353892000000501</v>
      </c>
      <c r="BT154" s="64">
        <v>5.2969888000009603E-2</v>
      </c>
      <c r="BU154" s="64">
        <v>-3.5525179999995597E-2</v>
      </c>
      <c r="BV154" s="64">
        <v>0.215447749999997</v>
      </c>
      <c r="BW154" s="64">
        <v>-0.107126049999995</v>
      </c>
      <c r="BX154" s="64">
        <v>6.5601945000004505E-2</v>
      </c>
      <c r="BY154" s="64">
        <v>0.16502741999999701</v>
      </c>
      <c r="BZ154" s="64">
        <v>0.176952820000009</v>
      </c>
      <c r="CA154" s="64">
        <v>6.5497880000009501E-2</v>
      </c>
      <c r="CB154" s="64">
        <v>-2.3975119999997099E-2</v>
      </c>
      <c r="CC154" s="64">
        <v>-7.5859990000004499E-2</v>
      </c>
      <c r="CD154" s="64">
        <v>-2.00353320000013E-2</v>
      </c>
      <c r="CE154" s="64">
        <v>-8.6772374999999402E-2</v>
      </c>
      <c r="CF154" s="64">
        <v>6.8696470000007004E-2</v>
      </c>
      <c r="CG154" s="64">
        <v>-0.140929310000004</v>
      </c>
      <c r="CH154" s="64">
        <v>0.122623436000002</v>
      </c>
      <c r="CI154" s="64">
        <v>0.29508609999999702</v>
      </c>
      <c r="CJ154" s="64">
        <v>-6.95582850000043E-2</v>
      </c>
      <c r="CK154" s="64">
        <v>0.106822210000002</v>
      </c>
      <c r="CL154" s="64">
        <v>-4.3278276000036104E-3</v>
      </c>
      <c r="CM154" s="64">
        <v>-1.2362063999999999</v>
      </c>
      <c r="CN154" s="64">
        <v>5.4004266999996303E-2</v>
      </c>
      <c r="CO154" s="64">
        <v>-8.6953229999997605E-2</v>
      </c>
      <c r="CP154" s="64">
        <v>1.6867119999997002E-2</v>
      </c>
      <c r="CQ154" s="64">
        <v>-3.9150393999998201E-2</v>
      </c>
      <c r="CR154" s="64">
        <v>-0.25876513000000501</v>
      </c>
      <c r="CS154" s="64">
        <v>-5.4790770000001703E-2</v>
      </c>
      <c r="CT154" s="64">
        <v>2.1259250000005302E-2</v>
      </c>
      <c r="CU154" s="64">
        <v>-0.171103539999995</v>
      </c>
      <c r="CV154" s="64">
        <v>-0.18000654999999999</v>
      </c>
      <c r="CW154" s="64">
        <v>-3.23179140000018E-2</v>
      </c>
      <c r="CX154" s="64">
        <v>0.32240646999999201</v>
      </c>
      <c r="CY154" s="64">
        <v>-9.3573160000004499E-2</v>
      </c>
      <c r="CZ154" s="64">
        <v>6.4060339999993901E-2</v>
      </c>
      <c r="DA154" s="64">
        <v>0.180808469999993</v>
      </c>
      <c r="DB154" s="64">
        <v>0.132806000000008</v>
      </c>
      <c r="DC154" s="64">
        <v>-0.15625720999999901</v>
      </c>
      <c r="DD154" s="64">
        <v>2.7840598000006302E-2</v>
      </c>
      <c r="DE154" s="64">
        <v>2.0101003000005901E-2</v>
      </c>
      <c r="DF154" s="64">
        <v>-2.3371760000001601E-2</v>
      </c>
      <c r="DG154" s="64">
        <v>-4.5871269999997501E-2</v>
      </c>
      <c r="DH154" s="64">
        <v>0.51220225999999403</v>
      </c>
      <c r="DI154" s="64">
        <v>1.7673025999975799E-3</v>
      </c>
      <c r="DJ154" s="64">
        <v>-0.11748072999999699</v>
      </c>
      <c r="DK154" s="64">
        <v>0.41407826999999597</v>
      </c>
      <c r="DL154" s="64">
        <v>-0.12104241499999401</v>
      </c>
      <c r="DM154" s="64">
        <v>-1.88282079999991E-2</v>
      </c>
      <c r="DN154" s="64">
        <v>-0.16366159999999799</v>
      </c>
      <c r="DO154" s="64">
        <v>-3.0567169999995401E-2</v>
      </c>
      <c r="DP154" s="64">
        <v>-2.99371759999945E-2</v>
      </c>
      <c r="DQ154" s="64">
        <v>-4.3729739999998102E-2</v>
      </c>
      <c r="DR154" s="64">
        <v>-2.7336762999996499E-2</v>
      </c>
      <c r="DS154" s="64">
        <v>-2.2382091000028299E-3</v>
      </c>
      <c r="DT154" s="64">
        <v>-3.6955866999999198E-2</v>
      </c>
      <c r="DU154" s="64">
        <v>-8.3254113999997603E-2</v>
      </c>
      <c r="DV154" s="64">
        <v>-6.6609997000033304E-3</v>
      </c>
      <c r="DW154" s="64">
        <v>0.221282270000001</v>
      </c>
      <c r="DX154" s="64">
        <v>0.19942544000000101</v>
      </c>
      <c r="DY154" s="64">
        <v>-1.1610622500002299E-2</v>
      </c>
      <c r="DZ154" s="64">
        <v>-4.7081660000003502E-2</v>
      </c>
      <c r="EA154" s="64">
        <v>0.143396400000007</v>
      </c>
      <c r="EB154" s="64">
        <v>0.236233670000008</v>
      </c>
    </row>
    <row r="155" spans="1:132" x14ac:dyDescent="0.3">
      <c r="A155" s="63"/>
      <c r="B155" s="84" t="s">
        <v>346</v>
      </c>
      <c r="C155" s="64">
        <v>-6.4097230000004196E-2</v>
      </c>
      <c r="D155" s="64">
        <v>-2.7205747000003101E-2</v>
      </c>
      <c r="E155" s="64">
        <v>-0.23123606999999599</v>
      </c>
      <c r="F155" s="64">
        <v>0.49431589999999798</v>
      </c>
      <c r="G155" s="64">
        <v>0.49383885000000599</v>
      </c>
      <c r="H155" s="64">
        <v>-1.4254304000005401E-2</v>
      </c>
      <c r="I155" s="64">
        <v>0.20229388999999401</v>
      </c>
      <c r="J155" s="64">
        <v>-0.42861549999999599</v>
      </c>
      <c r="K155" s="64">
        <v>-6.7129060000004098E-2</v>
      </c>
      <c r="L155" s="64">
        <v>-0.35039811999999498</v>
      </c>
      <c r="M155" s="64">
        <v>-0.22606622999999901</v>
      </c>
      <c r="N155" s="64">
        <v>4.2810753000010998E-2</v>
      </c>
      <c r="O155" s="64">
        <v>1.49512899999982E-2</v>
      </c>
      <c r="P155" s="64">
        <v>9.2379850000767804E-4</v>
      </c>
      <c r="Q155" s="64">
        <v>-0.25651570000000401</v>
      </c>
      <c r="R155" s="64">
        <v>-1.9168392000001901E-2</v>
      </c>
      <c r="S155" s="64">
        <v>0.13342177999999799</v>
      </c>
      <c r="T155" s="64">
        <v>-5.3500989999999402E-2</v>
      </c>
      <c r="U155" s="64">
        <v>3.3433747000000097E-2</v>
      </c>
      <c r="V155" s="64">
        <v>-0.25602390000000202</v>
      </c>
      <c r="W155" s="64">
        <v>6.6711814000086599E-3</v>
      </c>
      <c r="X155" s="64">
        <v>-0.84887606000000304</v>
      </c>
      <c r="Y155" s="64">
        <v>6.5336340000010706E-2</v>
      </c>
      <c r="Z155" s="64">
        <v>5.9696994999991503E-2</v>
      </c>
      <c r="AA155" s="64">
        <v>1.1650798000006899E-2</v>
      </c>
      <c r="AB155" s="64">
        <v>-0.19472942999999601</v>
      </c>
      <c r="AC155" s="64">
        <v>6.1309944999998797E-2</v>
      </c>
      <c r="AD155" s="64">
        <v>1.9017136000010201E-2</v>
      </c>
      <c r="AE155" s="64">
        <v>1.3870409000005199E-2</v>
      </c>
      <c r="AF155" s="64">
        <v>8.7781264999997596E-2</v>
      </c>
      <c r="AG155" s="64">
        <v>-9.7954759999996394E-2</v>
      </c>
      <c r="AH155" s="64">
        <v>-7.5166940000004401E-2</v>
      </c>
      <c r="AI155" s="64">
        <v>-7.4447185000003899E-2</v>
      </c>
      <c r="AJ155" s="64">
        <v>-5.0157769999947801E-3</v>
      </c>
      <c r="AK155" s="64">
        <v>-1.8239357000005001E-2</v>
      </c>
      <c r="AL155" s="64">
        <v>1.3636734000010999E-2</v>
      </c>
      <c r="AM155" s="64">
        <v>-0.10025263999999801</v>
      </c>
      <c r="AN155" s="64">
        <v>2.0819737000010701E-2</v>
      </c>
      <c r="AO155" s="64">
        <v>-0.142732830000003</v>
      </c>
      <c r="AP155" s="64">
        <v>-0.133834440000002</v>
      </c>
      <c r="AQ155" s="64">
        <v>4.7013151999997199E-2</v>
      </c>
      <c r="AR155" s="64">
        <v>0.14618756999999999</v>
      </c>
      <c r="AS155" s="64">
        <v>2.7954390000006799E-2</v>
      </c>
      <c r="AT155" s="64">
        <v>0.85201365000000495</v>
      </c>
      <c r="AU155" s="64">
        <v>1.03282929999615E-3</v>
      </c>
      <c r="AV155" s="64">
        <v>-8.5400700000004603E-2</v>
      </c>
      <c r="AW155" s="64">
        <v>1.7454648000003702E-2</v>
      </c>
      <c r="AX155" s="64">
        <v>-8.7379889999994506E-2</v>
      </c>
      <c r="AY155" s="64">
        <v>-8.6112139999983094E-3</v>
      </c>
      <c r="AZ155" s="64">
        <v>0.11307789399999101</v>
      </c>
      <c r="BA155" s="64">
        <v>-2.2300807999997601E-2</v>
      </c>
      <c r="BB155" s="64">
        <v>0.13230577000000701</v>
      </c>
      <c r="BC155" s="64">
        <v>7.0185310000026001E-3</v>
      </c>
      <c r="BD155" s="64">
        <v>-1.6714085000002502E-2</v>
      </c>
      <c r="BE155" s="64">
        <v>-8.0284779999995101E-2</v>
      </c>
      <c r="BF155" s="64">
        <v>1.4866534000002001E-2</v>
      </c>
      <c r="BG155" s="64">
        <v>0.176611869999999</v>
      </c>
      <c r="BH155" s="64">
        <v>0.15591698999999301</v>
      </c>
      <c r="BI155" s="64">
        <v>2.14458150000096E-2</v>
      </c>
      <c r="BJ155" s="64">
        <v>-4.6978433E-2</v>
      </c>
      <c r="BK155" s="64">
        <v>-4.7255649999999899E-2</v>
      </c>
      <c r="BL155" s="64">
        <v>-0.27518716000000099</v>
      </c>
      <c r="BM155" s="64">
        <v>-0.102444570000004</v>
      </c>
      <c r="BN155" s="64">
        <v>-0.351419480000004</v>
      </c>
      <c r="BO155" s="64">
        <v>9.3100384000011097E-2</v>
      </c>
      <c r="BP155" s="64">
        <v>0.19859992999999901</v>
      </c>
      <c r="BQ155" s="64">
        <v>1.30100010000023E-2</v>
      </c>
      <c r="BR155" s="64">
        <v>0.36066335000000099</v>
      </c>
      <c r="BS155" s="64">
        <v>-0.17353892000000501</v>
      </c>
      <c r="BT155" s="64">
        <v>5.2969888000009603E-2</v>
      </c>
      <c r="BU155" s="64">
        <v>-3.5525179999995597E-2</v>
      </c>
      <c r="BV155" s="64">
        <v>0.215447749999997</v>
      </c>
      <c r="BW155" s="64">
        <v>-0.107126049999995</v>
      </c>
      <c r="BX155" s="64">
        <v>6.5601945000004505E-2</v>
      </c>
      <c r="BY155" s="64">
        <v>0.16502741999999701</v>
      </c>
      <c r="BZ155" s="64">
        <v>0.176952820000009</v>
      </c>
      <c r="CA155" s="64">
        <v>6.5497880000009501E-2</v>
      </c>
      <c r="CB155" s="64">
        <v>-2.3975119999997099E-2</v>
      </c>
      <c r="CC155" s="64">
        <v>-7.5859990000004499E-2</v>
      </c>
      <c r="CD155" s="64">
        <v>-2.00353320000013E-2</v>
      </c>
      <c r="CE155" s="64">
        <v>-8.6772374999999402E-2</v>
      </c>
      <c r="CF155" s="64">
        <v>6.8696470000007004E-2</v>
      </c>
      <c r="CG155" s="64">
        <v>-0.140929310000004</v>
      </c>
      <c r="CH155" s="64">
        <v>0.122623436000002</v>
      </c>
      <c r="CI155" s="64">
        <v>0.29508609999999702</v>
      </c>
      <c r="CJ155" s="64">
        <v>-6.95582850000043E-2</v>
      </c>
      <c r="CK155" s="64">
        <v>0.106822210000002</v>
      </c>
      <c r="CL155" s="64">
        <v>-4.3278276000036104E-3</v>
      </c>
      <c r="CM155" s="64">
        <v>-1.2362063999999999</v>
      </c>
      <c r="CN155" s="64">
        <v>5.4004266999996303E-2</v>
      </c>
      <c r="CO155" s="64">
        <v>-8.6953229999997605E-2</v>
      </c>
      <c r="CP155" s="64">
        <v>1.6867119999997002E-2</v>
      </c>
      <c r="CQ155" s="64">
        <v>-3.9150393999998201E-2</v>
      </c>
      <c r="CR155" s="64">
        <v>-0.25876513000000501</v>
      </c>
      <c r="CS155" s="64">
        <v>-5.4790770000001703E-2</v>
      </c>
      <c r="CT155" s="64">
        <v>2.1259250000005302E-2</v>
      </c>
      <c r="CU155" s="64">
        <v>-0.171103539999995</v>
      </c>
      <c r="CV155" s="64">
        <v>-0.18000654999999999</v>
      </c>
      <c r="CW155" s="64">
        <v>-3.23179140000018E-2</v>
      </c>
      <c r="CX155" s="64">
        <v>0.32240646999999201</v>
      </c>
      <c r="CY155" s="64">
        <v>-9.3573160000004499E-2</v>
      </c>
      <c r="CZ155" s="64">
        <v>6.4060339999993901E-2</v>
      </c>
      <c r="DA155" s="64">
        <v>0.180808469999993</v>
      </c>
      <c r="DB155" s="64">
        <v>0.132806000000008</v>
      </c>
      <c r="DC155" s="64">
        <v>-0.15625720999999901</v>
      </c>
      <c r="DD155" s="64">
        <v>2.7840598000006302E-2</v>
      </c>
      <c r="DE155" s="64">
        <v>2.0101003000005901E-2</v>
      </c>
      <c r="DF155" s="64">
        <v>-2.3371760000001601E-2</v>
      </c>
      <c r="DG155" s="64">
        <v>-4.5871269999997501E-2</v>
      </c>
      <c r="DH155" s="64">
        <v>0.51220225999999403</v>
      </c>
      <c r="DI155" s="64">
        <v>1.7673025999975799E-3</v>
      </c>
      <c r="DJ155" s="64">
        <v>-0.11748072999999699</v>
      </c>
      <c r="DK155" s="64">
        <v>0.41407826999999597</v>
      </c>
      <c r="DL155" s="64">
        <v>-0.12104241499999401</v>
      </c>
      <c r="DM155" s="64">
        <v>-1.88282079999991E-2</v>
      </c>
      <c r="DN155" s="64">
        <v>-0.16366159999999799</v>
      </c>
      <c r="DO155" s="64">
        <v>-3.0567169999995401E-2</v>
      </c>
      <c r="DP155" s="64">
        <v>-2.99371759999945E-2</v>
      </c>
      <c r="DQ155" s="64">
        <v>-4.3729739999998102E-2</v>
      </c>
      <c r="DR155" s="64">
        <v>-2.7336762999996499E-2</v>
      </c>
      <c r="DS155" s="64">
        <v>-2.2382091000028299E-3</v>
      </c>
      <c r="DT155" s="64">
        <v>-3.6955866999999198E-2</v>
      </c>
      <c r="DU155" s="64">
        <v>-8.3254113999997603E-2</v>
      </c>
      <c r="DV155" s="64">
        <v>-6.6609997000033304E-3</v>
      </c>
      <c r="DW155" s="64">
        <v>0.221282270000001</v>
      </c>
      <c r="DX155" s="64">
        <v>0.19942544000000101</v>
      </c>
      <c r="DY155" s="64">
        <v>-1.1610622500002299E-2</v>
      </c>
      <c r="DZ155" s="64">
        <v>-4.7081660000003502E-2</v>
      </c>
      <c r="EA155" s="64">
        <v>0.143396400000007</v>
      </c>
      <c r="EB155" s="64">
        <v>0.236233670000008</v>
      </c>
    </row>
    <row r="156" spans="1:132" x14ac:dyDescent="0.3">
      <c r="A156" s="63"/>
      <c r="B156" s="84" t="s">
        <v>347</v>
      </c>
      <c r="C156" s="64" t="s">
        <v>53</v>
      </c>
      <c r="D156" s="64" t="s">
        <v>53</v>
      </c>
      <c r="E156" s="64" t="s">
        <v>53</v>
      </c>
      <c r="F156" s="64" t="s">
        <v>53</v>
      </c>
      <c r="G156" s="64" t="s">
        <v>53</v>
      </c>
      <c r="H156" s="64" t="s">
        <v>53</v>
      </c>
      <c r="I156" s="64" t="s">
        <v>53</v>
      </c>
      <c r="J156" s="64" t="s">
        <v>53</v>
      </c>
      <c r="K156" s="64" t="s">
        <v>53</v>
      </c>
      <c r="L156" s="64" t="s">
        <v>53</v>
      </c>
      <c r="M156" s="64" t="s">
        <v>53</v>
      </c>
      <c r="N156" s="64" t="s">
        <v>53</v>
      </c>
      <c r="O156" s="64" t="s">
        <v>53</v>
      </c>
      <c r="P156" s="64" t="s">
        <v>53</v>
      </c>
      <c r="Q156" s="64" t="s">
        <v>53</v>
      </c>
      <c r="R156" s="64" t="s">
        <v>53</v>
      </c>
      <c r="S156" s="64" t="s">
        <v>53</v>
      </c>
      <c r="T156" s="64" t="s">
        <v>53</v>
      </c>
      <c r="U156" s="64" t="s">
        <v>53</v>
      </c>
      <c r="V156" s="64" t="s">
        <v>53</v>
      </c>
      <c r="W156" s="64" t="s">
        <v>53</v>
      </c>
      <c r="X156" s="64" t="s">
        <v>53</v>
      </c>
      <c r="Y156" s="64" t="s">
        <v>53</v>
      </c>
      <c r="Z156" s="64" t="s">
        <v>53</v>
      </c>
      <c r="AA156" s="64" t="s">
        <v>53</v>
      </c>
      <c r="AB156" s="64" t="s">
        <v>53</v>
      </c>
      <c r="AC156" s="64" t="s">
        <v>53</v>
      </c>
      <c r="AD156" s="64" t="s">
        <v>53</v>
      </c>
      <c r="AE156" s="64" t="s">
        <v>53</v>
      </c>
      <c r="AF156" s="64" t="s">
        <v>53</v>
      </c>
      <c r="AG156" s="64" t="s">
        <v>53</v>
      </c>
      <c r="AH156" s="64" t="s">
        <v>53</v>
      </c>
      <c r="AI156" s="64" t="s">
        <v>53</v>
      </c>
      <c r="AJ156" s="64" t="s">
        <v>53</v>
      </c>
      <c r="AK156" s="64" t="s">
        <v>53</v>
      </c>
      <c r="AL156" s="64" t="s">
        <v>53</v>
      </c>
      <c r="AM156" s="64" t="s">
        <v>53</v>
      </c>
      <c r="AN156" s="64" t="s">
        <v>53</v>
      </c>
      <c r="AO156" s="64" t="s">
        <v>53</v>
      </c>
      <c r="AP156" s="64" t="s">
        <v>53</v>
      </c>
      <c r="AQ156" s="64" t="s">
        <v>53</v>
      </c>
      <c r="AR156" s="64" t="s">
        <v>53</v>
      </c>
      <c r="AS156" s="64" t="s">
        <v>53</v>
      </c>
      <c r="AT156" s="64" t="s">
        <v>53</v>
      </c>
      <c r="AU156" s="64" t="s">
        <v>53</v>
      </c>
      <c r="AV156" s="64" t="s">
        <v>53</v>
      </c>
      <c r="AW156" s="64" t="s">
        <v>53</v>
      </c>
      <c r="AX156" s="64" t="s">
        <v>53</v>
      </c>
      <c r="AY156" s="64" t="s">
        <v>53</v>
      </c>
      <c r="AZ156" s="64" t="s">
        <v>53</v>
      </c>
      <c r="BA156" s="64" t="s">
        <v>53</v>
      </c>
      <c r="BB156" s="64" t="s">
        <v>53</v>
      </c>
      <c r="BC156" s="64" t="s">
        <v>53</v>
      </c>
      <c r="BD156" s="64" t="s">
        <v>53</v>
      </c>
      <c r="BE156" s="64" t="s">
        <v>53</v>
      </c>
      <c r="BF156" s="64" t="s">
        <v>53</v>
      </c>
      <c r="BG156" s="64" t="s">
        <v>53</v>
      </c>
      <c r="BH156" s="64" t="s">
        <v>53</v>
      </c>
      <c r="BI156" s="64" t="s">
        <v>53</v>
      </c>
      <c r="BJ156" s="64" t="s">
        <v>53</v>
      </c>
      <c r="BK156" s="64" t="s">
        <v>53</v>
      </c>
      <c r="BL156" s="64" t="s">
        <v>53</v>
      </c>
      <c r="BM156" s="64" t="s">
        <v>53</v>
      </c>
      <c r="BN156" s="64" t="s">
        <v>53</v>
      </c>
      <c r="BO156" s="64">
        <v>0</v>
      </c>
      <c r="BP156" s="64">
        <v>0.19859992999999901</v>
      </c>
      <c r="BQ156" s="64">
        <v>1.30100010000023E-2</v>
      </c>
      <c r="BR156" s="64">
        <v>0.36066335000000099</v>
      </c>
      <c r="BS156" s="64">
        <v>-0.17353892000000501</v>
      </c>
      <c r="BT156" s="64">
        <v>5.2969888000009603E-2</v>
      </c>
      <c r="BU156" s="64">
        <v>-3.5525179999995597E-2</v>
      </c>
      <c r="BV156" s="64">
        <v>0.215447749999997</v>
      </c>
      <c r="BW156" s="64">
        <v>-0.107126049999995</v>
      </c>
      <c r="BX156" s="64">
        <v>6.5601945000004505E-2</v>
      </c>
      <c r="BY156" s="64">
        <v>0.16502741999999701</v>
      </c>
      <c r="BZ156" s="64">
        <v>0.176952820000009</v>
      </c>
      <c r="CA156" s="64">
        <v>6.5497880000009501E-2</v>
      </c>
      <c r="CB156" s="64">
        <v>-2.3975119999997099E-2</v>
      </c>
      <c r="CC156" s="64">
        <v>-7.5859990000004499E-2</v>
      </c>
      <c r="CD156" s="64">
        <v>-2.00353320000013E-2</v>
      </c>
      <c r="CE156" s="64">
        <v>-8.6772374999999402E-2</v>
      </c>
      <c r="CF156" s="64">
        <v>6.8696470000007004E-2</v>
      </c>
      <c r="CG156" s="64">
        <v>-0.140929310000004</v>
      </c>
      <c r="CH156" s="64">
        <v>0.122623436000002</v>
      </c>
      <c r="CI156" s="64">
        <v>0.29508609999999702</v>
      </c>
      <c r="CJ156" s="64">
        <v>-6.95582850000043E-2</v>
      </c>
      <c r="CK156" s="64">
        <v>0.106822210000002</v>
      </c>
      <c r="CL156" s="64">
        <v>-4.3278276000036104E-3</v>
      </c>
      <c r="CM156" s="64">
        <v>-1.2362063999999999</v>
      </c>
      <c r="CN156" s="64">
        <v>5.4004266999996303E-2</v>
      </c>
      <c r="CO156" s="64">
        <v>-8.6953229999997605E-2</v>
      </c>
      <c r="CP156" s="64">
        <v>1.6867119999997002E-2</v>
      </c>
      <c r="CQ156" s="64">
        <v>-3.9150393999998201E-2</v>
      </c>
      <c r="CR156" s="64">
        <v>-0.25876513000000501</v>
      </c>
      <c r="CS156" s="64">
        <v>-5.4790770000001703E-2</v>
      </c>
      <c r="CT156" s="64">
        <v>2.1259250000005302E-2</v>
      </c>
      <c r="CU156" s="64">
        <v>-0.171103539999995</v>
      </c>
      <c r="CV156" s="64">
        <v>-0.18000654999999999</v>
      </c>
      <c r="CW156" s="64">
        <v>-3.23179140000018E-2</v>
      </c>
      <c r="CX156" s="64">
        <v>0.32240646999999201</v>
      </c>
      <c r="CY156" s="64">
        <v>-9.3573160000004499E-2</v>
      </c>
      <c r="CZ156" s="64">
        <v>6.4060339999993901E-2</v>
      </c>
      <c r="DA156" s="64">
        <v>0.180808469999993</v>
      </c>
      <c r="DB156" s="64">
        <v>0.132806000000008</v>
      </c>
      <c r="DC156" s="64">
        <v>-0.15625720999999901</v>
      </c>
      <c r="DD156" s="64">
        <v>2.7840598000006302E-2</v>
      </c>
      <c r="DE156" s="64">
        <v>2.0101003000005901E-2</v>
      </c>
      <c r="DF156" s="64">
        <v>-2.3371760000001601E-2</v>
      </c>
      <c r="DG156" s="64">
        <v>-4.5871269999997501E-2</v>
      </c>
      <c r="DH156" s="64">
        <v>0.51220225999999403</v>
      </c>
      <c r="DI156" s="64">
        <v>1.7673025999975799E-3</v>
      </c>
      <c r="DJ156" s="64">
        <v>-0.11748072999999699</v>
      </c>
      <c r="DK156" s="64">
        <v>0.41407826999999597</v>
      </c>
      <c r="DL156" s="64">
        <v>-0.12104241499999401</v>
      </c>
      <c r="DM156" s="64">
        <v>-1.88282079999991E-2</v>
      </c>
      <c r="DN156" s="64">
        <v>-0.16366159999999799</v>
      </c>
      <c r="DO156" s="64">
        <v>-3.0567169999995401E-2</v>
      </c>
      <c r="DP156" s="64">
        <v>-2.99371759999945E-2</v>
      </c>
      <c r="DQ156" s="64">
        <v>-4.3729739999998102E-2</v>
      </c>
      <c r="DR156" s="64">
        <v>-2.7336762999996499E-2</v>
      </c>
      <c r="DS156" s="64">
        <v>-2.2382091000028299E-3</v>
      </c>
      <c r="DT156" s="64">
        <v>-3.6955866999999198E-2</v>
      </c>
      <c r="DU156" s="64">
        <v>-8.3254113999997603E-2</v>
      </c>
      <c r="DV156" s="64">
        <v>-6.6609997000033304E-3</v>
      </c>
      <c r="DW156" s="64">
        <v>0.221282270000001</v>
      </c>
      <c r="DX156" s="64">
        <v>0.19942544000000101</v>
      </c>
      <c r="DY156" s="64">
        <v>-1.1610622500002299E-2</v>
      </c>
      <c r="DZ156" s="64">
        <v>-4.7081660000003502E-2</v>
      </c>
      <c r="EA156" s="64">
        <v>0.143396400000007</v>
      </c>
      <c r="EB156" s="64">
        <v>0.236233670000008</v>
      </c>
    </row>
    <row r="157" spans="1:132" x14ac:dyDescent="0.3">
      <c r="A157" s="63"/>
      <c r="B157" s="84" t="s">
        <v>348</v>
      </c>
      <c r="C157" s="64">
        <v>-6.4097230000004196E-2</v>
      </c>
      <c r="D157" s="64">
        <v>-2.7205747000003101E-2</v>
      </c>
      <c r="E157" s="64">
        <v>-0.23123606999999599</v>
      </c>
      <c r="F157" s="64">
        <v>0.49431589999999798</v>
      </c>
      <c r="G157" s="64">
        <v>0.49383885000000599</v>
      </c>
      <c r="H157" s="64">
        <v>-1.4254304000005401E-2</v>
      </c>
      <c r="I157" s="64">
        <v>0.20229388999999401</v>
      </c>
      <c r="J157" s="64">
        <v>-0.42861549999999599</v>
      </c>
      <c r="K157" s="64">
        <v>-6.7129060000004098E-2</v>
      </c>
      <c r="L157" s="64">
        <v>-0.35039811999999498</v>
      </c>
      <c r="M157" s="64">
        <v>-0.22606622999999901</v>
      </c>
      <c r="N157" s="64">
        <v>4.2810753000010998E-2</v>
      </c>
      <c r="O157" s="64">
        <v>1.49512899999982E-2</v>
      </c>
      <c r="P157" s="64">
        <v>9.2379850000767804E-4</v>
      </c>
      <c r="Q157" s="64">
        <v>-0.25651570000000401</v>
      </c>
      <c r="R157" s="64">
        <v>-1.9168392000001901E-2</v>
      </c>
      <c r="S157" s="64">
        <v>0.13342177999999799</v>
      </c>
      <c r="T157" s="64">
        <v>-5.3500989999999402E-2</v>
      </c>
      <c r="U157" s="64">
        <v>3.3433747000000097E-2</v>
      </c>
      <c r="V157" s="64">
        <v>-0.25602390000000202</v>
      </c>
      <c r="W157" s="64">
        <v>6.6711814000086599E-3</v>
      </c>
      <c r="X157" s="64">
        <v>-0.84887606000000304</v>
      </c>
      <c r="Y157" s="64">
        <v>6.5336340000010706E-2</v>
      </c>
      <c r="Z157" s="64">
        <v>5.9696994999991503E-2</v>
      </c>
      <c r="AA157" s="64">
        <v>1.1650798000006899E-2</v>
      </c>
      <c r="AB157" s="64">
        <v>-0.19472942999999601</v>
      </c>
      <c r="AC157" s="64">
        <v>6.1309944999998797E-2</v>
      </c>
      <c r="AD157" s="64">
        <v>1.9017136000010201E-2</v>
      </c>
      <c r="AE157" s="64">
        <v>1.3870409000005199E-2</v>
      </c>
      <c r="AF157" s="64">
        <v>8.7781264999997596E-2</v>
      </c>
      <c r="AG157" s="64">
        <v>-9.7954759999996394E-2</v>
      </c>
      <c r="AH157" s="64">
        <v>-7.5166940000004401E-2</v>
      </c>
      <c r="AI157" s="64">
        <v>-7.4447185000003899E-2</v>
      </c>
      <c r="AJ157" s="64">
        <v>-5.0157769999947801E-3</v>
      </c>
      <c r="AK157" s="64">
        <v>-1.8239357000005001E-2</v>
      </c>
      <c r="AL157" s="64">
        <v>1.3636734000010999E-2</v>
      </c>
      <c r="AM157" s="64">
        <v>-0.10025263999999801</v>
      </c>
      <c r="AN157" s="64">
        <v>2.0819737000010701E-2</v>
      </c>
      <c r="AO157" s="64">
        <v>-0.142732830000003</v>
      </c>
      <c r="AP157" s="64">
        <v>-0.133834440000002</v>
      </c>
      <c r="AQ157" s="64">
        <v>4.7013151999997199E-2</v>
      </c>
      <c r="AR157" s="64">
        <v>0.14618756999999999</v>
      </c>
      <c r="AS157" s="64">
        <v>2.7954390000006799E-2</v>
      </c>
      <c r="AT157" s="64">
        <v>0.85201365000000495</v>
      </c>
      <c r="AU157" s="64">
        <v>1.03282929999615E-3</v>
      </c>
      <c r="AV157" s="64">
        <v>-8.5400700000004603E-2</v>
      </c>
      <c r="AW157" s="64">
        <v>1.7454648000003702E-2</v>
      </c>
      <c r="AX157" s="64">
        <v>-8.7379889999994506E-2</v>
      </c>
      <c r="AY157" s="64">
        <v>-8.6112139999983094E-3</v>
      </c>
      <c r="AZ157" s="64">
        <v>0.11307789399999101</v>
      </c>
      <c r="BA157" s="64">
        <v>-2.2300807999997601E-2</v>
      </c>
      <c r="BB157" s="64">
        <v>0.13230577000000701</v>
      </c>
      <c r="BC157" s="64">
        <v>7.0185310000026001E-3</v>
      </c>
      <c r="BD157" s="64">
        <v>-1.6714085000002502E-2</v>
      </c>
      <c r="BE157" s="64">
        <v>-8.0284779999995101E-2</v>
      </c>
      <c r="BF157" s="64">
        <v>1.4866534000002001E-2</v>
      </c>
      <c r="BG157" s="64">
        <v>0.176611869999999</v>
      </c>
      <c r="BH157" s="64">
        <v>0.15591698999999301</v>
      </c>
      <c r="BI157" s="64">
        <v>2.14458150000096E-2</v>
      </c>
      <c r="BJ157" s="64">
        <v>-4.6978433E-2</v>
      </c>
      <c r="BK157" s="64">
        <v>-4.7255649999999899E-2</v>
      </c>
      <c r="BL157" s="64">
        <v>-0.27518716000000099</v>
      </c>
      <c r="BM157" s="64">
        <v>-0.102444570000004</v>
      </c>
      <c r="BN157" s="64">
        <v>-0.351419480000004</v>
      </c>
      <c r="BO157" s="64">
        <v>9.3100384000011097E-2</v>
      </c>
      <c r="BP157" s="64">
        <v>0.19859992999999901</v>
      </c>
      <c r="BQ157" s="64">
        <v>1.30100010000023E-2</v>
      </c>
      <c r="BR157" s="64">
        <v>0.36066335000000099</v>
      </c>
      <c r="BS157" s="64">
        <v>-0.17353892000000501</v>
      </c>
      <c r="BT157" s="64">
        <v>5.2969888000009603E-2</v>
      </c>
      <c r="BU157" s="64">
        <v>-3.5525179999995597E-2</v>
      </c>
      <c r="BV157" s="64">
        <v>0.215447749999997</v>
      </c>
      <c r="BW157" s="64">
        <v>-0.107126049999995</v>
      </c>
      <c r="BX157" s="64">
        <v>6.5601945000004505E-2</v>
      </c>
      <c r="BY157" s="64">
        <v>0.16502741999999701</v>
      </c>
      <c r="BZ157" s="64">
        <v>0.176952820000009</v>
      </c>
      <c r="CA157" s="64">
        <v>6.5497880000009501E-2</v>
      </c>
      <c r="CB157" s="64">
        <v>-2.3975119999997099E-2</v>
      </c>
      <c r="CC157" s="64">
        <v>-7.5859990000004499E-2</v>
      </c>
      <c r="CD157" s="64">
        <v>-2.00353320000013E-2</v>
      </c>
      <c r="CE157" s="64">
        <v>-8.6772374999999402E-2</v>
      </c>
      <c r="CF157" s="64">
        <v>6.8696470000007004E-2</v>
      </c>
      <c r="CG157" s="64">
        <v>-0.140929310000004</v>
      </c>
      <c r="CH157" s="64">
        <v>0.122623436000002</v>
      </c>
      <c r="CI157" s="64">
        <v>0.29508609999999702</v>
      </c>
      <c r="CJ157" s="64">
        <v>-6.95582850000043E-2</v>
      </c>
      <c r="CK157" s="64">
        <v>0.106822210000002</v>
      </c>
      <c r="CL157" s="64">
        <v>-4.3278276000036104E-3</v>
      </c>
      <c r="CM157" s="64">
        <v>-1.2362063999999999</v>
      </c>
      <c r="CN157" s="64">
        <v>5.4004266999996303E-2</v>
      </c>
      <c r="CO157" s="64">
        <v>-8.6953229999997605E-2</v>
      </c>
      <c r="CP157" s="64">
        <v>1.6867119999997002E-2</v>
      </c>
      <c r="CQ157" s="64">
        <v>-3.9150393999998201E-2</v>
      </c>
      <c r="CR157" s="64">
        <v>-0.25876513000000501</v>
      </c>
      <c r="CS157" s="64">
        <v>-5.4790770000001703E-2</v>
      </c>
      <c r="CT157" s="64">
        <v>2.1259250000005302E-2</v>
      </c>
      <c r="CU157" s="64">
        <v>-0.171103539999995</v>
      </c>
      <c r="CV157" s="64">
        <v>-0.18000654999999999</v>
      </c>
      <c r="CW157" s="64">
        <v>-3.23179140000018E-2</v>
      </c>
      <c r="CX157" s="64">
        <v>0.32240646999999201</v>
      </c>
      <c r="CY157" s="64">
        <v>-9.3573160000004499E-2</v>
      </c>
      <c r="CZ157" s="64">
        <v>6.4060339999993901E-2</v>
      </c>
      <c r="DA157" s="64">
        <v>0.180808469999993</v>
      </c>
      <c r="DB157" s="64">
        <v>0.132806000000008</v>
      </c>
      <c r="DC157" s="64">
        <v>-0.15625720999999901</v>
      </c>
      <c r="DD157" s="64">
        <v>2.7840598000006302E-2</v>
      </c>
      <c r="DE157" s="64">
        <v>2.0101003000005901E-2</v>
      </c>
      <c r="DF157" s="64">
        <v>-2.3371760000001601E-2</v>
      </c>
      <c r="DG157" s="64">
        <v>-4.5871269999997501E-2</v>
      </c>
      <c r="DH157" s="64">
        <v>0.51220225999999403</v>
      </c>
      <c r="DI157" s="64">
        <v>1.7673025999975799E-3</v>
      </c>
      <c r="DJ157" s="64">
        <v>-0.11748072999999699</v>
      </c>
      <c r="DK157" s="64">
        <v>0.41407826999999597</v>
      </c>
      <c r="DL157" s="64">
        <v>-0.12104241499999401</v>
      </c>
      <c r="DM157" s="64">
        <v>-1.88282079999991E-2</v>
      </c>
      <c r="DN157" s="64">
        <v>-0.16366159999999799</v>
      </c>
      <c r="DO157" s="64">
        <v>-3.0567169999995401E-2</v>
      </c>
      <c r="DP157" s="64">
        <v>-2.99371759999945E-2</v>
      </c>
      <c r="DQ157" s="64">
        <v>-4.3729739999998102E-2</v>
      </c>
      <c r="DR157" s="64">
        <v>-2.7336762999996499E-2</v>
      </c>
      <c r="DS157" s="64">
        <v>-2.2382091000028299E-3</v>
      </c>
      <c r="DT157" s="64">
        <v>-3.6955866999999198E-2</v>
      </c>
      <c r="DU157" s="64">
        <v>-8.3254113999997603E-2</v>
      </c>
      <c r="DV157" s="64">
        <v>-6.6609997000033304E-3</v>
      </c>
      <c r="DW157" s="64">
        <v>0.221282270000001</v>
      </c>
      <c r="DX157" s="64">
        <v>0.19942544000000101</v>
      </c>
      <c r="DY157" s="64">
        <v>-1.1610622500002299E-2</v>
      </c>
      <c r="DZ157" s="64">
        <v>-4.7081660000003502E-2</v>
      </c>
      <c r="EA157" s="64">
        <v>0.143396400000007</v>
      </c>
      <c r="EB157" s="64">
        <v>0.236233670000008</v>
      </c>
    </row>
    <row r="158" spans="1:132" x14ac:dyDescent="0.3">
      <c r="A158" s="63"/>
      <c r="B158" s="84" t="s">
        <v>349</v>
      </c>
      <c r="C158" s="64">
        <v>-6.4097230000004196E-2</v>
      </c>
      <c r="D158" s="64">
        <v>-2.7205747000003101E-2</v>
      </c>
      <c r="E158" s="64">
        <v>-0.23123606999999599</v>
      </c>
      <c r="F158" s="64">
        <v>0.49431589999999798</v>
      </c>
      <c r="G158" s="64">
        <v>0.49383885000000599</v>
      </c>
      <c r="H158" s="64">
        <v>-1.4254304000005401E-2</v>
      </c>
      <c r="I158" s="64">
        <v>0.20229388999999401</v>
      </c>
      <c r="J158" s="64">
        <v>-0.42861549999999599</v>
      </c>
      <c r="K158" s="64">
        <v>-6.7129060000004098E-2</v>
      </c>
      <c r="L158" s="64">
        <v>-0.35039811999999498</v>
      </c>
      <c r="M158" s="64">
        <v>-0.22606622999999901</v>
      </c>
      <c r="N158" s="64">
        <v>4.2810753000010998E-2</v>
      </c>
      <c r="O158" s="64">
        <v>1.49512899999982E-2</v>
      </c>
      <c r="P158" s="64">
        <v>9.2379850000767804E-4</v>
      </c>
      <c r="Q158" s="64">
        <v>-0.25651570000000401</v>
      </c>
      <c r="R158" s="64">
        <v>-1.9168392000001901E-2</v>
      </c>
      <c r="S158" s="64">
        <v>0.13342177999999799</v>
      </c>
      <c r="T158" s="64">
        <v>-5.3500989999999402E-2</v>
      </c>
      <c r="U158" s="64">
        <v>3.3433747000000097E-2</v>
      </c>
      <c r="V158" s="64">
        <v>-0.25602390000000202</v>
      </c>
      <c r="W158" s="64">
        <v>6.6711814000086599E-3</v>
      </c>
      <c r="X158" s="64">
        <v>-0.84887606000000304</v>
      </c>
      <c r="Y158" s="64">
        <v>6.5336340000010706E-2</v>
      </c>
      <c r="Z158" s="64">
        <v>5.9696994999991503E-2</v>
      </c>
      <c r="AA158" s="64">
        <v>1.1650798000006899E-2</v>
      </c>
      <c r="AB158" s="64">
        <v>-0.19472942999999601</v>
      </c>
      <c r="AC158" s="64">
        <v>6.1309944999998797E-2</v>
      </c>
      <c r="AD158" s="64">
        <v>1.9017136000010201E-2</v>
      </c>
      <c r="AE158" s="64">
        <v>1.3870409000005199E-2</v>
      </c>
      <c r="AF158" s="64">
        <v>8.7781264999997596E-2</v>
      </c>
      <c r="AG158" s="64">
        <v>-9.7954759999996394E-2</v>
      </c>
      <c r="AH158" s="64">
        <v>-7.5166940000004401E-2</v>
      </c>
      <c r="AI158" s="64">
        <v>-7.4447185000003899E-2</v>
      </c>
      <c r="AJ158" s="64">
        <v>-5.0157769999947801E-3</v>
      </c>
      <c r="AK158" s="64">
        <v>-1.8239357000005001E-2</v>
      </c>
      <c r="AL158" s="64">
        <v>1.3636734000010999E-2</v>
      </c>
      <c r="AM158" s="64">
        <v>-0.10025263999999801</v>
      </c>
      <c r="AN158" s="64">
        <v>2.0819737000010701E-2</v>
      </c>
      <c r="AO158" s="64">
        <v>-0.142732830000003</v>
      </c>
      <c r="AP158" s="64">
        <v>-0.133834440000002</v>
      </c>
      <c r="AQ158" s="64">
        <v>4.7013151999997199E-2</v>
      </c>
      <c r="AR158" s="64">
        <v>0.14618756999999999</v>
      </c>
      <c r="AS158" s="64">
        <v>2.7954390000006799E-2</v>
      </c>
      <c r="AT158" s="64">
        <v>0.85201365000000495</v>
      </c>
      <c r="AU158" s="64">
        <v>1.03282929999615E-3</v>
      </c>
      <c r="AV158" s="64">
        <v>-8.5400700000004603E-2</v>
      </c>
      <c r="AW158" s="64">
        <v>1.7454648000003702E-2</v>
      </c>
      <c r="AX158" s="64">
        <v>-8.7379889999994506E-2</v>
      </c>
      <c r="AY158" s="64">
        <v>-8.6112139999983094E-3</v>
      </c>
      <c r="AZ158" s="64">
        <v>0.11307789399999101</v>
      </c>
      <c r="BA158" s="64">
        <v>-2.2300807999997601E-2</v>
      </c>
      <c r="BB158" s="64">
        <v>0.13230577000000701</v>
      </c>
      <c r="BC158" s="64">
        <v>7.0185310000026001E-3</v>
      </c>
      <c r="BD158" s="64">
        <v>-1.6714085000002502E-2</v>
      </c>
      <c r="BE158" s="64">
        <v>-8.0284779999995101E-2</v>
      </c>
      <c r="BF158" s="64">
        <v>1.4866534000002001E-2</v>
      </c>
      <c r="BG158" s="64">
        <v>0.176611869999999</v>
      </c>
      <c r="BH158" s="64">
        <v>0.15591698999999301</v>
      </c>
      <c r="BI158" s="64">
        <v>2.14458150000096E-2</v>
      </c>
      <c r="BJ158" s="64">
        <v>-4.6978433E-2</v>
      </c>
      <c r="BK158" s="64">
        <v>-4.7255649999999899E-2</v>
      </c>
      <c r="BL158" s="64">
        <v>-0.27518716000000099</v>
      </c>
      <c r="BM158" s="64">
        <v>-0.102444570000004</v>
      </c>
      <c r="BN158" s="64">
        <v>-0.351419480000004</v>
      </c>
      <c r="BO158" s="64">
        <v>9.3100384000011097E-2</v>
      </c>
      <c r="BP158" s="64">
        <v>0.19859992999999901</v>
      </c>
      <c r="BQ158" s="64">
        <v>1.30100010000023E-2</v>
      </c>
      <c r="BR158" s="64">
        <v>0.36066335000000099</v>
      </c>
      <c r="BS158" s="64">
        <v>-0.17353892000000501</v>
      </c>
      <c r="BT158" s="64">
        <v>5.2969888000009603E-2</v>
      </c>
      <c r="BU158" s="64">
        <v>-3.5525179999995597E-2</v>
      </c>
      <c r="BV158" s="64">
        <v>0.215447749999997</v>
      </c>
      <c r="BW158" s="64">
        <v>-0.107126049999995</v>
      </c>
      <c r="BX158" s="64">
        <v>6.5601945000004505E-2</v>
      </c>
      <c r="BY158" s="64">
        <v>0.16502741999999701</v>
      </c>
      <c r="BZ158" s="64">
        <v>0.176952820000009</v>
      </c>
      <c r="CA158" s="64">
        <v>6.5497880000009501E-2</v>
      </c>
      <c r="CB158" s="64">
        <v>-2.3975119999997099E-2</v>
      </c>
      <c r="CC158" s="64">
        <v>-7.5859990000004499E-2</v>
      </c>
      <c r="CD158" s="64">
        <v>-2.00353320000013E-2</v>
      </c>
      <c r="CE158" s="64">
        <v>-8.6772374999999402E-2</v>
      </c>
      <c r="CF158" s="64">
        <v>6.8696470000007004E-2</v>
      </c>
      <c r="CG158" s="64">
        <v>-0.140929310000004</v>
      </c>
      <c r="CH158" s="64">
        <v>0.122623436000002</v>
      </c>
      <c r="CI158" s="64">
        <v>0.29508609999999702</v>
      </c>
      <c r="CJ158" s="64">
        <v>-6.95582850000043E-2</v>
      </c>
      <c r="CK158" s="64">
        <v>0.106822210000002</v>
      </c>
      <c r="CL158" s="64">
        <v>-4.3278276000036104E-3</v>
      </c>
      <c r="CM158" s="64">
        <v>-1.2362063999999999</v>
      </c>
      <c r="CN158" s="64">
        <v>5.4004266999996303E-2</v>
      </c>
      <c r="CO158" s="64">
        <v>-8.6953229999997605E-2</v>
      </c>
      <c r="CP158" s="64">
        <v>1.6867119999997002E-2</v>
      </c>
      <c r="CQ158" s="64">
        <v>-3.9150393999998201E-2</v>
      </c>
      <c r="CR158" s="64">
        <v>-0.25876513000000501</v>
      </c>
      <c r="CS158" s="64">
        <v>-5.4790770000001703E-2</v>
      </c>
      <c r="CT158" s="64">
        <v>2.1259250000005302E-2</v>
      </c>
      <c r="CU158" s="64">
        <v>-0.171103539999995</v>
      </c>
      <c r="CV158" s="64">
        <v>-0.18000654999999999</v>
      </c>
      <c r="CW158" s="64">
        <v>-3.23179140000018E-2</v>
      </c>
      <c r="CX158" s="64">
        <v>0.32240646999999201</v>
      </c>
      <c r="CY158" s="64">
        <v>-9.3573160000004499E-2</v>
      </c>
      <c r="CZ158" s="64">
        <v>6.4060339999993901E-2</v>
      </c>
      <c r="DA158" s="64">
        <v>0.180808469999993</v>
      </c>
      <c r="DB158" s="64">
        <v>0.132806000000008</v>
      </c>
      <c r="DC158" s="64">
        <v>-0.15625720999999901</v>
      </c>
      <c r="DD158" s="64">
        <v>2.7840598000006302E-2</v>
      </c>
      <c r="DE158" s="64">
        <v>2.0101003000005901E-2</v>
      </c>
      <c r="DF158" s="64">
        <v>-2.3371760000001601E-2</v>
      </c>
      <c r="DG158" s="64">
        <v>-4.5871269999997501E-2</v>
      </c>
      <c r="DH158" s="64">
        <v>0.51220225999999403</v>
      </c>
      <c r="DI158" s="64">
        <v>1.7673025999975799E-3</v>
      </c>
      <c r="DJ158" s="64">
        <v>-0.11748072999999699</v>
      </c>
      <c r="DK158" s="64">
        <v>0.41407826999999597</v>
      </c>
      <c r="DL158" s="64">
        <v>-0.12104241499999401</v>
      </c>
      <c r="DM158" s="64">
        <v>-1.88282079999991E-2</v>
      </c>
      <c r="DN158" s="64">
        <v>-0.16366159999999799</v>
      </c>
      <c r="DO158" s="64">
        <v>-3.0567169999995401E-2</v>
      </c>
      <c r="DP158" s="64">
        <v>-2.99371759999945E-2</v>
      </c>
      <c r="DQ158" s="64">
        <v>-4.3729739999998102E-2</v>
      </c>
      <c r="DR158" s="64">
        <v>-2.7336762999996499E-2</v>
      </c>
      <c r="DS158" s="64">
        <v>-2.2382091000028299E-3</v>
      </c>
      <c r="DT158" s="64">
        <v>-3.6955866999999198E-2</v>
      </c>
      <c r="DU158" s="64">
        <v>-8.3254113999997603E-2</v>
      </c>
      <c r="DV158" s="64">
        <v>-6.6609997000033304E-3</v>
      </c>
      <c r="DW158" s="64">
        <v>0.221282270000001</v>
      </c>
      <c r="DX158" s="64">
        <v>0.19942544000000101</v>
      </c>
      <c r="DY158" s="64">
        <v>-1.1610622500002299E-2</v>
      </c>
      <c r="DZ158" s="64">
        <v>-4.7081660000003502E-2</v>
      </c>
      <c r="EA158" s="64">
        <v>0.143396400000007</v>
      </c>
      <c r="EB158" s="64">
        <v>0.236233670000008</v>
      </c>
    </row>
    <row r="159" spans="1:132" x14ac:dyDescent="0.3">
      <c r="A159" s="63"/>
      <c r="B159" s="83" t="s">
        <v>350</v>
      </c>
      <c r="C159" s="64">
        <v>-6.4097230000004196E-2</v>
      </c>
      <c r="D159" s="64">
        <v>-2.7205747000003101E-2</v>
      </c>
      <c r="E159" s="64">
        <v>-0.23123606999999599</v>
      </c>
      <c r="F159" s="64">
        <v>0.49431589999999798</v>
      </c>
      <c r="G159" s="64">
        <v>0.49383885000000599</v>
      </c>
      <c r="H159" s="64">
        <v>-1.4254304000005401E-2</v>
      </c>
      <c r="I159" s="64">
        <v>0.20229388999999401</v>
      </c>
      <c r="J159" s="64">
        <v>-0.42861549999999599</v>
      </c>
      <c r="K159" s="64">
        <v>-6.7129060000004098E-2</v>
      </c>
      <c r="L159" s="64">
        <v>-0.35039811999999498</v>
      </c>
      <c r="M159" s="64">
        <v>-0.22606622999999901</v>
      </c>
      <c r="N159" s="64">
        <v>4.2810753000010998E-2</v>
      </c>
      <c r="O159" s="64">
        <v>1.49512899999982E-2</v>
      </c>
      <c r="P159" s="64">
        <v>9.2379850000767804E-4</v>
      </c>
      <c r="Q159" s="64">
        <v>-0.25651570000000401</v>
      </c>
      <c r="R159" s="64">
        <v>-1.9168392000001901E-2</v>
      </c>
      <c r="S159" s="64">
        <v>0.13342177999999799</v>
      </c>
      <c r="T159" s="64">
        <v>-5.3500989999999402E-2</v>
      </c>
      <c r="U159" s="64">
        <v>3.3433747000000097E-2</v>
      </c>
      <c r="V159" s="64">
        <v>-0.25602390000000202</v>
      </c>
      <c r="W159" s="64">
        <v>6.6711814000086599E-3</v>
      </c>
      <c r="X159" s="64">
        <v>-0.84887606000000304</v>
      </c>
      <c r="Y159" s="64">
        <v>6.5336340000010706E-2</v>
      </c>
      <c r="Z159" s="64">
        <v>5.9696994999991503E-2</v>
      </c>
      <c r="AA159" s="64">
        <v>1.1650798000006899E-2</v>
      </c>
      <c r="AB159" s="64">
        <v>-0.19472942999999601</v>
      </c>
      <c r="AC159" s="64">
        <v>6.1309944999998797E-2</v>
      </c>
      <c r="AD159" s="64">
        <v>1.9017136000010201E-2</v>
      </c>
      <c r="AE159" s="64">
        <v>1.3870409000005199E-2</v>
      </c>
      <c r="AF159" s="64">
        <v>8.7781264999997596E-2</v>
      </c>
      <c r="AG159" s="64">
        <v>-9.7954759999996394E-2</v>
      </c>
      <c r="AH159" s="64">
        <v>-7.5166940000004401E-2</v>
      </c>
      <c r="AI159" s="64">
        <v>-7.4447185000003899E-2</v>
      </c>
      <c r="AJ159" s="64">
        <v>-5.0157769999947801E-3</v>
      </c>
      <c r="AK159" s="64">
        <v>-1.8239357000005001E-2</v>
      </c>
      <c r="AL159" s="64">
        <v>1.3636734000010999E-2</v>
      </c>
      <c r="AM159" s="64">
        <v>-0.10025263999999801</v>
      </c>
      <c r="AN159" s="64">
        <v>2.0819737000010701E-2</v>
      </c>
      <c r="AO159" s="64">
        <v>-0.142732830000003</v>
      </c>
      <c r="AP159" s="64">
        <v>-0.133834440000002</v>
      </c>
      <c r="AQ159" s="64">
        <v>4.7013151999997199E-2</v>
      </c>
      <c r="AR159" s="64">
        <v>0.14618756999999999</v>
      </c>
      <c r="AS159" s="64">
        <v>2.7954390000006799E-2</v>
      </c>
      <c r="AT159" s="64">
        <v>0.85201365000000495</v>
      </c>
      <c r="AU159" s="64">
        <v>1.03282929999615E-3</v>
      </c>
      <c r="AV159" s="64">
        <v>-8.5400700000004603E-2</v>
      </c>
      <c r="AW159" s="64">
        <v>1.7454648000003702E-2</v>
      </c>
      <c r="AX159" s="64">
        <v>-8.7379889999994506E-2</v>
      </c>
      <c r="AY159" s="64">
        <v>-8.6112139999983094E-3</v>
      </c>
      <c r="AZ159" s="64">
        <v>0.11307789399999101</v>
      </c>
      <c r="BA159" s="64">
        <v>-2.2300807999997601E-2</v>
      </c>
      <c r="BB159" s="64">
        <v>0.13230577000000701</v>
      </c>
      <c r="BC159" s="64">
        <v>7.0185310000026001E-3</v>
      </c>
      <c r="BD159" s="64">
        <v>-1.6714085000002502E-2</v>
      </c>
      <c r="BE159" s="64">
        <v>-8.0284779999995101E-2</v>
      </c>
      <c r="BF159" s="64">
        <v>1.4866534000002001E-2</v>
      </c>
      <c r="BG159" s="64">
        <v>0.176611869999999</v>
      </c>
      <c r="BH159" s="64">
        <v>0.15591698999999301</v>
      </c>
      <c r="BI159" s="64">
        <v>2.14458150000096E-2</v>
      </c>
      <c r="BJ159" s="64">
        <v>-4.6978433E-2</v>
      </c>
      <c r="BK159" s="64">
        <v>-4.7255649999999899E-2</v>
      </c>
      <c r="BL159" s="64">
        <v>-0.27518716000000099</v>
      </c>
      <c r="BM159" s="64">
        <v>-0.102444570000004</v>
      </c>
      <c r="BN159" s="64">
        <v>-0.351419480000004</v>
      </c>
      <c r="BO159" s="64">
        <v>9.3100384000011097E-2</v>
      </c>
      <c r="BP159" s="64">
        <v>0.19859992999999901</v>
      </c>
      <c r="BQ159" s="64">
        <v>1.30100010000023E-2</v>
      </c>
      <c r="BR159" s="64">
        <v>0.36066335000000099</v>
      </c>
      <c r="BS159" s="64">
        <v>-0.17353892000000501</v>
      </c>
      <c r="BT159" s="64">
        <v>5.2969888000009603E-2</v>
      </c>
      <c r="BU159" s="64">
        <v>-3.5525179999995597E-2</v>
      </c>
      <c r="BV159" s="64">
        <v>0.215447749999997</v>
      </c>
      <c r="BW159" s="64">
        <v>-0.107126049999995</v>
      </c>
      <c r="BX159" s="64">
        <v>6.5601945000004505E-2</v>
      </c>
      <c r="BY159" s="64">
        <v>0.16502741999999701</v>
      </c>
      <c r="BZ159" s="64">
        <v>0.176952820000009</v>
      </c>
      <c r="CA159" s="64">
        <v>6.5497880000009501E-2</v>
      </c>
      <c r="CB159" s="64">
        <v>-2.3975119999997099E-2</v>
      </c>
      <c r="CC159" s="64">
        <v>-7.5859990000004499E-2</v>
      </c>
      <c r="CD159" s="64">
        <v>-2.00353320000013E-2</v>
      </c>
      <c r="CE159" s="64">
        <v>-8.6772374999999402E-2</v>
      </c>
      <c r="CF159" s="64">
        <v>6.8696470000007004E-2</v>
      </c>
      <c r="CG159" s="64">
        <v>-0.140929310000004</v>
      </c>
      <c r="CH159" s="64">
        <v>0.122623436000002</v>
      </c>
      <c r="CI159" s="64">
        <v>0.29508609999999702</v>
      </c>
      <c r="CJ159" s="64">
        <v>-6.95582850000043E-2</v>
      </c>
      <c r="CK159" s="64">
        <v>0.106822210000002</v>
      </c>
      <c r="CL159" s="64">
        <v>-4.3278276000036104E-3</v>
      </c>
      <c r="CM159" s="64">
        <v>-1.2362063999999999</v>
      </c>
      <c r="CN159" s="64">
        <v>5.4004266999996303E-2</v>
      </c>
      <c r="CO159" s="64">
        <v>-8.6953229999997605E-2</v>
      </c>
      <c r="CP159" s="64">
        <v>1.6867119999997002E-2</v>
      </c>
      <c r="CQ159" s="64">
        <v>-3.9150393999998201E-2</v>
      </c>
      <c r="CR159" s="64">
        <v>-0.25876513000000501</v>
      </c>
      <c r="CS159" s="64">
        <v>-5.4790770000001703E-2</v>
      </c>
      <c r="CT159" s="64">
        <v>2.1259250000005302E-2</v>
      </c>
      <c r="CU159" s="64">
        <v>-0.171103539999995</v>
      </c>
      <c r="CV159" s="64">
        <v>-0.18000654999999999</v>
      </c>
      <c r="CW159" s="64">
        <v>-3.23179140000018E-2</v>
      </c>
      <c r="CX159" s="64">
        <v>0.32240646999999201</v>
      </c>
      <c r="CY159" s="64">
        <v>-9.3573160000004499E-2</v>
      </c>
      <c r="CZ159" s="64">
        <v>6.4060339999993901E-2</v>
      </c>
      <c r="DA159" s="64">
        <v>0.180808469999993</v>
      </c>
      <c r="DB159" s="64">
        <v>0.132806000000008</v>
      </c>
      <c r="DC159" s="64">
        <v>-0.15625720999999901</v>
      </c>
      <c r="DD159" s="64">
        <v>2.7840598000006302E-2</v>
      </c>
      <c r="DE159" s="64">
        <v>2.0101003000005901E-2</v>
      </c>
      <c r="DF159" s="64">
        <v>-2.3371760000001601E-2</v>
      </c>
      <c r="DG159" s="64">
        <v>-4.5871269999997501E-2</v>
      </c>
      <c r="DH159" s="64">
        <v>0.51220225999999403</v>
      </c>
      <c r="DI159" s="64">
        <v>1.7673025999975799E-3</v>
      </c>
      <c r="DJ159" s="64">
        <v>-0.11748072999999699</v>
      </c>
      <c r="DK159" s="64">
        <v>0.41407826999999597</v>
      </c>
      <c r="DL159" s="64">
        <v>-0.12104241499999401</v>
      </c>
      <c r="DM159" s="64">
        <v>-1.88282079999991E-2</v>
      </c>
      <c r="DN159" s="64">
        <v>-0.16366159999999799</v>
      </c>
      <c r="DO159" s="64">
        <v>-3.0567169999995401E-2</v>
      </c>
      <c r="DP159" s="64">
        <v>-2.99371759999945E-2</v>
      </c>
      <c r="DQ159" s="64">
        <v>-4.3729739999998102E-2</v>
      </c>
      <c r="DR159" s="64">
        <v>-2.7336762999996499E-2</v>
      </c>
      <c r="DS159" s="64">
        <v>-2.2382091000028299E-3</v>
      </c>
      <c r="DT159" s="64">
        <v>-3.6955866999999198E-2</v>
      </c>
      <c r="DU159" s="64">
        <v>-8.3254113999997603E-2</v>
      </c>
      <c r="DV159" s="64">
        <v>-6.6609997000033304E-3</v>
      </c>
      <c r="DW159" s="64">
        <v>0.221282270000001</v>
      </c>
      <c r="DX159" s="64">
        <v>0.19942544000000101</v>
      </c>
      <c r="DY159" s="64">
        <v>-1.1610622500002299E-2</v>
      </c>
      <c r="DZ159" s="64">
        <v>-4.7081660000003502E-2</v>
      </c>
      <c r="EA159" s="64">
        <v>0.143396400000007</v>
      </c>
      <c r="EB159" s="64">
        <v>0.236233670000008</v>
      </c>
    </row>
    <row r="160" spans="1:132" x14ac:dyDescent="0.3">
      <c r="A160" s="63"/>
      <c r="B160" s="81" t="s">
        <v>351</v>
      </c>
      <c r="C160" s="64">
        <v>-6.4097230000004196E-2</v>
      </c>
      <c r="D160" s="64">
        <v>-2.7205747000003101E-2</v>
      </c>
      <c r="E160" s="64">
        <v>-0.23123606999999599</v>
      </c>
      <c r="F160" s="64">
        <v>0.49431589999999798</v>
      </c>
      <c r="G160" s="64">
        <v>0.49383885000000599</v>
      </c>
      <c r="H160" s="64">
        <v>-1.4254304000005401E-2</v>
      </c>
      <c r="I160" s="64">
        <v>0.20229388999999401</v>
      </c>
      <c r="J160" s="64">
        <v>-0.42861549999999599</v>
      </c>
      <c r="K160" s="64">
        <v>-6.7129060000004098E-2</v>
      </c>
      <c r="L160" s="64">
        <v>-0.35039811999999498</v>
      </c>
      <c r="M160" s="64">
        <v>-0.22606622999999901</v>
      </c>
      <c r="N160" s="64">
        <v>4.2810753000010998E-2</v>
      </c>
      <c r="O160" s="64">
        <v>1.49512899999982E-2</v>
      </c>
      <c r="P160" s="64">
        <v>9.2379850000767804E-4</v>
      </c>
      <c r="Q160" s="64">
        <v>-0.25651570000000401</v>
      </c>
      <c r="R160" s="64">
        <v>-1.9168392000001901E-2</v>
      </c>
      <c r="S160" s="64">
        <v>0.13342177999999799</v>
      </c>
      <c r="T160" s="64">
        <v>-5.3500989999999402E-2</v>
      </c>
      <c r="U160" s="64">
        <v>3.3433747000000097E-2</v>
      </c>
      <c r="V160" s="64">
        <v>-0.25602390000000202</v>
      </c>
      <c r="W160" s="64">
        <v>6.6711814000086599E-3</v>
      </c>
      <c r="X160" s="64">
        <v>-0.84887606000000304</v>
      </c>
      <c r="Y160" s="64">
        <v>6.5336340000010706E-2</v>
      </c>
      <c r="Z160" s="64">
        <v>5.9696994999991503E-2</v>
      </c>
      <c r="AA160" s="64">
        <v>1.1650798000006899E-2</v>
      </c>
      <c r="AB160" s="64">
        <v>-0.19472942999999601</v>
      </c>
      <c r="AC160" s="64">
        <v>6.1309944999998797E-2</v>
      </c>
      <c r="AD160" s="64">
        <v>1.9017136000010201E-2</v>
      </c>
      <c r="AE160" s="64">
        <v>1.3870409000005199E-2</v>
      </c>
      <c r="AF160" s="64">
        <v>8.7781264999997596E-2</v>
      </c>
      <c r="AG160" s="64">
        <v>-9.7954759999996394E-2</v>
      </c>
      <c r="AH160" s="64">
        <v>-7.5166940000004401E-2</v>
      </c>
      <c r="AI160" s="64">
        <v>-7.4447185000003899E-2</v>
      </c>
      <c r="AJ160" s="64">
        <v>-5.0157769999947801E-3</v>
      </c>
      <c r="AK160" s="64">
        <v>-1.8239357000005001E-2</v>
      </c>
      <c r="AL160" s="64">
        <v>1.3636734000010999E-2</v>
      </c>
      <c r="AM160" s="64">
        <v>-0.10025263999999801</v>
      </c>
      <c r="AN160" s="64">
        <v>2.0819737000010701E-2</v>
      </c>
      <c r="AO160" s="64">
        <v>-0.142732830000003</v>
      </c>
      <c r="AP160" s="64">
        <v>-0.133834440000002</v>
      </c>
      <c r="AQ160" s="64">
        <v>4.7013151999997199E-2</v>
      </c>
      <c r="AR160" s="64">
        <v>0.14618756999999999</v>
      </c>
      <c r="AS160" s="64">
        <v>2.7954390000006799E-2</v>
      </c>
      <c r="AT160" s="64">
        <v>0.85201365000000495</v>
      </c>
      <c r="AU160" s="64">
        <v>1.03282929999615E-3</v>
      </c>
      <c r="AV160" s="64">
        <v>-8.5400700000004603E-2</v>
      </c>
      <c r="AW160" s="64">
        <v>1.7454648000003702E-2</v>
      </c>
      <c r="AX160" s="64">
        <v>-8.7379889999994506E-2</v>
      </c>
      <c r="AY160" s="64">
        <v>-8.6112139999983094E-3</v>
      </c>
      <c r="AZ160" s="64">
        <v>0.11307789399999101</v>
      </c>
      <c r="BA160" s="64">
        <v>-2.2300807999997601E-2</v>
      </c>
      <c r="BB160" s="64">
        <v>0.13230577000000701</v>
      </c>
      <c r="BC160" s="64">
        <v>7.0185310000026001E-3</v>
      </c>
      <c r="BD160" s="64">
        <v>-1.6714085000002502E-2</v>
      </c>
      <c r="BE160" s="64">
        <v>-8.0284779999995101E-2</v>
      </c>
      <c r="BF160" s="64">
        <v>1.4866534000002001E-2</v>
      </c>
      <c r="BG160" s="64">
        <v>0.176611869999999</v>
      </c>
      <c r="BH160" s="64">
        <v>0.15591698999999301</v>
      </c>
      <c r="BI160" s="64">
        <v>2.14458150000096E-2</v>
      </c>
      <c r="BJ160" s="64">
        <v>-4.6978433E-2</v>
      </c>
      <c r="BK160" s="64">
        <v>-4.7255649999999899E-2</v>
      </c>
      <c r="BL160" s="64">
        <v>-0.27518716000000099</v>
      </c>
      <c r="BM160" s="64">
        <v>-0.102444570000004</v>
      </c>
      <c r="BN160" s="64">
        <v>-0.351419480000004</v>
      </c>
      <c r="BO160" s="64">
        <v>9.3100384000011097E-2</v>
      </c>
      <c r="BP160" s="64">
        <v>0.19859992999999901</v>
      </c>
      <c r="BQ160" s="64">
        <v>1.30100010000023E-2</v>
      </c>
      <c r="BR160" s="64">
        <v>0.36066335000000099</v>
      </c>
      <c r="BS160" s="64">
        <v>-0.17353892000000501</v>
      </c>
      <c r="BT160" s="64">
        <v>5.2969888000009603E-2</v>
      </c>
      <c r="BU160" s="64">
        <v>-3.5525179999995597E-2</v>
      </c>
      <c r="BV160" s="64">
        <v>0.215447749999997</v>
      </c>
      <c r="BW160" s="64">
        <v>-0.107126049999995</v>
      </c>
      <c r="BX160" s="64">
        <v>6.5601945000004505E-2</v>
      </c>
      <c r="BY160" s="64">
        <v>0.16502741999999701</v>
      </c>
      <c r="BZ160" s="64">
        <v>0.176952820000009</v>
      </c>
      <c r="CA160" s="64">
        <v>6.5497880000009501E-2</v>
      </c>
      <c r="CB160" s="64">
        <v>-2.3975119999997099E-2</v>
      </c>
      <c r="CC160" s="64">
        <v>-7.5859990000004499E-2</v>
      </c>
      <c r="CD160" s="64">
        <v>-2.00353320000013E-2</v>
      </c>
      <c r="CE160" s="64">
        <v>-8.6772374999999402E-2</v>
      </c>
      <c r="CF160" s="64">
        <v>6.8696470000007004E-2</v>
      </c>
      <c r="CG160" s="64">
        <v>-0.140929310000004</v>
      </c>
      <c r="CH160" s="64">
        <v>0.122623436000002</v>
      </c>
      <c r="CI160" s="64">
        <v>0.29508609999999702</v>
      </c>
      <c r="CJ160" s="64">
        <v>-6.95582850000043E-2</v>
      </c>
      <c r="CK160" s="64">
        <v>0.106822210000002</v>
      </c>
      <c r="CL160" s="64">
        <v>-4.3278276000036104E-3</v>
      </c>
      <c r="CM160" s="64">
        <v>-1.2362063999999999</v>
      </c>
      <c r="CN160" s="64">
        <v>5.4004266999996303E-2</v>
      </c>
      <c r="CO160" s="64">
        <v>-8.6953229999997605E-2</v>
      </c>
      <c r="CP160" s="64">
        <v>1.6867119999997002E-2</v>
      </c>
      <c r="CQ160" s="64">
        <v>-3.9150393999998201E-2</v>
      </c>
      <c r="CR160" s="64">
        <v>-0.25876513000000501</v>
      </c>
      <c r="CS160" s="64">
        <v>-5.4790770000001703E-2</v>
      </c>
      <c r="CT160" s="64">
        <v>2.1259250000005302E-2</v>
      </c>
      <c r="CU160" s="64">
        <v>-0.171103539999995</v>
      </c>
      <c r="CV160" s="64">
        <v>-0.18000654999999999</v>
      </c>
      <c r="CW160" s="64">
        <v>-3.23179140000018E-2</v>
      </c>
      <c r="CX160" s="64">
        <v>0.32240646999999201</v>
      </c>
      <c r="CY160" s="64">
        <v>-9.3573160000004499E-2</v>
      </c>
      <c r="CZ160" s="64">
        <v>6.4060339999993901E-2</v>
      </c>
      <c r="DA160" s="64">
        <v>0.180808469999993</v>
      </c>
      <c r="DB160" s="64">
        <v>0.132806000000008</v>
      </c>
      <c r="DC160" s="64">
        <v>-0.15625720999999901</v>
      </c>
      <c r="DD160" s="64">
        <v>2.7840598000006302E-2</v>
      </c>
      <c r="DE160" s="64">
        <v>2.0101003000005901E-2</v>
      </c>
      <c r="DF160" s="64">
        <v>-2.3371760000001601E-2</v>
      </c>
      <c r="DG160" s="64">
        <v>-4.5871269999997501E-2</v>
      </c>
      <c r="DH160" s="64">
        <v>0.51220225999999403</v>
      </c>
      <c r="DI160" s="64">
        <v>1.7673025999975799E-3</v>
      </c>
      <c r="DJ160" s="64">
        <v>-0.11748072999999699</v>
      </c>
      <c r="DK160" s="64">
        <v>0.41407826999999597</v>
      </c>
      <c r="DL160" s="64">
        <v>-0.12104241499999401</v>
      </c>
      <c r="DM160" s="64">
        <v>-1.88282079999991E-2</v>
      </c>
      <c r="DN160" s="64">
        <v>-0.16366159999999799</v>
      </c>
      <c r="DO160" s="64">
        <v>-3.0567169999995401E-2</v>
      </c>
      <c r="DP160" s="64">
        <v>-2.99371759999945E-2</v>
      </c>
      <c r="DQ160" s="64">
        <v>-4.3729739999998102E-2</v>
      </c>
      <c r="DR160" s="64">
        <v>-2.7336762999996499E-2</v>
      </c>
      <c r="DS160" s="64">
        <v>-2.2382091000028299E-3</v>
      </c>
      <c r="DT160" s="64">
        <v>-3.6955866999999198E-2</v>
      </c>
      <c r="DU160" s="64">
        <v>-8.3254113999997603E-2</v>
      </c>
      <c r="DV160" s="64">
        <v>-6.6609997000033304E-3</v>
      </c>
      <c r="DW160" s="64">
        <v>0.221282270000001</v>
      </c>
      <c r="DX160" s="64">
        <v>0.19942544000000101</v>
      </c>
      <c r="DY160" s="64">
        <v>-1.1610622500002299E-2</v>
      </c>
      <c r="DZ160" s="64">
        <v>-4.7081660000003502E-2</v>
      </c>
      <c r="EA160" s="64">
        <v>0.143396400000007</v>
      </c>
      <c r="EB160" s="64">
        <v>0.236233670000008</v>
      </c>
    </row>
    <row r="161" spans="1:132" x14ac:dyDescent="0.3">
      <c r="A161" s="63"/>
      <c r="B161" s="80" t="s">
        <v>352</v>
      </c>
      <c r="C161" s="64">
        <v>-5.4034512000000798E-2</v>
      </c>
      <c r="D161" s="64">
        <v>-0.42504894999999498</v>
      </c>
      <c r="E161" s="64">
        <v>-0.67995816000000497</v>
      </c>
      <c r="F161" s="64">
        <v>0.74139650000000201</v>
      </c>
      <c r="G161" s="64">
        <v>0.66827739999999503</v>
      </c>
      <c r="H161" s="64">
        <v>2.37698649999896E-2</v>
      </c>
      <c r="I161" s="64">
        <v>-1.24402710000027E-2</v>
      </c>
      <c r="J161" s="64">
        <v>-0.675349599999997</v>
      </c>
      <c r="K161" s="64">
        <v>-0.32270416999999901</v>
      </c>
      <c r="L161" s="64">
        <v>-0.42409549999999901</v>
      </c>
      <c r="M161" s="64">
        <v>-0.29131167999999502</v>
      </c>
      <c r="N161" s="64">
        <v>-3.0887150000003E-2</v>
      </c>
      <c r="O161" s="64">
        <v>8.0543920000009095E-2</v>
      </c>
      <c r="P161" s="64">
        <v>4.1565043007452098E-5</v>
      </c>
      <c r="Q161" s="64">
        <v>-0.51799183999999798</v>
      </c>
      <c r="R161" s="64">
        <v>-0.203917249999996</v>
      </c>
      <c r="S161" s="64">
        <v>0.34566977999999099</v>
      </c>
      <c r="T161" s="64">
        <v>-0.12524716999999799</v>
      </c>
      <c r="U161" s="64">
        <v>1.6312347999991601E-2</v>
      </c>
      <c r="V161" s="64">
        <v>-0.27659899999999998</v>
      </c>
      <c r="W161" s="64">
        <v>5.0582030000079197E-3</v>
      </c>
      <c r="X161" s="64">
        <v>4.9352274000000103</v>
      </c>
      <c r="Y161" s="64">
        <v>0.220117850000001</v>
      </c>
      <c r="Z161" s="64">
        <v>-6.5959439999996303E-2</v>
      </c>
      <c r="AA161" s="64">
        <v>6.5257039999999697E-2</v>
      </c>
      <c r="AB161" s="64">
        <v>-0.222036449999996</v>
      </c>
      <c r="AC161" s="64">
        <v>1.27395130000041E-2</v>
      </c>
      <c r="AD161" s="64">
        <v>0.192902039999998</v>
      </c>
      <c r="AE161" s="64">
        <v>1.8258960000006E-2</v>
      </c>
      <c r="AF161" s="64">
        <v>0.392465649999996</v>
      </c>
      <c r="AG161" s="64">
        <v>-0.21090795000000601</v>
      </c>
      <c r="AH161" s="64">
        <v>-0.179532319999998</v>
      </c>
      <c r="AI161" s="64">
        <v>9.4706549999989995E-2</v>
      </c>
      <c r="AJ161" s="64">
        <v>-0.176093799999999</v>
      </c>
      <c r="AK161" s="64">
        <v>-0.38263276000000102</v>
      </c>
      <c r="AL161" s="64">
        <v>-1.0841290999996599E-2</v>
      </c>
      <c r="AM161" s="64">
        <v>-0.24476564000000001</v>
      </c>
      <c r="AN161" s="64">
        <v>4.5604429999990301E-2</v>
      </c>
      <c r="AO161" s="64">
        <v>1.5010262999992601E-2</v>
      </c>
      <c r="AP161" s="64">
        <v>-0.23551603000000501</v>
      </c>
      <c r="AQ161" s="64">
        <v>0.14742717000000299</v>
      </c>
      <c r="AR161" s="64">
        <v>1.9513567999999999</v>
      </c>
      <c r="AS161" s="64">
        <v>-5.0458501999994798E-2</v>
      </c>
      <c r="AT161" s="64">
        <v>-1.3609989999996399E-2</v>
      </c>
      <c r="AU161" s="64">
        <v>-1.47877250000761E-5</v>
      </c>
      <c r="AV161" s="64">
        <v>-0.25060542999999502</v>
      </c>
      <c r="AW161" s="64">
        <v>9.5947385000005894E-2</v>
      </c>
      <c r="AX161" s="64">
        <v>-0.181640459999999</v>
      </c>
      <c r="AY161" s="64">
        <v>-5.4599840000002502E-2</v>
      </c>
      <c r="AZ161" s="64">
        <v>0.25503873999999099</v>
      </c>
      <c r="BA161" s="64">
        <v>-6.8092233999994506E-2</v>
      </c>
      <c r="BB161" s="64">
        <v>0.125693780000002</v>
      </c>
      <c r="BC161" s="64">
        <v>-9.2031290000005303E-2</v>
      </c>
      <c r="BD161" s="64">
        <v>-0.20724656999999699</v>
      </c>
      <c r="BE161" s="64">
        <v>6.6436596000007994E-2</v>
      </c>
      <c r="BF161" s="64">
        <v>-6.9507950000002899E-2</v>
      </c>
      <c r="BG161" s="64">
        <v>-6.1847390000002701E-2</v>
      </c>
      <c r="BH161" s="64">
        <v>0.222110599999992</v>
      </c>
      <c r="BI161" s="64">
        <v>9.1285410000008199E-2</v>
      </c>
      <c r="BJ161" s="64">
        <v>-4.0152063</v>
      </c>
      <c r="BK161" s="64">
        <v>-9.3485270000004395E-2</v>
      </c>
      <c r="BL161" s="64">
        <v>-0.45334651999999798</v>
      </c>
      <c r="BM161" s="64">
        <v>-7.46135100000434E-3</v>
      </c>
      <c r="BN161" s="64">
        <v>-0.38237283</v>
      </c>
      <c r="BO161" s="64">
        <v>6.3589309999989602E-2</v>
      </c>
      <c r="BP161" s="64">
        <v>0.14356986999999299</v>
      </c>
      <c r="BQ161" s="64">
        <v>-4.48245930000035E-2</v>
      </c>
      <c r="BR161" s="64">
        <v>0.41446593000000798</v>
      </c>
      <c r="BS161" s="64">
        <v>-0.15722391000000399</v>
      </c>
      <c r="BT161" s="64">
        <v>1.13725450000102E-2</v>
      </c>
      <c r="BU161" s="64">
        <v>2.1570502000001199E-2</v>
      </c>
      <c r="BV161" s="64">
        <v>0.20529445999999399</v>
      </c>
      <c r="BW161" s="64">
        <v>-0.15593295000000401</v>
      </c>
      <c r="BX161" s="64">
        <v>0.11762369399999099</v>
      </c>
      <c r="BY161" s="64">
        <v>0.16760940000000199</v>
      </c>
      <c r="BZ161" s="64">
        <v>0.210113390000011</v>
      </c>
      <c r="CA161" s="64">
        <v>0.17783387000001</v>
      </c>
      <c r="CB161" s="64">
        <v>-1.8083488000031299E-3</v>
      </c>
      <c r="CC161" s="64">
        <v>-5.1638689999999897E-2</v>
      </c>
      <c r="CD161" s="64">
        <v>-1.3062065</v>
      </c>
      <c r="CE161" s="64">
        <v>-0.172161599999998</v>
      </c>
      <c r="CF161" s="64">
        <v>-2.6893985999998399E-2</v>
      </c>
      <c r="CG161" s="64">
        <v>-0.182567280000001</v>
      </c>
      <c r="CH161" s="64">
        <v>5.9468314000010701E-2</v>
      </c>
      <c r="CI161" s="64">
        <v>0.34660073999999202</v>
      </c>
      <c r="CJ161" s="64">
        <v>5.6502677999992201E-2</v>
      </c>
      <c r="CK161" s="64">
        <v>0.27589664000000602</v>
      </c>
      <c r="CL161" s="64">
        <v>0.12853442000000401</v>
      </c>
      <c r="CM161" s="64">
        <v>0.20125283000000899</v>
      </c>
      <c r="CN161" s="64">
        <v>-0.117396496</v>
      </c>
      <c r="CO161" s="64">
        <v>-0.105570639999997</v>
      </c>
      <c r="CP161" s="64">
        <v>8.2463630000084703E-3</v>
      </c>
      <c r="CQ161" s="64">
        <v>-0.135976879999999</v>
      </c>
      <c r="CR161" s="64">
        <v>-0.24814330000000301</v>
      </c>
      <c r="CS161" s="64">
        <v>-0.115035799999996</v>
      </c>
      <c r="CT161" s="64">
        <v>0.10468726999999201</v>
      </c>
      <c r="CU161" s="64">
        <v>-0.26679579999999697</v>
      </c>
      <c r="CV161" s="64">
        <v>-0.27955670000000499</v>
      </c>
      <c r="CW161" s="64">
        <v>5.1851890000009802E-2</v>
      </c>
      <c r="CX161" s="64">
        <v>1.15338030000001</v>
      </c>
      <c r="CY161" s="64">
        <v>5.5371137000000097</v>
      </c>
      <c r="CZ161" s="64">
        <v>4.6079595000003699E-2</v>
      </c>
      <c r="DA161" s="64">
        <v>0.10013224000000601</v>
      </c>
      <c r="DB161" s="64">
        <v>0.29907277000000798</v>
      </c>
      <c r="DC161" s="64">
        <v>-0.34829542000000002</v>
      </c>
      <c r="DD161" s="64">
        <v>8.0922860000010005E-2</v>
      </c>
      <c r="DE161" s="64">
        <v>7.9677560000002201E-2</v>
      </c>
      <c r="DF161" s="64">
        <v>6.3282720000001902E-2</v>
      </c>
      <c r="DG161" s="64">
        <v>-0.18227363999999699</v>
      </c>
      <c r="DH161" s="64">
        <v>-0.37192716999999698</v>
      </c>
      <c r="DI161" s="64">
        <v>-1.63779079997983E-4</v>
      </c>
      <c r="DJ161" s="64">
        <v>-0.13501026000000099</v>
      </c>
      <c r="DK161" s="64">
        <v>0.52889425000000101</v>
      </c>
      <c r="DL161" s="64">
        <v>-0.13407102000000401</v>
      </c>
      <c r="DM161" s="64">
        <v>2.2206235999999699E-2</v>
      </c>
      <c r="DN161" s="64">
        <v>-0.38012429999999497</v>
      </c>
      <c r="DO161" s="64">
        <v>-4.4760755999995197E-2</v>
      </c>
      <c r="DP161" s="64">
        <v>-8.4399689999958803E-3</v>
      </c>
      <c r="DQ161" s="64">
        <v>-4.5407847000000799E-2</v>
      </c>
      <c r="DR161" s="64">
        <v>-4.1287422000002599E-2</v>
      </c>
      <c r="DS161" s="64">
        <v>1.68410990000201E-3</v>
      </c>
      <c r="DT161" s="64">
        <v>-0.103756899999996</v>
      </c>
      <c r="DU161" s="64">
        <v>-0.25037712000000001</v>
      </c>
      <c r="DV161" s="64">
        <v>-1.1237939999997301E-2</v>
      </c>
      <c r="DW161" s="64">
        <v>0.38530549999999902</v>
      </c>
      <c r="DX161" s="64">
        <v>0.24829143000000301</v>
      </c>
      <c r="DY161" s="64">
        <v>-3.8542050000001098E-2</v>
      </c>
      <c r="DZ161" s="64">
        <v>-0.102781095000004</v>
      </c>
      <c r="EA161" s="64">
        <v>0.26733672999998997</v>
      </c>
      <c r="EB161" s="64">
        <v>0.38507965000000899</v>
      </c>
    </row>
    <row r="162" spans="1:132" x14ac:dyDescent="0.3">
      <c r="A162" s="63"/>
      <c r="B162" s="81" t="s">
        <v>353</v>
      </c>
      <c r="C162" s="64">
        <v>-5.4034512000000798E-2</v>
      </c>
      <c r="D162" s="64">
        <v>-0.42504894999999498</v>
      </c>
      <c r="E162" s="64">
        <v>-0.67995816000000497</v>
      </c>
      <c r="F162" s="64">
        <v>0.74139650000000201</v>
      </c>
      <c r="G162" s="64">
        <v>0.66827739999999503</v>
      </c>
      <c r="H162" s="64">
        <v>2.37698649999896E-2</v>
      </c>
      <c r="I162" s="64">
        <v>-1.24402710000027E-2</v>
      </c>
      <c r="J162" s="64">
        <v>-0.675349599999997</v>
      </c>
      <c r="K162" s="64">
        <v>-0.32270416999999901</v>
      </c>
      <c r="L162" s="64">
        <v>-0.42409549999999901</v>
      </c>
      <c r="M162" s="64">
        <v>-0.29131167999999502</v>
      </c>
      <c r="N162" s="64">
        <v>-3.0887150000003E-2</v>
      </c>
      <c r="O162" s="64">
        <v>8.0543920000009095E-2</v>
      </c>
      <c r="P162" s="64">
        <v>4.1565043007452098E-5</v>
      </c>
      <c r="Q162" s="64">
        <v>-0.51799183999999798</v>
      </c>
      <c r="R162" s="64">
        <v>-0.203917249999996</v>
      </c>
      <c r="S162" s="64">
        <v>0.34566977999999099</v>
      </c>
      <c r="T162" s="64">
        <v>-0.12524716999999799</v>
      </c>
      <c r="U162" s="64">
        <v>1.6312347999991601E-2</v>
      </c>
      <c r="V162" s="64">
        <v>-0.27659899999999998</v>
      </c>
      <c r="W162" s="64">
        <v>5.0582030000079197E-3</v>
      </c>
      <c r="X162" s="64">
        <v>4.9352274000000103</v>
      </c>
      <c r="Y162" s="64">
        <v>0.220117850000001</v>
      </c>
      <c r="Z162" s="64">
        <v>-6.5959439999996303E-2</v>
      </c>
      <c r="AA162" s="64">
        <v>6.5257039999999697E-2</v>
      </c>
      <c r="AB162" s="64">
        <v>-0.222036449999996</v>
      </c>
      <c r="AC162" s="64">
        <v>1.27395130000041E-2</v>
      </c>
      <c r="AD162" s="64">
        <v>0.192902039999998</v>
      </c>
      <c r="AE162" s="64">
        <v>1.8258960000006E-2</v>
      </c>
      <c r="AF162" s="64">
        <v>0.392465649999996</v>
      </c>
      <c r="AG162" s="64">
        <v>-0.21090795000000601</v>
      </c>
      <c r="AH162" s="64">
        <v>-0.179532319999998</v>
      </c>
      <c r="AI162" s="64">
        <v>9.4706549999989995E-2</v>
      </c>
      <c r="AJ162" s="64">
        <v>-0.176093799999999</v>
      </c>
      <c r="AK162" s="64">
        <v>-0.38263276000000102</v>
      </c>
      <c r="AL162" s="64">
        <v>-1.0841290999996599E-2</v>
      </c>
      <c r="AM162" s="64">
        <v>-0.24476564000000001</v>
      </c>
      <c r="AN162" s="64">
        <v>4.5604429999990301E-2</v>
      </c>
      <c r="AO162" s="64">
        <v>1.5010262999992601E-2</v>
      </c>
      <c r="AP162" s="64">
        <v>-0.23551603000000501</v>
      </c>
      <c r="AQ162" s="64">
        <v>0.14742717000000299</v>
      </c>
      <c r="AR162" s="64">
        <v>1.9513567999999999</v>
      </c>
      <c r="AS162" s="64">
        <v>-5.0458501999994798E-2</v>
      </c>
      <c r="AT162" s="64">
        <v>-1.3609989999996399E-2</v>
      </c>
      <c r="AU162" s="64">
        <v>-1.47877250000761E-5</v>
      </c>
      <c r="AV162" s="64">
        <v>-0.25060542999999502</v>
      </c>
      <c r="AW162" s="64">
        <v>9.5947385000005894E-2</v>
      </c>
      <c r="AX162" s="64">
        <v>-0.181640459999999</v>
      </c>
      <c r="AY162" s="64">
        <v>-5.4599840000002502E-2</v>
      </c>
      <c r="AZ162" s="64">
        <v>0.25503873999999099</v>
      </c>
      <c r="BA162" s="64">
        <v>-6.8092233999994506E-2</v>
      </c>
      <c r="BB162" s="64">
        <v>0.125693780000002</v>
      </c>
      <c r="BC162" s="64">
        <v>-9.2031290000005303E-2</v>
      </c>
      <c r="BD162" s="64">
        <v>-0.20724656999999699</v>
      </c>
      <c r="BE162" s="64">
        <v>6.6436596000007994E-2</v>
      </c>
      <c r="BF162" s="64">
        <v>-6.9507950000002899E-2</v>
      </c>
      <c r="BG162" s="64">
        <v>-6.1847390000002701E-2</v>
      </c>
      <c r="BH162" s="64">
        <v>0.222110599999992</v>
      </c>
      <c r="BI162" s="64">
        <v>9.1285410000008199E-2</v>
      </c>
      <c r="BJ162" s="64">
        <v>-4.0152063</v>
      </c>
      <c r="BK162" s="64">
        <v>-9.3485270000004395E-2</v>
      </c>
      <c r="BL162" s="64">
        <v>-0.45334651999999798</v>
      </c>
      <c r="BM162" s="64">
        <v>-7.46135100000434E-3</v>
      </c>
      <c r="BN162" s="64">
        <v>-0.38237283</v>
      </c>
      <c r="BO162" s="64">
        <v>6.3589309999989602E-2</v>
      </c>
      <c r="BP162" s="64">
        <v>0.14356986999999299</v>
      </c>
      <c r="BQ162" s="64">
        <v>-4.48245930000035E-2</v>
      </c>
      <c r="BR162" s="64">
        <v>0.41446593000000798</v>
      </c>
      <c r="BS162" s="64">
        <v>-0.15722391000000399</v>
      </c>
      <c r="BT162" s="64">
        <v>1.13725450000102E-2</v>
      </c>
      <c r="BU162" s="64">
        <v>2.1570502000001199E-2</v>
      </c>
      <c r="BV162" s="64">
        <v>0.20529445999999399</v>
      </c>
      <c r="BW162" s="64">
        <v>-0.15593295000000401</v>
      </c>
      <c r="BX162" s="64">
        <v>0.11762369399999099</v>
      </c>
      <c r="BY162" s="64">
        <v>0.16760940000000199</v>
      </c>
      <c r="BZ162" s="64">
        <v>0.210113390000011</v>
      </c>
      <c r="CA162" s="64">
        <v>0.17783387000001</v>
      </c>
      <c r="CB162" s="64">
        <v>-1.8083488000031299E-3</v>
      </c>
      <c r="CC162" s="64">
        <v>-5.1638689999999897E-2</v>
      </c>
      <c r="CD162" s="64">
        <v>-1.3062065</v>
      </c>
      <c r="CE162" s="64">
        <v>-0.172161599999998</v>
      </c>
      <c r="CF162" s="64">
        <v>-2.6893985999998399E-2</v>
      </c>
      <c r="CG162" s="64">
        <v>-0.182567280000001</v>
      </c>
      <c r="CH162" s="64">
        <v>5.9468314000010701E-2</v>
      </c>
      <c r="CI162" s="64">
        <v>0.34660073999999202</v>
      </c>
      <c r="CJ162" s="64">
        <v>5.6502677999992201E-2</v>
      </c>
      <c r="CK162" s="64">
        <v>0.27589664000000602</v>
      </c>
      <c r="CL162" s="64">
        <v>0.12853442000000401</v>
      </c>
      <c r="CM162" s="64">
        <v>0.20125283000000899</v>
      </c>
      <c r="CN162" s="64">
        <v>-0.117396496</v>
      </c>
      <c r="CO162" s="64">
        <v>-0.105570639999997</v>
      </c>
      <c r="CP162" s="64">
        <v>8.2463630000084703E-3</v>
      </c>
      <c r="CQ162" s="64">
        <v>-0.135976879999999</v>
      </c>
      <c r="CR162" s="64">
        <v>-0.24814330000000301</v>
      </c>
      <c r="CS162" s="64">
        <v>-0.115035799999996</v>
      </c>
      <c r="CT162" s="64">
        <v>0.10468726999999201</v>
      </c>
      <c r="CU162" s="64">
        <v>-0.26679579999999697</v>
      </c>
      <c r="CV162" s="64">
        <v>-0.27955670000000499</v>
      </c>
      <c r="CW162" s="64">
        <v>5.1851890000009802E-2</v>
      </c>
      <c r="CX162" s="64">
        <v>1.15338030000001</v>
      </c>
      <c r="CY162" s="64">
        <v>5.5371137000000097</v>
      </c>
      <c r="CZ162" s="64">
        <v>4.6079595000003699E-2</v>
      </c>
      <c r="DA162" s="64">
        <v>0.10013224000000601</v>
      </c>
      <c r="DB162" s="64">
        <v>0.29907277000000798</v>
      </c>
      <c r="DC162" s="64">
        <v>-0.34829542000000002</v>
      </c>
      <c r="DD162" s="64">
        <v>8.0922860000010005E-2</v>
      </c>
      <c r="DE162" s="64">
        <v>7.9677560000002201E-2</v>
      </c>
      <c r="DF162" s="64">
        <v>6.3282720000001902E-2</v>
      </c>
      <c r="DG162" s="64">
        <v>-0.18227363999999699</v>
      </c>
      <c r="DH162" s="64">
        <v>-0.37192716999999698</v>
      </c>
      <c r="DI162" s="64">
        <v>-1.63779079997983E-4</v>
      </c>
      <c r="DJ162" s="64">
        <v>-0.13501026000000099</v>
      </c>
      <c r="DK162" s="64">
        <v>0.52889425000000101</v>
      </c>
      <c r="DL162" s="64">
        <v>-0.13407102000000401</v>
      </c>
      <c r="DM162" s="64">
        <v>2.2206235999999699E-2</v>
      </c>
      <c r="DN162" s="64">
        <v>-0.38012429999999497</v>
      </c>
      <c r="DO162" s="64">
        <v>-4.4760755999995197E-2</v>
      </c>
      <c r="DP162" s="64">
        <v>-8.4399689999958803E-3</v>
      </c>
      <c r="DQ162" s="64">
        <v>-4.5407847000000799E-2</v>
      </c>
      <c r="DR162" s="64">
        <v>-4.1287422000002599E-2</v>
      </c>
      <c r="DS162" s="64">
        <v>1.68410990000201E-3</v>
      </c>
      <c r="DT162" s="64">
        <v>-0.103756899999996</v>
      </c>
      <c r="DU162" s="64">
        <v>-0.25037712000000001</v>
      </c>
      <c r="DV162" s="64">
        <v>-1.1237939999997301E-2</v>
      </c>
      <c r="DW162" s="64">
        <v>0.38530549999999902</v>
      </c>
      <c r="DX162" s="64">
        <v>0.24829143000000301</v>
      </c>
      <c r="DY162" s="64">
        <v>-3.8542050000001098E-2</v>
      </c>
      <c r="DZ162" s="64">
        <v>-0.102781095000004</v>
      </c>
      <c r="EA162" s="64">
        <v>0.26733672999998997</v>
      </c>
      <c r="EB162" s="64">
        <v>0.38507965000000899</v>
      </c>
    </row>
    <row r="163" spans="1:132" x14ac:dyDescent="0.3">
      <c r="A163" s="63"/>
      <c r="B163" s="82" t="s">
        <v>354</v>
      </c>
      <c r="C163" s="64">
        <v>-5.4034512000000798E-2</v>
      </c>
      <c r="D163" s="64">
        <v>-0.42504894999999498</v>
      </c>
      <c r="E163" s="64">
        <v>-0.67995816000000497</v>
      </c>
      <c r="F163" s="64">
        <v>0.74139650000000201</v>
      </c>
      <c r="G163" s="64">
        <v>0.66827739999999503</v>
      </c>
      <c r="H163" s="64">
        <v>2.37698649999896E-2</v>
      </c>
      <c r="I163" s="64">
        <v>-1.24402710000027E-2</v>
      </c>
      <c r="J163" s="64">
        <v>-0.675349599999997</v>
      </c>
      <c r="K163" s="64">
        <v>-0.32270416999999901</v>
      </c>
      <c r="L163" s="64">
        <v>-0.42409549999999901</v>
      </c>
      <c r="M163" s="64">
        <v>-0.29131167999999502</v>
      </c>
      <c r="N163" s="64">
        <v>-3.0887150000003E-2</v>
      </c>
      <c r="O163" s="64">
        <v>8.0543920000009095E-2</v>
      </c>
      <c r="P163" s="64">
        <v>4.1565043007452098E-5</v>
      </c>
      <c r="Q163" s="64">
        <v>-0.51799183999999798</v>
      </c>
      <c r="R163" s="64">
        <v>-0.203917249999996</v>
      </c>
      <c r="S163" s="64">
        <v>0.34566977999999099</v>
      </c>
      <c r="T163" s="64">
        <v>-0.12524716999999799</v>
      </c>
      <c r="U163" s="64">
        <v>1.6312347999991601E-2</v>
      </c>
      <c r="V163" s="64">
        <v>-0.27659899999999998</v>
      </c>
      <c r="W163" s="64">
        <v>5.0582030000079197E-3</v>
      </c>
      <c r="X163" s="64">
        <v>4.9352274000000103</v>
      </c>
      <c r="Y163" s="64">
        <v>0.220117850000001</v>
      </c>
      <c r="Z163" s="64">
        <v>-6.5959439999996303E-2</v>
      </c>
      <c r="AA163" s="64">
        <v>6.5257039999999697E-2</v>
      </c>
      <c r="AB163" s="64">
        <v>-0.222036449999996</v>
      </c>
      <c r="AC163" s="64">
        <v>1.27395130000041E-2</v>
      </c>
      <c r="AD163" s="64">
        <v>0.192902039999998</v>
      </c>
      <c r="AE163" s="64">
        <v>1.8258960000006E-2</v>
      </c>
      <c r="AF163" s="64">
        <v>0.392465649999996</v>
      </c>
      <c r="AG163" s="64">
        <v>-0.21090795000000601</v>
      </c>
      <c r="AH163" s="64">
        <v>-0.179532319999998</v>
      </c>
      <c r="AI163" s="64">
        <v>9.4706549999989995E-2</v>
      </c>
      <c r="AJ163" s="64">
        <v>-0.176093799999999</v>
      </c>
      <c r="AK163" s="64">
        <v>-0.38263276000000102</v>
      </c>
      <c r="AL163" s="64">
        <v>-1.0841290999996599E-2</v>
      </c>
      <c r="AM163" s="64">
        <v>-0.24476564000000001</v>
      </c>
      <c r="AN163" s="64">
        <v>4.5604429999990301E-2</v>
      </c>
      <c r="AO163" s="64">
        <v>1.5010262999992601E-2</v>
      </c>
      <c r="AP163" s="64">
        <v>-0.23551603000000501</v>
      </c>
      <c r="AQ163" s="64">
        <v>0.14742717000000299</v>
      </c>
      <c r="AR163" s="64">
        <v>1.9513567999999999</v>
      </c>
      <c r="AS163" s="64">
        <v>-5.0458501999994798E-2</v>
      </c>
      <c r="AT163" s="64">
        <v>-1.3609989999996399E-2</v>
      </c>
      <c r="AU163" s="64">
        <v>-1.47877250000761E-5</v>
      </c>
      <c r="AV163" s="64">
        <v>-0.25060542999999502</v>
      </c>
      <c r="AW163" s="64">
        <v>9.5947385000005894E-2</v>
      </c>
      <c r="AX163" s="64">
        <v>-0.181640459999999</v>
      </c>
      <c r="AY163" s="64">
        <v>-5.4599840000002502E-2</v>
      </c>
      <c r="AZ163" s="64">
        <v>0.25503873999999099</v>
      </c>
      <c r="BA163" s="64">
        <v>-6.8092233999994506E-2</v>
      </c>
      <c r="BB163" s="64">
        <v>0.125693780000002</v>
      </c>
      <c r="BC163" s="64">
        <v>-9.2031290000005303E-2</v>
      </c>
      <c r="BD163" s="64">
        <v>-0.20724656999999699</v>
      </c>
      <c r="BE163" s="64">
        <v>6.6436596000007994E-2</v>
      </c>
      <c r="BF163" s="64">
        <v>-6.9507950000002899E-2</v>
      </c>
      <c r="BG163" s="64">
        <v>-6.1847390000002701E-2</v>
      </c>
      <c r="BH163" s="64">
        <v>0.222110599999992</v>
      </c>
      <c r="BI163" s="64">
        <v>9.1285410000008199E-2</v>
      </c>
      <c r="BJ163" s="64">
        <v>-4.0152063</v>
      </c>
      <c r="BK163" s="64">
        <v>-9.3485270000004395E-2</v>
      </c>
      <c r="BL163" s="64">
        <v>-0.45334651999999798</v>
      </c>
      <c r="BM163" s="64">
        <v>-7.46135100000434E-3</v>
      </c>
      <c r="BN163" s="64">
        <v>-0.38237283</v>
      </c>
      <c r="BO163" s="64">
        <v>6.3589309999989602E-2</v>
      </c>
      <c r="BP163" s="64">
        <v>0.14356986999999299</v>
      </c>
      <c r="BQ163" s="64">
        <v>-4.48245930000035E-2</v>
      </c>
      <c r="BR163" s="64">
        <v>0.41446593000000798</v>
      </c>
      <c r="BS163" s="64">
        <v>-0.15722391000000399</v>
      </c>
      <c r="BT163" s="64">
        <v>1.13725450000102E-2</v>
      </c>
      <c r="BU163" s="64">
        <v>2.1570502000001199E-2</v>
      </c>
      <c r="BV163" s="64">
        <v>0.20529445999999399</v>
      </c>
      <c r="BW163" s="64">
        <v>-0.15593295000000401</v>
      </c>
      <c r="BX163" s="64">
        <v>0.11762369399999099</v>
      </c>
      <c r="BY163" s="64">
        <v>0.16760940000000199</v>
      </c>
      <c r="BZ163" s="64">
        <v>0.210113390000011</v>
      </c>
      <c r="CA163" s="64">
        <v>0.17783387000001</v>
      </c>
      <c r="CB163" s="64">
        <v>-1.8083488000031299E-3</v>
      </c>
      <c r="CC163" s="64">
        <v>-5.1638689999999897E-2</v>
      </c>
      <c r="CD163" s="64">
        <v>-1.3062065</v>
      </c>
      <c r="CE163" s="64">
        <v>-0.172161599999998</v>
      </c>
      <c r="CF163" s="64">
        <v>-2.6893985999998399E-2</v>
      </c>
      <c r="CG163" s="64">
        <v>-0.182567280000001</v>
      </c>
      <c r="CH163" s="64">
        <v>5.9468314000010701E-2</v>
      </c>
      <c r="CI163" s="64">
        <v>0.34660073999999202</v>
      </c>
      <c r="CJ163" s="64">
        <v>5.6502677999992201E-2</v>
      </c>
      <c r="CK163" s="64">
        <v>0.27589664000000602</v>
      </c>
      <c r="CL163" s="64">
        <v>0.12853442000000401</v>
      </c>
      <c r="CM163" s="64">
        <v>0.20125283000000899</v>
      </c>
      <c r="CN163" s="64">
        <v>-0.117396496</v>
      </c>
      <c r="CO163" s="64">
        <v>-0.105570639999997</v>
      </c>
      <c r="CP163" s="64">
        <v>8.2463630000084703E-3</v>
      </c>
      <c r="CQ163" s="64">
        <v>-0.135976879999999</v>
      </c>
      <c r="CR163" s="64">
        <v>-0.24814330000000301</v>
      </c>
      <c r="CS163" s="64">
        <v>-0.115035799999996</v>
      </c>
      <c r="CT163" s="64">
        <v>0.10468726999999201</v>
      </c>
      <c r="CU163" s="64">
        <v>-0.26679579999999697</v>
      </c>
      <c r="CV163" s="64">
        <v>-0.27955670000000499</v>
      </c>
      <c r="CW163" s="64">
        <v>5.1851890000009802E-2</v>
      </c>
      <c r="CX163" s="64">
        <v>1.15338030000001</v>
      </c>
      <c r="CY163" s="64">
        <v>5.5371137000000097</v>
      </c>
      <c r="CZ163" s="64">
        <v>4.6079595000003699E-2</v>
      </c>
      <c r="DA163" s="64">
        <v>0.10013224000000601</v>
      </c>
      <c r="DB163" s="64">
        <v>0.29907277000000798</v>
      </c>
      <c r="DC163" s="64">
        <v>-0.34829542000000002</v>
      </c>
      <c r="DD163" s="64">
        <v>8.0922860000010005E-2</v>
      </c>
      <c r="DE163" s="64">
        <v>7.9677560000002201E-2</v>
      </c>
      <c r="DF163" s="64">
        <v>6.3282720000001902E-2</v>
      </c>
      <c r="DG163" s="64">
        <v>-0.18227363999999699</v>
      </c>
      <c r="DH163" s="64">
        <v>-0.37192716999999698</v>
      </c>
      <c r="DI163" s="64">
        <v>-1.63779079997983E-4</v>
      </c>
      <c r="DJ163" s="64">
        <v>-0.13501026000000099</v>
      </c>
      <c r="DK163" s="64">
        <v>0.52889425000000101</v>
      </c>
      <c r="DL163" s="64">
        <v>-0.13407102000000401</v>
      </c>
      <c r="DM163" s="64">
        <v>2.2206235999999699E-2</v>
      </c>
      <c r="DN163" s="64">
        <v>-0.38012429999999497</v>
      </c>
      <c r="DO163" s="64">
        <v>-4.4760755999995197E-2</v>
      </c>
      <c r="DP163" s="64">
        <v>-8.4399689999958803E-3</v>
      </c>
      <c r="DQ163" s="64">
        <v>-4.5407847000000799E-2</v>
      </c>
      <c r="DR163" s="64">
        <v>-4.1287422000002599E-2</v>
      </c>
      <c r="DS163" s="64">
        <v>1.68410990000201E-3</v>
      </c>
      <c r="DT163" s="64">
        <v>-0.103756899999996</v>
      </c>
      <c r="DU163" s="64">
        <v>-0.25037712000000001</v>
      </c>
      <c r="DV163" s="64">
        <v>-1.1237939999997301E-2</v>
      </c>
      <c r="DW163" s="64">
        <v>0.38530549999999902</v>
      </c>
      <c r="DX163" s="64">
        <v>0.24829143000000301</v>
      </c>
      <c r="DY163" s="64">
        <v>-3.8542050000001098E-2</v>
      </c>
      <c r="DZ163" s="64">
        <v>-0.102781095000004</v>
      </c>
      <c r="EA163" s="64">
        <v>0.26733672999998997</v>
      </c>
      <c r="EB163" s="64">
        <v>0.38507965000000899</v>
      </c>
    </row>
    <row r="164" spans="1:132" x14ac:dyDescent="0.3">
      <c r="A164" s="63"/>
      <c r="B164" s="82" t="s">
        <v>355</v>
      </c>
      <c r="C164" s="64">
        <v>-5.4034512000000798E-2</v>
      </c>
      <c r="D164" s="64">
        <v>-0.42504894999999498</v>
      </c>
      <c r="E164" s="64">
        <v>-0.67995816000000497</v>
      </c>
      <c r="F164" s="64">
        <v>0.74139650000000201</v>
      </c>
      <c r="G164" s="64">
        <v>0.66827739999999503</v>
      </c>
      <c r="H164" s="64">
        <v>2.37698649999896E-2</v>
      </c>
      <c r="I164" s="64">
        <v>-1.24402710000027E-2</v>
      </c>
      <c r="J164" s="64">
        <v>-0.675349599999997</v>
      </c>
      <c r="K164" s="64">
        <v>-0.32270416999999901</v>
      </c>
      <c r="L164" s="64">
        <v>-0.42409549999999901</v>
      </c>
      <c r="M164" s="64">
        <v>-0.29131167999999502</v>
      </c>
      <c r="N164" s="64">
        <v>-3.0887150000003E-2</v>
      </c>
      <c r="O164" s="64">
        <v>8.0543920000009095E-2</v>
      </c>
      <c r="P164" s="64">
        <v>4.1565043007452098E-5</v>
      </c>
      <c r="Q164" s="64">
        <v>-0.51799183999999798</v>
      </c>
      <c r="R164" s="64">
        <v>-0.203917249999996</v>
      </c>
      <c r="S164" s="64">
        <v>0.34566977999999099</v>
      </c>
      <c r="T164" s="64">
        <v>-0.12524716999999799</v>
      </c>
      <c r="U164" s="64">
        <v>1.6312347999991601E-2</v>
      </c>
      <c r="V164" s="64">
        <v>-0.27659899999999998</v>
      </c>
      <c r="W164" s="64">
        <v>5.0582030000079197E-3</v>
      </c>
      <c r="X164" s="64">
        <v>4.9352274000000103</v>
      </c>
      <c r="Y164" s="64">
        <v>0.220117850000001</v>
      </c>
      <c r="Z164" s="64">
        <v>-6.5959439999996303E-2</v>
      </c>
      <c r="AA164" s="64">
        <v>6.5257039999999697E-2</v>
      </c>
      <c r="AB164" s="64">
        <v>-0.222036449999996</v>
      </c>
      <c r="AC164" s="64">
        <v>1.27395130000041E-2</v>
      </c>
      <c r="AD164" s="64">
        <v>0.192902039999998</v>
      </c>
      <c r="AE164" s="64">
        <v>1.8258960000006E-2</v>
      </c>
      <c r="AF164" s="64">
        <v>0.392465649999996</v>
      </c>
      <c r="AG164" s="64">
        <v>-0.21090795000000601</v>
      </c>
      <c r="AH164" s="64">
        <v>-0.179532319999998</v>
      </c>
      <c r="AI164" s="64">
        <v>9.4706549999989995E-2</v>
      </c>
      <c r="AJ164" s="64">
        <v>-0.176093799999999</v>
      </c>
      <c r="AK164" s="64">
        <v>-0.38263276000000102</v>
      </c>
      <c r="AL164" s="64">
        <v>-1.0841290999996599E-2</v>
      </c>
      <c r="AM164" s="64">
        <v>-0.24476564000000001</v>
      </c>
      <c r="AN164" s="64">
        <v>4.5604429999990301E-2</v>
      </c>
      <c r="AO164" s="64">
        <v>1.5010262999992601E-2</v>
      </c>
      <c r="AP164" s="64">
        <v>-0.23551603000000501</v>
      </c>
      <c r="AQ164" s="64">
        <v>0.14742717000000299</v>
      </c>
      <c r="AR164" s="64">
        <v>1.9513567999999999</v>
      </c>
      <c r="AS164" s="64">
        <v>-5.0458501999994798E-2</v>
      </c>
      <c r="AT164" s="64">
        <v>-1.3609989999996399E-2</v>
      </c>
      <c r="AU164" s="64">
        <v>-1.47877250000761E-5</v>
      </c>
      <c r="AV164" s="64">
        <v>-0.25060542999999502</v>
      </c>
      <c r="AW164" s="64">
        <v>9.5947385000005894E-2</v>
      </c>
      <c r="AX164" s="64">
        <v>-0.181640459999999</v>
      </c>
      <c r="AY164" s="64">
        <v>-5.4599840000002502E-2</v>
      </c>
      <c r="AZ164" s="64">
        <v>0.25503873999999099</v>
      </c>
      <c r="BA164" s="64">
        <v>-6.8092233999994506E-2</v>
      </c>
      <c r="BB164" s="64">
        <v>0.125693780000002</v>
      </c>
      <c r="BC164" s="64">
        <v>-9.2031290000005303E-2</v>
      </c>
      <c r="BD164" s="64">
        <v>-0.20724656999999699</v>
      </c>
      <c r="BE164" s="64">
        <v>6.6436596000007994E-2</v>
      </c>
      <c r="BF164" s="64">
        <v>-6.9507950000002899E-2</v>
      </c>
      <c r="BG164" s="64">
        <v>-6.1847390000002701E-2</v>
      </c>
      <c r="BH164" s="64">
        <v>0.222110599999992</v>
      </c>
      <c r="BI164" s="64">
        <v>9.1285410000008199E-2</v>
      </c>
      <c r="BJ164" s="64">
        <v>-4.0152063</v>
      </c>
      <c r="BK164" s="64">
        <v>-9.3485270000004395E-2</v>
      </c>
      <c r="BL164" s="64">
        <v>-0.45334651999999798</v>
      </c>
      <c r="BM164" s="64">
        <v>-7.46135100000434E-3</v>
      </c>
      <c r="BN164" s="64">
        <v>-0.38237283</v>
      </c>
      <c r="BO164" s="64">
        <v>6.3589309999989602E-2</v>
      </c>
      <c r="BP164" s="64">
        <v>0.14356986999999299</v>
      </c>
      <c r="BQ164" s="64">
        <v>-4.48245930000035E-2</v>
      </c>
      <c r="BR164" s="64">
        <v>0.41446593000000798</v>
      </c>
      <c r="BS164" s="64">
        <v>-0.15722391000000399</v>
      </c>
      <c r="BT164" s="64">
        <v>1.13725450000102E-2</v>
      </c>
      <c r="BU164" s="64">
        <v>2.1570502000001199E-2</v>
      </c>
      <c r="BV164" s="64">
        <v>0.20529445999999399</v>
      </c>
      <c r="BW164" s="64">
        <v>-0.15593295000000401</v>
      </c>
      <c r="BX164" s="64">
        <v>0.11762369399999099</v>
      </c>
      <c r="BY164" s="64">
        <v>0.16760940000000199</v>
      </c>
      <c r="BZ164" s="64">
        <v>0.210113390000011</v>
      </c>
      <c r="CA164" s="64">
        <v>0.17783387000001</v>
      </c>
      <c r="CB164" s="64">
        <v>-1.8083488000031299E-3</v>
      </c>
      <c r="CC164" s="64">
        <v>-5.1638689999999897E-2</v>
      </c>
      <c r="CD164" s="64">
        <v>-1.3062065</v>
      </c>
      <c r="CE164" s="64">
        <v>-0.172161599999998</v>
      </c>
      <c r="CF164" s="64">
        <v>-2.6893985999998399E-2</v>
      </c>
      <c r="CG164" s="64">
        <v>-0.182567280000001</v>
      </c>
      <c r="CH164" s="64">
        <v>5.9468314000010701E-2</v>
      </c>
      <c r="CI164" s="64">
        <v>0.34660073999999202</v>
      </c>
      <c r="CJ164" s="64">
        <v>5.6502677999992201E-2</v>
      </c>
      <c r="CK164" s="64">
        <v>0.27589664000000602</v>
      </c>
      <c r="CL164" s="64">
        <v>0.12853442000000401</v>
      </c>
      <c r="CM164" s="64">
        <v>0.20125283000000899</v>
      </c>
      <c r="CN164" s="64">
        <v>-0.117396496</v>
      </c>
      <c r="CO164" s="64">
        <v>-0.105570639999997</v>
      </c>
      <c r="CP164" s="64">
        <v>8.2463630000084703E-3</v>
      </c>
      <c r="CQ164" s="64">
        <v>-0.135976879999999</v>
      </c>
      <c r="CR164" s="64">
        <v>-0.24814330000000301</v>
      </c>
      <c r="CS164" s="64">
        <v>-0.115035799999996</v>
      </c>
      <c r="CT164" s="64">
        <v>0.10468726999999201</v>
      </c>
      <c r="CU164" s="64">
        <v>-0.26679579999999697</v>
      </c>
      <c r="CV164" s="64">
        <v>-0.27955670000000499</v>
      </c>
      <c r="CW164" s="64">
        <v>5.1851890000009802E-2</v>
      </c>
      <c r="CX164" s="64">
        <v>1.15338030000001</v>
      </c>
      <c r="CY164" s="64">
        <v>5.5371137000000097</v>
      </c>
      <c r="CZ164" s="64">
        <v>4.6079595000003699E-2</v>
      </c>
      <c r="DA164" s="64">
        <v>0.10013224000000601</v>
      </c>
      <c r="DB164" s="64">
        <v>0.29907277000000798</v>
      </c>
      <c r="DC164" s="64">
        <v>-0.34829542000000002</v>
      </c>
      <c r="DD164" s="64">
        <v>8.0922860000010005E-2</v>
      </c>
      <c r="DE164" s="64">
        <v>7.9677560000002201E-2</v>
      </c>
      <c r="DF164" s="64">
        <v>6.3282720000001902E-2</v>
      </c>
      <c r="DG164" s="64">
        <v>-0.18227363999999699</v>
      </c>
      <c r="DH164" s="64">
        <v>-0.37192716999999698</v>
      </c>
      <c r="DI164" s="64">
        <v>-1.63779079997983E-4</v>
      </c>
      <c r="DJ164" s="64">
        <v>-0.13501026000000099</v>
      </c>
      <c r="DK164" s="64">
        <v>0.52889425000000101</v>
      </c>
      <c r="DL164" s="64">
        <v>-0.13407102000000401</v>
      </c>
      <c r="DM164" s="64">
        <v>2.2206235999999699E-2</v>
      </c>
      <c r="DN164" s="64">
        <v>-0.38012429999999497</v>
      </c>
      <c r="DO164" s="64">
        <v>-4.4760755999995197E-2</v>
      </c>
      <c r="DP164" s="64">
        <v>-8.4399689999958803E-3</v>
      </c>
      <c r="DQ164" s="64">
        <v>-4.5407847000000799E-2</v>
      </c>
      <c r="DR164" s="64">
        <v>-4.1287422000002599E-2</v>
      </c>
      <c r="DS164" s="64">
        <v>1.68410990000201E-3</v>
      </c>
      <c r="DT164" s="64">
        <v>-0.103756899999996</v>
      </c>
      <c r="DU164" s="64">
        <v>-0.25037712000000001</v>
      </c>
      <c r="DV164" s="64">
        <v>-1.1237939999997301E-2</v>
      </c>
      <c r="DW164" s="64">
        <v>0.38530549999999902</v>
      </c>
      <c r="DX164" s="64">
        <v>0.24829143000000301</v>
      </c>
      <c r="DY164" s="64">
        <v>-3.8542050000001098E-2</v>
      </c>
      <c r="DZ164" s="64">
        <v>-0.102781095000004</v>
      </c>
      <c r="EA164" s="64">
        <v>0.26733672999998997</v>
      </c>
      <c r="EB164" s="64">
        <v>0.38507965000000899</v>
      </c>
    </row>
    <row r="165" spans="1:132" x14ac:dyDescent="0.3">
      <c r="A165" s="63"/>
      <c r="B165" s="82" t="s">
        <v>356</v>
      </c>
      <c r="C165" s="64">
        <v>-5.4034512000000798E-2</v>
      </c>
      <c r="D165" s="64">
        <v>-0.42504894999999498</v>
      </c>
      <c r="E165" s="64">
        <v>-0.67995816000000497</v>
      </c>
      <c r="F165" s="64">
        <v>0.74139650000000201</v>
      </c>
      <c r="G165" s="64">
        <v>0.66827739999999503</v>
      </c>
      <c r="H165" s="64">
        <v>2.37698649999896E-2</v>
      </c>
      <c r="I165" s="64">
        <v>-1.24402710000027E-2</v>
      </c>
      <c r="J165" s="64">
        <v>-0.675349599999997</v>
      </c>
      <c r="K165" s="64">
        <v>-0.32270416999999901</v>
      </c>
      <c r="L165" s="64">
        <v>-0.42409549999999901</v>
      </c>
      <c r="M165" s="64">
        <v>-0.29131167999999502</v>
      </c>
      <c r="N165" s="64">
        <v>-3.0887150000003E-2</v>
      </c>
      <c r="O165" s="64">
        <v>8.0543920000009095E-2</v>
      </c>
      <c r="P165" s="64">
        <v>4.1565043007452098E-5</v>
      </c>
      <c r="Q165" s="64">
        <v>-0.51799183999999798</v>
      </c>
      <c r="R165" s="64">
        <v>-0.203917249999996</v>
      </c>
      <c r="S165" s="64">
        <v>0.34566977999999099</v>
      </c>
      <c r="T165" s="64">
        <v>-0.12524716999999799</v>
      </c>
      <c r="U165" s="64">
        <v>1.6312347999991601E-2</v>
      </c>
      <c r="V165" s="64">
        <v>-0.27659899999999998</v>
      </c>
      <c r="W165" s="64">
        <v>5.0582030000079197E-3</v>
      </c>
      <c r="X165" s="64">
        <v>4.9352274000000103</v>
      </c>
      <c r="Y165" s="64">
        <v>0.220117850000001</v>
      </c>
      <c r="Z165" s="64">
        <v>-6.5959439999996303E-2</v>
      </c>
      <c r="AA165" s="64">
        <v>6.5257039999999697E-2</v>
      </c>
      <c r="AB165" s="64">
        <v>-0.222036449999996</v>
      </c>
      <c r="AC165" s="64">
        <v>1.27395130000041E-2</v>
      </c>
      <c r="AD165" s="64">
        <v>0.192902039999998</v>
      </c>
      <c r="AE165" s="64">
        <v>1.8258960000006E-2</v>
      </c>
      <c r="AF165" s="64">
        <v>0.392465649999996</v>
      </c>
      <c r="AG165" s="64">
        <v>-0.21090795000000601</v>
      </c>
      <c r="AH165" s="64">
        <v>-0.179532319999998</v>
      </c>
      <c r="AI165" s="64">
        <v>9.4706549999989995E-2</v>
      </c>
      <c r="AJ165" s="64">
        <v>-0.176093799999999</v>
      </c>
      <c r="AK165" s="64">
        <v>-0.38263276000000102</v>
      </c>
      <c r="AL165" s="64">
        <v>-1.0841290999996599E-2</v>
      </c>
      <c r="AM165" s="64">
        <v>-0.24476564000000001</v>
      </c>
      <c r="AN165" s="64">
        <v>4.5604429999990301E-2</v>
      </c>
      <c r="AO165" s="64">
        <v>1.5010262999992601E-2</v>
      </c>
      <c r="AP165" s="64">
        <v>-0.23551603000000501</v>
      </c>
      <c r="AQ165" s="64">
        <v>0.14742717000000299</v>
      </c>
      <c r="AR165" s="64">
        <v>1.9513567999999999</v>
      </c>
      <c r="AS165" s="64">
        <v>-5.0458501999994798E-2</v>
      </c>
      <c r="AT165" s="64">
        <v>-1.3609989999996399E-2</v>
      </c>
      <c r="AU165" s="64">
        <v>-1.47877250000761E-5</v>
      </c>
      <c r="AV165" s="64">
        <v>-0.25060542999999502</v>
      </c>
      <c r="AW165" s="64">
        <v>9.5947385000005894E-2</v>
      </c>
      <c r="AX165" s="64">
        <v>-0.181640459999999</v>
      </c>
      <c r="AY165" s="64">
        <v>-5.4599840000002502E-2</v>
      </c>
      <c r="AZ165" s="64">
        <v>0.25503873999999099</v>
      </c>
      <c r="BA165" s="64">
        <v>-6.8092233999994506E-2</v>
      </c>
      <c r="BB165" s="64">
        <v>0.125693780000002</v>
      </c>
      <c r="BC165" s="64">
        <v>-9.2031290000005303E-2</v>
      </c>
      <c r="BD165" s="64">
        <v>-0.20724656999999699</v>
      </c>
      <c r="BE165" s="64">
        <v>6.6436596000007994E-2</v>
      </c>
      <c r="BF165" s="64">
        <v>-6.9507950000002899E-2</v>
      </c>
      <c r="BG165" s="64">
        <v>-6.1847390000002701E-2</v>
      </c>
      <c r="BH165" s="64">
        <v>0.222110599999992</v>
      </c>
      <c r="BI165" s="64">
        <v>9.1285410000008199E-2</v>
      </c>
      <c r="BJ165" s="64">
        <v>-4.0152063</v>
      </c>
      <c r="BK165" s="64">
        <v>-9.3485270000004395E-2</v>
      </c>
      <c r="BL165" s="64">
        <v>-0.45334651999999798</v>
      </c>
      <c r="BM165" s="64">
        <v>-7.46135100000434E-3</v>
      </c>
      <c r="BN165" s="64">
        <v>-0.38237283</v>
      </c>
      <c r="BO165" s="64">
        <v>6.3589309999989602E-2</v>
      </c>
      <c r="BP165" s="64">
        <v>0.14356986999999299</v>
      </c>
      <c r="BQ165" s="64">
        <v>-4.48245930000035E-2</v>
      </c>
      <c r="BR165" s="64">
        <v>0.41446593000000798</v>
      </c>
      <c r="BS165" s="64">
        <v>-0.15722391000000399</v>
      </c>
      <c r="BT165" s="64">
        <v>1.13725450000102E-2</v>
      </c>
      <c r="BU165" s="64">
        <v>2.1570502000001199E-2</v>
      </c>
      <c r="BV165" s="64">
        <v>0.20529445999999399</v>
      </c>
      <c r="BW165" s="64">
        <v>-0.15593295000000401</v>
      </c>
      <c r="BX165" s="64">
        <v>0.11762369399999099</v>
      </c>
      <c r="BY165" s="64">
        <v>0.16760940000000199</v>
      </c>
      <c r="BZ165" s="64">
        <v>0.210113390000011</v>
      </c>
      <c r="CA165" s="64">
        <v>0.17783387000001</v>
      </c>
      <c r="CB165" s="64">
        <v>-1.8083488000031299E-3</v>
      </c>
      <c r="CC165" s="64">
        <v>-5.1638689999999897E-2</v>
      </c>
      <c r="CD165" s="64">
        <v>-1.3062065</v>
      </c>
      <c r="CE165" s="64">
        <v>-0.172161599999998</v>
      </c>
      <c r="CF165" s="64">
        <v>-2.6893985999998399E-2</v>
      </c>
      <c r="CG165" s="64">
        <v>-0.182567280000001</v>
      </c>
      <c r="CH165" s="64">
        <v>5.9468314000010701E-2</v>
      </c>
      <c r="CI165" s="64">
        <v>0.34660073999999202</v>
      </c>
      <c r="CJ165" s="64">
        <v>5.6502677999992201E-2</v>
      </c>
      <c r="CK165" s="64">
        <v>0.27589664000000602</v>
      </c>
      <c r="CL165" s="64">
        <v>0.12853442000000401</v>
      </c>
      <c r="CM165" s="64">
        <v>0.20125283000000899</v>
      </c>
      <c r="CN165" s="64">
        <v>-0.117396496</v>
      </c>
      <c r="CO165" s="64">
        <v>-0.105570639999997</v>
      </c>
      <c r="CP165" s="64">
        <v>8.2463630000084703E-3</v>
      </c>
      <c r="CQ165" s="64">
        <v>-0.135976879999999</v>
      </c>
      <c r="CR165" s="64">
        <v>-0.24814330000000301</v>
      </c>
      <c r="CS165" s="64">
        <v>-0.115035799999996</v>
      </c>
      <c r="CT165" s="64">
        <v>0.10468726999999201</v>
      </c>
      <c r="CU165" s="64">
        <v>-0.26679579999999697</v>
      </c>
      <c r="CV165" s="64">
        <v>-0.27955670000000499</v>
      </c>
      <c r="CW165" s="64">
        <v>5.1851890000009802E-2</v>
      </c>
      <c r="CX165" s="64">
        <v>1.15338030000001</v>
      </c>
      <c r="CY165" s="64">
        <v>5.5371137000000097</v>
      </c>
      <c r="CZ165" s="64">
        <v>4.6079595000003699E-2</v>
      </c>
      <c r="DA165" s="64">
        <v>0.10013224000000601</v>
      </c>
      <c r="DB165" s="64">
        <v>0.29907277000000798</v>
      </c>
      <c r="DC165" s="64">
        <v>-0.34829542000000002</v>
      </c>
      <c r="DD165" s="64">
        <v>8.0922860000010005E-2</v>
      </c>
      <c r="DE165" s="64">
        <v>7.9677560000002201E-2</v>
      </c>
      <c r="DF165" s="64">
        <v>6.3282720000001902E-2</v>
      </c>
      <c r="DG165" s="64">
        <v>-0.18227363999999699</v>
      </c>
      <c r="DH165" s="64">
        <v>-0.37192716999999698</v>
      </c>
      <c r="DI165" s="64">
        <v>-1.63779079997983E-4</v>
      </c>
      <c r="DJ165" s="64">
        <v>-0.13501026000000099</v>
      </c>
      <c r="DK165" s="64">
        <v>0.52889425000000101</v>
      </c>
      <c r="DL165" s="64">
        <v>-0.13407102000000401</v>
      </c>
      <c r="DM165" s="64">
        <v>2.2206235999999699E-2</v>
      </c>
      <c r="DN165" s="64">
        <v>-0.38012429999999497</v>
      </c>
      <c r="DO165" s="64">
        <v>-4.4760755999995197E-2</v>
      </c>
      <c r="DP165" s="64">
        <v>-8.4399689999958803E-3</v>
      </c>
      <c r="DQ165" s="64">
        <v>-4.5407847000000799E-2</v>
      </c>
      <c r="DR165" s="64">
        <v>-4.1287422000002599E-2</v>
      </c>
      <c r="DS165" s="64">
        <v>1.68410990000201E-3</v>
      </c>
      <c r="DT165" s="64">
        <v>-0.103756899999996</v>
      </c>
      <c r="DU165" s="64">
        <v>-0.25037712000000001</v>
      </c>
      <c r="DV165" s="64">
        <v>-1.1237939999997301E-2</v>
      </c>
      <c r="DW165" s="64">
        <v>0.38530549999999902</v>
      </c>
      <c r="DX165" s="64">
        <v>0.24829143000000301</v>
      </c>
      <c r="DY165" s="64">
        <v>-3.8542050000001098E-2</v>
      </c>
      <c r="DZ165" s="64">
        <v>-0.102781095000004</v>
      </c>
      <c r="EA165" s="64">
        <v>0.26733672999998997</v>
      </c>
      <c r="EB165" s="64">
        <v>0.38507965000000899</v>
      </c>
    </row>
    <row r="166" spans="1:132" x14ac:dyDescent="0.3">
      <c r="A166" s="63"/>
      <c r="B166" s="82" t="s">
        <v>357</v>
      </c>
      <c r="C166" s="64">
        <v>-5.4034512000000798E-2</v>
      </c>
      <c r="D166" s="64">
        <v>-0.42504894999999498</v>
      </c>
      <c r="E166" s="64">
        <v>-0.67995816000000497</v>
      </c>
      <c r="F166" s="64">
        <v>0.74139650000000201</v>
      </c>
      <c r="G166" s="64">
        <v>0.66827739999999503</v>
      </c>
      <c r="H166" s="64">
        <v>2.37698649999896E-2</v>
      </c>
      <c r="I166" s="64">
        <v>-1.24402710000027E-2</v>
      </c>
      <c r="J166" s="64">
        <v>-0.675349599999997</v>
      </c>
      <c r="K166" s="64">
        <v>-0.32270416999999901</v>
      </c>
      <c r="L166" s="64">
        <v>-0.42409549999999901</v>
      </c>
      <c r="M166" s="64">
        <v>-0.29131167999999502</v>
      </c>
      <c r="N166" s="64">
        <v>-3.0887150000003E-2</v>
      </c>
      <c r="O166" s="64">
        <v>8.0543920000009095E-2</v>
      </c>
      <c r="P166" s="64">
        <v>4.1565043007452098E-5</v>
      </c>
      <c r="Q166" s="64">
        <v>-0.51799183999999798</v>
      </c>
      <c r="R166" s="64">
        <v>-0.203917249999996</v>
      </c>
      <c r="S166" s="64">
        <v>0.34566977999999099</v>
      </c>
      <c r="T166" s="64">
        <v>-0.12524716999999799</v>
      </c>
      <c r="U166" s="64">
        <v>1.6312347999991601E-2</v>
      </c>
      <c r="V166" s="64">
        <v>-0.27659899999999998</v>
      </c>
      <c r="W166" s="64">
        <v>5.0582030000079197E-3</v>
      </c>
      <c r="X166" s="64">
        <v>4.9352274000000103</v>
      </c>
      <c r="Y166" s="64">
        <v>0.220117850000001</v>
      </c>
      <c r="Z166" s="64">
        <v>-6.5959439999996303E-2</v>
      </c>
      <c r="AA166" s="64">
        <v>6.5257039999999697E-2</v>
      </c>
      <c r="AB166" s="64">
        <v>-0.222036449999996</v>
      </c>
      <c r="AC166" s="64">
        <v>1.27395130000041E-2</v>
      </c>
      <c r="AD166" s="64">
        <v>0.192902039999998</v>
      </c>
      <c r="AE166" s="64">
        <v>1.8258960000006E-2</v>
      </c>
      <c r="AF166" s="64">
        <v>0.392465649999996</v>
      </c>
      <c r="AG166" s="64">
        <v>-0.21090795000000601</v>
      </c>
      <c r="AH166" s="64">
        <v>-0.179532319999998</v>
      </c>
      <c r="AI166" s="64">
        <v>9.4706549999989995E-2</v>
      </c>
      <c r="AJ166" s="64">
        <v>-0.176093799999999</v>
      </c>
      <c r="AK166" s="64">
        <v>-0.38263276000000102</v>
      </c>
      <c r="AL166" s="64">
        <v>-1.0841290999996599E-2</v>
      </c>
      <c r="AM166" s="64">
        <v>-0.24476564000000001</v>
      </c>
      <c r="AN166" s="64">
        <v>4.5604429999990301E-2</v>
      </c>
      <c r="AO166" s="64">
        <v>1.5010262999992601E-2</v>
      </c>
      <c r="AP166" s="64">
        <v>-0.23551603000000501</v>
      </c>
      <c r="AQ166" s="64">
        <v>0.14742717000000299</v>
      </c>
      <c r="AR166" s="64">
        <v>1.9513567999999999</v>
      </c>
      <c r="AS166" s="64">
        <v>-5.0458501999994798E-2</v>
      </c>
      <c r="AT166" s="64">
        <v>-1.3609989999996399E-2</v>
      </c>
      <c r="AU166" s="64">
        <v>-1.47877250000761E-5</v>
      </c>
      <c r="AV166" s="64">
        <v>-0.25060542999999502</v>
      </c>
      <c r="AW166" s="64">
        <v>9.5947385000005894E-2</v>
      </c>
      <c r="AX166" s="64">
        <v>-0.181640459999999</v>
      </c>
      <c r="AY166" s="64">
        <v>-5.4599840000002502E-2</v>
      </c>
      <c r="AZ166" s="64">
        <v>0.25503873999999099</v>
      </c>
      <c r="BA166" s="64">
        <v>-6.8092233999994506E-2</v>
      </c>
      <c r="BB166" s="64">
        <v>0.125693780000002</v>
      </c>
      <c r="BC166" s="64">
        <v>-9.2031290000005303E-2</v>
      </c>
      <c r="BD166" s="64">
        <v>-0.20724656999999699</v>
      </c>
      <c r="BE166" s="64">
        <v>6.6436596000007994E-2</v>
      </c>
      <c r="BF166" s="64">
        <v>-6.9507950000002899E-2</v>
      </c>
      <c r="BG166" s="64">
        <v>-6.1847390000002701E-2</v>
      </c>
      <c r="BH166" s="64">
        <v>0.222110599999992</v>
      </c>
      <c r="BI166" s="64">
        <v>9.1285410000008199E-2</v>
      </c>
      <c r="BJ166" s="64">
        <v>-4.0152063</v>
      </c>
      <c r="BK166" s="64">
        <v>-9.3485270000004395E-2</v>
      </c>
      <c r="BL166" s="64">
        <v>-0.45334651999999798</v>
      </c>
      <c r="BM166" s="64">
        <v>-7.46135100000434E-3</v>
      </c>
      <c r="BN166" s="64">
        <v>-0.38237283</v>
      </c>
      <c r="BO166" s="64">
        <v>6.3589309999989602E-2</v>
      </c>
      <c r="BP166" s="64">
        <v>0.14356986999999299</v>
      </c>
      <c r="BQ166" s="64">
        <v>-4.48245930000035E-2</v>
      </c>
      <c r="BR166" s="64">
        <v>0.41446593000000798</v>
      </c>
      <c r="BS166" s="64">
        <v>-0.15722391000000399</v>
      </c>
      <c r="BT166" s="64">
        <v>1.13725450000102E-2</v>
      </c>
      <c r="BU166" s="64">
        <v>2.1570502000001199E-2</v>
      </c>
      <c r="BV166" s="64">
        <v>0.20529445999999399</v>
      </c>
      <c r="BW166" s="64">
        <v>-0.15593295000000401</v>
      </c>
      <c r="BX166" s="64">
        <v>0.11762369399999099</v>
      </c>
      <c r="BY166" s="64">
        <v>0.16760940000000199</v>
      </c>
      <c r="BZ166" s="64">
        <v>0.210113390000011</v>
      </c>
      <c r="CA166" s="64">
        <v>0.17783387000001</v>
      </c>
      <c r="CB166" s="64">
        <v>-1.8083488000031299E-3</v>
      </c>
      <c r="CC166" s="64">
        <v>-5.1638689999999897E-2</v>
      </c>
      <c r="CD166" s="64">
        <v>-1.3062065</v>
      </c>
      <c r="CE166" s="64">
        <v>-0.172161599999998</v>
      </c>
      <c r="CF166" s="64">
        <v>-2.6893985999998399E-2</v>
      </c>
      <c r="CG166" s="64">
        <v>-0.182567280000001</v>
      </c>
      <c r="CH166" s="64">
        <v>5.9468314000010701E-2</v>
      </c>
      <c r="CI166" s="64">
        <v>0.34660073999999202</v>
      </c>
      <c r="CJ166" s="64">
        <v>5.6502677999992201E-2</v>
      </c>
      <c r="CK166" s="64">
        <v>0.27589664000000602</v>
      </c>
      <c r="CL166" s="64">
        <v>0.12853442000000401</v>
      </c>
      <c r="CM166" s="64">
        <v>0.20125283000000899</v>
      </c>
      <c r="CN166" s="64">
        <v>-0.117396496</v>
      </c>
      <c r="CO166" s="64">
        <v>-0.105570639999997</v>
      </c>
      <c r="CP166" s="64">
        <v>8.2463630000084703E-3</v>
      </c>
      <c r="CQ166" s="64">
        <v>-0.135976879999999</v>
      </c>
      <c r="CR166" s="64">
        <v>-0.24814330000000301</v>
      </c>
      <c r="CS166" s="64">
        <v>-0.115035799999996</v>
      </c>
      <c r="CT166" s="64">
        <v>0.10468726999999201</v>
      </c>
      <c r="CU166" s="64">
        <v>-0.26679579999999697</v>
      </c>
      <c r="CV166" s="64">
        <v>-0.27955670000000499</v>
      </c>
      <c r="CW166" s="64">
        <v>5.1851890000009802E-2</v>
      </c>
      <c r="CX166" s="64">
        <v>1.15338030000001</v>
      </c>
      <c r="CY166" s="64">
        <v>5.5371137000000097</v>
      </c>
      <c r="CZ166" s="64">
        <v>4.6079595000003699E-2</v>
      </c>
      <c r="DA166" s="64">
        <v>0.10013224000000601</v>
      </c>
      <c r="DB166" s="64">
        <v>0.29907277000000798</v>
      </c>
      <c r="DC166" s="64">
        <v>-0.34829542000000002</v>
      </c>
      <c r="DD166" s="64">
        <v>8.0922860000010005E-2</v>
      </c>
      <c r="DE166" s="64">
        <v>7.9677560000002201E-2</v>
      </c>
      <c r="DF166" s="64">
        <v>6.3282720000001902E-2</v>
      </c>
      <c r="DG166" s="64">
        <v>-0.18227363999999699</v>
      </c>
      <c r="DH166" s="64">
        <v>-0.37192716999999698</v>
      </c>
      <c r="DI166" s="64">
        <v>-1.63779079997983E-4</v>
      </c>
      <c r="DJ166" s="64">
        <v>-0.13501026000000099</v>
      </c>
      <c r="DK166" s="64">
        <v>0.52889425000000101</v>
      </c>
      <c r="DL166" s="64">
        <v>-0.13407102000000401</v>
      </c>
      <c r="DM166" s="64">
        <v>2.2206235999999699E-2</v>
      </c>
      <c r="DN166" s="64">
        <v>-0.38012429999999497</v>
      </c>
      <c r="DO166" s="64">
        <v>-4.4760755999995197E-2</v>
      </c>
      <c r="DP166" s="64">
        <v>-8.4399689999958803E-3</v>
      </c>
      <c r="DQ166" s="64">
        <v>-4.5407847000000799E-2</v>
      </c>
      <c r="DR166" s="64">
        <v>-4.1287422000002599E-2</v>
      </c>
      <c r="DS166" s="64">
        <v>1.68410990000201E-3</v>
      </c>
      <c r="DT166" s="64">
        <v>-0.103756899999996</v>
      </c>
      <c r="DU166" s="64">
        <v>-0.25037712000000001</v>
      </c>
      <c r="DV166" s="64">
        <v>-1.1237939999997301E-2</v>
      </c>
      <c r="DW166" s="64">
        <v>0.38530549999999902</v>
      </c>
      <c r="DX166" s="64">
        <v>0.24829143000000301</v>
      </c>
      <c r="DY166" s="64">
        <v>-3.8542050000001098E-2</v>
      </c>
      <c r="DZ166" s="64">
        <v>-0.102781095000004</v>
      </c>
      <c r="EA166" s="64">
        <v>0.26733672999998997</v>
      </c>
      <c r="EB166" s="64">
        <v>0.38507965000000899</v>
      </c>
    </row>
    <row r="167" spans="1:132" x14ac:dyDescent="0.3">
      <c r="A167" s="63"/>
      <c r="B167" s="82" t="s">
        <v>358</v>
      </c>
      <c r="C167" s="64">
        <v>-5.4034512000000798E-2</v>
      </c>
      <c r="D167" s="64">
        <v>-0.42504894999999498</v>
      </c>
      <c r="E167" s="64">
        <v>-0.67995816000000497</v>
      </c>
      <c r="F167" s="64">
        <v>0.74139650000000201</v>
      </c>
      <c r="G167" s="64">
        <v>0.66827739999999503</v>
      </c>
      <c r="H167" s="64">
        <v>2.37698649999896E-2</v>
      </c>
      <c r="I167" s="64">
        <v>-1.24402710000027E-2</v>
      </c>
      <c r="J167" s="64">
        <v>-0.675349599999997</v>
      </c>
      <c r="K167" s="64">
        <v>-0.32270416999999901</v>
      </c>
      <c r="L167" s="64">
        <v>-0.42409549999999901</v>
      </c>
      <c r="M167" s="64">
        <v>-0.29131167999999502</v>
      </c>
      <c r="N167" s="64">
        <v>-3.0887150000003E-2</v>
      </c>
      <c r="O167" s="64">
        <v>8.0543920000009095E-2</v>
      </c>
      <c r="P167" s="64">
        <v>4.1565043007452098E-5</v>
      </c>
      <c r="Q167" s="64">
        <v>-0.51799183999999798</v>
      </c>
      <c r="R167" s="64">
        <v>-0.203917249999996</v>
      </c>
      <c r="S167" s="64">
        <v>0.34566977999999099</v>
      </c>
      <c r="T167" s="64">
        <v>-0.12524716999999799</v>
      </c>
      <c r="U167" s="64">
        <v>1.6312347999991601E-2</v>
      </c>
      <c r="V167" s="64">
        <v>-0.27659899999999998</v>
      </c>
      <c r="W167" s="64">
        <v>5.0582030000079197E-3</v>
      </c>
      <c r="X167" s="64">
        <v>4.9352274000000103</v>
      </c>
      <c r="Y167" s="64">
        <v>0.220117850000001</v>
      </c>
      <c r="Z167" s="64">
        <v>-6.5959439999996303E-2</v>
      </c>
      <c r="AA167" s="64">
        <v>6.5257039999999697E-2</v>
      </c>
      <c r="AB167" s="64">
        <v>-0.222036449999996</v>
      </c>
      <c r="AC167" s="64">
        <v>1.27395130000041E-2</v>
      </c>
      <c r="AD167" s="64">
        <v>0.192902039999998</v>
      </c>
      <c r="AE167" s="64">
        <v>1.8258960000006E-2</v>
      </c>
      <c r="AF167" s="64">
        <v>0.392465649999996</v>
      </c>
      <c r="AG167" s="64">
        <v>-0.21090795000000601</v>
      </c>
      <c r="AH167" s="64">
        <v>-0.179532319999998</v>
      </c>
      <c r="AI167" s="64">
        <v>9.4706549999989995E-2</v>
      </c>
      <c r="AJ167" s="64">
        <v>-0.176093799999999</v>
      </c>
      <c r="AK167" s="64">
        <v>-0.38263276000000102</v>
      </c>
      <c r="AL167" s="64">
        <v>-1.0841290999996599E-2</v>
      </c>
      <c r="AM167" s="64">
        <v>-0.24476564000000001</v>
      </c>
      <c r="AN167" s="64">
        <v>4.5604429999990301E-2</v>
      </c>
      <c r="AO167" s="64">
        <v>1.5010262999992601E-2</v>
      </c>
      <c r="AP167" s="64">
        <v>-0.23551603000000501</v>
      </c>
      <c r="AQ167" s="64">
        <v>0.14742717000000299</v>
      </c>
      <c r="AR167" s="64">
        <v>1.9513567999999999</v>
      </c>
      <c r="AS167" s="64">
        <v>-5.0458501999994798E-2</v>
      </c>
      <c r="AT167" s="64">
        <v>-1.3609989999996399E-2</v>
      </c>
      <c r="AU167" s="64">
        <v>-1.47877250000761E-5</v>
      </c>
      <c r="AV167" s="64">
        <v>-0.25060542999999502</v>
      </c>
      <c r="AW167" s="64">
        <v>9.5947385000005894E-2</v>
      </c>
      <c r="AX167" s="64">
        <v>-0.181640459999999</v>
      </c>
      <c r="AY167" s="64">
        <v>-5.4599840000002502E-2</v>
      </c>
      <c r="AZ167" s="64">
        <v>0.25503873999999099</v>
      </c>
      <c r="BA167" s="64">
        <v>-6.8092233999994506E-2</v>
      </c>
      <c r="BB167" s="64">
        <v>0.125693780000002</v>
      </c>
      <c r="BC167" s="64">
        <v>-9.2031290000005303E-2</v>
      </c>
      <c r="BD167" s="64">
        <v>-0.20724656999999699</v>
      </c>
      <c r="BE167" s="64">
        <v>6.6436596000007994E-2</v>
      </c>
      <c r="BF167" s="64">
        <v>-6.9507950000002899E-2</v>
      </c>
      <c r="BG167" s="64">
        <v>-6.1847390000002701E-2</v>
      </c>
      <c r="BH167" s="64">
        <v>0.222110599999992</v>
      </c>
      <c r="BI167" s="64">
        <v>9.1285410000008199E-2</v>
      </c>
      <c r="BJ167" s="64">
        <v>-4.0152063</v>
      </c>
      <c r="BK167" s="64">
        <v>-9.3485270000004395E-2</v>
      </c>
      <c r="BL167" s="64">
        <v>-0.45334651999999798</v>
      </c>
      <c r="BM167" s="64">
        <v>-7.46135100000434E-3</v>
      </c>
      <c r="BN167" s="64">
        <v>-0.38237283</v>
      </c>
      <c r="BO167" s="64">
        <v>6.3589309999989602E-2</v>
      </c>
      <c r="BP167" s="64">
        <v>0.14356986999999299</v>
      </c>
      <c r="BQ167" s="64">
        <v>-4.48245930000035E-2</v>
      </c>
      <c r="BR167" s="64">
        <v>0.41446593000000798</v>
      </c>
      <c r="BS167" s="64">
        <v>-0.15722391000000399</v>
      </c>
      <c r="BT167" s="64">
        <v>1.13725450000102E-2</v>
      </c>
      <c r="BU167" s="64">
        <v>2.1570502000001199E-2</v>
      </c>
      <c r="BV167" s="64">
        <v>0.20529445999999399</v>
      </c>
      <c r="BW167" s="64">
        <v>-0.15593295000000401</v>
      </c>
      <c r="BX167" s="64">
        <v>0.11762369399999099</v>
      </c>
      <c r="BY167" s="64">
        <v>0.16760940000000199</v>
      </c>
      <c r="BZ167" s="64">
        <v>0.210113390000011</v>
      </c>
      <c r="CA167" s="64">
        <v>0.17783387000001</v>
      </c>
      <c r="CB167" s="64">
        <v>-1.8083488000031299E-3</v>
      </c>
      <c r="CC167" s="64">
        <v>-5.1638689999999897E-2</v>
      </c>
      <c r="CD167" s="64">
        <v>-1.3062065</v>
      </c>
      <c r="CE167" s="64">
        <v>-0.172161599999998</v>
      </c>
      <c r="CF167" s="64">
        <v>-2.6893985999998399E-2</v>
      </c>
      <c r="CG167" s="64">
        <v>-0.182567280000001</v>
      </c>
      <c r="CH167" s="64">
        <v>5.9468314000010701E-2</v>
      </c>
      <c r="CI167" s="64">
        <v>0.34660073999999202</v>
      </c>
      <c r="CJ167" s="64">
        <v>5.6502677999992201E-2</v>
      </c>
      <c r="CK167" s="64">
        <v>0.27589664000000602</v>
      </c>
      <c r="CL167" s="64">
        <v>0.12853442000000401</v>
      </c>
      <c r="CM167" s="64">
        <v>0.20125283000000899</v>
      </c>
      <c r="CN167" s="64">
        <v>-0.117396496</v>
      </c>
      <c r="CO167" s="64">
        <v>-0.105570639999997</v>
      </c>
      <c r="CP167" s="64">
        <v>8.2463630000084703E-3</v>
      </c>
      <c r="CQ167" s="64">
        <v>-0.135976879999999</v>
      </c>
      <c r="CR167" s="64">
        <v>-0.24814330000000301</v>
      </c>
      <c r="CS167" s="64">
        <v>-0.115035799999996</v>
      </c>
      <c r="CT167" s="64">
        <v>0.10468726999999201</v>
      </c>
      <c r="CU167" s="64">
        <v>-0.26679579999999697</v>
      </c>
      <c r="CV167" s="64">
        <v>-0.27955670000000499</v>
      </c>
      <c r="CW167" s="64">
        <v>5.1851890000009802E-2</v>
      </c>
      <c r="CX167" s="64">
        <v>1.15338030000001</v>
      </c>
      <c r="CY167" s="64">
        <v>5.5371137000000097</v>
      </c>
      <c r="CZ167" s="64">
        <v>4.6079595000003699E-2</v>
      </c>
      <c r="DA167" s="64">
        <v>0.10013224000000601</v>
      </c>
      <c r="DB167" s="64">
        <v>0.29907277000000798</v>
      </c>
      <c r="DC167" s="64">
        <v>-0.34829542000000002</v>
      </c>
      <c r="DD167" s="64">
        <v>8.0922860000010005E-2</v>
      </c>
      <c r="DE167" s="64">
        <v>7.9677560000002201E-2</v>
      </c>
      <c r="DF167" s="64">
        <v>6.3282720000001902E-2</v>
      </c>
      <c r="DG167" s="64">
        <v>-0.18227363999999699</v>
      </c>
      <c r="DH167" s="64">
        <v>-0.37192716999999698</v>
      </c>
      <c r="DI167" s="64">
        <v>-1.63779079997983E-4</v>
      </c>
      <c r="DJ167" s="64">
        <v>-0.13501026000000099</v>
      </c>
      <c r="DK167" s="64">
        <v>0.52889425000000101</v>
      </c>
      <c r="DL167" s="64">
        <v>-0.13407102000000401</v>
      </c>
      <c r="DM167" s="64">
        <v>2.2206235999999699E-2</v>
      </c>
      <c r="DN167" s="64">
        <v>-0.38012429999999497</v>
      </c>
      <c r="DO167" s="64">
        <v>-4.4760755999995197E-2</v>
      </c>
      <c r="DP167" s="64">
        <v>-8.4399689999958803E-3</v>
      </c>
      <c r="DQ167" s="64">
        <v>-4.5407847000000799E-2</v>
      </c>
      <c r="DR167" s="64">
        <v>-4.1287422000002599E-2</v>
      </c>
      <c r="DS167" s="64">
        <v>1.68410990000201E-3</v>
      </c>
      <c r="DT167" s="64">
        <v>-0.103756899999996</v>
      </c>
      <c r="DU167" s="64">
        <v>-0.25037712000000001</v>
      </c>
      <c r="DV167" s="64">
        <v>-1.1237939999997301E-2</v>
      </c>
      <c r="DW167" s="64">
        <v>0.38530549999999902</v>
      </c>
      <c r="DX167" s="64">
        <v>0.24829143000000301</v>
      </c>
      <c r="DY167" s="64">
        <v>-3.8542050000001098E-2</v>
      </c>
      <c r="DZ167" s="64">
        <v>-0.102781095000004</v>
      </c>
      <c r="EA167" s="64">
        <v>0.26733672999998997</v>
      </c>
      <c r="EB167" s="64">
        <v>0.38507965000000899</v>
      </c>
    </row>
    <row r="168" spans="1:132" x14ac:dyDescent="0.3">
      <c r="A168" s="63"/>
      <c r="B168" s="81" t="s">
        <v>359</v>
      </c>
      <c r="C168" s="64">
        <v>-5.4034512000000798E-2</v>
      </c>
      <c r="D168" s="64">
        <v>-0.42504894999999498</v>
      </c>
      <c r="E168" s="64">
        <v>-0.67995816000000497</v>
      </c>
      <c r="F168" s="64">
        <v>0.74139650000000201</v>
      </c>
      <c r="G168" s="64">
        <v>0.66827739999999503</v>
      </c>
      <c r="H168" s="64">
        <v>2.37698649999896E-2</v>
      </c>
      <c r="I168" s="64">
        <v>-1.24402710000027E-2</v>
      </c>
      <c r="J168" s="64">
        <v>-0.675349599999997</v>
      </c>
      <c r="K168" s="64">
        <v>-0.32270416999999901</v>
      </c>
      <c r="L168" s="64">
        <v>-0.42409549999999901</v>
      </c>
      <c r="M168" s="64">
        <v>-0.29131167999999502</v>
      </c>
      <c r="N168" s="64">
        <v>-3.0887150000003E-2</v>
      </c>
      <c r="O168" s="64">
        <v>8.0543920000009095E-2</v>
      </c>
      <c r="P168" s="64">
        <v>4.1565043007452098E-5</v>
      </c>
      <c r="Q168" s="64">
        <v>-0.51799183999999798</v>
      </c>
      <c r="R168" s="64">
        <v>-0.203917249999996</v>
      </c>
      <c r="S168" s="64">
        <v>0.34566977999999099</v>
      </c>
      <c r="T168" s="64">
        <v>-0.12524716999999799</v>
      </c>
      <c r="U168" s="64">
        <v>1.6312347999991601E-2</v>
      </c>
      <c r="V168" s="64">
        <v>-0.27659899999999998</v>
      </c>
      <c r="W168" s="64">
        <v>5.0582030000079197E-3</v>
      </c>
      <c r="X168" s="64">
        <v>4.9352274000000103</v>
      </c>
      <c r="Y168" s="64">
        <v>0.220117850000001</v>
      </c>
      <c r="Z168" s="64">
        <v>-6.5959439999996303E-2</v>
      </c>
      <c r="AA168" s="64">
        <v>6.5257039999999697E-2</v>
      </c>
      <c r="AB168" s="64">
        <v>-0.222036449999996</v>
      </c>
      <c r="AC168" s="64">
        <v>1.27395130000041E-2</v>
      </c>
      <c r="AD168" s="64">
        <v>0.192902039999998</v>
      </c>
      <c r="AE168" s="64">
        <v>1.8258960000006E-2</v>
      </c>
      <c r="AF168" s="64">
        <v>0.392465649999996</v>
      </c>
      <c r="AG168" s="64">
        <v>-0.21090795000000601</v>
      </c>
      <c r="AH168" s="64">
        <v>-0.179532319999998</v>
      </c>
      <c r="AI168" s="64">
        <v>9.4706549999989995E-2</v>
      </c>
      <c r="AJ168" s="64">
        <v>-0.176093799999999</v>
      </c>
      <c r="AK168" s="64">
        <v>-0.38263276000000102</v>
      </c>
      <c r="AL168" s="64">
        <v>-1.0841290999996599E-2</v>
      </c>
      <c r="AM168" s="64">
        <v>-0.24476564000000001</v>
      </c>
      <c r="AN168" s="64">
        <v>4.5604429999990301E-2</v>
      </c>
      <c r="AO168" s="64">
        <v>1.5010262999992601E-2</v>
      </c>
      <c r="AP168" s="64">
        <v>-0.23551603000000501</v>
      </c>
      <c r="AQ168" s="64">
        <v>0.14742717000000299</v>
      </c>
      <c r="AR168" s="64">
        <v>1.9513567999999999</v>
      </c>
      <c r="AS168" s="64">
        <v>-5.0458501999994798E-2</v>
      </c>
      <c r="AT168" s="64">
        <v>-1.3609989999996399E-2</v>
      </c>
      <c r="AU168" s="64">
        <v>-1.47877250000761E-5</v>
      </c>
      <c r="AV168" s="64">
        <v>-0.25060542999999502</v>
      </c>
      <c r="AW168" s="64">
        <v>9.5947385000005894E-2</v>
      </c>
      <c r="AX168" s="64">
        <v>-0.181640459999999</v>
      </c>
      <c r="AY168" s="64">
        <v>-5.4599840000002502E-2</v>
      </c>
      <c r="AZ168" s="64">
        <v>0.25503873999999099</v>
      </c>
      <c r="BA168" s="64">
        <v>-6.8092233999994506E-2</v>
      </c>
      <c r="BB168" s="64">
        <v>0.125693780000002</v>
      </c>
      <c r="BC168" s="64">
        <v>-9.2031290000005303E-2</v>
      </c>
      <c r="BD168" s="64">
        <v>-0.20724656999999699</v>
      </c>
      <c r="BE168" s="64">
        <v>6.6436596000007994E-2</v>
      </c>
      <c r="BF168" s="64">
        <v>-6.9507950000002899E-2</v>
      </c>
      <c r="BG168" s="64">
        <v>-6.1847390000002701E-2</v>
      </c>
      <c r="BH168" s="64">
        <v>0.222110599999992</v>
      </c>
      <c r="BI168" s="64">
        <v>9.1285410000008199E-2</v>
      </c>
      <c r="BJ168" s="64">
        <v>-4.0152063</v>
      </c>
      <c r="BK168" s="64">
        <v>-9.3485270000004395E-2</v>
      </c>
      <c r="BL168" s="64">
        <v>-0.45334651999999798</v>
      </c>
      <c r="BM168" s="64">
        <v>-7.46135100000434E-3</v>
      </c>
      <c r="BN168" s="64">
        <v>-0.38237283</v>
      </c>
      <c r="BO168" s="64">
        <v>6.3589309999989602E-2</v>
      </c>
      <c r="BP168" s="64">
        <v>0.14356986999999299</v>
      </c>
      <c r="BQ168" s="64">
        <v>-4.48245930000035E-2</v>
      </c>
      <c r="BR168" s="64">
        <v>0.41446593000000798</v>
      </c>
      <c r="BS168" s="64">
        <v>-0.15722391000000399</v>
      </c>
      <c r="BT168" s="64">
        <v>1.13725450000102E-2</v>
      </c>
      <c r="BU168" s="64">
        <v>2.1570502000001199E-2</v>
      </c>
      <c r="BV168" s="64">
        <v>0.20529445999999399</v>
      </c>
      <c r="BW168" s="64">
        <v>-0.15593295000000401</v>
      </c>
      <c r="BX168" s="64">
        <v>0.11762369399999099</v>
      </c>
      <c r="BY168" s="64">
        <v>0.16760940000000199</v>
      </c>
      <c r="BZ168" s="64">
        <v>0.210113390000011</v>
      </c>
      <c r="CA168" s="64">
        <v>0.17783387000001</v>
      </c>
      <c r="CB168" s="64">
        <v>-1.8083488000031299E-3</v>
      </c>
      <c r="CC168" s="64">
        <v>-5.1638689999999897E-2</v>
      </c>
      <c r="CD168" s="64">
        <v>-1.3062065</v>
      </c>
      <c r="CE168" s="64">
        <v>-0.172161599999998</v>
      </c>
      <c r="CF168" s="64">
        <v>-2.6893985999998399E-2</v>
      </c>
      <c r="CG168" s="64">
        <v>-0.182567280000001</v>
      </c>
      <c r="CH168" s="64">
        <v>5.9468314000010701E-2</v>
      </c>
      <c r="CI168" s="64">
        <v>0.34660073999999202</v>
      </c>
      <c r="CJ168" s="64">
        <v>5.6502677999992201E-2</v>
      </c>
      <c r="CK168" s="64">
        <v>0.27589664000000602</v>
      </c>
      <c r="CL168" s="64">
        <v>0.12853442000000401</v>
      </c>
      <c r="CM168" s="64">
        <v>0.20125283000000899</v>
      </c>
      <c r="CN168" s="64">
        <v>-0.117396496</v>
      </c>
      <c r="CO168" s="64">
        <v>-0.105570639999997</v>
      </c>
      <c r="CP168" s="64">
        <v>8.2463630000084703E-3</v>
      </c>
      <c r="CQ168" s="64">
        <v>-0.135976879999999</v>
      </c>
      <c r="CR168" s="64">
        <v>-0.24814330000000301</v>
      </c>
      <c r="CS168" s="64">
        <v>-0.115035799999996</v>
      </c>
      <c r="CT168" s="64">
        <v>0.10468726999999201</v>
      </c>
      <c r="CU168" s="64">
        <v>-0.26679579999999697</v>
      </c>
      <c r="CV168" s="64">
        <v>-0.27955670000000499</v>
      </c>
      <c r="CW168" s="64">
        <v>5.1851890000009802E-2</v>
      </c>
      <c r="CX168" s="64">
        <v>1.15338030000001</v>
      </c>
      <c r="CY168" s="64">
        <v>5.5371137000000097</v>
      </c>
      <c r="CZ168" s="64">
        <v>4.6079595000003699E-2</v>
      </c>
      <c r="DA168" s="64">
        <v>0.10013224000000601</v>
      </c>
      <c r="DB168" s="64">
        <v>0.29907277000000798</v>
      </c>
      <c r="DC168" s="64">
        <v>-0.34829542000000002</v>
      </c>
      <c r="DD168" s="64">
        <v>8.0922860000010005E-2</v>
      </c>
      <c r="DE168" s="64">
        <v>7.9677560000002201E-2</v>
      </c>
      <c r="DF168" s="64">
        <v>6.3282720000001902E-2</v>
      </c>
      <c r="DG168" s="64">
        <v>-0.18227363999999699</v>
      </c>
      <c r="DH168" s="64">
        <v>-0.37192716999999698</v>
      </c>
      <c r="DI168" s="64">
        <v>-1.63779079997983E-4</v>
      </c>
      <c r="DJ168" s="64">
        <v>-0.13501026000000099</v>
      </c>
      <c r="DK168" s="64">
        <v>0.52889425000000101</v>
      </c>
      <c r="DL168" s="64">
        <v>-0.13407102000000401</v>
      </c>
      <c r="DM168" s="64">
        <v>2.2206235999999699E-2</v>
      </c>
      <c r="DN168" s="64">
        <v>-0.38012429999999497</v>
      </c>
      <c r="DO168" s="64">
        <v>-4.4760755999995197E-2</v>
      </c>
      <c r="DP168" s="64">
        <v>-8.4399689999958803E-3</v>
      </c>
      <c r="DQ168" s="64">
        <v>-4.5407847000000799E-2</v>
      </c>
      <c r="DR168" s="64">
        <v>-4.1287422000002599E-2</v>
      </c>
      <c r="DS168" s="64">
        <v>1.68410990000201E-3</v>
      </c>
      <c r="DT168" s="64">
        <v>-0.103756899999996</v>
      </c>
      <c r="DU168" s="64">
        <v>-0.25037712000000001</v>
      </c>
      <c r="DV168" s="64">
        <v>-1.1237939999997301E-2</v>
      </c>
      <c r="DW168" s="64">
        <v>0.38530549999999902</v>
      </c>
      <c r="DX168" s="64">
        <v>0.24829143000000301</v>
      </c>
      <c r="DY168" s="64">
        <v>-3.8542050000001098E-2</v>
      </c>
      <c r="DZ168" s="64">
        <v>-0.102781095000004</v>
      </c>
      <c r="EA168" s="64">
        <v>0.26733672999998997</v>
      </c>
      <c r="EB168" s="64">
        <v>0.38507965000000899</v>
      </c>
    </row>
    <row r="169" spans="1:132" x14ac:dyDescent="0.3">
      <c r="A169" s="63"/>
      <c r="B169" s="80" t="s">
        <v>360</v>
      </c>
      <c r="C169" s="64">
        <v>0</v>
      </c>
      <c r="D169" s="64">
        <v>0</v>
      </c>
      <c r="E169" s="64">
        <v>0</v>
      </c>
      <c r="F169" s="64">
        <v>0</v>
      </c>
      <c r="G169" s="64">
        <v>0</v>
      </c>
      <c r="H169" s="64">
        <v>0</v>
      </c>
      <c r="I169" s="64">
        <v>0</v>
      </c>
      <c r="J169" s="64">
        <v>0</v>
      </c>
      <c r="K169" s="64">
        <v>0</v>
      </c>
      <c r="L169" s="64">
        <v>0</v>
      </c>
      <c r="M169" s="64">
        <v>0</v>
      </c>
      <c r="N169" s="64">
        <v>0</v>
      </c>
      <c r="O169" s="64">
        <v>0</v>
      </c>
      <c r="P169" s="64">
        <v>0</v>
      </c>
      <c r="Q169" s="64">
        <v>0</v>
      </c>
      <c r="R169" s="64">
        <v>0</v>
      </c>
      <c r="S169" s="64">
        <v>0</v>
      </c>
      <c r="T169" s="64">
        <v>0</v>
      </c>
      <c r="U169" s="64">
        <v>0</v>
      </c>
      <c r="V169" s="64">
        <v>0</v>
      </c>
      <c r="W169" s="64">
        <v>0</v>
      </c>
      <c r="X169" s="64">
        <v>0</v>
      </c>
      <c r="Y169" s="64">
        <v>0</v>
      </c>
      <c r="Z169" s="64">
        <v>0</v>
      </c>
      <c r="AA169" s="64">
        <v>0</v>
      </c>
      <c r="AB169" s="64">
        <v>0</v>
      </c>
      <c r="AC169" s="64">
        <v>0</v>
      </c>
      <c r="AD169" s="64">
        <v>0</v>
      </c>
      <c r="AE169" s="64">
        <v>0</v>
      </c>
      <c r="AF169" s="64">
        <v>0</v>
      </c>
      <c r="AG169" s="64">
        <v>0</v>
      </c>
      <c r="AH169" s="64">
        <v>0</v>
      </c>
      <c r="AI169" s="64">
        <v>0</v>
      </c>
      <c r="AJ169" s="64">
        <v>0</v>
      </c>
      <c r="AK169" s="64">
        <v>0</v>
      </c>
      <c r="AL169" s="64">
        <v>0</v>
      </c>
      <c r="AM169" s="64">
        <v>0</v>
      </c>
      <c r="AN169" s="64">
        <v>0</v>
      </c>
      <c r="AO169" s="64">
        <v>0</v>
      </c>
      <c r="AP169" s="64">
        <v>0</v>
      </c>
      <c r="AQ169" s="64">
        <v>0</v>
      </c>
      <c r="AR169" s="64">
        <v>0</v>
      </c>
      <c r="AS169" s="64">
        <v>0</v>
      </c>
      <c r="AT169" s="64">
        <v>0</v>
      </c>
      <c r="AU169" s="64">
        <v>0</v>
      </c>
      <c r="AV169" s="64">
        <v>0</v>
      </c>
      <c r="AW169" s="64">
        <v>0</v>
      </c>
      <c r="AX169" s="64">
        <v>0</v>
      </c>
      <c r="AY169" s="64">
        <v>0</v>
      </c>
      <c r="AZ169" s="64">
        <v>0</v>
      </c>
      <c r="BA169" s="64">
        <v>0</v>
      </c>
      <c r="BB169" s="64">
        <v>0</v>
      </c>
      <c r="BC169" s="64">
        <v>0</v>
      </c>
      <c r="BD169" s="64">
        <v>0</v>
      </c>
      <c r="BE169" s="64">
        <v>0</v>
      </c>
      <c r="BF169" s="64">
        <v>0</v>
      </c>
      <c r="BG169" s="64">
        <v>0</v>
      </c>
      <c r="BH169" s="64">
        <v>0</v>
      </c>
      <c r="BI169" s="64">
        <v>0</v>
      </c>
      <c r="BJ169" s="64">
        <v>0</v>
      </c>
      <c r="BK169" s="64">
        <v>0</v>
      </c>
      <c r="BL169" s="64">
        <v>0</v>
      </c>
      <c r="BM169" s="64">
        <v>0</v>
      </c>
      <c r="BN169" s="64">
        <v>0</v>
      </c>
      <c r="BO169" s="64">
        <v>0</v>
      </c>
      <c r="BP169" s="64">
        <v>0</v>
      </c>
      <c r="BQ169" s="64">
        <v>0</v>
      </c>
      <c r="BR169" s="64">
        <v>0</v>
      </c>
      <c r="BS169" s="64">
        <v>0</v>
      </c>
      <c r="BT169" s="64">
        <v>0</v>
      </c>
      <c r="BU169" s="64">
        <v>0</v>
      </c>
      <c r="BV169" s="64">
        <v>0</v>
      </c>
      <c r="BW169" s="64">
        <v>0</v>
      </c>
      <c r="BX169" s="64">
        <v>0</v>
      </c>
      <c r="BY169" s="64">
        <v>0</v>
      </c>
      <c r="BZ169" s="64">
        <v>0</v>
      </c>
      <c r="CA169" s="64">
        <v>0</v>
      </c>
      <c r="CB169" s="64">
        <v>0</v>
      </c>
      <c r="CC169" s="64">
        <v>0</v>
      </c>
      <c r="CD169" s="64">
        <v>0</v>
      </c>
      <c r="CE169" s="64">
        <v>0</v>
      </c>
      <c r="CF169" s="64">
        <v>0</v>
      </c>
      <c r="CG169" s="64">
        <v>0</v>
      </c>
      <c r="CH169" s="64">
        <v>0</v>
      </c>
      <c r="CI169" s="64">
        <v>0</v>
      </c>
      <c r="CJ169" s="64">
        <v>0</v>
      </c>
      <c r="CK169" s="64">
        <v>0</v>
      </c>
      <c r="CL169" s="64">
        <v>0</v>
      </c>
      <c r="CM169" s="64">
        <v>0</v>
      </c>
      <c r="CN169" s="64">
        <v>0</v>
      </c>
      <c r="CO169" s="64">
        <v>0</v>
      </c>
      <c r="CP169" s="64">
        <v>0</v>
      </c>
      <c r="CQ169" s="64">
        <v>0</v>
      </c>
      <c r="CR169" s="64">
        <v>0</v>
      </c>
      <c r="CS169" s="64">
        <v>0</v>
      </c>
      <c r="CT169" s="64">
        <v>0</v>
      </c>
      <c r="CU169" s="64">
        <v>0</v>
      </c>
      <c r="CV169" s="64">
        <v>0</v>
      </c>
      <c r="CW169" s="64">
        <v>0</v>
      </c>
      <c r="CX169" s="64">
        <v>0</v>
      </c>
      <c r="CY169" s="64">
        <v>0</v>
      </c>
      <c r="CZ169" s="64">
        <v>0</v>
      </c>
      <c r="DA169" s="64">
        <v>0</v>
      </c>
      <c r="DB169" s="64">
        <v>0</v>
      </c>
      <c r="DC169" s="64">
        <v>0</v>
      </c>
      <c r="DD169" s="64">
        <v>0</v>
      </c>
      <c r="DE169" s="64">
        <v>0</v>
      </c>
      <c r="DF169" s="64">
        <v>0</v>
      </c>
      <c r="DG169" s="64">
        <v>0</v>
      </c>
      <c r="DH169" s="64">
        <v>0</v>
      </c>
      <c r="DI169" s="64">
        <v>0</v>
      </c>
      <c r="DJ169" s="64">
        <v>0</v>
      </c>
      <c r="DK169" s="64">
        <v>0</v>
      </c>
      <c r="DL169" s="64">
        <v>0</v>
      </c>
      <c r="DM169" s="64">
        <v>0</v>
      </c>
      <c r="DN169" s="64">
        <v>0</v>
      </c>
      <c r="DO169" s="64">
        <v>0</v>
      </c>
      <c r="DP169" s="64">
        <v>0</v>
      </c>
      <c r="DQ169" s="64">
        <v>0</v>
      </c>
      <c r="DR169" s="64">
        <v>0</v>
      </c>
      <c r="DS169" s="64">
        <v>0</v>
      </c>
      <c r="DT169" s="64">
        <v>0</v>
      </c>
      <c r="DU169" s="64">
        <v>0</v>
      </c>
      <c r="DV169" s="64">
        <v>0</v>
      </c>
      <c r="DW169" s="64">
        <v>0</v>
      </c>
      <c r="DX169" s="64">
        <v>0</v>
      </c>
      <c r="DY169" s="64">
        <v>0</v>
      </c>
      <c r="DZ169" s="64">
        <v>0</v>
      </c>
      <c r="EA169" s="64">
        <v>0</v>
      </c>
      <c r="EB169" s="64">
        <v>0</v>
      </c>
    </row>
    <row r="170" spans="1:132" x14ac:dyDescent="0.3">
      <c r="A170" s="63"/>
      <c r="B170" s="80" t="s">
        <v>361</v>
      </c>
      <c r="C170" s="64">
        <v>0.34460925999999498</v>
      </c>
      <c r="D170" s="64">
        <v>-0.178554939999998</v>
      </c>
      <c r="E170" s="64">
        <v>3.3559586999998302E-2</v>
      </c>
      <c r="F170" s="64">
        <v>-4.9218847000043198E-3</v>
      </c>
      <c r="G170" s="64">
        <v>-8.0258710000002995E-2</v>
      </c>
      <c r="H170" s="64">
        <v>0.120367650000008</v>
      </c>
      <c r="I170" s="64">
        <v>7.3470703999989298E-2</v>
      </c>
      <c r="J170" s="64">
        <v>-2.7663967000002301E-2</v>
      </c>
      <c r="K170" s="64">
        <v>0.122981359999996</v>
      </c>
      <c r="L170" s="64">
        <v>2.5071814999999598E-2</v>
      </c>
      <c r="M170" s="64">
        <v>-4.6224780000048201E-3</v>
      </c>
      <c r="N170" s="64">
        <v>-5.4771590000113302E-4</v>
      </c>
      <c r="O170" s="64">
        <v>-4.1424420000002501E-2</v>
      </c>
      <c r="P170" s="64">
        <v>1.0565309999988101E-3</v>
      </c>
      <c r="Q170" s="64">
        <v>-5.5730111999996397E-2</v>
      </c>
      <c r="R170" s="64">
        <v>0.187788299999991</v>
      </c>
      <c r="S170" s="64">
        <v>0.11547810000001001</v>
      </c>
      <c r="T170" s="64">
        <v>-0.104087269999997</v>
      </c>
      <c r="U170" s="64">
        <v>-2.27771659999987E-2</v>
      </c>
      <c r="V170" s="64">
        <v>-7.0676889999998799E-2</v>
      </c>
      <c r="W170" s="64">
        <v>-5.3818215000001099E-2</v>
      </c>
      <c r="X170" s="64">
        <v>0.177516640000008</v>
      </c>
      <c r="Y170" s="64">
        <v>-4.0119513999958799E-3</v>
      </c>
      <c r="Z170" s="64">
        <v>-5.4377610000000402E-2</v>
      </c>
      <c r="AA170" s="64">
        <v>-1.7950226999996498E-2</v>
      </c>
      <c r="AB170" s="64">
        <v>-9.1404065000000298E-2</v>
      </c>
      <c r="AC170" s="64">
        <v>5.7323202000003598E-2</v>
      </c>
      <c r="AD170" s="64">
        <v>6.6503839999998399E-2</v>
      </c>
      <c r="AE170" s="64">
        <v>8.3457573999989904E-2</v>
      </c>
      <c r="AF170" s="64">
        <v>-0.121787145999996</v>
      </c>
      <c r="AG170" s="64">
        <v>-0.14286594000000299</v>
      </c>
      <c r="AH170" s="64">
        <v>-6.4146089999994604E-2</v>
      </c>
      <c r="AI170" s="64">
        <v>9.9428560000003302E-2</v>
      </c>
      <c r="AJ170" s="64">
        <v>-9.3673670000005205E-2</v>
      </c>
      <c r="AK170" s="64">
        <v>0.119310240000003</v>
      </c>
      <c r="AL170" s="64">
        <v>0.201005120000008</v>
      </c>
      <c r="AM170" s="64">
        <v>-0.13684571000000001</v>
      </c>
      <c r="AN170" s="64">
        <v>-2.5842184999680401E-4</v>
      </c>
      <c r="AO170" s="64">
        <v>-6.6483859999999506E-2</v>
      </c>
      <c r="AP170" s="64">
        <v>-2.5559111999995401E-2</v>
      </c>
      <c r="AQ170" s="64">
        <v>-6.5396684999496902E-4</v>
      </c>
      <c r="AR170" s="64">
        <v>0.244633209999989</v>
      </c>
      <c r="AS170" s="64">
        <v>2.2925209999913299E-3</v>
      </c>
      <c r="AT170" s="64">
        <v>-9.6329330000000102E-2</v>
      </c>
      <c r="AU170" s="64">
        <v>1.13286859999562E-3</v>
      </c>
      <c r="AV170" s="64">
        <v>1.59933099999954E-2</v>
      </c>
      <c r="AW170" s="64">
        <v>3.0545036999996E-2</v>
      </c>
      <c r="AX170" s="64">
        <v>1.49406480000058E-2</v>
      </c>
      <c r="AY170" s="64">
        <v>-3.4355382999995403E-2</v>
      </c>
      <c r="AZ170" s="64">
        <v>3.8658780000000503E-2</v>
      </c>
      <c r="BA170" s="64">
        <v>-9.41736999999776E-3</v>
      </c>
      <c r="BB170" s="64">
        <v>7.6826316999900604E-3</v>
      </c>
      <c r="BC170" s="64">
        <v>0.101041839999994</v>
      </c>
      <c r="BD170" s="64">
        <v>-1.99873049999688E-3</v>
      </c>
      <c r="BE170" s="64">
        <v>0.184812620000008</v>
      </c>
      <c r="BF170" s="64">
        <v>-2.6236504999999099E-3</v>
      </c>
      <c r="BG170" s="64">
        <v>-9.1293299999994901E-2</v>
      </c>
      <c r="BH170" s="64">
        <v>0.119193550000007</v>
      </c>
      <c r="BI170" s="64">
        <v>-7.3935069999997396E-2</v>
      </c>
      <c r="BJ170" s="64">
        <v>3.1120651999994E-2</v>
      </c>
      <c r="BK170" s="64">
        <v>6.2502414000009707E-2</v>
      </c>
      <c r="BL170" s="64">
        <v>-0.13200669999999801</v>
      </c>
      <c r="BM170" s="64">
        <v>-3.5772970000003103E-2</v>
      </c>
      <c r="BN170" s="64">
        <v>4.1053466000007303E-2</v>
      </c>
      <c r="BO170" s="64">
        <v>0.136366020000001</v>
      </c>
      <c r="BP170" s="64">
        <v>0.41216429999999499</v>
      </c>
      <c r="BQ170" s="64">
        <v>0.42355317000000198</v>
      </c>
      <c r="BR170" s="64">
        <v>5.0408716999994503E-2</v>
      </c>
      <c r="BS170" s="64">
        <v>2.20370399999226E-3</v>
      </c>
      <c r="BT170" s="64">
        <v>2.4371869999928499E-3</v>
      </c>
      <c r="BU170" s="64">
        <v>7.0229539999999702E-2</v>
      </c>
      <c r="BV170" s="64">
        <v>9.3395929999995395E-2</v>
      </c>
      <c r="BW170" s="64">
        <v>-2.9101186000002301E-2</v>
      </c>
      <c r="BX170" s="64">
        <v>-4.4785752999998402E-2</v>
      </c>
      <c r="BY170" s="64">
        <v>7.2763240000006696E-2</v>
      </c>
      <c r="BZ170" s="64">
        <v>8.2357760000006899E-2</v>
      </c>
      <c r="CA170" s="64">
        <v>1.8830580000006598E-2</v>
      </c>
      <c r="CB170" s="64">
        <v>-5.8549598000001701E-2</v>
      </c>
      <c r="CC170" s="64">
        <v>-7.7825679999998801E-2</v>
      </c>
      <c r="CD170" s="64">
        <v>9.0488455999993E-2</v>
      </c>
      <c r="CE170" s="64">
        <v>-8.9119849999996795E-2</v>
      </c>
      <c r="CF170" s="64">
        <v>2.12454499999293E-3</v>
      </c>
      <c r="CG170" s="64">
        <v>-0.103203303999999</v>
      </c>
      <c r="CH170" s="64">
        <v>4.7062587000001897E-2</v>
      </c>
      <c r="CI170" s="64">
        <v>0.16946568000000301</v>
      </c>
      <c r="CJ170" s="64">
        <v>2.7299377999989698E-2</v>
      </c>
      <c r="CK170" s="64">
        <v>7.1455079999993606E-2</v>
      </c>
      <c r="CL170" s="64">
        <v>-2.1018589999999299E-2</v>
      </c>
      <c r="CM170" s="64">
        <v>7.0144429999996497E-2</v>
      </c>
      <c r="CN170" s="64">
        <v>-0.16404112000000201</v>
      </c>
      <c r="CO170" s="64">
        <v>3.3206361999993397E-2</v>
      </c>
      <c r="CP170" s="64">
        <v>-8.0212305000326701E-4</v>
      </c>
      <c r="CQ170" s="64">
        <v>0.107114649999995</v>
      </c>
      <c r="CR170" s="64">
        <v>-8.7631695000001106E-2</v>
      </c>
      <c r="CS170" s="64">
        <v>-0.24199259999999601</v>
      </c>
      <c r="CT170" s="64">
        <v>-4.3835479999998497E-2</v>
      </c>
      <c r="CU170" s="64">
        <v>-5.7946987000001601E-2</v>
      </c>
      <c r="CV170" s="64">
        <v>-3.5229280000004297E-2</v>
      </c>
      <c r="CW170" s="64">
        <v>0.12162650400000501</v>
      </c>
      <c r="CX170" s="64">
        <v>-1.70948149999961E-2</v>
      </c>
      <c r="CY170" s="64">
        <v>-7.9893580000001102E-2</v>
      </c>
      <c r="CZ170" s="64">
        <v>-0.130291500000002</v>
      </c>
      <c r="DA170" s="64">
        <v>9.1624189999994804E-2</v>
      </c>
      <c r="DB170" s="64">
        <v>8.4146193999989904E-2</v>
      </c>
      <c r="DC170" s="64">
        <v>-2.5045850000005001E-2</v>
      </c>
      <c r="DD170" s="64">
        <v>1.5619523000109899E-3</v>
      </c>
      <c r="DE170" s="64">
        <v>5.64927349999911E-2</v>
      </c>
      <c r="DF170" s="64">
        <v>2.1085198999992699E-2</v>
      </c>
      <c r="DG170" s="64">
        <v>0.20661227000000601</v>
      </c>
      <c r="DH170" s="64">
        <v>0.93195249999999996</v>
      </c>
      <c r="DI170" s="64">
        <v>1.98145500001079E-3</v>
      </c>
      <c r="DJ170" s="64">
        <v>-6.1634525999998399E-2</v>
      </c>
      <c r="DK170" s="64">
        <v>6.6402170000001703E-2</v>
      </c>
      <c r="DL170" s="64">
        <v>9.6084109999949908E-3</v>
      </c>
      <c r="DM170" s="64">
        <v>-2.9864869999995901E-2</v>
      </c>
      <c r="DN170" s="64">
        <v>-4.8202145999998197E-2</v>
      </c>
      <c r="DO170" s="64">
        <v>-4.95484939999624E-3</v>
      </c>
      <c r="DP170" s="64">
        <v>-0.154907400000004</v>
      </c>
      <c r="DQ170" s="64">
        <v>-0.11054814</v>
      </c>
      <c r="DR170" s="64">
        <v>7.0740850000006197E-2</v>
      </c>
      <c r="DS170" s="64">
        <v>1.3215964000945501E-4</v>
      </c>
      <c r="DT170" s="64">
        <v>0.25420946000000999</v>
      </c>
      <c r="DU170" s="64">
        <v>-2.01571680000012E-2</v>
      </c>
      <c r="DV170" s="64">
        <v>9.4810680000057008E-3</v>
      </c>
      <c r="DW170" s="64">
        <v>0.12565209999999599</v>
      </c>
      <c r="DX170" s="64">
        <v>-5.9607184999999098E-2</v>
      </c>
      <c r="DY170" s="64">
        <v>0.14731176000000201</v>
      </c>
      <c r="DZ170" s="64">
        <v>-3.0836333999995101E-2</v>
      </c>
      <c r="EA170" s="64">
        <v>5.4130264000007401E-2</v>
      </c>
      <c r="EB170" s="64">
        <v>4.3013486999998699E-2</v>
      </c>
    </row>
    <row r="171" spans="1:132" x14ac:dyDescent="0.3">
      <c r="A171" s="63"/>
      <c r="B171" s="81" t="s">
        <v>362</v>
      </c>
      <c r="C171" s="64">
        <v>0</v>
      </c>
      <c r="D171" s="64">
        <v>0</v>
      </c>
      <c r="E171" s="64">
        <v>0</v>
      </c>
      <c r="F171" s="64">
        <v>0</v>
      </c>
      <c r="G171" s="64">
        <v>0</v>
      </c>
      <c r="H171" s="64">
        <v>0</v>
      </c>
      <c r="I171" s="64">
        <v>0</v>
      </c>
      <c r="J171" s="64">
        <v>0</v>
      </c>
      <c r="K171" s="64">
        <v>0</v>
      </c>
      <c r="L171" s="64">
        <v>0</v>
      </c>
      <c r="M171" s="64">
        <v>0</v>
      </c>
      <c r="N171" s="64">
        <v>0</v>
      </c>
      <c r="O171" s="64">
        <v>0</v>
      </c>
      <c r="P171" s="64">
        <v>0</v>
      </c>
      <c r="Q171" s="64">
        <v>0</v>
      </c>
      <c r="R171" s="64">
        <v>0</v>
      </c>
      <c r="S171" s="64">
        <v>0</v>
      </c>
      <c r="T171" s="64">
        <v>0</v>
      </c>
      <c r="U171" s="64">
        <v>0</v>
      </c>
      <c r="V171" s="64">
        <v>0</v>
      </c>
      <c r="W171" s="64">
        <v>0</v>
      </c>
      <c r="X171" s="64">
        <v>0</v>
      </c>
      <c r="Y171" s="64">
        <v>0</v>
      </c>
      <c r="Z171" s="64">
        <v>0</v>
      </c>
      <c r="AA171" s="64">
        <v>0</v>
      </c>
      <c r="AB171" s="64">
        <v>0</v>
      </c>
      <c r="AC171" s="64">
        <v>0</v>
      </c>
      <c r="AD171" s="64">
        <v>0</v>
      </c>
      <c r="AE171" s="64">
        <v>0</v>
      </c>
      <c r="AF171" s="64">
        <v>0</v>
      </c>
      <c r="AG171" s="64">
        <v>0</v>
      </c>
      <c r="AH171" s="64">
        <v>0</v>
      </c>
      <c r="AI171" s="64">
        <v>0</v>
      </c>
      <c r="AJ171" s="64">
        <v>0</v>
      </c>
      <c r="AK171" s="64">
        <v>0</v>
      </c>
      <c r="AL171" s="64">
        <v>0</v>
      </c>
      <c r="AM171" s="64">
        <v>0</v>
      </c>
      <c r="AN171" s="64">
        <v>0</v>
      </c>
      <c r="AO171" s="64">
        <v>0</v>
      </c>
      <c r="AP171" s="64">
        <v>0</v>
      </c>
      <c r="AQ171" s="64">
        <v>0</v>
      </c>
      <c r="AR171" s="64">
        <v>0</v>
      </c>
      <c r="AS171" s="64">
        <v>0</v>
      </c>
      <c r="AT171" s="64">
        <v>0</v>
      </c>
      <c r="AU171" s="64">
        <v>0</v>
      </c>
      <c r="AV171" s="64">
        <v>0</v>
      </c>
      <c r="AW171" s="64">
        <v>0</v>
      </c>
      <c r="AX171" s="64">
        <v>0</v>
      </c>
      <c r="AY171" s="64">
        <v>0</v>
      </c>
      <c r="AZ171" s="64">
        <v>0</v>
      </c>
      <c r="BA171" s="64">
        <v>0</v>
      </c>
      <c r="BB171" s="64">
        <v>0</v>
      </c>
      <c r="BC171" s="64">
        <v>0</v>
      </c>
      <c r="BD171" s="64">
        <v>0</v>
      </c>
      <c r="BE171" s="64">
        <v>0</v>
      </c>
      <c r="BF171" s="64">
        <v>0</v>
      </c>
      <c r="BG171" s="64">
        <v>0</v>
      </c>
      <c r="BH171" s="64">
        <v>0</v>
      </c>
      <c r="BI171" s="64">
        <v>0</v>
      </c>
      <c r="BJ171" s="64">
        <v>0</v>
      </c>
      <c r="BK171" s="64">
        <v>0</v>
      </c>
      <c r="BL171" s="64">
        <v>0</v>
      </c>
      <c r="BM171" s="64">
        <v>0</v>
      </c>
      <c r="BN171" s="64">
        <v>0</v>
      </c>
      <c r="BO171" s="64">
        <v>0</v>
      </c>
      <c r="BP171" s="64">
        <v>0</v>
      </c>
      <c r="BQ171" s="64">
        <v>0</v>
      </c>
      <c r="BR171" s="64">
        <v>0</v>
      </c>
      <c r="BS171" s="64">
        <v>0</v>
      </c>
      <c r="BT171" s="64">
        <v>0</v>
      </c>
      <c r="BU171" s="64">
        <v>0</v>
      </c>
      <c r="BV171" s="64">
        <v>0</v>
      </c>
      <c r="BW171" s="64">
        <v>0</v>
      </c>
      <c r="BX171" s="64">
        <v>0</v>
      </c>
      <c r="BY171" s="64">
        <v>0</v>
      </c>
      <c r="BZ171" s="64">
        <v>0</v>
      </c>
      <c r="CA171" s="64">
        <v>0</v>
      </c>
      <c r="CB171" s="64">
        <v>0</v>
      </c>
      <c r="CC171" s="64">
        <v>0</v>
      </c>
      <c r="CD171" s="64">
        <v>0</v>
      </c>
      <c r="CE171" s="64">
        <v>0</v>
      </c>
      <c r="CF171" s="64">
        <v>0</v>
      </c>
      <c r="CG171" s="64">
        <v>0</v>
      </c>
      <c r="CH171" s="64">
        <v>0</v>
      </c>
      <c r="CI171" s="64">
        <v>0</v>
      </c>
      <c r="CJ171" s="64">
        <v>0</v>
      </c>
      <c r="CK171" s="64">
        <v>0</v>
      </c>
      <c r="CL171" s="64">
        <v>0</v>
      </c>
      <c r="CM171" s="64">
        <v>0</v>
      </c>
      <c r="CN171" s="64">
        <v>0</v>
      </c>
      <c r="CO171" s="64">
        <v>0</v>
      </c>
      <c r="CP171" s="64">
        <v>0</v>
      </c>
      <c r="CQ171" s="64">
        <v>0</v>
      </c>
      <c r="CR171" s="64">
        <v>0</v>
      </c>
      <c r="CS171" s="64">
        <v>0</v>
      </c>
      <c r="CT171" s="64">
        <v>0</v>
      </c>
      <c r="CU171" s="64">
        <v>0</v>
      </c>
      <c r="CV171" s="64">
        <v>0</v>
      </c>
      <c r="CW171" s="64">
        <v>0</v>
      </c>
      <c r="CX171" s="64">
        <v>0</v>
      </c>
      <c r="CY171" s="64">
        <v>0</v>
      </c>
      <c r="CZ171" s="64">
        <v>0</v>
      </c>
      <c r="DA171" s="64">
        <v>0</v>
      </c>
      <c r="DB171" s="64">
        <v>0</v>
      </c>
      <c r="DC171" s="64">
        <v>0</v>
      </c>
      <c r="DD171" s="64">
        <v>0</v>
      </c>
      <c r="DE171" s="64">
        <v>0</v>
      </c>
      <c r="DF171" s="64">
        <v>0</v>
      </c>
      <c r="DG171" s="64">
        <v>0</v>
      </c>
      <c r="DH171" s="64">
        <v>0</v>
      </c>
      <c r="DI171" s="64">
        <v>0</v>
      </c>
      <c r="DJ171" s="64">
        <v>0</v>
      </c>
      <c r="DK171" s="64">
        <v>0</v>
      </c>
      <c r="DL171" s="64">
        <v>0</v>
      </c>
      <c r="DM171" s="64">
        <v>0</v>
      </c>
      <c r="DN171" s="64">
        <v>0</v>
      </c>
      <c r="DO171" s="64">
        <v>0</v>
      </c>
      <c r="DP171" s="64">
        <v>0</v>
      </c>
      <c r="DQ171" s="64">
        <v>0</v>
      </c>
      <c r="DR171" s="64">
        <v>0</v>
      </c>
      <c r="DS171" s="64">
        <v>0</v>
      </c>
      <c r="DT171" s="64">
        <v>0</v>
      </c>
      <c r="DU171" s="64">
        <v>0</v>
      </c>
      <c r="DV171" s="64">
        <v>0</v>
      </c>
      <c r="DW171" s="64">
        <v>0</v>
      </c>
      <c r="DX171" s="64">
        <v>0</v>
      </c>
      <c r="DY171" s="64">
        <v>0</v>
      </c>
      <c r="DZ171" s="64">
        <v>0</v>
      </c>
      <c r="EA171" s="64">
        <v>0</v>
      </c>
      <c r="EB171" s="64">
        <v>0</v>
      </c>
    </row>
    <row r="172" spans="1:132" x14ac:dyDescent="0.3">
      <c r="A172" s="63"/>
      <c r="B172" s="81" t="s">
        <v>363</v>
      </c>
      <c r="C172" s="64">
        <v>0.34460925999999498</v>
      </c>
      <c r="D172" s="64">
        <v>-0.178554939999998</v>
      </c>
      <c r="E172" s="64">
        <v>3.3559586999998302E-2</v>
      </c>
      <c r="F172" s="64">
        <v>-4.9218847000043198E-3</v>
      </c>
      <c r="G172" s="64">
        <v>-8.0258710000002995E-2</v>
      </c>
      <c r="H172" s="64">
        <v>0.120367650000008</v>
      </c>
      <c r="I172" s="64">
        <v>7.3470703999989298E-2</v>
      </c>
      <c r="J172" s="64">
        <v>-2.7663967000002301E-2</v>
      </c>
      <c r="K172" s="64">
        <v>0.122981359999996</v>
      </c>
      <c r="L172" s="64">
        <v>2.5071814999999598E-2</v>
      </c>
      <c r="M172" s="64">
        <v>-4.6224780000048201E-3</v>
      </c>
      <c r="N172" s="64">
        <v>-5.4771590000113302E-4</v>
      </c>
      <c r="O172" s="64">
        <v>-4.1424420000002501E-2</v>
      </c>
      <c r="P172" s="64">
        <v>1.0565309999988101E-3</v>
      </c>
      <c r="Q172" s="64">
        <v>-5.5730111999996397E-2</v>
      </c>
      <c r="R172" s="64">
        <v>0.187788299999991</v>
      </c>
      <c r="S172" s="64">
        <v>0.11547810000001001</v>
      </c>
      <c r="T172" s="64">
        <v>-0.104087269999997</v>
      </c>
      <c r="U172" s="64">
        <v>-2.27771659999987E-2</v>
      </c>
      <c r="V172" s="64">
        <v>-7.0676889999998799E-2</v>
      </c>
      <c r="W172" s="64">
        <v>-5.3818215000001099E-2</v>
      </c>
      <c r="X172" s="64">
        <v>0.177516640000008</v>
      </c>
      <c r="Y172" s="64">
        <v>-4.0119513999958799E-3</v>
      </c>
      <c r="Z172" s="64">
        <v>-5.4377610000000402E-2</v>
      </c>
      <c r="AA172" s="64">
        <v>-1.7950226999996498E-2</v>
      </c>
      <c r="AB172" s="64">
        <v>-9.1404065000000298E-2</v>
      </c>
      <c r="AC172" s="64">
        <v>5.7323202000003598E-2</v>
      </c>
      <c r="AD172" s="64">
        <v>6.6503839999998399E-2</v>
      </c>
      <c r="AE172" s="64">
        <v>8.3457573999989904E-2</v>
      </c>
      <c r="AF172" s="64">
        <v>-0.121787145999996</v>
      </c>
      <c r="AG172" s="64">
        <v>-0.14286594000000299</v>
      </c>
      <c r="AH172" s="64">
        <v>-6.4146089999994604E-2</v>
      </c>
      <c r="AI172" s="64">
        <v>9.9428560000003302E-2</v>
      </c>
      <c r="AJ172" s="64">
        <v>-9.3673670000005205E-2</v>
      </c>
      <c r="AK172" s="64">
        <v>0.119310240000003</v>
      </c>
      <c r="AL172" s="64">
        <v>0.201005120000008</v>
      </c>
      <c r="AM172" s="64">
        <v>-0.13684571000000001</v>
      </c>
      <c r="AN172" s="64">
        <v>-2.5842184999680401E-4</v>
      </c>
      <c r="AO172" s="64">
        <v>-6.6483859999999506E-2</v>
      </c>
      <c r="AP172" s="64">
        <v>-2.5559111999995401E-2</v>
      </c>
      <c r="AQ172" s="64">
        <v>-6.5396684999496902E-4</v>
      </c>
      <c r="AR172" s="64">
        <v>0.244633209999989</v>
      </c>
      <c r="AS172" s="64">
        <v>2.2925209999913299E-3</v>
      </c>
      <c r="AT172" s="64">
        <v>-9.6329330000000102E-2</v>
      </c>
      <c r="AU172" s="64">
        <v>1.13286859999562E-3</v>
      </c>
      <c r="AV172" s="64">
        <v>1.59933099999954E-2</v>
      </c>
      <c r="AW172" s="64">
        <v>3.0545036999996E-2</v>
      </c>
      <c r="AX172" s="64">
        <v>1.49406480000058E-2</v>
      </c>
      <c r="AY172" s="64">
        <v>-3.4355382999995403E-2</v>
      </c>
      <c r="AZ172" s="64">
        <v>3.8658780000000503E-2</v>
      </c>
      <c r="BA172" s="64">
        <v>-9.41736999999776E-3</v>
      </c>
      <c r="BB172" s="64">
        <v>7.6826316999900604E-3</v>
      </c>
      <c r="BC172" s="64">
        <v>0.101041839999994</v>
      </c>
      <c r="BD172" s="64">
        <v>-1.99873049999688E-3</v>
      </c>
      <c r="BE172" s="64">
        <v>0.184812620000008</v>
      </c>
      <c r="BF172" s="64">
        <v>-2.6236504999999099E-3</v>
      </c>
      <c r="BG172" s="64">
        <v>-9.1293299999994901E-2</v>
      </c>
      <c r="BH172" s="64">
        <v>0.119193550000007</v>
      </c>
      <c r="BI172" s="64">
        <v>-7.3935069999997396E-2</v>
      </c>
      <c r="BJ172" s="64">
        <v>3.1120651999994E-2</v>
      </c>
      <c r="BK172" s="64">
        <v>6.2502414000009707E-2</v>
      </c>
      <c r="BL172" s="64">
        <v>-0.13200669999999801</v>
      </c>
      <c r="BM172" s="64">
        <v>-3.5772970000003103E-2</v>
      </c>
      <c r="BN172" s="64">
        <v>4.1053466000007303E-2</v>
      </c>
      <c r="BO172" s="64">
        <v>0.136366020000001</v>
      </c>
      <c r="BP172" s="64">
        <v>0.41216429999999499</v>
      </c>
      <c r="BQ172" s="64">
        <v>0.42355317000000198</v>
      </c>
      <c r="BR172" s="64">
        <v>5.0408716999994503E-2</v>
      </c>
      <c r="BS172" s="64">
        <v>2.20370399999226E-3</v>
      </c>
      <c r="BT172" s="64">
        <v>2.4371869999928499E-3</v>
      </c>
      <c r="BU172" s="64">
        <v>7.0229539999999702E-2</v>
      </c>
      <c r="BV172" s="64">
        <v>9.3395929999995395E-2</v>
      </c>
      <c r="BW172" s="64">
        <v>-2.9101186000002301E-2</v>
      </c>
      <c r="BX172" s="64">
        <v>-4.4785752999998402E-2</v>
      </c>
      <c r="BY172" s="64">
        <v>7.2763240000006696E-2</v>
      </c>
      <c r="BZ172" s="64">
        <v>8.2357760000006899E-2</v>
      </c>
      <c r="CA172" s="64">
        <v>1.8830580000006598E-2</v>
      </c>
      <c r="CB172" s="64">
        <v>-5.8549598000001701E-2</v>
      </c>
      <c r="CC172" s="64">
        <v>-7.7825679999998801E-2</v>
      </c>
      <c r="CD172" s="64">
        <v>9.0488455999993E-2</v>
      </c>
      <c r="CE172" s="64">
        <v>-8.9119849999996795E-2</v>
      </c>
      <c r="CF172" s="64">
        <v>2.12454499999293E-3</v>
      </c>
      <c r="CG172" s="64">
        <v>-0.103203303999999</v>
      </c>
      <c r="CH172" s="64">
        <v>4.7062587000001897E-2</v>
      </c>
      <c r="CI172" s="64">
        <v>0.16946568000000301</v>
      </c>
      <c r="CJ172" s="64">
        <v>2.7299377999989698E-2</v>
      </c>
      <c r="CK172" s="64">
        <v>7.1455079999993606E-2</v>
      </c>
      <c r="CL172" s="64">
        <v>-2.1018589999999299E-2</v>
      </c>
      <c r="CM172" s="64">
        <v>7.0144429999996497E-2</v>
      </c>
      <c r="CN172" s="64">
        <v>-0.16404112000000201</v>
      </c>
      <c r="CO172" s="64">
        <v>3.3206361999993397E-2</v>
      </c>
      <c r="CP172" s="64">
        <v>-8.0212305000326701E-4</v>
      </c>
      <c r="CQ172" s="64">
        <v>0.107114649999995</v>
      </c>
      <c r="CR172" s="64">
        <v>-8.7631695000001106E-2</v>
      </c>
      <c r="CS172" s="64">
        <v>-0.24199259999999601</v>
      </c>
      <c r="CT172" s="64">
        <v>-4.3835479999998497E-2</v>
      </c>
      <c r="CU172" s="64">
        <v>-5.7946987000001601E-2</v>
      </c>
      <c r="CV172" s="64">
        <v>-3.5229280000004297E-2</v>
      </c>
      <c r="CW172" s="64">
        <v>0.12162650400000501</v>
      </c>
      <c r="CX172" s="64">
        <v>-1.70948149999961E-2</v>
      </c>
      <c r="CY172" s="64">
        <v>-7.9893580000001102E-2</v>
      </c>
      <c r="CZ172" s="64">
        <v>-0.130291500000002</v>
      </c>
      <c r="DA172" s="64">
        <v>9.1624189999994804E-2</v>
      </c>
      <c r="DB172" s="64">
        <v>8.4146193999989904E-2</v>
      </c>
      <c r="DC172" s="64">
        <v>-2.5045850000005001E-2</v>
      </c>
      <c r="DD172" s="64">
        <v>1.5619523000109899E-3</v>
      </c>
      <c r="DE172" s="64">
        <v>5.64927349999911E-2</v>
      </c>
      <c r="DF172" s="64">
        <v>2.1085198999992699E-2</v>
      </c>
      <c r="DG172" s="64">
        <v>0.20661227000000601</v>
      </c>
      <c r="DH172" s="64">
        <v>0.93195249999999996</v>
      </c>
      <c r="DI172" s="64">
        <v>1.98145500001079E-3</v>
      </c>
      <c r="DJ172" s="64">
        <v>-6.1634525999998399E-2</v>
      </c>
      <c r="DK172" s="64">
        <v>6.6402170000001703E-2</v>
      </c>
      <c r="DL172" s="64">
        <v>9.6084109999949908E-3</v>
      </c>
      <c r="DM172" s="64">
        <v>-2.9864869999995901E-2</v>
      </c>
      <c r="DN172" s="64">
        <v>-4.8202145999998197E-2</v>
      </c>
      <c r="DO172" s="64">
        <v>-4.95484939999624E-3</v>
      </c>
      <c r="DP172" s="64">
        <v>-0.154907400000004</v>
      </c>
      <c r="DQ172" s="64">
        <v>-0.11054814</v>
      </c>
      <c r="DR172" s="64">
        <v>7.0740850000006197E-2</v>
      </c>
      <c r="DS172" s="64">
        <v>1.3215964000945501E-4</v>
      </c>
      <c r="DT172" s="64">
        <v>0.25420946000000999</v>
      </c>
      <c r="DU172" s="64">
        <v>-2.01571680000012E-2</v>
      </c>
      <c r="DV172" s="64">
        <v>9.4810680000057008E-3</v>
      </c>
      <c r="DW172" s="64">
        <v>0.12565209999999599</v>
      </c>
      <c r="DX172" s="64">
        <v>-5.9607184999999098E-2</v>
      </c>
      <c r="DY172" s="64">
        <v>0.14731176000000201</v>
      </c>
      <c r="DZ172" s="64">
        <v>-3.0836333999995101E-2</v>
      </c>
      <c r="EA172" s="64">
        <v>5.4130264000007401E-2</v>
      </c>
      <c r="EB172" s="64">
        <v>4.3013486999998699E-2</v>
      </c>
    </row>
    <row r="173" spans="1:132" x14ac:dyDescent="0.3">
      <c r="A173" s="63"/>
      <c r="B173" s="82" t="s">
        <v>364</v>
      </c>
      <c r="C173" s="64">
        <v>0.34460925999999498</v>
      </c>
      <c r="D173" s="64">
        <v>-0.178554939999998</v>
      </c>
      <c r="E173" s="64">
        <v>3.3559586999998302E-2</v>
      </c>
      <c r="F173" s="64">
        <v>-4.9218847000043198E-3</v>
      </c>
      <c r="G173" s="64">
        <v>-8.0258710000002995E-2</v>
      </c>
      <c r="H173" s="64">
        <v>0.120367650000008</v>
      </c>
      <c r="I173" s="64">
        <v>7.3470703999989298E-2</v>
      </c>
      <c r="J173" s="64">
        <v>-2.7663967000002301E-2</v>
      </c>
      <c r="K173" s="64">
        <v>0.122981359999996</v>
      </c>
      <c r="L173" s="64">
        <v>2.5071814999999598E-2</v>
      </c>
      <c r="M173" s="64">
        <v>-4.6224780000048201E-3</v>
      </c>
      <c r="N173" s="64">
        <v>-5.4771590000113302E-4</v>
      </c>
      <c r="O173" s="64">
        <v>-4.1424420000002501E-2</v>
      </c>
      <c r="P173" s="64">
        <v>1.0565309999988101E-3</v>
      </c>
      <c r="Q173" s="64">
        <v>-5.5730111999996397E-2</v>
      </c>
      <c r="R173" s="64">
        <v>0.187788299999991</v>
      </c>
      <c r="S173" s="64">
        <v>0.11547810000001001</v>
      </c>
      <c r="T173" s="64">
        <v>-0.104087269999997</v>
      </c>
      <c r="U173" s="64">
        <v>-2.27771659999987E-2</v>
      </c>
      <c r="V173" s="64">
        <v>-7.0676889999998799E-2</v>
      </c>
      <c r="W173" s="64">
        <v>-5.3818215000001099E-2</v>
      </c>
      <c r="X173" s="64">
        <v>0.177516640000008</v>
      </c>
      <c r="Y173" s="64">
        <v>-4.0119513999958799E-3</v>
      </c>
      <c r="Z173" s="64">
        <v>-5.4377610000000402E-2</v>
      </c>
      <c r="AA173" s="64">
        <v>-1.7950226999996498E-2</v>
      </c>
      <c r="AB173" s="64">
        <v>-9.1404065000000298E-2</v>
      </c>
      <c r="AC173" s="64">
        <v>5.7323202000003598E-2</v>
      </c>
      <c r="AD173" s="64">
        <v>6.6503839999998399E-2</v>
      </c>
      <c r="AE173" s="64">
        <v>8.3457573999989904E-2</v>
      </c>
      <c r="AF173" s="64">
        <v>-0.121787145999996</v>
      </c>
      <c r="AG173" s="64">
        <v>-0.14286594000000299</v>
      </c>
      <c r="AH173" s="64">
        <v>-6.4146089999994604E-2</v>
      </c>
      <c r="AI173" s="64">
        <v>9.9428560000003302E-2</v>
      </c>
      <c r="AJ173" s="64">
        <v>-9.3673670000005205E-2</v>
      </c>
      <c r="AK173" s="64">
        <v>0.119310240000003</v>
      </c>
      <c r="AL173" s="64">
        <v>0.201005120000008</v>
      </c>
      <c r="AM173" s="64">
        <v>-0.13684571000000001</v>
      </c>
      <c r="AN173" s="64">
        <v>-2.5842184999680401E-4</v>
      </c>
      <c r="AO173" s="64">
        <v>-6.6483859999999506E-2</v>
      </c>
      <c r="AP173" s="64">
        <v>-2.5559111999995401E-2</v>
      </c>
      <c r="AQ173" s="64">
        <v>-6.5396684999496902E-4</v>
      </c>
      <c r="AR173" s="64">
        <v>0.244633209999989</v>
      </c>
      <c r="AS173" s="64">
        <v>2.2925209999913299E-3</v>
      </c>
      <c r="AT173" s="64">
        <v>-9.6329330000000102E-2</v>
      </c>
      <c r="AU173" s="64">
        <v>1.13286859999562E-3</v>
      </c>
      <c r="AV173" s="64">
        <v>1.59933099999954E-2</v>
      </c>
      <c r="AW173" s="64">
        <v>3.0545036999996E-2</v>
      </c>
      <c r="AX173" s="64">
        <v>1.49406480000058E-2</v>
      </c>
      <c r="AY173" s="64">
        <v>-3.4355382999995403E-2</v>
      </c>
      <c r="AZ173" s="64">
        <v>3.8658780000000503E-2</v>
      </c>
      <c r="BA173" s="64">
        <v>-9.41736999999776E-3</v>
      </c>
      <c r="BB173" s="64">
        <v>7.6826316999900604E-3</v>
      </c>
      <c r="BC173" s="64">
        <v>0.101041839999994</v>
      </c>
      <c r="BD173" s="64">
        <v>-1.99873049999688E-3</v>
      </c>
      <c r="BE173" s="64">
        <v>0.184812620000008</v>
      </c>
      <c r="BF173" s="64">
        <v>-2.6236504999999099E-3</v>
      </c>
      <c r="BG173" s="64">
        <v>-9.1293299999994901E-2</v>
      </c>
      <c r="BH173" s="64">
        <v>0.119193550000007</v>
      </c>
      <c r="BI173" s="64">
        <v>-7.3935069999997396E-2</v>
      </c>
      <c r="BJ173" s="64">
        <v>3.1120651999994E-2</v>
      </c>
      <c r="BK173" s="64">
        <v>6.2502414000009707E-2</v>
      </c>
      <c r="BL173" s="64">
        <v>-0.13200669999999801</v>
      </c>
      <c r="BM173" s="64">
        <v>-3.5772970000003103E-2</v>
      </c>
      <c r="BN173" s="64">
        <v>4.1053466000007303E-2</v>
      </c>
      <c r="BO173" s="64">
        <v>0.136366020000001</v>
      </c>
      <c r="BP173" s="64">
        <v>0.41216429999999499</v>
      </c>
      <c r="BQ173" s="64">
        <v>0.42355317000000198</v>
      </c>
      <c r="BR173" s="64">
        <v>5.0408716999994503E-2</v>
      </c>
      <c r="BS173" s="64">
        <v>2.20370399999226E-3</v>
      </c>
      <c r="BT173" s="64">
        <v>2.4371869999928499E-3</v>
      </c>
      <c r="BU173" s="64">
        <v>7.0229539999999702E-2</v>
      </c>
      <c r="BV173" s="64">
        <v>9.3395929999995395E-2</v>
      </c>
      <c r="BW173" s="64">
        <v>-2.9101186000002301E-2</v>
      </c>
      <c r="BX173" s="64">
        <v>-4.4785752999998402E-2</v>
      </c>
      <c r="BY173" s="64">
        <v>7.2763240000006696E-2</v>
      </c>
      <c r="BZ173" s="64">
        <v>8.2357760000006899E-2</v>
      </c>
      <c r="CA173" s="64">
        <v>1.8830580000006598E-2</v>
      </c>
      <c r="CB173" s="64">
        <v>-5.8549598000001701E-2</v>
      </c>
      <c r="CC173" s="64">
        <v>-7.7825679999998801E-2</v>
      </c>
      <c r="CD173" s="64">
        <v>9.0488455999993E-2</v>
      </c>
      <c r="CE173" s="64">
        <v>-8.9119849999996795E-2</v>
      </c>
      <c r="CF173" s="64">
        <v>2.12454499999293E-3</v>
      </c>
      <c r="CG173" s="64">
        <v>-0.103203303999999</v>
      </c>
      <c r="CH173" s="64">
        <v>4.7062587000001897E-2</v>
      </c>
      <c r="CI173" s="64">
        <v>0.16946568000000301</v>
      </c>
      <c r="CJ173" s="64">
        <v>2.7299377999989698E-2</v>
      </c>
      <c r="CK173" s="64">
        <v>7.1455079999993606E-2</v>
      </c>
      <c r="CL173" s="64">
        <v>-2.1018589999999299E-2</v>
      </c>
      <c r="CM173" s="64">
        <v>7.0144429999996497E-2</v>
      </c>
      <c r="CN173" s="64">
        <v>-0.16404112000000201</v>
      </c>
      <c r="CO173" s="64">
        <v>3.3206361999993397E-2</v>
      </c>
      <c r="CP173" s="64">
        <v>-8.0212305000326701E-4</v>
      </c>
      <c r="CQ173" s="64">
        <v>0.107114649999995</v>
      </c>
      <c r="CR173" s="64">
        <v>-8.7631695000001106E-2</v>
      </c>
      <c r="CS173" s="64">
        <v>-0.24199259999999601</v>
      </c>
      <c r="CT173" s="64">
        <v>-4.3835479999998497E-2</v>
      </c>
      <c r="CU173" s="64">
        <v>-5.7946987000001601E-2</v>
      </c>
      <c r="CV173" s="64">
        <v>-3.5229280000004297E-2</v>
      </c>
      <c r="CW173" s="64">
        <v>0.12162650400000501</v>
      </c>
      <c r="CX173" s="64">
        <v>-1.70948149999961E-2</v>
      </c>
      <c r="CY173" s="64">
        <v>-7.9893580000001102E-2</v>
      </c>
      <c r="CZ173" s="64">
        <v>-0.130291500000002</v>
      </c>
      <c r="DA173" s="64">
        <v>9.1624189999994804E-2</v>
      </c>
      <c r="DB173" s="64">
        <v>8.4146193999989904E-2</v>
      </c>
      <c r="DC173" s="64">
        <v>-2.5045850000005001E-2</v>
      </c>
      <c r="DD173" s="64">
        <v>1.5619523000109899E-3</v>
      </c>
      <c r="DE173" s="64">
        <v>5.64927349999911E-2</v>
      </c>
      <c r="DF173" s="64">
        <v>2.1085198999992699E-2</v>
      </c>
      <c r="DG173" s="64">
        <v>0.20661227000000601</v>
      </c>
      <c r="DH173" s="64">
        <v>0.93195249999999996</v>
      </c>
      <c r="DI173" s="64">
        <v>1.98145500001079E-3</v>
      </c>
      <c r="DJ173" s="64">
        <v>-6.1634525999998399E-2</v>
      </c>
      <c r="DK173" s="64">
        <v>6.6402170000001703E-2</v>
      </c>
      <c r="DL173" s="64">
        <v>9.6084109999949908E-3</v>
      </c>
      <c r="DM173" s="64">
        <v>-2.9864869999995901E-2</v>
      </c>
      <c r="DN173" s="64">
        <v>-4.8202145999998197E-2</v>
      </c>
      <c r="DO173" s="64">
        <v>-4.95484939999624E-3</v>
      </c>
      <c r="DP173" s="64">
        <v>-0.154907400000004</v>
      </c>
      <c r="DQ173" s="64">
        <v>-0.11054814</v>
      </c>
      <c r="DR173" s="64">
        <v>7.0740850000006197E-2</v>
      </c>
      <c r="DS173" s="64">
        <v>1.3215964000945501E-4</v>
      </c>
      <c r="DT173" s="64">
        <v>0.25420946000000999</v>
      </c>
      <c r="DU173" s="64">
        <v>-2.01571680000012E-2</v>
      </c>
      <c r="DV173" s="64">
        <v>9.4810680000057008E-3</v>
      </c>
      <c r="DW173" s="64">
        <v>0.12565209999999599</v>
      </c>
      <c r="DX173" s="64">
        <v>-5.9607184999999098E-2</v>
      </c>
      <c r="DY173" s="64">
        <v>0.14731176000000201</v>
      </c>
      <c r="DZ173" s="64">
        <v>-3.0836333999995101E-2</v>
      </c>
      <c r="EA173" s="64">
        <v>5.4130264000007401E-2</v>
      </c>
      <c r="EB173" s="64">
        <v>4.3013486999998699E-2</v>
      </c>
    </row>
    <row r="174" spans="1:132" x14ac:dyDescent="0.3">
      <c r="A174" s="63"/>
      <c r="B174" s="83" t="s">
        <v>365</v>
      </c>
      <c r="C174" s="64">
        <v>0.34460925999999498</v>
      </c>
      <c r="D174" s="64">
        <v>-0.178554939999998</v>
      </c>
      <c r="E174" s="64">
        <v>3.3559586999998302E-2</v>
      </c>
      <c r="F174" s="64">
        <v>-4.9218847000043198E-3</v>
      </c>
      <c r="G174" s="64">
        <v>-8.0258710000002995E-2</v>
      </c>
      <c r="H174" s="64">
        <v>0.120367650000008</v>
      </c>
      <c r="I174" s="64">
        <v>7.3470703999989298E-2</v>
      </c>
      <c r="J174" s="64">
        <v>-2.7663967000002301E-2</v>
      </c>
      <c r="K174" s="64">
        <v>0.122981359999996</v>
      </c>
      <c r="L174" s="64">
        <v>2.5071814999999598E-2</v>
      </c>
      <c r="M174" s="64">
        <v>-4.6224780000048201E-3</v>
      </c>
      <c r="N174" s="64">
        <v>-5.4771590000113302E-4</v>
      </c>
      <c r="O174" s="64">
        <v>-4.1424420000002501E-2</v>
      </c>
      <c r="P174" s="64">
        <v>1.0565309999988101E-3</v>
      </c>
      <c r="Q174" s="64">
        <v>-5.5730111999996397E-2</v>
      </c>
      <c r="R174" s="64">
        <v>0.187788299999991</v>
      </c>
      <c r="S174" s="64">
        <v>0.11547810000001001</v>
      </c>
      <c r="T174" s="64">
        <v>-0.104087269999997</v>
      </c>
      <c r="U174" s="64">
        <v>-2.27771659999987E-2</v>
      </c>
      <c r="V174" s="64">
        <v>-7.0676889999998799E-2</v>
      </c>
      <c r="W174" s="64">
        <v>-5.3818215000001099E-2</v>
      </c>
      <c r="X174" s="64">
        <v>0.177516640000008</v>
      </c>
      <c r="Y174" s="64">
        <v>-4.0119513999958799E-3</v>
      </c>
      <c r="Z174" s="64">
        <v>-5.4377610000000402E-2</v>
      </c>
      <c r="AA174" s="64">
        <v>-1.7950226999996498E-2</v>
      </c>
      <c r="AB174" s="64">
        <v>-9.1404065000000298E-2</v>
      </c>
      <c r="AC174" s="64">
        <v>5.7323202000003598E-2</v>
      </c>
      <c r="AD174" s="64">
        <v>6.6503839999998399E-2</v>
      </c>
      <c r="AE174" s="64">
        <v>8.3457573999989904E-2</v>
      </c>
      <c r="AF174" s="64">
        <v>-0.121787145999996</v>
      </c>
      <c r="AG174" s="64">
        <v>-0.14286594000000299</v>
      </c>
      <c r="AH174" s="64">
        <v>-6.4146089999994604E-2</v>
      </c>
      <c r="AI174" s="64">
        <v>9.9428560000003302E-2</v>
      </c>
      <c r="AJ174" s="64">
        <v>-9.3673670000005205E-2</v>
      </c>
      <c r="AK174" s="64">
        <v>0.119310240000003</v>
      </c>
      <c r="AL174" s="64">
        <v>0.201005120000008</v>
      </c>
      <c r="AM174" s="64">
        <v>-0.13684571000000001</v>
      </c>
      <c r="AN174" s="64">
        <v>-2.5842184999680401E-4</v>
      </c>
      <c r="AO174" s="64">
        <v>-6.6483859999999506E-2</v>
      </c>
      <c r="AP174" s="64">
        <v>-2.5559111999995401E-2</v>
      </c>
      <c r="AQ174" s="64">
        <v>-6.5396684999496902E-4</v>
      </c>
      <c r="AR174" s="64">
        <v>0.244633209999989</v>
      </c>
      <c r="AS174" s="64">
        <v>2.2925209999913299E-3</v>
      </c>
      <c r="AT174" s="64">
        <v>-9.6329330000000102E-2</v>
      </c>
      <c r="AU174" s="64">
        <v>1.13286859999562E-3</v>
      </c>
      <c r="AV174" s="64">
        <v>1.59933099999954E-2</v>
      </c>
      <c r="AW174" s="64">
        <v>3.0545036999996E-2</v>
      </c>
      <c r="AX174" s="64">
        <v>1.49406480000058E-2</v>
      </c>
      <c r="AY174" s="64">
        <v>-3.4355382999995403E-2</v>
      </c>
      <c r="AZ174" s="64">
        <v>3.8658780000000503E-2</v>
      </c>
      <c r="BA174" s="64">
        <v>-9.41736999999776E-3</v>
      </c>
      <c r="BB174" s="64">
        <v>7.6826316999900604E-3</v>
      </c>
      <c r="BC174" s="64">
        <v>0.101041839999994</v>
      </c>
      <c r="BD174" s="64">
        <v>-1.99873049999688E-3</v>
      </c>
      <c r="BE174" s="64">
        <v>0.184812620000008</v>
      </c>
      <c r="BF174" s="64">
        <v>-2.6236504999999099E-3</v>
      </c>
      <c r="BG174" s="64">
        <v>-9.1293299999994901E-2</v>
      </c>
      <c r="BH174" s="64">
        <v>0.119193550000007</v>
      </c>
      <c r="BI174" s="64">
        <v>-7.3935069999997396E-2</v>
      </c>
      <c r="BJ174" s="64">
        <v>3.1120651999994E-2</v>
      </c>
      <c r="BK174" s="64">
        <v>6.2502414000009707E-2</v>
      </c>
      <c r="BL174" s="64">
        <v>-0.13200669999999801</v>
      </c>
      <c r="BM174" s="64">
        <v>-3.5772970000003103E-2</v>
      </c>
      <c r="BN174" s="64">
        <v>4.1053466000007303E-2</v>
      </c>
      <c r="BO174" s="64">
        <v>0.136366020000001</v>
      </c>
      <c r="BP174" s="64">
        <v>0.41216429999999499</v>
      </c>
      <c r="BQ174" s="64">
        <v>0.42355317000000198</v>
      </c>
      <c r="BR174" s="64">
        <v>5.0408716999994503E-2</v>
      </c>
      <c r="BS174" s="64">
        <v>2.20370399999226E-3</v>
      </c>
      <c r="BT174" s="64">
        <v>2.4371869999928499E-3</v>
      </c>
      <c r="BU174" s="64">
        <v>7.0229539999999702E-2</v>
      </c>
      <c r="BV174" s="64">
        <v>9.3395929999995395E-2</v>
      </c>
      <c r="BW174" s="64">
        <v>-2.9101186000002301E-2</v>
      </c>
      <c r="BX174" s="64">
        <v>-4.4785752999998402E-2</v>
      </c>
      <c r="BY174" s="64">
        <v>7.2763240000006696E-2</v>
      </c>
      <c r="BZ174" s="64">
        <v>8.2357760000006899E-2</v>
      </c>
      <c r="CA174" s="64">
        <v>1.8830580000006598E-2</v>
      </c>
      <c r="CB174" s="64">
        <v>-5.8549598000001701E-2</v>
      </c>
      <c r="CC174" s="64">
        <v>-7.7825679999998801E-2</v>
      </c>
      <c r="CD174" s="64">
        <v>9.0488455999993E-2</v>
      </c>
      <c r="CE174" s="64">
        <v>-8.9119849999996795E-2</v>
      </c>
      <c r="CF174" s="64">
        <v>2.12454499999293E-3</v>
      </c>
      <c r="CG174" s="64">
        <v>-0.103203303999999</v>
      </c>
      <c r="CH174" s="64">
        <v>4.7062587000001897E-2</v>
      </c>
      <c r="CI174" s="64">
        <v>0.16946568000000301</v>
      </c>
      <c r="CJ174" s="64">
        <v>2.7299377999989698E-2</v>
      </c>
      <c r="CK174" s="64">
        <v>7.1455079999993606E-2</v>
      </c>
      <c r="CL174" s="64">
        <v>-2.1018589999999299E-2</v>
      </c>
      <c r="CM174" s="64">
        <v>7.0144429999996497E-2</v>
      </c>
      <c r="CN174" s="64">
        <v>-0.16404112000000201</v>
      </c>
      <c r="CO174" s="64">
        <v>3.3206361999993397E-2</v>
      </c>
      <c r="CP174" s="64">
        <v>-8.0212305000326701E-4</v>
      </c>
      <c r="CQ174" s="64">
        <v>0.107114649999995</v>
      </c>
      <c r="CR174" s="64">
        <v>-8.7631695000001106E-2</v>
      </c>
      <c r="CS174" s="64">
        <v>-0.24199259999999601</v>
      </c>
      <c r="CT174" s="64">
        <v>-4.3835479999998497E-2</v>
      </c>
      <c r="CU174" s="64">
        <v>-5.7946987000001601E-2</v>
      </c>
      <c r="CV174" s="64">
        <v>-3.5229280000004297E-2</v>
      </c>
      <c r="CW174" s="64">
        <v>0.12162650400000501</v>
      </c>
      <c r="CX174" s="64">
        <v>-1.70948149999961E-2</v>
      </c>
      <c r="CY174" s="64">
        <v>-7.9893580000001102E-2</v>
      </c>
      <c r="CZ174" s="64">
        <v>-0.130291500000002</v>
      </c>
      <c r="DA174" s="64">
        <v>9.1624189999994804E-2</v>
      </c>
      <c r="DB174" s="64">
        <v>8.4146193999989904E-2</v>
      </c>
      <c r="DC174" s="64">
        <v>-2.5045850000005001E-2</v>
      </c>
      <c r="DD174" s="64">
        <v>1.5619523000109899E-3</v>
      </c>
      <c r="DE174" s="64">
        <v>5.64927349999911E-2</v>
      </c>
      <c r="DF174" s="64">
        <v>2.1085198999992699E-2</v>
      </c>
      <c r="DG174" s="64">
        <v>0.20661227000000601</v>
      </c>
      <c r="DH174" s="64">
        <v>0.93195249999999996</v>
      </c>
      <c r="DI174" s="64">
        <v>1.98145500001079E-3</v>
      </c>
      <c r="DJ174" s="64">
        <v>-6.1634525999998399E-2</v>
      </c>
      <c r="DK174" s="64">
        <v>6.6402170000001703E-2</v>
      </c>
      <c r="DL174" s="64">
        <v>9.6084109999949908E-3</v>
      </c>
      <c r="DM174" s="64">
        <v>-2.9864869999995901E-2</v>
      </c>
      <c r="DN174" s="64">
        <v>-4.8202145999998197E-2</v>
      </c>
      <c r="DO174" s="64">
        <v>-4.95484939999624E-3</v>
      </c>
      <c r="DP174" s="64">
        <v>-0.154907400000004</v>
      </c>
      <c r="DQ174" s="64">
        <v>-0.11054814</v>
      </c>
      <c r="DR174" s="64">
        <v>7.0740850000006197E-2</v>
      </c>
      <c r="DS174" s="64">
        <v>1.3215964000945501E-4</v>
      </c>
      <c r="DT174" s="64">
        <v>0.25420946000000999</v>
      </c>
      <c r="DU174" s="64">
        <v>-2.01571680000012E-2</v>
      </c>
      <c r="DV174" s="64">
        <v>9.4810680000057008E-3</v>
      </c>
      <c r="DW174" s="64">
        <v>0.12565209999999599</v>
      </c>
      <c r="DX174" s="64">
        <v>-5.9607184999999098E-2</v>
      </c>
      <c r="DY174" s="64">
        <v>0.14731176000000201</v>
      </c>
      <c r="DZ174" s="64">
        <v>-3.0836333999995101E-2</v>
      </c>
      <c r="EA174" s="64">
        <v>5.4130264000007401E-2</v>
      </c>
      <c r="EB174" s="64">
        <v>4.3013486999998699E-2</v>
      </c>
    </row>
    <row r="175" spans="1:132" x14ac:dyDescent="0.3">
      <c r="A175" s="63"/>
      <c r="B175" s="83" t="s">
        <v>366</v>
      </c>
      <c r="C175" s="64">
        <v>0.34460925999999498</v>
      </c>
      <c r="D175" s="64">
        <v>-0.178554939999998</v>
      </c>
      <c r="E175" s="64">
        <v>3.3559586999998302E-2</v>
      </c>
      <c r="F175" s="64">
        <v>-4.9218847000043198E-3</v>
      </c>
      <c r="G175" s="64">
        <v>-8.0258710000002995E-2</v>
      </c>
      <c r="H175" s="64">
        <v>0.120367650000008</v>
      </c>
      <c r="I175" s="64">
        <v>7.3470703999989298E-2</v>
      </c>
      <c r="J175" s="64">
        <v>-2.7663967000002301E-2</v>
      </c>
      <c r="K175" s="64">
        <v>0.122981359999996</v>
      </c>
      <c r="L175" s="64">
        <v>2.5071814999999598E-2</v>
      </c>
      <c r="M175" s="64">
        <v>-4.6224780000048201E-3</v>
      </c>
      <c r="N175" s="64">
        <v>-5.4771590000113302E-4</v>
      </c>
      <c r="O175" s="64">
        <v>-4.1424420000002501E-2</v>
      </c>
      <c r="P175" s="64">
        <v>1.0565309999988101E-3</v>
      </c>
      <c r="Q175" s="64">
        <v>-5.5730111999996397E-2</v>
      </c>
      <c r="R175" s="64">
        <v>0.187788299999991</v>
      </c>
      <c r="S175" s="64">
        <v>0.11547810000001001</v>
      </c>
      <c r="T175" s="64">
        <v>-0.104087269999997</v>
      </c>
      <c r="U175" s="64">
        <v>-2.27771659999987E-2</v>
      </c>
      <c r="V175" s="64">
        <v>-7.0676889999998799E-2</v>
      </c>
      <c r="W175" s="64">
        <v>-5.3818215000001099E-2</v>
      </c>
      <c r="X175" s="64">
        <v>0.177516640000008</v>
      </c>
      <c r="Y175" s="64">
        <v>-4.0119513999958799E-3</v>
      </c>
      <c r="Z175" s="64">
        <v>-5.4377610000000402E-2</v>
      </c>
      <c r="AA175" s="64">
        <v>-1.7950226999996498E-2</v>
      </c>
      <c r="AB175" s="64">
        <v>-9.1404065000000298E-2</v>
      </c>
      <c r="AC175" s="64">
        <v>5.7323202000003598E-2</v>
      </c>
      <c r="AD175" s="64">
        <v>6.6503839999998399E-2</v>
      </c>
      <c r="AE175" s="64">
        <v>8.3457573999989904E-2</v>
      </c>
      <c r="AF175" s="64">
        <v>-0.121787145999996</v>
      </c>
      <c r="AG175" s="64">
        <v>-0.14286594000000299</v>
      </c>
      <c r="AH175" s="64">
        <v>-6.4146089999994604E-2</v>
      </c>
      <c r="AI175" s="64">
        <v>9.9428560000003302E-2</v>
      </c>
      <c r="AJ175" s="64">
        <v>-9.3673670000005205E-2</v>
      </c>
      <c r="AK175" s="64">
        <v>0.119310240000003</v>
      </c>
      <c r="AL175" s="64">
        <v>0.201005120000008</v>
      </c>
      <c r="AM175" s="64">
        <v>-0.13684571000000001</v>
      </c>
      <c r="AN175" s="64">
        <v>-2.5842184999680401E-4</v>
      </c>
      <c r="AO175" s="64">
        <v>-6.6483859999999506E-2</v>
      </c>
      <c r="AP175" s="64">
        <v>-2.5559111999995401E-2</v>
      </c>
      <c r="AQ175" s="64">
        <v>-6.5396684999496902E-4</v>
      </c>
      <c r="AR175" s="64">
        <v>0.244633209999989</v>
      </c>
      <c r="AS175" s="64">
        <v>2.2925209999913299E-3</v>
      </c>
      <c r="AT175" s="64">
        <v>-9.6329330000000102E-2</v>
      </c>
      <c r="AU175" s="64">
        <v>1.13286859999562E-3</v>
      </c>
      <c r="AV175" s="64">
        <v>1.59933099999954E-2</v>
      </c>
      <c r="AW175" s="64">
        <v>3.0545036999996E-2</v>
      </c>
      <c r="AX175" s="64">
        <v>1.49406480000058E-2</v>
      </c>
      <c r="AY175" s="64">
        <v>-3.4355382999995403E-2</v>
      </c>
      <c r="AZ175" s="64">
        <v>3.8658780000000503E-2</v>
      </c>
      <c r="BA175" s="64">
        <v>-9.41736999999776E-3</v>
      </c>
      <c r="BB175" s="64">
        <v>7.6826316999900604E-3</v>
      </c>
      <c r="BC175" s="64">
        <v>0.101041839999994</v>
      </c>
      <c r="BD175" s="64">
        <v>-1.99873049999688E-3</v>
      </c>
      <c r="BE175" s="64">
        <v>0.184812620000008</v>
      </c>
      <c r="BF175" s="64">
        <v>-2.6236504999999099E-3</v>
      </c>
      <c r="BG175" s="64">
        <v>-9.1293299999994901E-2</v>
      </c>
      <c r="BH175" s="64">
        <v>0.119193550000007</v>
      </c>
      <c r="BI175" s="64">
        <v>-7.3935069999997396E-2</v>
      </c>
      <c r="BJ175" s="64">
        <v>3.1120651999994E-2</v>
      </c>
      <c r="BK175" s="64">
        <v>6.2502414000009707E-2</v>
      </c>
      <c r="BL175" s="64">
        <v>-0.13200669999999801</v>
      </c>
      <c r="BM175" s="64">
        <v>-3.5772970000003103E-2</v>
      </c>
      <c r="BN175" s="64">
        <v>4.1053466000007303E-2</v>
      </c>
      <c r="BO175" s="64">
        <v>0.136366020000001</v>
      </c>
      <c r="BP175" s="64">
        <v>0.41216429999999499</v>
      </c>
      <c r="BQ175" s="64">
        <v>0.42355317000000198</v>
      </c>
      <c r="BR175" s="64">
        <v>5.0408716999994503E-2</v>
      </c>
      <c r="BS175" s="64">
        <v>2.20370399999226E-3</v>
      </c>
      <c r="BT175" s="64">
        <v>2.4371869999928499E-3</v>
      </c>
      <c r="BU175" s="64">
        <v>7.0229539999999702E-2</v>
      </c>
      <c r="BV175" s="64">
        <v>9.3395929999995395E-2</v>
      </c>
      <c r="BW175" s="64">
        <v>-2.9101186000002301E-2</v>
      </c>
      <c r="BX175" s="64">
        <v>-4.4785752999998402E-2</v>
      </c>
      <c r="BY175" s="64">
        <v>7.2763240000006696E-2</v>
      </c>
      <c r="BZ175" s="64">
        <v>8.2357760000006899E-2</v>
      </c>
      <c r="CA175" s="64">
        <v>1.8830580000006598E-2</v>
      </c>
      <c r="CB175" s="64">
        <v>-5.8549598000001701E-2</v>
      </c>
      <c r="CC175" s="64">
        <v>-7.7825679999998801E-2</v>
      </c>
      <c r="CD175" s="64">
        <v>9.0488455999993E-2</v>
      </c>
      <c r="CE175" s="64">
        <v>-8.9119849999996795E-2</v>
      </c>
      <c r="CF175" s="64">
        <v>2.12454499999293E-3</v>
      </c>
      <c r="CG175" s="64">
        <v>-0.103203303999999</v>
      </c>
      <c r="CH175" s="64">
        <v>4.7062587000001897E-2</v>
      </c>
      <c r="CI175" s="64">
        <v>0.16946568000000301</v>
      </c>
      <c r="CJ175" s="64">
        <v>2.7299377999989698E-2</v>
      </c>
      <c r="CK175" s="64">
        <v>7.1455079999993606E-2</v>
      </c>
      <c r="CL175" s="64">
        <v>-2.1018589999999299E-2</v>
      </c>
      <c r="CM175" s="64">
        <v>7.0144429999996497E-2</v>
      </c>
      <c r="CN175" s="64">
        <v>-0.16404112000000201</v>
      </c>
      <c r="CO175" s="64">
        <v>3.3206361999993397E-2</v>
      </c>
      <c r="CP175" s="64">
        <v>-8.0212305000326701E-4</v>
      </c>
      <c r="CQ175" s="64">
        <v>0.107114649999995</v>
      </c>
      <c r="CR175" s="64">
        <v>-8.7631695000001106E-2</v>
      </c>
      <c r="CS175" s="64">
        <v>-0.24199259999999601</v>
      </c>
      <c r="CT175" s="64">
        <v>-4.3835479999998497E-2</v>
      </c>
      <c r="CU175" s="64">
        <v>-5.7946987000001601E-2</v>
      </c>
      <c r="CV175" s="64">
        <v>-3.5229280000004297E-2</v>
      </c>
      <c r="CW175" s="64">
        <v>0.12162650400000501</v>
      </c>
      <c r="CX175" s="64">
        <v>-1.70948149999961E-2</v>
      </c>
      <c r="CY175" s="64">
        <v>-7.9893580000001102E-2</v>
      </c>
      <c r="CZ175" s="64">
        <v>-0.130291500000002</v>
      </c>
      <c r="DA175" s="64">
        <v>9.1624189999994804E-2</v>
      </c>
      <c r="DB175" s="64">
        <v>8.4146193999989904E-2</v>
      </c>
      <c r="DC175" s="64">
        <v>-2.5045850000005001E-2</v>
      </c>
      <c r="DD175" s="64">
        <v>1.5619523000109899E-3</v>
      </c>
      <c r="DE175" s="64">
        <v>5.64927349999911E-2</v>
      </c>
      <c r="DF175" s="64">
        <v>2.1085198999992699E-2</v>
      </c>
      <c r="DG175" s="64">
        <v>0.20661227000000601</v>
      </c>
      <c r="DH175" s="64">
        <v>0.93195249999999996</v>
      </c>
      <c r="DI175" s="64">
        <v>1.98145500001079E-3</v>
      </c>
      <c r="DJ175" s="64">
        <v>-6.1634525999998399E-2</v>
      </c>
      <c r="DK175" s="64">
        <v>6.6402170000001703E-2</v>
      </c>
      <c r="DL175" s="64">
        <v>9.6084109999949908E-3</v>
      </c>
      <c r="DM175" s="64">
        <v>-2.9864869999995901E-2</v>
      </c>
      <c r="DN175" s="64">
        <v>-4.8202145999998197E-2</v>
      </c>
      <c r="DO175" s="64">
        <v>-4.95484939999624E-3</v>
      </c>
      <c r="DP175" s="64">
        <v>-0.154907400000004</v>
      </c>
      <c r="DQ175" s="64">
        <v>-0.11054814</v>
      </c>
      <c r="DR175" s="64">
        <v>7.0740850000006197E-2</v>
      </c>
      <c r="DS175" s="64">
        <v>1.3215964000945501E-4</v>
      </c>
      <c r="DT175" s="64">
        <v>0.25420946000000999</v>
      </c>
      <c r="DU175" s="64">
        <v>-2.01571680000012E-2</v>
      </c>
      <c r="DV175" s="64">
        <v>9.4810680000057008E-3</v>
      </c>
      <c r="DW175" s="64">
        <v>0.12565209999999599</v>
      </c>
      <c r="DX175" s="64">
        <v>-5.9607184999999098E-2</v>
      </c>
      <c r="DY175" s="64">
        <v>0.14731176000000201</v>
      </c>
      <c r="DZ175" s="64">
        <v>-3.0836333999995101E-2</v>
      </c>
      <c r="EA175" s="64">
        <v>5.4130264000007401E-2</v>
      </c>
      <c r="EB175" s="64">
        <v>4.3013486999998699E-2</v>
      </c>
    </row>
    <row r="176" spans="1:132" x14ac:dyDescent="0.3">
      <c r="A176" s="63"/>
      <c r="B176" s="83" t="s">
        <v>367</v>
      </c>
      <c r="C176" s="64">
        <v>0.34460925999999498</v>
      </c>
      <c r="D176" s="64">
        <v>-0.178554939999998</v>
      </c>
      <c r="E176" s="64">
        <v>3.3559586999998302E-2</v>
      </c>
      <c r="F176" s="64">
        <v>-4.9218847000043198E-3</v>
      </c>
      <c r="G176" s="64">
        <v>-8.0258710000002995E-2</v>
      </c>
      <c r="H176" s="64">
        <v>0.120367650000008</v>
      </c>
      <c r="I176" s="64">
        <v>7.3470703999989298E-2</v>
      </c>
      <c r="J176" s="64">
        <v>-2.7663967000002301E-2</v>
      </c>
      <c r="K176" s="64">
        <v>0.122981359999996</v>
      </c>
      <c r="L176" s="64">
        <v>2.5071814999999598E-2</v>
      </c>
      <c r="M176" s="64">
        <v>-4.6224780000048201E-3</v>
      </c>
      <c r="N176" s="64">
        <v>-5.4771590000113302E-4</v>
      </c>
      <c r="O176" s="64">
        <v>-4.1424420000002501E-2</v>
      </c>
      <c r="P176" s="64">
        <v>1.0565309999988101E-3</v>
      </c>
      <c r="Q176" s="64">
        <v>-5.5730111999996397E-2</v>
      </c>
      <c r="R176" s="64">
        <v>0.187788299999991</v>
      </c>
      <c r="S176" s="64">
        <v>0.11547810000001001</v>
      </c>
      <c r="T176" s="64">
        <v>-0.104087269999997</v>
      </c>
      <c r="U176" s="64">
        <v>-2.27771659999987E-2</v>
      </c>
      <c r="V176" s="64">
        <v>-7.0676889999998799E-2</v>
      </c>
      <c r="W176" s="64">
        <v>-5.3818215000001099E-2</v>
      </c>
      <c r="X176" s="64">
        <v>0.177516640000008</v>
      </c>
      <c r="Y176" s="64">
        <v>-4.0119513999958799E-3</v>
      </c>
      <c r="Z176" s="64">
        <v>-5.4377610000000402E-2</v>
      </c>
      <c r="AA176" s="64">
        <v>-1.7950226999996498E-2</v>
      </c>
      <c r="AB176" s="64">
        <v>-9.1404065000000298E-2</v>
      </c>
      <c r="AC176" s="64">
        <v>5.7323202000003598E-2</v>
      </c>
      <c r="AD176" s="64">
        <v>6.6503839999998399E-2</v>
      </c>
      <c r="AE176" s="64">
        <v>8.3457573999989904E-2</v>
      </c>
      <c r="AF176" s="64">
        <v>-0.121787145999996</v>
      </c>
      <c r="AG176" s="64">
        <v>-0.14286594000000299</v>
      </c>
      <c r="AH176" s="64">
        <v>-6.4146089999994604E-2</v>
      </c>
      <c r="AI176" s="64">
        <v>9.9428560000003302E-2</v>
      </c>
      <c r="AJ176" s="64">
        <v>-9.3673670000005205E-2</v>
      </c>
      <c r="AK176" s="64">
        <v>0.119310240000003</v>
      </c>
      <c r="AL176" s="64">
        <v>0.201005120000008</v>
      </c>
      <c r="AM176" s="64">
        <v>-0.13684571000000001</v>
      </c>
      <c r="AN176" s="64">
        <v>-2.5842184999680401E-4</v>
      </c>
      <c r="AO176" s="64">
        <v>-6.6483859999999506E-2</v>
      </c>
      <c r="AP176" s="64">
        <v>-2.5559111999995401E-2</v>
      </c>
      <c r="AQ176" s="64">
        <v>-6.5396684999496902E-4</v>
      </c>
      <c r="AR176" s="64">
        <v>0.244633209999989</v>
      </c>
      <c r="AS176" s="64">
        <v>2.2925209999913299E-3</v>
      </c>
      <c r="AT176" s="64">
        <v>-9.6329330000000102E-2</v>
      </c>
      <c r="AU176" s="64">
        <v>1.13286859999562E-3</v>
      </c>
      <c r="AV176" s="64">
        <v>1.59933099999954E-2</v>
      </c>
      <c r="AW176" s="64">
        <v>3.0545036999996E-2</v>
      </c>
      <c r="AX176" s="64">
        <v>1.49406480000058E-2</v>
      </c>
      <c r="AY176" s="64">
        <v>-3.4355382999995403E-2</v>
      </c>
      <c r="AZ176" s="64">
        <v>3.8658780000000503E-2</v>
      </c>
      <c r="BA176" s="64">
        <v>-9.41736999999776E-3</v>
      </c>
      <c r="BB176" s="64">
        <v>7.6826316999900604E-3</v>
      </c>
      <c r="BC176" s="64">
        <v>0.101041839999994</v>
      </c>
      <c r="BD176" s="64">
        <v>-1.99873049999688E-3</v>
      </c>
      <c r="BE176" s="64">
        <v>0.184812620000008</v>
      </c>
      <c r="BF176" s="64">
        <v>-2.6236504999999099E-3</v>
      </c>
      <c r="BG176" s="64">
        <v>-9.1293299999994901E-2</v>
      </c>
      <c r="BH176" s="64">
        <v>0.119193550000007</v>
      </c>
      <c r="BI176" s="64">
        <v>-7.3935069999997396E-2</v>
      </c>
      <c r="BJ176" s="64">
        <v>3.1120651999994E-2</v>
      </c>
      <c r="BK176" s="64">
        <v>6.2502414000009707E-2</v>
      </c>
      <c r="BL176" s="64">
        <v>-0.13200669999999801</v>
      </c>
      <c r="BM176" s="64">
        <v>-3.5772970000003103E-2</v>
      </c>
      <c r="BN176" s="64">
        <v>4.1053466000007303E-2</v>
      </c>
      <c r="BO176" s="64">
        <v>0.136366020000001</v>
      </c>
      <c r="BP176" s="64">
        <v>0.41216429999999499</v>
      </c>
      <c r="BQ176" s="64">
        <v>0.42355317000000198</v>
      </c>
      <c r="BR176" s="64">
        <v>5.0408716999994503E-2</v>
      </c>
      <c r="BS176" s="64">
        <v>2.20370399999226E-3</v>
      </c>
      <c r="BT176" s="64">
        <v>2.4371869999928499E-3</v>
      </c>
      <c r="BU176" s="64">
        <v>7.0229539999999702E-2</v>
      </c>
      <c r="BV176" s="64">
        <v>9.3395929999995395E-2</v>
      </c>
      <c r="BW176" s="64">
        <v>-2.9101186000002301E-2</v>
      </c>
      <c r="BX176" s="64">
        <v>-4.4785752999998402E-2</v>
      </c>
      <c r="BY176" s="64">
        <v>7.2763240000006696E-2</v>
      </c>
      <c r="BZ176" s="64">
        <v>8.2357760000006899E-2</v>
      </c>
      <c r="CA176" s="64">
        <v>1.8830580000006598E-2</v>
      </c>
      <c r="CB176" s="64">
        <v>-5.8549598000001701E-2</v>
      </c>
      <c r="CC176" s="64">
        <v>-7.7825679999998801E-2</v>
      </c>
      <c r="CD176" s="64">
        <v>9.0488455999993E-2</v>
      </c>
      <c r="CE176" s="64">
        <v>-8.9119849999996795E-2</v>
      </c>
      <c r="CF176" s="64">
        <v>2.12454499999293E-3</v>
      </c>
      <c r="CG176" s="64">
        <v>-0.103203303999999</v>
      </c>
      <c r="CH176" s="64">
        <v>4.7062587000001897E-2</v>
      </c>
      <c r="CI176" s="64">
        <v>0.16946568000000301</v>
      </c>
      <c r="CJ176" s="64">
        <v>2.7299377999989698E-2</v>
      </c>
      <c r="CK176" s="64">
        <v>7.1455079999993606E-2</v>
      </c>
      <c r="CL176" s="64">
        <v>-2.1018589999999299E-2</v>
      </c>
      <c r="CM176" s="64">
        <v>7.0144429999996497E-2</v>
      </c>
      <c r="CN176" s="64">
        <v>-0.16404112000000201</v>
      </c>
      <c r="CO176" s="64">
        <v>3.3206361999993397E-2</v>
      </c>
      <c r="CP176" s="64">
        <v>-8.0212305000326701E-4</v>
      </c>
      <c r="CQ176" s="64">
        <v>0.107114649999995</v>
      </c>
      <c r="CR176" s="64">
        <v>-8.7631695000001106E-2</v>
      </c>
      <c r="CS176" s="64">
        <v>-0.24199259999999601</v>
      </c>
      <c r="CT176" s="64">
        <v>-4.3835479999998497E-2</v>
      </c>
      <c r="CU176" s="64">
        <v>-5.7946987000001601E-2</v>
      </c>
      <c r="CV176" s="64">
        <v>-3.5229280000004297E-2</v>
      </c>
      <c r="CW176" s="64">
        <v>0.12162650400000501</v>
      </c>
      <c r="CX176" s="64">
        <v>-1.70948149999961E-2</v>
      </c>
      <c r="CY176" s="64">
        <v>-7.9893580000001102E-2</v>
      </c>
      <c r="CZ176" s="64">
        <v>-0.130291500000002</v>
      </c>
      <c r="DA176" s="64">
        <v>9.1624189999994804E-2</v>
      </c>
      <c r="DB176" s="64">
        <v>8.4146193999989904E-2</v>
      </c>
      <c r="DC176" s="64">
        <v>-2.5045850000005001E-2</v>
      </c>
      <c r="DD176" s="64">
        <v>1.5619523000109899E-3</v>
      </c>
      <c r="DE176" s="64">
        <v>5.64927349999911E-2</v>
      </c>
      <c r="DF176" s="64">
        <v>2.1085198999992699E-2</v>
      </c>
      <c r="DG176" s="64">
        <v>0.20661227000000601</v>
      </c>
      <c r="DH176" s="64">
        <v>0.93195249999999996</v>
      </c>
      <c r="DI176" s="64">
        <v>1.98145500001079E-3</v>
      </c>
      <c r="DJ176" s="64">
        <v>-6.1634525999998399E-2</v>
      </c>
      <c r="DK176" s="64">
        <v>6.6402170000001703E-2</v>
      </c>
      <c r="DL176" s="64">
        <v>9.6084109999949908E-3</v>
      </c>
      <c r="DM176" s="64">
        <v>-2.9864869999995901E-2</v>
      </c>
      <c r="DN176" s="64">
        <v>-4.8202145999998197E-2</v>
      </c>
      <c r="DO176" s="64">
        <v>-4.95484939999624E-3</v>
      </c>
      <c r="DP176" s="64">
        <v>-0.154907400000004</v>
      </c>
      <c r="DQ176" s="64">
        <v>-0.11054814</v>
      </c>
      <c r="DR176" s="64">
        <v>7.0740850000006197E-2</v>
      </c>
      <c r="DS176" s="64">
        <v>1.3215964000945501E-4</v>
      </c>
      <c r="DT176" s="64">
        <v>0.25420946000000999</v>
      </c>
      <c r="DU176" s="64">
        <v>-2.01571680000012E-2</v>
      </c>
      <c r="DV176" s="64">
        <v>9.4810680000057008E-3</v>
      </c>
      <c r="DW176" s="64">
        <v>0.12565209999999599</v>
      </c>
      <c r="DX176" s="64">
        <v>-5.9607184999999098E-2</v>
      </c>
      <c r="DY176" s="64">
        <v>0.14731176000000201</v>
      </c>
      <c r="DZ176" s="64">
        <v>-3.0836333999995101E-2</v>
      </c>
      <c r="EA176" s="64">
        <v>5.4130264000007401E-2</v>
      </c>
      <c r="EB176" s="64">
        <v>4.3013486999998699E-2</v>
      </c>
    </row>
    <row r="177" spans="1:132" x14ac:dyDescent="0.3">
      <c r="A177" s="63"/>
      <c r="B177" s="83" t="s">
        <v>368</v>
      </c>
      <c r="C177" s="64">
        <v>0.34460925999999498</v>
      </c>
      <c r="D177" s="64">
        <v>-0.178554939999998</v>
      </c>
      <c r="E177" s="64">
        <v>3.3559586999998302E-2</v>
      </c>
      <c r="F177" s="64">
        <v>-4.9218847000043198E-3</v>
      </c>
      <c r="G177" s="64">
        <v>-8.0258710000002995E-2</v>
      </c>
      <c r="H177" s="64">
        <v>0.120367650000008</v>
      </c>
      <c r="I177" s="64">
        <v>7.3470703999989298E-2</v>
      </c>
      <c r="J177" s="64">
        <v>-2.7663967000002301E-2</v>
      </c>
      <c r="K177" s="64">
        <v>0.122981359999996</v>
      </c>
      <c r="L177" s="64">
        <v>2.5071814999999598E-2</v>
      </c>
      <c r="M177" s="64">
        <v>-4.6224780000048201E-3</v>
      </c>
      <c r="N177" s="64">
        <v>-5.4771590000113302E-4</v>
      </c>
      <c r="O177" s="64">
        <v>-4.1424420000002501E-2</v>
      </c>
      <c r="P177" s="64">
        <v>1.0565309999988101E-3</v>
      </c>
      <c r="Q177" s="64">
        <v>-5.5730111999996397E-2</v>
      </c>
      <c r="R177" s="64">
        <v>0.187788299999991</v>
      </c>
      <c r="S177" s="64">
        <v>0.11547810000001001</v>
      </c>
      <c r="T177" s="64">
        <v>-0.104087269999997</v>
      </c>
      <c r="U177" s="64">
        <v>-2.27771659999987E-2</v>
      </c>
      <c r="V177" s="64">
        <v>-7.0676889999998799E-2</v>
      </c>
      <c r="W177" s="64">
        <v>-5.3818215000001099E-2</v>
      </c>
      <c r="X177" s="64">
        <v>0.177516640000008</v>
      </c>
      <c r="Y177" s="64">
        <v>-4.0119513999958799E-3</v>
      </c>
      <c r="Z177" s="64">
        <v>-5.4377610000000402E-2</v>
      </c>
      <c r="AA177" s="64">
        <v>-1.7950226999996498E-2</v>
      </c>
      <c r="AB177" s="64">
        <v>-9.1404065000000298E-2</v>
      </c>
      <c r="AC177" s="64">
        <v>5.7323202000003598E-2</v>
      </c>
      <c r="AD177" s="64">
        <v>6.6503839999998399E-2</v>
      </c>
      <c r="AE177" s="64">
        <v>8.3457573999989904E-2</v>
      </c>
      <c r="AF177" s="64">
        <v>-0.121787145999996</v>
      </c>
      <c r="AG177" s="64">
        <v>-0.14286594000000299</v>
      </c>
      <c r="AH177" s="64">
        <v>-6.4146089999994604E-2</v>
      </c>
      <c r="AI177" s="64">
        <v>9.9428560000003302E-2</v>
      </c>
      <c r="AJ177" s="64">
        <v>-9.3673670000005205E-2</v>
      </c>
      <c r="AK177" s="64">
        <v>0.119310240000003</v>
      </c>
      <c r="AL177" s="64">
        <v>0.201005120000008</v>
      </c>
      <c r="AM177" s="64">
        <v>-0.13684571000000001</v>
      </c>
      <c r="AN177" s="64">
        <v>-2.5842184999680401E-4</v>
      </c>
      <c r="AO177" s="64">
        <v>-6.6483859999999506E-2</v>
      </c>
      <c r="AP177" s="64">
        <v>-2.5559111999995401E-2</v>
      </c>
      <c r="AQ177" s="64">
        <v>-6.5396684999496902E-4</v>
      </c>
      <c r="AR177" s="64">
        <v>0.244633209999989</v>
      </c>
      <c r="AS177" s="64">
        <v>2.2925209999913299E-3</v>
      </c>
      <c r="AT177" s="64">
        <v>-9.6329330000000102E-2</v>
      </c>
      <c r="AU177" s="64">
        <v>1.13286859999562E-3</v>
      </c>
      <c r="AV177" s="64">
        <v>1.59933099999954E-2</v>
      </c>
      <c r="AW177" s="64">
        <v>3.0545036999996E-2</v>
      </c>
      <c r="AX177" s="64">
        <v>1.49406480000058E-2</v>
      </c>
      <c r="AY177" s="64">
        <v>-3.4355382999995403E-2</v>
      </c>
      <c r="AZ177" s="64">
        <v>3.8658780000000503E-2</v>
      </c>
      <c r="BA177" s="64">
        <v>-9.41736999999776E-3</v>
      </c>
      <c r="BB177" s="64">
        <v>7.6826316999900604E-3</v>
      </c>
      <c r="BC177" s="64">
        <v>0.101041839999994</v>
      </c>
      <c r="BD177" s="64">
        <v>-1.99873049999688E-3</v>
      </c>
      <c r="BE177" s="64">
        <v>0.184812620000008</v>
      </c>
      <c r="BF177" s="64">
        <v>-2.6236504999999099E-3</v>
      </c>
      <c r="BG177" s="64">
        <v>-9.1293299999994901E-2</v>
      </c>
      <c r="BH177" s="64">
        <v>0.119193550000007</v>
      </c>
      <c r="BI177" s="64">
        <v>-7.3935069999997396E-2</v>
      </c>
      <c r="BJ177" s="64">
        <v>3.1120651999994E-2</v>
      </c>
      <c r="BK177" s="64">
        <v>6.2502414000009707E-2</v>
      </c>
      <c r="BL177" s="64">
        <v>-0.13200669999999801</v>
      </c>
      <c r="BM177" s="64">
        <v>-3.5772970000003103E-2</v>
      </c>
      <c r="BN177" s="64">
        <v>4.1053466000007303E-2</v>
      </c>
      <c r="BO177" s="64">
        <v>0.136366020000001</v>
      </c>
      <c r="BP177" s="64">
        <v>0.41216429999999499</v>
      </c>
      <c r="BQ177" s="64">
        <v>0.42355317000000198</v>
      </c>
      <c r="BR177" s="64">
        <v>5.0408716999994503E-2</v>
      </c>
      <c r="BS177" s="64">
        <v>2.20370399999226E-3</v>
      </c>
      <c r="BT177" s="64">
        <v>2.4371869999928499E-3</v>
      </c>
      <c r="BU177" s="64">
        <v>7.0229539999999702E-2</v>
      </c>
      <c r="BV177" s="64">
        <v>9.3395929999995395E-2</v>
      </c>
      <c r="BW177" s="64">
        <v>-2.9101186000002301E-2</v>
      </c>
      <c r="BX177" s="64">
        <v>-4.4785752999998402E-2</v>
      </c>
      <c r="BY177" s="64">
        <v>7.2763240000006696E-2</v>
      </c>
      <c r="BZ177" s="64">
        <v>8.2357760000006899E-2</v>
      </c>
      <c r="CA177" s="64">
        <v>1.8830580000006598E-2</v>
      </c>
      <c r="CB177" s="64">
        <v>-5.8549598000001701E-2</v>
      </c>
      <c r="CC177" s="64">
        <v>-7.7825679999998801E-2</v>
      </c>
      <c r="CD177" s="64">
        <v>9.0488455999993E-2</v>
      </c>
      <c r="CE177" s="64">
        <v>-8.9119849999996795E-2</v>
      </c>
      <c r="CF177" s="64">
        <v>2.12454499999293E-3</v>
      </c>
      <c r="CG177" s="64">
        <v>-0.103203303999999</v>
      </c>
      <c r="CH177" s="64">
        <v>4.7062587000001897E-2</v>
      </c>
      <c r="CI177" s="64">
        <v>0.16946568000000301</v>
      </c>
      <c r="CJ177" s="64">
        <v>2.7299377999989698E-2</v>
      </c>
      <c r="CK177" s="64">
        <v>7.1455079999993606E-2</v>
      </c>
      <c r="CL177" s="64">
        <v>-2.1018589999999299E-2</v>
      </c>
      <c r="CM177" s="64">
        <v>7.0144429999996497E-2</v>
      </c>
      <c r="CN177" s="64">
        <v>-0.16404112000000201</v>
      </c>
      <c r="CO177" s="64">
        <v>3.3206361999993397E-2</v>
      </c>
      <c r="CP177" s="64">
        <v>-8.0212305000326701E-4</v>
      </c>
      <c r="CQ177" s="64">
        <v>0.107114649999995</v>
      </c>
      <c r="CR177" s="64">
        <v>-8.7631695000001106E-2</v>
      </c>
      <c r="CS177" s="64">
        <v>-0.24199259999999601</v>
      </c>
      <c r="CT177" s="64">
        <v>-4.3835479999998497E-2</v>
      </c>
      <c r="CU177" s="64">
        <v>-5.7946987000001601E-2</v>
      </c>
      <c r="CV177" s="64">
        <v>-3.5229280000004297E-2</v>
      </c>
      <c r="CW177" s="64">
        <v>0.12162650400000501</v>
      </c>
      <c r="CX177" s="64">
        <v>-1.70948149999961E-2</v>
      </c>
      <c r="CY177" s="64">
        <v>-7.9893580000001102E-2</v>
      </c>
      <c r="CZ177" s="64">
        <v>-0.130291500000002</v>
      </c>
      <c r="DA177" s="64">
        <v>9.1624189999994804E-2</v>
      </c>
      <c r="DB177" s="64">
        <v>8.4146193999989904E-2</v>
      </c>
      <c r="DC177" s="64">
        <v>-2.5045850000005001E-2</v>
      </c>
      <c r="DD177" s="64">
        <v>1.5619523000109899E-3</v>
      </c>
      <c r="DE177" s="64">
        <v>5.64927349999911E-2</v>
      </c>
      <c r="DF177" s="64">
        <v>2.1085198999992699E-2</v>
      </c>
      <c r="DG177" s="64">
        <v>0.20661227000000601</v>
      </c>
      <c r="DH177" s="64">
        <v>0.93195249999999996</v>
      </c>
      <c r="DI177" s="64">
        <v>1.98145500001079E-3</v>
      </c>
      <c r="DJ177" s="64">
        <v>-6.1634525999998399E-2</v>
      </c>
      <c r="DK177" s="64">
        <v>6.6402170000001703E-2</v>
      </c>
      <c r="DL177" s="64">
        <v>9.6084109999949908E-3</v>
      </c>
      <c r="DM177" s="64">
        <v>-2.9864869999995901E-2</v>
      </c>
      <c r="DN177" s="64">
        <v>-4.8202145999998197E-2</v>
      </c>
      <c r="DO177" s="64">
        <v>-4.95484939999624E-3</v>
      </c>
      <c r="DP177" s="64">
        <v>-0.154907400000004</v>
      </c>
      <c r="DQ177" s="64">
        <v>-0.11054814</v>
      </c>
      <c r="DR177" s="64">
        <v>7.0740850000006197E-2</v>
      </c>
      <c r="DS177" s="64">
        <v>1.3215964000945501E-4</v>
      </c>
      <c r="DT177" s="64">
        <v>0.25420946000000999</v>
      </c>
      <c r="DU177" s="64">
        <v>-2.01571680000012E-2</v>
      </c>
      <c r="DV177" s="64">
        <v>9.4810680000057008E-3</v>
      </c>
      <c r="DW177" s="64">
        <v>0.12565209999999599</v>
      </c>
      <c r="DX177" s="64">
        <v>-5.9607184999999098E-2</v>
      </c>
      <c r="DY177" s="64">
        <v>0.14731176000000201</v>
      </c>
      <c r="DZ177" s="64">
        <v>-3.0836333999995101E-2</v>
      </c>
      <c r="EA177" s="64">
        <v>5.4130264000007401E-2</v>
      </c>
      <c r="EB177" s="64">
        <v>4.3013486999998699E-2</v>
      </c>
    </row>
    <row r="178" spans="1:132" x14ac:dyDescent="0.3">
      <c r="A178" s="63"/>
      <c r="B178" s="83" t="s">
        <v>369</v>
      </c>
      <c r="C178" s="64">
        <v>0.34460925999999498</v>
      </c>
      <c r="D178" s="64">
        <v>-0.178554939999998</v>
      </c>
      <c r="E178" s="64">
        <v>3.3559586999998302E-2</v>
      </c>
      <c r="F178" s="64">
        <v>-4.9218847000043198E-3</v>
      </c>
      <c r="G178" s="64">
        <v>-8.0258710000002995E-2</v>
      </c>
      <c r="H178" s="64">
        <v>0.120367650000008</v>
      </c>
      <c r="I178" s="64">
        <v>7.3470703999989298E-2</v>
      </c>
      <c r="J178" s="64">
        <v>-2.7663967000002301E-2</v>
      </c>
      <c r="K178" s="64">
        <v>0.122981359999996</v>
      </c>
      <c r="L178" s="64">
        <v>2.5071814999999598E-2</v>
      </c>
      <c r="M178" s="64">
        <v>-4.6224780000048201E-3</v>
      </c>
      <c r="N178" s="64">
        <v>-5.4771590000113302E-4</v>
      </c>
      <c r="O178" s="64">
        <v>-4.1424420000002501E-2</v>
      </c>
      <c r="P178" s="64">
        <v>1.0565309999988101E-3</v>
      </c>
      <c r="Q178" s="64">
        <v>-5.5730111999996397E-2</v>
      </c>
      <c r="R178" s="64">
        <v>0.187788299999991</v>
      </c>
      <c r="S178" s="64">
        <v>0.11547810000001001</v>
      </c>
      <c r="T178" s="64">
        <v>-0.104087269999997</v>
      </c>
      <c r="U178" s="64">
        <v>-2.27771659999987E-2</v>
      </c>
      <c r="V178" s="64">
        <v>-7.0676889999998799E-2</v>
      </c>
      <c r="W178" s="64">
        <v>-5.3818215000001099E-2</v>
      </c>
      <c r="X178" s="64">
        <v>0.177516640000008</v>
      </c>
      <c r="Y178" s="64">
        <v>-4.0119513999958799E-3</v>
      </c>
      <c r="Z178" s="64">
        <v>-5.4377610000000402E-2</v>
      </c>
      <c r="AA178" s="64">
        <v>-1.7950226999996498E-2</v>
      </c>
      <c r="AB178" s="64">
        <v>-9.1404065000000298E-2</v>
      </c>
      <c r="AC178" s="64">
        <v>5.7323202000003598E-2</v>
      </c>
      <c r="AD178" s="64">
        <v>6.6503839999998399E-2</v>
      </c>
      <c r="AE178" s="64">
        <v>8.3457573999989904E-2</v>
      </c>
      <c r="AF178" s="64">
        <v>-0.121787145999996</v>
      </c>
      <c r="AG178" s="64">
        <v>-0.14286594000000299</v>
      </c>
      <c r="AH178" s="64">
        <v>-6.4146089999994604E-2</v>
      </c>
      <c r="AI178" s="64">
        <v>9.9428560000003302E-2</v>
      </c>
      <c r="AJ178" s="64">
        <v>-9.3673670000005205E-2</v>
      </c>
      <c r="AK178" s="64">
        <v>0.119310240000003</v>
      </c>
      <c r="AL178" s="64">
        <v>0.201005120000008</v>
      </c>
      <c r="AM178" s="64">
        <v>-0.13684571000000001</v>
      </c>
      <c r="AN178" s="64">
        <v>-2.5842184999680401E-4</v>
      </c>
      <c r="AO178" s="64">
        <v>-6.6483859999999506E-2</v>
      </c>
      <c r="AP178" s="64">
        <v>-2.5559111999995401E-2</v>
      </c>
      <c r="AQ178" s="64">
        <v>-6.5396684999496902E-4</v>
      </c>
      <c r="AR178" s="64">
        <v>0.244633209999989</v>
      </c>
      <c r="AS178" s="64">
        <v>2.2925209999913299E-3</v>
      </c>
      <c r="AT178" s="64">
        <v>-9.6329330000000102E-2</v>
      </c>
      <c r="AU178" s="64">
        <v>1.13286859999562E-3</v>
      </c>
      <c r="AV178" s="64">
        <v>1.59933099999954E-2</v>
      </c>
      <c r="AW178" s="64">
        <v>3.0545036999996E-2</v>
      </c>
      <c r="AX178" s="64">
        <v>1.49406480000058E-2</v>
      </c>
      <c r="AY178" s="64">
        <v>-3.4355382999995403E-2</v>
      </c>
      <c r="AZ178" s="64">
        <v>3.8658780000000503E-2</v>
      </c>
      <c r="BA178" s="64">
        <v>-9.41736999999776E-3</v>
      </c>
      <c r="BB178" s="64">
        <v>7.6826316999900604E-3</v>
      </c>
      <c r="BC178" s="64">
        <v>0.101041839999994</v>
      </c>
      <c r="BD178" s="64">
        <v>-1.99873049999688E-3</v>
      </c>
      <c r="BE178" s="64">
        <v>0.184812620000008</v>
      </c>
      <c r="BF178" s="64">
        <v>-2.6236504999999099E-3</v>
      </c>
      <c r="BG178" s="64">
        <v>-9.1293299999994901E-2</v>
      </c>
      <c r="BH178" s="64">
        <v>0.119193550000007</v>
      </c>
      <c r="BI178" s="64">
        <v>-7.3935069999997396E-2</v>
      </c>
      <c r="BJ178" s="64">
        <v>3.1120651999994E-2</v>
      </c>
      <c r="BK178" s="64">
        <v>6.2502414000009707E-2</v>
      </c>
      <c r="BL178" s="64">
        <v>-0.13200669999999801</v>
      </c>
      <c r="BM178" s="64">
        <v>-3.5772970000003103E-2</v>
      </c>
      <c r="BN178" s="64">
        <v>4.1053466000007303E-2</v>
      </c>
      <c r="BO178" s="64">
        <v>0.136366020000001</v>
      </c>
      <c r="BP178" s="64">
        <v>0.41216429999999499</v>
      </c>
      <c r="BQ178" s="64">
        <v>0.42355317000000198</v>
      </c>
      <c r="BR178" s="64">
        <v>5.0408716999994503E-2</v>
      </c>
      <c r="BS178" s="64">
        <v>2.20370399999226E-3</v>
      </c>
      <c r="BT178" s="64">
        <v>2.4371869999928499E-3</v>
      </c>
      <c r="BU178" s="64">
        <v>7.0229539999999702E-2</v>
      </c>
      <c r="BV178" s="64">
        <v>9.3395929999995395E-2</v>
      </c>
      <c r="BW178" s="64">
        <v>-2.9101186000002301E-2</v>
      </c>
      <c r="BX178" s="64">
        <v>-4.4785752999998402E-2</v>
      </c>
      <c r="BY178" s="64">
        <v>7.2763240000006696E-2</v>
      </c>
      <c r="BZ178" s="64">
        <v>8.2357760000006899E-2</v>
      </c>
      <c r="CA178" s="64">
        <v>1.8830580000006598E-2</v>
      </c>
      <c r="CB178" s="64">
        <v>-5.8549598000001701E-2</v>
      </c>
      <c r="CC178" s="64">
        <v>-7.7825679999998801E-2</v>
      </c>
      <c r="CD178" s="64">
        <v>9.0488455999993E-2</v>
      </c>
      <c r="CE178" s="64">
        <v>-8.9119849999996795E-2</v>
      </c>
      <c r="CF178" s="64">
        <v>2.12454499999293E-3</v>
      </c>
      <c r="CG178" s="64">
        <v>-0.103203303999999</v>
      </c>
      <c r="CH178" s="64">
        <v>4.7062587000001897E-2</v>
      </c>
      <c r="CI178" s="64">
        <v>0.16946568000000301</v>
      </c>
      <c r="CJ178" s="64">
        <v>2.7299377999989698E-2</v>
      </c>
      <c r="CK178" s="64">
        <v>7.1455079999993606E-2</v>
      </c>
      <c r="CL178" s="64">
        <v>-2.1018589999999299E-2</v>
      </c>
      <c r="CM178" s="64">
        <v>7.0144429999996497E-2</v>
      </c>
      <c r="CN178" s="64">
        <v>-0.16404112000000201</v>
      </c>
      <c r="CO178" s="64">
        <v>3.3206361999993397E-2</v>
      </c>
      <c r="CP178" s="64">
        <v>-8.0212305000326701E-4</v>
      </c>
      <c r="CQ178" s="64">
        <v>0.107114649999995</v>
      </c>
      <c r="CR178" s="64">
        <v>-8.7631695000001106E-2</v>
      </c>
      <c r="CS178" s="64">
        <v>-0.24199259999999601</v>
      </c>
      <c r="CT178" s="64">
        <v>-4.3835479999998497E-2</v>
      </c>
      <c r="CU178" s="64">
        <v>-5.7946987000001601E-2</v>
      </c>
      <c r="CV178" s="64">
        <v>-3.5229280000004297E-2</v>
      </c>
      <c r="CW178" s="64">
        <v>0.12162650400000501</v>
      </c>
      <c r="CX178" s="64">
        <v>-1.70948149999961E-2</v>
      </c>
      <c r="CY178" s="64">
        <v>-7.9893580000001102E-2</v>
      </c>
      <c r="CZ178" s="64">
        <v>-0.130291500000002</v>
      </c>
      <c r="DA178" s="64">
        <v>9.1624189999994804E-2</v>
      </c>
      <c r="DB178" s="64">
        <v>8.4146193999989904E-2</v>
      </c>
      <c r="DC178" s="64">
        <v>-2.5045850000005001E-2</v>
      </c>
      <c r="DD178" s="64">
        <v>1.5619523000109899E-3</v>
      </c>
      <c r="DE178" s="64">
        <v>5.64927349999911E-2</v>
      </c>
      <c r="DF178" s="64">
        <v>2.1085198999992699E-2</v>
      </c>
      <c r="DG178" s="64">
        <v>0.20661227000000601</v>
      </c>
      <c r="DH178" s="64">
        <v>0.93195249999999996</v>
      </c>
      <c r="DI178" s="64">
        <v>1.98145500001079E-3</v>
      </c>
      <c r="DJ178" s="64">
        <v>-6.1634525999998399E-2</v>
      </c>
      <c r="DK178" s="64">
        <v>6.6402170000001703E-2</v>
      </c>
      <c r="DL178" s="64">
        <v>9.6084109999949908E-3</v>
      </c>
      <c r="DM178" s="64">
        <v>-2.9864869999995901E-2</v>
      </c>
      <c r="DN178" s="64">
        <v>-4.8202145999998197E-2</v>
      </c>
      <c r="DO178" s="64">
        <v>-4.95484939999624E-3</v>
      </c>
      <c r="DP178" s="64">
        <v>-0.154907400000004</v>
      </c>
      <c r="DQ178" s="64">
        <v>-0.11054814</v>
      </c>
      <c r="DR178" s="64">
        <v>7.0740850000006197E-2</v>
      </c>
      <c r="DS178" s="64">
        <v>1.3215964000945501E-4</v>
      </c>
      <c r="DT178" s="64">
        <v>0.25420946000000999</v>
      </c>
      <c r="DU178" s="64">
        <v>-2.01571680000012E-2</v>
      </c>
      <c r="DV178" s="64">
        <v>9.4810680000057008E-3</v>
      </c>
      <c r="DW178" s="64">
        <v>0.12565209999999599</v>
      </c>
      <c r="DX178" s="64">
        <v>-5.9607184999999098E-2</v>
      </c>
      <c r="DY178" s="64">
        <v>0.14731176000000201</v>
      </c>
      <c r="DZ178" s="64">
        <v>-3.0836333999995101E-2</v>
      </c>
      <c r="EA178" s="64">
        <v>5.4130264000007401E-2</v>
      </c>
      <c r="EB178" s="64">
        <v>4.3013486999998699E-2</v>
      </c>
    </row>
    <row r="179" spans="1:132" x14ac:dyDescent="0.3">
      <c r="A179" s="63"/>
      <c r="B179" s="82" t="s">
        <v>370</v>
      </c>
      <c r="C179" s="64">
        <v>0.34460925999999498</v>
      </c>
      <c r="D179" s="64">
        <v>-0.178554939999998</v>
      </c>
      <c r="E179" s="64">
        <v>3.3559586999998302E-2</v>
      </c>
      <c r="F179" s="64">
        <v>-4.9218847000043198E-3</v>
      </c>
      <c r="G179" s="64">
        <v>-8.0258710000002995E-2</v>
      </c>
      <c r="H179" s="64">
        <v>0.120367650000008</v>
      </c>
      <c r="I179" s="64">
        <v>7.3470703999989298E-2</v>
      </c>
      <c r="J179" s="64">
        <v>-2.7663967000002301E-2</v>
      </c>
      <c r="K179" s="64">
        <v>0.122981359999996</v>
      </c>
      <c r="L179" s="64">
        <v>2.5071814999999598E-2</v>
      </c>
      <c r="M179" s="64">
        <v>-4.6224780000048201E-3</v>
      </c>
      <c r="N179" s="64">
        <v>-5.4771590000113302E-4</v>
      </c>
      <c r="O179" s="64">
        <v>-4.1424420000002501E-2</v>
      </c>
      <c r="P179" s="64">
        <v>1.0565309999988101E-3</v>
      </c>
      <c r="Q179" s="64">
        <v>-5.5730111999996397E-2</v>
      </c>
      <c r="R179" s="64">
        <v>0.187788299999991</v>
      </c>
      <c r="S179" s="64">
        <v>0.11547810000001001</v>
      </c>
      <c r="T179" s="64">
        <v>-0.104087269999997</v>
      </c>
      <c r="U179" s="64">
        <v>-2.27771659999987E-2</v>
      </c>
      <c r="V179" s="64">
        <v>-7.0676889999998799E-2</v>
      </c>
      <c r="W179" s="64">
        <v>-5.3818215000001099E-2</v>
      </c>
      <c r="X179" s="64">
        <v>0.177516640000008</v>
      </c>
      <c r="Y179" s="64">
        <v>-4.0119513999958799E-3</v>
      </c>
      <c r="Z179" s="64">
        <v>-5.4377610000000402E-2</v>
      </c>
      <c r="AA179" s="64">
        <v>-1.7950226999996498E-2</v>
      </c>
      <c r="AB179" s="64">
        <v>-9.1404065000000298E-2</v>
      </c>
      <c r="AC179" s="64">
        <v>5.7323202000003598E-2</v>
      </c>
      <c r="AD179" s="64">
        <v>6.6503839999998399E-2</v>
      </c>
      <c r="AE179" s="64">
        <v>8.3457573999989904E-2</v>
      </c>
      <c r="AF179" s="64">
        <v>-0.121787145999996</v>
      </c>
      <c r="AG179" s="64">
        <v>-0.14286594000000299</v>
      </c>
      <c r="AH179" s="64">
        <v>-6.4146089999994604E-2</v>
      </c>
      <c r="AI179" s="64">
        <v>9.9428560000003302E-2</v>
      </c>
      <c r="AJ179" s="64">
        <v>-9.3673670000005205E-2</v>
      </c>
      <c r="AK179" s="64">
        <v>0.119310240000003</v>
      </c>
      <c r="AL179" s="64">
        <v>0.201005120000008</v>
      </c>
      <c r="AM179" s="64">
        <v>-0.13684571000000001</v>
      </c>
      <c r="AN179" s="64">
        <v>-2.5842184999680401E-4</v>
      </c>
      <c r="AO179" s="64">
        <v>-6.6483859999999506E-2</v>
      </c>
      <c r="AP179" s="64">
        <v>-2.5559111999995401E-2</v>
      </c>
      <c r="AQ179" s="64">
        <v>-6.5396684999496902E-4</v>
      </c>
      <c r="AR179" s="64">
        <v>0.244633209999989</v>
      </c>
      <c r="AS179" s="64">
        <v>2.2925209999913299E-3</v>
      </c>
      <c r="AT179" s="64">
        <v>-9.6329330000000102E-2</v>
      </c>
      <c r="AU179" s="64">
        <v>1.13286859999562E-3</v>
      </c>
      <c r="AV179" s="64">
        <v>1.59933099999954E-2</v>
      </c>
      <c r="AW179" s="64">
        <v>3.0545036999996E-2</v>
      </c>
      <c r="AX179" s="64">
        <v>1.49406480000058E-2</v>
      </c>
      <c r="AY179" s="64">
        <v>-3.4355382999995403E-2</v>
      </c>
      <c r="AZ179" s="64">
        <v>3.8658780000000503E-2</v>
      </c>
      <c r="BA179" s="64">
        <v>-9.41736999999776E-3</v>
      </c>
      <c r="BB179" s="64">
        <v>7.6826316999900604E-3</v>
      </c>
      <c r="BC179" s="64">
        <v>0.101041839999994</v>
      </c>
      <c r="BD179" s="64">
        <v>-1.99873049999688E-3</v>
      </c>
      <c r="BE179" s="64">
        <v>0.184812620000008</v>
      </c>
      <c r="BF179" s="64">
        <v>-2.6236504999999099E-3</v>
      </c>
      <c r="BG179" s="64">
        <v>-9.1293299999994901E-2</v>
      </c>
      <c r="BH179" s="64">
        <v>0.119193550000007</v>
      </c>
      <c r="BI179" s="64">
        <v>-7.3935069999997396E-2</v>
      </c>
      <c r="BJ179" s="64">
        <v>3.1120651999994E-2</v>
      </c>
      <c r="BK179" s="64">
        <v>6.2502414000009707E-2</v>
      </c>
      <c r="BL179" s="64">
        <v>-0.13200669999999801</v>
      </c>
      <c r="BM179" s="64">
        <v>-3.5772970000003103E-2</v>
      </c>
      <c r="BN179" s="64">
        <v>4.1053466000007303E-2</v>
      </c>
      <c r="BO179" s="64">
        <v>0.136366020000001</v>
      </c>
      <c r="BP179" s="64">
        <v>0.41216429999999499</v>
      </c>
      <c r="BQ179" s="64">
        <v>0.42355317000000198</v>
      </c>
      <c r="BR179" s="64">
        <v>5.0408716999994503E-2</v>
      </c>
      <c r="BS179" s="64">
        <v>2.20370399999226E-3</v>
      </c>
      <c r="BT179" s="64">
        <v>2.4371869999928499E-3</v>
      </c>
      <c r="BU179" s="64">
        <v>7.0229539999999702E-2</v>
      </c>
      <c r="BV179" s="64">
        <v>9.3395929999995395E-2</v>
      </c>
      <c r="BW179" s="64">
        <v>-2.9101186000002301E-2</v>
      </c>
      <c r="BX179" s="64">
        <v>-4.4785752999998402E-2</v>
      </c>
      <c r="BY179" s="64">
        <v>7.2763240000006696E-2</v>
      </c>
      <c r="BZ179" s="64">
        <v>8.2357760000006899E-2</v>
      </c>
      <c r="CA179" s="64">
        <v>1.8830580000006598E-2</v>
      </c>
      <c r="CB179" s="64">
        <v>-5.8549598000001701E-2</v>
      </c>
      <c r="CC179" s="64">
        <v>-7.7825679999998801E-2</v>
      </c>
      <c r="CD179" s="64">
        <v>9.0488455999993E-2</v>
      </c>
      <c r="CE179" s="64">
        <v>-8.9119849999996795E-2</v>
      </c>
      <c r="CF179" s="64">
        <v>2.12454499999293E-3</v>
      </c>
      <c r="CG179" s="64">
        <v>-0.103203303999999</v>
      </c>
      <c r="CH179" s="64">
        <v>4.7062587000001897E-2</v>
      </c>
      <c r="CI179" s="64">
        <v>0.16946568000000301</v>
      </c>
      <c r="CJ179" s="64">
        <v>2.7299377999989698E-2</v>
      </c>
      <c r="CK179" s="64">
        <v>7.1455079999993606E-2</v>
      </c>
      <c r="CL179" s="64">
        <v>-2.1018589999999299E-2</v>
      </c>
      <c r="CM179" s="64">
        <v>7.0144429999996497E-2</v>
      </c>
      <c r="CN179" s="64">
        <v>-0.16404112000000201</v>
      </c>
      <c r="CO179" s="64">
        <v>3.3206361999993397E-2</v>
      </c>
      <c r="CP179" s="64">
        <v>-8.0212305000326701E-4</v>
      </c>
      <c r="CQ179" s="64">
        <v>0.107114649999995</v>
      </c>
      <c r="CR179" s="64">
        <v>-8.7631695000001106E-2</v>
      </c>
      <c r="CS179" s="64">
        <v>-0.24199259999999601</v>
      </c>
      <c r="CT179" s="64">
        <v>-4.3835479999998497E-2</v>
      </c>
      <c r="CU179" s="64">
        <v>-5.7946987000001601E-2</v>
      </c>
      <c r="CV179" s="64">
        <v>-3.5229280000004297E-2</v>
      </c>
      <c r="CW179" s="64">
        <v>0.12162650400000501</v>
      </c>
      <c r="CX179" s="64">
        <v>-1.70948149999961E-2</v>
      </c>
      <c r="CY179" s="64">
        <v>-7.9893580000001102E-2</v>
      </c>
      <c r="CZ179" s="64">
        <v>-0.130291500000002</v>
      </c>
      <c r="DA179" s="64">
        <v>9.1624189999994804E-2</v>
      </c>
      <c r="DB179" s="64">
        <v>8.4146193999989904E-2</v>
      </c>
      <c r="DC179" s="64">
        <v>-2.5045850000005001E-2</v>
      </c>
      <c r="DD179" s="64">
        <v>1.5619523000109899E-3</v>
      </c>
      <c r="DE179" s="64">
        <v>5.64927349999911E-2</v>
      </c>
      <c r="DF179" s="64">
        <v>2.1085198999992699E-2</v>
      </c>
      <c r="DG179" s="64">
        <v>0.20661227000000601</v>
      </c>
      <c r="DH179" s="64">
        <v>0.93195249999999996</v>
      </c>
      <c r="DI179" s="64">
        <v>1.98145500001079E-3</v>
      </c>
      <c r="DJ179" s="64">
        <v>-6.1634525999998399E-2</v>
      </c>
      <c r="DK179" s="64">
        <v>6.6402170000001703E-2</v>
      </c>
      <c r="DL179" s="64">
        <v>9.6084109999949908E-3</v>
      </c>
      <c r="DM179" s="64">
        <v>-2.9864869999995901E-2</v>
      </c>
      <c r="DN179" s="64">
        <v>-4.8202145999998197E-2</v>
      </c>
      <c r="DO179" s="64">
        <v>-4.95484939999624E-3</v>
      </c>
      <c r="DP179" s="64">
        <v>-0.154907400000004</v>
      </c>
      <c r="DQ179" s="64">
        <v>-0.11054814</v>
      </c>
      <c r="DR179" s="64">
        <v>7.0740850000006197E-2</v>
      </c>
      <c r="DS179" s="64">
        <v>1.3215964000945501E-4</v>
      </c>
      <c r="DT179" s="64">
        <v>0.25420946000000999</v>
      </c>
      <c r="DU179" s="64">
        <v>-2.01571680000012E-2</v>
      </c>
      <c r="DV179" s="64">
        <v>9.4810680000057008E-3</v>
      </c>
      <c r="DW179" s="64">
        <v>0.12565209999999599</v>
      </c>
      <c r="DX179" s="64">
        <v>-5.9607184999999098E-2</v>
      </c>
      <c r="DY179" s="64">
        <v>0.14731176000000201</v>
      </c>
      <c r="DZ179" s="64">
        <v>-3.0836333999995101E-2</v>
      </c>
      <c r="EA179" s="64">
        <v>5.4130264000007401E-2</v>
      </c>
      <c r="EB179" s="64">
        <v>4.3013486999998699E-2</v>
      </c>
    </row>
    <row r="180" spans="1:132" x14ac:dyDescent="0.3">
      <c r="A180" s="63"/>
      <c r="B180" s="83" t="s">
        <v>371</v>
      </c>
      <c r="C180" s="64">
        <v>0.34460925999999498</v>
      </c>
      <c r="D180" s="64">
        <v>-0.178554939999998</v>
      </c>
      <c r="E180" s="64">
        <v>3.3559586999998302E-2</v>
      </c>
      <c r="F180" s="64">
        <v>-4.9218847000043198E-3</v>
      </c>
      <c r="G180" s="64">
        <v>-8.0258710000002995E-2</v>
      </c>
      <c r="H180" s="64">
        <v>0.120367650000008</v>
      </c>
      <c r="I180" s="64">
        <v>7.3470703999989298E-2</v>
      </c>
      <c r="J180" s="64">
        <v>-2.7663967000002301E-2</v>
      </c>
      <c r="K180" s="64">
        <v>0.122981359999996</v>
      </c>
      <c r="L180" s="64">
        <v>2.5071814999999598E-2</v>
      </c>
      <c r="M180" s="64">
        <v>-4.6224780000048201E-3</v>
      </c>
      <c r="N180" s="64">
        <v>-5.4771590000113302E-4</v>
      </c>
      <c r="O180" s="64">
        <v>-4.1424420000002501E-2</v>
      </c>
      <c r="P180" s="64">
        <v>1.0565309999988101E-3</v>
      </c>
      <c r="Q180" s="64">
        <v>-5.5730111999996397E-2</v>
      </c>
      <c r="R180" s="64">
        <v>0.187788299999991</v>
      </c>
      <c r="S180" s="64">
        <v>0.11547810000001001</v>
      </c>
      <c r="T180" s="64">
        <v>-0.104087269999997</v>
      </c>
      <c r="U180" s="64">
        <v>-2.27771659999987E-2</v>
      </c>
      <c r="V180" s="64">
        <v>-7.0676889999998799E-2</v>
      </c>
      <c r="W180" s="64">
        <v>-5.3818215000001099E-2</v>
      </c>
      <c r="X180" s="64">
        <v>0.177516640000008</v>
      </c>
      <c r="Y180" s="64">
        <v>-4.0119513999958799E-3</v>
      </c>
      <c r="Z180" s="64">
        <v>-5.4377610000000402E-2</v>
      </c>
      <c r="AA180" s="64">
        <v>-1.7950226999996498E-2</v>
      </c>
      <c r="AB180" s="64">
        <v>-9.1404065000000298E-2</v>
      </c>
      <c r="AC180" s="64">
        <v>5.7323202000003598E-2</v>
      </c>
      <c r="AD180" s="64">
        <v>6.6503839999998399E-2</v>
      </c>
      <c r="AE180" s="64">
        <v>8.3457573999989904E-2</v>
      </c>
      <c r="AF180" s="64">
        <v>-0.121787145999996</v>
      </c>
      <c r="AG180" s="64">
        <v>-0.14286594000000299</v>
      </c>
      <c r="AH180" s="64">
        <v>-6.4146089999994604E-2</v>
      </c>
      <c r="AI180" s="64">
        <v>9.9428560000003302E-2</v>
      </c>
      <c r="AJ180" s="64">
        <v>-9.3673670000005205E-2</v>
      </c>
      <c r="AK180" s="64">
        <v>0.119310240000003</v>
      </c>
      <c r="AL180" s="64">
        <v>0.201005120000008</v>
      </c>
      <c r="AM180" s="64">
        <v>-0.13684571000000001</v>
      </c>
      <c r="AN180" s="64">
        <v>-2.5842184999680401E-4</v>
      </c>
      <c r="AO180" s="64">
        <v>-6.6483859999999506E-2</v>
      </c>
      <c r="AP180" s="64">
        <v>-2.5559111999995401E-2</v>
      </c>
      <c r="AQ180" s="64">
        <v>-6.5396684999496902E-4</v>
      </c>
      <c r="AR180" s="64">
        <v>0.244633209999989</v>
      </c>
      <c r="AS180" s="64">
        <v>2.2925209999913299E-3</v>
      </c>
      <c r="AT180" s="64">
        <v>-9.6329330000000102E-2</v>
      </c>
      <c r="AU180" s="64">
        <v>1.13286859999562E-3</v>
      </c>
      <c r="AV180" s="64">
        <v>1.59933099999954E-2</v>
      </c>
      <c r="AW180" s="64">
        <v>3.0545036999996E-2</v>
      </c>
      <c r="AX180" s="64">
        <v>1.49406480000058E-2</v>
      </c>
      <c r="AY180" s="64">
        <v>-3.4355382999995403E-2</v>
      </c>
      <c r="AZ180" s="64">
        <v>3.8658780000000503E-2</v>
      </c>
      <c r="BA180" s="64">
        <v>-9.41736999999776E-3</v>
      </c>
      <c r="BB180" s="64">
        <v>7.6826316999900604E-3</v>
      </c>
      <c r="BC180" s="64">
        <v>0.101041839999994</v>
      </c>
      <c r="BD180" s="64">
        <v>-1.99873049999688E-3</v>
      </c>
      <c r="BE180" s="64">
        <v>0.184812620000008</v>
      </c>
      <c r="BF180" s="64">
        <v>-2.6236504999999099E-3</v>
      </c>
      <c r="BG180" s="64">
        <v>-9.1293299999994901E-2</v>
      </c>
      <c r="BH180" s="64">
        <v>0.119193550000007</v>
      </c>
      <c r="BI180" s="64">
        <v>-7.3935069999997396E-2</v>
      </c>
      <c r="BJ180" s="64">
        <v>3.1120651999994E-2</v>
      </c>
      <c r="BK180" s="64">
        <v>6.2502414000009707E-2</v>
      </c>
      <c r="BL180" s="64">
        <v>-0.13200669999999801</v>
      </c>
      <c r="BM180" s="64">
        <v>-3.5772970000003103E-2</v>
      </c>
      <c r="BN180" s="64">
        <v>4.1053466000007303E-2</v>
      </c>
      <c r="BO180" s="64">
        <v>0.136366020000001</v>
      </c>
      <c r="BP180" s="64">
        <v>0.41216429999999499</v>
      </c>
      <c r="BQ180" s="64">
        <v>0.42355317000000198</v>
      </c>
      <c r="BR180" s="64">
        <v>5.0408716999994503E-2</v>
      </c>
      <c r="BS180" s="64">
        <v>2.20370399999226E-3</v>
      </c>
      <c r="BT180" s="64">
        <v>2.4371869999928499E-3</v>
      </c>
      <c r="BU180" s="64">
        <v>7.0229539999999702E-2</v>
      </c>
      <c r="BV180" s="64">
        <v>9.3395929999995395E-2</v>
      </c>
      <c r="BW180" s="64">
        <v>-2.9101186000002301E-2</v>
      </c>
      <c r="BX180" s="64">
        <v>-4.4785752999998402E-2</v>
      </c>
      <c r="BY180" s="64">
        <v>7.2763240000006696E-2</v>
      </c>
      <c r="BZ180" s="64">
        <v>8.2357760000006899E-2</v>
      </c>
      <c r="CA180" s="64">
        <v>1.8830580000006598E-2</v>
      </c>
      <c r="CB180" s="64">
        <v>-5.8549598000001701E-2</v>
      </c>
      <c r="CC180" s="64">
        <v>-7.7825679999998801E-2</v>
      </c>
      <c r="CD180" s="64">
        <v>9.0488455999993E-2</v>
      </c>
      <c r="CE180" s="64">
        <v>-8.9119849999996795E-2</v>
      </c>
      <c r="CF180" s="64">
        <v>2.12454499999293E-3</v>
      </c>
      <c r="CG180" s="64">
        <v>-0.103203303999999</v>
      </c>
      <c r="CH180" s="64">
        <v>4.7062587000001897E-2</v>
      </c>
      <c r="CI180" s="64">
        <v>0.16946568000000301</v>
      </c>
      <c r="CJ180" s="64">
        <v>2.7299377999989698E-2</v>
      </c>
      <c r="CK180" s="64">
        <v>7.1455079999993606E-2</v>
      </c>
      <c r="CL180" s="64">
        <v>-2.1018589999999299E-2</v>
      </c>
      <c r="CM180" s="64">
        <v>7.0144429999996497E-2</v>
      </c>
      <c r="CN180" s="64">
        <v>-0.16404112000000201</v>
      </c>
      <c r="CO180" s="64">
        <v>3.3206361999993397E-2</v>
      </c>
      <c r="CP180" s="64">
        <v>-8.0212305000326701E-4</v>
      </c>
      <c r="CQ180" s="64">
        <v>0.107114649999995</v>
      </c>
      <c r="CR180" s="64">
        <v>-8.7631695000001106E-2</v>
      </c>
      <c r="CS180" s="64">
        <v>-0.24199259999999601</v>
      </c>
      <c r="CT180" s="64">
        <v>-4.3835479999998497E-2</v>
      </c>
      <c r="CU180" s="64">
        <v>-5.7946987000001601E-2</v>
      </c>
      <c r="CV180" s="64">
        <v>-3.5229280000004297E-2</v>
      </c>
      <c r="CW180" s="64">
        <v>0.12162650400000501</v>
      </c>
      <c r="CX180" s="64">
        <v>-1.70948149999961E-2</v>
      </c>
      <c r="CY180" s="64">
        <v>-7.9893580000001102E-2</v>
      </c>
      <c r="CZ180" s="64">
        <v>-0.130291500000002</v>
      </c>
      <c r="DA180" s="64">
        <v>9.1624189999994804E-2</v>
      </c>
      <c r="DB180" s="64">
        <v>8.4146193999989904E-2</v>
      </c>
      <c r="DC180" s="64">
        <v>-2.5045850000005001E-2</v>
      </c>
      <c r="DD180" s="64">
        <v>1.5619523000109899E-3</v>
      </c>
      <c r="DE180" s="64">
        <v>5.64927349999911E-2</v>
      </c>
      <c r="DF180" s="64">
        <v>2.1085198999992699E-2</v>
      </c>
      <c r="DG180" s="64">
        <v>0.20661227000000601</v>
      </c>
      <c r="DH180" s="64">
        <v>0.93195249999999996</v>
      </c>
      <c r="DI180" s="64">
        <v>1.98145500001079E-3</v>
      </c>
      <c r="DJ180" s="64">
        <v>-6.1634525999998399E-2</v>
      </c>
      <c r="DK180" s="64">
        <v>6.6402170000001703E-2</v>
      </c>
      <c r="DL180" s="64">
        <v>9.6084109999949908E-3</v>
      </c>
      <c r="DM180" s="64">
        <v>-2.9864869999995901E-2</v>
      </c>
      <c r="DN180" s="64">
        <v>-4.8202145999998197E-2</v>
      </c>
      <c r="DO180" s="64">
        <v>-4.95484939999624E-3</v>
      </c>
      <c r="DP180" s="64">
        <v>-0.154907400000004</v>
      </c>
      <c r="DQ180" s="64">
        <v>-0.11054814</v>
      </c>
      <c r="DR180" s="64">
        <v>7.0740850000006197E-2</v>
      </c>
      <c r="DS180" s="64">
        <v>1.3215964000945501E-4</v>
      </c>
      <c r="DT180" s="64">
        <v>0.25420946000000999</v>
      </c>
      <c r="DU180" s="64">
        <v>-2.01571680000012E-2</v>
      </c>
      <c r="DV180" s="64">
        <v>9.4810680000057008E-3</v>
      </c>
      <c r="DW180" s="64">
        <v>0.12565209999999599</v>
      </c>
      <c r="DX180" s="64">
        <v>-5.9607184999999098E-2</v>
      </c>
      <c r="DY180" s="64">
        <v>0.14731176000000201</v>
      </c>
      <c r="DZ180" s="64">
        <v>-3.0836333999995101E-2</v>
      </c>
      <c r="EA180" s="64">
        <v>5.4130264000007401E-2</v>
      </c>
      <c r="EB180" s="64">
        <v>4.3013486999998699E-2</v>
      </c>
    </row>
    <row r="181" spans="1:132" x14ac:dyDescent="0.3">
      <c r="A181" s="63"/>
      <c r="B181" s="83" t="s">
        <v>372</v>
      </c>
      <c r="C181" s="64">
        <v>0.34460925999999498</v>
      </c>
      <c r="D181" s="64">
        <v>-0.178554939999998</v>
      </c>
      <c r="E181" s="64">
        <v>3.3559586999998302E-2</v>
      </c>
      <c r="F181" s="64">
        <v>-4.9218847000043198E-3</v>
      </c>
      <c r="G181" s="64">
        <v>-8.0258710000002995E-2</v>
      </c>
      <c r="H181" s="64">
        <v>0.120367650000008</v>
      </c>
      <c r="I181" s="64">
        <v>7.3470703999989298E-2</v>
      </c>
      <c r="J181" s="64">
        <v>-2.7663967000002301E-2</v>
      </c>
      <c r="K181" s="64">
        <v>0.122981359999996</v>
      </c>
      <c r="L181" s="64">
        <v>2.5071814999999598E-2</v>
      </c>
      <c r="M181" s="64">
        <v>-4.6224780000048201E-3</v>
      </c>
      <c r="N181" s="64">
        <v>-5.4771590000113302E-4</v>
      </c>
      <c r="O181" s="64">
        <v>-4.1424420000002501E-2</v>
      </c>
      <c r="P181" s="64">
        <v>1.0565309999988101E-3</v>
      </c>
      <c r="Q181" s="64">
        <v>-5.5730111999996397E-2</v>
      </c>
      <c r="R181" s="64">
        <v>0.187788299999991</v>
      </c>
      <c r="S181" s="64">
        <v>0.11547810000001001</v>
      </c>
      <c r="T181" s="64">
        <v>-0.104087269999997</v>
      </c>
      <c r="U181" s="64">
        <v>-2.27771659999987E-2</v>
      </c>
      <c r="V181" s="64">
        <v>-7.0676889999998799E-2</v>
      </c>
      <c r="W181" s="64">
        <v>-5.3818215000001099E-2</v>
      </c>
      <c r="X181" s="64">
        <v>0.177516640000008</v>
      </c>
      <c r="Y181" s="64">
        <v>-4.0119513999958799E-3</v>
      </c>
      <c r="Z181" s="64">
        <v>-5.4377610000000402E-2</v>
      </c>
      <c r="AA181" s="64">
        <v>-1.7950226999996498E-2</v>
      </c>
      <c r="AB181" s="64">
        <v>-9.1404065000000298E-2</v>
      </c>
      <c r="AC181" s="64">
        <v>5.7323202000003598E-2</v>
      </c>
      <c r="AD181" s="64">
        <v>6.6503839999998399E-2</v>
      </c>
      <c r="AE181" s="64">
        <v>8.3457573999989904E-2</v>
      </c>
      <c r="AF181" s="64">
        <v>-0.121787145999996</v>
      </c>
      <c r="AG181" s="64">
        <v>-0.14286594000000299</v>
      </c>
      <c r="AH181" s="64">
        <v>-6.4146089999994604E-2</v>
      </c>
      <c r="AI181" s="64">
        <v>9.9428560000003302E-2</v>
      </c>
      <c r="AJ181" s="64">
        <v>-9.3673670000005205E-2</v>
      </c>
      <c r="AK181" s="64">
        <v>0.119310240000003</v>
      </c>
      <c r="AL181" s="64">
        <v>0.201005120000008</v>
      </c>
      <c r="AM181" s="64">
        <v>-0.13684571000000001</v>
      </c>
      <c r="AN181" s="64">
        <v>-2.5842184999680401E-4</v>
      </c>
      <c r="AO181" s="64">
        <v>-6.6483859999999506E-2</v>
      </c>
      <c r="AP181" s="64">
        <v>-2.5559111999995401E-2</v>
      </c>
      <c r="AQ181" s="64">
        <v>-6.5396684999496902E-4</v>
      </c>
      <c r="AR181" s="64">
        <v>0.244633209999989</v>
      </c>
      <c r="AS181" s="64">
        <v>2.2925209999913299E-3</v>
      </c>
      <c r="AT181" s="64">
        <v>-9.6329330000000102E-2</v>
      </c>
      <c r="AU181" s="64">
        <v>1.13286859999562E-3</v>
      </c>
      <c r="AV181" s="64">
        <v>1.59933099999954E-2</v>
      </c>
      <c r="AW181" s="64">
        <v>3.0545036999996E-2</v>
      </c>
      <c r="AX181" s="64">
        <v>1.49406480000058E-2</v>
      </c>
      <c r="AY181" s="64">
        <v>-3.4355382999995403E-2</v>
      </c>
      <c r="AZ181" s="64">
        <v>3.8658780000000503E-2</v>
      </c>
      <c r="BA181" s="64">
        <v>-9.41736999999776E-3</v>
      </c>
      <c r="BB181" s="64">
        <v>7.6826316999900604E-3</v>
      </c>
      <c r="BC181" s="64">
        <v>0.101041839999994</v>
      </c>
      <c r="BD181" s="64">
        <v>-1.99873049999688E-3</v>
      </c>
      <c r="BE181" s="64">
        <v>0.184812620000008</v>
      </c>
      <c r="BF181" s="64">
        <v>-2.6236504999999099E-3</v>
      </c>
      <c r="BG181" s="64">
        <v>-9.1293299999994901E-2</v>
      </c>
      <c r="BH181" s="64">
        <v>0.119193550000007</v>
      </c>
      <c r="BI181" s="64">
        <v>-7.3935069999997396E-2</v>
      </c>
      <c r="BJ181" s="64">
        <v>3.1120651999994E-2</v>
      </c>
      <c r="BK181" s="64">
        <v>6.2502414000009707E-2</v>
      </c>
      <c r="BL181" s="64">
        <v>-0.13200669999999801</v>
      </c>
      <c r="BM181" s="64">
        <v>-3.5772970000003103E-2</v>
      </c>
      <c r="BN181" s="64">
        <v>4.1053466000007303E-2</v>
      </c>
      <c r="BO181" s="64">
        <v>0.136366020000001</v>
      </c>
      <c r="BP181" s="64">
        <v>0.41216429999999499</v>
      </c>
      <c r="BQ181" s="64">
        <v>0.42355317000000198</v>
      </c>
      <c r="BR181" s="64">
        <v>5.0408716999994503E-2</v>
      </c>
      <c r="BS181" s="64">
        <v>2.20370399999226E-3</v>
      </c>
      <c r="BT181" s="64">
        <v>2.4371869999928499E-3</v>
      </c>
      <c r="BU181" s="64">
        <v>7.0229539999999702E-2</v>
      </c>
      <c r="BV181" s="64">
        <v>9.3395929999995395E-2</v>
      </c>
      <c r="BW181" s="64">
        <v>-2.9101186000002301E-2</v>
      </c>
      <c r="BX181" s="64">
        <v>-4.4785752999998402E-2</v>
      </c>
      <c r="BY181" s="64">
        <v>7.2763240000006696E-2</v>
      </c>
      <c r="BZ181" s="64">
        <v>8.2357760000006899E-2</v>
      </c>
      <c r="CA181" s="64">
        <v>1.8830580000006598E-2</v>
      </c>
      <c r="CB181" s="64">
        <v>-5.8549598000001701E-2</v>
      </c>
      <c r="CC181" s="64">
        <v>-7.7825679999998801E-2</v>
      </c>
      <c r="CD181" s="64">
        <v>9.0488455999993E-2</v>
      </c>
      <c r="CE181" s="64">
        <v>-8.9119849999996795E-2</v>
      </c>
      <c r="CF181" s="64">
        <v>2.12454499999293E-3</v>
      </c>
      <c r="CG181" s="64">
        <v>-0.103203303999999</v>
      </c>
      <c r="CH181" s="64">
        <v>4.7062587000001897E-2</v>
      </c>
      <c r="CI181" s="64">
        <v>0.16946568000000301</v>
      </c>
      <c r="CJ181" s="64">
        <v>2.7299377999989698E-2</v>
      </c>
      <c r="CK181" s="64">
        <v>7.1455079999993606E-2</v>
      </c>
      <c r="CL181" s="64">
        <v>-2.1018589999999299E-2</v>
      </c>
      <c r="CM181" s="64">
        <v>7.0144429999996497E-2</v>
      </c>
      <c r="CN181" s="64">
        <v>-0.16404112000000201</v>
      </c>
      <c r="CO181" s="64">
        <v>3.3206361999993397E-2</v>
      </c>
      <c r="CP181" s="64">
        <v>-8.0212305000326701E-4</v>
      </c>
      <c r="CQ181" s="64">
        <v>0.107114649999995</v>
      </c>
      <c r="CR181" s="64">
        <v>-8.7631695000001106E-2</v>
      </c>
      <c r="CS181" s="64">
        <v>-0.24199259999999601</v>
      </c>
      <c r="CT181" s="64">
        <v>-4.3835479999998497E-2</v>
      </c>
      <c r="CU181" s="64">
        <v>-5.7946987000001601E-2</v>
      </c>
      <c r="CV181" s="64">
        <v>-3.5229280000004297E-2</v>
      </c>
      <c r="CW181" s="64">
        <v>0.12162650400000501</v>
      </c>
      <c r="CX181" s="64">
        <v>-1.70948149999961E-2</v>
      </c>
      <c r="CY181" s="64">
        <v>-7.9893580000001102E-2</v>
      </c>
      <c r="CZ181" s="64">
        <v>-0.130291500000002</v>
      </c>
      <c r="DA181" s="64">
        <v>9.1624189999994804E-2</v>
      </c>
      <c r="DB181" s="64">
        <v>8.4146193999989904E-2</v>
      </c>
      <c r="DC181" s="64">
        <v>-2.5045850000005001E-2</v>
      </c>
      <c r="DD181" s="64">
        <v>1.5619523000109899E-3</v>
      </c>
      <c r="DE181" s="64">
        <v>5.64927349999911E-2</v>
      </c>
      <c r="DF181" s="64">
        <v>2.1085198999992699E-2</v>
      </c>
      <c r="DG181" s="64">
        <v>0.20661227000000601</v>
      </c>
      <c r="DH181" s="64">
        <v>0.93195249999999996</v>
      </c>
      <c r="DI181" s="64">
        <v>1.98145500001079E-3</v>
      </c>
      <c r="DJ181" s="64">
        <v>-6.1634525999998399E-2</v>
      </c>
      <c r="DK181" s="64">
        <v>6.6402170000001703E-2</v>
      </c>
      <c r="DL181" s="64">
        <v>9.6084109999949908E-3</v>
      </c>
      <c r="DM181" s="64">
        <v>-2.9864869999995901E-2</v>
      </c>
      <c r="DN181" s="64">
        <v>-4.8202145999998197E-2</v>
      </c>
      <c r="DO181" s="64">
        <v>-4.95484939999624E-3</v>
      </c>
      <c r="DP181" s="64">
        <v>-0.154907400000004</v>
      </c>
      <c r="DQ181" s="64">
        <v>-0.11054814</v>
      </c>
      <c r="DR181" s="64">
        <v>7.0740850000006197E-2</v>
      </c>
      <c r="DS181" s="64">
        <v>1.3215964000945501E-4</v>
      </c>
      <c r="DT181" s="64">
        <v>0.25420946000000999</v>
      </c>
      <c r="DU181" s="64">
        <v>-2.01571680000012E-2</v>
      </c>
      <c r="DV181" s="64">
        <v>9.4810680000057008E-3</v>
      </c>
      <c r="DW181" s="64">
        <v>0.12565209999999599</v>
      </c>
      <c r="DX181" s="64">
        <v>-5.9607184999999098E-2</v>
      </c>
      <c r="DY181" s="64">
        <v>0.14731176000000201</v>
      </c>
      <c r="DZ181" s="64">
        <v>-3.0836333999995101E-2</v>
      </c>
      <c r="EA181" s="64">
        <v>5.4130264000007401E-2</v>
      </c>
      <c r="EB181" s="64">
        <v>4.3013486999998699E-2</v>
      </c>
    </row>
    <row r="182" spans="1:132" x14ac:dyDescent="0.3">
      <c r="A182" s="63"/>
      <c r="B182" s="83" t="s">
        <v>373</v>
      </c>
      <c r="C182" s="64">
        <v>0.34460925999999498</v>
      </c>
      <c r="D182" s="64">
        <v>-0.178554939999998</v>
      </c>
      <c r="E182" s="64">
        <v>3.3559586999998302E-2</v>
      </c>
      <c r="F182" s="64">
        <v>-4.9218847000043198E-3</v>
      </c>
      <c r="G182" s="64">
        <v>-8.0258710000002995E-2</v>
      </c>
      <c r="H182" s="64">
        <v>0.120367650000008</v>
      </c>
      <c r="I182" s="64">
        <v>7.3470703999989298E-2</v>
      </c>
      <c r="J182" s="64">
        <v>-2.7663967000002301E-2</v>
      </c>
      <c r="K182" s="64">
        <v>0.122981359999996</v>
      </c>
      <c r="L182" s="64">
        <v>2.5071814999999598E-2</v>
      </c>
      <c r="M182" s="64">
        <v>-4.6224780000048201E-3</v>
      </c>
      <c r="N182" s="64">
        <v>-5.4771590000113302E-4</v>
      </c>
      <c r="O182" s="64">
        <v>-4.1424420000002501E-2</v>
      </c>
      <c r="P182" s="64">
        <v>1.0565309999988101E-3</v>
      </c>
      <c r="Q182" s="64">
        <v>-5.5730111999996397E-2</v>
      </c>
      <c r="R182" s="64">
        <v>0.187788299999991</v>
      </c>
      <c r="S182" s="64">
        <v>0.11547810000001001</v>
      </c>
      <c r="T182" s="64">
        <v>-0.104087269999997</v>
      </c>
      <c r="U182" s="64">
        <v>-2.27771659999987E-2</v>
      </c>
      <c r="V182" s="64">
        <v>-7.0676889999998799E-2</v>
      </c>
      <c r="W182" s="64">
        <v>-5.3818215000001099E-2</v>
      </c>
      <c r="X182" s="64">
        <v>0.177516640000008</v>
      </c>
      <c r="Y182" s="64">
        <v>-4.0119513999958799E-3</v>
      </c>
      <c r="Z182" s="64">
        <v>-5.4377610000000402E-2</v>
      </c>
      <c r="AA182" s="64">
        <v>-1.7950226999996498E-2</v>
      </c>
      <c r="AB182" s="64">
        <v>-9.1404065000000298E-2</v>
      </c>
      <c r="AC182" s="64">
        <v>5.7323202000003598E-2</v>
      </c>
      <c r="AD182" s="64">
        <v>6.6503839999998399E-2</v>
      </c>
      <c r="AE182" s="64">
        <v>8.3457573999989904E-2</v>
      </c>
      <c r="AF182" s="64">
        <v>-0.121787145999996</v>
      </c>
      <c r="AG182" s="64">
        <v>-0.14286594000000299</v>
      </c>
      <c r="AH182" s="64">
        <v>-6.4146089999994604E-2</v>
      </c>
      <c r="AI182" s="64">
        <v>9.9428560000003302E-2</v>
      </c>
      <c r="AJ182" s="64">
        <v>-9.3673670000005205E-2</v>
      </c>
      <c r="AK182" s="64">
        <v>0.119310240000003</v>
      </c>
      <c r="AL182" s="64">
        <v>0.201005120000008</v>
      </c>
      <c r="AM182" s="64">
        <v>-0.13684571000000001</v>
      </c>
      <c r="AN182" s="64">
        <v>-2.5842184999680401E-4</v>
      </c>
      <c r="AO182" s="64">
        <v>-6.6483859999999506E-2</v>
      </c>
      <c r="AP182" s="64">
        <v>-2.5559111999995401E-2</v>
      </c>
      <c r="AQ182" s="64">
        <v>-6.5396684999496902E-4</v>
      </c>
      <c r="AR182" s="64">
        <v>0.244633209999989</v>
      </c>
      <c r="AS182" s="64">
        <v>2.2925209999913299E-3</v>
      </c>
      <c r="AT182" s="64">
        <v>-9.6329330000000102E-2</v>
      </c>
      <c r="AU182" s="64">
        <v>1.13286859999562E-3</v>
      </c>
      <c r="AV182" s="64">
        <v>1.59933099999954E-2</v>
      </c>
      <c r="AW182" s="64">
        <v>3.0545036999996E-2</v>
      </c>
      <c r="AX182" s="64">
        <v>1.49406480000058E-2</v>
      </c>
      <c r="AY182" s="64">
        <v>-3.4355382999995403E-2</v>
      </c>
      <c r="AZ182" s="64">
        <v>3.8658780000000503E-2</v>
      </c>
      <c r="BA182" s="64">
        <v>-9.41736999999776E-3</v>
      </c>
      <c r="BB182" s="64">
        <v>7.6826316999900604E-3</v>
      </c>
      <c r="BC182" s="64">
        <v>0.101041839999994</v>
      </c>
      <c r="BD182" s="64">
        <v>-1.99873049999688E-3</v>
      </c>
      <c r="BE182" s="64">
        <v>0.184812620000008</v>
      </c>
      <c r="BF182" s="64">
        <v>-2.6236504999999099E-3</v>
      </c>
      <c r="BG182" s="64">
        <v>-9.1293299999994901E-2</v>
      </c>
      <c r="BH182" s="64">
        <v>0.119193550000007</v>
      </c>
      <c r="BI182" s="64">
        <v>-7.3935069999997396E-2</v>
      </c>
      <c r="BJ182" s="64">
        <v>3.1120651999994E-2</v>
      </c>
      <c r="BK182" s="64">
        <v>6.2502414000009707E-2</v>
      </c>
      <c r="BL182" s="64">
        <v>-0.13200669999999801</v>
      </c>
      <c r="BM182" s="64">
        <v>-3.5772970000003103E-2</v>
      </c>
      <c r="BN182" s="64">
        <v>4.1053466000007303E-2</v>
      </c>
      <c r="BO182" s="64">
        <v>0.136366020000001</v>
      </c>
      <c r="BP182" s="64">
        <v>0.41216429999999499</v>
      </c>
      <c r="BQ182" s="64">
        <v>0.42355317000000198</v>
      </c>
      <c r="BR182" s="64">
        <v>5.0408716999994503E-2</v>
      </c>
      <c r="BS182" s="64">
        <v>2.20370399999226E-3</v>
      </c>
      <c r="BT182" s="64">
        <v>2.4371869999928499E-3</v>
      </c>
      <c r="BU182" s="64">
        <v>7.0229539999999702E-2</v>
      </c>
      <c r="BV182" s="64">
        <v>9.3395929999995395E-2</v>
      </c>
      <c r="BW182" s="64">
        <v>-2.9101186000002301E-2</v>
      </c>
      <c r="BX182" s="64">
        <v>-4.4785752999998402E-2</v>
      </c>
      <c r="BY182" s="64">
        <v>7.2763240000006696E-2</v>
      </c>
      <c r="BZ182" s="64">
        <v>8.2357760000006899E-2</v>
      </c>
      <c r="CA182" s="64">
        <v>1.8830580000006598E-2</v>
      </c>
      <c r="CB182" s="64">
        <v>-5.8549598000001701E-2</v>
      </c>
      <c r="CC182" s="64">
        <v>-7.7825679999998801E-2</v>
      </c>
      <c r="CD182" s="64">
        <v>9.0488455999993E-2</v>
      </c>
      <c r="CE182" s="64">
        <v>-8.9119849999996795E-2</v>
      </c>
      <c r="CF182" s="64">
        <v>2.12454499999293E-3</v>
      </c>
      <c r="CG182" s="64">
        <v>-0.103203303999999</v>
      </c>
      <c r="CH182" s="64">
        <v>4.7062587000001897E-2</v>
      </c>
      <c r="CI182" s="64">
        <v>0.16946568000000301</v>
      </c>
      <c r="CJ182" s="64">
        <v>2.7299377999989698E-2</v>
      </c>
      <c r="CK182" s="64">
        <v>7.1455079999993606E-2</v>
      </c>
      <c r="CL182" s="64">
        <v>-2.1018589999999299E-2</v>
      </c>
      <c r="CM182" s="64">
        <v>7.0144429999996497E-2</v>
      </c>
      <c r="CN182" s="64">
        <v>-0.16404112000000201</v>
      </c>
      <c r="CO182" s="64">
        <v>3.3206361999993397E-2</v>
      </c>
      <c r="CP182" s="64">
        <v>-8.0212305000326701E-4</v>
      </c>
      <c r="CQ182" s="64">
        <v>0.107114649999995</v>
      </c>
      <c r="CR182" s="64">
        <v>-8.7631695000001106E-2</v>
      </c>
      <c r="CS182" s="64">
        <v>-0.24199259999999601</v>
      </c>
      <c r="CT182" s="64">
        <v>-4.3835479999998497E-2</v>
      </c>
      <c r="CU182" s="64">
        <v>-5.7946987000001601E-2</v>
      </c>
      <c r="CV182" s="64">
        <v>-3.5229280000004297E-2</v>
      </c>
      <c r="CW182" s="64">
        <v>0.12162650400000501</v>
      </c>
      <c r="CX182" s="64">
        <v>-1.70948149999961E-2</v>
      </c>
      <c r="CY182" s="64">
        <v>-7.9893580000001102E-2</v>
      </c>
      <c r="CZ182" s="64">
        <v>-0.130291500000002</v>
      </c>
      <c r="DA182" s="64">
        <v>9.1624189999994804E-2</v>
      </c>
      <c r="DB182" s="64">
        <v>8.4146193999989904E-2</v>
      </c>
      <c r="DC182" s="64">
        <v>-2.5045850000005001E-2</v>
      </c>
      <c r="DD182" s="64">
        <v>1.5619523000109899E-3</v>
      </c>
      <c r="DE182" s="64">
        <v>5.64927349999911E-2</v>
      </c>
      <c r="DF182" s="64">
        <v>2.1085198999992699E-2</v>
      </c>
      <c r="DG182" s="64">
        <v>0.20661227000000601</v>
      </c>
      <c r="DH182" s="64">
        <v>0.93195249999999996</v>
      </c>
      <c r="DI182" s="64">
        <v>1.98145500001079E-3</v>
      </c>
      <c r="DJ182" s="64">
        <v>-6.1634525999998399E-2</v>
      </c>
      <c r="DK182" s="64">
        <v>6.6402170000001703E-2</v>
      </c>
      <c r="DL182" s="64">
        <v>9.6084109999949908E-3</v>
      </c>
      <c r="DM182" s="64">
        <v>-2.9864869999995901E-2</v>
      </c>
      <c r="DN182" s="64">
        <v>-4.8202145999998197E-2</v>
      </c>
      <c r="DO182" s="64">
        <v>-4.95484939999624E-3</v>
      </c>
      <c r="DP182" s="64">
        <v>-0.154907400000004</v>
      </c>
      <c r="DQ182" s="64">
        <v>-0.11054814</v>
      </c>
      <c r="DR182" s="64">
        <v>7.0740850000006197E-2</v>
      </c>
      <c r="DS182" s="64">
        <v>1.3215964000945501E-4</v>
      </c>
      <c r="DT182" s="64">
        <v>0.25420946000000999</v>
      </c>
      <c r="DU182" s="64">
        <v>-2.01571680000012E-2</v>
      </c>
      <c r="DV182" s="64">
        <v>9.4810680000057008E-3</v>
      </c>
      <c r="DW182" s="64">
        <v>0.12565209999999599</v>
      </c>
      <c r="DX182" s="64">
        <v>-5.9607184999999098E-2</v>
      </c>
      <c r="DY182" s="64">
        <v>0.14731176000000201</v>
      </c>
      <c r="DZ182" s="64">
        <v>-3.0836333999995101E-2</v>
      </c>
      <c r="EA182" s="64">
        <v>5.4130264000007401E-2</v>
      </c>
      <c r="EB182" s="64">
        <v>4.3013486999998699E-2</v>
      </c>
    </row>
    <row r="183" spans="1:132" x14ac:dyDescent="0.3">
      <c r="A183" s="63"/>
      <c r="B183" s="83" t="s">
        <v>374</v>
      </c>
      <c r="C183" s="64">
        <v>0.34460925999999498</v>
      </c>
      <c r="D183" s="64">
        <v>-0.178554939999998</v>
      </c>
      <c r="E183" s="64">
        <v>3.3559586999998302E-2</v>
      </c>
      <c r="F183" s="64">
        <v>-4.9218847000043198E-3</v>
      </c>
      <c r="G183" s="64">
        <v>-8.0258710000002995E-2</v>
      </c>
      <c r="H183" s="64">
        <v>0.120367650000008</v>
      </c>
      <c r="I183" s="64">
        <v>7.3470703999989298E-2</v>
      </c>
      <c r="J183" s="64">
        <v>-2.7663967000002301E-2</v>
      </c>
      <c r="K183" s="64">
        <v>0.122981359999996</v>
      </c>
      <c r="L183" s="64">
        <v>2.5071814999999598E-2</v>
      </c>
      <c r="M183" s="64">
        <v>-4.6224780000048201E-3</v>
      </c>
      <c r="N183" s="64">
        <v>-5.4771590000113302E-4</v>
      </c>
      <c r="O183" s="64">
        <v>-4.1424420000002501E-2</v>
      </c>
      <c r="P183" s="64">
        <v>1.0565309999988101E-3</v>
      </c>
      <c r="Q183" s="64">
        <v>-5.5730111999996397E-2</v>
      </c>
      <c r="R183" s="64">
        <v>0.187788299999991</v>
      </c>
      <c r="S183" s="64">
        <v>0.11547810000001001</v>
      </c>
      <c r="T183" s="64">
        <v>-0.104087269999997</v>
      </c>
      <c r="U183" s="64">
        <v>-2.27771659999987E-2</v>
      </c>
      <c r="V183" s="64">
        <v>-7.0676889999998799E-2</v>
      </c>
      <c r="W183" s="64">
        <v>-5.3818215000001099E-2</v>
      </c>
      <c r="X183" s="64">
        <v>0.177516640000008</v>
      </c>
      <c r="Y183" s="64">
        <v>-4.0119513999958799E-3</v>
      </c>
      <c r="Z183" s="64">
        <v>-5.4377610000000402E-2</v>
      </c>
      <c r="AA183" s="64">
        <v>-1.7950226999996498E-2</v>
      </c>
      <c r="AB183" s="64">
        <v>-9.1404065000000298E-2</v>
      </c>
      <c r="AC183" s="64">
        <v>5.7323202000003598E-2</v>
      </c>
      <c r="AD183" s="64">
        <v>6.6503839999998399E-2</v>
      </c>
      <c r="AE183" s="64">
        <v>8.3457573999989904E-2</v>
      </c>
      <c r="AF183" s="64">
        <v>-0.121787145999996</v>
      </c>
      <c r="AG183" s="64">
        <v>-0.14286594000000299</v>
      </c>
      <c r="AH183" s="64">
        <v>-6.4146089999994604E-2</v>
      </c>
      <c r="AI183" s="64">
        <v>9.9428560000003302E-2</v>
      </c>
      <c r="AJ183" s="64">
        <v>-9.3673670000005205E-2</v>
      </c>
      <c r="AK183" s="64">
        <v>0.119310240000003</v>
      </c>
      <c r="AL183" s="64">
        <v>0.201005120000008</v>
      </c>
      <c r="AM183" s="64">
        <v>-0.13684571000000001</v>
      </c>
      <c r="AN183" s="64">
        <v>-2.5842184999680401E-4</v>
      </c>
      <c r="AO183" s="64">
        <v>-6.6483859999999506E-2</v>
      </c>
      <c r="AP183" s="64">
        <v>-2.5559111999995401E-2</v>
      </c>
      <c r="AQ183" s="64">
        <v>-6.5396684999496902E-4</v>
      </c>
      <c r="AR183" s="64">
        <v>0.244633209999989</v>
      </c>
      <c r="AS183" s="64">
        <v>2.2925209999913299E-3</v>
      </c>
      <c r="AT183" s="64">
        <v>-9.6329330000000102E-2</v>
      </c>
      <c r="AU183" s="64">
        <v>1.13286859999562E-3</v>
      </c>
      <c r="AV183" s="64">
        <v>1.59933099999954E-2</v>
      </c>
      <c r="AW183" s="64">
        <v>3.0545036999996E-2</v>
      </c>
      <c r="AX183" s="64">
        <v>1.49406480000058E-2</v>
      </c>
      <c r="AY183" s="64">
        <v>-3.4355382999995403E-2</v>
      </c>
      <c r="AZ183" s="64">
        <v>3.8658780000000503E-2</v>
      </c>
      <c r="BA183" s="64">
        <v>-9.41736999999776E-3</v>
      </c>
      <c r="BB183" s="64">
        <v>7.6826316999900604E-3</v>
      </c>
      <c r="BC183" s="64">
        <v>0.101041839999994</v>
      </c>
      <c r="BD183" s="64">
        <v>-1.99873049999688E-3</v>
      </c>
      <c r="BE183" s="64">
        <v>0.184812620000008</v>
      </c>
      <c r="BF183" s="64">
        <v>-2.6236504999999099E-3</v>
      </c>
      <c r="BG183" s="64">
        <v>-9.1293299999994901E-2</v>
      </c>
      <c r="BH183" s="64">
        <v>0.119193550000007</v>
      </c>
      <c r="BI183" s="64">
        <v>-7.3935069999997396E-2</v>
      </c>
      <c r="BJ183" s="64">
        <v>3.1120651999994E-2</v>
      </c>
      <c r="BK183" s="64">
        <v>6.2502414000009707E-2</v>
      </c>
      <c r="BL183" s="64">
        <v>-0.13200669999999801</v>
      </c>
      <c r="BM183" s="64">
        <v>-3.5772970000003103E-2</v>
      </c>
      <c r="BN183" s="64">
        <v>4.1053466000007303E-2</v>
      </c>
      <c r="BO183" s="64">
        <v>0.136366020000001</v>
      </c>
      <c r="BP183" s="64">
        <v>0.41216429999999499</v>
      </c>
      <c r="BQ183" s="64">
        <v>0.42355317000000198</v>
      </c>
      <c r="BR183" s="64">
        <v>5.0408716999994503E-2</v>
      </c>
      <c r="BS183" s="64">
        <v>2.20370399999226E-3</v>
      </c>
      <c r="BT183" s="64">
        <v>2.4371869999928499E-3</v>
      </c>
      <c r="BU183" s="64">
        <v>7.0229539999999702E-2</v>
      </c>
      <c r="BV183" s="64">
        <v>9.3395929999995395E-2</v>
      </c>
      <c r="BW183" s="64">
        <v>-2.9101186000002301E-2</v>
      </c>
      <c r="BX183" s="64">
        <v>-4.4785752999998402E-2</v>
      </c>
      <c r="BY183" s="64">
        <v>7.2763240000006696E-2</v>
      </c>
      <c r="BZ183" s="64">
        <v>8.2357760000006899E-2</v>
      </c>
      <c r="CA183" s="64">
        <v>1.8830580000006598E-2</v>
      </c>
      <c r="CB183" s="64">
        <v>-5.8549598000001701E-2</v>
      </c>
      <c r="CC183" s="64">
        <v>-7.7825679999998801E-2</v>
      </c>
      <c r="CD183" s="64">
        <v>9.0488455999993E-2</v>
      </c>
      <c r="CE183" s="64">
        <v>-8.9119849999996795E-2</v>
      </c>
      <c r="CF183" s="64">
        <v>2.12454499999293E-3</v>
      </c>
      <c r="CG183" s="64">
        <v>-0.103203303999999</v>
      </c>
      <c r="CH183" s="64">
        <v>4.7062587000001897E-2</v>
      </c>
      <c r="CI183" s="64">
        <v>0.16946568000000301</v>
      </c>
      <c r="CJ183" s="64">
        <v>2.7299377999989698E-2</v>
      </c>
      <c r="CK183" s="64">
        <v>7.1455079999993606E-2</v>
      </c>
      <c r="CL183" s="64">
        <v>-2.1018589999999299E-2</v>
      </c>
      <c r="CM183" s="64">
        <v>7.0144429999996497E-2</v>
      </c>
      <c r="CN183" s="64">
        <v>-0.16404112000000201</v>
      </c>
      <c r="CO183" s="64">
        <v>3.3206361999993397E-2</v>
      </c>
      <c r="CP183" s="64">
        <v>-8.0212305000326701E-4</v>
      </c>
      <c r="CQ183" s="64">
        <v>0.107114649999995</v>
      </c>
      <c r="CR183" s="64">
        <v>-8.7631695000001106E-2</v>
      </c>
      <c r="CS183" s="64">
        <v>-0.24199259999999601</v>
      </c>
      <c r="CT183" s="64">
        <v>-4.3835479999998497E-2</v>
      </c>
      <c r="CU183" s="64">
        <v>-5.7946987000001601E-2</v>
      </c>
      <c r="CV183" s="64">
        <v>-3.5229280000004297E-2</v>
      </c>
      <c r="CW183" s="64">
        <v>0.12162650400000501</v>
      </c>
      <c r="CX183" s="64">
        <v>-1.70948149999961E-2</v>
      </c>
      <c r="CY183" s="64">
        <v>-7.9893580000001102E-2</v>
      </c>
      <c r="CZ183" s="64">
        <v>-0.130291500000002</v>
      </c>
      <c r="DA183" s="64">
        <v>9.1624189999994804E-2</v>
      </c>
      <c r="DB183" s="64">
        <v>8.4146193999989904E-2</v>
      </c>
      <c r="DC183" s="64">
        <v>-2.5045850000005001E-2</v>
      </c>
      <c r="DD183" s="64">
        <v>1.5619523000109899E-3</v>
      </c>
      <c r="DE183" s="64">
        <v>5.64927349999911E-2</v>
      </c>
      <c r="DF183" s="64">
        <v>2.1085198999992699E-2</v>
      </c>
      <c r="DG183" s="64">
        <v>0.20661227000000601</v>
      </c>
      <c r="DH183" s="64">
        <v>0.93195249999999996</v>
      </c>
      <c r="DI183" s="64">
        <v>1.98145500001079E-3</v>
      </c>
      <c r="DJ183" s="64">
        <v>-6.1634525999998399E-2</v>
      </c>
      <c r="DK183" s="64">
        <v>6.6402170000001703E-2</v>
      </c>
      <c r="DL183" s="64">
        <v>9.6084109999949908E-3</v>
      </c>
      <c r="DM183" s="64">
        <v>-2.9864869999995901E-2</v>
      </c>
      <c r="DN183" s="64">
        <v>-4.8202145999998197E-2</v>
      </c>
      <c r="DO183" s="64">
        <v>-4.95484939999624E-3</v>
      </c>
      <c r="DP183" s="64">
        <v>-0.154907400000004</v>
      </c>
      <c r="DQ183" s="64">
        <v>-0.11054814</v>
      </c>
      <c r="DR183" s="64">
        <v>7.0740850000006197E-2</v>
      </c>
      <c r="DS183" s="64">
        <v>1.3215964000945501E-4</v>
      </c>
      <c r="DT183" s="64">
        <v>0.25420946000000999</v>
      </c>
      <c r="DU183" s="64">
        <v>-2.01571680000012E-2</v>
      </c>
      <c r="DV183" s="64">
        <v>9.4810680000057008E-3</v>
      </c>
      <c r="DW183" s="64">
        <v>0.12565209999999599</v>
      </c>
      <c r="DX183" s="64">
        <v>-5.9607184999999098E-2</v>
      </c>
      <c r="DY183" s="64">
        <v>0.14731176000000201</v>
      </c>
      <c r="DZ183" s="64">
        <v>-3.0836333999995101E-2</v>
      </c>
      <c r="EA183" s="64">
        <v>5.4130264000007401E-2</v>
      </c>
      <c r="EB183" s="64">
        <v>4.3013486999998699E-2</v>
      </c>
    </row>
    <row r="184" spans="1:132" x14ac:dyDescent="0.3">
      <c r="A184" s="63"/>
      <c r="B184" s="83" t="s">
        <v>375</v>
      </c>
      <c r="C184" s="64">
        <v>0.34460925999999498</v>
      </c>
      <c r="D184" s="64">
        <v>-0.178554939999998</v>
      </c>
      <c r="E184" s="64">
        <v>3.3559586999998302E-2</v>
      </c>
      <c r="F184" s="64">
        <v>-4.9218847000043198E-3</v>
      </c>
      <c r="G184" s="64">
        <v>-8.0258710000002995E-2</v>
      </c>
      <c r="H184" s="64">
        <v>0.120367650000008</v>
      </c>
      <c r="I184" s="64">
        <v>7.3470703999989298E-2</v>
      </c>
      <c r="J184" s="64">
        <v>-2.7663967000002301E-2</v>
      </c>
      <c r="K184" s="64">
        <v>0.122981359999996</v>
      </c>
      <c r="L184" s="64">
        <v>2.5071814999999598E-2</v>
      </c>
      <c r="M184" s="64">
        <v>-4.6224780000048201E-3</v>
      </c>
      <c r="N184" s="64">
        <v>-5.4771590000113302E-4</v>
      </c>
      <c r="O184" s="64">
        <v>-4.1424420000002501E-2</v>
      </c>
      <c r="P184" s="64">
        <v>1.0565309999988101E-3</v>
      </c>
      <c r="Q184" s="64">
        <v>-5.5730111999996397E-2</v>
      </c>
      <c r="R184" s="64">
        <v>0.187788299999991</v>
      </c>
      <c r="S184" s="64">
        <v>0.11547810000001001</v>
      </c>
      <c r="T184" s="64">
        <v>-0.104087269999997</v>
      </c>
      <c r="U184" s="64">
        <v>-2.27771659999987E-2</v>
      </c>
      <c r="V184" s="64">
        <v>-7.0676889999998799E-2</v>
      </c>
      <c r="W184" s="64">
        <v>-5.3818215000001099E-2</v>
      </c>
      <c r="X184" s="64">
        <v>0.177516640000008</v>
      </c>
      <c r="Y184" s="64">
        <v>-4.0119513999958799E-3</v>
      </c>
      <c r="Z184" s="64">
        <v>-5.4377610000000402E-2</v>
      </c>
      <c r="AA184" s="64">
        <v>-1.7950226999996498E-2</v>
      </c>
      <c r="AB184" s="64">
        <v>-9.1404065000000298E-2</v>
      </c>
      <c r="AC184" s="64">
        <v>5.7323202000003598E-2</v>
      </c>
      <c r="AD184" s="64">
        <v>6.6503839999998399E-2</v>
      </c>
      <c r="AE184" s="64">
        <v>8.3457573999989904E-2</v>
      </c>
      <c r="AF184" s="64">
        <v>-0.121787145999996</v>
      </c>
      <c r="AG184" s="64">
        <v>-0.14286594000000299</v>
      </c>
      <c r="AH184" s="64">
        <v>-6.4146089999994604E-2</v>
      </c>
      <c r="AI184" s="64">
        <v>9.9428560000003302E-2</v>
      </c>
      <c r="AJ184" s="64">
        <v>-9.3673670000005205E-2</v>
      </c>
      <c r="AK184" s="64">
        <v>0.119310240000003</v>
      </c>
      <c r="AL184" s="64">
        <v>0.201005120000008</v>
      </c>
      <c r="AM184" s="64">
        <v>-0.13684571000000001</v>
      </c>
      <c r="AN184" s="64">
        <v>-2.5842184999680401E-4</v>
      </c>
      <c r="AO184" s="64">
        <v>-6.6483859999999506E-2</v>
      </c>
      <c r="AP184" s="64">
        <v>-2.5559111999995401E-2</v>
      </c>
      <c r="AQ184" s="64">
        <v>-6.5396684999496902E-4</v>
      </c>
      <c r="AR184" s="64">
        <v>0.244633209999989</v>
      </c>
      <c r="AS184" s="64">
        <v>2.2925209999913299E-3</v>
      </c>
      <c r="AT184" s="64">
        <v>-9.6329330000000102E-2</v>
      </c>
      <c r="AU184" s="64">
        <v>1.13286859999562E-3</v>
      </c>
      <c r="AV184" s="64">
        <v>1.59933099999954E-2</v>
      </c>
      <c r="AW184" s="64">
        <v>3.0545036999996E-2</v>
      </c>
      <c r="AX184" s="64">
        <v>1.49406480000058E-2</v>
      </c>
      <c r="AY184" s="64">
        <v>-3.4355382999995403E-2</v>
      </c>
      <c r="AZ184" s="64">
        <v>3.8658780000000503E-2</v>
      </c>
      <c r="BA184" s="64">
        <v>-9.41736999999776E-3</v>
      </c>
      <c r="BB184" s="64">
        <v>7.6826316999900604E-3</v>
      </c>
      <c r="BC184" s="64">
        <v>0.101041839999994</v>
      </c>
      <c r="BD184" s="64">
        <v>-1.99873049999688E-3</v>
      </c>
      <c r="BE184" s="64">
        <v>0.184812620000008</v>
      </c>
      <c r="BF184" s="64">
        <v>-2.6236504999999099E-3</v>
      </c>
      <c r="BG184" s="64">
        <v>-9.1293299999994901E-2</v>
      </c>
      <c r="BH184" s="64">
        <v>0.119193550000007</v>
      </c>
      <c r="BI184" s="64">
        <v>-7.3935069999997396E-2</v>
      </c>
      <c r="BJ184" s="64">
        <v>3.1120651999994E-2</v>
      </c>
      <c r="BK184" s="64">
        <v>6.2502414000009707E-2</v>
      </c>
      <c r="BL184" s="64">
        <v>-0.13200669999999801</v>
      </c>
      <c r="BM184" s="64">
        <v>-3.5772970000003103E-2</v>
      </c>
      <c r="BN184" s="64">
        <v>4.1053466000007303E-2</v>
      </c>
      <c r="BO184" s="64">
        <v>0.136366020000001</v>
      </c>
      <c r="BP184" s="64">
        <v>0.41216429999999499</v>
      </c>
      <c r="BQ184" s="64">
        <v>0.42355317000000198</v>
      </c>
      <c r="BR184" s="64">
        <v>5.0408716999994503E-2</v>
      </c>
      <c r="BS184" s="64">
        <v>2.20370399999226E-3</v>
      </c>
      <c r="BT184" s="64">
        <v>2.4371869999928499E-3</v>
      </c>
      <c r="BU184" s="64">
        <v>7.0229539999999702E-2</v>
      </c>
      <c r="BV184" s="64">
        <v>9.3395929999995395E-2</v>
      </c>
      <c r="BW184" s="64">
        <v>-2.9101186000002301E-2</v>
      </c>
      <c r="BX184" s="64">
        <v>-4.4785752999998402E-2</v>
      </c>
      <c r="BY184" s="64">
        <v>7.2763240000006696E-2</v>
      </c>
      <c r="BZ184" s="64">
        <v>8.2357760000006899E-2</v>
      </c>
      <c r="CA184" s="64">
        <v>1.8830580000006598E-2</v>
      </c>
      <c r="CB184" s="64">
        <v>-5.8549598000001701E-2</v>
      </c>
      <c r="CC184" s="64">
        <v>-7.7825679999998801E-2</v>
      </c>
      <c r="CD184" s="64">
        <v>9.0488455999993E-2</v>
      </c>
      <c r="CE184" s="64">
        <v>-8.9119849999996795E-2</v>
      </c>
      <c r="CF184" s="64">
        <v>2.12454499999293E-3</v>
      </c>
      <c r="CG184" s="64">
        <v>-0.103203303999999</v>
      </c>
      <c r="CH184" s="64">
        <v>4.7062587000001897E-2</v>
      </c>
      <c r="CI184" s="64">
        <v>0.16946568000000301</v>
      </c>
      <c r="CJ184" s="64">
        <v>2.7299377999989698E-2</v>
      </c>
      <c r="CK184" s="64">
        <v>7.1455079999993606E-2</v>
      </c>
      <c r="CL184" s="64">
        <v>-2.1018589999999299E-2</v>
      </c>
      <c r="CM184" s="64">
        <v>7.0144429999996497E-2</v>
      </c>
      <c r="CN184" s="64">
        <v>-0.16404112000000201</v>
      </c>
      <c r="CO184" s="64">
        <v>3.3206361999993397E-2</v>
      </c>
      <c r="CP184" s="64">
        <v>-8.0212305000326701E-4</v>
      </c>
      <c r="CQ184" s="64">
        <v>0.107114649999995</v>
      </c>
      <c r="CR184" s="64">
        <v>-8.7631695000001106E-2</v>
      </c>
      <c r="CS184" s="64">
        <v>-0.24199259999999601</v>
      </c>
      <c r="CT184" s="64">
        <v>-4.3835479999998497E-2</v>
      </c>
      <c r="CU184" s="64">
        <v>-5.7946987000001601E-2</v>
      </c>
      <c r="CV184" s="64">
        <v>-3.5229280000004297E-2</v>
      </c>
      <c r="CW184" s="64">
        <v>0.12162650400000501</v>
      </c>
      <c r="CX184" s="64">
        <v>-1.70948149999961E-2</v>
      </c>
      <c r="CY184" s="64">
        <v>-7.9893580000001102E-2</v>
      </c>
      <c r="CZ184" s="64">
        <v>-0.130291500000002</v>
      </c>
      <c r="DA184" s="64">
        <v>9.1624189999994804E-2</v>
      </c>
      <c r="DB184" s="64">
        <v>8.4146193999989904E-2</v>
      </c>
      <c r="DC184" s="64">
        <v>-2.5045850000005001E-2</v>
      </c>
      <c r="DD184" s="64">
        <v>1.5619523000109899E-3</v>
      </c>
      <c r="DE184" s="64">
        <v>5.64927349999911E-2</v>
      </c>
      <c r="DF184" s="64">
        <v>2.1085198999992699E-2</v>
      </c>
      <c r="DG184" s="64">
        <v>0.20661227000000601</v>
      </c>
      <c r="DH184" s="64">
        <v>0.93195249999999996</v>
      </c>
      <c r="DI184" s="64">
        <v>1.98145500001079E-3</v>
      </c>
      <c r="DJ184" s="64">
        <v>-6.1634525999998399E-2</v>
      </c>
      <c r="DK184" s="64">
        <v>6.6402170000001703E-2</v>
      </c>
      <c r="DL184" s="64">
        <v>9.6084109999949908E-3</v>
      </c>
      <c r="DM184" s="64">
        <v>-2.9864869999995901E-2</v>
      </c>
      <c r="DN184" s="64">
        <v>-4.8202145999998197E-2</v>
      </c>
      <c r="DO184" s="64">
        <v>-4.95484939999624E-3</v>
      </c>
      <c r="DP184" s="64">
        <v>-0.154907400000004</v>
      </c>
      <c r="DQ184" s="64">
        <v>-0.11054814</v>
      </c>
      <c r="DR184" s="64">
        <v>7.0740850000006197E-2</v>
      </c>
      <c r="DS184" s="64">
        <v>1.3215964000945501E-4</v>
      </c>
      <c r="DT184" s="64">
        <v>0.25420946000000999</v>
      </c>
      <c r="DU184" s="64">
        <v>-2.01571680000012E-2</v>
      </c>
      <c r="DV184" s="64">
        <v>9.4810680000057008E-3</v>
      </c>
      <c r="DW184" s="64">
        <v>0.12565209999999599</v>
      </c>
      <c r="DX184" s="64">
        <v>-5.9607184999999098E-2</v>
      </c>
      <c r="DY184" s="64">
        <v>0.14731176000000201</v>
      </c>
      <c r="DZ184" s="64">
        <v>-3.0836333999995101E-2</v>
      </c>
      <c r="EA184" s="64">
        <v>5.4130264000007401E-2</v>
      </c>
      <c r="EB184" s="64">
        <v>4.3013486999998699E-2</v>
      </c>
    </row>
    <row r="185" spans="1:132" x14ac:dyDescent="0.3">
      <c r="A185" s="63"/>
      <c r="B185" s="83" t="s">
        <v>376</v>
      </c>
      <c r="C185" s="64">
        <v>0.34460925999999498</v>
      </c>
      <c r="D185" s="64">
        <v>-0.178554939999998</v>
      </c>
      <c r="E185" s="64">
        <v>3.3559586999998302E-2</v>
      </c>
      <c r="F185" s="64">
        <v>-4.9218847000043198E-3</v>
      </c>
      <c r="G185" s="64">
        <v>-8.0258710000002995E-2</v>
      </c>
      <c r="H185" s="64">
        <v>0.120367650000008</v>
      </c>
      <c r="I185" s="64">
        <v>7.3470703999989298E-2</v>
      </c>
      <c r="J185" s="64">
        <v>-2.7663967000002301E-2</v>
      </c>
      <c r="K185" s="64">
        <v>0.122981359999996</v>
      </c>
      <c r="L185" s="64">
        <v>2.5071814999999598E-2</v>
      </c>
      <c r="M185" s="64">
        <v>-4.6224780000048201E-3</v>
      </c>
      <c r="N185" s="64">
        <v>-5.4771590000113302E-4</v>
      </c>
      <c r="O185" s="64">
        <v>-4.1424420000002501E-2</v>
      </c>
      <c r="P185" s="64">
        <v>1.0565309999988101E-3</v>
      </c>
      <c r="Q185" s="64">
        <v>-5.5730111999996397E-2</v>
      </c>
      <c r="R185" s="64">
        <v>0.187788299999991</v>
      </c>
      <c r="S185" s="64">
        <v>0.11547810000001001</v>
      </c>
      <c r="T185" s="64">
        <v>-0.104087269999997</v>
      </c>
      <c r="U185" s="64">
        <v>-2.27771659999987E-2</v>
      </c>
      <c r="V185" s="64">
        <v>-7.0676889999998799E-2</v>
      </c>
      <c r="W185" s="64">
        <v>-5.3818215000001099E-2</v>
      </c>
      <c r="X185" s="64">
        <v>0.177516640000008</v>
      </c>
      <c r="Y185" s="64">
        <v>-4.0119513999958799E-3</v>
      </c>
      <c r="Z185" s="64">
        <v>-5.4377610000000402E-2</v>
      </c>
      <c r="AA185" s="64">
        <v>-1.7950226999996498E-2</v>
      </c>
      <c r="AB185" s="64">
        <v>-9.1404065000000298E-2</v>
      </c>
      <c r="AC185" s="64">
        <v>5.7323202000003598E-2</v>
      </c>
      <c r="AD185" s="64">
        <v>6.6503839999998399E-2</v>
      </c>
      <c r="AE185" s="64">
        <v>8.3457573999989904E-2</v>
      </c>
      <c r="AF185" s="64">
        <v>-0.121787145999996</v>
      </c>
      <c r="AG185" s="64">
        <v>-0.14286594000000299</v>
      </c>
      <c r="AH185" s="64">
        <v>-6.4146089999994604E-2</v>
      </c>
      <c r="AI185" s="64">
        <v>9.9428560000003302E-2</v>
      </c>
      <c r="AJ185" s="64">
        <v>-9.3673670000005205E-2</v>
      </c>
      <c r="AK185" s="64">
        <v>0.119310240000003</v>
      </c>
      <c r="AL185" s="64">
        <v>0.201005120000008</v>
      </c>
      <c r="AM185" s="64">
        <v>-0.13684571000000001</v>
      </c>
      <c r="AN185" s="64">
        <v>-2.5842184999680401E-4</v>
      </c>
      <c r="AO185" s="64">
        <v>-6.6483859999999506E-2</v>
      </c>
      <c r="AP185" s="64">
        <v>-2.5559111999995401E-2</v>
      </c>
      <c r="AQ185" s="64">
        <v>-6.5396684999496902E-4</v>
      </c>
      <c r="AR185" s="64">
        <v>0.244633209999989</v>
      </c>
      <c r="AS185" s="64">
        <v>2.2925209999913299E-3</v>
      </c>
      <c r="AT185" s="64">
        <v>-9.6329330000000102E-2</v>
      </c>
      <c r="AU185" s="64">
        <v>1.13286859999562E-3</v>
      </c>
      <c r="AV185" s="64">
        <v>1.59933099999954E-2</v>
      </c>
      <c r="AW185" s="64">
        <v>3.0545036999996E-2</v>
      </c>
      <c r="AX185" s="64">
        <v>1.49406480000058E-2</v>
      </c>
      <c r="AY185" s="64">
        <v>-3.4355382999995403E-2</v>
      </c>
      <c r="AZ185" s="64">
        <v>3.8658780000000503E-2</v>
      </c>
      <c r="BA185" s="64">
        <v>-9.41736999999776E-3</v>
      </c>
      <c r="BB185" s="64">
        <v>7.6826316999900604E-3</v>
      </c>
      <c r="BC185" s="64">
        <v>0.101041839999994</v>
      </c>
      <c r="BD185" s="64">
        <v>-1.99873049999688E-3</v>
      </c>
      <c r="BE185" s="64">
        <v>0.184812620000008</v>
      </c>
      <c r="BF185" s="64">
        <v>-2.6236504999999099E-3</v>
      </c>
      <c r="BG185" s="64">
        <v>-9.1293299999994901E-2</v>
      </c>
      <c r="BH185" s="64">
        <v>0.119193550000007</v>
      </c>
      <c r="BI185" s="64">
        <v>-7.3935069999997396E-2</v>
      </c>
      <c r="BJ185" s="64">
        <v>3.1120651999994E-2</v>
      </c>
      <c r="BK185" s="64">
        <v>6.2502414000009707E-2</v>
      </c>
      <c r="BL185" s="64">
        <v>-0.13200669999999801</v>
      </c>
      <c r="BM185" s="64">
        <v>-3.5772970000003103E-2</v>
      </c>
      <c r="BN185" s="64">
        <v>4.1053466000007303E-2</v>
      </c>
      <c r="BO185" s="64">
        <v>0.136366020000001</v>
      </c>
      <c r="BP185" s="64">
        <v>0.41216429999999499</v>
      </c>
      <c r="BQ185" s="64">
        <v>0.42355317000000198</v>
      </c>
      <c r="BR185" s="64">
        <v>5.0408716999994503E-2</v>
      </c>
      <c r="BS185" s="64">
        <v>2.20370399999226E-3</v>
      </c>
      <c r="BT185" s="64">
        <v>2.4371869999928499E-3</v>
      </c>
      <c r="BU185" s="64">
        <v>7.0229539999999702E-2</v>
      </c>
      <c r="BV185" s="64">
        <v>9.3395929999995395E-2</v>
      </c>
      <c r="BW185" s="64">
        <v>-2.9101186000002301E-2</v>
      </c>
      <c r="BX185" s="64">
        <v>-4.4785752999998402E-2</v>
      </c>
      <c r="BY185" s="64">
        <v>7.2763240000006696E-2</v>
      </c>
      <c r="BZ185" s="64">
        <v>8.2357760000006899E-2</v>
      </c>
      <c r="CA185" s="64">
        <v>1.8830580000006598E-2</v>
      </c>
      <c r="CB185" s="64">
        <v>-5.8549598000001701E-2</v>
      </c>
      <c r="CC185" s="64">
        <v>-7.7825679999998801E-2</v>
      </c>
      <c r="CD185" s="64">
        <v>9.0488455999993E-2</v>
      </c>
      <c r="CE185" s="64">
        <v>-8.9119849999996795E-2</v>
      </c>
      <c r="CF185" s="64">
        <v>2.12454499999293E-3</v>
      </c>
      <c r="CG185" s="64">
        <v>-0.103203303999999</v>
      </c>
      <c r="CH185" s="64">
        <v>4.7062587000001897E-2</v>
      </c>
      <c r="CI185" s="64">
        <v>0.16946568000000301</v>
      </c>
      <c r="CJ185" s="64">
        <v>2.7299377999989698E-2</v>
      </c>
      <c r="CK185" s="64">
        <v>7.1455079999993606E-2</v>
      </c>
      <c r="CL185" s="64">
        <v>-2.1018589999999299E-2</v>
      </c>
      <c r="CM185" s="64">
        <v>7.0144429999996497E-2</v>
      </c>
      <c r="CN185" s="64">
        <v>-0.16404112000000201</v>
      </c>
      <c r="CO185" s="64">
        <v>3.3206361999993397E-2</v>
      </c>
      <c r="CP185" s="64">
        <v>-8.0212305000326701E-4</v>
      </c>
      <c r="CQ185" s="64">
        <v>0.107114649999995</v>
      </c>
      <c r="CR185" s="64">
        <v>-8.7631695000001106E-2</v>
      </c>
      <c r="CS185" s="64">
        <v>-0.24199259999999601</v>
      </c>
      <c r="CT185" s="64">
        <v>-4.3835479999998497E-2</v>
      </c>
      <c r="CU185" s="64">
        <v>-5.7946987000001601E-2</v>
      </c>
      <c r="CV185" s="64">
        <v>-3.5229280000004297E-2</v>
      </c>
      <c r="CW185" s="64">
        <v>0.12162650400000501</v>
      </c>
      <c r="CX185" s="64">
        <v>-1.70948149999961E-2</v>
      </c>
      <c r="CY185" s="64">
        <v>-7.9893580000001102E-2</v>
      </c>
      <c r="CZ185" s="64">
        <v>-0.130291500000002</v>
      </c>
      <c r="DA185" s="64">
        <v>9.1624189999994804E-2</v>
      </c>
      <c r="DB185" s="64">
        <v>8.4146193999989904E-2</v>
      </c>
      <c r="DC185" s="64">
        <v>-2.5045850000005001E-2</v>
      </c>
      <c r="DD185" s="64">
        <v>1.5619523000109899E-3</v>
      </c>
      <c r="DE185" s="64">
        <v>5.64927349999911E-2</v>
      </c>
      <c r="DF185" s="64">
        <v>2.1085198999992699E-2</v>
      </c>
      <c r="DG185" s="64">
        <v>0.20661227000000601</v>
      </c>
      <c r="DH185" s="64">
        <v>0.93195249999999996</v>
      </c>
      <c r="DI185" s="64">
        <v>1.98145500001079E-3</v>
      </c>
      <c r="DJ185" s="64">
        <v>-6.1634525999998399E-2</v>
      </c>
      <c r="DK185" s="64">
        <v>6.6402170000001703E-2</v>
      </c>
      <c r="DL185" s="64">
        <v>9.6084109999949908E-3</v>
      </c>
      <c r="DM185" s="64">
        <v>-2.9864869999995901E-2</v>
      </c>
      <c r="DN185" s="64">
        <v>-4.8202145999998197E-2</v>
      </c>
      <c r="DO185" s="64">
        <v>-4.95484939999624E-3</v>
      </c>
      <c r="DP185" s="64">
        <v>-0.154907400000004</v>
      </c>
      <c r="DQ185" s="64">
        <v>-0.11054814</v>
      </c>
      <c r="DR185" s="64">
        <v>7.0740850000006197E-2</v>
      </c>
      <c r="DS185" s="64">
        <v>1.3215964000945501E-4</v>
      </c>
      <c r="DT185" s="64">
        <v>0.25420946000000999</v>
      </c>
      <c r="DU185" s="64">
        <v>-2.01571680000012E-2</v>
      </c>
      <c r="DV185" s="64">
        <v>9.4810680000057008E-3</v>
      </c>
      <c r="DW185" s="64">
        <v>0.12565209999999599</v>
      </c>
      <c r="DX185" s="64">
        <v>-5.9607184999999098E-2</v>
      </c>
      <c r="DY185" s="64">
        <v>0.14731176000000201</v>
      </c>
      <c r="DZ185" s="64">
        <v>-3.0836333999995101E-2</v>
      </c>
      <c r="EA185" s="64">
        <v>5.4130264000007401E-2</v>
      </c>
      <c r="EB185" s="64">
        <v>4.3013486999998699E-2</v>
      </c>
    </row>
    <row r="186" spans="1:132" x14ac:dyDescent="0.3">
      <c r="A186" s="63"/>
      <c r="B186" s="83" t="s">
        <v>377</v>
      </c>
      <c r="C186" s="64">
        <v>0.34460925999999498</v>
      </c>
      <c r="D186" s="64">
        <v>-0.178554939999998</v>
      </c>
      <c r="E186" s="64">
        <v>3.3559586999998302E-2</v>
      </c>
      <c r="F186" s="64">
        <v>-4.9218847000043198E-3</v>
      </c>
      <c r="G186" s="64">
        <v>-8.0258710000002995E-2</v>
      </c>
      <c r="H186" s="64">
        <v>0.120367650000008</v>
      </c>
      <c r="I186" s="64">
        <v>7.3470703999989298E-2</v>
      </c>
      <c r="J186" s="64">
        <v>-2.7663967000002301E-2</v>
      </c>
      <c r="K186" s="64">
        <v>0.122981359999996</v>
      </c>
      <c r="L186" s="64">
        <v>2.5071814999999598E-2</v>
      </c>
      <c r="M186" s="64">
        <v>-4.6224780000048201E-3</v>
      </c>
      <c r="N186" s="64">
        <v>-5.4771590000113302E-4</v>
      </c>
      <c r="O186" s="64">
        <v>-4.1424420000002501E-2</v>
      </c>
      <c r="P186" s="64">
        <v>1.0565309999988101E-3</v>
      </c>
      <c r="Q186" s="64">
        <v>-5.5730111999996397E-2</v>
      </c>
      <c r="R186" s="64">
        <v>0.187788299999991</v>
      </c>
      <c r="S186" s="64">
        <v>0.11547810000001001</v>
      </c>
      <c r="T186" s="64">
        <v>-0.104087269999997</v>
      </c>
      <c r="U186" s="64">
        <v>-2.27771659999987E-2</v>
      </c>
      <c r="V186" s="64">
        <v>-7.0676889999998799E-2</v>
      </c>
      <c r="W186" s="64">
        <v>-5.3818215000001099E-2</v>
      </c>
      <c r="X186" s="64">
        <v>0.177516640000008</v>
      </c>
      <c r="Y186" s="64">
        <v>-4.0119513999958799E-3</v>
      </c>
      <c r="Z186" s="64">
        <v>-5.4377610000000402E-2</v>
      </c>
      <c r="AA186" s="64">
        <v>-1.7950226999996498E-2</v>
      </c>
      <c r="AB186" s="64">
        <v>-9.1404065000000298E-2</v>
      </c>
      <c r="AC186" s="64">
        <v>5.7323202000003598E-2</v>
      </c>
      <c r="AD186" s="64">
        <v>6.6503839999998399E-2</v>
      </c>
      <c r="AE186" s="64">
        <v>8.3457573999989904E-2</v>
      </c>
      <c r="AF186" s="64">
        <v>-0.121787145999996</v>
      </c>
      <c r="AG186" s="64">
        <v>-0.14286594000000299</v>
      </c>
      <c r="AH186" s="64">
        <v>-6.4146089999994604E-2</v>
      </c>
      <c r="AI186" s="64">
        <v>9.9428560000003302E-2</v>
      </c>
      <c r="AJ186" s="64">
        <v>-9.3673670000005205E-2</v>
      </c>
      <c r="AK186" s="64">
        <v>0.119310240000003</v>
      </c>
      <c r="AL186" s="64">
        <v>0.201005120000008</v>
      </c>
      <c r="AM186" s="64">
        <v>-0.13684571000000001</v>
      </c>
      <c r="AN186" s="64">
        <v>-2.5842184999680401E-4</v>
      </c>
      <c r="AO186" s="64">
        <v>-6.6483859999999506E-2</v>
      </c>
      <c r="AP186" s="64">
        <v>-2.5559111999995401E-2</v>
      </c>
      <c r="AQ186" s="64">
        <v>-6.5396684999496902E-4</v>
      </c>
      <c r="AR186" s="64">
        <v>0.244633209999989</v>
      </c>
      <c r="AS186" s="64">
        <v>2.2925209999913299E-3</v>
      </c>
      <c r="AT186" s="64">
        <v>-9.6329330000000102E-2</v>
      </c>
      <c r="AU186" s="64">
        <v>1.13286859999562E-3</v>
      </c>
      <c r="AV186" s="64">
        <v>1.59933099999954E-2</v>
      </c>
      <c r="AW186" s="64">
        <v>3.0545036999996E-2</v>
      </c>
      <c r="AX186" s="64">
        <v>1.49406480000058E-2</v>
      </c>
      <c r="AY186" s="64">
        <v>-3.4355382999995403E-2</v>
      </c>
      <c r="AZ186" s="64">
        <v>3.8658780000000503E-2</v>
      </c>
      <c r="BA186" s="64">
        <v>-9.41736999999776E-3</v>
      </c>
      <c r="BB186" s="64">
        <v>7.6826316999900604E-3</v>
      </c>
      <c r="BC186" s="64">
        <v>0.101041839999994</v>
      </c>
      <c r="BD186" s="64">
        <v>-1.99873049999688E-3</v>
      </c>
      <c r="BE186" s="64">
        <v>0.184812620000008</v>
      </c>
      <c r="BF186" s="64">
        <v>-2.6236504999999099E-3</v>
      </c>
      <c r="BG186" s="64">
        <v>-9.1293299999994901E-2</v>
      </c>
      <c r="BH186" s="64">
        <v>0.119193550000007</v>
      </c>
      <c r="BI186" s="64">
        <v>-7.3935069999997396E-2</v>
      </c>
      <c r="BJ186" s="64">
        <v>3.1120651999994E-2</v>
      </c>
      <c r="BK186" s="64">
        <v>6.2502414000009707E-2</v>
      </c>
      <c r="BL186" s="64">
        <v>-0.13200669999999801</v>
      </c>
      <c r="BM186" s="64">
        <v>-3.5772970000003103E-2</v>
      </c>
      <c r="BN186" s="64">
        <v>4.1053466000007303E-2</v>
      </c>
      <c r="BO186" s="64">
        <v>0.136366020000001</v>
      </c>
      <c r="BP186" s="64">
        <v>0.41216429999999499</v>
      </c>
      <c r="BQ186" s="64">
        <v>0.42355317000000198</v>
      </c>
      <c r="BR186" s="64">
        <v>5.0408716999994503E-2</v>
      </c>
      <c r="BS186" s="64">
        <v>2.20370399999226E-3</v>
      </c>
      <c r="BT186" s="64">
        <v>2.4371869999928499E-3</v>
      </c>
      <c r="BU186" s="64">
        <v>7.0229539999999702E-2</v>
      </c>
      <c r="BV186" s="64">
        <v>9.3395929999995395E-2</v>
      </c>
      <c r="BW186" s="64">
        <v>-2.9101186000002301E-2</v>
      </c>
      <c r="BX186" s="64">
        <v>-4.4785752999998402E-2</v>
      </c>
      <c r="BY186" s="64">
        <v>7.2763240000006696E-2</v>
      </c>
      <c r="BZ186" s="64">
        <v>8.2357760000006899E-2</v>
      </c>
      <c r="CA186" s="64">
        <v>1.8830580000006598E-2</v>
      </c>
      <c r="CB186" s="64">
        <v>-5.8549598000001701E-2</v>
      </c>
      <c r="CC186" s="64">
        <v>-7.7825679999998801E-2</v>
      </c>
      <c r="CD186" s="64">
        <v>9.0488455999993E-2</v>
      </c>
      <c r="CE186" s="64">
        <v>-8.9119849999996795E-2</v>
      </c>
      <c r="CF186" s="64">
        <v>2.12454499999293E-3</v>
      </c>
      <c r="CG186" s="64">
        <v>-0.103203303999999</v>
      </c>
      <c r="CH186" s="64">
        <v>4.7062587000001897E-2</v>
      </c>
      <c r="CI186" s="64">
        <v>0.16946568000000301</v>
      </c>
      <c r="CJ186" s="64">
        <v>2.7299377999989698E-2</v>
      </c>
      <c r="CK186" s="64">
        <v>7.1455079999993606E-2</v>
      </c>
      <c r="CL186" s="64">
        <v>-2.1018589999999299E-2</v>
      </c>
      <c r="CM186" s="64">
        <v>7.0144429999996497E-2</v>
      </c>
      <c r="CN186" s="64">
        <v>-0.16404112000000201</v>
      </c>
      <c r="CO186" s="64">
        <v>3.3206361999993397E-2</v>
      </c>
      <c r="CP186" s="64">
        <v>-8.0212305000326701E-4</v>
      </c>
      <c r="CQ186" s="64">
        <v>0.107114649999995</v>
      </c>
      <c r="CR186" s="64">
        <v>-8.7631695000001106E-2</v>
      </c>
      <c r="CS186" s="64">
        <v>-0.24199259999999601</v>
      </c>
      <c r="CT186" s="64">
        <v>-4.3835479999998497E-2</v>
      </c>
      <c r="CU186" s="64">
        <v>-5.7946987000001601E-2</v>
      </c>
      <c r="CV186" s="64">
        <v>-3.5229280000004297E-2</v>
      </c>
      <c r="CW186" s="64">
        <v>0.12162650400000501</v>
      </c>
      <c r="CX186" s="64">
        <v>-1.70948149999961E-2</v>
      </c>
      <c r="CY186" s="64">
        <v>-7.9893580000001102E-2</v>
      </c>
      <c r="CZ186" s="64">
        <v>-0.130291500000002</v>
      </c>
      <c r="DA186" s="64">
        <v>9.1624189999994804E-2</v>
      </c>
      <c r="DB186" s="64">
        <v>8.4146193999989904E-2</v>
      </c>
      <c r="DC186" s="64">
        <v>-2.5045850000005001E-2</v>
      </c>
      <c r="DD186" s="64">
        <v>1.5619523000109899E-3</v>
      </c>
      <c r="DE186" s="64">
        <v>5.64927349999911E-2</v>
      </c>
      <c r="DF186" s="64">
        <v>2.1085198999992699E-2</v>
      </c>
      <c r="DG186" s="64">
        <v>0.20661227000000601</v>
      </c>
      <c r="DH186" s="64">
        <v>0.93195249999999996</v>
      </c>
      <c r="DI186" s="64">
        <v>1.98145500001079E-3</v>
      </c>
      <c r="DJ186" s="64">
        <v>-6.1634525999998399E-2</v>
      </c>
      <c r="DK186" s="64">
        <v>6.6402170000001703E-2</v>
      </c>
      <c r="DL186" s="64">
        <v>9.6084109999949908E-3</v>
      </c>
      <c r="DM186" s="64">
        <v>-2.9864869999995901E-2</v>
      </c>
      <c r="DN186" s="64">
        <v>-4.8202145999998197E-2</v>
      </c>
      <c r="DO186" s="64">
        <v>-4.95484939999624E-3</v>
      </c>
      <c r="DP186" s="64">
        <v>-0.154907400000004</v>
      </c>
      <c r="DQ186" s="64">
        <v>-0.11054814</v>
      </c>
      <c r="DR186" s="64">
        <v>7.0740850000006197E-2</v>
      </c>
      <c r="DS186" s="64">
        <v>1.3215964000945501E-4</v>
      </c>
      <c r="DT186" s="64">
        <v>0.25420946000000999</v>
      </c>
      <c r="DU186" s="64">
        <v>-2.01571680000012E-2</v>
      </c>
      <c r="DV186" s="64">
        <v>9.4810680000057008E-3</v>
      </c>
      <c r="DW186" s="64">
        <v>0.12565209999999599</v>
      </c>
      <c r="DX186" s="64">
        <v>-5.9607184999999098E-2</v>
      </c>
      <c r="DY186" s="64">
        <v>0.14731176000000201</v>
      </c>
      <c r="DZ186" s="64">
        <v>-3.0836333999995101E-2</v>
      </c>
      <c r="EA186" s="64">
        <v>5.4130264000007401E-2</v>
      </c>
      <c r="EB186" s="64">
        <v>4.3013486999998699E-2</v>
      </c>
    </row>
    <row r="187" spans="1:132" x14ac:dyDescent="0.3">
      <c r="A187" s="63"/>
      <c r="B187" s="83" t="s">
        <v>378</v>
      </c>
      <c r="C187" s="64">
        <v>0.34460925999999498</v>
      </c>
      <c r="D187" s="64">
        <v>-0.178554939999998</v>
      </c>
      <c r="E187" s="64">
        <v>3.3559586999998302E-2</v>
      </c>
      <c r="F187" s="64">
        <v>-4.9218847000043198E-3</v>
      </c>
      <c r="G187" s="64">
        <v>-8.0258710000002995E-2</v>
      </c>
      <c r="H187" s="64">
        <v>0.120367650000008</v>
      </c>
      <c r="I187" s="64">
        <v>7.3470703999989298E-2</v>
      </c>
      <c r="J187" s="64">
        <v>-2.7663967000002301E-2</v>
      </c>
      <c r="K187" s="64">
        <v>0.122981359999996</v>
      </c>
      <c r="L187" s="64">
        <v>2.5071814999999598E-2</v>
      </c>
      <c r="M187" s="64">
        <v>-4.6224780000048201E-3</v>
      </c>
      <c r="N187" s="64">
        <v>-5.4771590000113302E-4</v>
      </c>
      <c r="O187" s="64">
        <v>-4.1424420000002501E-2</v>
      </c>
      <c r="P187" s="64">
        <v>1.0565309999988101E-3</v>
      </c>
      <c r="Q187" s="64">
        <v>-5.5730111999996397E-2</v>
      </c>
      <c r="R187" s="64">
        <v>0.187788299999991</v>
      </c>
      <c r="S187" s="64">
        <v>0.11547810000001001</v>
      </c>
      <c r="T187" s="64">
        <v>-0.104087269999997</v>
      </c>
      <c r="U187" s="64">
        <v>-2.27771659999987E-2</v>
      </c>
      <c r="V187" s="64">
        <v>-7.0676889999998799E-2</v>
      </c>
      <c r="W187" s="64">
        <v>-5.3818215000001099E-2</v>
      </c>
      <c r="X187" s="64">
        <v>0.177516640000008</v>
      </c>
      <c r="Y187" s="64">
        <v>-4.0119513999958799E-3</v>
      </c>
      <c r="Z187" s="64">
        <v>-5.4377610000000402E-2</v>
      </c>
      <c r="AA187" s="64">
        <v>-1.7950226999996498E-2</v>
      </c>
      <c r="AB187" s="64">
        <v>-9.1404065000000298E-2</v>
      </c>
      <c r="AC187" s="64">
        <v>5.7323202000003598E-2</v>
      </c>
      <c r="AD187" s="64">
        <v>6.6503839999998399E-2</v>
      </c>
      <c r="AE187" s="64">
        <v>8.3457573999989904E-2</v>
      </c>
      <c r="AF187" s="64">
        <v>-0.121787145999996</v>
      </c>
      <c r="AG187" s="64">
        <v>-0.14286594000000299</v>
      </c>
      <c r="AH187" s="64">
        <v>-6.4146089999994604E-2</v>
      </c>
      <c r="AI187" s="64">
        <v>9.9428560000003302E-2</v>
      </c>
      <c r="AJ187" s="64">
        <v>-9.3673670000005205E-2</v>
      </c>
      <c r="AK187" s="64">
        <v>0.119310240000003</v>
      </c>
      <c r="AL187" s="64">
        <v>0.201005120000008</v>
      </c>
      <c r="AM187" s="64">
        <v>-0.13684571000000001</v>
      </c>
      <c r="AN187" s="64">
        <v>-2.5842184999680401E-4</v>
      </c>
      <c r="AO187" s="64">
        <v>-6.6483859999999506E-2</v>
      </c>
      <c r="AP187" s="64">
        <v>-2.5559111999995401E-2</v>
      </c>
      <c r="AQ187" s="64">
        <v>-6.5396684999496902E-4</v>
      </c>
      <c r="AR187" s="64">
        <v>0.244633209999989</v>
      </c>
      <c r="AS187" s="64">
        <v>2.2925209999913299E-3</v>
      </c>
      <c r="AT187" s="64">
        <v>-9.6329330000000102E-2</v>
      </c>
      <c r="AU187" s="64">
        <v>1.13286859999562E-3</v>
      </c>
      <c r="AV187" s="64">
        <v>1.59933099999954E-2</v>
      </c>
      <c r="AW187" s="64">
        <v>3.0545036999996E-2</v>
      </c>
      <c r="AX187" s="64">
        <v>1.49406480000058E-2</v>
      </c>
      <c r="AY187" s="64">
        <v>-3.4355382999995403E-2</v>
      </c>
      <c r="AZ187" s="64">
        <v>3.8658780000000503E-2</v>
      </c>
      <c r="BA187" s="64">
        <v>-9.41736999999776E-3</v>
      </c>
      <c r="BB187" s="64">
        <v>7.6826316999900604E-3</v>
      </c>
      <c r="BC187" s="64">
        <v>0.101041839999994</v>
      </c>
      <c r="BD187" s="64">
        <v>-1.99873049999688E-3</v>
      </c>
      <c r="BE187" s="64">
        <v>0.184812620000008</v>
      </c>
      <c r="BF187" s="64">
        <v>-2.6236504999999099E-3</v>
      </c>
      <c r="BG187" s="64">
        <v>-9.1293299999994901E-2</v>
      </c>
      <c r="BH187" s="64">
        <v>0.119193550000007</v>
      </c>
      <c r="BI187" s="64">
        <v>-7.3935069999997396E-2</v>
      </c>
      <c r="BJ187" s="64">
        <v>3.1120651999994E-2</v>
      </c>
      <c r="BK187" s="64">
        <v>6.2502414000009707E-2</v>
      </c>
      <c r="BL187" s="64">
        <v>-0.13200669999999801</v>
      </c>
      <c r="BM187" s="64">
        <v>-3.5772970000003103E-2</v>
      </c>
      <c r="BN187" s="64">
        <v>4.1053466000007303E-2</v>
      </c>
      <c r="BO187" s="64">
        <v>0.136366020000001</v>
      </c>
      <c r="BP187" s="64">
        <v>0.41216429999999499</v>
      </c>
      <c r="BQ187" s="64">
        <v>0.42355317000000198</v>
      </c>
      <c r="BR187" s="64">
        <v>5.0408716999994503E-2</v>
      </c>
      <c r="BS187" s="64">
        <v>2.20370399999226E-3</v>
      </c>
      <c r="BT187" s="64">
        <v>2.4371869999928499E-3</v>
      </c>
      <c r="BU187" s="64">
        <v>7.0229539999999702E-2</v>
      </c>
      <c r="BV187" s="64">
        <v>9.3395929999995395E-2</v>
      </c>
      <c r="BW187" s="64">
        <v>-2.9101186000002301E-2</v>
      </c>
      <c r="BX187" s="64">
        <v>-4.4785752999998402E-2</v>
      </c>
      <c r="BY187" s="64">
        <v>7.2763240000006696E-2</v>
      </c>
      <c r="BZ187" s="64">
        <v>8.2357760000006899E-2</v>
      </c>
      <c r="CA187" s="64">
        <v>1.8830580000006598E-2</v>
      </c>
      <c r="CB187" s="64">
        <v>-5.8549598000001701E-2</v>
      </c>
      <c r="CC187" s="64">
        <v>-7.7825679999998801E-2</v>
      </c>
      <c r="CD187" s="64">
        <v>9.0488455999993E-2</v>
      </c>
      <c r="CE187" s="64">
        <v>-8.9119849999996795E-2</v>
      </c>
      <c r="CF187" s="64">
        <v>2.12454499999293E-3</v>
      </c>
      <c r="CG187" s="64">
        <v>-0.103203303999999</v>
      </c>
      <c r="CH187" s="64">
        <v>4.7062587000001897E-2</v>
      </c>
      <c r="CI187" s="64">
        <v>0.16946568000000301</v>
      </c>
      <c r="CJ187" s="64">
        <v>2.7299377999989698E-2</v>
      </c>
      <c r="CK187" s="64">
        <v>7.1455079999993606E-2</v>
      </c>
      <c r="CL187" s="64">
        <v>-2.1018589999999299E-2</v>
      </c>
      <c r="CM187" s="64">
        <v>7.0144429999996497E-2</v>
      </c>
      <c r="CN187" s="64">
        <v>-0.16404112000000201</v>
      </c>
      <c r="CO187" s="64">
        <v>3.3206361999993397E-2</v>
      </c>
      <c r="CP187" s="64">
        <v>-8.0212305000326701E-4</v>
      </c>
      <c r="CQ187" s="64">
        <v>0.107114649999995</v>
      </c>
      <c r="CR187" s="64">
        <v>-8.7631695000001106E-2</v>
      </c>
      <c r="CS187" s="64">
        <v>-0.24199259999999601</v>
      </c>
      <c r="CT187" s="64">
        <v>-4.3835479999998497E-2</v>
      </c>
      <c r="CU187" s="64">
        <v>-5.7946987000001601E-2</v>
      </c>
      <c r="CV187" s="64">
        <v>-3.5229280000004297E-2</v>
      </c>
      <c r="CW187" s="64">
        <v>0.12162650400000501</v>
      </c>
      <c r="CX187" s="64">
        <v>-1.70948149999961E-2</v>
      </c>
      <c r="CY187" s="64">
        <v>-7.9893580000001102E-2</v>
      </c>
      <c r="CZ187" s="64">
        <v>-0.130291500000002</v>
      </c>
      <c r="DA187" s="64">
        <v>9.1624189999994804E-2</v>
      </c>
      <c r="DB187" s="64">
        <v>8.4146193999989904E-2</v>
      </c>
      <c r="DC187" s="64">
        <v>-2.5045850000005001E-2</v>
      </c>
      <c r="DD187" s="64">
        <v>1.5619523000109899E-3</v>
      </c>
      <c r="DE187" s="64">
        <v>5.64927349999911E-2</v>
      </c>
      <c r="DF187" s="64">
        <v>2.1085198999992699E-2</v>
      </c>
      <c r="DG187" s="64">
        <v>0.20661227000000601</v>
      </c>
      <c r="DH187" s="64">
        <v>0.93195249999999996</v>
      </c>
      <c r="DI187" s="64">
        <v>1.98145500001079E-3</v>
      </c>
      <c r="DJ187" s="64">
        <v>-6.1634525999998399E-2</v>
      </c>
      <c r="DK187" s="64">
        <v>6.6402170000001703E-2</v>
      </c>
      <c r="DL187" s="64">
        <v>9.6084109999949908E-3</v>
      </c>
      <c r="DM187" s="64">
        <v>-2.9864869999995901E-2</v>
      </c>
      <c r="DN187" s="64">
        <v>-4.8202145999998197E-2</v>
      </c>
      <c r="DO187" s="64">
        <v>-4.95484939999624E-3</v>
      </c>
      <c r="DP187" s="64">
        <v>-0.154907400000004</v>
      </c>
      <c r="DQ187" s="64">
        <v>-0.11054814</v>
      </c>
      <c r="DR187" s="64">
        <v>7.0740850000006197E-2</v>
      </c>
      <c r="DS187" s="64">
        <v>1.3215964000945501E-4</v>
      </c>
      <c r="DT187" s="64">
        <v>0.25420946000000999</v>
      </c>
      <c r="DU187" s="64">
        <v>-2.01571680000012E-2</v>
      </c>
      <c r="DV187" s="64">
        <v>9.4810680000057008E-3</v>
      </c>
      <c r="DW187" s="64">
        <v>0.12565209999999599</v>
      </c>
      <c r="DX187" s="64">
        <v>-5.9607184999999098E-2</v>
      </c>
      <c r="DY187" s="64">
        <v>0.14731176000000201</v>
      </c>
      <c r="DZ187" s="64">
        <v>-3.0836333999995101E-2</v>
      </c>
      <c r="EA187" s="64">
        <v>5.4130264000007401E-2</v>
      </c>
      <c r="EB187" s="64">
        <v>4.3013486999998699E-2</v>
      </c>
    </row>
    <row r="188" spans="1:132" x14ac:dyDescent="0.3">
      <c r="A188" s="63"/>
      <c r="B188" s="82" t="s">
        <v>379</v>
      </c>
      <c r="C188" s="64">
        <v>0.34460925999999498</v>
      </c>
      <c r="D188" s="64">
        <v>-0.178554939999998</v>
      </c>
      <c r="E188" s="64">
        <v>3.3559586999998302E-2</v>
      </c>
      <c r="F188" s="64">
        <v>-4.9218847000043198E-3</v>
      </c>
      <c r="G188" s="64">
        <v>-8.0258710000002995E-2</v>
      </c>
      <c r="H188" s="64">
        <v>0.120367650000008</v>
      </c>
      <c r="I188" s="64">
        <v>7.3470703999989298E-2</v>
      </c>
      <c r="J188" s="64">
        <v>-2.7663967000002301E-2</v>
      </c>
      <c r="K188" s="64">
        <v>0.122981359999996</v>
      </c>
      <c r="L188" s="64">
        <v>2.5071814999999598E-2</v>
      </c>
      <c r="M188" s="64">
        <v>-4.6224780000048201E-3</v>
      </c>
      <c r="N188" s="64">
        <v>-5.4771590000113302E-4</v>
      </c>
      <c r="O188" s="64">
        <v>-4.1424420000002501E-2</v>
      </c>
      <c r="P188" s="64">
        <v>1.0565309999988101E-3</v>
      </c>
      <c r="Q188" s="64">
        <v>-5.5730111999996397E-2</v>
      </c>
      <c r="R188" s="64">
        <v>0.187788299999991</v>
      </c>
      <c r="S188" s="64">
        <v>0.11547810000001001</v>
      </c>
      <c r="T188" s="64">
        <v>-0.104087269999997</v>
      </c>
      <c r="U188" s="64">
        <v>-2.27771659999987E-2</v>
      </c>
      <c r="V188" s="64">
        <v>-7.0676889999998799E-2</v>
      </c>
      <c r="W188" s="64">
        <v>-5.3818215000001099E-2</v>
      </c>
      <c r="X188" s="64">
        <v>0.177516640000008</v>
      </c>
      <c r="Y188" s="64">
        <v>-4.0119513999958799E-3</v>
      </c>
      <c r="Z188" s="64">
        <v>-5.4377610000000402E-2</v>
      </c>
      <c r="AA188" s="64">
        <v>-1.7950226999996498E-2</v>
      </c>
      <c r="AB188" s="64">
        <v>-9.1404065000000298E-2</v>
      </c>
      <c r="AC188" s="64">
        <v>5.7323202000003598E-2</v>
      </c>
      <c r="AD188" s="64">
        <v>6.6503839999998399E-2</v>
      </c>
      <c r="AE188" s="64">
        <v>8.3457573999989904E-2</v>
      </c>
      <c r="AF188" s="64">
        <v>-0.121787145999996</v>
      </c>
      <c r="AG188" s="64">
        <v>-0.14286594000000299</v>
      </c>
      <c r="AH188" s="64">
        <v>-6.4146089999994604E-2</v>
      </c>
      <c r="AI188" s="64">
        <v>9.9428560000003302E-2</v>
      </c>
      <c r="AJ188" s="64">
        <v>-9.3673670000005205E-2</v>
      </c>
      <c r="AK188" s="64">
        <v>0.119310240000003</v>
      </c>
      <c r="AL188" s="64">
        <v>0.201005120000008</v>
      </c>
      <c r="AM188" s="64">
        <v>-0.13684571000000001</v>
      </c>
      <c r="AN188" s="64">
        <v>-2.5842184999680401E-4</v>
      </c>
      <c r="AO188" s="64">
        <v>-6.6483859999999506E-2</v>
      </c>
      <c r="AP188" s="64">
        <v>-2.5559111999995401E-2</v>
      </c>
      <c r="AQ188" s="64">
        <v>-6.5396684999496902E-4</v>
      </c>
      <c r="AR188" s="64">
        <v>0.244633209999989</v>
      </c>
      <c r="AS188" s="64">
        <v>2.2925209999913299E-3</v>
      </c>
      <c r="AT188" s="64">
        <v>-9.6329330000000102E-2</v>
      </c>
      <c r="AU188" s="64">
        <v>1.13286859999562E-3</v>
      </c>
      <c r="AV188" s="64">
        <v>1.59933099999954E-2</v>
      </c>
      <c r="AW188" s="64">
        <v>3.0545036999996E-2</v>
      </c>
      <c r="AX188" s="64">
        <v>1.49406480000058E-2</v>
      </c>
      <c r="AY188" s="64">
        <v>-3.4355382999995403E-2</v>
      </c>
      <c r="AZ188" s="64">
        <v>3.8658780000000503E-2</v>
      </c>
      <c r="BA188" s="64">
        <v>-9.41736999999776E-3</v>
      </c>
      <c r="BB188" s="64">
        <v>7.6826316999900604E-3</v>
      </c>
      <c r="BC188" s="64">
        <v>0.101041839999994</v>
      </c>
      <c r="BD188" s="64">
        <v>-1.99873049999688E-3</v>
      </c>
      <c r="BE188" s="64">
        <v>0.184812620000008</v>
      </c>
      <c r="BF188" s="64">
        <v>-2.6236504999999099E-3</v>
      </c>
      <c r="BG188" s="64">
        <v>-9.1293299999994901E-2</v>
      </c>
      <c r="BH188" s="64">
        <v>0.119193550000007</v>
      </c>
      <c r="BI188" s="64">
        <v>-7.3935069999997396E-2</v>
      </c>
      <c r="BJ188" s="64">
        <v>3.1120651999994E-2</v>
      </c>
      <c r="BK188" s="64">
        <v>6.2502414000009707E-2</v>
      </c>
      <c r="BL188" s="64">
        <v>-0.13200669999999801</v>
      </c>
      <c r="BM188" s="64">
        <v>-3.5772970000003103E-2</v>
      </c>
      <c r="BN188" s="64">
        <v>4.1053466000007303E-2</v>
      </c>
      <c r="BO188" s="64">
        <v>0.136366020000001</v>
      </c>
      <c r="BP188" s="64">
        <v>0.41216429999999499</v>
      </c>
      <c r="BQ188" s="64">
        <v>0.42355317000000198</v>
      </c>
      <c r="BR188" s="64">
        <v>5.0408716999994503E-2</v>
      </c>
      <c r="BS188" s="64">
        <v>2.20370399999226E-3</v>
      </c>
      <c r="BT188" s="64">
        <v>2.4371869999928499E-3</v>
      </c>
      <c r="BU188" s="64">
        <v>7.0229539999999702E-2</v>
      </c>
      <c r="BV188" s="64">
        <v>9.3395929999995395E-2</v>
      </c>
      <c r="BW188" s="64">
        <v>-2.9101186000002301E-2</v>
      </c>
      <c r="BX188" s="64">
        <v>-4.4785752999998402E-2</v>
      </c>
      <c r="BY188" s="64">
        <v>7.2763240000006696E-2</v>
      </c>
      <c r="BZ188" s="64">
        <v>8.2357760000006899E-2</v>
      </c>
      <c r="CA188" s="64">
        <v>1.8830580000006598E-2</v>
      </c>
      <c r="CB188" s="64">
        <v>-5.8549598000001701E-2</v>
      </c>
      <c r="CC188" s="64">
        <v>-7.7825679999998801E-2</v>
      </c>
      <c r="CD188" s="64">
        <v>9.0488455999993E-2</v>
      </c>
      <c r="CE188" s="64">
        <v>-8.9119849999996795E-2</v>
      </c>
      <c r="CF188" s="64">
        <v>2.12454499999293E-3</v>
      </c>
      <c r="CG188" s="64">
        <v>-0.103203303999999</v>
      </c>
      <c r="CH188" s="64">
        <v>4.7062587000001897E-2</v>
      </c>
      <c r="CI188" s="64">
        <v>0.16946568000000301</v>
      </c>
      <c r="CJ188" s="64">
        <v>2.7299377999989698E-2</v>
      </c>
      <c r="CK188" s="64">
        <v>7.1455079999993606E-2</v>
      </c>
      <c r="CL188" s="64">
        <v>-2.1018589999999299E-2</v>
      </c>
      <c r="CM188" s="64">
        <v>7.0144429999996497E-2</v>
      </c>
      <c r="CN188" s="64">
        <v>-0.16404112000000201</v>
      </c>
      <c r="CO188" s="64">
        <v>3.3206361999993397E-2</v>
      </c>
      <c r="CP188" s="64">
        <v>-8.0212305000326701E-4</v>
      </c>
      <c r="CQ188" s="64">
        <v>0.107114649999995</v>
      </c>
      <c r="CR188" s="64">
        <v>-8.7631695000001106E-2</v>
      </c>
      <c r="CS188" s="64">
        <v>-0.24199259999999601</v>
      </c>
      <c r="CT188" s="64">
        <v>-4.3835479999998497E-2</v>
      </c>
      <c r="CU188" s="64">
        <v>-5.7946987000001601E-2</v>
      </c>
      <c r="CV188" s="64">
        <v>-3.5229280000004297E-2</v>
      </c>
      <c r="CW188" s="64">
        <v>0.12162650400000501</v>
      </c>
      <c r="CX188" s="64">
        <v>-1.70948149999961E-2</v>
      </c>
      <c r="CY188" s="64">
        <v>-7.9893580000001102E-2</v>
      </c>
      <c r="CZ188" s="64">
        <v>-0.130291500000002</v>
      </c>
      <c r="DA188" s="64">
        <v>9.1624189999994804E-2</v>
      </c>
      <c r="DB188" s="64">
        <v>8.4146193999989904E-2</v>
      </c>
      <c r="DC188" s="64">
        <v>-2.5045850000005001E-2</v>
      </c>
      <c r="DD188" s="64">
        <v>1.5619523000109899E-3</v>
      </c>
      <c r="DE188" s="64">
        <v>5.64927349999911E-2</v>
      </c>
      <c r="DF188" s="64">
        <v>2.1085198999992699E-2</v>
      </c>
      <c r="DG188" s="64">
        <v>0.20661227000000601</v>
      </c>
      <c r="DH188" s="64">
        <v>0.93195249999999996</v>
      </c>
      <c r="DI188" s="64">
        <v>1.98145500001079E-3</v>
      </c>
      <c r="DJ188" s="64">
        <v>-6.1634525999998399E-2</v>
      </c>
      <c r="DK188" s="64">
        <v>6.6402170000001703E-2</v>
      </c>
      <c r="DL188" s="64">
        <v>9.6084109999949908E-3</v>
      </c>
      <c r="DM188" s="64">
        <v>-2.9864869999995901E-2</v>
      </c>
      <c r="DN188" s="64">
        <v>-4.8202145999998197E-2</v>
      </c>
      <c r="DO188" s="64">
        <v>-4.95484939999624E-3</v>
      </c>
      <c r="DP188" s="64">
        <v>-0.154907400000004</v>
      </c>
      <c r="DQ188" s="64">
        <v>-0.11054814</v>
      </c>
      <c r="DR188" s="64">
        <v>7.0740850000006197E-2</v>
      </c>
      <c r="DS188" s="64">
        <v>1.3215964000945501E-4</v>
      </c>
      <c r="DT188" s="64">
        <v>0.25420946000000999</v>
      </c>
      <c r="DU188" s="64">
        <v>-2.01571680000012E-2</v>
      </c>
      <c r="DV188" s="64">
        <v>9.4810680000057008E-3</v>
      </c>
      <c r="DW188" s="64">
        <v>0.12565209999999599</v>
      </c>
      <c r="DX188" s="64">
        <v>-5.9607184999999098E-2</v>
      </c>
      <c r="DY188" s="64">
        <v>0.14731176000000201</v>
      </c>
      <c r="DZ188" s="64">
        <v>-3.0836333999995101E-2</v>
      </c>
      <c r="EA188" s="64">
        <v>5.4130264000007401E-2</v>
      </c>
      <c r="EB188" s="64">
        <v>4.3013486999998699E-2</v>
      </c>
    </row>
    <row r="189" spans="1:132" x14ac:dyDescent="0.3">
      <c r="A189" s="63"/>
      <c r="B189" s="83" t="s">
        <v>380</v>
      </c>
      <c r="C189" s="64">
        <v>0.34460925999999498</v>
      </c>
      <c r="D189" s="64">
        <v>-0.178554939999998</v>
      </c>
      <c r="E189" s="64">
        <v>3.3559586999998302E-2</v>
      </c>
      <c r="F189" s="64">
        <v>-4.9218847000043198E-3</v>
      </c>
      <c r="G189" s="64">
        <v>-8.0258710000002995E-2</v>
      </c>
      <c r="H189" s="64">
        <v>0.120367650000008</v>
      </c>
      <c r="I189" s="64">
        <v>7.3470703999989298E-2</v>
      </c>
      <c r="J189" s="64">
        <v>-2.7663967000002301E-2</v>
      </c>
      <c r="K189" s="64">
        <v>0.122981359999996</v>
      </c>
      <c r="L189" s="64">
        <v>2.5071814999999598E-2</v>
      </c>
      <c r="M189" s="64">
        <v>-4.6224780000048201E-3</v>
      </c>
      <c r="N189" s="64">
        <v>-5.4771590000113302E-4</v>
      </c>
      <c r="O189" s="64">
        <v>-4.1424420000002501E-2</v>
      </c>
      <c r="P189" s="64">
        <v>1.0565309999988101E-3</v>
      </c>
      <c r="Q189" s="64">
        <v>-5.5730111999996397E-2</v>
      </c>
      <c r="R189" s="64">
        <v>0.187788299999991</v>
      </c>
      <c r="S189" s="64">
        <v>0.11547810000001001</v>
      </c>
      <c r="T189" s="64">
        <v>-0.104087269999997</v>
      </c>
      <c r="U189" s="64">
        <v>-2.27771659999987E-2</v>
      </c>
      <c r="V189" s="64">
        <v>-7.0676889999998799E-2</v>
      </c>
      <c r="W189" s="64">
        <v>-5.3818215000001099E-2</v>
      </c>
      <c r="X189" s="64">
        <v>0.177516640000008</v>
      </c>
      <c r="Y189" s="64">
        <v>-4.0119513999958799E-3</v>
      </c>
      <c r="Z189" s="64">
        <v>-5.4377610000000402E-2</v>
      </c>
      <c r="AA189" s="64">
        <v>-1.7950226999996498E-2</v>
      </c>
      <c r="AB189" s="64">
        <v>-9.1404065000000298E-2</v>
      </c>
      <c r="AC189" s="64">
        <v>5.7323202000003598E-2</v>
      </c>
      <c r="AD189" s="64">
        <v>6.6503839999998399E-2</v>
      </c>
      <c r="AE189" s="64">
        <v>8.3457573999989904E-2</v>
      </c>
      <c r="AF189" s="64">
        <v>-0.121787145999996</v>
      </c>
      <c r="AG189" s="64">
        <v>-0.14286594000000299</v>
      </c>
      <c r="AH189" s="64">
        <v>-6.4146089999994604E-2</v>
      </c>
      <c r="AI189" s="64">
        <v>9.9428560000003302E-2</v>
      </c>
      <c r="AJ189" s="64">
        <v>-9.3673670000005205E-2</v>
      </c>
      <c r="AK189" s="64">
        <v>0.119310240000003</v>
      </c>
      <c r="AL189" s="64">
        <v>0.201005120000008</v>
      </c>
      <c r="AM189" s="64">
        <v>-0.13684571000000001</v>
      </c>
      <c r="AN189" s="64">
        <v>-2.5842184999680401E-4</v>
      </c>
      <c r="AO189" s="64">
        <v>-6.6483859999999506E-2</v>
      </c>
      <c r="AP189" s="64">
        <v>-2.5559111999995401E-2</v>
      </c>
      <c r="AQ189" s="64">
        <v>-6.5396684999496902E-4</v>
      </c>
      <c r="AR189" s="64">
        <v>0.244633209999989</v>
      </c>
      <c r="AS189" s="64">
        <v>2.2925209999913299E-3</v>
      </c>
      <c r="AT189" s="64">
        <v>-9.6329330000000102E-2</v>
      </c>
      <c r="AU189" s="64">
        <v>1.13286859999562E-3</v>
      </c>
      <c r="AV189" s="64">
        <v>1.59933099999954E-2</v>
      </c>
      <c r="AW189" s="64">
        <v>3.0545036999996E-2</v>
      </c>
      <c r="AX189" s="64">
        <v>1.49406480000058E-2</v>
      </c>
      <c r="AY189" s="64">
        <v>-3.4355382999995403E-2</v>
      </c>
      <c r="AZ189" s="64">
        <v>3.8658780000000503E-2</v>
      </c>
      <c r="BA189" s="64">
        <v>-9.41736999999776E-3</v>
      </c>
      <c r="BB189" s="64">
        <v>7.6826316999900604E-3</v>
      </c>
      <c r="BC189" s="64">
        <v>0.101041839999994</v>
      </c>
      <c r="BD189" s="64">
        <v>-1.99873049999688E-3</v>
      </c>
      <c r="BE189" s="64">
        <v>0.184812620000008</v>
      </c>
      <c r="BF189" s="64">
        <v>-2.6236504999999099E-3</v>
      </c>
      <c r="BG189" s="64">
        <v>-9.1293299999994901E-2</v>
      </c>
      <c r="BH189" s="64">
        <v>0.119193550000007</v>
      </c>
      <c r="BI189" s="64">
        <v>-7.3935069999997396E-2</v>
      </c>
      <c r="BJ189" s="64">
        <v>3.1120651999994E-2</v>
      </c>
      <c r="BK189" s="64">
        <v>6.2502414000009707E-2</v>
      </c>
      <c r="BL189" s="64">
        <v>-0.13200669999999801</v>
      </c>
      <c r="BM189" s="64">
        <v>-3.5772970000003103E-2</v>
      </c>
      <c r="BN189" s="64">
        <v>4.1053466000007303E-2</v>
      </c>
      <c r="BO189" s="64">
        <v>0.136366020000001</v>
      </c>
      <c r="BP189" s="64">
        <v>0.41216429999999499</v>
      </c>
      <c r="BQ189" s="64">
        <v>0.42355317000000198</v>
      </c>
      <c r="BR189" s="64">
        <v>5.0408716999994503E-2</v>
      </c>
      <c r="BS189" s="64">
        <v>2.20370399999226E-3</v>
      </c>
      <c r="BT189" s="64">
        <v>2.4371869999928499E-3</v>
      </c>
      <c r="BU189" s="64">
        <v>7.0229539999999702E-2</v>
      </c>
      <c r="BV189" s="64">
        <v>9.3395929999995395E-2</v>
      </c>
      <c r="BW189" s="64">
        <v>-2.9101186000002301E-2</v>
      </c>
      <c r="BX189" s="64">
        <v>-4.4785752999998402E-2</v>
      </c>
      <c r="BY189" s="64">
        <v>7.2763240000006696E-2</v>
      </c>
      <c r="BZ189" s="64">
        <v>8.2357760000006899E-2</v>
      </c>
      <c r="CA189" s="64">
        <v>1.8830580000006598E-2</v>
      </c>
      <c r="CB189" s="64">
        <v>-5.8549598000001701E-2</v>
      </c>
      <c r="CC189" s="64">
        <v>-7.7825679999998801E-2</v>
      </c>
      <c r="CD189" s="64">
        <v>9.0488455999993E-2</v>
      </c>
      <c r="CE189" s="64">
        <v>-8.9119849999996795E-2</v>
      </c>
      <c r="CF189" s="64">
        <v>2.12454499999293E-3</v>
      </c>
      <c r="CG189" s="64">
        <v>-0.103203303999999</v>
      </c>
      <c r="CH189" s="64">
        <v>4.7062587000001897E-2</v>
      </c>
      <c r="CI189" s="64">
        <v>0.16946568000000301</v>
      </c>
      <c r="CJ189" s="64">
        <v>2.7299377999989698E-2</v>
      </c>
      <c r="CK189" s="64">
        <v>7.1455079999993606E-2</v>
      </c>
      <c r="CL189" s="64">
        <v>-2.1018589999999299E-2</v>
      </c>
      <c r="CM189" s="64">
        <v>7.0144429999996497E-2</v>
      </c>
      <c r="CN189" s="64">
        <v>-0.16404112000000201</v>
      </c>
      <c r="CO189" s="64">
        <v>3.3206361999993397E-2</v>
      </c>
      <c r="CP189" s="64">
        <v>-8.0212305000326701E-4</v>
      </c>
      <c r="CQ189" s="64">
        <v>0.107114649999995</v>
      </c>
      <c r="CR189" s="64">
        <v>-8.7631695000001106E-2</v>
      </c>
      <c r="CS189" s="64">
        <v>-0.24199259999999601</v>
      </c>
      <c r="CT189" s="64">
        <v>-4.3835479999998497E-2</v>
      </c>
      <c r="CU189" s="64">
        <v>-5.7946987000001601E-2</v>
      </c>
      <c r="CV189" s="64">
        <v>-3.5229280000004297E-2</v>
      </c>
      <c r="CW189" s="64">
        <v>0.12162650400000501</v>
      </c>
      <c r="CX189" s="64">
        <v>-1.70948149999961E-2</v>
      </c>
      <c r="CY189" s="64">
        <v>-7.9893580000001102E-2</v>
      </c>
      <c r="CZ189" s="64">
        <v>-0.130291500000002</v>
      </c>
      <c r="DA189" s="64">
        <v>9.1624189999994804E-2</v>
      </c>
      <c r="DB189" s="64">
        <v>8.4146193999989904E-2</v>
      </c>
      <c r="DC189" s="64">
        <v>-2.5045850000005001E-2</v>
      </c>
      <c r="DD189" s="64">
        <v>1.5619523000109899E-3</v>
      </c>
      <c r="DE189" s="64">
        <v>5.64927349999911E-2</v>
      </c>
      <c r="DF189" s="64">
        <v>2.1085198999992699E-2</v>
      </c>
      <c r="DG189" s="64">
        <v>0.20661227000000601</v>
      </c>
      <c r="DH189" s="64">
        <v>0.93195249999999996</v>
      </c>
      <c r="DI189" s="64">
        <v>1.98145500001079E-3</v>
      </c>
      <c r="DJ189" s="64">
        <v>-6.1634525999998399E-2</v>
      </c>
      <c r="DK189" s="64">
        <v>6.6402170000001703E-2</v>
      </c>
      <c r="DL189" s="64">
        <v>9.6084109999949908E-3</v>
      </c>
      <c r="DM189" s="64">
        <v>-2.9864869999995901E-2</v>
      </c>
      <c r="DN189" s="64">
        <v>-4.8202145999998197E-2</v>
      </c>
      <c r="DO189" s="64">
        <v>-4.95484939999624E-3</v>
      </c>
      <c r="DP189" s="64">
        <v>-0.154907400000004</v>
      </c>
      <c r="DQ189" s="64">
        <v>-0.11054814</v>
      </c>
      <c r="DR189" s="64">
        <v>7.0740850000006197E-2</v>
      </c>
      <c r="DS189" s="64">
        <v>1.3215964000945501E-4</v>
      </c>
      <c r="DT189" s="64">
        <v>0.25420946000000999</v>
      </c>
      <c r="DU189" s="64">
        <v>-2.01571680000012E-2</v>
      </c>
      <c r="DV189" s="64">
        <v>9.4810680000057008E-3</v>
      </c>
      <c r="DW189" s="64">
        <v>0.12565209999999599</v>
      </c>
      <c r="DX189" s="64">
        <v>-5.9607184999999098E-2</v>
      </c>
      <c r="DY189" s="64">
        <v>0.14731176000000201</v>
      </c>
      <c r="DZ189" s="64">
        <v>-3.0836333999995101E-2</v>
      </c>
      <c r="EA189" s="64">
        <v>5.4130264000007401E-2</v>
      </c>
      <c r="EB189" s="64">
        <v>4.3013486999998699E-2</v>
      </c>
    </row>
    <row r="190" spans="1:132" x14ac:dyDescent="0.3">
      <c r="A190" s="63"/>
      <c r="B190" s="83" t="s">
        <v>381</v>
      </c>
      <c r="C190" s="64">
        <v>0.34460925999999498</v>
      </c>
      <c r="D190" s="64">
        <v>-0.178554939999998</v>
      </c>
      <c r="E190" s="64">
        <v>3.3559586999998302E-2</v>
      </c>
      <c r="F190" s="64">
        <v>-4.9218847000043198E-3</v>
      </c>
      <c r="G190" s="64">
        <v>-8.0258710000002995E-2</v>
      </c>
      <c r="H190" s="64">
        <v>0.120367650000008</v>
      </c>
      <c r="I190" s="64">
        <v>7.3470703999989298E-2</v>
      </c>
      <c r="J190" s="64">
        <v>-2.7663967000002301E-2</v>
      </c>
      <c r="K190" s="64">
        <v>0.122981359999996</v>
      </c>
      <c r="L190" s="64">
        <v>2.5071814999999598E-2</v>
      </c>
      <c r="M190" s="64">
        <v>-4.6224780000048201E-3</v>
      </c>
      <c r="N190" s="64">
        <v>-5.4771590000113302E-4</v>
      </c>
      <c r="O190" s="64">
        <v>-4.1424420000002501E-2</v>
      </c>
      <c r="P190" s="64">
        <v>1.0565309999988101E-3</v>
      </c>
      <c r="Q190" s="64">
        <v>-5.5730111999996397E-2</v>
      </c>
      <c r="R190" s="64">
        <v>0.187788299999991</v>
      </c>
      <c r="S190" s="64">
        <v>0.11547810000001001</v>
      </c>
      <c r="T190" s="64">
        <v>-0.104087269999997</v>
      </c>
      <c r="U190" s="64">
        <v>-2.27771659999987E-2</v>
      </c>
      <c r="V190" s="64">
        <v>-7.0676889999998799E-2</v>
      </c>
      <c r="W190" s="64">
        <v>-5.3818215000001099E-2</v>
      </c>
      <c r="X190" s="64">
        <v>0.177516640000008</v>
      </c>
      <c r="Y190" s="64">
        <v>-4.0119513999958799E-3</v>
      </c>
      <c r="Z190" s="64">
        <v>-5.4377610000000402E-2</v>
      </c>
      <c r="AA190" s="64">
        <v>-1.7950226999996498E-2</v>
      </c>
      <c r="AB190" s="64">
        <v>-9.1404065000000298E-2</v>
      </c>
      <c r="AC190" s="64">
        <v>5.7323202000003598E-2</v>
      </c>
      <c r="AD190" s="64">
        <v>6.6503839999998399E-2</v>
      </c>
      <c r="AE190" s="64">
        <v>8.3457573999989904E-2</v>
      </c>
      <c r="AF190" s="64">
        <v>-0.121787145999996</v>
      </c>
      <c r="AG190" s="64">
        <v>-0.14286594000000299</v>
      </c>
      <c r="AH190" s="64">
        <v>-6.4146089999994604E-2</v>
      </c>
      <c r="AI190" s="64">
        <v>9.9428560000003302E-2</v>
      </c>
      <c r="AJ190" s="64">
        <v>-9.3673670000005205E-2</v>
      </c>
      <c r="AK190" s="64">
        <v>0.119310240000003</v>
      </c>
      <c r="AL190" s="64">
        <v>0.201005120000008</v>
      </c>
      <c r="AM190" s="64">
        <v>-0.13684571000000001</v>
      </c>
      <c r="AN190" s="64">
        <v>-2.5842184999680401E-4</v>
      </c>
      <c r="AO190" s="64">
        <v>-6.6483859999999506E-2</v>
      </c>
      <c r="AP190" s="64">
        <v>-2.5559111999995401E-2</v>
      </c>
      <c r="AQ190" s="64">
        <v>-6.5396684999496902E-4</v>
      </c>
      <c r="AR190" s="64">
        <v>0.244633209999989</v>
      </c>
      <c r="AS190" s="64">
        <v>2.2925209999913299E-3</v>
      </c>
      <c r="AT190" s="64">
        <v>-9.6329330000000102E-2</v>
      </c>
      <c r="AU190" s="64">
        <v>1.13286859999562E-3</v>
      </c>
      <c r="AV190" s="64">
        <v>1.59933099999954E-2</v>
      </c>
      <c r="AW190" s="64">
        <v>3.0545036999996E-2</v>
      </c>
      <c r="AX190" s="64">
        <v>1.49406480000058E-2</v>
      </c>
      <c r="AY190" s="64">
        <v>-3.4355382999995403E-2</v>
      </c>
      <c r="AZ190" s="64">
        <v>3.8658780000000503E-2</v>
      </c>
      <c r="BA190" s="64">
        <v>-9.41736999999776E-3</v>
      </c>
      <c r="BB190" s="64">
        <v>7.6826316999900604E-3</v>
      </c>
      <c r="BC190" s="64">
        <v>0.101041839999994</v>
      </c>
      <c r="BD190" s="64">
        <v>-1.99873049999688E-3</v>
      </c>
      <c r="BE190" s="64">
        <v>0.184812620000008</v>
      </c>
      <c r="BF190" s="64">
        <v>-2.6236504999999099E-3</v>
      </c>
      <c r="BG190" s="64">
        <v>-9.1293299999994901E-2</v>
      </c>
      <c r="BH190" s="64">
        <v>0.119193550000007</v>
      </c>
      <c r="BI190" s="64">
        <v>-7.3935069999997396E-2</v>
      </c>
      <c r="BJ190" s="64">
        <v>3.1120651999994E-2</v>
      </c>
      <c r="BK190" s="64">
        <v>6.2502414000009707E-2</v>
      </c>
      <c r="BL190" s="64">
        <v>-0.13200669999999801</v>
      </c>
      <c r="BM190" s="64">
        <v>-3.5772970000003103E-2</v>
      </c>
      <c r="BN190" s="64">
        <v>4.1053466000007303E-2</v>
      </c>
      <c r="BO190" s="64">
        <v>0.136366020000001</v>
      </c>
      <c r="BP190" s="64">
        <v>0.41216429999999499</v>
      </c>
      <c r="BQ190" s="64">
        <v>0.42355317000000198</v>
      </c>
      <c r="BR190" s="64">
        <v>5.0408716999994503E-2</v>
      </c>
      <c r="BS190" s="64">
        <v>2.20370399999226E-3</v>
      </c>
      <c r="BT190" s="64">
        <v>2.4371869999928499E-3</v>
      </c>
      <c r="BU190" s="64">
        <v>7.0229539999999702E-2</v>
      </c>
      <c r="BV190" s="64">
        <v>9.3395929999995395E-2</v>
      </c>
      <c r="BW190" s="64">
        <v>-2.9101186000002301E-2</v>
      </c>
      <c r="BX190" s="64">
        <v>-4.4785752999998402E-2</v>
      </c>
      <c r="BY190" s="64">
        <v>7.2763240000006696E-2</v>
      </c>
      <c r="BZ190" s="64">
        <v>8.2357760000006899E-2</v>
      </c>
      <c r="CA190" s="64">
        <v>1.8830580000006598E-2</v>
      </c>
      <c r="CB190" s="64">
        <v>-5.8549598000001701E-2</v>
      </c>
      <c r="CC190" s="64">
        <v>-7.7825679999998801E-2</v>
      </c>
      <c r="CD190" s="64">
        <v>9.0488455999993E-2</v>
      </c>
      <c r="CE190" s="64">
        <v>-8.9119849999996795E-2</v>
      </c>
      <c r="CF190" s="64">
        <v>2.12454499999293E-3</v>
      </c>
      <c r="CG190" s="64">
        <v>-0.103203303999999</v>
      </c>
      <c r="CH190" s="64">
        <v>4.7062587000001897E-2</v>
      </c>
      <c r="CI190" s="64">
        <v>0.16946568000000301</v>
      </c>
      <c r="CJ190" s="64">
        <v>2.7299377999989698E-2</v>
      </c>
      <c r="CK190" s="64">
        <v>7.1455079999993606E-2</v>
      </c>
      <c r="CL190" s="64">
        <v>-2.1018589999999299E-2</v>
      </c>
      <c r="CM190" s="64">
        <v>7.0144429999996497E-2</v>
      </c>
      <c r="CN190" s="64">
        <v>-0.16404112000000201</v>
      </c>
      <c r="CO190" s="64">
        <v>3.3206361999993397E-2</v>
      </c>
      <c r="CP190" s="64">
        <v>-8.0212305000326701E-4</v>
      </c>
      <c r="CQ190" s="64">
        <v>0.107114649999995</v>
      </c>
      <c r="CR190" s="64">
        <v>-8.7631695000001106E-2</v>
      </c>
      <c r="CS190" s="64">
        <v>-0.24199259999999601</v>
      </c>
      <c r="CT190" s="64">
        <v>-4.3835479999998497E-2</v>
      </c>
      <c r="CU190" s="64">
        <v>-5.7946987000001601E-2</v>
      </c>
      <c r="CV190" s="64">
        <v>-3.5229280000004297E-2</v>
      </c>
      <c r="CW190" s="64">
        <v>0.12162650400000501</v>
      </c>
      <c r="CX190" s="64">
        <v>-1.70948149999961E-2</v>
      </c>
      <c r="CY190" s="64">
        <v>-7.9893580000001102E-2</v>
      </c>
      <c r="CZ190" s="64">
        <v>-0.130291500000002</v>
      </c>
      <c r="DA190" s="64">
        <v>9.1624189999994804E-2</v>
      </c>
      <c r="DB190" s="64">
        <v>8.4146193999989904E-2</v>
      </c>
      <c r="DC190" s="64">
        <v>-2.5045850000005001E-2</v>
      </c>
      <c r="DD190" s="64">
        <v>1.5619523000109899E-3</v>
      </c>
      <c r="DE190" s="64">
        <v>5.64927349999911E-2</v>
      </c>
      <c r="DF190" s="64">
        <v>2.1085198999992699E-2</v>
      </c>
      <c r="DG190" s="64">
        <v>0.20661227000000601</v>
      </c>
      <c r="DH190" s="64">
        <v>0.93195249999999996</v>
      </c>
      <c r="DI190" s="64">
        <v>1.98145500001079E-3</v>
      </c>
      <c r="DJ190" s="64">
        <v>-6.1634525999998399E-2</v>
      </c>
      <c r="DK190" s="64">
        <v>6.6402170000001703E-2</v>
      </c>
      <c r="DL190" s="64">
        <v>9.6084109999949908E-3</v>
      </c>
      <c r="DM190" s="64">
        <v>-2.9864869999995901E-2</v>
      </c>
      <c r="DN190" s="64">
        <v>-4.8202145999998197E-2</v>
      </c>
      <c r="DO190" s="64">
        <v>-4.95484939999624E-3</v>
      </c>
      <c r="DP190" s="64">
        <v>-0.154907400000004</v>
      </c>
      <c r="DQ190" s="64">
        <v>-0.11054814</v>
      </c>
      <c r="DR190" s="64">
        <v>7.0740850000006197E-2</v>
      </c>
      <c r="DS190" s="64">
        <v>1.3215964000945501E-4</v>
      </c>
      <c r="DT190" s="64">
        <v>0.25420946000000999</v>
      </c>
      <c r="DU190" s="64">
        <v>-2.01571680000012E-2</v>
      </c>
      <c r="DV190" s="64">
        <v>9.4810680000057008E-3</v>
      </c>
      <c r="DW190" s="64">
        <v>0.12565209999999599</v>
      </c>
      <c r="DX190" s="64">
        <v>-5.9607184999999098E-2</v>
      </c>
      <c r="DY190" s="64">
        <v>0.14731176000000201</v>
      </c>
      <c r="DZ190" s="64">
        <v>-3.0836333999995101E-2</v>
      </c>
      <c r="EA190" s="64">
        <v>5.4130264000007401E-2</v>
      </c>
      <c r="EB190" s="64">
        <v>4.3013486999998699E-2</v>
      </c>
    </row>
    <row r="191" spans="1:132" x14ac:dyDescent="0.3">
      <c r="A191" s="63"/>
      <c r="B191" s="82" t="s">
        <v>382</v>
      </c>
      <c r="C191" s="64">
        <v>0.34460925999999498</v>
      </c>
      <c r="D191" s="64">
        <v>-0.178554939999998</v>
      </c>
      <c r="E191" s="64">
        <v>3.3559586999998302E-2</v>
      </c>
      <c r="F191" s="64">
        <v>-4.9218847000043198E-3</v>
      </c>
      <c r="G191" s="64">
        <v>-8.0258710000002995E-2</v>
      </c>
      <c r="H191" s="64">
        <v>0.120367650000008</v>
      </c>
      <c r="I191" s="64">
        <v>7.3470703999989298E-2</v>
      </c>
      <c r="J191" s="64">
        <v>-2.7663967000002301E-2</v>
      </c>
      <c r="K191" s="64">
        <v>0.122981359999996</v>
      </c>
      <c r="L191" s="64">
        <v>2.5071814999999598E-2</v>
      </c>
      <c r="M191" s="64">
        <v>-4.6224780000048201E-3</v>
      </c>
      <c r="N191" s="64">
        <v>-5.4771590000113302E-4</v>
      </c>
      <c r="O191" s="64">
        <v>-4.1424420000002501E-2</v>
      </c>
      <c r="P191" s="64">
        <v>1.0565309999988101E-3</v>
      </c>
      <c r="Q191" s="64">
        <v>-5.5730111999996397E-2</v>
      </c>
      <c r="R191" s="64">
        <v>0.187788299999991</v>
      </c>
      <c r="S191" s="64">
        <v>0.11547810000001001</v>
      </c>
      <c r="T191" s="64">
        <v>-0.104087269999997</v>
      </c>
      <c r="U191" s="64">
        <v>-2.27771659999987E-2</v>
      </c>
      <c r="V191" s="64">
        <v>-7.0676889999998799E-2</v>
      </c>
      <c r="W191" s="64">
        <v>-5.3818215000001099E-2</v>
      </c>
      <c r="X191" s="64">
        <v>0.177516640000008</v>
      </c>
      <c r="Y191" s="64">
        <v>-4.0119513999958799E-3</v>
      </c>
      <c r="Z191" s="64">
        <v>-5.4377610000000402E-2</v>
      </c>
      <c r="AA191" s="64">
        <v>-1.7950226999996498E-2</v>
      </c>
      <c r="AB191" s="64">
        <v>-9.1404065000000298E-2</v>
      </c>
      <c r="AC191" s="64">
        <v>5.7323202000003598E-2</v>
      </c>
      <c r="AD191" s="64">
        <v>6.6503839999998399E-2</v>
      </c>
      <c r="AE191" s="64">
        <v>8.3457573999989904E-2</v>
      </c>
      <c r="AF191" s="64">
        <v>-0.121787145999996</v>
      </c>
      <c r="AG191" s="64">
        <v>-0.14286594000000299</v>
      </c>
      <c r="AH191" s="64">
        <v>-6.4146089999994604E-2</v>
      </c>
      <c r="AI191" s="64">
        <v>9.9428560000003302E-2</v>
      </c>
      <c r="AJ191" s="64">
        <v>-9.3673670000005205E-2</v>
      </c>
      <c r="AK191" s="64">
        <v>0.119310240000003</v>
      </c>
      <c r="AL191" s="64">
        <v>0.201005120000008</v>
      </c>
      <c r="AM191" s="64">
        <v>-0.13684571000000001</v>
      </c>
      <c r="AN191" s="64">
        <v>-2.5842184999680401E-4</v>
      </c>
      <c r="AO191" s="64">
        <v>-6.6483859999999506E-2</v>
      </c>
      <c r="AP191" s="64">
        <v>-2.5559111999995401E-2</v>
      </c>
      <c r="AQ191" s="64">
        <v>-6.5396684999496902E-4</v>
      </c>
      <c r="AR191" s="64">
        <v>0.244633209999989</v>
      </c>
      <c r="AS191" s="64">
        <v>2.2925209999913299E-3</v>
      </c>
      <c r="AT191" s="64">
        <v>-9.6329330000000102E-2</v>
      </c>
      <c r="AU191" s="64">
        <v>1.13286859999562E-3</v>
      </c>
      <c r="AV191" s="64">
        <v>1.59933099999954E-2</v>
      </c>
      <c r="AW191" s="64">
        <v>3.0545036999996E-2</v>
      </c>
      <c r="AX191" s="64">
        <v>1.49406480000058E-2</v>
      </c>
      <c r="AY191" s="64">
        <v>-3.4355382999995403E-2</v>
      </c>
      <c r="AZ191" s="64">
        <v>3.8658780000000503E-2</v>
      </c>
      <c r="BA191" s="64">
        <v>-9.41736999999776E-3</v>
      </c>
      <c r="BB191" s="64">
        <v>7.6826316999900604E-3</v>
      </c>
      <c r="BC191" s="64">
        <v>0.101041839999994</v>
      </c>
      <c r="BD191" s="64">
        <v>-1.99873049999688E-3</v>
      </c>
      <c r="BE191" s="64">
        <v>0.184812620000008</v>
      </c>
      <c r="BF191" s="64">
        <v>-2.6236504999999099E-3</v>
      </c>
      <c r="BG191" s="64">
        <v>-9.1293299999994901E-2</v>
      </c>
      <c r="BH191" s="64">
        <v>0.119193550000007</v>
      </c>
      <c r="BI191" s="64">
        <v>-7.3935069999997396E-2</v>
      </c>
      <c r="BJ191" s="64">
        <v>3.1120651999994E-2</v>
      </c>
      <c r="BK191" s="64">
        <v>6.2502414000009707E-2</v>
      </c>
      <c r="BL191" s="64">
        <v>-0.13200669999999801</v>
      </c>
      <c r="BM191" s="64">
        <v>-3.5772970000003103E-2</v>
      </c>
      <c r="BN191" s="64">
        <v>4.1053466000007303E-2</v>
      </c>
      <c r="BO191" s="64">
        <v>0.136366020000001</v>
      </c>
      <c r="BP191" s="64">
        <v>0.41216429999999499</v>
      </c>
      <c r="BQ191" s="64">
        <v>0.42355317000000198</v>
      </c>
      <c r="BR191" s="64">
        <v>5.0408716999994503E-2</v>
      </c>
      <c r="BS191" s="64">
        <v>2.20370399999226E-3</v>
      </c>
      <c r="BT191" s="64">
        <v>2.4371869999928499E-3</v>
      </c>
      <c r="BU191" s="64">
        <v>7.0229539999999702E-2</v>
      </c>
      <c r="BV191" s="64">
        <v>9.3395929999995395E-2</v>
      </c>
      <c r="BW191" s="64">
        <v>-2.9101186000002301E-2</v>
      </c>
      <c r="BX191" s="64">
        <v>-4.4785752999998402E-2</v>
      </c>
      <c r="BY191" s="64">
        <v>7.2763240000006696E-2</v>
      </c>
      <c r="BZ191" s="64">
        <v>8.2357760000006899E-2</v>
      </c>
      <c r="CA191" s="64">
        <v>1.8830580000006598E-2</v>
      </c>
      <c r="CB191" s="64">
        <v>-5.8549598000001701E-2</v>
      </c>
      <c r="CC191" s="64">
        <v>-7.7825679999998801E-2</v>
      </c>
      <c r="CD191" s="64">
        <v>9.0488455999993E-2</v>
      </c>
      <c r="CE191" s="64">
        <v>-8.9119849999996795E-2</v>
      </c>
      <c r="CF191" s="64">
        <v>2.12454499999293E-3</v>
      </c>
      <c r="CG191" s="64">
        <v>-0.103203303999999</v>
      </c>
      <c r="CH191" s="64">
        <v>4.7062587000001897E-2</v>
      </c>
      <c r="CI191" s="64">
        <v>0.16946568000000301</v>
      </c>
      <c r="CJ191" s="64">
        <v>2.7299377999989698E-2</v>
      </c>
      <c r="CK191" s="64">
        <v>7.1455079999993606E-2</v>
      </c>
      <c r="CL191" s="64">
        <v>-2.1018589999999299E-2</v>
      </c>
      <c r="CM191" s="64">
        <v>7.0144429999996497E-2</v>
      </c>
      <c r="CN191" s="64">
        <v>-0.16404112000000201</v>
      </c>
      <c r="CO191" s="64">
        <v>3.3206361999993397E-2</v>
      </c>
      <c r="CP191" s="64">
        <v>-8.0212305000326701E-4</v>
      </c>
      <c r="CQ191" s="64">
        <v>0.107114649999995</v>
      </c>
      <c r="CR191" s="64">
        <v>-8.7631695000001106E-2</v>
      </c>
      <c r="CS191" s="64">
        <v>-0.24199259999999601</v>
      </c>
      <c r="CT191" s="64">
        <v>-4.3835479999998497E-2</v>
      </c>
      <c r="CU191" s="64">
        <v>-5.7946987000001601E-2</v>
      </c>
      <c r="CV191" s="64">
        <v>-3.5229280000004297E-2</v>
      </c>
      <c r="CW191" s="64">
        <v>0.12162650400000501</v>
      </c>
      <c r="CX191" s="64">
        <v>-1.70948149999961E-2</v>
      </c>
      <c r="CY191" s="64">
        <v>-7.9893580000001102E-2</v>
      </c>
      <c r="CZ191" s="64">
        <v>-0.130291500000002</v>
      </c>
      <c r="DA191" s="64">
        <v>9.1624189999994804E-2</v>
      </c>
      <c r="DB191" s="64">
        <v>8.4146193999989904E-2</v>
      </c>
      <c r="DC191" s="64">
        <v>-2.5045850000005001E-2</v>
      </c>
      <c r="DD191" s="64">
        <v>1.5619523000109899E-3</v>
      </c>
      <c r="DE191" s="64">
        <v>5.64927349999911E-2</v>
      </c>
      <c r="DF191" s="64">
        <v>2.1085198999992699E-2</v>
      </c>
      <c r="DG191" s="64">
        <v>0.20661227000000601</v>
      </c>
      <c r="DH191" s="64">
        <v>0.93195249999999996</v>
      </c>
      <c r="DI191" s="64">
        <v>1.98145500001079E-3</v>
      </c>
      <c r="DJ191" s="64">
        <v>-6.1634525999998399E-2</v>
      </c>
      <c r="DK191" s="64">
        <v>6.6402170000001703E-2</v>
      </c>
      <c r="DL191" s="64">
        <v>9.6084109999949908E-3</v>
      </c>
      <c r="DM191" s="64">
        <v>-2.9864869999995901E-2</v>
      </c>
      <c r="DN191" s="64">
        <v>-4.8202145999998197E-2</v>
      </c>
      <c r="DO191" s="64">
        <v>-4.95484939999624E-3</v>
      </c>
      <c r="DP191" s="64">
        <v>-0.154907400000004</v>
      </c>
      <c r="DQ191" s="64">
        <v>-0.11054814</v>
      </c>
      <c r="DR191" s="64">
        <v>7.0740850000006197E-2</v>
      </c>
      <c r="DS191" s="64">
        <v>1.3215964000945501E-4</v>
      </c>
      <c r="DT191" s="64">
        <v>0.25420946000000999</v>
      </c>
      <c r="DU191" s="64">
        <v>-2.01571680000012E-2</v>
      </c>
      <c r="DV191" s="64">
        <v>9.4810680000057008E-3</v>
      </c>
      <c r="DW191" s="64">
        <v>0.12565209999999599</v>
      </c>
      <c r="DX191" s="64">
        <v>-5.9607184999999098E-2</v>
      </c>
      <c r="DY191" s="64">
        <v>0.14731176000000201</v>
      </c>
      <c r="DZ191" s="64">
        <v>-3.0836333999995101E-2</v>
      </c>
      <c r="EA191" s="64">
        <v>5.4130264000007401E-2</v>
      </c>
      <c r="EB191" s="64">
        <v>4.3013486999998699E-2</v>
      </c>
    </row>
    <row r="192" spans="1:132" x14ac:dyDescent="0.3">
      <c r="A192" s="63"/>
      <c r="B192" s="82" t="s">
        <v>383</v>
      </c>
      <c r="C192" s="64">
        <v>0.34460925999999498</v>
      </c>
      <c r="D192" s="64">
        <v>-0.178554939999998</v>
      </c>
      <c r="E192" s="64">
        <v>3.3559586999998302E-2</v>
      </c>
      <c r="F192" s="64">
        <v>-4.9218847000043198E-3</v>
      </c>
      <c r="G192" s="64">
        <v>-8.0258710000002995E-2</v>
      </c>
      <c r="H192" s="64">
        <v>0.120367650000008</v>
      </c>
      <c r="I192" s="64">
        <v>7.3470703999989298E-2</v>
      </c>
      <c r="J192" s="64">
        <v>-2.7663967000002301E-2</v>
      </c>
      <c r="K192" s="64">
        <v>0.122981359999996</v>
      </c>
      <c r="L192" s="64">
        <v>2.5071814999999598E-2</v>
      </c>
      <c r="M192" s="64">
        <v>-4.6224780000048201E-3</v>
      </c>
      <c r="N192" s="64">
        <v>-5.4771590000113302E-4</v>
      </c>
      <c r="O192" s="64">
        <v>-4.1424420000002501E-2</v>
      </c>
      <c r="P192" s="64">
        <v>1.0565309999988101E-3</v>
      </c>
      <c r="Q192" s="64">
        <v>-5.5730111999996397E-2</v>
      </c>
      <c r="R192" s="64">
        <v>0.187788299999991</v>
      </c>
      <c r="S192" s="64">
        <v>0.11547810000001001</v>
      </c>
      <c r="T192" s="64">
        <v>-0.104087269999997</v>
      </c>
      <c r="U192" s="64">
        <v>-2.27771659999987E-2</v>
      </c>
      <c r="V192" s="64">
        <v>-7.0676889999998799E-2</v>
      </c>
      <c r="W192" s="64">
        <v>-5.3818215000001099E-2</v>
      </c>
      <c r="X192" s="64">
        <v>0.177516640000008</v>
      </c>
      <c r="Y192" s="64">
        <v>-4.0119513999958799E-3</v>
      </c>
      <c r="Z192" s="64">
        <v>-5.4377610000000402E-2</v>
      </c>
      <c r="AA192" s="64">
        <v>-1.7950226999996498E-2</v>
      </c>
      <c r="AB192" s="64">
        <v>-9.1404065000000298E-2</v>
      </c>
      <c r="AC192" s="64">
        <v>5.7323202000003598E-2</v>
      </c>
      <c r="AD192" s="64">
        <v>6.6503839999998399E-2</v>
      </c>
      <c r="AE192" s="64">
        <v>8.3457573999989904E-2</v>
      </c>
      <c r="AF192" s="64">
        <v>-0.121787145999996</v>
      </c>
      <c r="AG192" s="64">
        <v>-0.14286594000000299</v>
      </c>
      <c r="AH192" s="64">
        <v>-6.4146089999994604E-2</v>
      </c>
      <c r="AI192" s="64">
        <v>9.9428560000003302E-2</v>
      </c>
      <c r="AJ192" s="64">
        <v>-9.3673670000005205E-2</v>
      </c>
      <c r="AK192" s="64">
        <v>0.119310240000003</v>
      </c>
      <c r="AL192" s="64">
        <v>0.201005120000008</v>
      </c>
      <c r="AM192" s="64">
        <v>-0.13684571000000001</v>
      </c>
      <c r="AN192" s="64">
        <v>-2.5842184999680401E-4</v>
      </c>
      <c r="AO192" s="64">
        <v>-6.6483859999999506E-2</v>
      </c>
      <c r="AP192" s="64">
        <v>-2.5559111999995401E-2</v>
      </c>
      <c r="AQ192" s="64">
        <v>-6.5396684999496902E-4</v>
      </c>
      <c r="AR192" s="64">
        <v>0.244633209999989</v>
      </c>
      <c r="AS192" s="64">
        <v>2.2925209999913299E-3</v>
      </c>
      <c r="AT192" s="64">
        <v>-9.6329330000000102E-2</v>
      </c>
      <c r="AU192" s="64">
        <v>1.13286859999562E-3</v>
      </c>
      <c r="AV192" s="64">
        <v>1.59933099999954E-2</v>
      </c>
      <c r="AW192" s="64">
        <v>3.0545036999996E-2</v>
      </c>
      <c r="AX192" s="64">
        <v>1.49406480000058E-2</v>
      </c>
      <c r="AY192" s="64">
        <v>-3.4355382999995403E-2</v>
      </c>
      <c r="AZ192" s="64">
        <v>3.8658780000000503E-2</v>
      </c>
      <c r="BA192" s="64">
        <v>-9.41736999999776E-3</v>
      </c>
      <c r="BB192" s="64">
        <v>7.6826316999900604E-3</v>
      </c>
      <c r="BC192" s="64">
        <v>0.101041839999994</v>
      </c>
      <c r="BD192" s="64">
        <v>-1.99873049999688E-3</v>
      </c>
      <c r="BE192" s="64">
        <v>0.184812620000008</v>
      </c>
      <c r="BF192" s="64">
        <v>-2.6236504999999099E-3</v>
      </c>
      <c r="BG192" s="64">
        <v>-9.1293299999994901E-2</v>
      </c>
      <c r="BH192" s="64">
        <v>0.119193550000007</v>
      </c>
      <c r="BI192" s="64">
        <v>-7.3935069999997396E-2</v>
      </c>
      <c r="BJ192" s="64">
        <v>3.1120651999994E-2</v>
      </c>
      <c r="BK192" s="64">
        <v>6.2502414000009707E-2</v>
      </c>
      <c r="BL192" s="64">
        <v>-0.13200669999999801</v>
      </c>
      <c r="BM192" s="64">
        <v>-3.5772970000003103E-2</v>
      </c>
      <c r="BN192" s="64">
        <v>4.1053466000007303E-2</v>
      </c>
      <c r="BO192" s="64">
        <v>0.136366020000001</v>
      </c>
      <c r="BP192" s="64">
        <v>0.41216429999999499</v>
      </c>
      <c r="BQ192" s="64">
        <v>0.42355317000000198</v>
      </c>
      <c r="BR192" s="64">
        <v>5.0408716999994503E-2</v>
      </c>
      <c r="BS192" s="64">
        <v>2.20370399999226E-3</v>
      </c>
      <c r="BT192" s="64">
        <v>2.4371869999928499E-3</v>
      </c>
      <c r="BU192" s="64">
        <v>7.0229539999999702E-2</v>
      </c>
      <c r="BV192" s="64">
        <v>9.3395929999995395E-2</v>
      </c>
      <c r="BW192" s="64">
        <v>-2.9101186000002301E-2</v>
      </c>
      <c r="BX192" s="64">
        <v>-4.4785752999998402E-2</v>
      </c>
      <c r="BY192" s="64">
        <v>7.2763240000006696E-2</v>
      </c>
      <c r="BZ192" s="64">
        <v>8.2357760000006899E-2</v>
      </c>
      <c r="CA192" s="64">
        <v>1.8830580000006598E-2</v>
      </c>
      <c r="CB192" s="64">
        <v>-5.8549598000001701E-2</v>
      </c>
      <c r="CC192" s="64">
        <v>-7.7825679999998801E-2</v>
      </c>
      <c r="CD192" s="64">
        <v>9.0488455999993E-2</v>
      </c>
      <c r="CE192" s="64">
        <v>-8.9119849999996795E-2</v>
      </c>
      <c r="CF192" s="64">
        <v>2.12454499999293E-3</v>
      </c>
      <c r="CG192" s="64">
        <v>-0.103203303999999</v>
      </c>
      <c r="CH192" s="64">
        <v>4.7062587000001897E-2</v>
      </c>
      <c r="CI192" s="64">
        <v>0.16946568000000301</v>
      </c>
      <c r="CJ192" s="64">
        <v>2.7299377999989698E-2</v>
      </c>
      <c r="CK192" s="64">
        <v>7.1455079999993606E-2</v>
      </c>
      <c r="CL192" s="64">
        <v>-2.1018589999999299E-2</v>
      </c>
      <c r="CM192" s="64">
        <v>7.0144429999996497E-2</v>
      </c>
      <c r="CN192" s="64">
        <v>-0.16404112000000201</v>
      </c>
      <c r="CO192" s="64">
        <v>3.3206361999993397E-2</v>
      </c>
      <c r="CP192" s="64">
        <v>-8.0212305000326701E-4</v>
      </c>
      <c r="CQ192" s="64">
        <v>0.107114649999995</v>
      </c>
      <c r="CR192" s="64">
        <v>-8.7631695000001106E-2</v>
      </c>
      <c r="CS192" s="64">
        <v>-0.24199259999999601</v>
      </c>
      <c r="CT192" s="64">
        <v>-4.3835479999998497E-2</v>
      </c>
      <c r="CU192" s="64">
        <v>-5.7946987000001601E-2</v>
      </c>
      <c r="CV192" s="64">
        <v>-3.5229280000004297E-2</v>
      </c>
      <c r="CW192" s="64">
        <v>0.12162650400000501</v>
      </c>
      <c r="CX192" s="64">
        <v>-1.70948149999961E-2</v>
      </c>
      <c r="CY192" s="64">
        <v>-7.9893580000001102E-2</v>
      </c>
      <c r="CZ192" s="64">
        <v>-0.130291500000002</v>
      </c>
      <c r="DA192" s="64">
        <v>9.1624189999994804E-2</v>
      </c>
      <c r="DB192" s="64">
        <v>8.4146193999989904E-2</v>
      </c>
      <c r="DC192" s="64">
        <v>-2.5045850000005001E-2</v>
      </c>
      <c r="DD192" s="64">
        <v>1.5619523000109899E-3</v>
      </c>
      <c r="DE192" s="64">
        <v>5.64927349999911E-2</v>
      </c>
      <c r="DF192" s="64">
        <v>2.1085198999992699E-2</v>
      </c>
      <c r="DG192" s="64">
        <v>0.20661227000000601</v>
      </c>
      <c r="DH192" s="64">
        <v>0.93195249999999996</v>
      </c>
      <c r="DI192" s="64">
        <v>1.98145500001079E-3</v>
      </c>
      <c r="DJ192" s="64">
        <v>-6.1634525999998399E-2</v>
      </c>
      <c r="DK192" s="64">
        <v>6.6402170000001703E-2</v>
      </c>
      <c r="DL192" s="64">
        <v>9.6084109999949908E-3</v>
      </c>
      <c r="DM192" s="64">
        <v>-2.9864869999995901E-2</v>
      </c>
      <c r="DN192" s="64">
        <v>-4.8202145999998197E-2</v>
      </c>
      <c r="DO192" s="64">
        <v>-4.95484939999624E-3</v>
      </c>
      <c r="DP192" s="64">
        <v>-0.154907400000004</v>
      </c>
      <c r="DQ192" s="64">
        <v>-0.11054814</v>
      </c>
      <c r="DR192" s="64">
        <v>7.0740850000006197E-2</v>
      </c>
      <c r="DS192" s="64">
        <v>1.3215964000945501E-4</v>
      </c>
      <c r="DT192" s="64">
        <v>0.25420946000000999</v>
      </c>
      <c r="DU192" s="64">
        <v>-2.01571680000012E-2</v>
      </c>
      <c r="DV192" s="64">
        <v>9.4810680000057008E-3</v>
      </c>
      <c r="DW192" s="64">
        <v>0.12565209999999599</v>
      </c>
      <c r="DX192" s="64">
        <v>-5.9607184999999098E-2</v>
      </c>
      <c r="DY192" s="64">
        <v>0.14731176000000201</v>
      </c>
      <c r="DZ192" s="64">
        <v>-3.0836333999995101E-2</v>
      </c>
      <c r="EA192" s="64">
        <v>5.4130264000007401E-2</v>
      </c>
      <c r="EB192" s="64">
        <v>4.3013486999998699E-2</v>
      </c>
    </row>
    <row r="193" spans="1:132" x14ac:dyDescent="0.3">
      <c r="A193" s="63"/>
      <c r="B193" s="83" t="s">
        <v>384</v>
      </c>
      <c r="C193" s="64">
        <v>0.34460925999999498</v>
      </c>
      <c r="D193" s="64">
        <v>-0.178554939999998</v>
      </c>
      <c r="E193" s="64">
        <v>3.3559586999998302E-2</v>
      </c>
      <c r="F193" s="64">
        <v>-4.9218847000043198E-3</v>
      </c>
      <c r="G193" s="64">
        <v>-8.0258710000002995E-2</v>
      </c>
      <c r="H193" s="64">
        <v>0.120367650000008</v>
      </c>
      <c r="I193" s="64">
        <v>7.3470703999989298E-2</v>
      </c>
      <c r="J193" s="64">
        <v>-2.7663967000002301E-2</v>
      </c>
      <c r="K193" s="64">
        <v>0.122981359999996</v>
      </c>
      <c r="L193" s="64">
        <v>2.5071814999999598E-2</v>
      </c>
      <c r="M193" s="64">
        <v>-4.6224780000048201E-3</v>
      </c>
      <c r="N193" s="64">
        <v>-5.4771590000113302E-4</v>
      </c>
      <c r="O193" s="64">
        <v>-4.1424420000002501E-2</v>
      </c>
      <c r="P193" s="64">
        <v>1.0565309999988101E-3</v>
      </c>
      <c r="Q193" s="64">
        <v>-5.5730111999996397E-2</v>
      </c>
      <c r="R193" s="64">
        <v>0.187788299999991</v>
      </c>
      <c r="S193" s="64">
        <v>0.11547810000001001</v>
      </c>
      <c r="T193" s="64">
        <v>-0.104087269999997</v>
      </c>
      <c r="U193" s="64">
        <v>-2.27771659999987E-2</v>
      </c>
      <c r="V193" s="64">
        <v>-7.0676889999998799E-2</v>
      </c>
      <c r="W193" s="64">
        <v>-5.3818215000001099E-2</v>
      </c>
      <c r="X193" s="64">
        <v>0.177516640000008</v>
      </c>
      <c r="Y193" s="64">
        <v>-4.0119513999958799E-3</v>
      </c>
      <c r="Z193" s="64">
        <v>-5.4377610000000402E-2</v>
      </c>
      <c r="AA193" s="64">
        <v>-1.7950226999996498E-2</v>
      </c>
      <c r="AB193" s="64">
        <v>-9.1404065000000298E-2</v>
      </c>
      <c r="AC193" s="64">
        <v>5.7323202000003598E-2</v>
      </c>
      <c r="AD193" s="64">
        <v>6.6503839999998399E-2</v>
      </c>
      <c r="AE193" s="64">
        <v>8.3457573999989904E-2</v>
      </c>
      <c r="AF193" s="64">
        <v>-0.121787145999996</v>
      </c>
      <c r="AG193" s="64">
        <v>-0.14286594000000299</v>
      </c>
      <c r="AH193" s="64">
        <v>-6.4146089999994604E-2</v>
      </c>
      <c r="AI193" s="64">
        <v>9.9428560000003302E-2</v>
      </c>
      <c r="AJ193" s="64">
        <v>-9.3673670000005205E-2</v>
      </c>
      <c r="AK193" s="64">
        <v>0.119310240000003</v>
      </c>
      <c r="AL193" s="64">
        <v>0.201005120000008</v>
      </c>
      <c r="AM193" s="64">
        <v>-0.13684571000000001</v>
      </c>
      <c r="AN193" s="64">
        <v>-2.5842184999680401E-4</v>
      </c>
      <c r="AO193" s="64">
        <v>-6.6483859999999506E-2</v>
      </c>
      <c r="AP193" s="64">
        <v>-2.5559111999995401E-2</v>
      </c>
      <c r="AQ193" s="64">
        <v>-6.5396684999496902E-4</v>
      </c>
      <c r="AR193" s="64">
        <v>0.244633209999989</v>
      </c>
      <c r="AS193" s="64">
        <v>2.2925209999913299E-3</v>
      </c>
      <c r="AT193" s="64">
        <v>-9.6329330000000102E-2</v>
      </c>
      <c r="AU193" s="64">
        <v>1.13286859999562E-3</v>
      </c>
      <c r="AV193" s="64">
        <v>1.59933099999954E-2</v>
      </c>
      <c r="AW193" s="64">
        <v>3.0545036999996E-2</v>
      </c>
      <c r="AX193" s="64">
        <v>1.49406480000058E-2</v>
      </c>
      <c r="AY193" s="64">
        <v>-3.4355382999995403E-2</v>
      </c>
      <c r="AZ193" s="64">
        <v>3.8658780000000503E-2</v>
      </c>
      <c r="BA193" s="64">
        <v>-9.41736999999776E-3</v>
      </c>
      <c r="BB193" s="64">
        <v>7.6826316999900604E-3</v>
      </c>
      <c r="BC193" s="64">
        <v>0.101041839999994</v>
      </c>
      <c r="BD193" s="64">
        <v>-1.99873049999688E-3</v>
      </c>
      <c r="BE193" s="64">
        <v>0.184812620000008</v>
      </c>
      <c r="BF193" s="64">
        <v>-2.6236504999999099E-3</v>
      </c>
      <c r="BG193" s="64">
        <v>-9.1293299999994901E-2</v>
      </c>
      <c r="BH193" s="64">
        <v>0.119193550000007</v>
      </c>
      <c r="BI193" s="64">
        <v>-7.3935069999997396E-2</v>
      </c>
      <c r="BJ193" s="64">
        <v>3.1120651999994E-2</v>
      </c>
      <c r="BK193" s="64">
        <v>6.2502414000009707E-2</v>
      </c>
      <c r="BL193" s="64">
        <v>-0.13200669999999801</v>
      </c>
      <c r="BM193" s="64">
        <v>-3.5772970000003103E-2</v>
      </c>
      <c r="BN193" s="64">
        <v>4.1053466000007303E-2</v>
      </c>
      <c r="BO193" s="64">
        <v>0.136366020000001</v>
      </c>
      <c r="BP193" s="64">
        <v>0.41216429999999499</v>
      </c>
      <c r="BQ193" s="64">
        <v>0.42355317000000198</v>
      </c>
      <c r="BR193" s="64">
        <v>5.0408716999994503E-2</v>
      </c>
      <c r="BS193" s="64">
        <v>2.20370399999226E-3</v>
      </c>
      <c r="BT193" s="64">
        <v>2.4371869999928499E-3</v>
      </c>
      <c r="BU193" s="64">
        <v>7.0229539999999702E-2</v>
      </c>
      <c r="BV193" s="64">
        <v>9.3395929999995395E-2</v>
      </c>
      <c r="BW193" s="64">
        <v>-2.9101186000002301E-2</v>
      </c>
      <c r="BX193" s="64">
        <v>-4.4785752999998402E-2</v>
      </c>
      <c r="BY193" s="64">
        <v>7.2763240000006696E-2</v>
      </c>
      <c r="BZ193" s="64">
        <v>8.2357760000006899E-2</v>
      </c>
      <c r="CA193" s="64">
        <v>1.8830580000006598E-2</v>
      </c>
      <c r="CB193" s="64">
        <v>-5.8549598000001701E-2</v>
      </c>
      <c r="CC193" s="64">
        <v>-7.7825679999998801E-2</v>
      </c>
      <c r="CD193" s="64">
        <v>9.0488455999993E-2</v>
      </c>
      <c r="CE193" s="64">
        <v>-8.9119849999996795E-2</v>
      </c>
      <c r="CF193" s="64">
        <v>2.12454499999293E-3</v>
      </c>
      <c r="CG193" s="64">
        <v>-0.103203303999999</v>
      </c>
      <c r="CH193" s="64">
        <v>4.7062587000001897E-2</v>
      </c>
      <c r="CI193" s="64">
        <v>0.16946568000000301</v>
      </c>
      <c r="CJ193" s="64">
        <v>2.7299377999989698E-2</v>
      </c>
      <c r="CK193" s="64">
        <v>7.1455079999993606E-2</v>
      </c>
      <c r="CL193" s="64">
        <v>-2.1018589999999299E-2</v>
      </c>
      <c r="CM193" s="64">
        <v>7.0144429999996497E-2</v>
      </c>
      <c r="CN193" s="64">
        <v>-0.16404112000000201</v>
      </c>
      <c r="CO193" s="64">
        <v>3.3206361999993397E-2</v>
      </c>
      <c r="CP193" s="64">
        <v>-8.0212305000326701E-4</v>
      </c>
      <c r="CQ193" s="64">
        <v>0.107114649999995</v>
      </c>
      <c r="CR193" s="64">
        <v>-8.7631695000001106E-2</v>
      </c>
      <c r="CS193" s="64">
        <v>-0.24199259999999601</v>
      </c>
      <c r="CT193" s="64">
        <v>-4.3835479999998497E-2</v>
      </c>
      <c r="CU193" s="64">
        <v>-5.7946987000001601E-2</v>
      </c>
      <c r="CV193" s="64">
        <v>-3.5229280000004297E-2</v>
      </c>
      <c r="CW193" s="64">
        <v>0.12162650400000501</v>
      </c>
      <c r="CX193" s="64">
        <v>-1.70948149999961E-2</v>
      </c>
      <c r="CY193" s="64">
        <v>-7.9893580000001102E-2</v>
      </c>
      <c r="CZ193" s="64">
        <v>-0.130291500000002</v>
      </c>
      <c r="DA193" s="64">
        <v>9.1624189999994804E-2</v>
      </c>
      <c r="DB193" s="64">
        <v>8.4146193999989904E-2</v>
      </c>
      <c r="DC193" s="64">
        <v>-2.5045850000005001E-2</v>
      </c>
      <c r="DD193" s="64">
        <v>1.5619523000109899E-3</v>
      </c>
      <c r="DE193" s="64">
        <v>5.64927349999911E-2</v>
      </c>
      <c r="DF193" s="64">
        <v>2.1085198999992699E-2</v>
      </c>
      <c r="DG193" s="64">
        <v>0.20661227000000601</v>
      </c>
      <c r="DH193" s="64">
        <v>0.93195249999999996</v>
      </c>
      <c r="DI193" s="64">
        <v>1.98145500001079E-3</v>
      </c>
      <c r="DJ193" s="64">
        <v>-6.1634525999998399E-2</v>
      </c>
      <c r="DK193" s="64">
        <v>6.6402170000001703E-2</v>
      </c>
      <c r="DL193" s="64">
        <v>9.6084109999949908E-3</v>
      </c>
      <c r="DM193" s="64">
        <v>-2.9864869999995901E-2</v>
      </c>
      <c r="DN193" s="64">
        <v>-4.8202145999998197E-2</v>
      </c>
      <c r="DO193" s="64">
        <v>-4.95484939999624E-3</v>
      </c>
      <c r="DP193" s="64">
        <v>-0.154907400000004</v>
      </c>
      <c r="DQ193" s="64">
        <v>-0.11054814</v>
      </c>
      <c r="DR193" s="64">
        <v>7.0740850000006197E-2</v>
      </c>
      <c r="DS193" s="64">
        <v>1.3215964000945501E-4</v>
      </c>
      <c r="DT193" s="64">
        <v>0.25420946000000999</v>
      </c>
      <c r="DU193" s="64">
        <v>-2.01571680000012E-2</v>
      </c>
      <c r="DV193" s="64">
        <v>9.4810680000057008E-3</v>
      </c>
      <c r="DW193" s="64">
        <v>0.12565209999999599</v>
      </c>
      <c r="DX193" s="64">
        <v>-5.9607184999999098E-2</v>
      </c>
      <c r="DY193" s="64">
        <v>0.14731176000000201</v>
      </c>
      <c r="DZ193" s="64">
        <v>-3.0836333999995101E-2</v>
      </c>
      <c r="EA193" s="64">
        <v>5.4130264000007401E-2</v>
      </c>
      <c r="EB193" s="64">
        <v>4.3013486999998699E-2</v>
      </c>
    </row>
    <row r="194" spans="1:132" x14ac:dyDescent="0.3">
      <c r="A194" s="63"/>
      <c r="B194" s="83" t="s">
        <v>385</v>
      </c>
      <c r="C194" s="64">
        <v>0</v>
      </c>
      <c r="D194" s="64">
        <v>0</v>
      </c>
      <c r="E194" s="64">
        <v>0</v>
      </c>
      <c r="F194" s="64">
        <v>0</v>
      </c>
      <c r="G194" s="64">
        <v>0</v>
      </c>
      <c r="H194" s="64">
        <v>0</v>
      </c>
      <c r="I194" s="64">
        <v>0</v>
      </c>
      <c r="J194" s="64">
        <v>0</v>
      </c>
      <c r="K194" s="64">
        <v>0</v>
      </c>
      <c r="L194" s="64">
        <v>0</v>
      </c>
      <c r="M194" s="64">
        <v>0</v>
      </c>
      <c r="N194" s="64">
        <v>0</v>
      </c>
      <c r="O194" s="64">
        <v>0</v>
      </c>
      <c r="P194" s="64">
        <v>0</v>
      </c>
      <c r="Q194" s="64">
        <v>0</v>
      </c>
      <c r="R194" s="64">
        <v>0</v>
      </c>
      <c r="S194" s="64">
        <v>0</v>
      </c>
      <c r="T194" s="64">
        <v>0</v>
      </c>
      <c r="U194" s="64">
        <v>0</v>
      </c>
      <c r="V194" s="64">
        <v>0</v>
      </c>
      <c r="W194" s="64">
        <v>0</v>
      </c>
      <c r="X194" s="64">
        <v>0</v>
      </c>
      <c r="Y194" s="64">
        <v>0</v>
      </c>
      <c r="Z194" s="64">
        <v>0</v>
      </c>
      <c r="AA194" s="64">
        <v>0</v>
      </c>
      <c r="AB194" s="64">
        <v>0</v>
      </c>
      <c r="AC194" s="64">
        <v>0</v>
      </c>
      <c r="AD194" s="64">
        <v>0</v>
      </c>
      <c r="AE194" s="64">
        <v>0</v>
      </c>
      <c r="AF194" s="64">
        <v>0</v>
      </c>
      <c r="AG194" s="64">
        <v>0</v>
      </c>
      <c r="AH194" s="64">
        <v>0</v>
      </c>
      <c r="AI194" s="64">
        <v>0</v>
      </c>
      <c r="AJ194" s="64">
        <v>0</v>
      </c>
      <c r="AK194" s="64">
        <v>0</v>
      </c>
      <c r="AL194" s="64">
        <v>0</v>
      </c>
      <c r="AM194" s="64">
        <v>0</v>
      </c>
      <c r="AN194" s="64">
        <v>0</v>
      </c>
      <c r="AO194" s="64">
        <v>0</v>
      </c>
      <c r="AP194" s="64">
        <v>0</v>
      </c>
      <c r="AQ194" s="64">
        <v>0</v>
      </c>
      <c r="AR194" s="64">
        <v>0</v>
      </c>
      <c r="AS194" s="64">
        <v>0</v>
      </c>
      <c r="AT194" s="64">
        <v>0</v>
      </c>
      <c r="AU194" s="64">
        <v>0</v>
      </c>
      <c r="AV194" s="64">
        <v>0</v>
      </c>
      <c r="AW194" s="64">
        <v>0</v>
      </c>
      <c r="AX194" s="64">
        <v>0</v>
      </c>
      <c r="AY194" s="64">
        <v>0</v>
      </c>
      <c r="AZ194" s="64">
        <v>0</v>
      </c>
      <c r="BA194" s="64">
        <v>0</v>
      </c>
      <c r="BB194" s="64">
        <v>0</v>
      </c>
      <c r="BC194" s="64">
        <v>0</v>
      </c>
      <c r="BD194" s="64">
        <v>0</v>
      </c>
      <c r="BE194" s="64">
        <v>0</v>
      </c>
      <c r="BF194" s="64">
        <v>0</v>
      </c>
      <c r="BG194" s="64">
        <v>0</v>
      </c>
      <c r="BH194" s="64">
        <v>0</v>
      </c>
      <c r="BI194" s="64">
        <v>0</v>
      </c>
      <c r="BJ194" s="64">
        <v>0</v>
      </c>
      <c r="BK194" s="64">
        <v>0</v>
      </c>
      <c r="BL194" s="64">
        <v>0</v>
      </c>
      <c r="BM194" s="64">
        <v>0</v>
      </c>
      <c r="BN194" s="64">
        <v>0</v>
      </c>
      <c r="BO194" s="64">
        <v>0</v>
      </c>
      <c r="BP194" s="64">
        <v>0</v>
      </c>
      <c r="BQ194" s="64">
        <v>0</v>
      </c>
      <c r="BR194" s="64">
        <v>0</v>
      </c>
      <c r="BS194" s="64">
        <v>0</v>
      </c>
      <c r="BT194" s="64">
        <v>0</v>
      </c>
      <c r="BU194" s="64">
        <v>0</v>
      </c>
      <c r="BV194" s="64">
        <v>0</v>
      </c>
      <c r="BW194" s="64">
        <v>0</v>
      </c>
      <c r="BX194" s="64">
        <v>0</v>
      </c>
      <c r="BY194" s="64">
        <v>0</v>
      </c>
      <c r="BZ194" s="64">
        <v>0</v>
      </c>
      <c r="CA194" s="64">
        <v>0</v>
      </c>
      <c r="CB194" s="64">
        <v>0</v>
      </c>
      <c r="CC194" s="64">
        <v>0</v>
      </c>
      <c r="CD194" s="64">
        <v>0</v>
      </c>
      <c r="CE194" s="64">
        <v>0</v>
      </c>
      <c r="CF194" s="64">
        <v>0</v>
      </c>
      <c r="CG194" s="64">
        <v>0</v>
      </c>
      <c r="CH194" s="64">
        <v>0</v>
      </c>
      <c r="CI194" s="64">
        <v>0</v>
      </c>
      <c r="CJ194" s="64">
        <v>0</v>
      </c>
      <c r="CK194" s="64">
        <v>0</v>
      </c>
      <c r="CL194" s="64">
        <v>0</v>
      </c>
      <c r="CM194" s="64">
        <v>0</v>
      </c>
      <c r="CN194" s="64">
        <v>0</v>
      </c>
      <c r="CO194" s="64">
        <v>0</v>
      </c>
      <c r="CP194" s="64">
        <v>0</v>
      </c>
      <c r="CQ194" s="64">
        <v>0</v>
      </c>
      <c r="CR194" s="64">
        <v>0</v>
      </c>
      <c r="CS194" s="64">
        <v>0</v>
      </c>
      <c r="CT194" s="64">
        <v>0</v>
      </c>
      <c r="CU194" s="64">
        <v>0</v>
      </c>
      <c r="CV194" s="64">
        <v>0</v>
      </c>
      <c r="CW194" s="64">
        <v>0</v>
      </c>
      <c r="CX194" s="64">
        <v>0</v>
      </c>
      <c r="CY194" s="64">
        <v>0</v>
      </c>
      <c r="CZ194" s="64">
        <v>0</v>
      </c>
      <c r="DA194" s="64">
        <v>0</v>
      </c>
      <c r="DB194" s="64">
        <v>0</v>
      </c>
      <c r="DC194" s="64">
        <v>0</v>
      </c>
      <c r="DD194" s="64">
        <v>0</v>
      </c>
      <c r="DE194" s="64">
        <v>0</v>
      </c>
      <c r="DF194" s="64">
        <v>0</v>
      </c>
      <c r="DG194" s="64">
        <v>0</v>
      </c>
      <c r="DH194" s="64">
        <v>0</v>
      </c>
      <c r="DI194" s="64">
        <v>0</v>
      </c>
      <c r="DJ194" s="64">
        <v>0</v>
      </c>
      <c r="DK194" s="64">
        <v>0</v>
      </c>
      <c r="DL194" s="64">
        <v>0</v>
      </c>
      <c r="DM194" s="64">
        <v>0</v>
      </c>
      <c r="DN194" s="64">
        <v>0</v>
      </c>
      <c r="DO194" s="64">
        <v>0</v>
      </c>
      <c r="DP194" s="64">
        <v>0</v>
      </c>
      <c r="DQ194" s="64">
        <v>0</v>
      </c>
      <c r="DR194" s="64">
        <v>0</v>
      </c>
      <c r="DS194" s="64">
        <v>0</v>
      </c>
      <c r="DT194" s="64">
        <v>0</v>
      </c>
      <c r="DU194" s="64">
        <v>0</v>
      </c>
      <c r="DV194" s="64">
        <v>0</v>
      </c>
      <c r="DW194" s="64">
        <v>0</v>
      </c>
      <c r="DX194" s="64">
        <v>0</v>
      </c>
      <c r="DY194" s="64">
        <v>0</v>
      </c>
      <c r="DZ194" s="64">
        <v>0</v>
      </c>
      <c r="EA194" s="64">
        <v>0</v>
      </c>
      <c r="EB194" s="64">
        <v>0</v>
      </c>
    </row>
    <row r="195" spans="1:132" x14ac:dyDescent="0.3">
      <c r="A195" s="63"/>
      <c r="B195" s="81" t="s">
        <v>386</v>
      </c>
      <c r="C195" s="64">
        <v>0.34460925999999498</v>
      </c>
      <c r="D195" s="64">
        <v>-0.178554939999998</v>
      </c>
      <c r="E195" s="64">
        <v>3.3559586999998302E-2</v>
      </c>
      <c r="F195" s="64">
        <v>-4.9218847000043198E-3</v>
      </c>
      <c r="G195" s="64">
        <v>-8.0258710000002995E-2</v>
      </c>
      <c r="H195" s="64">
        <v>0.120367650000008</v>
      </c>
      <c r="I195" s="64">
        <v>7.3470703999989298E-2</v>
      </c>
      <c r="J195" s="64">
        <v>-2.7663967000002301E-2</v>
      </c>
      <c r="K195" s="64">
        <v>0.122981359999996</v>
      </c>
      <c r="L195" s="64">
        <v>2.5071814999999598E-2</v>
      </c>
      <c r="M195" s="64">
        <v>-4.6224780000048201E-3</v>
      </c>
      <c r="N195" s="64">
        <v>-5.4771590000113302E-4</v>
      </c>
      <c r="O195" s="64">
        <v>-4.1424420000002501E-2</v>
      </c>
      <c r="P195" s="64">
        <v>1.0565309999988101E-3</v>
      </c>
      <c r="Q195" s="64">
        <v>-5.5730111999996397E-2</v>
      </c>
      <c r="R195" s="64">
        <v>0.187788299999991</v>
      </c>
      <c r="S195" s="64">
        <v>0.11547810000001001</v>
      </c>
      <c r="T195" s="64">
        <v>-0.104087269999997</v>
      </c>
      <c r="U195" s="64">
        <v>-2.27771659999987E-2</v>
      </c>
      <c r="V195" s="64">
        <v>-7.0676889999998799E-2</v>
      </c>
      <c r="W195" s="64">
        <v>-5.3818215000001099E-2</v>
      </c>
      <c r="X195" s="64">
        <v>0.177516640000008</v>
      </c>
      <c r="Y195" s="64">
        <v>-4.0119513999958799E-3</v>
      </c>
      <c r="Z195" s="64">
        <v>-5.4377610000000402E-2</v>
      </c>
      <c r="AA195" s="64">
        <v>-1.7950226999996498E-2</v>
      </c>
      <c r="AB195" s="64">
        <v>-9.1404065000000298E-2</v>
      </c>
      <c r="AC195" s="64">
        <v>5.7323202000003598E-2</v>
      </c>
      <c r="AD195" s="64">
        <v>6.6503839999998399E-2</v>
      </c>
      <c r="AE195" s="64">
        <v>8.3457573999989904E-2</v>
      </c>
      <c r="AF195" s="64">
        <v>-0.121787145999996</v>
      </c>
      <c r="AG195" s="64">
        <v>-0.14286594000000299</v>
      </c>
      <c r="AH195" s="64">
        <v>-6.4146089999994604E-2</v>
      </c>
      <c r="AI195" s="64">
        <v>9.9428560000003302E-2</v>
      </c>
      <c r="AJ195" s="64">
        <v>-9.3673670000005205E-2</v>
      </c>
      <c r="AK195" s="64">
        <v>0.119310240000003</v>
      </c>
      <c r="AL195" s="64">
        <v>0.201005120000008</v>
      </c>
      <c r="AM195" s="64">
        <v>-0.13684571000000001</v>
      </c>
      <c r="AN195" s="64">
        <v>-2.5842184999680401E-4</v>
      </c>
      <c r="AO195" s="64">
        <v>-6.6483859999999506E-2</v>
      </c>
      <c r="AP195" s="64">
        <v>-2.5559111999995401E-2</v>
      </c>
      <c r="AQ195" s="64">
        <v>-6.5396684999496902E-4</v>
      </c>
      <c r="AR195" s="64">
        <v>0.244633209999989</v>
      </c>
      <c r="AS195" s="64">
        <v>2.2925209999913299E-3</v>
      </c>
      <c r="AT195" s="64">
        <v>-9.6329330000000102E-2</v>
      </c>
      <c r="AU195" s="64">
        <v>1.13286859999562E-3</v>
      </c>
      <c r="AV195" s="64">
        <v>1.59933099999954E-2</v>
      </c>
      <c r="AW195" s="64">
        <v>3.0545036999996E-2</v>
      </c>
      <c r="AX195" s="64">
        <v>1.49406480000058E-2</v>
      </c>
      <c r="AY195" s="64">
        <v>-3.4355382999995403E-2</v>
      </c>
      <c r="AZ195" s="64">
        <v>3.8658780000000503E-2</v>
      </c>
      <c r="BA195" s="64">
        <v>-9.41736999999776E-3</v>
      </c>
      <c r="BB195" s="64">
        <v>7.6826316999900604E-3</v>
      </c>
      <c r="BC195" s="64">
        <v>0.101041839999994</v>
      </c>
      <c r="BD195" s="64">
        <v>-1.99873049999688E-3</v>
      </c>
      <c r="BE195" s="64">
        <v>0.184812620000008</v>
      </c>
      <c r="BF195" s="64">
        <v>-2.6236504999999099E-3</v>
      </c>
      <c r="BG195" s="64">
        <v>-9.1293299999994901E-2</v>
      </c>
      <c r="BH195" s="64">
        <v>0.119193550000007</v>
      </c>
      <c r="BI195" s="64">
        <v>-7.3935069999997396E-2</v>
      </c>
      <c r="BJ195" s="64">
        <v>3.1120651999994E-2</v>
      </c>
      <c r="BK195" s="64">
        <v>6.2502414000009707E-2</v>
      </c>
      <c r="BL195" s="64">
        <v>-0.13200669999999801</v>
      </c>
      <c r="BM195" s="64">
        <v>-3.5772970000003103E-2</v>
      </c>
      <c r="BN195" s="64">
        <v>4.1053466000007303E-2</v>
      </c>
      <c r="BO195" s="64">
        <v>0.136366020000001</v>
      </c>
      <c r="BP195" s="64">
        <v>0.41216429999999499</v>
      </c>
      <c r="BQ195" s="64">
        <v>0.42355317000000198</v>
      </c>
      <c r="BR195" s="64">
        <v>5.0408716999994503E-2</v>
      </c>
      <c r="BS195" s="64">
        <v>2.20370399999226E-3</v>
      </c>
      <c r="BT195" s="64">
        <v>2.4371869999928499E-3</v>
      </c>
      <c r="BU195" s="64">
        <v>7.0229539999999702E-2</v>
      </c>
      <c r="BV195" s="64">
        <v>9.3395929999995395E-2</v>
      </c>
      <c r="BW195" s="64">
        <v>-2.9101186000002301E-2</v>
      </c>
      <c r="BX195" s="64">
        <v>-4.4785752999998402E-2</v>
      </c>
      <c r="BY195" s="64">
        <v>7.2763240000006696E-2</v>
      </c>
      <c r="BZ195" s="64">
        <v>8.2357760000006899E-2</v>
      </c>
      <c r="CA195" s="64">
        <v>1.8830580000006598E-2</v>
      </c>
      <c r="CB195" s="64">
        <v>-5.8549598000001701E-2</v>
      </c>
      <c r="CC195" s="64">
        <v>-7.7825679999998801E-2</v>
      </c>
      <c r="CD195" s="64">
        <v>9.0488455999993E-2</v>
      </c>
      <c r="CE195" s="64">
        <v>-8.9119849999996795E-2</v>
      </c>
      <c r="CF195" s="64">
        <v>2.12454499999293E-3</v>
      </c>
      <c r="CG195" s="64">
        <v>-0.103203303999999</v>
      </c>
      <c r="CH195" s="64">
        <v>4.7062587000001897E-2</v>
      </c>
      <c r="CI195" s="64">
        <v>0.16946568000000301</v>
      </c>
      <c r="CJ195" s="64">
        <v>2.7299377999989698E-2</v>
      </c>
      <c r="CK195" s="64">
        <v>7.1455079999993606E-2</v>
      </c>
      <c r="CL195" s="64">
        <v>-2.1018589999999299E-2</v>
      </c>
      <c r="CM195" s="64">
        <v>7.0144429999996497E-2</v>
      </c>
      <c r="CN195" s="64">
        <v>-0.16404112000000201</v>
      </c>
      <c r="CO195" s="64">
        <v>3.3206361999993397E-2</v>
      </c>
      <c r="CP195" s="64">
        <v>-8.0212305000326701E-4</v>
      </c>
      <c r="CQ195" s="64">
        <v>0.107114649999995</v>
      </c>
      <c r="CR195" s="64">
        <v>-8.7631695000001106E-2</v>
      </c>
      <c r="CS195" s="64">
        <v>-0.24199259999999601</v>
      </c>
      <c r="CT195" s="64">
        <v>-4.3835479999998497E-2</v>
      </c>
      <c r="CU195" s="64">
        <v>-5.7946987000001601E-2</v>
      </c>
      <c r="CV195" s="64">
        <v>-3.5229280000004297E-2</v>
      </c>
      <c r="CW195" s="64">
        <v>0.12162650400000501</v>
      </c>
      <c r="CX195" s="64">
        <v>-1.70948149999961E-2</v>
      </c>
      <c r="CY195" s="64">
        <v>-7.9893580000001102E-2</v>
      </c>
      <c r="CZ195" s="64">
        <v>-0.130291500000002</v>
      </c>
      <c r="DA195" s="64">
        <v>9.1624189999994804E-2</v>
      </c>
      <c r="DB195" s="64">
        <v>8.4146193999989904E-2</v>
      </c>
      <c r="DC195" s="64">
        <v>-2.5045850000005001E-2</v>
      </c>
      <c r="DD195" s="64">
        <v>1.5619523000109899E-3</v>
      </c>
      <c r="DE195" s="64">
        <v>5.64927349999911E-2</v>
      </c>
      <c r="DF195" s="64">
        <v>2.1085198999992699E-2</v>
      </c>
      <c r="DG195" s="64">
        <v>0.20661227000000601</v>
      </c>
      <c r="DH195" s="64">
        <v>0.93195249999999996</v>
      </c>
      <c r="DI195" s="64">
        <v>1.98145500001079E-3</v>
      </c>
      <c r="DJ195" s="64">
        <v>-6.1634525999998399E-2</v>
      </c>
      <c r="DK195" s="64">
        <v>6.6402170000001703E-2</v>
      </c>
      <c r="DL195" s="64">
        <v>9.6084109999949908E-3</v>
      </c>
      <c r="DM195" s="64">
        <v>-2.9864869999995901E-2</v>
      </c>
      <c r="DN195" s="64">
        <v>-4.8202145999998197E-2</v>
      </c>
      <c r="DO195" s="64">
        <v>-4.95484939999624E-3</v>
      </c>
      <c r="DP195" s="64">
        <v>-0.154907400000004</v>
      </c>
      <c r="DQ195" s="64">
        <v>-0.11054814</v>
      </c>
      <c r="DR195" s="64">
        <v>7.0740850000006197E-2</v>
      </c>
      <c r="DS195" s="64">
        <v>1.3215964000945501E-4</v>
      </c>
      <c r="DT195" s="64">
        <v>0.25420946000000999</v>
      </c>
      <c r="DU195" s="64">
        <v>-2.01571680000012E-2</v>
      </c>
      <c r="DV195" s="64">
        <v>9.4810680000057008E-3</v>
      </c>
      <c r="DW195" s="64">
        <v>0.12565209999999599</v>
      </c>
      <c r="DX195" s="64">
        <v>-5.9607184999999098E-2</v>
      </c>
      <c r="DY195" s="64">
        <v>0.14731176000000201</v>
      </c>
      <c r="DZ195" s="64">
        <v>-3.0836333999995101E-2</v>
      </c>
      <c r="EA195" s="64">
        <v>5.4130264000007401E-2</v>
      </c>
      <c r="EB195" s="64">
        <v>4.3013486999998699E-2</v>
      </c>
    </row>
    <row r="196" spans="1:132" x14ac:dyDescent="0.3">
      <c r="A196" s="63"/>
      <c r="B196" s="80" t="s">
        <v>387</v>
      </c>
      <c r="C196" s="64">
        <v>0.114368690000011</v>
      </c>
      <c r="D196" s="64">
        <v>1.6647454000007202E-2</v>
      </c>
      <c r="E196" s="64">
        <v>-0.13670327999999499</v>
      </c>
      <c r="F196" s="64">
        <v>-0.50806134999999997</v>
      </c>
      <c r="G196" s="64">
        <v>0.39900470000000499</v>
      </c>
      <c r="H196" s="64">
        <v>5.8014505000003602E-2</v>
      </c>
      <c r="I196" s="64">
        <v>1.0729989000002301E-2</v>
      </c>
      <c r="J196" s="64">
        <v>0.35966298000000801</v>
      </c>
      <c r="K196" s="64">
        <v>-0.16779037999999899</v>
      </c>
      <c r="L196" s="64">
        <v>-7.4587130000003402E-2</v>
      </c>
      <c r="M196" s="64">
        <v>-6.9560030000004297E-2</v>
      </c>
      <c r="N196" s="64">
        <v>5.2899487000002098E-2</v>
      </c>
      <c r="O196" s="64">
        <v>1.1537335999989301E-2</v>
      </c>
      <c r="P196" s="64">
        <v>9.3640659999394405E-4</v>
      </c>
      <c r="Q196" s="64">
        <v>-0.18238306000000201</v>
      </c>
      <c r="R196" s="64">
        <v>-7.9945415000004502E-2</v>
      </c>
      <c r="S196" s="64">
        <v>0.28253248000000802</v>
      </c>
      <c r="T196" s="64">
        <v>-0.13814885999999801</v>
      </c>
      <c r="U196" s="64">
        <v>-2.1973940999997499E-2</v>
      </c>
      <c r="V196" s="64">
        <v>-0.16038719000000001</v>
      </c>
      <c r="W196" s="64">
        <v>-0.13992938000000299</v>
      </c>
      <c r="X196" s="64">
        <v>0.58502567000000605</v>
      </c>
      <c r="Y196" s="64">
        <v>6.2238768000000298E-2</v>
      </c>
      <c r="Z196" s="64">
        <v>0.30990984999998999</v>
      </c>
      <c r="AA196" s="64">
        <v>7.3672259999990594E-2</v>
      </c>
      <c r="AB196" s="64">
        <v>-0.21513056999999899</v>
      </c>
      <c r="AC196" s="64">
        <v>5.1183607000071501E-3</v>
      </c>
      <c r="AD196" s="64">
        <v>-0.122261410000002</v>
      </c>
      <c r="AE196" s="64">
        <v>3.7340414000008898E-2</v>
      </c>
      <c r="AF196" s="64">
        <v>1.8394680000000101E-2</v>
      </c>
      <c r="AG196" s="64">
        <v>0.15961815000000701</v>
      </c>
      <c r="AH196" s="64">
        <v>-0.112056270000005</v>
      </c>
      <c r="AI196" s="64">
        <v>-0.12766139000000001</v>
      </c>
      <c r="AJ196" s="64">
        <v>-3.7296661000052501E-3</v>
      </c>
      <c r="AK196" s="64">
        <v>0.14101318999999399</v>
      </c>
      <c r="AL196" s="64">
        <v>-0.186035699999998</v>
      </c>
      <c r="AM196" s="64">
        <v>5.0763886000004803E-2</v>
      </c>
      <c r="AN196" s="64">
        <v>-0.181681170000003</v>
      </c>
      <c r="AO196" s="64">
        <v>5.8881809999999903E-2</v>
      </c>
      <c r="AP196" s="64">
        <v>-7.3559633999997806E-2</v>
      </c>
      <c r="AQ196" s="64">
        <v>-0.11544916000000301</v>
      </c>
      <c r="AR196" s="64">
        <v>7.0887340000003199E-2</v>
      </c>
      <c r="AS196" s="64">
        <v>7.8100329999997206E-2</v>
      </c>
      <c r="AT196" s="64">
        <v>5.9291261999994099E-2</v>
      </c>
      <c r="AU196" s="64">
        <v>-7.5055139999724596E-4</v>
      </c>
      <c r="AV196" s="64">
        <v>8.5411410000002505E-2</v>
      </c>
      <c r="AW196" s="64">
        <v>-6.7286219999995706E-2</v>
      </c>
      <c r="AX196" s="64">
        <v>-6.4222496000021501E-3</v>
      </c>
      <c r="AY196" s="64">
        <v>6.24668339999968E-2</v>
      </c>
      <c r="AZ196" s="64">
        <v>2.0649678999995501E-2</v>
      </c>
      <c r="BA196" s="64">
        <v>7.6611300000006793E-2</v>
      </c>
      <c r="BB196" s="64">
        <v>0.14926948000000301</v>
      </c>
      <c r="BC196" s="64">
        <v>-3.8888097000000503E-2</v>
      </c>
      <c r="BD196" s="64">
        <v>-4.4246160000005502E-2</v>
      </c>
      <c r="BE196" s="64">
        <v>-8.0283830000005302E-2</v>
      </c>
      <c r="BF196" s="64">
        <v>0.13217182000000399</v>
      </c>
      <c r="BG196" s="64">
        <v>0.101018950000009</v>
      </c>
      <c r="BH196" s="64">
        <v>0.20253766000000201</v>
      </c>
      <c r="BI196" s="64">
        <v>-0.17255521000000301</v>
      </c>
      <c r="BJ196" s="64">
        <v>-3.6563362999997302E-2</v>
      </c>
      <c r="BK196" s="64">
        <v>-0.179273700000004</v>
      </c>
      <c r="BL196" s="64">
        <v>-7.8771079999995205E-2</v>
      </c>
      <c r="BM196" s="64">
        <v>-4.9991753000000499E-2</v>
      </c>
      <c r="BN196" s="64">
        <v>-8.04209200000017E-2</v>
      </c>
      <c r="BO196" s="64">
        <v>3.1100169999964699E-3</v>
      </c>
      <c r="BP196" s="64">
        <v>-0.50562950000000395</v>
      </c>
      <c r="BQ196" s="64">
        <v>7.2338809999994397E-2</v>
      </c>
      <c r="BR196" s="64">
        <v>0.35714173000000998</v>
      </c>
      <c r="BS196" s="64">
        <v>-0.183576929999996</v>
      </c>
      <c r="BT196" s="64">
        <v>-2.7751816000010101E-3</v>
      </c>
      <c r="BU196" s="64">
        <v>-0.136080370000002</v>
      </c>
      <c r="BV196" s="64">
        <v>0.26817273999999403</v>
      </c>
      <c r="BW196" s="64">
        <v>-7.1266189999996704E-2</v>
      </c>
      <c r="BX196" s="64">
        <v>-6.6177229999997395E-2</v>
      </c>
      <c r="BY196" s="64">
        <v>0.22412111000000801</v>
      </c>
      <c r="BZ196" s="64">
        <v>0.12804966999999701</v>
      </c>
      <c r="CA196" s="64">
        <v>-1.9147900000004998E-2</v>
      </c>
      <c r="CB196" s="64">
        <v>-6.0496239999996398E-2</v>
      </c>
      <c r="CC196" s="64">
        <v>-0.15833578999999701</v>
      </c>
      <c r="CD196" s="64">
        <v>0.11065369000000699</v>
      </c>
      <c r="CE196" s="64">
        <v>-0.10697042999999699</v>
      </c>
      <c r="CF196" s="64">
        <v>6.84534459999942E-2</v>
      </c>
      <c r="CG196" s="64">
        <v>-4.5225397000003803E-2</v>
      </c>
      <c r="CH196" s="64">
        <v>0.16560483000001</v>
      </c>
      <c r="CI196" s="64">
        <v>0.17156819999999401</v>
      </c>
      <c r="CJ196" s="64">
        <v>-0.14100432000000401</v>
      </c>
      <c r="CK196" s="64">
        <v>8.4159470000000403E-2</v>
      </c>
      <c r="CL196" s="64">
        <v>-6.98781800000048E-2</v>
      </c>
      <c r="CM196" s="64">
        <v>0.25845905999999402</v>
      </c>
      <c r="CN196" s="64">
        <v>-0.27172642999999702</v>
      </c>
      <c r="CO196" s="64">
        <v>-5.5632139999994799E-2</v>
      </c>
      <c r="CP196" s="64">
        <v>-2.62166800000019E-2</v>
      </c>
      <c r="CQ196" s="64">
        <v>4.2150790000006197E-2</v>
      </c>
      <c r="CR196" s="64">
        <v>-0.24390494999999601</v>
      </c>
      <c r="CS196" s="64">
        <v>1.1656499999990201E-2</v>
      </c>
      <c r="CT196" s="64">
        <v>-1.9870921999998199E-2</v>
      </c>
      <c r="CU196" s="64">
        <v>-0.16084272999999899</v>
      </c>
      <c r="CV196" s="64">
        <v>-9.4299405999998004E-2</v>
      </c>
      <c r="CW196" s="64">
        <v>-0.173930749999995</v>
      </c>
      <c r="CX196" s="64">
        <v>0.105681990000006</v>
      </c>
      <c r="CY196" s="64">
        <v>-0.28690955000000301</v>
      </c>
      <c r="CZ196" s="64">
        <v>-1.4350593000000999E-2</v>
      </c>
      <c r="DA196" s="64">
        <v>-0.61500007000000501</v>
      </c>
      <c r="DB196" s="64">
        <v>8.4739960000002099E-2</v>
      </c>
      <c r="DC196" s="64">
        <v>4.1042077000064099E-3</v>
      </c>
      <c r="DD196" s="64">
        <v>6.7612490000001899E-2</v>
      </c>
      <c r="DE196" s="64">
        <v>1.13830180000107E-2</v>
      </c>
      <c r="DF196" s="64">
        <v>-3.4801744000001501E-2</v>
      </c>
      <c r="DG196" s="64">
        <v>4.3894056000004497E-2</v>
      </c>
      <c r="DH196" s="64">
        <v>0.87244402999999704</v>
      </c>
      <c r="DI196" s="64">
        <v>1.9695977999889501E-3</v>
      </c>
      <c r="DJ196" s="64">
        <v>-8.0266449999999406E-2</v>
      </c>
      <c r="DK196" s="64">
        <v>0.33316448000000298</v>
      </c>
      <c r="DL196" s="64">
        <v>-5.4056514000000402E-2</v>
      </c>
      <c r="DM196" s="64">
        <v>-0.122873864999995</v>
      </c>
      <c r="DN196" s="64">
        <v>-4.8362634999998801E-2</v>
      </c>
      <c r="DO196" s="64">
        <v>6.1211894999990697E-2</v>
      </c>
      <c r="DP196" s="64">
        <v>2.6975980000010199E-3</v>
      </c>
      <c r="DQ196" s="64">
        <v>6.6478039999995395E-2</v>
      </c>
      <c r="DR196" s="64">
        <v>3.6631974999989901E-2</v>
      </c>
      <c r="DS196" s="64">
        <v>-1.70311300000003E-2</v>
      </c>
      <c r="DT196" s="64">
        <v>-1.02741625000014E-2</v>
      </c>
      <c r="DU196" s="64">
        <v>-6.5965495999997806E-2</v>
      </c>
      <c r="DV196" s="64">
        <v>-3.3025282999998899E-2</v>
      </c>
      <c r="DW196" s="64">
        <v>8.2145944000000498E-2</v>
      </c>
      <c r="DX196" s="64">
        <v>2.9528588000093899E-3</v>
      </c>
      <c r="DY196" s="64">
        <v>-4.0813930000005397E-2</v>
      </c>
      <c r="DZ196" s="64">
        <v>-2.1060557999996701E-2</v>
      </c>
      <c r="EA196" s="64">
        <v>0.14524767999999399</v>
      </c>
      <c r="EB196" s="64">
        <v>0.128685639999993</v>
      </c>
    </row>
    <row r="197" spans="1:132" x14ac:dyDescent="0.3">
      <c r="A197" s="63"/>
      <c r="B197" s="81" t="s">
        <v>388</v>
      </c>
      <c r="C197" s="64">
        <v>0</v>
      </c>
      <c r="D197" s="64">
        <v>0</v>
      </c>
      <c r="E197" s="64">
        <v>0</v>
      </c>
      <c r="F197" s="64">
        <v>0</v>
      </c>
      <c r="G197" s="64">
        <v>0</v>
      </c>
      <c r="H197" s="64">
        <v>0</v>
      </c>
      <c r="I197" s="64">
        <v>0</v>
      </c>
      <c r="J197" s="64">
        <v>0</v>
      </c>
      <c r="K197" s="64">
        <v>0</v>
      </c>
      <c r="L197" s="64">
        <v>0</v>
      </c>
      <c r="M197" s="64">
        <v>0</v>
      </c>
      <c r="N197" s="64">
        <v>0</v>
      </c>
      <c r="O197" s="64">
        <v>0</v>
      </c>
      <c r="P197" s="64">
        <v>0</v>
      </c>
      <c r="Q197" s="64">
        <v>0</v>
      </c>
      <c r="R197" s="64">
        <v>0</v>
      </c>
      <c r="S197" s="64">
        <v>0</v>
      </c>
      <c r="T197" s="64">
        <v>0</v>
      </c>
      <c r="U197" s="64">
        <v>0</v>
      </c>
      <c r="V197" s="64">
        <v>0</v>
      </c>
      <c r="W197" s="64">
        <v>0</v>
      </c>
      <c r="X197" s="64">
        <v>0</v>
      </c>
      <c r="Y197" s="64">
        <v>0</v>
      </c>
      <c r="Z197" s="64">
        <v>0</v>
      </c>
      <c r="AA197" s="64">
        <v>0</v>
      </c>
      <c r="AB197" s="64">
        <v>0</v>
      </c>
      <c r="AC197" s="64">
        <v>0</v>
      </c>
      <c r="AD197" s="64">
        <v>0</v>
      </c>
      <c r="AE197" s="64">
        <v>0</v>
      </c>
      <c r="AF197" s="64">
        <v>0</v>
      </c>
      <c r="AG197" s="64">
        <v>0</v>
      </c>
      <c r="AH197" s="64">
        <v>0</v>
      </c>
      <c r="AI197" s="64">
        <v>0</v>
      </c>
      <c r="AJ197" s="64">
        <v>0</v>
      </c>
      <c r="AK197" s="64">
        <v>0</v>
      </c>
      <c r="AL197" s="64">
        <v>0</v>
      </c>
      <c r="AM197" s="64">
        <v>0</v>
      </c>
      <c r="AN197" s="64">
        <v>0</v>
      </c>
      <c r="AO197" s="64">
        <v>0</v>
      </c>
      <c r="AP197" s="64">
        <v>0</v>
      </c>
      <c r="AQ197" s="64">
        <v>0</v>
      </c>
      <c r="AR197" s="64">
        <v>0</v>
      </c>
      <c r="AS197" s="64">
        <v>0</v>
      </c>
      <c r="AT197" s="64">
        <v>0</v>
      </c>
      <c r="AU197" s="64">
        <v>0</v>
      </c>
      <c r="AV197" s="64">
        <v>0</v>
      </c>
      <c r="AW197" s="64">
        <v>0</v>
      </c>
      <c r="AX197" s="64">
        <v>0</v>
      </c>
      <c r="AY197" s="64">
        <v>0</v>
      </c>
      <c r="AZ197" s="64">
        <v>0</v>
      </c>
      <c r="BA197" s="64">
        <v>0</v>
      </c>
      <c r="BB197" s="64">
        <v>0</v>
      </c>
      <c r="BC197" s="64">
        <v>0</v>
      </c>
      <c r="BD197" s="64">
        <v>0</v>
      </c>
      <c r="BE197" s="64">
        <v>0</v>
      </c>
      <c r="BF197" s="64">
        <v>0</v>
      </c>
      <c r="BG197" s="64">
        <v>0</v>
      </c>
      <c r="BH197" s="64">
        <v>0</v>
      </c>
      <c r="BI197" s="64">
        <v>0</v>
      </c>
      <c r="BJ197" s="64">
        <v>0</v>
      </c>
      <c r="BK197" s="64">
        <v>0</v>
      </c>
      <c r="BL197" s="64">
        <v>0</v>
      </c>
      <c r="BM197" s="64">
        <v>0</v>
      </c>
      <c r="BN197" s="64">
        <v>0</v>
      </c>
      <c r="BO197" s="64">
        <v>0</v>
      </c>
      <c r="BP197" s="64">
        <v>0</v>
      </c>
      <c r="BQ197" s="64">
        <v>0</v>
      </c>
      <c r="BR197" s="64">
        <v>0</v>
      </c>
      <c r="BS197" s="64">
        <v>0</v>
      </c>
      <c r="BT197" s="64">
        <v>0</v>
      </c>
      <c r="BU197" s="64">
        <v>0</v>
      </c>
      <c r="BV197" s="64">
        <v>0</v>
      </c>
      <c r="BW197" s="64">
        <v>0</v>
      </c>
      <c r="BX197" s="64">
        <v>0</v>
      </c>
      <c r="BY197" s="64">
        <v>0</v>
      </c>
      <c r="BZ197" s="64">
        <v>0</v>
      </c>
      <c r="CA197" s="64">
        <v>0</v>
      </c>
      <c r="CB197" s="64">
        <v>0</v>
      </c>
      <c r="CC197" s="64">
        <v>0</v>
      </c>
      <c r="CD197" s="64">
        <v>0</v>
      </c>
      <c r="CE197" s="64">
        <v>0</v>
      </c>
      <c r="CF197" s="64">
        <v>0</v>
      </c>
      <c r="CG197" s="64">
        <v>0</v>
      </c>
      <c r="CH197" s="64">
        <v>0</v>
      </c>
      <c r="CI197" s="64">
        <v>0</v>
      </c>
      <c r="CJ197" s="64">
        <v>0</v>
      </c>
      <c r="CK197" s="64">
        <v>0</v>
      </c>
      <c r="CL197" s="64">
        <v>0</v>
      </c>
      <c r="CM197" s="64">
        <v>0</v>
      </c>
      <c r="CN197" s="64">
        <v>0</v>
      </c>
      <c r="CO197" s="64">
        <v>0</v>
      </c>
      <c r="CP197" s="64">
        <v>0</v>
      </c>
      <c r="CQ197" s="64">
        <v>0</v>
      </c>
      <c r="CR197" s="64">
        <v>0</v>
      </c>
      <c r="CS197" s="64">
        <v>0</v>
      </c>
      <c r="CT197" s="64">
        <v>0</v>
      </c>
      <c r="CU197" s="64">
        <v>0</v>
      </c>
      <c r="CV197" s="64">
        <v>0</v>
      </c>
      <c r="CW197" s="64">
        <v>0</v>
      </c>
      <c r="CX197" s="64">
        <v>0</v>
      </c>
      <c r="CY197" s="64">
        <v>0</v>
      </c>
      <c r="CZ197" s="64">
        <v>0</v>
      </c>
      <c r="DA197" s="64">
        <v>0</v>
      </c>
      <c r="DB197" s="64">
        <v>0</v>
      </c>
      <c r="DC197" s="64">
        <v>0</v>
      </c>
      <c r="DD197" s="64">
        <v>0</v>
      </c>
      <c r="DE197" s="64">
        <v>0</v>
      </c>
      <c r="DF197" s="64">
        <v>0</v>
      </c>
      <c r="DG197" s="64">
        <v>0</v>
      </c>
      <c r="DH197" s="64">
        <v>0</v>
      </c>
      <c r="DI197" s="64">
        <v>0</v>
      </c>
      <c r="DJ197" s="64">
        <v>0</v>
      </c>
      <c r="DK197" s="64">
        <v>0</v>
      </c>
      <c r="DL197" s="64">
        <v>0</v>
      </c>
      <c r="DM197" s="64">
        <v>0</v>
      </c>
      <c r="DN197" s="64">
        <v>0</v>
      </c>
      <c r="DO197" s="64">
        <v>0</v>
      </c>
      <c r="DP197" s="64">
        <v>0</v>
      </c>
      <c r="DQ197" s="64">
        <v>0</v>
      </c>
      <c r="DR197" s="64">
        <v>0</v>
      </c>
      <c r="DS197" s="64">
        <v>0</v>
      </c>
      <c r="DT197" s="64">
        <v>0</v>
      </c>
      <c r="DU197" s="64">
        <v>0</v>
      </c>
      <c r="DV197" s="64">
        <v>0</v>
      </c>
      <c r="DW197" s="64">
        <v>0</v>
      </c>
      <c r="DX197" s="64">
        <v>0</v>
      </c>
      <c r="DY197" s="64">
        <v>0</v>
      </c>
      <c r="DZ197" s="64">
        <v>0</v>
      </c>
      <c r="EA197" s="64">
        <v>0</v>
      </c>
      <c r="EB197" s="64">
        <v>0</v>
      </c>
    </row>
    <row r="198" spans="1:132" x14ac:dyDescent="0.3">
      <c r="A198" s="63"/>
      <c r="B198" s="81" t="s">
        <v>389</v>
      </c>
      <c r="C198" s="64">
        <v>0.114368690000011</v>
      </c>
      <c r="D198" s="64">
        <v>1.6647454000007202E-2</v>
      </c>
      <c r="E198" s="64">
        <v>-0.13670327999999499</v>
      </c>
      <c r="F198" s="64">
        <v>-0.50806134999999997</v>
      </c>
      <c r="G198" s="64">
        <v>0.39900470000000499</v>
      </c>
      <c r="H198" s="64">
        <v>5.8014505000003602E-2</v>
      </c>
      <c r="I198" s="64">
        <v>1.0729989000002301E-2</v>
      </c>
      <c r="J198" s="64">
        <v>0.35966298000000801</v>
      </c>
      <c r="K198" s="64">
        <v>-0.16779037999999899</v>
      </c>
      <c r="L198" s="64">
        <v>-7.4587130000003402E-2</v>
      </c>
      <c r="M198" s="64">
        <v>-6.9560030000004297E-2</v>
      </c>
      <c r="N198" s="64">
        <v>5.2899487000002098E-2</v>
      </c>
      <c r="O198" s="64">
        <v>1.1537335999989301E-2</v>
      </c>
      <c r="P198" s="64">
        <v>9.3640659999394405E-4</v>
      </c>
      <c r="Q198" s="64">
        <v>-0.18238306000000201</v>
      </c>
      <c r="R198" s="64">
        <v>-7.9945415000004502E-2</v>
      </c>
      <c r="S198" s="64">
        <v>0.28253248000000802</v>
      </c>
      <c r="T198" s="64">
        <v>-0.13814885999999801</v>
      </c>
      <c r="U198" s="64">
        <v>-2.1973940999997499E-2</v>
      </c>
      <c r="V198" s="64">
        <v>-0.16038719000000001</v>
      </c>
      <c r="W198" s="64">
        <v>-0.13992938000000299</v>
      </c>
      <c r="X198" s="64">
        <v>0.58502567000000605</v>
      </c>
      <c r="Y198" s="64">
        <v>6.2238768000000298E-2</v>
      </c>
      <c r="Z198" s="64">
        <v>0.30990984999998999</v>
      </c>
      <c r="AA198" s="64">
        <v>7.3672259999990594E-2</v>
      </c>
      <c r="AB198" s="64">
        <v>-0.21513056999999899</v>
      </c>
      <c r="AC198" s="64">
        <v>5.1183607000071501E-3</v>
      </c>
      <c r="AD198" s="64">
        <v>-0.122261410000002</v>
      </c>
      <c r="AE198" s="64">
        <v>3.7340414000008898E-2</v>
      </c>
      <c r="AF198" s="64">
        <v>1.8394680000000101E-2</v>
      </c>
      <c r="AG198" s="64">
        <v>0.15961815000000701</v>
      </c>
      <c r="AH198" s="64">
        <v>-0.112056270000005</v>
      </c>
      <c r="AI198" s="64">
        <v>-0.12766139000000001</v>
      </c>
      <c r="AJ198" s="64">
        <v>-3.7296661000052501E-3</v>
      </c>
      <c r="AK198" s="64">
        <v>0.14101318999999399</v>
      </c>
      <c r="AL198" s="64">
        <v>-0.186035699999998</v>
      </c>
      <c r="AM198" s="64">
        <v>5.0763886000004803E-2</v>
      </c>
      <c r="AN198" s="64">
        <v>-0.181681170000003</v>
      </c>
      <c r="AO198" s="64">
        <v>5.8881809999999903E-2</v>
      </c>
      <c r="AP198" s="64">
        <v>-7.3559633999997806E-2</v>
      </c>
      <c r="AQ198" s="64">
        <v>-0.11544916000000301</v>
      </c>
      <c r="AR198" s="64">
        <v>7.0887340000003199E-2</v>
      </c>
      <c r="AS198" s="64">
        <v>7.8100329999997206E-2</v>
      </c>
      <c r="AT198" s="64">
        <v>5.9291261999994099E-2</v>
      </c>
      <c r="AU198" s="64">
        <v>-7.5055139999724596E-4</v>
      </c>
      <c r="AV198" s="64">
        <v>8.5411410000002505E-2</v>
      </c>
      <c r="AW198" s="64">
        <v>-6.7286219999995706E-2</v>
      </c>
      <c r="AX198" s="64">
        <v>-6.4222496000021501E-3</v>
      </c>
      <c r="AY198" s="64">
        <v>6.24668339999968E-2</v>
      </c>
      <c r="AZ198" s="64">
        <v>2.0649678999995501E-2</v>
      </c>
      <c r="BA198" s="64">
        <v>7.6611300000006793E-2</v>
      </c>
      <c r="BB198" s="64">
        <v>0.14926948000000301</v>
      </c>
      <c r="BC198" s="64">
        <v>-3.8888097000000503E-2</v>
      </c>
      <c r="BD198" s="64">
        <v>-4.4246160000005502E-2</v>
      </c>
      <c r="BE198" s="64">
        <v>-8.0283830000005302E-2</v>
      </c>
      <c r="BF198" s="64">
        <v>0.13217182000000399</v>
      </c>
      <c r="BG198" s="64">
        <v>0.101018950000009</v>
      </c>
      <c r="BH198" s="64">
        <v>0.20253766000000201</v>
      </c>
      <c r="BI198" s="64">
        <v>-0.17255521000000301</v>
      </c>
      <c r="BJ198" s="64">
        <v>-3.6563362999997302E-2</v>
      </c>
      <c r="BK198" s="64">
        <v>-0.179273700000004</v>
      </c>
      <c r="BL198" s="64">
        <v>-7.8771079999995205E-2</v>
      </c>
      <c r="BM198" s="64">
        <v>-4.9991753000000499E-2</v>
      </c>
      <c r="BN198" s="64">
        <v>-8.04209200000017E-2</v>
      </c>
      <c r="BO198" s="64">
        <v>3.1100169999964699E-3</v>
      </c>
      <c r="BP198" s="64">
        <v>-0.50562950000000395</v>
      </c>
      <c r="BQ198" s="64">
        <v>7.2338809999994397E-2</v>
      </c>
      <c r="BR198" s="64">
        <v>0.35714173000000998</v>
      </c>
      <c r="BS198" s="64">
        <v>-0.183576929999996</v>
      </c>
      <c r="BT198" s="64">
        <v>-2.7751816000010101E-3</v>
      </c>
      <c r="BU198" s="64">
        <v>-0.136080370000002</v>
      </c>
      <c r="BV198" s="64">
        <v>0.26817273999999403</v>
      </c>
      <c r="BW198" s="64">
        <v>-7.1266189999996704E-2</v>
      </c>
      <c r="BX198" s="64">
        <v>-6.6177229999997395E-2</v>
      </c>
      <c r="BY198" s="64">
        <v>0.22412111000000801</v>
      </c>
      <c r="BZ198" s="64">
        <v>0.12804966999999701</v>
      </c>
      <c r="CA198" s="64">
        <v>-1.9147900000004998E-2</v>
      </c>
      <c r="CB198" s="64">
        <v>-6.0496239999996398E-2</v>
      </c>
      <c r="CC198" s="64">
        <v>-0.15833578999999701</v>
      </c>
      <c r="CD198" s="64">
        <v>0.11065369000000699</v>
      </c>
      <c r="CE198" s="64">
        <v>-0.10697042999999699</v>
      </c>
      <c r="CF198" s="64">
        <v>6.84534459999942E-2</v>
      </c>
      <c r="CG198" s="64">
        <v>-4.5225397000003803E-2</v>
      </c>
      <c r="CH198" s="64">
        <v>0.16560483000001</v>
      </c>
      <c r="CI198" s="64">
        <v>0.17156819999999401</v>
      </c>
      <c r="CJ198" s="64">
        <v>-0.14100432000000401</v>
      </c>
      <c r="CK198" s="64">
        <v>8.4159470000000403E-2</v>
      </c>
      <c r="CL198" s="64">
        <v>-6.98781800000048E-2</v>
      </c>
      <c r="CM198" s="64">
        <v>0.25845905999999402</v>
      </c>
      <c r="CN198" s="64">
        <v>-0.27172642999999702</v>
      </c>
      <c r="CO198" s="64">
        <v>-5.5632139999994799E-2</v>
      </c>
      <c r="CP198" s="64">
        <v>-2.62166800000019E-2</v>
      </c>
      <c r="CQ198" s="64">
        <v>4.2150790000006197E-2</v>
      </c>
      <c r="CR198" s="64">
        <v>-0.24390494999999601</v>
      </c>
      <c r="CS198" s="64">
        <v>1.1656499999990201E-2</v>
      </c>
      <c r="CT198" s="64">
        <v>-1.9870921999998199E-2</v>
      </c>
      <c r="CU198" s="64">
        <v>-0.16084272999999899</v>
      </c>
      <c r="CV198" s="64">
        <v>-9.4299405999998004E-2</v>
      </c>
      <c r="CW198" s="64">
        <v>-0.173930749999995</v>
      </c>
      <c r="CX198" s="64">
        <v>0.105681990000006</v>
      </c>
      <c r="CY198" s="64">
        <v>-0.28690955000000301</v>
      </c>
      <c r="CZ198" s="64">
        <v>-1.4350593000000999E-2</v>
      </c>
      <c r="DA198" s="64">
        <v>-0.61500007000000501</v>
      </c>
      <c r="DB198" s="64">
        <v>8.4739960000002099E-2</v>
      </c>
      <c r="DC198" s="64">
        <v>4.1042077000064099E-3</v>
      </c>
      <c r="DD198" s="64">
        <v>6.7612490000001899E-2</v>
      </c>
      <c r="DE198" s="64">
        <v>1.13830180000107E-2</v>
      </c>
      <c r="DF198" s="64">
        <v>-3.4801744000001501E-2</v>
      </c>
      <c r="DG198" s="64">
        <v>4.3894056000004497E-2</v>
      </c>
      <c r="DH198" s="64">
        <v>0.87244402999999704</v>
      </c>
      <c r="DI198" s="64">
        <v>1.9695977999889501E-3</v>
      </c>
      <c r="DJ198" s="64">
        <v>-8.0266449999999406E-2</v>
      </c>
      <c r="DK198" s="64">
        <v>0.33316448000000298</v>
      </c>
      <c r="DL198" s="64">
        <v>-5.4056514000000402E-2</v>
      </c>
      <c r="DM198" s="64">
        <v>-0.122873864999995</v>
      </c>
      <c r="DN198" s="64">
        <v>-4.8362634999998801E-2</v>
      </c>
      <c r="DO198" s="64">
        <v>6.1211894999990697E-2</v>
      </c>
      <c r="DP198" s="64">
        <v>2.6975980000010199E-3</v>
      </c>
      <c r="DQ198" s="64">
        <v>6.6478039999995395E-2</v>
      </c>
      <c r="DR198" s="64">
        <v>3.6631974999989901E-2</v>
      </c>
      <c r="DS198" s="64">
        <v>-1.70311300000003E-2</v>
      </c>
      <c r="DT198" s="64">
        <v>-1.02741625000014E-2</v>
      </c>
      <c r="DU198" s="64">
        <v>-6.5965495999997806E-2</v>
      </c>
      <c r="DV198" s="64">
        <v>-3.3025282999998899E-2</v>
      </c>
      <c r="DW198" s="64">
        <v>8.2145944000000498E-2</v>
      </c>
      <c r="DX198" s="64">
        <v>2.9528588000093899E-3</v>
      </c>
      <c r="DY198" s="64">
        <v>-4.0813930000005397E-2</v>
      </c>
      <c r="DZ198" s="64">
        <v>-2.1060557999996701E-2</v>
      </c>
      <c r="EA198" s="64">
        <v>0.14524767999999399</v>
      </c>
      <c r="EB198" s="64">
        <v>0.128685639999993</v>
      </c>
    </row>
    <row r="199" spans="1:132" x14ac:dyDescent="0.3">
      <c r="A199" s="63"/>
      <c r="B199" s="82" t="s">
        <v>390</v>
      </c>
      <c r="C199" s="64">
        <v>0.114368690000011</v>
      </c>
      <c r="D199" s="64">
        <v>1.6647454000007202E-2</v>
      </c>
      <c r="E199" s="64">
        <v>-0.13670327999999499</v>
      </c>
      <c r="F199" s="64">
        <v>-0.50806134999999997</v>
      </c>
      <c r="G199" s="64">
        <v>0.39900470000000499</v>
      </c>
      <c r="H199" s="64">
        <v>5.8014505000003602E-2</v>
      </c>
      <c r="I199" s="64">
        <v>1.0729989000002301E-2</v>
      </c>
      <c r="J199" s="64">
        <v>0.35966298000000801</v>
      </c>
      <c r="K199" s="64">
        <v>-0.16779037999999899</v>
      </c>
      <c r="L199" s="64">
        <v>-7.4587130000003402E-2</v>
      </c>
      <c r="M199" s="64">
        <v>-6.9560030000004297E-2</v>
      </c>
      <c r="N199" s="64">
        <v>5.2899487000002098E-2</v>
      </c>
      <c r="O199" s="64">
        <v>1.1537335999989301E-2</v>
      </c>
      <c r="P199" s="64">
        <v>9.3640659999394405E-4</v>
      </c>
      <c r="Q199" s="64">
        <v>-0.18238306000000201</v>
      </c>
      <c r="R199" s="64">
        <v>-7.9945415000004502E-2</v>
      </c>
      <c r="S199" s="64">
        <v>0.28253248000000802</v>
      </c>
      <c r="T199" s="64">
        <v>-0.13814885999999801</v>
      </c>
      <c r="U199" s="64">
        <v>-2.1973940999997499E-2</v>
      </c>
      <c r="V199" s="64">
        <v>-0.16038719000000001</v>
      </c>
      <c r="W199" s="64">
        <v>-0.13992938000000299</v>
      </c>
      <c r="X199" s="64">
        <v>0.58502567000000605</v>
      </c>
      <c r="Y199" s="64">
        <v>6.2238768000000298E-2</v>
      </c>
      <c r="Z199" s="64">
        <v>0.30990984999998999</v>
      </c>
      <c r="AA199" s="64">
        <v>7.3672259999990594E-2</v>
      </c>
      <c r="AB199" s="64">
        <v>-0.21513056999999899</v>
      </c>
      <c r="AC199" s="64">
        <v>5.1183607000071501E-3</v>
      </c>
      <c r="AD199" s="64">
        <v>-0.122261410000002</v>
      </c>
      <c r="AE199" s="64">
        <v>3.7340414000008898E-2</v>
      </c>
      <c r="AF199" s="64">
        <v>1.8394680000000101E-2</v>
      </c>
      <c r="AG199" s="64">
        <v>0.15961815000000701</v>
      </c>
      <c r="AH199" s="64">
        <v>-0.112056270000005</v>
      </c>
      <c r="AI199" s="64">
        <v>-0.12766139000000001</v>
      </c>
      <c r="AJ199" s="64">
        <v>-3.7296661000052501E-3</v>
      </c>
      <c r="AK199" s="64">
        <v>0.14101318999999399</v>
      </c>
      <c r="AL199" s="64">
        <v>-0.186035699999998</v>
      </c>
      <c r="AM199" s="64">
        <v>5.0763886000004803E-2</v>
      </c>
      <c r="AN199" s="64">
        <v>-0.181681170000003</v>
      </c>
      <c r="AO199" s="64">
        <v>5.8881809999999903E-2</v>
      </c>
      <c r="AP199" s="64">
        <v>-7.3559633999997806E-2</v>
      </c>
      <c r="AQ199" s="64">
        <v>-0.11544916000000301</v>
      </c>
      <c r="AR199" s="64">
        <v>7.0887340000003199E-2</v>
      </c>
      <c r="AS199" s="64">
        <v>7.8100329999997206E-2</v>
      </c>
      <c r="AT199" s="64">
        <v>5.9291261999994099E-2</v>
      </c>
      <c r="AU199" s="64">
        <v>-7.5055139999724596E-4</v>
      </c>
      <c r="AV199" s="64">
        <v>8.5411410000002505E-2</v>
      </c>
      <c r="AW199" s="64">
        <v>-6.7286219999995706E-2</v>
      </c>
      <c r="AX199" s="64">
        <v>-6.4222496000021501E-3</v>
      </c>
      <c r="AY199" s="64">
        <v>6.24668339999968E-2</v>
      </c>
      <c r="AZ199" s="64">
        <v>2.0649678999995501E-2</v>
      </c>
      <c r="BA199" s="64">
        <v>7.6611300000006793E-2</v>
      </c>
      <c r="BB199" s="64">
        <v>0.14926948000000301</v>
      </c>
      <c r="BC199" s="64">
        <v>-3.8888097000000503E-2</v>
      </c>
      <c r="BD199" s="64">
        <v>-4.4246160000005502E-2</v>
      </c>
      <c r="BE199" s="64">
        <v>-8.0283830000005302E-2</v>
      </c>
      <c r="BF199" s="64">
        <v>0.13217182000000399</v>
      </c>
      <c r="BG199" s="64">
        <v>0.101018950000009</v>
      </c>
      <c r="BH199" s="64">
        <v>0.20253766000000201</v>
      </c>
      <c r="BI199" s="64">
        <v>-0.17255521000000301</v>
      </c>
      <c r="BJ199" s="64">
        <v>-3.6563362999997302E-2</v>
      </c>
      <c r="BK199" s="64">
        <v>-0.179273700000004</v>
      </c>
      <c r="BL199" s="64">
        <v>-7.8771079999995205E-2</v>
      </c>
      <c r="BM199" s="64">
        <v>-4.9991753000000499E-2</v>
      </c>
      <c r="BN199" s="64">
        <v>-8.04209200000017E-2</v>
      </c>
      <c r="BO199" s="64">
        <v>3.1100169999964699E-3</v>
      </c>
      <c r="BP199" s="64">
        <v>-0.50562950000000395</v>
      </c>
      <c r="BQ199" s="64">
        <v>7.2338809999994397E-2</v>
      </c>
      <c r="BR199" s="64">
        <v>0.35714173000000998</v>
      </c>
      <c r="BS199" s="64">
        <v>-0.183576929999996</v>
      </c>
      <c r="BT199" s="64">
        <v>-2.7751816000010101E-3</v>
      </c>
      <c r="BU199" s="64">
        <v>-0.136080370000002</v>
      </c>
      <c r="BV199" s="64">
        <v>0.26817273999999403</v>
      </c>
      <c r="BW199" s="64">
        <v>-7.1266189999996704E-2</v>
      </c>
      <c r="BX199" s="64">
        <v>-6.6177229999997395E-2</v>
      </c>
      <c r="BY199" s="64">
        <v>0.22412111000000801</v>
      </c>
      <c r="BZ199" s="64">
        <v>0.12804966999999701</v>
      </c>
      <c r="CA199" s="64">
        <v>-1.9147900000004998E-2</v>
      </c>
      <c r="CB199" s="64">
        <v>-6.0496239999996398E-2</v>
      </c>
      <c r="CC199" s="64">
        <v>-0.15833578999999701</v>
      </c>
      <c r="CD199" s="64">
        <v>0.11065369000000699</v>
      </c>
      <c r="CE199" s="64">
        <v>-0.10697042999999699</v>
      </c>
      <c r="CF199" s="64">
        <v>6.84534459999942E-2</v>
      </c>
      <c r="CG199" s="64">
        <v>-4.5225397000003803E-2</v>
      </c>
      <c r="CH199" s="64">
        <v>0.16560483000001</v>
      </c>
      <c r="CI199" s="64">
        <v>0.17156819999999401</v>
      </c>
      <c r="CJ199" s="64">
        <v>-0.14100432000000401</v>
      </c>
      <c r="CK199" s="64">
        <v>8.4159470000000403E-2</v>
      </c>
      <c r="CL199" s="64">
        <v>-6.98781800000048E-2</v>
      </c>
      <c r="CM199" s="64">
        <v>0.25845905999999402</v>
      </c>
      <c r="CN199" s="64">
        <v>-0.27172642999999702</v>
      </c>
      <c r="CO199" s="64">
        <v>-5.5632139999994799E-2</v>
      </c>
      <c r="CP199" s="64">
        <v>-2.62166800000019E-2</v>
      </c>
      <c r="CQ199" s="64">
        <v>4.2150790000006197E-2</v>
      </c>
      <c r="CR199" s="64">
        <v>-0.24390494999999601</v>
      </c>
      <c r="CS199" s="64">
        <v>1.1656499999990201E-2</v>
      </c>
      <c r="CT199" s="64">
        <v>-1.9870921999998199E-2</v>
      </c>
      <c r="CU199" s="64">
        <v>-0.16084272999999899</v>
      </c>
      <c r="CV199" s="64">
        <v>-9.4299405999998004E-2</v>
      </c>
      <c r="CW199" s="64">
        <v>-0.173930749999995</v>
      </c>
      <c r="CX199" s="64">
        <v>0.105681990000006</v>
      </c>
      <c r="CY199" s="64">
        <v>-0.28690955000000301</v>
      </c>
      <c r="CZ199" s="64">
        <v>-1.4350593000000999E-2</v>
      </c>
      <c r="DA199" s="64">
        <v>-0.61500007000000501</v>
      </c>
      <c r="DB199" s="64">
        <v>8.4739960000002099E-2</v>
      </c>
      <c r="DC199" s="64">
        <v>4.1042077000064099E-3</v>
      </c>
      <c r="DD199" s="64">
        <v>6.7612490000001899E-2</v>
      </c>
      <c r="DE199" s="64">
        <v>1.13830180000107E-2</v>
      </c>
      <c r="DF199" s="64">
        <v>-3.4801744000001501E-2</v>
      </c>
      <c r="DG199" s="64">
        <v>4.3894056000004497E-2</v>
      </c>
      <c r="DH199" s="64">
        <v>0.87244402999999704</v>
      </c>
      <c r="DI199" s="64">
        <v>1.9695977999889501E-3</v>
      </c>
      <c r="DJ199" s="64">
        <v>-8.0266449999999406E-2</v>
      </c>
      <c r="DK199" s="64">
        <v>0.33316448000000298</v>
      </c>
      <c r="DL199" s="64">
        <v>-5.4056514000000402E-2</v>
      </c>
      <c r="DM199" s="64">
        <v>-0.122873864999995</v>
      </c>
      <c r="DN199" s="64">
        <v>-4.8362634999998801E-2</v>
      </c>
      <c r="DO199" s="64">
        <v>6.1211894999990697E-2</v>
      </c>
      <c r="DP199" s="64">
        <v>2.6975980000010199E-3</v>
      </c>
      <c r="DQ199" s="64">
        <v>6.6478039999995395E-2</v>
      </c>
      <c r="DR199" s="64">
        <v>3.6631974999989901E-2</v>
      </c>
      <c r="DS199" s="64">
        <v>-1.70311300000003E-2</v>
      </c>
      <c r="DT199" s="64">
        <v>-1.02741625000014E-2</v>
      </c>
      <c r="DU199" s="64">
        <v>-6.5965495999997806E-2</v>
      </c>
      <c r="DV199" s="64">
        <v>-3.3025282999998899E-2</v>
      </c>
      <c r="DW199" s="64">
        <v>8.2145944000000498E-2</v>
      </c>
      <c r="DX199" s="64">
        <v>2.9528588000093899E-3</v>
      </c>
      <c r="DY199" s="64">
        <v>-4.0813930000005397E-2</v>
      </c>
      <c r="DZ199" s="64">
        <v>-2.1060557999996701E-2</v>
      </c>
      <c r="EA199" s="64">
        <v>0.14524767999999399</v>
      </c>
      <c r="EB199" s="64">
        <v>0.128685639999993</v>
      </c>
    </row>
    <row r="200" spans="1:132" x14ac:dyDescent="0.3">
      <c r="A200" s="63"/>
      <c r="B200" s="83" t="s">
        <v>391</v>
      </c>
      <c r="C200" s="64">
        <v>0.114368690000011</v>
      </c>
      <c r="D200" s="64">
        <v>1.6647454000007202E-2</v>
      </c>
      <c r="E200" s="64">
        <v>-0.13670327999999499</v>
      </c>
      <c r="F200" s="64">
        <v>-0.50806134999999997</v>
      </c>
      <c r="G200" s="64">
        <v>0.39900470000000499</v>
      </c>
      <c r="H200" s="64">
        <v>5.8014505000003602E-2</v>
      </c>
      <c r="I200" s="64">
        <v>1.0729989000002301E-2</v>
      </c>
      <c r="J200" s="64">
        <v>0.35966298000000801</v>
      </c>
      <c r="K200" s="64">
        <v>-0.16779037999999899</v>
      </c>
      <c r="L200" s="64">
        <v>-7.4587130000003402E-2</v>
      </c>
      <c r="M200" s="64">
        <v>-6.9560030000004297E-2</v>
      </c>
      <c r="N200" s="64">
        <v>5.2899487000002098E-2</v>
      </c>
      <c r="O200" s="64">
        <v>1.1537335999989301E-2</v>
      </c>
      <c r="P200" s="64">
        <v>9.3640659999394405E-4</v>
      </c>
      <c r="Q200" s="64">
        <v>-0.18238306000000201</v>
      </c>
      <c r="R200" s="64">
        <v>-7.9945415000004502E-2</v>
      </c>
      <c r="S200" s="64">
        <v>0.28253248000000802</v>
      </c>
      <c r="T200" s="64">
        <v>-0.13814885999999801</v>
      </c>
      <c r="U200" s="64">
        <v>-2.1973940999997499E-2</v>
      </c>
      <c r="V200" s="64">
        <v>-0.16038719000000001</v>
      </c>
      <c r="W200" s="64">
        <v>-0.13992938000000299</v>
      </c>
      <c r="X200" s="64">
        <v>0.58502567000000605</v>
      </c>
      <c r="Y200" s="64">
        <v>6.2238768000000298E-2</v>
      </c>
      <c r="Z200" s="64">
        <v>0.30990984999998999</v>
      </c>
      <c r="AA200" s="64">
        <v>7.3672259999990594E-2</v>
      </c>
      <c r="AB200" s="64">
        <v>-0.21513056999999899</v>
      </c>
      <c r="AC200" s="64">
        <v>5.1183607000071501E-3</v>
      </c>
      <c r="AD200" s="64">
        <v>-0.122261410000002</v>
      </c>
      <c r="AE200" s="64">
        <v>3.7340414000008898E-2</v>
      </c>
      <c r="AF200" s="64">
        <v>1.8394680000000101E-2</v>
      </c>
      <c r="AG200" s="64">
        <v>0.15961815000000701</v>
      </c>
      <c r="AH200" s="64">
        <v>-0.112056270000005</v>
      </c>
      <c r="AI200" s="64">
        <v>-0.12766139000000001</v>
      </c>
      <c r="AJ200" s="64">
        <v>-3.7296661000052501E-3</v>
      </c>
      <c r="AK200" s="64">
        <v>0.14101318999999399</v>
      </c>
      <c r="AL200" s="64">
        <v>-0.186035699999998</v>
      </c>
      <c r="AM200" s="64">
        <v>5.0763886000004803E-2</v>
      </c>
      <c r="AN200" s="64">
        <v>-0.181681170000003</v>
      </c>
      <c r="AO200" s="64">
        <v>5.8881809999999903E-2</v>
      </c>
      <c r="AP200" s="64">
        <v>-7.3559633999997806E-2</v>
      </c>
      <c r="AQ200" s="64">
        <v>-0.11544916000000301</v>
      </c>
      <c r="AR200" s="64">
        <v>7.0887340000003199E-2</v>
      </c>
      <c r="AS200" s="64">
        <v>7.8100329999997206E-2</v>
      </c>
      <c r="AT200" s="64">
        <v>5.9291261999994099E-2</v>
      </c>
      <c r="AU200" s="64">
        <v>-7.5055139999724596E-4</v>
      </c>
      <c r="AV200" s="64">
        <v>8.5411410000002505E-2</v>
      </c>
      <c r="AW200" s="64">
        <v>-6.7286219999995706E-2</v>
      </c>
      <c r="AX200" s="64">
        <v>-6.4222496000021501E-3</v>
      </c>
      <c r="AY200" s="64">
        <v>6.24668339999968E-2</v>
      </c>
      <c r="AZ200" s="64">
        <v>2.0649678999995501E-2</v>
      </c>
      <c r="BA200" s="64">
        <v>7.6611300000006793E-2</v>
      </c>
      <c r="BB200" s="64">
        <v>0.14926948000000301</v>
      </c>
      <c r="BC200" s="64">
        <v>-3.8888097000000503E-2</v>
      </c>
      <c r="BD200" s="64">
        <v>-4.4246160000005502E-2</v>
      </c>
      <c r="BE200" s="64">
        <v>-8.0283830000005302E-2</v>
      </c>
      <c r="BF200" s="64">
        <v>0.13217182000000399</v>
      </c>
      <c r="BG200" s="64">
        <v>0.101018950000009</v>
      </c>
      <c r="BH200" s="64">
        <v>0.20253766000000201</v>
      </c>
      <c r="BI200" s="64">
        <v>-0.17255521000000301</v>
      </c>
      <c r="BJ200" s="64">
        <v>-3.6563362999997302E-2</v>
      </c>
      <c r="BK200" s="64">
        <v>-0.179273700000004</v>
      </c>
      <c r="BL200" s="64">
        <v>-7.8771079999995205E-2</v>
      </c>
      <c r="BM200" s="64">
        <v>-4.9991753000000499E-2</v>
      </c>
      <c r="BN200" s="64">
        <v>-8.04209200000017E-2</v>
      </c>
      <c r="BO200" s="64">
        <v>3.1100169999964699E-3</v>
      </c>
      <c r="BP200" s="64">
        <v>-0.50562950000000395</v>
      </c>
      <c r="BQ200" s="64">
        <v>7.2338809999994397E-2</v>
      </c>
      <c r="BR200" s="64">
        <v>0.35714173000000998</v>
      </c>
      <c r="BS200" s="64">
        <v>-0.183576929999996</v>
      </c>
      <c r="BT200" s="64">
        <v>-2.7751816000010101E-3</v>
      </c>
      <c r="BU200" s="64">
        <v>-0.136080370000002</v>
      </c>
      <c r="BV200" s="64">
        <v>0.26817273999999403</v>
      </c>
      <c r="BW200" s="64">
        <v>-7.1266189999996704E-2</v>
      </c>
      <c r="BX200" s="64">
        <v>-6.6177229999997395E-2</v>
      </c>
      <c r="BY200" s="64">
        <v>0.22412111000000801</v>
      </c>
      <c r="BZ200" s="64">
        <v>0.12804966999999701</v>
      </c>
      <c r="CA200" s="64">
        <v>-1.9147900000004998E-2</v>
      </c>
      <c r="CB200" s="64">
        <v>-6.0496239999996398E-2</v>
      </c>
      <c r="CC200" s="64">
        <v>-0.15833578999999701</v>
      </c>
      <c r="CD200" s="64">
        <v>0.11065369000000699</v>
      </c>
      <c r="CE200" s="64">
        <v>-0.10697042999999699</v>
      </c>
      <c r="CF200" s="64">
        <v>6.84534459999942E-2</v>
      </c>
      <c r="CG200" s="64">
        <v>-4.5225397000003803E-2</v>
      </c>
      <c r="CH200" s="64">
        <v>0.16560483000001</v>
      </c>
      <c r="CI200" s="64">
        <v>0.17156819999999401</v>
      </c>
      <c r="CJ200" s="64">
        <v>-0.14100432000000401</v>
      </c>
      <c r="CK200" s="64">
        <v>8.4159470000000403E-2</v>
      </c>
      <c r="CL200" s="64">
        <v>-6.98781800000048E-2</v>
      </c>
      <c r="CM200" s="64">
        <v>0.25845905999999402</v>
      </c>
      <c r="CN200" s="64">
        <v>-0.27172642999999702</v>
      </c>
      <c r="CO200" s="64">
        <v>-5.5632139999994799E-2</v>
      </c>
      <c r="CP200" s="64">
        <v>-2.62166800000019E-2</v>
      </c>
      <c r="CQ200" s="64">
        <v>4.2150790000006197E-2</v>
      </c>
      <c r="CR200" s="64">
        <v>-0.24390494999999601</v>
      </c>
      <c r="CS200" s="64">
        <v>1.1656499999990201E-2</v>
      </c>
      <c r="CT200" s="64">
        <v>-1.9870921999998199E-2</v>
      </c>
      <c r="CU200" s="64">
        <v>-0.16084272999999899</v>
      </c>
      <c r="CV200" s="64">
        <v>-9.4299405999998004E-2</v>
      </c>
      <c r="CW200" s="64">
        <v>-0.173930749999995</v>
      </c>
      <c r="CX200" s="64">
        <v>0.105681990000006</v>
      </c>
      <c r="CY200" s="64">
        <v>-0.28690955000000301</v>
      </c>
      <c r="CZ200" s="64">
        <v>-1.4350593000000999E-2</v>
      </c>
      <c r="DA200" s="64">
        <v>-0.61500007000000501</v>
      </c>
      <c r="DB200" s="64">
        <v>8.4739960000002099E-2</v>
      </c>
      <c r="DC200" s="64">
        <v>4.1042077000064099E-3</v>
      </c>
      <c r="DD200" s="64">
        <v>6.7612490000001899E-2</v>
      </c>
      <c r="DE200" s="64">
        <v>1.13830180000107E-2</v>
      </c>
      <c r="DF200" s="64">
        <v>-3.4801744000001501E-2</v>
      </c>
      <c r="DG200" s="64">
        <v>4.3894056000004497E-2</v>
      </c>
      <c r="DH200" s="64">
        <v>0.87244402999999704</v>
      </c>
      <c r="DI200" s="64">
        <v>1.9695977999889501E-3</v>
      </c>
      <c r="DJ200" s="64">
        <v>-8.0266449999999406E-2</v>
      </c>
      <c r="DK200" s="64">
        <v>0.33316448000000298</v>
      </c>
      <c r="DL200" s="64">
        <v>-5.4056514000000402E-2</v>
      </c>
      <c r="DM200" s="64">
        <v>-0.122873864999995</v>
      </c>
      <c r="DN200" s="64">
        <v>-4.8362634999998801E-2</v>
      </c>
      <c r="DO200" s="64">
        <v>6.1211894999990697E-2</v>
      </c>
      <c r="DP200" s="64">
        <v>2.6975980000010199E-3</v>
      </c>
      <c r="DQ200" s="64">
        <v>6.6478039999995395E-2</v>
      </c>
      <c r="DR200" s="64">
        <v>3.6631974999989901E-2</v>
      </c>
      <c r="DS200" s="64">
        <v>-1.70311300000003E-2</v>
      </c>
      <c r="DT200" s="64">
        <v>-1.02741625000014E-2</v>
      </c>
      <c r="DU200" s="64">
        <v>-6.5965495999997806E-2</v>
      </c>
      <c r="DV200" s="64">
        <v>-3.3025282999998899E-2</v>
      </c>
      <c r="DW200" s="64">
        <v>8.2145944000000498E-2</v>
      </c>
      <c r="DX200" s="64">
        <v>2.9528588000093899E-3</v>
      </c>
      <c r="DY200" s="64">
        <v>-4.0813930000005397E-2</v>
      </c>
      <c r="DZ200" s="64">
        <v>-2.1060557999996701E-2</v>
      </c>
      <c r="EA200" s="64">
        <v>0.14524767999999399</v>
      </c>
      <c r="EB200" s="64">
        <v>0.128685639999993</v>
      </c>
    </row>
    <row r="201" spans="1:132" x14ac:dyDescent="0.3">
      <c r="A201" s="63"/>
      <c r="B201" s="83" t="s">
        <v>392</v>
      </c>
      <c r="C201" s="64">
        <v>0.114368690000011</v>
      </c>
      <c r="D201" s="64">
        <v>1.6647454000007202E-2</v>
      </c>
      <c r="E201" s="64">
        <v>-0.13670327999999499</v>
      </c>
      <c r="F201" s="64">
        <v>-0.50806134999999997</v>
      </c>
      <c r="G201" s="64">
        <v>0.39900470000000499</v>
      </c>
      <c r="H201" s="64">
        <v>5.8014505000003602E-2</v>
      </c>
      <c r="I201" s="64">
        <v>1.0729989000002301E-2</v>
      </c>
      <c r="J201" s="64">
        <v>0.35966298000000801</v>
      </c>
      <c r="K201" s="64">
        <v>-0.16779037999999899</v>
      </c>
      <c r="L201" s="64">
        <v>-7.4587130000003402E-2</v>
      </c>
      <c r="M201" s="64">
        <v>-6.9560030000004297E-2</v>
      </c>
      <c r="N201" s="64">
        <v>5.2899487000002098E-2</v>
      </c>
      <c r="O201" s="64">
        <v>1.1537335999989301E-2</v>
      </c>
      <c r="P201" s="64">
        <v>9.3640659999394405E-4</v>
      </c>
      <c r="Q201" s="64">
        <v>-0.18238306000000201</v>
      </c>
      <c r="R201" s="64">
        <v>-7.9945415000004502E-2</v>
      </c>
      <c r="S201" s="64">
        <v>0.28253248000000802</v>
      </c>
      <c r="T201" s="64">
        <v>-0.13814885999999801</v>
      </c>
      <c r="U201" s="64">
        <v>-2.1973940999997499E-2</v>
      </c>
      <c r="V201" s="64">
        <v>-0.16038719000000001</v>
      </c>
      <c r="W201" s="64">
        <v>-0.13992938000000299</v>
      </c>
      <c r="X201" s="64">
        <v>0.58502567000000605</v>
      </c>
      <c r="Y201" s="64">
        <v>6.2238768000000298E-2</v>
      </c>
      <c r="Z201" s="64">
        <v>0.30990984999998999</v>
      </c>
      <c r="AA201" s="64">
        <v>7.3672259999990594E-2</v>
      </c>
      <c r="AB201" s="64">
        <v>-0.21513056999999899</v>
      </c>
      <c r="AC201" s="64">
        <v>5.1183607000071501E-3</v>
      </c>
      <c r="AD201" s="64">
        <v>-0.122261410000002</v>
      </c>
      <c r="AE201" s="64">
        <v>3.7340414000008898E-2</v>
      </c>
      <c r="AF201" s="64">
        <v>1.8394680000000101E-2</v>
      </c>
      <c r="AG201" s="64">
        <v>0.15961815000000701</v>
      </c>
      <c r="AH201" s="64">
        <v>-0.112056270000005</v>
      </c>
      <c r="AI201" s="64">
        <v>-0.12766139000000001</v>
      </c>
      <c r="AJ201" s="64">
        <v>-3.7296661000052501E-3</v>
      </c>
      <c r="AK201" s="64">
        <v>0.14101318999999399</v>
      </c>
      <c r="AL201" s="64">
        <v>-0.186035699999998</v>
      </c>
      <c r="AM201" s="64">
        <v>5.0763886000004803E-2</v>
      </c>
      <c r="AN201" s="64">
        <v>-0.181681170000003</v>
      </c>
      <c r="AO201" s="64">
        <v>5.8881809999999903E-2</v>
      </c>
      <c r="AP201" s="64">
        <v>-7.3559633999997806E-2</v>
      </c>
      <c r="AQ201" s="64">
        <v>-0.11544916000000301</v>
      </c>
      <c r="AR201" s="64">
        <v>7.0887340000003199E-2</v>
      </c>
      <c r="AS201" s="64">
        <v>7.8100329999997206E-2</v>
      </c>
      <c r="AT201" s="64">
        <v>5.9291261999994099E-2</v>
      </c>
      <c r="AU201" s="64">
        <v>-7.5055139999724596E-4</v>
      </c>
      <c r="AV201" s="64">
        <v>8.5411410000002505E-2</v>
      </c>
      <c r="AW201" s="64">
        <v>-6.7286219999995706E-2</v>
      </c>
      <c r="AX201" s="64">
        <v>-6.4222496000021501E-3</v>
      </c>
      <c r="AY201" s="64">
        <v>6.24668339999968E-2</v>
      </c>
      <c r="AZ201" s="64">
        <v>2.0649678999995501E-2</v>
      </c>
      <c r="BA201" s="64">
        <v>7.6611300000006793E-2</v>
      </c>
      <c r="BB201" s="64">
        <v>0.14926948000000301</v>
      </c>
      <c r="BC201" s="64">
        <v>-3.8888097000000503E-2</v>
      </c>
      <c r="BD201" s="64">
        <v>-4.4246160000005502E-2</v>
      </c>
      <c r="BE201" s="64">
        <v>-8.0283830000005302E-2</v>
      </c>
      <c r="BF201" s="64">
        <v>0.13217182000000399</v>
      </c>
      <c r="BG201" s="64">
        <v>0.101018950000009</v>
      </c>
      <c r="BH201" s="64">
        <v>0.20253766000000201</v>
      </c>
      <c r="BI201" s="64">
        <v>-0.17255521000000301</v>
      </c>
      <c r="BJ201" s="64">
        <v>-3.6563362999997302E-2</v>
      </c>
      <c r="BK201" s="64">
        <v>-0.179273700000004</v>
      </c>
      <c r="BL201" s="64">
        <v>-7.8771079999995205E-2</v>
      </c>
      <c r="BM201" s="64">
        <v>-4.9991753000000499E-2</v>
      </c>
      <c r="BN201" s="64">
        <v>-8.04209200000017E-2</v>
      </c>
      <c r="BO201" s="64">
        <v>3.1100169999964699E-3</v>
      </c>
      <c r="BP201" s="64">
        <v>-0.50562950000000395</v>
      </c>
      <c r="BQ201" s="64">
        <v>7.2338809999994397E-2</v>
      </c>
      <c r="BR201" s="64">
        <v>0.35714173000000998</v>
      </c>
      <c r="BS201" s="64">
        <v>-0.183576929999996</v>
      </c>
      <c r="BT201" s="64">
        <v>-2.7751816000010101E-3</v>
      </c>
      <c r="BU201" s="64">
        <v>-0.136080370000002</v>
      </c>
      <c r="BV201" s="64">
        <v>0.26817273999999403</v>
      </c>
      <c r="BW201" s="64">
        <v>-7.1266189999996704E-2</v>
      </c>
      <c r="BX201" s="64">
        <v>-6.6177229999997395E-2</v>
      </c>
      <c r="BY201" s="64">
        <v>0.22412111000000801</v>
      </c>
      <c r="BZ201" s="64">
        <v>0.12804966999999701</v>
      </c>
      <c r="CA201" s="64">
        <v>-1.9147900000004998E-2</v>
      </c>
      <c r="CB201" s="64">
        <v>-6.0496239999996398E-2</v>
      </c>
      <c r="CC201" s="64">
        <v>-0.15833578999999701</v>
      </c>
      <c r="CD201" s="64">
        <v>0.11065369000000699</v>
      </c>
      <c r="CE201" s="64">
        <v>-0.10697042999999699</v>
      </c>
      <c r="CF201" s="64">
        <v>6.84534459999942E-2</v>
      </c>
      <c r="CG201" s="64">
        <v>-4.5225397000003803E-2</v>
      </c>
      <c r="CH201" s="64">
        <v>0.16560483000001</v>
      </c>
      <c r="CI201" s="64">
        <v>0.17156819999999401</v>
      </c>
      <c r="CJ201" s="64">
        <v>-0.14100432000000401</v>
      </c>
      <c r="CK201" s="64">
        <v>8.4159470000000403E-2</v>
      </c>
      <c r="CL201" s="64">
        <v>-6.98781800000048E-2</v>
      </c>
      <c r="CM201" s="64">
        <v>0.25845905999999402</v>
      </c>
      <c r="CN201" s="64">
        <v>-0.27172642999999702</v>
      </c>
      <c r="CO201" s="64">
        <v>-5.5632139999994799E-2</v>
      </c>
      <c r="CP201" s="64">
        <v>-2.62166800000019E-2</v>
      </c>
      <c r="CQ201" s="64">
        <v>4.2150790000006197E-2</v>
      </c>
      <c r="CR201" s="64">
        <v>-0.24390494999999601</v>
      </c>
      <c r="CS201" s="64">
        <v>1.1656499999990201E-2</v>
      </c>
      <c r="CT201" s="64">
        <v>-1.9870921999998199E-2</v>
      </c>
      <c r="CU201" s="64">
        <v>-0.16084272999999899</v>
      </c>
      <c r="CV201" s="64">
        <v>-9.4299405999998004E-2</v>
      </c>
      <c r="CW201" s="64">
        <v>-0.173930749999995</v>
      </c>
      <c r="CX201" s="64">
        <v>0.105681990000006</v>
      </c>
      <c r="CY201" s="64">
        <v>-0.28690955000000301</v>
      </c>
      <c r="CZ201" s="64">
        <v>-1.4350593000000999E-2</v>
      </c>
      <c r="DA201" s="64">
        <v>-0.61500007000000501</v>
      </c>
      <c r="DB201" s="64">
        <v>8.4739960000002099E-2</v>
      </c>
      <c r="DC201" s="64">
        <v>4.1042077000064099E-3</v>
      </c>
      <c r="DD201" s="64">
        <v>6.7612490000001899E-2</v>
      </c>
      <c r="DE201" s="64">
        <v>1.13830180000107E-2</v>
      </c>
      <c r="DF201" s="64">
        <v>-3.4801744000001501E-2</v>
      </c>
      <c r="DG201" s="64">
        <v>4.3894056000004497E-2</v>
      </c>
      <c r="DH201" s="64">
        <v>0.87244402999999704</v>
      </c>
      <c r="DI201" s="64">
        <v>1.9695977999889501E-3</v>
      </c>
      <c r="DJ201" s="64">
        <v>-8.0266449999999406E-2</v>
      </c>
      <c r="DK201" s="64">
        <v>0.33316448000000298</v>
      </c>
      <c r="DL201" s="64">
        <v>-5.4056514000000402E-2</v>
      </c>
      <c r="DM201" s="64">
        <v>-0.122873864999995</v>
      </c>
      <c r="DN201" s="64">
        <v>-4.8362634999998801E-2</v>
      </c>
      <c r="DO201" s="64">
        <v>6.1211894999990697E-2</v>
      </c>
      <c r="DP201" s="64">
        <v>2.6975980000010199E-3</v>
      </c>
      <c r="DQ201" s="64">
        <v>6.6478039999995395E-2</v>
      </c>
      <c r="DR201" s="64">
        <v>3.6631974999989901E-2</v>
      </c>
      <c r="DS201" s="64">
        <v>-1.70311300000003E-2</v>
      </c>
      <c r="DT201" s="64">
        <v>-1.02741625000014E-2</v>
      </c>
      <c r="DU201" s="64">
        <v>-6.5965495999997806E-2</v>
      </c>
      <c r="DV201" s="64">
        <v>-3.3025282999998899E-2</v>
      </c>
      <c r="DW201" s="64">
        <v>8.2145944000000498E-2</v>
      </c>
      <c r="DX201" s="64">
        <v>2.9528588000093899E-3</v>
      </c>
      <c r="DY201" s="64">
        <v>-4.0813930000005397E-2</v>
      </c>
      <c r="DZ201" s="64">
        <v>-2.1060557999996701E-2</v>
      </c>
      <c r="EA201" s="64">
        <v>0.14524767999999399</v>
      </c>
      <c r="EB201" s="64">
        <v>0.128685639999993</v>
      </c>
    </row>
    <row r="202" spans="1:132" x14ac:dyDescent="0.3">
      <c r="A202" s="63"/>
      <c r="B202" s="83" t="s">
        <v>393</v>
      </c>
      <c r="C202" s="64">
        <v>0.114368690000011</v>
      </c>
      <c r="D202" s="64">
        <v>1.6647454000007202E-2</v>
      </c>
      <c r="E202" s="64">
        <v>-0.13670327999999499</v>
      </c>
      <c r="F202" s="64">
        <v>-0.50806134999999997</v>
      </c>
      <c r="G202" s="64">
        <v>0.39900470000000499</v>
      </c>
      <c r="H202" s="64">
        <v>5.8014505000003602E-2</v>
      </c>
      <c r="I202" s="64">
        <v>1.0729989000002301E-2</v>
      </c>
      <c r="J202" s="64">
        <v>0.35966298000000801</v>
      </c>
      <c r="K202" s="64">
        <v>-0.16779037999999899</v>
      </c>
      <c r="L202" s="64">
        <v>-7.4587130000003402E-2</v>
      </c>
      <c r="M202" s="64">
        <v>-6.9560030000004297E-2</v>
      </c>
      <c r="N202" s="64">
        <v>5.2899487000002098E-2</v>
      </c>
      <c r="O202" s="64">
        <v>1.1537335999989301E-2</v>
      </c>
      <c r="P202" s="64">
        <v>9.3640659999394405E-4</v>
      </c>
      <c r="Q202" s="64">
        <v>-0.18238306000000201</v>
      </c>
      <c r="R202" s="64">
        <v>-7.9945415000004502E-2</v>
      </c>
      <c r="S202" s="64">
        <v>0.28253248000000802</v>
      </c>
      <c r="T202" s="64">
        <v>-0.13814885999999801</v>
      </c>
      <c r="U202" s="64">
        <v>-2.1973940999997499E-2</v>
      </c>
      <c r="V202" s="64">
        <v>-0.16038719000000001</v>
      </c>
      <c r="W202" s="64">
        <v>-0.13992938000000299</v>
      </c>
      <c r="X202" s="64">
        <v>0.58502567000000605</v>
      </c>
      <c r="Y202" s="64">
        <v>6.2238768000000298E-2</v>
      </c>
      <c r="Z202" s="64">
        <v>0.30990984999998999</v>
      </c>
      <c r="AA202" s="64">
        <v>7.3672259999990594E-2</v>
      </c>
      <c r="AB202" s="64">
        <v>-0.21513056999999899</v>
      </c>
      <c r="AC202" s="64">
        <v>5.1183607000071501E-3</v>
      </c>
      <c r="AD202" s="64">
        <v>-0.122261410000002</v>
      </c>
      <c r="AE202" s="64">
        <v>3.7340414000008898E-2</v>
      </c>
      <c r="AF202" s="64">
        <v>1.8394680000000101E-2</v>
      </c>
      <c r="AG202" s="64">
        <v>0.15961815000000701</v>
      </c>
      <c r="AH202" s="64">
        <v>-0.112056270000005</v>
      </c>
      <c r="AI202" s="64">
        <v>-0.12766139000000001</v>
      </c>
      <c r="AJ202" s="64">
        <v>-3.7296661000052501E-3</v>
      </c>
      <c r="AK202" s="64">
        <v>0.14101318999999399</v>
      </c>
      <c r="AL202" s="64">
        <v>-0.186035699999998</v>
      </c>
      <c r="AM202" s="64">
        <v>5.0763886000004803E-2</v>
      </c>
      <c r="AN202" s="64">
        <v>-0.181681170000003</v>
      </c>
      <c r="AO202" s="64">
        <v>5.8881809999999903E-2</v>
      </c>
      <c r="AP202" s="64">
        <v>-7.3559633999997806E-2</v>
      </c>
      <c r="AQ202" s="64">
        <v>-0.11544916000000301</v>
      </c>
      <c r="AR202" s="64">
        <v>7.0887340000003199E-2</v>
      </c>
      <c r="AS202" s="64">
        <v>7.8100329999997206E-2</v>
      </c>
      <c r="AT202" s="64">
        <v>5.9291261999994099E-2</v>
      </c>
      <c r="AU202" s="64">
        <v>-7.5055139999724596E-4</v>
      </c>
      <c r="AV202" s="64">
        <v>8.5411410000002505E-2</v>
      </c>
      <c r="AW202" s="64">
        <v>-6.7286219999995706E-2</v>
      </c>
      <c r="AX202" s="64">
        <v>-6.4222496000021501E-3</v>
      </c>
      <c r="AY202" s="64">
        <v>6.24668339999968E-2</v>
      </c>
      <c r="AZ202" s="64">
        <v>2.0649678999995501E-2</v>
      </c>
      <c r="BA202" s="64">
        <v>7.6611300000006793E-2</v>
      </c>
      <c r="BB202" s="64">
        <v>0.14926948000000301</v>
      </c>
      <c r="BC202" s="64">
        <v>-3.8888097000000503E-2</v>
      </c>
      <c r="BD202" s="64">
        <v>-4.4246160000005502E-2</v>
      </c>
      <c r="BE202" s="64">
        <v>-8.0283830000005302E-2</v>
      </c>
      <c r="BF202" s="64">
        <v>0.13217182000000399</v>
      </c>
      <c r="BG202" s="64">
        <v>0.101018950000009</v>
      </c>
      <c r="BH202" s="64">
        <v>0.20253766000000201</v>
      </c>
      <c r="BI202" s="64">
        <v>-0.17255521000000301</v>
      </c>
      <c r="BJ202" s="64">
        <v>-3.6563362999997302E-2</v>
      </c>
      <c r="BK202" s="64">
        <v>-0.179273700000004</v>
      </c>
      <c r="BL202" s="64">
        <v>-7.8771079999995205E-2</v>
      </c>
      <c r="BM202" s="64">
        <v>-4.9991753000000499E-2</v>
      </c>
      <c r="BN202" s="64">
        <v>-8.04209200000017E-2</v>
      </c>
      <c r="BO202" s="64">
        <v>3.1100169999964699E-3</v>
      </c>
      <c r="BP202" s="64">
        <v>-0.50562950000000395</v>
      </c>
      <c r="BQ202" s="64">
        <v>7.2338809999994397E-2</v>
      </c>
      <c r="BR202" s="64">
        <v>0.35714173000000998</v>
      </c>
      <c r="BS202" s="64">
        <v>-0.183576929999996</v>
      </c>
      <c r="BT202" s="64">
        <v>-2.7751816000010101E-3</v>
      </c>
      <c r="BU202" s="64">
        <v>-0.136080370000002</v>
      </c>
      <c r="BV202" s="64">
        <v>0.26817273999999403</v>
      </c>
      <c r="BW202" s="64">
        <v>-7.1266189999996704E-2</v>
      </c>
      <c r="BX202" s="64">
        <v>-6.6177229999997395E-2</v>
      </c>
      <c r="BY202" s="64">
        <v>0.22412111000000801</v>
      </c>
      <c r="BZ202" s="64">
        <v>0.12804966999999701</v>
      </c>
      <c r="CA202" s="64">
        <v>-1.9147900000004998E-2</v>
      </c>
      <c r="CB202" s="64">
        <v>-6.0496239999996398E-2</v>
      </c>
      <c r="CC202" s="64">
        <v>-0.15833578999999701</v>
      </c>
      <c r="CD202" s="64">
        <v>0.11065369000000699</v>
      </c>
      <c r="CE202" s="64">
        <v>-0.10697042999999699</v>
      </c>
      <c r="CF202" s="64">
        <v>6.84534459999942E-2</v>
      </c>
      <c r="CG202" s="64">
        <v>-4.5225397000003803E-2</v>
      </c>
      <c r="CH202" s="64">
        <v>0.16560483000001</v>
      </c>
      <c r="CI202" s="64">
        <v>0.17156819999999401</v>
      </c>
      <c r="CJ202" s="64">
        <v>-0.14100432000000401</v>
      </c>
      <c r="CK202" s="64">
        <v>8.4159470000000403E-2</v>
      </c>
      <c r="CL202" s="64">
        <v>-6.98781800000048E-2</v>
      </c>
      <c r="CM202" s="64">
        <v>0.25845905999999402</v>
      </c>
      <c r="CN202" s="64">
        <v>-0.27172642999999702</v>
      </c>
      <c r="CO202" s="64">
        <v>-5.5632139999994799E-2</v>
      </c>
      <c r="CP202" s="64">
        <v>-2.62166800000019E-2</v>
      </c>
      <c r="CQ202" s="64">
        <v>4.2150790000006197E-2</v>
      </c>
      <c r="CR202" s="64">
        <v>-0.24390494999999601</v>
      </c>
      <c r="CS202" s="64">
        <v>1.1656499999990201E-2</v>
      </c>
      <c r="CT202" s="64">
        <v>-1.9870921999998199E-2</v>
      </c>
      <c r="CU202" s="64">
        <v>-0.16084272999999899</v>
      </c>
      <c r="CV202" s="64">
        <v>-9.4299405999998004E-2</v>
      </c>
      <c r="CW202" s="64">
        <v>-0.173930749999995</v>
      </c>
      <c r="CX202" s="64">
        <v>0.105681990000006</v>
      </c>
      <c r="CY202" s="64">
        <v>-0.28690955000000301</v>
      </c>
      <c r="CZ202" s="64">
        <v>-1.4350593000000999E-2</v>
      </c>
      <c r="DA202" s="64">
        <v>-0.61500007000000501</v>
      </c>
      <c r="DB202" s="64">
        <v>8.4739960000002099E-2</v>
      </c>
      <c r="DC202" s="64">
        <v>4.1042077000064099E-3</v>
      </c>
      <c r="DD202" s="64">
        <v>6.7612490000001899E-2</v>
      </c>
      <c r="DE202" s="64">
        <v>1.13830180000107E-2</v>
      </c>
      <c r="DF202" s="64">
        <v>-3.4801744000001501E-2</v>
      </c>
      <c r="DG202" s="64">
        <v>4.3894056000004497E-2</v>
      </c>
      <c r="DH202" s="64">
        <v>0.87244402999999704</v>
      </c>
      <c r="DI202" s="64">
        <v>1.9695977999889501E-3</v>
      </c>
      <c r="DJ202" s="64">
        <v>-8.0266449999999406E-2</v>
      </c>
      <c r="DK202" s="64">
        <v>0.33316448000000298</v>
      </c>
      <c r="DL202" s="64">
        <v>-5.4056514000000402E-2</v>
      </c>
      <c r="DM202" s="64">
        <v>-0.122873864999995</v>
      </c>
      <c r="DN202" s="64">
        <v>-4.8362634999998801E-2</v>
      </c>
      <c r="DO202" s="64">
        <v>6.1211894999990697E-2</v>
      </c>
      <c r="DP202" s="64">
        <v>2.6975980000010199E-3</v>
      </c>
      <c r="DQ202" s="64">
        <v>6.6478039999995395E-2</v>
      </c>
      <c r="DR202" s="64">
        <v>3.6631974999989901E-2</v>
      </c>
      <c r="DS202" s="64">
        <v>-1.70311300000003E-2</v>
      </c>
      <c r="DT202" s="64">
        <v>-1.02741625000014E-2</v>
      </c>
      <c r="DU202" s="64">
        <v>-6.5965495999997806E-2</v>
      </c>
      <c r="DV202" s="64">
        <v>-3.3025282999998899E-2</v>
      </c>
      <c r="DW202" s="64">
        <v>8.2145944000000498E-2</v>
      </c>
      <c r="DX202" s="64">
        <v>2.9528588000093899E-3</v>
      </c>
      <c r="DY202" s="64">
        <v>-4.0813930000005397E-2</v>
      </c>
      <c r="DZ202" s="64">
        <v>-2.1060557999996701E-2</v>
      </c>
      <c r="EA202" s="64">
        <v>0.14524767999999399</v>
      </c>
      <c r="EB202" s="64">
        <v>0.128685639999993</v>
      </c>
    </row>
    <row r="203" spans="1:132" x14ac:dyDescent="0.3">
      <c r="A203" s="63"/>
      <c r="B203" s="83" t="s">
        <v>394</v>
      </c>
      <c r="C203" s="64">
        <v>0.114368690000011</v>
      </c>
      <c r="D203" s="64">
        <v>1.6647454000007202E-2</v>
      </c>
      <c r="E203" s="64">
        <v>-0.13670327999999499</v>
      </c>
      <c r="F203" s="64">
        <v>-0.50806134999999997</v>
      </c>
      <c r="G203" s="64">
        <v>0.39900470000000499</v>
      </c>
      <c r="H203" s="64">
        <v>5.8014505000003602E-2</v>
      </c>
      <c r="I203" s="64">
        <v>1.0729989000002301E-2</v>
      </c>
      <c r="J203" s="64">
        <v>0.35966298000000801</v>
      </c>
      <c r="K203" s="64">
        <v>-0.16779037999999899</v>
      </c>
      <c r="L203" s="64">
        <v>-7.4587130000003402E-2</v>
      </c>
      <c r="M203" s="64">
        <v>-6.9560030000004297E-2</v>
      </c>
      <c r="N203" s="64">
        <v>5.2899487000002098E-2</v>
      </c>
      <c r="O203" s="64">
        <v>1.1537335999989301E-2</v>
      </c>
      <c r="P203" s="64">
        <v>9.3640659999394405E-4</v>
      </c>
      <c r="Q203" s="64">
        <v>-0.18238306000000201</v>
      </c>
      <c r="R203" s="64">
        <v>-7.9945415000004502E-2</v>
      </c>
      <c r="S203" s="64">
        <v>0.28253248000000802</v>
      </c>
      <c r="T203" s="64">
        <v>-0.13814885999999801</v>
      </c>
      <c r="U203" s="64">
        <v>-2.1973940999997499E-2</v>
      </c>
      <c r="V203" s="64">
        <v>-0.16038719000000001</v>
      </c>
      <c r="W203" s="64">
        <v>-0.13992938000000299</v>
      </c>
      <c r="X203" s="64">
        <v>0.58502567000000605</v>
      </c>
      <c r="Y203" s="64">
        <v>6.2238768000000298E-2</v>
      </c>
      <c r="Z203" s="64">
        <v>0.30990984999998999</v>
      </c>
      <c r="AA203" s="64">
        <v>7.3672259999990594E-2</v>
      </c>
      <c r="AB203" s="64">
        <v>-0.21513056999999899</v>
      </c>
      <c r="AC203" s="64">
        <v>5.1183607000071501E-3</v>
      </c>
      <c r="AD203" s="64">
        <v>-0.122261410000002</v>
      </c>
      <c r="AE203" s="64">
        <v>3.7340414000008898E-2</v>
      </c>
      <c r="AF203" s="64">
        <v>1.8394680000000101E-2</v>
      </c>
      <c r="AG203" s="64">
        <v>0.15961815000000701</v>
      </c>
      <c r="AH203" s="64">
        <v>-0.112056270000005</v>
      </c>
      <c r="AI203" s="64">
        <v>-0.12766139000000001</v>
      </c>
      <c r="AJ203" s="64">
        <v>-3.7296661000052501E-3</v>
      </c>
      <c r="AK203" s="64">
        <v>0.14101318999999399</v>
      </c>
      <c r="AL203" s="64">
        <v>-0.186035699999998</v>
      </c>
      <c r="AM203" s="64">
        <v>5.0763886000004803E-2</v>
      </c>
      <c r="AN203" s="64">
        <v>-0.181681170000003</v>
      </c>
      <c r="AO203" s="64">
        <v>5.8881809999999903E-2</v>
      </c>
      <c r="AP203" s="64">
        <v>-7.3559633999997806E-2</v>
      </c>
      <c r="AQ203" s="64">
        <v>-0.11544916000000301</v>
      </c>
      <c r="AR203" s="64">
        <v>7.0887340000003199E-2</v>
      </c>
      <c r="AS203" s="64">
        <v>7.8100329999997206E-2</v>
      </c>
      <c r="AT203" s="64">
        <v>5.9291261999994099E-2</v>
      </c>
      <c r="AU203" s="64">
        <v>-7.5055139999724596E-4</v>
      </c>
      <c r="AV203" s="64">
        <v>8.5411410000002505E-2</v>
      </c>
      <c r="AW203" s="64">
        <v>-6.7286219999995706E-2</v>
      </c>
      <c r="AX203" s="64">
        <v>-6.4222496000021501E-3</v>
      </c>
      <c r="AY203" s="64">
        <v>6.24668339999968E-2</v>
      </c>
      <c r="AZ203" s="64">
        <v>2.0649678999995501E-2</v>
      </c>
      <c r="BA203" s="64">
        <v>7.6611300000006793E-2</v>
      </c>
      <c r="BB203" s="64">
        <v>0.14926948000000301</v>
      </c>
      <c r="BC203" s="64">
        <v>-3.8888097000000503E-2</v>
      </c>
      <c r="BD203" s="64">
        <v>-4.4246160000005502E-2</v>
      </c>
      <c r="BE203" s="64">
        <v>-8.0283830000005302E-2</v>
      </c>
      <c r="BF203" s="64">
        <v>0.13217182000000399</v>
      </c>
      <c r="BG203" s="64">
        <v>0.101018950000009</v>
      </c>
      <c r="BH203" s="64">
        <v>0.20253766000000201</v>
      </c>
      <c r="BI203" s="64">
        <v>-0.17255521000000301</v>
      </c>
      <c r="BJ203" s="64">
        <v>-3.6563362999997302E-2</v>
      </c>
      <c r="BK203" s="64">
        <v>-0.179273700000004</v>
      </c>
      <c r="BL203" s="64">
        <v>-7.8771079999995205E-2</v>
      </c>
      <c r="BM203" s="64">
        <v>-4.9991753000000499E-2</v>
      </c>
      <c r="BN203" s="64">
        <v>-8.04209200000017E-2</v>
      </c>
      <c r="BO203" s="64">
        <v>3.1100169999964699E-3</v>
      </c>
      <c r="BP203" s="64">
        <v>-0.50562950000000395</v>
      </c>
      <c r="BQ203" s="64">
        <v>7.2338809999994397E-2</v>
      </c>
      <c r="BR203" s="64">
        <v>0.35714173000000998</v>
      </c>
      <c r="BS203" s="64">
        <v>-0.183576929999996</v>
      </c>
      <c r="BT203" s="64">
        <v>-2.7751816000010101E-3</v>
      </c>
      <c r="BU203" s="64">
        <v>-0.136080370000002</v>
      </c>
      <c r="BV203" s="64">
        <v>0.26817273999999403</v>
      </c>
      <c r="BW203" s="64">
        <v>-7.1266189999996704E-2</v>
      </c>
      <c r="BX203" s="64">
        <v>-6.6177229999997395E-2</v>
      </c>
      <c r="BY203" s="64">
        <v>0.22412111000000801</v>
      </c>
      <c r="BZ203" s="64">
        <v>0.12804966999999701</v>
      </c>
      <c r="CA203" s="64">
        <v>-1.9147900000004998E-2</v>
      </c>
      <c r="CB203" s="64">
        <v>-6.0496239999996398E-2</v>
      </c>
      <c r="CC203" s="64">
        <v>-0.15833578999999701</v>
      </c>
      <c r="CD203" s="64">
        <v>0.11065369000000699</v>
      </c>
      <c r="CE203" s="64">
        <v>-0.10697042999999699</v>
      </c>
      <c r="CF203" s="64">
        <v>6.84534459999942E-2</v>
      </c>
      <c r="CG203" s="64">
        <v>-4.5225397000003803E-2</v>
      </c>
      <c r="CH203" s="64">
        <v>0.16560483000001</v>
      </c>
      <c r="CI203" s="64">
        <v>0.17156819999999401</v>
      </c>
      <c r="CJ203" s="64">
        <v>-0.14100432000000401</v>
      </c>
      <c r="CK203" s="64">
        <v>8.4159470000000403E-2</v>
      </c>
      <c r="CL203" s="64">
        <v>-6.98781800000048E-2</v>
      </c>
      <c r="CM203" s="64">
        <v>0.25845905999999402</v>
      </c>
      <c r="CN203" s="64">
        <v>-0.27172642999999702</v>
      </c>
      <c r="CO203" s="64">
        <v>-5.5632139999994799E-2</v>
      </c>
      <c r="CP203" s="64">
        <v>-2.62166800000019E-2</v>
      </c>
      <c r="CQ203" s="64">
        <v>4.2150790000006197E-2</v>
      </c>
      <c r="CR203" s="64">
        <v>-0.24390494999999601</v>
      </c>
      <c r="CS203" s="64">
        <v>1.1656499999990201E-2</v>
      </c>
      <c r="CT203" s="64">
        <v>-1.9870921999998199E-2</v>
      </c>
      <c r="CU203" s="64">
        <v>-0.16084272999999899</v>
      </c>
      <c r="CV203" s="64">
        <v>-9.4299405999998004E-2</v>
      </c>
      <c r="CW203" s="64">
        <v>-0.173930749999995</v>
      </c>
      <c r="CX203" s="64">
        <v>0.105681990000006</v>
      </c>
      <c r="CY203" s="64">
        <v>-0.28690955000000301</v>
      </c>
      <c r="CZ203" s="64">
        <v>-1.4350593000000999E-2</v>
      </c>
      <c r="DA203" s="64">
        <v>-0.61500007000000501</v>
      </c>
      <c r="DB203" s="64">
        <v>8.4739960000002099E-2</v>
      </c>
      <c r="DC203" s="64">
        <v>4.1042077000064099E-3</v>
      </c>
      <c r="DD203" s="64">
        <v>6.7612490000001899E-2</v>
      </c>
      <c r="DE203" s="64">
        <v>1.13830180000107E-2</v>
      </c>
      <c r="DF203" s="64">
        <v>-3.4801744000001501E-2</v>
      </c>
      <c r="DG203" s="64">
        <v>4.3894056000004497E-2</v>
      </c>
      <c r="DH203" s="64">
        <v>0.87244402999999704</v>
      </c>
      <c r="DI203" s="64">
        <v>1.9695977999889501E-3</v>
      </c>
      <c r="DJ203" s="64">
        <v>-8.0266449999999406E-2</v>
      </c>
      <c r="DK203" s="64">
        <v>0.33316448000000298</v>
      </c>
      <c r="DL203" s="64">
        <v>-5.4056514000000402E-2</v>
      </c>
      <c r="DM203" s="64">
        <v>-0.122873864999995</v>
      </c>
      <c r="DN203" s="64">
        <v>-4.8362634999998801E-2</v>
      </c>
      <c r="DO203" s="64">
        <v>6.1211894999990697E-2</v>
      </c>
      <c r="DP203" s="64">
        <v>2.6975980000010199E-3</v>
      </c>
      <c r="DQ203" s="64">
        <v>6.6478039999995395E-2</v>
      </c>
      <c r="DR203" s="64">
        <v>3.6631974999989901E-2</v>
      </c>
      <c r="DS203" s="64">
        <v>-1.70311300000003E-2</v>
      </c>
      <c r="DT203" s="64">
        <v>-1.02741625000014E-2</v>
      </c>
      <c r="DU203" s="64">
        <v>-6.5965495999997806E-2</v>
      </c>
      <c r="DV203" s="64">
        <v>-3.3025282999998899E-2</v>
      </c>
      <c r="DW203" s="64">
        <v>8.2145944000000498E-2</v>
      </c>
      <c r="DX203" s="64">
        <v>2.9528588000093899E-3</v>
      </c>
      <c r="DY203" s="64">
        <v>-4.0813930000005397E-2</v>
      </c>
      <c r="DZ203" s="64">
        <v>-2.1060557999996701E-2</v>
      </c>
      <c r="EA203" s="64">
        <v>0.14524767999999399</v>
      </c>
      <c r="EB203" s="64">
        <v>0.128685639999993</v>
      </c>
    </row>
    <row r="204" spans="1:132" x14ac:dyDescent="0.3">
      <c r="A204" s="63"/>
      <c r="B204" s="83" t="s">
        <v>395</v>
      </c>
      <c r="C204" s="64">
        <v>0.114368690000011</v>
      </c>
      <c r="D204" s="64">
        <v>1.6647454000007202E-2</v>
      </c>
      <c r="E204" s="64">
        <v>-0.13670327999999499</v>
      </c>
      <c r="F204" s="64">
        <v>-0.50806134999999997</v>
      </c>
      <c r="G204" s="64">
        <v>0.39900470000000499</v>
      </c>
      <c r="H204" s="64">
        <v>5.8014505000003602E-2</v>
      </c>
      <c r="I204" s="64">
        <v>1.0729989000002301E-2</v>
      </c>
      <c r="J204" s="64">
        <v>0.35966298000000801</v>
      </c>
      <c r="K204" s="64">
        <v>-0.16779037999999899</v>
      </c>
      <c r="L204" s="64">
        <v>-7.4587130000003402E-2</v>
      </c>
      <c r="M204" s="64">
        <v>-6.9560030000004297E-2</v>
      </c>
      <c r="N204" s="64">
        <v>5.2899487000002098E-2</v>
      </c>
      <c r="O204" s="64">
        <v>1.1537335999989301E-2</v>
      </c>
      <c r="P204" s="64">
        <v>9.3640659999394405E-4</v>
      </c>
      <c r="Q204" s="64">
        <v>-0.18238306000000201</v>
      </c>
      <c r="R204" s="64">
        <v>-7.9945415000004502E-2</v>
      </c>
      <c r="S204" s="64">
        <v>0.28253248000000802</v>
      </c>
      <c r="T204" s="64">
        <v>-0.13814885999999801</v>
      </c>
      <c r="U204" s="64">
        <v>-2.1973940999997499E-2</v>
      </c>
      <c r="V204" s="64">
        <v>-0.16038719000000001</v>
      </c>
      <c r="W204" s="64">
        <v>-0.13992938000000299</v>
      </c>
      <c r="X204" s="64">
        <v>0.58502567000000605</v>
      </c>
      <c r="Y204" s="64">
        <v>6.2238768000000298E-2</v>
      </c>
      <c r="Z204" s="64">
        <v>0.30990984999998999</v>
      </c>
      <c r="AA204" s="64">
        <v>7.3672259999990594E-2</v>
      </c>
      <c r="AB204" s="64">
        <v>-0.21513056999999899</v>
      </c>
      <c r="AC204" s="64">
        <v>5.1183607000071501E-3</v>
      </c>
      <c r="AD204" s="64">
        <v>-0.122261410000002</v>
      </c>
      <c r="AE204" s="64">
        <v>3.7340414000008898E-2</v>
      </c>
      <c r="AF204" s="64">
        <v>1.8394680000000101E-2</v>
      </c>
      <c r="AG204" s="64">
        <v>0.15961815000000701</v>
      </c>
      <c r="AH204" s="64">
        <v>-0.112056270000005</v>
      </c>
      <c r="AI204" s="64">
        <v>-0.12766139000000001</v>
      </c>
      <c r="AJ204" s="64">
        <v>-3.7296661000052501E-3</v>
      </c>
      <c r="AK204" s="64">
        <v>0.14101318999999399</v>
      </c>
      <c r="AL204" s="64">
        <v>-0.186035699999998</v>
      </c>
      <c r="AM204" s="64">
        <v>5.0763886000004803E-2</v>
      </c>
      <c r="AN204" s="64">
        <v>-0.181681170000003</v>
      </c>
      <c r="AO204" s="64">
        <v>5.8881809999999903E-2</v>
      </c>
      <c r="AP204" s="64">
        <v>-7.3559633999997806E-2</v>
      </c>
      <c r="AQ204" s="64">
        <v>-0.11544916000000301</v>
      </c>
      <c r="AR204" s="64">
        <v>7.0887340000003199E-2</v>
      </c>
      <c r="AS204" s="64">
        <v>7.8100329999997206E-2</v>
      </c>
      <c r="AT204" s="64">
        <v>5.9291261999994099E-2</v>
      </c>
      <c r="AU204" s="64">
        <v>-7.5055139999724596E-4</v>
      </c>
      <c r="AV204" s="64">
        <v>8.5411410000002505E-2</v>
      </c>
      <c r="AW204" s="64">
        <v>-6.7286219999995706E-2</v>
      </c>
      <c r="AX204" s="64">
        <v>-6.4222496000021501E-3</v>
      </c>
      <c r="AY204" s="64">
        <v>6.24668339999968E-2</v>
      </c>
      <c r="AZ204" s="64">
        <v>2.0649678999995501E-2</v>
      </c>
      <c r="BA204" s="64">
        <v>7.6611300000006793E-2</v>
      </c>
      <c r="BB204" s="64">
        <v>0.14926948000000301</v>
      </c>
      <c r="BC204" s="64">
        <v>-3.8888097000000503E-2</v>
      </c>
      <c r="BD204" s="64">
        <v>-4.4246160000005502E-2</v>
      </c>
      <c r="BE204" s="64">
        <v>-8.0283830000005302E-2</v>
      </c>
      <c r="BF204" s="64">
        <v>0.13217182000000399</v>
      </c>
      <c r="BG204" s="64">
        <v>0.101018950000009</v>
      </c>
      <c r="BH204" s="64">
        <v>0.20253766000000201</v>
      </c>
      <c r="BI204" s="64">
        <v>-0.17255521000000301</v>
      </c>
      <c r="BJ204" s="64">
        <v>-3.6563362999997302E-2</v>
      </c>
      <c r="BK204" s="64">
        <v>-0.179273700000004</v>
      </c>
      <c r="BL204" s="64">
        <v>-7.8771079999995205E-2</v>
      </c>
      <c r="BM204" s="64">
        <v>-4.9991753000000499E-2</v>
      </c>
      <c r="BN204" s="64">
        <v>-8.04209200000017E-2</v>
      </c>
      <c r="BO204" s="64">
        <v>3.1100169999964699E-3</v>
      </c>
      <c r="BP204" s="64">
        <v>-0.50562950000000395</v>
      </c>
      <c r="BQ204" s="64">
        <v>7.2338809999994397E-2</v>
      </c>
      <c r="BR204" s="64">
        <v>0.35714173000000998</v>
      </c>
      <c r="BS204" s="64">
        <v>-0.183576929999996</v>
      </c>
      <c r="BT204" s="64">
        <v>-2.7751816000010101E-3</v>
      </c>
      <c r="BU204" s="64">
        <v>-0.136080370000002</v>
      </c>
      <c r="BV204" s="64">
        <v>0.26817273999999403</v>
      </c>
      <c r="BW204" s="64">
        <v>-7.1266189999996704E-2</v>
      </c>
      <c r="BX204" s="64">
        <v>-6.6177229999997395E-2</v>
      </c>
      <c r="BY204" s="64">
        <v>0.22412111000000801</v>
      </c>
      <c r="BZ204" s="64">
        <v>0.12804966999999701</v>
      </c>
      <c r="CA204" s="64">
        <v>-1.9147900000004998E-2</v>
      </c>
      <c r="CB204" s="64">
        <v>-6.0496239999996398E-2</v>
      </c>
      <c r="CC204" s="64">
        <v>-0.15833578999999701</v>
      </c>
      <c r="CD204" s="64">
        <v>0.11065369000000699</v>
      </c>
      <c r="CE204" s="64">
        <v>-0.10697042999999699</v>
      </c>
      <c r="CF204" s="64">
        <v>6.84534459999942E-2</v>
      </c>
      <c r="CG204" s="64">
        <v>-4.5225397000003803E-2</v>
      </c>
      <c r="CH204" s="64">
        <v>0.16560483000001</v>
      </c>
      <c r="CI204" s="64">
        <v>0.17156819999999401</v>
      </c>
      <c r="CJ204" s="64">
        <v>-0.14100432000000401</v>
      </c>
      <c r="CK204" s="64">
        <v>8.4159470000000403E-2</v>
      </c>
      <c r="CL204" s="64">
        <v>-6.98781800000048E-2</v>
      </c>
      <c r="CM204" s="64">
        <v>0.25845905999999402</v>
      </c>
      <c r="CN204" s="64">
        <v>-0.27172642999999702</v>
      </c>
      <c r="CO204" s="64">
        <v>-5.5632139999994799E-2</v>
      </c>
      <c r="CP204" s="64">
        <v>-2.62166800000019E-2</v>
      </c>
      <c r="CQ204" s="64">
        <v>4.2150790000006197E-2</v>
      </c>
      <c r="CR204" s="64">
        <v>-0.24390494999999601</v>
      </c>
      <c r="CS204" s="64">
        <v>1.1656499999990201E-2</v>
      </c>
      <c r="CT204" s="64">
        <v>-1.9870921999998199E-2</v>
      </c>
      <c r="CU204" s="64">
        <v>-0.16084272999999899</v>
      </c>
      <c r="CV204" s="64">
        <v>-9.4299405999998004E-2</v>
      </c>
      <c r="CW204" s="64">
        <v>-0.173930749999995</v>
      </c>
      <c r="CX204" s="64">
        <v>0.105681990000006</v>
      </c>
      <c r="CY204" s="64">
        <v>-0.28690955000000301</v>
      </c>
      <c r="CZ204" s="64">
        <v>-1.4350593000000999E-2</v>
      </c>
      <c r="DA204" s="64">
        <v>-0.61500007000000501</v>
      </c>
      <c r="DB204" s="64">
        <v>8.4739960000002099E-2</v>
      </c>
      <c r="DC204" s="64">
        <v>4.1042077000064099E-3</v>
      </c>
      <c r="DD204" s="64">
        <v>6.7612490000001899E-2</v>
      </c>
      <c r="DE204" s="64">
        <v>1.13830180000107E-2</v>
      </c>
      <c r="DF204" s="64">
        <v>-3.4801744000001501E-2</v>
      </c>
      <c r="DG204" s="64">
        <v>4.3894056000004497E-2</v>
      </c>
      <c r="DH204" s="64">
        <v>0.87244402999999704</v>
      </c>
      <c r="DI204" s="64">
        <v>1.9695977999889501E-3</v>
      </c>
      <c r="DJ204" s="64">
        <v>-8.0266449999999406E-2</v>
      </c>
      <c r="DK204" s="64">
        <v>0.33316448000000298</v>
      </c>
      <c r="DL204" s="64">
        <v>-5.4056514000000402E-2</v>
      </c>
      <c r="DM204" s="64">
        <v>-0.122873864999995</v>
      </c>
      <c r="DN204" s="64">
        <v>-4.8362634999998801E-2</v>
      </c>
      <c r="DO204" s="64">
        <v>6.1211894999990697E-2</v>
      </c>
      <c r="DP204" s="64">
        <v>2.6975980000010199E-3</v>
      </c>
      <c r="DQ204" s="64">
        <v>6.6478039999995395E-2</v>
      </c>
      <c r="DR204" s="64">
        <v>3.6631974999989901E-2</v>
      </c>
      <c r="DS204" s="64">
        <v>-1.70311300000003E-2</v>
      </c>
      <c r="DT204" s="64">
        <v>-1.02741625000014E-2</v>
      </c>
      <c r="DU204" s="64">
        <v>-6.5965495999997806E-2</v>
      </c>
      <c r="DV204" s="64">
        <v>-3.3025282999998899E-2</v>
      </c>
      <c r="DW204" s="64">
        <v>8.2145944000000498E-2</v>
      </c>
      <c r="DX204" s="64">
        <v>2.9528588000093899E-3</v>
      </c>
      <c r="DY204" s="64">
        <v>-4.0813930000005397E-2</v>
      </c>
      <c r="DZ204" s="64">
        <v>-2.1060557999996701E-2</v>
      </c>
      <c r="EA204" s="64">
        <v>0.14524767999999399</v>
      </c>
      <c r="EB204" s="64">
        <v>0.128685639999993</v>
      </c>
    </row>
    <row r="205" spans="1:132" x14ac:dyDescent="0.3">
      <c r="A205" s="63"/>
      <c r="B205" s="83" t="s">
        <v>396</v>
      </c>
      <c r="C205" s="64">
        <v>0.114368690000011</v>
      </c>
      <c r="D205" s="64">
        <v>1.6647454000007202E-2</v>
      </c>
      <c r="E205" s="64">
        <v>-0.13670327999999499</v>
      </c>
      <c r="F205" s="64">
        <v>-0.50806134999999997</v>
      </c>
      <c r="G205" s="64">
        <v>0.39900470000000499</v>
      </c>
      <c r="H205" s="64">
        <v>5.8014505000003602E-2</v>
      </c>
      <c r="I205" s="64">
        <v>1.0729989000002301E-2</v>
      </c>
      <c r="J205" s="64">
        <v>0.35966298000000801</v>
      </c>
      <c r="K205" s="64">
        <v>-0.16779037999999899</v>
      </c>
      <c r="L205" s="64">
        <v>-7.4587130000003402E-2</v>
      </c>
      <c r="M205" s="64">
        <v>-6.9560030000004297E-2</v>
      </c>
      <c r="N205" s="64">
        <v>5.2899487000002098E-2</v>
      </c>
      <c r="O205" s="64">
        <v>1.1537335999989301E-2</v>
      </c>
      <c r="P205" s="64">
        <v>9.3640659999394405E-4</v>
      </c>
      <c r="Q205" s="64">
        <v>-0.18238306000000201</v>
      </c>
      <c r="R205" s="64">
        <v>-7.9945415000004502E-2</v>
      </c>
      <c r="S205" s="64">
        <v>0.28253248000000802</v>
      </c>
      <c r="T205" s="64">
        <v>-0.13814885999999801</v>
      </c>
      <c r="U205" s="64">
        <v>-2.1973940999997499E-2</v>
      </c>
      <c r="V205" s="64">
        <v>-0.16038719000000001</v>
      </c>
      <c r="W205" s="64">
        <v>-0.13992938000000299</v>
      </c>
      <c r="X205" s="64">
        <v>0.58502567000000605</v>
      </c>
      <c r="Y205" s="64">
        <v>6.2238768000000298E-2</v>
      </c>
      <c r="Z205" s="64">
        <v>0.30990984999998999</v>
      </c>
      <c r="AA205" s="64">
        <v>7.3672259999990594E-2</v>
      </c>
      <c r="AB205" s="64">
        <v>-0.21513056999999899</v>
      </c>
      <c r="AC205" s="64">
        <v>5.1183607000071501E-3</v>
      </c>
      <c r="AD205" s="64">
        <v>-0.122261410000002</v>
      </c>
      <c r="AE205" s="64">
        <v>3.7340414000008898E-2</v>
      </c>
      <c r="AF205" s="64">
        <v>1.8394680000000101E-2</v>
      </c>
      <c r="AG205" s="64">
        <v>0.15961815000000701</v>
      </c>
      <c r="AH205" s="64">
        <v>-0.112056270000005</v>
      </c>
      <c r="AI205" s="64">
        <v>-0.12766139000000001</v>
      </c>
      <c r="AJ205" s="64">
        <v>-3.7296661000052501E-3</v>
      </c>
      <c r="AK205" s="64">
        <v>0.14101318999999399</v>
      </c>
      <c r="AL205" s="64">
        <v>-0.186035699999998</v>
      </c>
      <c r="AM205" s="64">
        <v>5.0763886000004803E-2</v>
      </c>
      <c r="AN205" s="64">
        <v>-0.181681170000003</v>
      </c>
      <c r="AO205" s="64">
        <v>5.8881809999999903E-2</v>
      </c>
      <c r="AP205" s="64">
        <v>-7.3559633999997806E-2</v>
      </c>
      <c r="AQ205" s="64">
        <v>-0.11544916000000301</v>
      </c>
      <c r="AR205" s="64">
        <v>7.0887340000003199E-2</v>
      </c>
      <c r="AS205" s="64">
        <v>7.8100329999997206E-2</v>
      </c>
      <c r="AT205" s="64">
        <v>5.9291261999994099E-2</v>
      </c>
      <c r="AU205" s="64">
        <v>-7.5055139999724596E-4</v>
      </c>
      <c r="AV205" s="64">
        <v>8.5411410000002505E-2</v>
      </c>
      <c r="AW205" s="64">
        <v>-6.7286219999995706E-2</v>
      </c>
      <c r="AX205" s="64">
        <v>-6.4222496000021501E-3</v>
      </c>
      <c r="AY205" s="64">
        <v>6.24668339999968E-2</v>
      </c>
      <c r="AZ205" s="64">
        <v>2.0649678999995501E-2</v>
      </c>
      <c r="BA205" s="64">
        <v>7.6611300000006793E-2</v>
      </c>
      <c r="BB205" s="64">
        <v>0.14926948000000301</v>
      </c>
      <c r="BC205" s="64">
        <v>-3.8888097000000503E-2</v>
      </c>
      <c r="BD205" s="64">
        <v>-4.4246160000005502E-2</v>
      </c>
      <c r="BE205" s="64">
        <v>-8.0283830000005302E-2</v>
      </c>
      <c r="BF205" s="64">
        <v>0.13217182000000399</v>
      </c>
      <c r="BG205" s="64">
        <v>0.101018950000009</v>
      </c>
      <c r="BH205" s="64">
        <v>0.20253766000000201</v>
      </c>
      <c r="BI205" s="64">
        <v>-0.17255521000000301</v>
      </c>
      <c r="BJ205" s="64">
        <v>-3.6563362999997302E-2</v>
      </c>
      <c r="BK205" s="64">
        <v>-0.179273700000004</v>
      </c>
      <c r="BL205" s="64">
        <v>-7.8771079999995205E-2</v>
      </c>
      <c r="BM205" s="64">
        <v>-4.9991753000000499E-2</v>
      </c>
      <c r="BN205" s="64">
        <v>-8.04209200000017E-2</v>
      </c>
      <c r="BO205" s="64">
        <v>3.1100169999964699E-3</v>
      </c>
      <c r="BP205" s="64">
        <v>-0.50562950000000395</v>
      </c>
      <c r="BQ205" s="64">
        <v>7.2338809999994397E-2</v>
      </c>
      <c r="BR205" s="64">
        <v>0.35714173000000998</v>
      </c>
      <c r="BS205" s="64">
        <v>-0.183576929999996</v>
      </c>
      <c r="BT205" s="64">
        <v>-2.7751816000010101E-3</v>
      </c>
      <c r="BU205" s="64">
        <v>-0.136080370000002</v>
      </c>
      <c r="BV205" s="64">
        <v>0.26817273999999403</v>
      </c>
      <c r="BW205" s="64">
        <v>-7.1266189999996704E-2</v>
      </c>
      <c r="BX205" s="64">
        <v>-6.6177229999997395E-2</v>
      </c>
      <c r="BY205" s="64">
        <v>0.22412111000000801</v>
      </c>
      <c r="BZ205" s="64">
        <v>0.12804966999999701</v>
      </c>
      <c r="CA205" s="64">
        <v>-1.9147900000004998E-2</v>
      </c>
      <c r="CB205" s="64">
        <v>-6.0496239999996398E-2</v>
      </c>
      <c r="CC205" s="64">
        <v>-0.15833578999999701</v>
      </c>
      <c r="CD205" s="64">
        <v>0.11065369000000699</v>
      </c>
      <c r="CE205" s="64">
        <v>-0.10697042999999699</v>
      </c>
      <c r="CF205" s="64">
        <v>6.84534459999942E-2</v>
      </c>
      <c r="CG205" s="64">
        <v>-4.5225397000003803E-2</v>
      </c>
      <c r="CH205" s="64">
        <v>0.16560483000001</v>
      </c>
      <c r="CI205" s="64">
        <v>0.17156819999999401</v>
      </c>
      <c r="CJ205" s="64">
        <v>-0.14100432000000401</v>
      </c>
      <c r="CK205" s="64">
        <v>8.4159470000000403E-2</v>
      </c>
      <c r="CL205" s="64">
        <v>-6.98781800000048E-2</v>
      </c>
      <c r="CM205" s="64">
        <v>0.25845905999999402</v>
      </c>
      <c r="CN205" s="64">
        <v>-0.27172642999999702</v>
      </c>
      <c r="CO205" s="64">
        <v>-5.5632139999994799E-2</v>
      </c>
      <c r="CP205" s="64">
        <v>-2.62166800000019E-2</v>
      </c>
      <c r="CQ205" s="64">
        <v>4.2150790000006197E-2</v>
      </c>
      <c r="CR205" s="64">
        <v>-0.24390494999999601</v>
      </c>
      <c r="CS205" s="64">
        <v>1.1656499999990201E-2</v>
      </c>
      <c r="CT205" s="64">
        <v>-1.9870921999998199E-2</v>
      </c>
      <c r="CU205" s="64">
        <v>-0.16084272999999899</v>
      </c>
      <c r="CV205" s="64">
        <v>-9.4299405999998004E-2</v>
      </c>
      <c r="CW205" s="64">
        <v>-0.173930749999995</v>
      </c>
      <c r="CX205" s="64">
        <v>0.105681990000006</v>
      </c>
      <c r="CY205" s="64">
        <v>-0.28690955000000301</v>
      </c>
      <c r="CZ205" s="64">
        <v>-1.4350593000000999E-2</v>
      </c>
      <c r="DA205" s="64">
        <v>-0.61500007000000501</v>
      </c>
      <c r="DB205" s="64">
        <v>8.4739960000002099E-2</v>
      </c>
      <c r="DC205" s="64">
        <v>4.1042077000064099E-3</v>
      </c>
      <c r="DD205" s="64">
        <v>6.7612490000001899E-2</v>
      </c>
      <c r="DE205" s="64">
        <v>1.13830180000107E-2</v>
      </c>
      <c r="DF205" s="64">
        <v>-3.4801744000001501E-2</v>
      </c>
      <c r="DG205" s="64">
        <v>4.3894056000004497E-2</v>
      </c>
      <c r="DH205" s="64">
        <v>0.87244402999999704</v>
      </c>
      <c r="DI205" s="64">
        <v>1.9695977999889501E-3</v>
      </c>
      <c r="DJ205" s="64">
        <v>-8.0266449999999406E-2</v>
      </c>
      <c r="DK205" s="64">
        <v>0.33316448000000298</v>
      </c>
      <c r="DL205" s="64">
        <v>-5.4056514000000402E-2</v>
      </c>
      <c r="DM205" s="64">
        <v>-0.122873864999995</v>
      </c>
      <c r="DN205" s="64">
        <v>-4.8362634999998801E-2</v>
      </c>
      <c r="DO205" s="64">
        <v>6.1211894999990697E-2</v>
      </c>
      <c r="DP205" s="64">
        <v>2.6975980000010199E-3</v>
      </c>
      <c r="DQ205" s="64">
        <v>6.6478039999995395E-2</v>
      </c>
      <c r="DR205" s="64">
        <v>3.6631974999989901E-2</v>
      </c>
      <c r="DS205" s="64">
        <v>-1.70311300000003E-2</v>
      </c>
      <c r="DT205" s="64">
        <v>-1.02741625000014E-2</v>
      </c>
      <c r="DU205" s="64">
        <v>-6.5965495999997806E-2</v>
      </c>
      <c r="DV205" s="64">
        <v>-3.3025282999998899E-2</v>
      </c>
      <c r="DW205" s="64">
        <v>8.2145944000000498E-2</v>
      </c>
      <c r="DX205" s="64">
        <v>2.9528588000093899E-3</v>
      </c>
      <c r="DY205" s="64">
        <v>-4.0813930000005397E-2</v>
      </c>
      <c r="DZ205" s="64">
        <v>-2.1060557999996701E-2</v>
      </c>
      <c r="EA205" s="64">
        <v>0.14524767999999399</v>
      </c>
      <c r="EB205" s="64">
        <v>0.128685639999993</v>
      </c>
    </row>
    <row r="206" spans="1:132" x14ac:dyDescent="0.3">
      <c r="A206" s="63"/>
      <c r="B206" s="83" t="s">
        <v>397</v>
      </c>
      <c r="C206" s="64">
        <v>0.114368690000011</v>
      </c>
      <c r="D206" s="64">
        <v>1.6647454000007202E-2</v>
      </c>
      <c r="E206" s="64">
        <v>-0.13670327999999499</v>
      </c>
      <c r="F206" s="64">
        <v>-0.50806134999999997</v>
      </c>
      <c r="G206" s="64">
        <v>0.39900470000000499</v>
      </c>
      <c r="H206" s="64">
        <v>5.8014505000003602E-2</v>
      </c>
      <c r="I206" s="64">
        <v>1.0729989000002301E-2</v>
      </c>
      <c r="J206" s="64">
        <v>0.35966298000000801</v>
      </c>
      <c r="K206" s="64">
        <v>-0.16779037999999899</v>
      </c>
      <c r="L206" s="64">
        <v>-7.4587130000003402E-2</v>
      </c>
      <c r="M206" s="64">
        <v>-6.9560030000004297E-2</v>
      </c>
      <c r="N206" s="64">
        <v>5.2899487000002098E-2</v>
      </c>
      <c r="O206" s="64">
        <v>1.1537335999989301E-2</v>
      </c>
      <c r="P206" s="64">
        <v>9.3640659999394405E-4</v>
      </c>
      <c r="Q206" s="64">
        <v>-0.18238306000000201</v>
      </c>
      <c r="R206" s="64">
        <v>-7.9945415000004502E-2</v>
      </c>
      <c r="S206" s="64">
        <v>0.28253248000000802</v>
      </c>
      <c r="T206" s="64">
        <v>-0.13814885999999801</v>
      </c>
      <c r="U206" s="64">
        <v>-2.1973940999997499E-2</v>
      </c>
      <c r="V206" s="64">
        <v>-0.16038719000000001</v>
      </c>
      <c r="W206" s="64">
        <v>-0.13992938000000299</v>
      </c>
      <c r="X206" s="64">
        <v>0.58502567000000605</v>
      </c>
      <c r="Y206" s="64">
        <v>6.2238768000000298E-2</v>
      </c>
      <c r="Z206" s="64">
        <v>0.30990984999998999</v>
      </c>
      <c r="AA206" s="64">
        <v>7.3672259999990594E-2</v>
      </c>
      <c r="AB206" s="64">
        <v>-0.21513056999999899</v>
      </c>
      <c r="AC206" s="64">
        <v>5.1183607000071501E-3</v>
      </c>
      <c r="AD206" s="64">
        <v>-0.122261410000002</v>
      </c>
      <c r="AE206" s="64">
        <v>3.7340414000008898E-2</v>
      </c>
      <c r="AF206" s="64">
        <v>1.8394680000000101E-2</v>
      </c>
      <c r="AG206" s="64">
        <v>0.15961815000000701</v>
      </c>
      <c r="AH206" s="64">
        <v>-0.112056270000005</v>
      </c>
      <c r="AI206" s="64">
        <v>-0.12766139000000001</v>
      </c>
      <c r="AJ206" s="64">
        <v>-3.7296661000052501E-3</v>
      </c>
      <c r="AK206" s="64">
        <v>0.14101318999999399</v>
      </c>
      <c r="AL206" s="64">
        <v>-0.186035699999998</v>
      </c>
      <c r="AM206" s="64">
        <v>5.0763886000004803E-2</v>
      </c>
      <c r="AN206" s="64">
        <v>-0.181681170000003</v>
      </c>
      <c r="AO206" s="64">
        <v>5.8881809999999903E-2</v>
      </c>
      <c r="AP206" s="64">
        <v>-7.3559633999997806E-2</v>
      </c>
      <c r="AQ206" s="64">
        <v>-0.11544916000000301</v>
      </c>
      <c r="AR206" s="64">
        <v>7.0887340000003199E-2</v>
      </c>
      <c r="AS206" s="64">
        <v>7.8100329999997206E-2</v>
      </c>
      <c r="AT206" s="64">
        <v>5.9291261999994099E-2</v>
      </c>
      <c r="AU206" s="64">
        <v>-7.5055139999724596E-4</v>
      </c>
      <c r="AV206" s="64">
        <v>8.5411410000002505E-2</v>
      </c>
      <c r="AW206" s="64">
        <v>-6.7286219999995706E-2</v>
      </c>
      <c r="AX206" s="64">
        <v>-6.4222496000021501E-3</v>
      </c>
      <c r="AY206" s="64">
        <v>6.24668339999968E-2</v>
      </c>
      <c r="AZ206" s="64">
        <v>2.0649678999995501E-2</v>
      </c>
      <c r="BA206" s="64">
        <v>7.6611300000006793E-2</v>
      </c>
      <c r="BB206" s="64">
        <v>0.14926948000000301</v>
      </c>
      <c r="BC206" s="64">
        <v>-3.8888097000000503E-2</v>
      </c>
      <c r="BD206" s="64">
        <v>-4.4246160000005502E-2</v>
      </c>
      <c r="BE206" s="64">
        <v>-8.0283830000005302E-2</v>
      </c>
      <c r="BF206" s="64">
        <v>0.13217182000000399</v>
      </c>
      <c r="BG206" s="64">
        <v>0.101018950000009</v>
      </c>
      <c r="BH206" s="64">
        <v>0.20253766000000201</v>
      </c>
      <c r="BI206" s="64">
        <v>-0.17255521000000301</v>
      </c>
      <c r="BJ206" s="64">
        <v>-3.6563362999997302E-2</v>
      </c>
      <c r="BK206" s="64">
        <v>-0.179273700000004</v>
      </c>
      <c r="BL206" s="64">
        <v>-7.8771079999995205E-2</v>
      </c>
      <c r="BM206" s="64">
        <v>-4.9991753000000499E-2</v>
      </c>
      <c r="BN206" s="64">
        <v>-8.04209200000017E-2</v>
      </c>
      <c r="BO206" s="64">
        <v>3.1100169999964699E-3</v>
      </c>
      <c r="BP206" s="64">
        <v>-0.50562950000000395</v>
      </c>
      <c r="BQ206" s="64">
        <v>7.2338809999994397E-2</v>
      </c>
      <c r="BR206" s="64">
        <v>0.35714173000000998</v>
      </c>
      <c r="BS206" s="64">
        <v>-0.183576929999996</v>
      </c>
      <c r="BT206" s="64">
        <v>-2.7751816000010101E-3</v>
      </c>
      <c r="BU206" s="64">
        <v>-0.136080370000002</v>
      </c>
      <c r="BV206" s="64">
        <v>0.26817273999999403</v>
      </c>
      <c r="BW206" s="64">
        <v>-7.1266189999996704E-2</v>
      </c>
      <c r="BX206" s="64">
        <v>-6.6177229999997395E-2</v>
      </c>
      <c r="BY206" s="64">
        <v>0.22412111000000801</v>
      </c>
      <c r="BZ206" s="64">
        <v>0.12804966999999701</v>
      </c>
      <c r="CA206" s="64">
        <v>-1.9147900000004998E-2</v>
      </c>
      <c r="CB206" s="64">
        <v>-6.0496239999996398E-2</v>
      </c>
      <c r="CC206" s="64">
        <v>-0.15833578999999701</v>
      </c>
      <c r="CD206" s="64">
        <v>0.11065369000000699</v>
      </c>
      <c r="CE206" s="64">
        <v>-0.10697042999999699</v>
      </c>
      <c r="CF206" s="64">
        <v>6.84534459999942E-2</v>
      </c>
      <c r="CG206" s="64">
        <v>-4.5225397000003803E-2</v>
      </c>
      <c r="CH206" s="64">
        <v>0.16560483000001</v>
      </c>
      <c r="CI206" s="64">
        <v>0.17156819999999401</v>
      </c>
      <c r="CJ206" s="64">
        <v>-0.14100432000000401</v>
      </c>
      <c r="CK206" s="64">
        <v>8.4159470000000403E-2</v>
      </c>
      <c r="CL206" s="64">
        <v>-6.98781800000048E-2</v>
      </c>
      <c r="CM206" s="64">
        <v>0.25845905999999402</v>
      </c>
      <c r="CN206" s="64">
        <v>-0.27172642999999702</v>
      </c>
      <c r="CO206" s="64">
        <v>-5.5632139999994799E-2</v>
      </c>
      <c r="CP206" s="64">
        <v>-2.62166800000019E-2</v>
      </c>
      <c r="CQ206" s="64">
        <v>4.2150790000006197E-2</v>
      </c>
      <c r="CR206" s="64">
        <v>-0.24390494999999601</v>
      </c>
      <c r="CS206" s="64">
        <v>1.1656499999990201E-2</v>
      </c>
      <c r="CT206" s="64">
        <v>-1.9870921999998199E-2</v>
      </c>
      <c r="CU206" s="64">
        <v>-0.16084272999999899</v>
      </c>
      <c r="CV206" s="64">
        <v>-9.4299405999998004E-2</v>
      </c>
      <c r="CW206" s="64">
        <v>-0.173930749999995</v>
      </c>
      <c r="CX206" s="64">
        <v>0.105681990000006</v>
      </c>
      <c r="CY206" s="64">
        <v>-0.28690955000000301</v>
      </c>
      <c r="CZ206" s="64">
        <v>-1.4350593000000999E-2</v>
      </c>
      <c r="DA206" s="64">
        <v>-0.61500007000000501</v>
      </c>
      <c r="DB206" s="64">
        <v>8.4739960000002099E-2</v>
      </c>
      <c r="DC206" s="64">
        <v>4.1042077000064099E-3</v>
      </c>
      <c r="DD206" s="64">
        <v>6.7612490000001899E-2</v>
      </c>
      <c r="DE206" s="64">
        <v>1.13830180000107E-2</v>
      </c>
      <c r="DF206" s="64">
        <v>-3.4801744000001501E-2</v>
      </c>
      <c r="DG206" s="64">
        <v>4.3894056000004497E-2</v>
      </c>
      <c r="DH206" s="64">
        <v>0.87244402999999704</v>
      </c>
      <c r="DI206" s="64">
        <v>1.9695977999889501E-3</v>
      </c>
      <c r="DJ206" s="64">
        <v>-8.0266449999999406E-2</v>
      </c>
      <c r="DK206" s="64">
        <v>0.33316448000000298</v>
      </c>
      <c r="DL206" s="64">
        <v>-5.4056514000000402E-2</v>
      </c>
      <c r="DM206" s="64">
        <v>-0.122873864999995</v>
      </c>
      <c r="DN206" s="64">
        <v>-4.8362634999998801E-2</v>
      </c>
      <c r="DO206" s="64">
        <v>6.1211894999990697E-2</v>
      </c>
      <c r="DP206" s="64">
        <v>2.6975980000010199E-3</v>
      </c>
      <c r="DQ206" s="64">
        <v>6.6478039999995395E-2</v>
      </c>
      <c r="DR206" s="64">
        <v>3.6631974999989901E-2</v>
      </c>
      <c r="DS206" s="64">
        <v>-1.70311300000003E-2</v>
      </c>
      <c r="DT206" s="64">
        <v>-1.02741625000014E-2</v>
      </c>
      <c r="DU206" s="64">
        <v>-6.5965495999997806E-2</v>
      </c>
      <c r="DV206" s="64">
        <v>-3.3025282999998899E-2</v>
      </c>
      <c r="DW206" s="64">
        <v>8.2145944000000498E-2</v>
      </c>
      <c r="DX206" s="64">
        <v>2.9528588000093899E-3</v>
      </c>
      <c r="DY206" s="64">
        <v>-4.0813930000005397E-2</v>
      </c>
      <c r="DZ206" s="64">
        <v>-2.1060557999996701E-2</v>
      </c>
      <c r="EA206" s="64">
        <v>0.14524767999999399</v>
      </c>
      <c r="EB206" s="64">
        <v>0.128685639999993</v>
      </c>
    </row>
    <row r="207" spans="1:132" x14ac:dyDescent="0.3">
      <c r="A207" s="63"/>
      <c r="B207" s="83" t="s">
        <v>398</v>
      </c>
      <c r="C207" s="64">
        <v>0.114368690000011</v>
      </c>
      <c r="D207" s="64">
        <v>1.6647454000007202E-2</v>
      </c>
      <c r="E207" s="64">
        <v>-0.13670327999999499</v>
      </c>
      <c r="F207" s="64">
        <v>-0.50806134999999997</v>
      </c>
      <c r="G207" s="64">
        <v>0.39900470000000499</v>
      </c>
      <c r="H207" s="64">
        <v>5.8014505000003602E-2</v>
      </c>
      <c r="I207" s="64">
        <v>1.0729989000002301E-2</v>
      </c>
      <c r="J207" s="64">
        <v>0.35966298000000801</v>
      </c>
      <c r="K207" s="64">
        <v>-0.16779037999999899</v>
      </c>
      <c r="L207" s="64">
        <v>-7.4587130000003402E-2</v>
      </c>
      <c r="M207" s="64">
        <v>-6.9560030000004297E-2</v>
      </c>
      <c r="N207" s="64">
        <v>5.2899487000002098E-2</v>
      </c>
      <c r="O207" s="64">
        <v>1.1537335999989301E-2</v>
      </c>
      <c r="P207" s="64">
        <v>9.3640659999394405E-4</v>
      </c>
      <c r="Q207" s="64">
        <v>-0.18238306000000201</v>
      </c>
      <c r="R207" s="64">
        <v>-7.9945415000004502E-2</v>
      </c>
      <c r="S207" s="64">
        <v>0.28253248000000802</v>
      </c>
      <c r="T207" s="64">
        <v>-0.13814885999999801</v>
      </c>
      <c r="U207" s="64">
        <v>-2.1973940999997499E-2</v>
      </c>
      <c r="V207" s="64">
        <v>-0.16038719000000001</v>
      </c>
      <c r="W207" s="64">
        <v>-0.13992938000000299</v>
      </c>
      <c r="X207" s="64">
        <v>0.58502567000000605</v>
      </c>
      <c r="Y207" s="64">
        <v>6.2238768000000298E-2</v>
      </c>
      <c r="Z207" s="64">
        <v>0.30990984999998999</v>
      </c>
      <c r="AA207" s="64">
        <v>7.3672259999990594E-2</v>
      </c>
      <c r="AB207" s="64">
        <v>-0.21513056999999899</v>
      </c>
      <c r="AC207" s="64">
        <v>5.1183607000071501E-3</v>
      </c>
      <c r="AD207" s="64">
        <v>-0.122261410000002</v>
      </c>
      <c r="AE207" s="64">
        <v>3.7340414000008898E-2</v>
      </c>
      <c r="AF207" s="64">
        <v>1.8394680000000101E-2</v>
      </c>
      <c r="AG207" s="64">
        <v>0.15961815000000701</v>
      </c>
      <c r="AH207" s="64">
        <v>-0.112056270000005</v>
      </c>
      <c r="AI207" s="64">
        <v>-0.12766139000000001</v>
      </c>
      <c r="AJ207" s="64">
        <v>-3.7296661000052501E-3</v>
      </c>
      <c r="AK207" s="64">
        <v>0.14101318999999399</v>
      </c>
      <c r="AL207" s="64">
        <v>-0.186035699999998</v>
      </c>
      <c r="AM207" s="64">
        <v>5.0763886000004803E-2</v>
      </c>
      <c r="AN207" s="64">
        <v>-0.181681170000003</v>
      </c>
      <c r="AO207" s="64">
        <v>5.8881809999999903E-2</v>
      </c>
      <c r="AP207" s="64">
        <v>-7.3559633999997806E-2</v>
      </c>
      <c r="AQ207" s="64">
        <v>-0.11544916000000301</v>
      </c>
      <c r="AR207" s="64">
        <v>7.0887340000003199E-2</v>
      </c>
      <c r="AS207" s="64">
        <v>7.8100329999997206E-2</v>
      </c>
      <c r="AT207" s="64">
        <v>5.9291261999994099E-2</v>
      </c>
      <c r="AU207" s="64">
        <v>-7.5055139999724596E-4</v>
      </c>
      <c r="AV207" s="64">
        <v>8.5411410000002505E-2</v>
      </c>
      <c r="AW207" s="64">
        <v>-6.7286219999995706E-2</v>
      </c>
      <c r="AX207" s="64">
        <v>-6.4222496000021501E-3</v>
      </c>
      <c r="AY207" s="64">
        <v>6.24668339999968E-2</v>
      </c>
      <c r="AZ207" s="64">
        <v>2.0649678999995501E-2</v>
      </c>
      <c r="BA207" s="64">
        <v>7.6611300000006793E-2</v>
      </c>
      <c r="BB207" s="64">
        <v>0.14926948000000301</v>
      </c>
      <c r="BC207" s="64">
        <v>-3.8888097000000503E-2</v>
      </c>
      <c r="BD207" s="64">
        <v>-4.4246160000005502E-2</v>
      </c>
      <c r="BE207" s="64">
        <v>-8.0283830000005302E-2</v>
      </c>
      <c r="BF207" s="64">
        <v>0.13217182000000399</v>
      </c>
      <c r="BG207" s="64">
        <v>0.101018950000009</v>
      </c>
      <c r="BH207" s="64">
        <v>0.20253766000000201</v>
      </c>
      <c r="BI207" s="64">
        <v>-0.17255521000000301</v>
      </c>
      <c r="BJ207" s="64">
        <v>-3.6563362999997302E-2</v>
      </c>
      <c r="BK207" s="64">
        <v>-0.179273700000004</v>
      </c>
      <c r="BL207" s="64">
        <v>-7.8771079999995205E-2</v>
      </c>
      <c r="BM207" s="64">
        <v>-4.9991753000000499E-2</v>
      </c>
      <c r="BN207" s="64">
        <v>-8.04209200000017E-2</v>
      </c>
      <c r="BO207" s="64">
        <v>3.1100169999964699E-3</v>
      </c>
      <c r="BP207" s="64">
        <v>-0.50562950000000395</v>
      </c>
      <c r="BQ207" s="64">
        <v>7.2338809999994397E-2</v>
      </c>
      <c r="BR207" s="64">
        <v>0.35714173000000998</v>
      </c>
      <c r="BS207" s="64">
        <v>-0.183576929999996</v>
      </c>
      <c r="BT207" s="64">
        <v>-2.7751816000010101E-3</v>
      </c>
      <c r="BU207" s="64">
        <v>-0.136080370000002</v>
      </c>
      <c r="BV207" s="64">
        <v>0.26817273999999403</v>
      </c>
      <c r="BW207" s="64">
        <v>-7.1266189999996704E-2</v>
      </c>
      <c r="BX207" s="64">
        <v>-6.6177229999997395E-2</v>
      </c>
      <c r="BY207" s="64">
        <v>0.22412111000000801</v>
      </c>
      <c r="BZ207" s="64">
        <v>0.12804966999999701</v>
      </c>
      <c r="CA207" s="64">
        <v>-1.9147900000004998E-2</v>
      </c>
      <c r="CB207" s="64">
        <v>-6.0496239999996398E-2</v>
      </c>
      <c r="CC207" s="64">
        <v>-0.15833578999999701</v>
      </c>
      <c r="CD207" s="64">
        <v>0.11065369000000699</v>
      </c>
      <c r="CE207" s="64">
        <v>-0.10697042999999699</v>
      </c>
      <c r="CF207" s="64">
        <v>6.84534459999942E-2</v>
      </c>
      <c r="CG207" s="64">
        <v>-4.5225397000003803E-2</v>
      </c>
      <c r="CH207" s="64">
        <v>0.16560483000001</v>
      </c>
      <c r="CI207" s="64">
        <v>0.17156819999999401</v>
      </c>
      <c r="CJ207" s="64">
        <v>-0.14100432000000401</v>
      </c>
      <c r="CK207" s="64">
        <v>8.4159470000000403E-2</v>
      </c>
      <c r="CL207" s="64">
        <v>-6.98781800000048E-2</v>
      </c>
      <c r="CM207" s="64">
        <v>0.25845905999999402</v>
      </c>
      <c r="CN207" s="64">
        <v>-0.27172642999999702</v>
      </c>
      <c r="CO207" s="64">
        <v>-5.5632139999994799E-2</v>
      </c>
      <c r="CP207" s="64">
        <v>-2.62166800000019E-2</v>
      </c>
      <c r="CQ207" s="64">
        <v>4.2150790000006197E-2</v>
      </c>
      <c r="CR207" s="64">
        <v>-0.24390494999999601</v>
      </c>
      <c r="CS207" s="64">
        <v>1.1656499999990201E-2</v>
      </c>
      <c r="CT207" s="64">
        <v>-1.9870921999998199E-2</v>
      </c>
      <c r="CU207" s="64">
        <v>-0.16084272999999899</v>
      </c>
      <c r="CV207" s="64">
        <v>-9.4299405999998004E-2</v>
      </c>
      <c r="CW207" s="64">
        <v>-0.173930749999995</v>
      </c>
      <c r="CX207" s="64">
        <v>0.105681990000006</v>
      </c>
      <c r="CY207" s="64">
        <v>-0.28690955000000301</v>
      </c>
      <c r="CZ207" s="64">
        <v>-1.4350593000000999E-2</v>
      </c>
      <c r="DA207" s="64">
        <v>-0.61500007000000501</v>
      </c>
      <c r="DB207" s="64">
        <v>8.4739960000002099E-2</v>
      </c>
      <c r="DC207" s="64">
        <v>4.1042077000064099E-3</v>
      </c>
      <c r="DD207" s="64">
        <v>6.7612490000001899E-2</v>
      </c>
      <c r="DE207" s="64">
        <v>1.13830180000107E-2</v>
      </c>
      <c r="DF207" s="64">
        <v>-3.4801744000001501E-2</v>
      </c>
      <c r="DG207" s="64">
        <v>4.3894056000004497E-2</v>
      </c>
      <c r="DH207" s="64">
        <v>0.87244402999999704</v>
      </c>
      <c r="DI207" s="64">
        <v>1.9695977999889501E-3</v>
      </c>
      <c r="DJ207" s="64">
        <v>-8.0266449999999406E-2</v>
      </c>
      <c r="DK207" s="64">
        <v>0.33316448000000298</v>
      </c>
      <c r="DL207" s="64">
        <v>-5.4056514000000402E-2</v>
      </c>
      <c r="DM207" s="64">
        <v>-0.122873864999995</v>
      </c>
      <c r="DN207" s="64">
        <v>-4.8362634999998801E-2</v>
      </c>
      <c r="DO207" s="64">
        <v>6.1211894999990697E-2</v>
      </c>
      <c r="DP207" s="64">
        <v>2.6975980000010199E-3</v>
      </c>
      <c r="DQ207" s="64">
        <v>6.6478039999995395E-2</v>
      </c>
      <c r="DR207" s="64">
        <v>3.6631974999989901E-2</v>
      </c>
      <c r="DS207" s="64">
        <v>-1.70311300000003E-2</v>
      </c>
      <c r="DT207" s="64">
        <v>-1.02741625000014E-2</v>
      </c>
      <c r="DU207" s="64">
        <v>-6.5965495999997806E-2</v>
      </c>
      <c r="DV207" s="64">
        <v>-3.3025282999998899E-2</v>
      </c>
      <c r="DW207" s="64">
        <v>8.2145944000000498E-2</v>
      </c>
      <c r="DX207" s="64">
        <v>2.9528588000093899E-3</v>
      </c>
      <c r="DY207" s="64">
        <v>-4.0813930000005397E-2</v>
      </c>
      <c r="DZ207" s="64">
        <v>-2.1060557999996701E-2</v>
      </c>
      <c r="EA207" s="64">
        <v>0.14524767999999399</v>
      </c>
      <c r="EB207" s="64">
        <v>0.128685639999993</v>
      </c>
    </row>
    <row r="208" spans="1:132" x14ac:dyDescent="0.3">
      <c r="A208" s="63"/>
      <c r="B208" s="83" t="s">
        <v>399</v>
      </c>
      <c r="C208" s="64">
        <v>0.114368690000011</v>
      </c>
      <c r="D208" s="64">
        <v>1.6647454000007202E-2</v>
      </c>
      <c r="E208" s="64">
        <v>-0.13670327999999499</v>
      </c>
      <c r="F208" s="64">
        <v>-0.50806134999999997</v>
      </c>
      <c r="G208" s="64">
        <v>0.39900470000000499</v>
      </c>
      <c r="H208" s="64">
        <v>5.8014505000003602E-2</v>
      </c>
      <c r="I208" s="64">
        <v>1.0729989000002301E-2</v>
      </c>
      <c r="J208" s="64">
        <v>0.35966298000000801</v>
      </c>
      <c r="K208" s="64">
        <v>-0.16779037999999899</v>
      </c>
      <c r="L208" s="64">
        <v>-7.4587130000003402E-2</v>
      </c>
      <c r="M208" s="64">
        <v>-6.9560030000004297E-2</v>
      </c>
      <c r="N208" s="64">
        <v>5.2899487000002098E-2</v>
      </c>
      <c r="O208" s="64">
        <v>1.1537335999989301E-2</v>
      </c>
      <c r="P208" s="64">
        <v>9.3640659999394405E-4</v>
      </c>
      <c r="Q208" s="64">
        <v>-0.18238306000000201</v>
      </c>
      <c r="R208" s="64">
        <v>-7.9945415000004502E-2</v>
      </c>
      <c r="S208" s="64">
        <v>0.28253248000000802</v>
      </c>
      <c r="T208" s="64">
        <v>-0.13814885999999801</v>
      </c>
      <c r="U208" s="64">
        <v>-2.1973940999997499E-2</v>
      </c>
      <c r="V208" s="64">
        <v>-0.16038719000000001</v>
      </c>
      <c r="W208" s="64">
        <v>-0.13992938000000299</v>
      </c>
      <c r="X208" s="64">
        <v>0.58502567000000605</v>
      </c>
      <c r="Y208" s="64">
        <v>6.2238768000000298E-2</v>
      </c>
      <c r="Z208" s="64">
        <v>0.30990984999998999</v>
      </c>
      <c r="AA208" s="64">
        <v>7.3672259999990594E-2</v>
      </c>
      <c r="AB208" s="64">
        <v>-0.21513056999999899</v>
      </c>
      <c r="AC208" s="64">
        <v>5.1183607000071501E-3</v>
      </c>
      <c r="AD208" s="64">
        <v>-0.122261410000002</v>
      </c>
      <c r="AE208" s="64">
        <v>3.7340414000008898E-2</v>
      </c>
      <c r="AF208" s="64">
        <v>1.8394680000000101E-2</v>
      </c>
      <c r="AG208" s="64">
        <v>0.15961815000000701</v>
      </c>
      <c r="AH208" s="64">
        <v>-0.112056270000005</v>
      </c>
      <c r="AI208" s="64">
        <v>-0.12766139000000001</v>
      </c>
      <c r="AJ208" s="64">
        <v>-3.7296661000052501E-3</v>
      </c>
      <c r="AK208" s="64">
        <v>0.14101318999999399</v>
      </c>
      <c r="AL208" s="64">
        <v>-0.186035699999998</v>
      </c>
      <c r="AM208" s="64">
        <v>5.0763886000004803E-2</v>
      </c>
      <c r="AN208" s="64">
        <v>-0.181681170000003</v>
      </c>
      <c r="AO208" s="64">
        <v>5.8881809999999903E-2</v>
      </c>
      <c r="AP208" s="64">
        <v>-7.3559633999997806E-2</v>
      </c>
      <c r="AQ208" s="64">
        <v>-0.11544916000000301</v>
      </c>
      <c r="AR208" s="64">
        <v>7.0887340000003199E-2</v>
      </c>
      <c r="AS208" s="64">
        <v>7.8100329999997206E-2</v>
      </c>
      <c r="AT208" s="64">
        <v>5.9291261999994099E-2</v>
      </c>
      <c r="AU208" s="64">
        <v>-7.5055139999724596E-4</v>
      </c>
      <c r="AV208" s="64">
        <v>8.5411410000002505E-2</v>
      </c>
      <c r="AW208" s="64">
        <v>-6.7286219999995706E-2</v>
      </c>
      <c r="AX208" s="64">
        <v>-6.4222496000021501E-3</v>
      </c>
      <c r="AY208" s="64">
        <v>6.24668339999968E-2</v>
      </c>
      <c r="AZ208" s="64">
        <v>2.0649678999995501E-2</v>
      </c>
      <c r="BA208" s="64">
        <v>7.6611300000006793E-2</v>
      </c>
      <c r="BB208" s="64">
        <v>0.14926948000000301</v>
      </c>
      <c r="BC208" s="64">
        <v>-3.8888097000000503E-2</v>
      </c>
      <c r="BD208" s="64">
        <v>-4.4246160000005502E-2</v>
      </c>
      <c r="BE208" s="64">
        <v>-8.0283830000005302E-2</v>
      </c>
      <c r="BF208" s="64">
        <v>0.13217182000000399</v>
      </c>
      <c r="BG208" s="64">
        <v>0.101018950000009</v>
      </c>
      <c r="BH208" s="64">
        <v>0.20253766000000201</v>
      </c>
      <c r="BI208" s="64">
        <v>-0.17255521000000301</v>
      </c>
      <c r="BJ208" s="64">
        <v>-3.6563362999997302E-2</v>
      </c>
      <c r="BK208" s="64">
        <v>-0.179273700000004</v>
      </c>
      <c r="BL208" s="64">
        <v>-7.8771079999995205E-2</v>
      </c>
      <c r="BM208" s="64">
        <v>-4.9991753000000499E-2</v>
      </c>
      <c r="BN208" s="64">
        <v>-8.04209200000017E-2</v>
      </c>
      <c r="BO208" s="64">
        <v>3.1100169999964699E-3</v>
      </c>
      <c r="BP208" s="64">
        <v>-0.50562950000000395</v>
      </c>
      <c r="BQ208" s="64">
        <v>7.2338809999994397E-2</v>
      </c>
      <c r="BR208" s="64">
        <v>0.35714173000000998</v>
      </c>
      <c r="BS208" s="64">
        <v>-0.183576929999996</v>
      </c>
      <c r="BT208" s="64">
        <v>-2.7751816000010101E-3</v>
      </c>
      <c r="BU208" s="64">
        <v>-0.136080370000002</v>
      </c>
      <c r="BV208" s="64">
        <v>0.26817273999999403</v>
      </c>
      <c r="BW208" s="64">
        <v>-7.1266189999996704E-2</v>
      </c>
      <c r="BX208" s="64">
        <v>-6.6177229999997395E-2</v>
      </c>
      <c r="BY208" s="64">
        <v>0.22412111000000801</v>
      </c>
      <c r="BZ208" s="64">
        <v>0.12804966999999701</v>
      </c>
      <c r="CA208" s="64">
        <v>-1.9147900000004998E-2</v>
      </c>
      <c r="CB208" s="64">
        <v>-6.0496239999996398E-2</v>
      </c>
      <c r="CC208" s="64">
        <v>-0.15833578999999701</v>
      </c>
      <c r="CD208" s="64">
        <v>0.11065369000000699</v>
      </c>
      <c r="CE208" s="64">
        <v>-0.10697042999999699</v>
      </c>
      <c r="CF208" s="64">
        <v>6.84534459999942E-2</v>
      </c>
      <c r="CG208" s="64">
        <v>-4.5225397000003803E-2</v>
      </c>
      <c r="CH208" s="64">
        <v>0.16560483000001</v>
      </c>
      <c r="CI208" s="64">
        <v>0.17156819999999401</v>
      </c>
      <c r="CJ208" s="64">
        <v>-0.14100432000000401</v>
      </c>
      <c r="CK208" s="64">
        <v>8.4159470000000403E-2</v>
      </c>
      <c r="CL208" s="64">
        <v>-6.98781800000048E-2</v>
      </c>
      <c r="CM208" s="64">
        <v>0.25845905999999402</v>
      </c>
      <c r="CN208" s="64">
        <v>-0.27172642999999702</v>
      </c>
      <c r="CO208" s="64">
        <v>-5.5632139999994799E-2</v>
      </c>
      <c r="CP208" s="64">
        <v>-2.62166800000019E-2</v>
      </c>
      <c r="CQ208" s="64">
        <v>4.2150790000006197E-2</v>
      </c>
      <c r="CR208" s="64">
        <v>-0.24390494999999601</v>
      </c>
      <c r="CS208" s="64">
        <v>1.1656499999990201E-2</v>
      </c>
      <c r="CT208" s="64">
        <v>-1.9870921999998199E-2</v>
      </c>
      <c r="CU208" s="64">
        <v>-0.16084272999999899</v>
      </c>
      <c r="CV208" s="64">
        <v>-9.4299405999998004E-2</v>
      </c>
      <c r="CW208" s="64">
        <v>-0.173930749999995</v>
      </c>
      <c r="CX208" s="64">
        <v>0.105681990000006</v>
      </c>
      <c r="CY208" s="64">
        <v>-0.28690955000000301</v>
      </c>
      <c r="CZ208" s="64">
        <v>-1.4350593000000999E-2</v>
      </c>
      <c r="DA208" s="64">
        <v>-0.61500007000000501</v>
      </c>
      <c r="DB208" s="64">
        <v>8.4739960000002099E-2</v>
      </c>
      <c r="DC208" s="64">
        <v>4.1042077000064099E-3</v>
      </c>
      <c r="DD208" s="64">
        <v>6.7612490000001899E-2</v>
      </c>
      <c r="DE208" s="64">
        <v>1.13830180000107E-2</v>
      </c>
      <c r="DF208" s="64">
        <v>-3.4801744000001501E-2</v>
      </c>
      <c r="DG208" s="64">
        <v>4.3894056000004497E-2</v>
      </c>
      <c r="DH208" s="64">
        <v>0.87244402999999704</v>
      </c>
      <c r="DI208" s="64">
        <v>1.9695977999889501E-3</v>
      </c>
      <c r="DJ208" s="64">
        <v>-8.0266449999999406E-2</v>
      </c>
      <c r="DK208" s="64">
        <v>0.33316448000000298</v>
      </c>
      <c r="DL208" s="64">
        <v>-5.4056514000000402E-2</v>
      </c>
      <c r="DM208" s="64">
        <v>-0.122873864999995</v>
      </c>
      <c r="DN208" s="64">
        <v>-4.8362634999998801E-2</v>
      </c>
      <c r="DO208" s="64">
        <v>6.1211894999990697E-2</v>
      </c>
      <c r="DP208" s="64">
        <v>2.6975980000010199E-3</v>
      </c>
      <c r="DQ208" s="64">
        <v>6.6478039999995395E-2</v>
      </c>
      <c r="DR208" s="64">
        <v>3.6631974999989901E-2</v>
      </c>
      <c r="DS208" s="64">
        <v>-1.70311300000003E-2</v>
      </c>
      <c r="DT208" s="64">
        <v>-1.02741625000014E-2</v>
      </c>
      <c r="DU208" s="64">
        <v>-6.5965495999997806E-2</v>
      </c>
      <c r="DV208" s="64">
        <v>-3.3025282999998899E-2</v>
      </c>
      <c r="DW208" s="64">
        <v>8.2145944000000498E-2</v>
      </c>
      <c r="DX208" s="64">
        <v>2.9528588000093899E-3</v>
      </c>
      <c r="DY208" s="64">
        <v>-4.0813930000005397E-2</v>
      </c>
      <c r="DZ208" s="64">
        <v>-2.1060557999996701E-2</v>
      </c>
      <c r="EA208" s="64">
        <v>0.14524767999999399</v>
      </c>
      <c r="EB208" s="64">
        <v>0.128685639999993</v>
      </c>
    </row>
    <row r="209" spans="1:132" x14ac:dyDescent="0.3">
      <c r="A209" s="63"/>
      <c r="B209" s="83" t="s">
        <v>400</v>
      </c>
      <c r="C209" s="64">
        <v>0.114368690000011</v>
      </c>
      <c r="D209" s="64">
        <v>1.6647454000007202E-2</v>
      </c>
      <c r="E209" s="64">
        <v>-0.13670327999999499</v>
      </c>
      <c r="F209" s="64">
        <v>-0.50806134999999997</v>
      </c>
      <c r="G209" s="64">
        <v>0.39900470000000499</v>
      </c>
      <c r="H209" s="64">
        <v>5.8014505000003602E-2</v>
      </c>
      <c r="I209" s="64">
        <v>1.0729989000002301E-2</v>
      </c>
      <c r="J209" s="64">
        <v>0.35966298000000801</v>
      </c>
      <c r="K209" s="64">
        <v>-0.16779037999999899</v>
      </c>
      <c r="L209" s="64">
        <v>-7.4587130000003402E-2</v>
      </c>
      <c r="M209" s="64">
        <v>-6.9560030000004297E-2</v>
      </c>
      <c r="N209" s="64">
        <v>5.2899487000002098E-2</v>
      </c>
      <c r="O209" s="64">
        <v>1.1537335999989301E-2</v>
      </c>
      <c r="P209" s="64">
        <v>9.3640659999394405E-4</v>
      </c>
      <c r="Q209" s="64">
        <v>-0.18238306000000201</v>
      </c>
      <c r="R209" s="64">
        <v>-7.9945415000004502E-2</v>
      </c>
      <c r="S209" s="64">
        <v>0.28253248000000802</v>
      </c>
      <c r="T209" s="64">
        <v>-0.13814885999999801</v>
      </c>
      <c r="U209" s="64">
        <v>-2.1973940999997499E-2</v>
      </c>
      <c r="V209" s="64">
        <v>-0.16038719000000001</v>
      </c>
      <c r="W209" s="64">
        <v>-0.13992938000000299</v>
      </c>
      <c r="X209" s="64">
        <v>0.58502567000000605</v>
      </c>
      <c r="Y209" s="64">
        <v>6.2238768000000298E-2</v>
      </c>
      <c r="Z209" s="64">
        <v>0.30990984999998999</v>
      </c>
      <c r="AA209" s="64">
        <v>7.3672259999990594E-2</v>
      </c>
      <c r="AB209" s="64">
        <v>-0.21513056999999899</v>
      </c>
      <c r="AC209" s="64">
        <v>5.1183607000071501E-3</v>
      </c>
      <c r="AD209" s="64">
        <v>-0.122261410000002</v>
      </c>
      <c r="AE209" s="64">
        <v>3.7340414000008898E-2</v>
      </c>
      <c r="AF209" s="64">
        <v>1.8394680000000101E-2</v>
      </c>
      <c r="AG209" s="64">
        <v>0.15961815000000701</v>
      </c>
      <c r="AH209" s="64">
        <v>-0.112056270000005</v>
      </c>
      <c r="AI209" s="64">
        <v>-0.12766139000000001</v>
      </c>
      <c r="AJ209" s="64">
        <v>-3.7296661000052501E-3</v>
      </c>
      <c r="AK209" s="64">
        <v>0.14101318999999399</v>
      </c>
      <c r="AL209" s="64">
        <v>-0.186035699999998</v>
      </c>
      <c r="AM209" s="64">
        <v>5.0763886000004803E-2</v>
      </c>
      <c r="AN209" s="64">
        <v>-0.181681170000003</v>
      </c>
      <c r="AO209" s="64">
        <v>5.8881809999999903E-2</v>
      </c>
      <c r="AP209" s="64">
        <v>-7.3559633999997806E-2</v>
      </c>
      <c r="AQ209" s="64">
        <v>-0.11544916000000301</v>
      </c>
      <c r="AR209" s="64">
        <v>7.0887340000003199E-2</v>
      </c>
      <c r="AS209" s="64">
        <v>7.8100329999997206E-2</v>
      </c>
      <c r="AT209" s="64">
        <v>5.9291261999994099E-2</v>
      </c>
      <c r="AU209" s="64">
        <v>-7.5055139999724596E-4</v>
      </c>
      <c r="AV209" s="64">
        <v>8.5411410000002505E-2</v>
      </c>
      <c r="AW209" s="64">
        <v>-6.7286219999995706E-2</v>
      </c>
      <c r="AX209" s="64">
        <v>-6.4222496000021501E-3</v>
      </c>
      <c r="AY209" s="64">
        <v>6.24668339999968E-2</v>
      </c>
      <c r="AZ209" s="64">
        <v>2.0649678999995501E-2</v>
      </c>
      <c r="BA209" s="64">
        <v>7.6611300000006793E-2</v>
      </c>
      <c r="BB209" s="64">
        <v>0.14926948000000301</v>
      </c>
      <c r="BC209" s="64">
        <v>-3.8888097000000503E-2</v>
      </c>
      <c r="BD209" s="64">
        <v>-4.4246160000005502E-2</v>
      </c>
      <c r="BE209" s="64">
        <v>-8.0283830000005302E-2</v>
      </c>
      <c r="BF209" s="64">
        <v>0.13217182000000399</v>
      </c>
      <c r="BG209" s="64">
        <v>0.101018950000009</v>
      </c>
      <c r="BH209" s="64">
        <v>0.20253766000000201</v>
      </c>
      <c r="BI209" s="64">
        <v>-0.17255521000000301</v>
      </c>
      <c r="BJ209" s="64">
        <v>-3.6563362999997302E-2</v>
      </c>
      <c r="BK209" s="64">
        <v>-0.179273700000004</v>
      </c>
      <c r="BL209" s="64">
        <v>-7.8771079999995205E-2</v>
      </c>
      <c r="BM209" s="64">
        <v>-4.9991753000000499E-2</v>
      </c>
      <c r="BN209" s="64">
        <v>-8.04209200000017E-2</v>
      </c>
      <c r="BO209" s="64">
        <v>3.1100169999964699E-3</v>
      </c>
      <c r="BP209" s="64">
        <v>-0.50562950000000395</v>
      </c>
      <c r="BQ209" s="64">
        <v>7.2338809999994397E-2</v>
      </c>
      <c r="BR209" s="64">
        <v>0.35714173000000998</v>
      </c>
      <c r="BS209" s="64">
        <v>-0.183576929999996</v>
      </c>
      <c r="BT209" s="64">
        <v>-2.7751816000010101E-3</v>
      </c>
      <c r="BU209" s="64">
        <v>-0.136080370000002</v>
      </c>
      <c r="BV209" s="64">
        <v>0.26817273999999403</v>
      </c>
      <c r="BW209" s="64">
        <v>-7.1266189999996704E-2</v>
      </c>
      <c r="BX209" s="64">
        <v>-6.6177229999997395E-2</v>
      </c>
      <c r="BY209" s="64">
        <v>0.22412111000000801</v>
      </c>
      <c r="BZ209" s="64">
        <v>0.12804966999999701</v>
      </c>
      <c r="CA209" s="64">
        <v>-1.9147900000004998E-2</v>
      </c>
      <c r="CB209" s="64">
        <v>-6.0496239999996398E-2</v>
      </c>
      <c r="CC209" s="64">
        <v>-0.15833578999999701</v>
      </c>
      <c r="CD209" s="64">
        <v>0.11065369000000699</v>
      </c>
      <c r="CE209" s="64">
        <v>-0.10697042999999699</v>
      </c>
      <c r="CF209" s="64">
        <v>6.84534459999942E-2</v>
      </c>
      <c r="CG209" s="64">
        <v>-4.5225397000003803E-2</v>
      </c>
      <c r="CH209" s="64">
        <v>0.16560483000001</v>
      </c>
      <c r="CI209" s="64">
        <v>0.17156819999999401</v>
      </c>
      <c r="CJ209" s="64">
        <v>-0.14100432000000401</v>
      </c>
      <c r="CK209" s="64">
        <v>8.4159470000000403E-2</v>
      </c>
      <c r="CL209" s="64">
        <v>-6.98781800000048E-2</v>
      </c>
      <c r="CM209" s="64">
        <v>0.25845905999999402</v>
      </c>
      <c r="CN209" s="64">
        <v>-0.27172642999999702</v>
      </c>
      <c r="CO209" s="64">
        <v>-5.5632139999994799E-2</v>
      </c>
      <c r="CP209" s="64">
        <v>-2.62166800000019E-2</v>
      </c>
      <c r="CQ209" s="64">
        <v>4.2150790000006197E-2</v>
      </c>
      <c r="CR209" s="64">
        <v>-0.24390494999999601</v>
      </c>
      <c r="CS209" s="64">
        <v>1.1656499999990201E-2</v>
      </c>
      <c r="CT209" s="64">
        <v>-1.9870921999998199E-2</v>
      </c>
      <c r="CU209" s="64">
        <v>-0.16084272999999899</v>
      </c>
      <c r="CV209" s="64">
        <v>-9.4299405999998004E-2</v>
      </c>
      <c r="CW209" s="64">
        <v>-0.173930749999995</v>
      </c>
      <c r="CX209" s="64">
        <v>0.105681990000006</v>
      </c>
      <c r="CY209" s="64">
        <v>-0.28690955000000301</v>
      </c>
      <c r="CZ209" s="64">
        <v>-1.4350593000000999E-2</v>
      </c>
      <c r="DA209" s="64">
        <v>-0.61500007000000501</v>
      </c>
      <c r="DB209" s="64">
        <v>8.4739960000002099E-2</v>
      </c>
      <c r="DC209" s="64">
        <v>4.1042077000064099E-3</v>
      </c>
      <c r="DD209" s="64">
        <v>6.7612490000001899E-2</v>
      </c>
      <c r="DE209" s="64">
        <v>1.13830180000107E-2</v>
      </c>
      <c r="DF209" s="64">
        <v>-3.4801744000001501E-2</v>
      </c>
      <c r="DG209" s="64">
        <v>4.3894056000004497E-2</v>
      </c>
      <c r="DH209" s="64">
        <v>0.87244402999999704</v>
      </c>
      <c r="DI209" s="64">
        <v>1.9695977999889501E-3</v>
      </c>
      <c r="DJ209" s="64">
        <v>-8.0266449999999406E-2</v>
      </c>
      <c r="DK209" s="64">
        <v>0.33316448000000298</v>
      </c>
      <c r="DL209" s="64">
        <v>-5.4056514000000402E-2</v>
      </c>
      <c r="DM209" s="64">
        <v>-0.122873864999995</v>
      </c>
      <c r="DN209" s="64">
        <v>-4.8362634999998801E-2</v>
      </c>
      <c r="DO209" s="64">
        <v>6.1211894999990697E-2</v>
      </c>
      <c r="DP209" s="64">
        <v>2.6975980000010199E-3</v>
      </c>
      <c r="DQ209" s="64">
        <v>6.6478039999995395E-2</v>
      </c>
      <c r="DR209" s="64">
        <v>3.6631974999989901E-2</v>
      </c>
      <c r="DS209" s="64">
        <v>-1.70311300000003E-2</v>
      </c>
      <c r="DT209" s="64">
        <v>-1.02741625000014E-2</v>
      </c>
      <c r="DU209" s="64">
        <v>-6.5965495999997806E-2</v>
      </c>
      <c r="DV209" s="64">
        <v>-3.3025282999998899E-2</v>
      </c>
      <c r="DW209" s="64">
        <v>8.2145944000000498E-2</v>
      </c>
      <c r="DX209" s="64">
        <v>2.9528588000093899E-3</v>
      </c>
      <c r="DY209" s="64">
        <v>-4.0813930000005397E-2</v>
      </c>
      <c r="DZ209" s="64">
        <v>-2.1060557999996701E-2</v>
      </c>
      <c r="EA209" s="64">
        <v>0.14524767999999399</v>
      </c>
      <c r="EB209" s="64">
        <v>0.128685639999993</v>
      </c>
    </row>
    <row r="210" spans="1:132" x14ac:dyDescent="0.3">
      <c r="A210" s="63"/>
      <c r="B210" s="83" t="s">
        <v>401</v>
      </c>
      <c r="C210" s="64">
        <v>0.114368690000011</v>
      </c>
      <c r="D210" s="64">
        <v>1.6647454000007202E-2</v>
      </c>
      <c r="E210" s="64">
        <v>-0.13670327999999499</v>
      </c>
      <c r="F210" s="64">
        <v>-0.50806134999999997</v>
      </c>
      <c r="G210" s="64">
        <v>0.39900470000000499</v>
      </c>
      <c r="H210" s="64">
        <v>5.8014505000003602E-2</v>
      </c>
      <c r="I210" s="64">
        <v>1.0729989000002301E-2</v>
      </c>
      <c r="J210" s="64">
        <v>0.35966298000000801</v>
      </c>
      <c r="K210" s="64">
        <v>-0.16779037999999899</v>
      </c>
      <c r="L210" s="64">
        <v>-7.4587130000003402E-2</v>
      </c>
      <c r="M210" s="64">
        <v>-6.9560030000004297E-2</v>
      </c>
      <c r="N210" s="64">
        <v>5.2899487000002098E-2</v>
      </c>
      <c r="O210" s="64">
        <v>1.1537335999989301E-2</v>
      </c>
      <c r="P210" s="64">
        <v>9.3640659999394405E-4</v>
      </c>
      <c r="Q210" s="64">
        <v>-0.18238306000000201</v>
      </c>
      <c r="R210" s="64">
        <v>-7.9945415000004502E-2</v>
      </c>
      <c r="S210" s="64">
        <v>0.28253248000000802</v>
      </c>
      <c r="T210" s="64">
        <v>-0.13814885999999801</v>
      </c>
      <c r="U210" s="64">
        <v>-2.1973940999997499E-2</v>
      </c>
      <c r="V210" s="64">
        <v>-0.16038719000000001</v>
      </c>
      <c r="W210" s="64">
        <v>-0.13992938000000299</v>
      </c>
      <c r="X210" s="64">
        <v>0.58502567000000605</v>
      </c>
      <c r="Y210" s="64">
        <v>6.2238768000000298E-2</v>
      </c>
      <c r="Z210" s="64">
        <v>0.30990984999998999</v>
      </c>
      <c r="AA210" s="64">
        <v>7.3672259999990594E-2</v>
      </c>
      <c r="AB210" s="64">
        <v>-0.21513056999999899</v>
      </c>
      <c r="AC210" s="64">
        <v>5.1183607000071501E-3</v>
      </c>
      <c r="AD210" s="64">
        <v>-0.122261410000002</v>
      </c>
      <c r="AE210" s="64">
        <v>3.7340414000008898E-2</v>
      </c>
      <c r="AF210" s="64">
        <v>1.8394680000000101E-2</v>
      </c>
      <c r="AG210" s="64">
        <v>0.15961815000000701</v>
      </c>
      <c r="AH210" s="64">
        <v>-0.112056270000005</v>
      </c>
      <c r="AI210" s="64">
        <v>-0.12766139000000001</v>
      </c>
      <c r="AJ210" s="64">
        <v>-3.7296661000052501E-3</v>
      </c>
      <c r="AK210" s="64">
        <v>0.14101318999999399</v>
      </c>
      <c r="AL210" s="64">
        <v>-0.186035699999998</v>
      </c>
      <c r="AM210" s="64">
        <v>5.0763886000004803E-2</v>
      </c>
      <c r="AN210" s="64">
        <v>-0.181681170000003</v>
      </c>
      <c r="AO210" s="64">
        <v>5.8881809999999903E-2</v>
      </c>
      <c r="AP210" s="64">
        <v>-7.3559633999997806E-2</v>
      </c>
      <c r="AQ210" s="64">
        <v>-0.11544916000000301</v>
      </c>
      <c r="AR210" s="64">
        <v>7.0887340000003199E-2</v>
      </c>
      <c r="AS210" s="64">
        <v>7.8100329999997206E-2</v>
      </c>
      <c r="AT210" s="64">
        <v>5.9291261999994099E-2</v>
      </c>
      <c r="AU210" s="64">
        <v>-7.5055139999724596E-4</v>
      </c>
      <c r="AV210" s="64">
        <v>8.5411410000002505E-2</v>
      </c>
      <c r="AW210" s="64">
        <v>-6.7286219999995706E-2</v>
      </c>
      <c r="AX210" s="64">
        <v>-6.4222496000021501E-3</v>
      </c>
      <c r="AY210" s="64">
        <v>6.24668339999968E-2</v>
      </c>
      <c r="AZ210" s="64">
        <v>2.0649678999995501E-2</v>
      </c>
      <c r="BA210" s="64">
        <v>7.6611300000006793E-2</v>
      </c>
      <c r="BB210" s="64">
        <v>0.14926948000000301</v>
      </c>
      <c r="BC210" s="64">
        <v>-3.8888097000000503E-2</v>
      </c>
      <c r="BD210" s="64">
        <v>-4.4246160000005502E-2</v>
      </c>
      <c r="BE210" s="64">
        <v>-8.0283830000005302E-2</v>
      </c>
      <c r="BF210" s="64">
        <v>0.13217182000000399</v>
      </c>
      <c r="BG210" s="64">
        <v>0.101018950000009</v>
      </c>
      <c r="BH210" s="64">
        <v>0.20253766000000201</v>
      </c>
      <c r="BI210" s="64">
        <v>-0.17255521000000301</v>
      </c>
      <c r="BJ210" s="64">
        <v>-3.6563362999997302E-2</v>
      </c>
      <c r="BK210" s="64">
        <v>-0.179273700000004</v>
      </c>
      <c r="BL210" s="64">
        <v>-7.8771079999995205E-2</v>
      </c>
      <c r="BM210" s="64">
        <v>-4.9991753000000499E-2</v>
      </c>
      <c r="BN210" s="64">
        <v>-8.04209200000017E-2</v>
      </c>
      <c r="BO210" s="64">
        <v>3.1100169999964699E-3</v>
      </c>
      <c r="BP210" s="64">
        <v>-0.50562950000000395</v>
      </c>
      <c r="BQ210" s="64">
        <v>7.2338809999994397E-2</v>
      </c>
      <c r="BR210" s="64">
        <v>0.35714173000000998</v>
      </c>
      <c r="BS210" s="64">
        <v>-0.183576929999996</v>
      </c>
      <c r="BT210" s="64">
        <v>-2.7751816000010101E-3</v>
      </c>
      <c r="BU210" s="64">
        <v>-0.136080370000002</v>
      </c>
      <c r="BV210" s="64">
        <v>0.26817273999999403</v>
      </c>
      <c r="BW210" s="64">
        <v>-7.1266189999996704E-2</v>
      </c>
      <c r="BX210" s="64">
        <v>-6.6177229999997395E-2</v>
      </c>
      <c r="BY210" s="64">
        <v>0.22412111000000801</v>
      </c>
      <c r="BZ210" s="64">
        <v>0.12804966999999701</v>
      </c>
      <c r="CA210" s="64">
        <v>-1.9147900000004998E-2</v>
      </c>
      <c r="CB210" s="64">
        <v>-6.0496239999996398E-2</v>
      </c>
      <c r="CC210" s="64">
        <v>-0.15833578999999701</v>
      </c>
      <c r="CD210" s="64">
        <v>0.11065369000000699</v>
      </c>
      <c r="CE210" s="64">
        <v>-0.10697042999999699</v>
      </c>
      <c r="CF210" s="64">
        <v>6.84534459999942E-2</v>
      </c>
      <c r="CG210" s="64">
        <v>-4.5225397000003803E-2</v>
      </c>
      <c r="CH210" s="64">
        <v>0.16560483000001</v>
      </c>
      <c r="CI210" s="64">
        <v>0.17156819999999401</v>
      </c>
      <c r="CJ210" s="64">
        <v>-0.14100432000000401</v>
      </c>
      <c r="CK210" s="64">
        <v>8.4159470000000403E-2</v>
      </c>
      <c r="CL210" s="64">
        <v>-6.98781800000048E-2</v>
      </c>
      <c r="CM210" s="64">
        <v>0.25845905999999402</v>
      </c>
      <c r="CN210" s="64">
        <v>-0.27172642999999702</v>
      </c>
      <c r="CO210" s="64">
        <v>-5.5632139999994799E-2</v>
      </c>
      <c r="CP210" s="64">
        <v>-2.62166800000019E-2</v>
      </c>
      <c r="CQ210" s="64">
        <v>4.2150790000006197E-2</v>
      </c>
      <c r="CR210" s="64">
        <v>-0.24390494999999601</v>
      </c>
      <c r="CS210" s="64">
        <v>1.1656499999990201E-2</v>
      </c>
      <c r="CT210" s="64">
        <v>-1.9870921999998199E-2</v>
      </c>
      <c r="CU210" s="64">
        <v>-0.16084272999999899</v>
      </c>
      <c r="CV210" s="64">
        <v>-9.4299405999998004E-2</v>
      </c>
      <c r="CW210" s="64">
        <v>-0.173930749999995</v>
      </c>
      <c r="CX210" s="64">
        <v>0.105681990000006</v>
      </c>
      <c r="CY210" s="64">
        <v>-0.28690955000000301</v>
      </c>
      <c r="CZ210" s="64">
        <v>-1.4350593000000999E-2</v>
      </c>
      <c r="DA210" s="64">
        <v>-0.61500007000000501</v>
      </c>
      <c r="DB210" s="64">
        <v>8.4739960000002099E-2</v>
      </c>
      <c r="DC210" s="64">
        <v>4.1042077000064099E-3</v>
      </c>
      <c r="DD210" s="64">
        <v>6.7612490000001899E-2</v>
      </c>
      <c r="DE210" s="64">
        <v>1.13830180000107E-2</v>
      </c>
      <c r="DF210" s="64">
        <v>-3.4801744000001501E-2</v>
      </c>
      <c r="DG210" s="64">
        <v>4.3894056000004497E-2</v>
      </c>
      <c r="DH210" s="64">
        <v>0.87244402999999704</v>
      </c>
      <c r="DI210" s="64">
        <v>1.9695977999889501E-3</v>
      </c>
      <c r="DJ210" s="64">
        <v>-8.0266449999999406E-2</v>
      </c>
      <c r="DK210" s="64">
        <v>0.33316448000000298</v>
      </c>
      <c r="DL210" s="64">
        <v>-5.4056514000000402E-2</v>
      </c>
      <c r="DM210" s="64">
        <v>-0.122873864999995</v>
      </c>
      <c r="DN210" s="64">
        <v>-4.8362634999998801E-2</v>
      </c>
      <c r="DO210" s="64">
        <v>6.1211894999990697E-2</v>
      </c>
      <c r="DP210" s="64">
        <v>2.6975980000010199E-3</v>
      </c>
      <c r="DQ210" s="64">
        <v>6.6478039999995395E-2</v>
      </c>
      <c r="DR210" s="64">
        <v>3.6631974999989901E-2</v>
      </c>
      <c r="DS210" s="64">
        <v>-1.70311300000003E-2</v>
      </c>
      <c r="DT210" s="64">
        <v>-1.02741625000014E-2</v>
      </c>
      <c r="DU210" s="64">
        <v>-6.5965495999997806E-2</v>
      </c>
      <c r="DV210" s="64">
        <v>-3.3025282999998899E-2</v>
      </c>
      <c r="DW210" s="64">
        <v>8.2145944000000498E-2</v>
      </c>
      <c r="DX210" s="64">
        <v>2.9528588000093899E-3</v>
      </c>
      <c r="DY210" s="64">
        <v>-4.0813930000005397E-2</v>
      </c>
      <c r="DZ210" s="64">
        <v>-2.1060557999996701E-2</v>
      </c>
      <c r="EA210" s="64">
        <v>0.14524767999999399</v>
      </c>
      <c r="EB210" s="64">
        <v>0.128685639999993</v>
      </c>
    </row>
    <row r="211" spans="1:132" x14ac:dyDescent="0.3">
      <c r="A211" s="63"/>
      <c r="B211" s="83" t="s">
        <v>402</v>
      </c>
      <c r="C211" s="64">
        <v>0.114368690000011</v>
      </c>
      <c r="D211" s="64">
        <v>1.6647454000007202E-2</v>
      </c>
      <c r="E211" s="64">
        <v>-0.13670327999999499</v>
      </c>
      <c r="F211" s="64">
        <v>-0.50806134999999997</v>
      </c>
      <c r="G211" s="64">
        <v>0.39900470000000499</v>
      </c>
      <c r="H211" s="64">
        <v>5.8014505000003602E-2</v>
      </c>
      <c r="I211" s="64">
        <v>1.0729989000002301E-2</v>
      </c>
      <c r="J211" s="64">
        <v>0.35966298000000801</v>
      </c>
      <c r="K211" s="64">
        <v>-0.16779037999999899</v>
      </c>
      <c r="L211" s="64">
        <v>-7.4587130000003402E-2</v>
      </c>
      <c r="M211" s="64">
        <v>-6.9560030000004297E-2</v>
      </c>
      <c r="N211" s="64">
        <v>5.2899487000002098E-2</v>
      </c>
      <c r="O211" s="64">
        <v>1.1537335999989301E-2</v>
      </c>
      <c r="P211" s="64">
        <v>9.3640659999394405E-4</v>
      </c>
      <c r="Q211" s="64">
        <v>-0.18238306000000201</v>
      </c>
      <c r="R211" s="64">
        <v>-7.9945415000004502E-2</v>
      </c>
      <c r="S211" s="64">
        <v>0.28253248000000802</v>
      </c>
      <c r="T211" s="64">
        <v>-0.13814885999999801</v>
      </c>
      <c r="U211" s="64">
        <v>-2.1973940999997499E-2</v>
      </c>
      <c r="V211" s="64">
        <v>-0.16038719000000001</v>
      </c>
      <c r="W211" s="64">
        <v>-0.13992938000000299</v>
      </c>
      <c r="X211" s="64">
        <v>0.58502567000000605</v>
      </c>
      <c r="Y211" s="64">
        <v>6.2238768000000298E-2</v>
      </c>
      <c r="Z211" s="64">
        <v>0.30990984999998999</v>
      </c>
      <c r="AA211" s="64">
        <v>7.3672259999990594E-2</v>
      </c>
      <c r="AB211" s="64">
        <v>-0.21513056999999899</v>
      </c>
      <c r="AC211" s="64">
        <v>5.1183607000071501E-3</v>
      </c>
      <c r="AD211" s="64">
        <v>-0.122261410000002</v>
      </c>
      <c r="AE211" s="64">
        <v>3.7340414000008898E-2</v>
      </c>
      <c r="AF211" s="64">
        <v>1.8394680000000101E-2</v>
      </c>
      <c r="AG211" s="64">
        <v>0.15961815000000701</v>
      </c>
      <c r="AH211" s="64">
        <v>-0.112056270000005</v>
      </c>
      <c r="AI211" s="64">
        <v>-0.12766139000000001</v>
      </c>
      <c r="AJ211" s="64">
        <v>-3.7296661000052501E-3</v>
      </c>
      <c r="AK211" s="64">
        <v>0.14101318999999399</v>
      </c>
      <c r="AL211" s="64">
        <v>-0.186035699999998</v>
      </c>
      <c r="AM211" s="64">
        <v>5.0763886000004803E-2</v>
      </c>
      <c r="AN211" s="64">
        <v>-0.181681170000003</v>
      </c>
      <c r="AO211" s="64">
        <v>5.8881809999999903E-2</v>
      </c>
      <c r="AP211" s="64">
        <v>-7.3559633999997806E-2</v>
      </c>
      <c r="AQ211" s="64">
        <v>-0.11544916000000301</v>
      </c>
      <c r="AR211" s="64">
        <v>7.0887340000003199E-2</v>
      </c>
      <c r="AS211" s="64">
        <v>7.8100329999997206E-2</v>
      </c>
      <c r="AT211" s="64">
        <v>5.9291261999994099E-2</v>
      </c>
      <c r="AU211" s="64">
        <v>-7.5055139999724596E-4</v>
      </c>
      <c r="AV211" s="64">
        <v>8.5411410000002505E-2</v>
      </c>
      <c r="AW211" s="64">
        <v>-6.7286219999995706E-2</v>
      </c>
      <c r="AX211" s="64">
        <v>-6.4222496000021501E-3</v>
      </c>
      <c r="AY211" s="64">
        <v>6.24668339999968E-2</v>
      </c>
      <c r="AZ211" s="64">
        <v>2.0649678999995501E-2</v>
      </c>
      <c r="BA211" s="64">
        <v>7.6611300000006793E-2</v>
      </c>
      <c r="BB211" s="64">
        <v>0.14926948000000301</v>
      </c>
      <c r="BC211" s="64">
        <v>-3.8888097000000503E-2</v>
      </c>
      <c r="BD211" s="64">
        <v>-4.4246160000005502E-2</v>
      </c>
      <c r="BE211" s="64">
        <v>-8.0283830000005302E-2</v>
      </c>
      <c r="BF211" s="64">
        <v>0.13217182000000399</v>
      </c>
      <c r="BG211" s="64">
        <v>0.101018950000009</v>
      </c>
      <c r="BH211" s="64">
        <v>0.20253766000000201</v>
      </c>
      <c r="BI211" s="64">
        <v>-0.17255521000000301</v>
      </c>
      <c r="BJ211" s="64">
        <v>-3.6563362999997302E-2</v>
      </c>
      <c r="BK211" s="64">
        <v>-0.179273700000004</v>
      </c>
      <c r="BL211" s="64">
        <v>-7.8771079999995205E-2</v>
      </c>
      <c r="BM211" s="64">
        <v>-4.9991753000000499E-2</v>
      </c>
      <c r="BN211" s="64">
        <v>-8.04209200000017E-2</v>
      </c>
      <c r="BO211" s="64">
        <v>3.1100169999964699E-3</v>
      </c>
      <c r="BP211" s="64">
        <v>-0.50562950000000395</v>
      </c>
      <c r="BQ211" s="64">
        <v>7.2338809999994397E-2</v>
      </c>
      <c r="BR211" s="64">
        <v>0.35714173000000998</v>
      </c>
      <c r="BS211" s="64">
        <v>-0.183576929999996</v>
      </c>
      <c r="BT211" s="64">
        <v>-2.7751816000010101E-3</v>
      </c>
      <c r="BU211" s="64">
        <v>-0.136080370000002</v>
      </c>
      <c r="BV211" s="64">
        <v>0.26817273999999403</v>
      </c>
      <c r="BW211" s="64">
        <v>-7.1266189999996704E-2</v>
      </c>
      <c r="BX211" s="64">
        <v>-6.6177229999997395E-2</v>
      </c>
      <c r="BY211" s="64">
        <v>0.22412111000000801</v>
      </c>
      <c r="BZ211" s="64">
        <v>0.12804966999999701</v>
      </c>
      <c r="CA211" s="64">
        <v>-1.9147900000004998E-2</v>
      </c>
      <c r="CB211" s="64">
        <v>-6.0496239999996398E-2</v>
      </c>
      <c r="CC211" s="64">
        <v>-0.15833578999999701</v>
      </c>
      <c r="CD211" s="64">
        <v>0.11065369000000699</v>
      </c>
      <c r="CE211" s="64">
        <v>-0.10697042999999699</v>
      </c>
      <c r="CF211" s="64">
        <v>6.84534459999942E-2</v>
      </c>
      <c r="CG211" s="64">
        <v>-4.5225397000003803E-2</v>
      </c>
      <c r="CH211" s="64">
        <v>0.16560483000001</v>
      </c>
      <c r="CI211" s="64">
        <v>0.17156819999999401</v>
      </c>
      <c r="CJ211" s="64">
        <v>-0.14100432000000401</v>
      </c>
      <c r="CK211" s="64">
        <v>8.4159470000000403E-2</v>
      </c>
      <c r="CL211" s="64">
        <v>-6.98781800000048E-2</v>
      </c>
      <c r="CM211" s="64">
        <v>0.25845905999999402</v>
      </c>
      <c r="CN211" s="64">
        <v>-0.27172642999999702</v>
      </c>
      <c r="CO211" s="64">
        <v>-5.5632139999994799E-2</v>
      </c>
      <c r="CP211" s="64">
        <v>-2.62166800000019E-2</v>
      </c>
      <c r="CQ211" s="64">
        <v>4.2150790000006197E-2</v>
      </c>
      <c r="CR211" s="64">
        <v>-0.24390494999999601</v>
      </c>
      <c r="CS211" s="64">
        <v>1.1656499999990201E-2</v>
      </c>
      <c r="CT211" s="64">
        <v>-1.9870921999998199E-2</v>
      </c>
      <c r="CU211" s="64">
        <v>-0.16084272999999899</v>
      </c>
      <c r="CV211" s="64">
        <v>-9.4299405999998004E-2</v>
      </c>
      <c r="CW211" s="64">
        <v>-0.173930749999995</v>
      </c>
      <c r="CX211" s="64">
        <v>0.105681990000006</v>
      </c>
      <c r="CY211" s="64">
        <v>-0.28690955000000301</v>
      </c>
      <c r="CZ211" s="64">
        <v>-1.4350593000000999E-2</v>
      </c>
      <c r="DA211" s="64">
        <v>-0.61500007000000501</v>
      </c>
      <c r="DB211" s="64">
        <v>8.4739960000002099E-2</v>
      </c>
      <c r="DC211" s="64">
        <v>4.1042077000064099E-3</v>
      </c>
      <c r="DD211" s="64">
        <v>6.7612490000001899E-2</v>
      </c>
      <c r="DE211" s="64">
        <v>1.13830180000107E-2</v>
      </c>
      <c r="DF211" s="64">
        <v>-3.4801744000001501E-2</v>
      </c>
      <c r="DG211" s="64">
        <v>4.3894056000004497E-2</v>
      </c>
      <c r="DH211" s="64">
        <v>0.87244402999999704</v>
      </c>
      <c r="DI211" s="64">
        <v>1.9695977999889501E-3</v>
      </c>
      <c r="DJ211" s="64">
        <v>-8.0266449999999406E-2</v>
      </c>
      <c r="DK211" s="64">
        <v>0.33316448000000298</v>
      </c>
      <c r="DL211" s="64">
        <v>-5.4056514000000402E-2</v>
      </c>
      <c r="DM211" s="64">
        <v>-0.122873864999995</v>
      </c>
      <c r="DN211" s="64">
        <v>-4.8362634999998801E-2</v>
      </c>
      <c r="DO211" s="64">
        <v>6.1211894999990697E-2</v>
      </c>
      <c r="DP211" s="64">
        <v>2.6975980000010199E-3</v>
      </c>
      <c r="DQ211" s="64">
        <v>6.6478039999995395E-2</v>
      </c>
      <c r="DR211" s="64">
        <v>3.6631974999989901E-2</v>
      </c>
      <c r="DS211" s="64">
        <v>-1.70311300000003E-2</v>
      </c>
      <c r="DT211" s="64">
        <v>-1.02741625000014E-2</v>
      </c>
      <c r="DU211" s="64">
        <v>-6.5965495999997806E-2</v>
      </c>
      <c r="DV211" s="64">
        <v>-3.3025282999998899E-2</v>
      </c>
      <c r="DW211" s="64">
        <v>8.2145944000000498E-2</v>
      </c>
      <c r="DX211" s="64">
        <v>2.9528588000093899E-3</v>
      </c>
      <c r="DY211" s="64">
        <v>-4.0813930000005397E-2</v>
      </c>
      <c r="DZ211" s="64">
        <v>-2.1060557999996701E-2</v>
      </c>
      <c r="EA211" s="64">
        <v>0.14524767999999399</v>
      </c>
      <c r="EB211" s="64">
        <v>0.128685639999993</v>
      </c>
    </row>
    <row r="212" spans="1:132" x14ac:dyDescent="0.3">
      <c r="A212" s="63"/>
      <c r="B212" s="83" t="s">
        <v>403</v>
      </c>
      <c r="C212" s="64">
        <v>0.114368690000011</v>
      </c>
      <c r="D212" s="64">
        <v>1.6647454000007202E-2</v>
      </c>
      <c r="E212" s="64">
        <v>-0.13670327999999499</v>
      </c>
      <c r="F212" s="64">
        <v>-0.50806134999999997</v>
      </c>
      <c r="G212" s="64">
        <v>0.39900470000000499</v>
      </c>
      <c r="H212" s="64">
        <v>5.8014505000003602E-2</v>
      </c>
      <c r="I212" s="64">
        <v>1.0729989000002301E-2</v>
      </c>
      <c r="J212" s="64">
        <v>0.35966298000000801</v>
      </c>
      <c r="K212" s="64">
        <v>-0.16779037999999899</v>
      </c>
      <c r="L212" s="64">
        <v>-7.4587130000003402E-2</v>
      </c>
      <c r="M212" s="64">
        <v>-6.9560030000004297E-2</v>
      </c>
      <c r="N212" s="64">
        <v>5.2899487000002098E-2</v>
      </c>
      <c r="O212" s="64">
        <v>1.1537335999989301E-2</v>
      </c>
      <c r="P212" s="64">
        <v>9.3640659999394405E-4</v>
      </c>
      <c r="Q212" s="64">
        <v>-0.18238306000000201</v>
      </c>
      <c r="R212" s="64">
        <v>-7.9945415000004502E-2</v>
      </c>
      <c r="S212" s="64">
        <v>0.28253248000000802</v>
      </c>
      <c r="T212" s="64">
        <v>-0.13814885999999801</v>
      </c>
      <c r="U212" s="64">
        <v>-2.1973940999997499E-2</v>
      </c>
      <c r="V212" s="64">
        <v>-0.16038719000000001</v>
      </c>
      <c r="W212" s="64">
        <v>-0.13992938000000299</v>
      </c>
      <c r="X212" s="64">
        <v>0.58502567000000605</v>
      </c>
      <c r="Y212" s="64">
        <v>6.2238768000000298E-2</v>
      </c>
      <c r="Z212" s="64">
        <v>0.30990984999998999</v>
      </c>
      <c r="AA212" s="64">
        <v>7.3672259999990594E-2</v>
      </c>
      <c r="AB212" s="64">
        <v>-0.21513056999999899</v>
      </c>
      <c r="AC212" s="64">
        <v>5.1183607000071501E-3</v>
      </c>
      <c r="AD212" s="64">
        <v>-0.122261410000002</v>
      </c>
      <c r="AE212" s="64">
        <v>3.7340414000008898E-2</v>
      </c>
      <c r="AF212" s="64">
        <v>1.8394680000000101E-2</v>
      </c>
      <c r="AG212" s="64">
        <v>0.15961815000000701</v>
      </c>
      <c r="AH212" s="64">
        <v>-0.112056270000005</v>
      </c>
      <c r="AI212" s="64">
        <v>-0.12766139000000001</v>
      </c>
      <c r="AJ212" s="64">
        <v>-3.7296661000052501E-3</v>
      </c>
      <c r="AK212" s="64">
        <v>0.14101318999999399</v>
      </c>
      <c r="AL212" s="64">
        <v>-0.186035699999998</v>
      </c>
      <c r="AM212" s="64">
        <v>5.0763886000004803E-2</v>
      </c>
      <c r="AN212" s="64">
        <v>-0.181681170000003</v>
      </c>
      <c r="AO212" s="64">
        <v>5.8881809999999903E-2</v>
      </c>
      <c r="AP212" s="64">
        <v>-7.3559633999997806E-2</v>
      </c>
      <c r="AQ212" s="64">
        <v>-0.11544916000000301</v>
      </c>
      <c r="AR212" s="64">
        <v>7.0887340000003199E-2</v>
      </c>
      <c r="AS212" s="64">
        <v>7.8100329999997206E-2</v>
      </c>
      <c r="AT212" s="64">
        <v>5.9291261999994099E-2</v>
      </c>
      <c r="AU212" s="64">
        <v>-7.5055139999724596E-4</v>
      </c>
      <c r="AV212" s="64">
        <v>8.5411410000002505E-2</v>
      </c>
      <c r="AW212" s="64">
        <v>-6.7286219999995706E-2</v>
      </c>
      <c r="AX212" s="64">
        <v>-6.4222496000021501E-3</v>
      </c>
      <c r="AY212" s="64">
        <v>6.24668339999968E-2</v>
      </c>
      <c r="AZ212" s="64">
        <v>2.0649678999995501E-2</v>
      </c>
      <c r="BA212" s="64">
        <v>7.6611300000006793E-2</v>
      </c>
      <c r="BB212" s="64">
        <v>0.14926948000000301</v>
      </c>
      <c r="BC212" s="64">
        <v>-3.8888097000000503E-2</v>
      </c>
      <c r="BD212" s="64">
        <v>-4.4246160000005502E-2</v>
      </c>
      <c r="BE212" s="64">
        <v>-8.0283830000005302E-2</v>
      </c>
      <c r="BF212" s="64">
        <v>0.13217182000000399</v>
      </c>
      <c r="BG212" s="64">
        <v>0.101018950000009</v>
      </c>
      <c r="BH212" s="64">
        <v>0.20253766000000201</v>
      </c>
      <c r="BI212" s="64">
        <v>-0.17255521000000301</v>
      </c>
      <c r="BJ212" s="64">
        <v>-3.6563362999997302E-2</v>
      </c>
      <c r="BK212" s="64">
        <v>-0.179273700000004</v>
      </c>
      <c r="BL212" s="64">
        <v>-7.8771079999995205E-2</v>
      </c>
      <c r="BM212" s="64">
        <v>-4.9991753000000499E-2</v>
      </c>
      <c r="BN212" s="64">
        <v>-8.04209200000017E-2</v>
      </c>
      <c r="BO212" s="64">
        <v>3.1100169999964699E-3</v>
      </c>
      <c r="BP212" s="64">
        <v>-0.50562950000000395</v>
      </c>
      <c r="BQ212" s="64">
        <v>7.2338809999994397E-2</v>
      </c>
      <c r="BR212" s="64">
        <v>0.35714173000000998</v>
      </c>
      <c r="BS212" s="64">
        <v>-0.183576929999996</v>
      </c>
      <c r="BT212" s="64">
        <v>-2.7751816000010101E-3</v>
      </c>
      <c r="BU212" s="64">
        <v>-0.136080370000002</v>
      </c>
      <c r="BV212" s="64">
        <v>0.26817273999999403</v>
      </c>
      <c r="BW212" s="64">
        <v>-7.1266189999996704E-2</v>
      </c>
      <c r="BX212" s="64">
        <v>-6.6177229999997395E-2</v>
      </c>
      <c r="BY212" s="64">
        <v>0.22412111000000801</v>
      </c>
      <c r="BZ212" s="64">
        <v>0.12804966999999701</v>
      </c>
      <c r="CA212" s="64">
        <v>-1.9147900000004998E-2</v>
      </c>
      <c r="CB212" s="64">
        <v>-6.0496239999996398E-2</v>
      </c>
      <c r="CC212" s="64">
        <v>-0.15833578999999701</v>
      </c>
      <c r="CD212" s="64">
        <v>0.11065369000000699</v>
      </c>
      <c r="CE212" s="64">
        <v>-0.10697042999999699</v>
      </c>
      <c r="CF212" s="64">
        <v>6.84534459999942E-2</v>
      </c>
      <c r="CG212" s="64">
        <v>-4.5225397000003803E-2</v>
      </c>
      <c r="CH212" s="64">
        <v>0.16560483000001</v>
      </c>
      <c r="CI212" s="64">
        <v>0.17156819999999401</v>
      </c>
      <c r="CJ212" s="64">
        <v>-0.14100432000000401</v>
      </c>
      <c r="CK212" s="64">
        <v>8.4159470000000403E-2</v>
      </c>
      <c r="CL212" s="64">
        <v>-6.98781800000048E-2</v>
      </c>
      <c r="CM212" s="64">
        <v>0.25845905999999402</v>
      </c>
      <c r="CN212" s="64">
        <v>-0.27172642999999702</v>
      </c>
      <c r="CO212" s="64">
        <v>-5.5632139999994799E-2</v>
      </c>
      <c r="CP212" s="64">
        <v>-2.62166800000019E-2</v>
      </c>
      <c r="CQ212" s="64">
        <v>4.2150790000006197E-2</v>
      </c>
      <c r="CR212" s="64">
        <v>-0.24390494999999601</v>
      </c>
      <c r="CS212" s="64">
        <v>1.1656499999990201E-2</v>
      </c>
      <c r="CT212" s="64">
        <v>-1.9870921999998199E-2</v>
      </c>
      <c r="CU212" s="64">
        <v>-0.16084272999999899</v>
      </c>
      <c r="CV212" s="64">
        <v>-9.4299405999998004E-2</v>
      </c>
      <c r="CW212" s="64">
        <v>-0.173930749999995</v>
      </c>
      <c r="CX212" s="64">
        <v>0.105681990000006</v>
      </c>
      <c r="CY212" s="64">
        <v>-0.28690955000000301</v>
      </c>
      <c r="CZ212" s="64">
        <v>-1.4350593000000999E-2</v>
      </c>
      <c r="DA212" s="64">
        <v>-0.61500007000000501</v>
      </c>
      <c r="DB212" s="64">
        <v>8.4739960000002099E-2</v>
      </c>
      <c r="DC212" s="64">
        <v>4.1042077000064099E-3</v>
      </c>
      <c r="DD212" s="64">
        <v>6.7612490000001899E-2</v>
      </c>
      <c r="DE212" s="64">
        <v>1.13830180000107E-2</v>
      </c>
      <c r="DF212" s="64">
        <v>-3.4801744000001501E-2</v>
      </c>
      <c r="DG212" s="64">
        <v>4.3894056000004497E-2</v>
      </c>
      <c r="DH212" s="64">
        <v>0.87244402999999704</v>
      </c>
      <c r="DI212" s="64">
        <v>1.9695977999889501E-3</v>
      </c>
      <c r="DJ212" s="64">
        <v>-8.0266449999999406E-2</v>
      </c>
      <c r="DK212" s="64">
        <v>0.33316448000000298</v>
      </c>
      <c r="DL212" s="64">
        <v>-5.4056514000000402E-2</v>
      </c>
      <c r="DM212" s="64">
        <v>-0.122873864999995</v>
      </c>
      <c r="DN212" s="64">
        <v>-4.8362634999998801E-2</v>
      </c>
      <c r="DO212" s="64">
        <v>6.1211894999990697E-2</v>
      </c>
      <c r="DP212" s="64">
        <v>2.6975980000010199E-3</v>
      </c>
      <c r="DQ212" s="64">
        <v>6.6478039999995395E-2</v>
      </c>
      <c r="DR212" s="64">
        <v>3.6631974999989901E-2</v>
      </c>
      <c r="DS212" s="64">
        <v>-1.70311300000003E-2</v>
      </c>
      <c r="DT212" s="64">
        <v>-1.02741625000014E-2</v>
      </c>
      <c r="DU212" s="64">
        <v>-6.5965495999997806E-2</v>
      </c>
      <c r="DV212" s="64">
        <v>-3.3025282999998899E-2</v>
      </c>
      <c r="DW212" s="64">
        <v>8.2145944000000498E-2</v>
      </c>
      <c r="DX212" s="64">
        <v>2.9528588000093899E-3</v>
      </c>
      <c r="DY212" s="64">
        <v>-4.0813930000005397E-2</v>
      </c>
      <c r="DZ212" s="64">
        <v>-2.1060557999996701E-2</v>
      </c>
      <c r="EA212" s="64">
        <v>0.14524767999999399</v>
      </c>
      <c r="EB212" s="64">
        <v>0.128685639999993</v>
      </c>
    </row>
    <row r="213" spans="1:132" x14ac:dyDescent="0.3">
      <c r="A213" s="63"/>
      <c r="B213" s="83" t="s">
        <v>404</v>
      </c>
      <c r="C213" s="64">
        <v>0.114368690000011</v>
      </c>
      <c r="D213" s="64">
        <v>1.6647454000007202E-2</v>
      </c>
      <c r="E213" s="64">
        <v>-0.13670327999999499</v>
      </c>
      <c r="F213" s="64">
        <v>-0.50806134999999997</v>
      </c>
      <c r="G213" s="64">
        <v>0.39900470000000499</v>
      </c>
      <c r="H213" s="64">
        <v>5.8014505000003602E-2</v>
      </c>
      <c r="I213" s="64">
        <v>1.0729989000002301E-2</v>
      </c>
      <c r="J213" s="64">
        <v>0.35966298000000801</v>
      </c>
      <c r="K213" s="64">
        <v>-0.16779037999999899</v>
      </c>
      <c r="L213" s="64">
        <v>-7.4587130000003402E-2</v>
      </c>
      <c r="M213" s="64">
        <v>-6.9560030000004297E-2</v>
      </c>
      <c r="N213" s="64">
        <v>5.2899487000002098E-2</v>
      </c>
      <c r="O213" s="64">
        <v>1.1537335999989301E-2</v>
      </c>
      <c r="P213" s="64">
        <v>9.3640659999394405E-4</v>
      </c>
      <c r="Q213" s="64">
        <v>-0.18238306000000201</v>
      </c>
      <c r="R213" s="64">
        <v>-7.9945415000004502E-2</v>
      </c>
      <c r="S213" s="64">
        <v>0.28253248000000802</v>
      </c>
      <c r="T213" s="64">
        <v>-0.13814885999999801</v>
      </c>
      <c r="U213" s="64">
        <v>-2.1973940999997499E-2</v>
      </c>
      <c r="V213" s="64">
        <v>-0.16038719000000001</v>
      </c>
      <c r="W213" s="64">
        <v>-0.13992938000000299</v>
      </c>
      <c r="X213" s="64">
        <v>0.58502567000000605</v>
      </c>
      <c r="Y213" s="64">
        <v>6.2238768000000298E-2</v>
      </c>
      <c r="Z213" s="64">
        <v>0.30990984999998999</v>
      </c>
      <c r="AA213" s="64">
        <v>7.3672259999990594E-2</v>
      </c>
      <c r="AB213" s="64">
        <v>-0.21513056999999899</v>
      </c>
      <c r="AC213" s="64">
        <v>5.1183607000071501E-3</v>
      </c>
      <c r="AD213" s="64">
        <v>-0.122261410000002</v>
      </c>
      <c r="AE213" s="64">
        <v>3.7340414000008898E-2</v>
      </c>
      <c r="AF213" s="64">
        <v>1.8394680000000101E-2</v>
      </c>
      <c r="AG213" s="64">
        <v>0.15961815000000701</v>
      </c>
      <c r="AH213" s="64">
        <v>-0.112056270000005</v>
      </c>
      <c r="AI213" s="64">
        <v>-0.12766139000000001</v>
      </c>
      <c r="AJ213" s="64">
        <v>-3.7296661000052501E-3</v>
      </c>
      <c r="AK213" s="64">
        <v>0.14101318999999399</v>
      </c>
      <c r="AL213" s="64">
        <v>-0.186035699999998</v>
      </c>
      <c r="AM213" s="64">
        <v>5.0763886000004803E-2</v>
      </c>
      <c r="AN213" s="64">
        <v>-0.181681170000003</v>
      </c>
      <c r="AO213" s="64">
        <v>5.8881809999999903E-2</v>
      </c>
      <c r="AP213" s="64">
        <v>-7.3559633999997806E-2</v>
      </c>
      <c r="AQ213" s="64">
        <v>-0.11544916000000301</v>
      </c>
      <c r="AR213" s="64">
        <v>7.0887340000003199E-2</v>
      </c>
      <c r="AS213" s="64">
        <v>7.8100329999997206E-2</v>
      </c>
      <c r="AT213" s="64">
        <v>5.9291261999994099E-2</v>
      </c>
      <c r="AU213" s="64">
        <v>-7.5055139999724596E-4</v>
      </c>
      <c r="AV213" s="64">
        <v>8.5411410000002505E-2</v>
      </c>
      <c r="AW213" s="64">
        <v>-6.7286219999995706E-2</v>
      </c>
      <c r="AX213" s="64">
        <v>-6.4222496000021501E-3</v>
      </c>
      <c r="AY213" s="64">
        <v>6.24668339999968E-2</v>
      </c>
      <c r="AZ213" s="64">
        <v>2.0649678999995501E-2</v>
      </c>
      <c r="BA213" s="64">
        <v>7.6611300000006793E-2</v>
      </c>
      <c r="BB213" s="64">
        <v>0.14926948000000301</v>
      </c>
      <c r="BC213" s="64">
        <v>-3.8888097000000503E-2</v>
      </c>
      <c r="BD213" s="64">
        <v>-4.4246160000005502E-2</v>
      </c>
      <c r="BE213" s="64">
        <v>-8.0283830000005302E-2</v>
      </c>
      <c r="BF213" s="64">
        <v>0.13217182000000399</v>
      </c>
      <c r="BG213" s="64">
        <v>0.101018950000009</v>
      </c>
      <c r="BH213" s="64">
        <v>0.20253766000000201</v>
      </c>
      <c r="BI213" s="64">
        <v>-0.17255521000000301</v>
      </c>
      <c r="BJ213" s="64">
        <v>-3.6563362999997302E-2</v>
      </c>
      <c r="BK213" s="64">
        <v>-0.179273700000004</v>
      </c>
      <c r="BL213" s="64">
        <v>-7.8771079999995205E-2</v>
      </c>
      <c r="BM213" s="64">
        <v>-4.9991753000000499E-2</v>
      </c>
      <c r="BN213" s="64">
        <v>-8.04209200000017E-2</v>
      </c>
      <c r="BO213" s="64">
        <v>3.1100169999964699E-3</v>
      </c>
      <c r="BP213" s="64">
        <v>-0.50562950000000395</v>
      </c>
      <c r="BQ213" s="64">
        <v>7.2338809999994397E-2</v>
      </c>
      <c r="BR213" s="64">
        <v>0.35714173000000998</v>
      </c>
      <c r="BS213" s="64">
        <v>-0.183576929999996</v>
      </c>
      <c r="BT213" s="64">
        <v>-2.7751816000010101E-3</v>
      </c>
      <c r="BU213" s="64">
        <v>-0.136080370000002</v>
      </c>
      <c r="BV213" s="64">
        <v>0.26817273999999403</v>
      </c>
      <c r="BW213" s="64">
        <v>-7.1266189999996704E-2</v>
      </c>
      <c r="BX213" s="64">
        <v>-6.6177229999997395E-2</v>
      </c>
      <c r="BY213" s="64">
        <v>0.22412111000000801</v>
      </c>
      <c r="BZ213" s="64">
        <v>0.12804966999999701</v>
      </c>
      <c r="CA213" s="64">
        <v>-1.9147900000004998E-2</v>
      </c>
      <c r="CB213" s="64">
        <v>-6.0496239999996398E-2</v>
      </c>
      <c r="CC213" s="64">
        <v>-0.15833578999999701</v>
      </c>
      <c r="CD213" s="64">
        <v>0.11065369000000699</v>
      </c>
      <c r="CE213" s="64">
        <v>-0.10697042999999699</v>
      </c>
      <c r="CF213" s="64">
        <v>6.84534459999942E-2</v>
      </c>
      <c r="CG213" s="64">
        <v>-4.5225397000003803E-2</v>
      </c>
      <c r="CH213" s="64">
        <v>0.16560483000001</v>
      </c>
      <c r="CI213" s="64">
        <v>0.17156819999999401</v>
      </c>
      <c r="CJ213" s="64">
        <v>-0.14100432000000401</v>
      </c>
      <c r="CK213" s="64">
        <v>8.4159470000000403E-2</v>
      </c>
      <c r="CL213" s="64">
        <v>-6.98781800000048E-2</v>
      </c>
      <c r="CM213" s="64">
        <v>0.25845905999999402</v>
      </c>
      <c r="CN213" s="64">
        <v>-0.27172642999999702</v>
      </c>
      <c r="CO213" s="64">
        <v>-5.5632139999994799E-2</v>
      </c>
      <c r="CP213" s="64">
        <v>-2.62166800000019E-2</v>
      </c>
      <c r="CQ213" s="64">
        <v>4.2150790000006197E-2</v>
      </c>
      <c r="CR213" s="64">
        <v>-0.24390494999999601</v>
      </c>
      <c r="CS213" s="64">
        <v>1.1656499999990201E-2</v>
      </c>
      <c r="CT213" s="64">
        <v>-1.9870921999998199E-2</v>
      </c>
      <c r="CU213" s="64">
        <v>-0.16084272999999899</v>
      </c>
      <c r="CV213" s="64">
        <v>-9.4299405999998004E-2</v>
      </c>
      <c r="CW213" s="64">
        <v>-0.173930749999995</v>
      </c>
      <c r="CX213" s="64">
        <v>0.105681990000006</v>
      </c>
      <c r="CY213" s="64">
        <v>-0.28690955000000301</v>
      </c>
      <c r="CZ213" s="64">
        <v>-1.4350593000000999E-2</v>
      </c>
      <c r="DA213" s="64">
        <v>-0.61500007000000501</v>
      </c>
      <c r="DB213" s="64">
        <v>8.4739960000002099E-2</v>
      </c>
      <c r="DC213" s="64">
        <v>4.1042077000064099E-3</v>
      </c>
      <c r="DD213" s="64">
        <v>6.7612490000001899E-2</v>
      </c>
      <c r="DE213" s="64">
        <v>1.13830180000107E-2</v>
      </c>
      <c r="DF213" s="64">
        <v>-3.4801744000001501E-2</v>
      </c>
      <c r="DG213" s="64">
        <v>4.3894056000004497E-2</v>
      </c>
      <c r="DH213" s="64">
        <v>0.87244402999999704</v>
      </c>
      <c r="DI213" s="64">
        <v>1.9695977999889501E-3</v>
      </c>
      <c r="DJ213" s="64">
        <v>-8.0266449999999406E-2</v>
      </c>
      <c r="DK213" s="64">
        <v>0.33316448000000298</v>
      </c>
      <c r="DL213" s="64">
        <v>-5.4056514000000402E-2</v>
      </c>
      <c r="DM213" s="64">
        <v>-0.122873864999995</v>
      </c>
      <c r="DN213" s="64">
        <v>-4.8362634999998801E-2</v>
      </c>
      <c r="DO213" s="64">
        <v>6.1211894999990697E-2</v>
      </c>
      <c r="DP213" s="64">
        <v>2.6975980000010199E-3</v>
      </c>
      <c r="DQ213" s="64">
        <v>6.6478039999995395E-2</v>
      </c>
      <c r="DR213" s="64">
        <v>3.6631974999989901E-2</v>
      </c>
      <c r="DS213" s="64">
        <v>-1.70311300000003E-2</v>
      </c>
      <c r="DT213" s="64">
        <v>-1.02741625000014E-2</v>
      </c>
      <c r="DU213" s="64">
        <v>-6.5965495999997806E-2</v>
      </c>
      <c r="DV213" s="64">
        <v>-3.3025282999998899E-2</v>
      </c>
      <c r="DW213" s="64">
        <v>8.2145944000000498E-2</v>
      </c>
      <c r="DX213" s="64">
        <v>2.9528588000093899E-3</v>
      </c>
      <c r="DY213" s="64">
        <v>-4.0813930000005397E-2</v>
      </c>
      <c r="DZ213" s="64">
        <v>-2.1060557999996701E-2</v>
      </c>
      <c r="EA213" s="64">
        <v>0.14524767999999399</v>
      </c>
      <c r="EB213" s="64">
        <v>0.128685639999993</v>
      </c>
    </row>
    <row r="214" spans="1:132" x14ac:dyDescent="0.3">
      <c r="A214" s="63"/>
      <c r="B214" s="83" t="s">
        <v>405</v>
      </c>
      <c r="C214" s="64">
        <v>0.114368690000011</v>
      </c>
      <c r="D214" s="64">
        <v>1.6647454000007202E-2</v>
      </c>
      <c r="E214" s="64">
        <v>-0.13670327999999499</v>
      </c>
      <c r="F214" s="64">
        <v>-0.50806134999999997</v>
      </c>
      <c r="G214" s="64">
        <v>0.39900470000000499</v>
      </c>
      <c r="H214" s="64">
        <v>5.8014505000003602E-2</v>
      </c>
      <c r="I214" s="64">
        <v>1.0729989000002301E-2</v>
      </c>
      <c r="J214" s="64">
        <v>0.35966298000000801</v>
      </c>
      <c r="K214" s="64">
        <v>-0.16779037999999899</v>
      </c>
      <c r="L214" s="64">
        <v>-7.4587130000003402E-2</v>
      </c>
      <c r="M214" s="64">
        <v>-6.9560030000004297E-2</v>
      </c>
      <c r="N214" s="64">
        <v>5.2899487000002098E-2</v>
      </c>
      <c r="O214" s="64">
        <v>1.1537335999989301E-2</v>
      </c>
      <c r="P214" s="64">
        <v>9.3640659999394405E-4</v>
      </c>
      <c r="Q214" s="64">
        <v>-0.18238306000000201</v>
      </c>
      <c r="R214" s="64">
        <v>-7.9945415000004502E-2</v>
      </c>
      <c r="S214" s="64">
        <v>0.28253248000000802</v>
      </c>
      <c r="T214" s="64">
        <v>-0.13814885999999801</v>
      </c>
      <c r="U214" s="64">
        <v>-2.1973940999997499E-2</v>
      </c>
      <c r="V214" s="64">
        <v>-0.16038719000000001</v>
      </c>
      <c r="W214" s="64">
        <v>-0.13992938000000299</v>
      </c>
      <c r="X214" s="64">
        <v>0.58502567000000605</v>
      </c>
      <c r="Y214" s="64">
        <v>6.2238768000000298E-2</v>
      </c>
      <c r="Z214" s="64">
        <v>0.30990984999998999</v>
      </c>
      <c r="AA214" s="64">
        <v>7.3672259999990594E-2</v>
      </c>
      <c r="AB214" s="64">
        <v>-0.21513056999999899</v>
      </c>
      <c r="AC214" s="64">
        <v>5.1183607000071501E-3</v>
      </c>
      <c r="AD214" s="64">
        <v>-0.122261410000002</v>
      </c>
      <c r="AE214" s="64">
        <v>3.7340414000008898E-2</v>
      </c>
      <c r="AF214" s="64">
        <v>1.8394680000000101E-2</v>
      </c>
      <c r="AG214" s="64">
        <v>0.15961815000000701</v>
      </c>
      <c r="AH214" s="64">
        <v>-0.112056270000005</v>
      </c>
      <c r="AI214" s="64">
        <v>-0.12766139000000001</v>
      </c>
      <c r="AJ214" s="64">
        <v>-3.7296661000052501E-3</v>
      </c>
      <c r="AK214" s="64">
        <v>0.14101318999999399</v>
      </c>
      <c r="AL214" s="64">
        <v>-0.186035699999998</v>
      </c>
      <c r="AM214" s="64">
        <v>5.0763886000004803E-2</v>
      </c>
      <c r="AN214" s="64">
        <v>-0.181681170000003</v>
      </c>
      <c r="AO214" s="64">
        <v>5.8881809999999903E-2</v>
      </c>
      <c r="AP214" s="64">
        <v>-7.3559633999997806E-2</v>
      </c>
      <c r="AQ214" s="64">
        <v>-0.11544916000000301</v>
      </c>
      <c r="AR214" s="64">
        <v>7.0887340000003199E-2</v>
      </c>
      <c r="AS214" s="64">
        <v>7.8100329999997206E-2</v>
      </c>
      <c r="AT214" s="64">
        <v>5.9291261999994099E-2</v>
      </c>
      <c r="AU214" s="64">
        <v>-7.5055139999724596E-4</v>
      </c>
      <c r="AV214" s="64">
        <v>8.5411410000002505E-2</v>
      </c>
      <c r="AW214" s="64">
        <v>-6.7286219999995706E-2</v>
      </c>
      <c r="AX214" s="64">
        <v>-6.4222496000021501E-3</v>
      </c>
      <c r="AY214" s="64">
        <v>6.24668339999968E-2</v>
      </c>
      <c r="AZ214" s="64">
        <v>2.0649678999995501E-2</v>
      </c>
      <c r="BA214" s="64">
        <v>7.6611300000006793E-2</v>
      </c>
      <c r="BB214" s="64">
        <v>0.14926948000000301</v>
      </c>
      <c r="BC214" s="64">
        <v>-3.8888097000000503E-2</v>
      </c>
      <c r="BD214" s="64">
        <v>-4.4246160000005502E-2</v>
      </c>
      <c r="BE214" s="64">
        <v>-8.0283830000005302E-2</v>
      </c>
      <c r="BF214" s="64">
        <v>0.13217182000000399</v>
      </c>
      <c r="BG214" s="64">
        <v>0.101018950000009</v>
      </c>
      <c r="BH214" s="64">
        <v>0.20253766000000201</v>
      </c>
      <c r="BI214" s="64">
        <v>-0.17255521000000301</v>
      </c>
      <c r="BJ214" s="64">
        <v>-3.6563362999997302E-2</v>
      </c>
      <c r="BK214" s="64">
        <v>-0.179273700000004</v>
      </c>
      <c r="BL214" s="64">
        <v>-7.8771079999995205E-2</v>
      </c>
      <c r="BM214" s="64">
        <v>-4.9991753000000499E-2</v>
      </c>
      <c r="BN214" s="64">
        <v>-8.04209200000017E-2</v>
      </c>
      <c r="BO214" s="64">
        <v>3.1100169999964699E-3</v>
      </c>
      <c r="BP214" s="64">
        <v>-0.50562950000000395</v>
      </c>
      <c r="BQ214" s="64">
        <v>7.2338809999994397E-2</v>
      </c>
      <c r="BR214" s="64">
        <v>0.35714173000000998</v>
      </c>
      <c r="BS214" s="64">
        <v>-0.183576929999996</v>
      </c>
      <c r="BT214" s="64">
        <v>-2.7751816000010101E-3</v>
      </c>
      <c r="BU214" s="64">
        <v>-0.136080370000002</v>
      </c>
      <c r="BV214" s="64">
        <v>0.26817273999999403</v>
      </c>
      <c r="BW214" s="64">
        <v>-7.1266189999996704E-2</v>
      </c>
      <c r="BX214" s="64">
        <v>-6.6177229999997395E-2</v>
      </c>
      <c r="BY214" s="64">
        <v>0.22412111000000801</v>
      </c>
      <c r="BZ214" s="64">
        <v>0.12804966999999701</v>
      </c>
      <c r="CA214" s="64">
        <v>-1.9147900000004998E-2</v>
      </c>
      <c r="CB214" s="64">
        <v>-6.0496239999996398E-2</v>
      </c>
      <c r="CC214" s="64">
        <v>-0.15833578999999701</v>
      </c>
      <c r="CD214" s="64">
        <v>0.11065369000000699</v>
      </c>
      <c r="CE214" s="64">
        <v>-0.10697042999999699</v>
      </c>
      <c r="CF214" s="64">
        <v>6.84534459999942E-2</v>
      </c>
      <c r="CG214" s="64">
        <v>-4.5225397000003803E-2</v>
      </c>
      <c r="CH214" s="64">
        <v>0.16560483000001</v>
      </c>
      <c r="CI214" s="64">
        <v>0.17156819999999401</v>
      </c>
      <c r="CJ214" s="64">
        <v>-0.14100432000000401</v>
      </c>
      <c r="CK214" s="64">
        <v>8.4159470000000403E-2</v>
      </c>
      <c r="CL214" s="64">
        <v>-6.98781800000048E-2</v>
      </c>
      <c r="CM214" s="64">
        <v>0.25845905999999402</v>
      </c>
      <c r="CN214" s="64">
        <v>-0.27172642999999702</v>
      </c>
      <c r="CO214" s="64">
        <v>-5.5632139999994799E-2</v>
      </c>
      <c r="CP214" s="64">
        <v>-2.62166800000019E-2</v>
      </c>
      <c r="CQ214" s="64">
        <v>4.2150790000006197E-2</v>
      </c>
      <c r="CR214" s="64">
        <v>-0.24390494999999601</v>
      </c>
      <c r="CS214" s="64">
        <v>1.1656499999990201E-2</v>
      </c>
      <c r="CT214" s="64">
        <v>-1.9870921999998199E-2</v>
      </c>
      <c r="CU214" s="64">
        <v>-0.16084272999999899</v>
      </c>
      <c r="CV214" s="64">
        <v>-9.4299405999998004E-2</v>
      </c>
      <c r="CW214" s="64">
        <v>-0.173930749999995</v>
      </c>
      <c r="CX214" s="64">
        <v>0.105681990000006</v>
      </c>
      <c r="CY214" s="64">
        <v>-0.28690955000000301</v>
      </c>
      <c r="CZ214" s="64">
        <v>-1.4350593000000999E-2</v>
      </c>
      <c r="DA214" s="64">
        <v>-0.61500007000000501</v>
      </c>
      <c r="DB214" s="64">
        <v>8.4739960000002099E-2</v>
      </c>
      <c r="DC214" s="64">
        <v>4.1042077000064099E-3</v>
      </c>
      <c r="DD214" s="64">
        <v>6.7612490000001899E-2</v>
      </c>
      <c r="DE214" s="64">
        <v>1.13830180000107E-2</v>
      </c>
      <c r="DF214" s="64">
        <v>-3.4801744000001501E-2</v>
      </c>
      <c r="DG214" s="64">
        <v>4.3894056000004497E-2</v>
      </c>
      <c r="DH214" s="64">
        <v>0.87244402999999704</v>
      </c>
      <c r="DI214" s="64">
        <v>1.9695977999889501E-3</v>
      </c>
      <c r="DJ214" s="64">
        <v>-8.0266449999999406E-2</v>
      </c>
      <c r="DK214" s="64">
        <v>0.33316448000000298</v>
      </c>
      <c r="DL214" s="64">
        <v>-5.4056514000000402E-2</v>
      </c>
      <c r="DM214" s="64">
        <v>-0.122873864999995</v>
      </c>
      <c r="DN214" s="64">
        <v>-4.8362634999998801E-2</v>
      </c>
      <c r="DO214" s="64">
        <v>6.1211894999990697E-2</v>
      </c>
      <c r="DP214" s="64">
        <v>2.6975980000010199E-3</v>
      </c>
      <c r="DQ214" s="64">
        <v>6.6478039999995395E-2</v>
      </c>
      <c r="DR214" s="64">
        <v>3.6631974999989901E-2</v>
      </c>
      <c r="DS214" s="64">
        <v>-1.70311300000003E-2</v>
      </c>
      <c r="DT214" s="64">
        <v>-1.02741625000014E-2</v>
      </c>
      <c r="DU214" s="64">
        <v>-6.5965495999997806E-2</v>
      </c>
      <c r="DV214" s="64">
        <v>-3.3025282999998899E-2</v>
      </c>
      <c r="DW214" s="64">
        <v>8.2145944000000498E-2</v>
      </c>
      <c r="DX214" s="64">
        <v>2.9528588000093899E-3</v>
      </c>
      <c r="DY214" s="64">
        <v>-4.0813930000005397E-2</v>
      </c>
      <c r="DZ214" s="64">
        <v>-2.1060557999996701E-2</v>
      </c>
      <c r="EA214" s="64">
        <v>0.14524767999999399</v>
      </c>
      <c r="EB214" s="64">
        <v>0.128685639999993</v>
      </c>
    </row>
    <row r="215" spans="1:132" x14ac:dyDescent="0.3">
      <c r="A215" s="63"/>
      <c r="B215" s="81" t="s">
        <v>406</v>
      </c>
      <c r="C215" s="64">
        <v>0.114368690000011</v>
      </c>
      <c r="D215" s="64">
        <v>1.6647454000007202E-2</v>
      </c>
      <c r="E215" s="64">
        <v>-0.13670327999999499</v>
      </c>
      <c r="F215" s="64">
        <v>-0.50806134999999997</v>
      </c>
      <c r="G215" s="64">
        <v>0.39900470000000499</v>
      </c>
      <c r="H215" s="64">
        <v>5.8014505000003602E-2</v>
      </c>
      <c r="I215" s="64">
        <v>1.0729989000002301E-2</v>
      </c>
      <c r="J215" s="64">
        <v>0.35966298000000801</v>
      </c>
      <c r="K215" s="64">
        <v>-0.16779037999999899</v>
      </c>
      <c r="L215" s="64">
        <v>-7.4587130000003402E-2</v>
      </c>
      <c r="M215" s="64">
        <v>-6.9560030000004297E-2</v>
      </c>
      <c r="N215" s="64">
        <v>5.2899487000002098E-2</v>
      </c>
      <c r="O215" s="64">
        <v>1.1537335999989301E-2</v>
      </c>
      <c r="P215" s="64">
        <v>9.3640659999394405E-4</v>
      </c>
      <c r="Q215" s="64">
        <v>-0.18238306000000201</v>
      </c>
      <c r="R215" s="64">
        <v>-7.9945415000004502E-2</v>
      </c>
      <c r="S215" s="64">
        <v>0.28253248000000802</v>
      </c>
      <c r="T215" s="64">
        <v>-0.13814885999999801</v>
      </c>
      <c r="U215" s="64">
        <v>-2.1973940999997499E-2</v>
      </c>
      <c r="V215" s="64">
        <v>-0.16038719000000001</v>
      </c>
      <c r="W215" s="64">
        <v>-0.13992938000000299</v>
      </c>
      <c r="X215" s="64">
        <v>0.58502567000000605</v>
      </c>
      <c r="Y215" s="64">
        <v>6.2238768000000298E-2</v>
      </c>
      <c r="Z215" s="64">
        <v>0.30990984999998999</v>
      </c>
      <c r="AA215" s="64">
        <v>7.3672259999990594E-2</v>
      </c>
      <c r="AB215" s="64">
        <v>-0.21513056999999899</v>
      </c>
      <c r="AC215" s="64">
        <v>5.1183607000071501E-3</v>
      </c>
      <c r="AD215" s="64">
        <v>-0.122261410000002</v>
      </c>
      <c r="AE215" s="64">
        <v>3.7340414000008898E-2</v>
      </c>
      <c r="AF215" s="64">
        <v>1.8394680000000101E-2</v>
      </c>
      <c r="AG215" s="64">
        <v>0.15961815000000701</v>
      </c>
      <c r="AH215" s="64">
        <v>-0.112056270000005</v>
      </c>
      <c r="AI215" s="64">
        <v>-0.12766139000000001</v>
      </c>
      <c r="AJ215" s="64">
        <v>-3.7296661000052501E-3</v>
      </c>
      <c r="AK215" s="64">
        <v>0.14101318999999399</v>
      </c>
      <c r="AL215" s="64">
        <v>-0.186035699999998</v>
      </c>
      <c r="AM215" s="64">
        <v>5.0763886000004803E-2</v>
      </c>
      <c r="AN215" s="64">
        <v>-0.181681170000003</v>
      </c>
      <c r="AO215" s="64">
        <v>5.8881809999999903E-2</v>
      </c>
      <c r="AP215" s="64">
        <v>-7.3559633999997806E-2</v>
      </c>
      <c r="AQ215" s="64">
        <v>-0.11544916000000301</v>
      </c>
      <c r="AR215" s="64">
        <v>7.0887340000003199E-2</v>
      </c>
      <c r="AS215" s="64">
        <v>7.8100329999997206E-2</v>
      </c>
      <c r="AT215" s="64">
        <v>5.9291261999994099E-2</v>
      </c>
      <c r="AU215" s="64">
        <v>-7.5055139999724596E-4</v>
      </c>
      <c r="AV215" s="64">
        <v>8.5411410000002505E-2</v>
      </c>
      <c r="AW215" s="64">
        <v>-6.7286219999995706E-2</v>
      </c>
      <c r="AX215" s="64">
        <v>-6.4222496000021501E-3</v>
      </c>
      <c r="AY215" s="64">
        <v>6.24668339999968E-2</v>
      </c>
      <c r="AZ215" s="64">
        <v>2.0649678999995501E-2</v>
      </c>
      <c r="BA215" s="64">
        <v>7.6611300000006793E-2</v>
      </c>
      <c r="BB215" s="64">
        <v>0.14926948000000301</v>
      </c>
      <c r="BC215" s="64">
        <v>-3.8888097000000503E-2</v>
      </c>
      <c r="BD215" s="64">
        <v>-4.4246160000005502E-2</v>
      </c>
      <c r="BE215" s="64">
        <v>-8.0283830000005302E-2</v>
      </c>
      <c r="BF215" s="64">
        <v>0.13217182000000399</v>
      </c>
      <c r="BG215" s="64">
        <v>0.101018950000009</v>
      </c>
      <c r="BH215" s="64">
        <v>0.20253766000000201</v>
      </c>
      <c r="BI215" s="64">
        <v>-0.17255521000000301</v>
      </c>
      <c r="BJ215" s="64">
        <v>-3.6563362999997302E-2</v>
      </c>
      <c r="BK215" s="64">
        <v>-0.179273700000004</v>
      </c>
      <c r="BL215" s="64">
        <v>-7.8771079999995205E-2</v>
      </c>
      <c r="BM215" s="64">
        <v>-4.9991753000000499E-2</v>
      </c>
      <c r="BN215" s="64">
        <v>-8.04209200000017E-2</v>
      </c>
      <c r="BO215" s="64">
        <v>3.1100169999964699E-3</v>
      </c>
      <c r="BP215" s="64">
        <v>-0.50562950000000395</v>
      </c>
      <c r="BQ215" s="64">
        <v>7.2338809999994397E-2</v>
      </c>
      <c r="BR215" s="64">
        <v>0.35714173000000998</v>
      </c>
      <c r="BS215" s="64">
        <v>-0.183576929999996</v>
      </c>
      <c r="BT215" s="64">
        <v>-2.7751816000010101E-3</v>
      </c>
      <c r="BU215" s="64">
        <v>-0.136080370000002</v>
      </c>
      <c r="BV215" s="64">
        <v>0.26817273999999403</v>
      </c>
      <c r="BW215" s="64">
        <v>-7.1266189999996704E-2</v>
      </c>
      <c r="BX215" s="64">
        <v>-6.6177229999997395E-2</v>
      </c>
      <c r="BY215" s="64">
        <v>0.22412111000000801</v>
      </c>
      <c r="BZ215" s="64">
        <v>0.12804966999999701</v>
      </c>
      <c r="CA215" s="64">
        <v>-1.9147900000004998E-2</v>
      </c>
      <c r="CB215" s="64">
        <v>-6.0496239999996398E-2</v>
      </c>
      <c r="CC215" s="64">
        <v>-0.15833578999999701</v>
      </c>
      <c r="CD215" s="64">
        <v>0.11065369000000699</v>
      </c>
      <c r="CE215" s="64">
        <v>-0.10697042999999699</v>
      </c>
      <c r="CF215" s="64">
        <v>6.84534459999942E-2</v>
      </c>
      <c r="CG215" s="64">
        <v>-4.5225397000003803E-2</v>
      </c>
      <c r="CH215" s="64">
        <v>0.16560483000001</v>
      </c>
      <c r="CI215" s="64">
        <v>0.17156819999999401</v>
      </c>
      <c r="CJ215" s="64">
        <v>-0.14100432000000401</v>
      </c>
      <c r="CK215" s="64">
        <v>8.4159470000000403E-2</v>
      </c>
      <c r="CL215" s="64">
        <v>-6.98781800000048E-2</v>
      </c>
      <c r="CM215" s="64">
        <v>0.25845905999999402</v>
      </c>
      <c r="CN215" s="64">
        <v>-0.27172642999999702</v>
      </c>
      <c r="CO215" s="64">
        <v>-5.5632139999994799E-2</v>
      </c>
      <c r="CP215" s="64">
        <v>-2.62166800000019E-2</v>
      </c>
      <c r="CQ215" s="64">
        <v>4.2150790000006197E-2</v>
      </c>
      <c r="CR215" s="64">
        <v>-0.24390494999999601</v>
      </c>
      <c r="CS215" s="64">
        <v>1.1656499999990201E-2</v>
      </c>
      <c r="CT215" s="64">
        <v>-1.9870921999998199E-2</v>
      </c>
      <c r="CU215" s="64">
        <v>-0.16084272999999899</v>
      </c>
      <c r="CV215" s="64">
        <v>-9.4299405999998004E-2</v>
      </c>
      <c r="CW215" s="64">
        <v>-0.173930749999995</v>
      </c>
      <c r="CX215" s="64">
        <v>0.105681990000006</v>
      </c>
      <c r="CY215" s="64">
        <v>-0.28690955000000301</v>
      </c>
      <c r="CZ215" s="64">
        <v>-1.4350593000000999E-2</v>
      </c>
      <c r="DA215" s="64">
        <v>-0.61500007000000501</v>
      </c>
      <c r="DB215" s="64">
        <v>8.4739960000002099E-2</v>
      </c>
      <c r="DC215" s="64">
        <v>4.1042077000064099E-3</v>
      </c>
      <c r="DD215" s="64">
        <v>6.7612490000001899E-2</v>
      </c>
      <c r="DE215" s="64">
        <v>1.13830180000107E-2</v>
      </c>
      <c r="DF215" s="64">
        <v>-3.4801744000001501E-2</v>
      </c>
      <c r="DG215" s="64">
        <v>4.3894056000004497E-2</v>
      </c>
      <c r="DH215" s="64">
        <v>0.87244402999999704</v>
      </c>
      <c r="DI215" s="64">
        <v>1.9695977999889501E-3</v>
      </c>
      <c r="DJ215" s="64">
        <v>-8.0266449999999406E-2</v>
      </c>
      <c r="DK215" s="64">
        <v>0.33316448000000298</v>
      </c>
      <c r="DL215" s="64">
        <v>-5.4056514000000402E-2</v>
      </c>
      <c r="DM215" s="64">
        <v>-0.122873864999995</v>
      </c>
      <c r="DN215" s="64">
        <v>-4.8362634999998801E-2</v>
      </c>
      <c r="DO215" s="64">
        <v>6.1211894999990697E-2</v>
      </c>
      <c r="DP215" s="64">
        <v>2.6975980000010199E-3</v>
      </c>
      <c r="DQ215" s="64">
        <v>6.6478039999995395E-2</v>
      </c>
      <c r="DR215" s="64">
        <v>3.6631974999989901E-2</v>
      </c>
      <c r="DS215" s="64">
        <v>-1.70311300000003E-2</v>
      </c>
      <c r="DT215" s="64">
        <v>-1.02741625000014E-2</v>
      </c>
      <c r="DU215" s="64">
        <v>-6.5965495999997806E-2</v>
      </c>
      <c r="DV215" s="64">
        <v>-3.3025282999998899E-2</v>
      </c>
      <c r="DW215" s="64">
        <v>8.2145944000000498E-2</v>
      </c>
      <c r="DX215" s="64">
        <v>2.9528588000093899E-3</v>
      </c>
      <c r="DY215" s="64">
        <v>-4.0813930000005397E-2</v>
      </c>
      <c r="DZ215" s="64">
        <v>-2.1060557999996701E-2</v>
      </c>
      <c r="EA215" s="64">
        <v>0.14524767999999399</v>
      </c>
      <c r="EB215" s="64">
        <v>0.128685639999993</v>
      </c>
    </row>
    <row r="216" spans="1:132" x14ac:dyDescent="0.3">
      <c r="A216" s="63"/>
      <c r="B216" s="67" t="s">
        <v>407</v>
      </c>
      <c r="C216" s="64">
        <v>0.12416642172556901</v>
      </c>
      <c r="D216" s="64">
        <v>0.108396248535225</v>
      </c>
      <c r="E216" s="64">
        <v>-0.48504558588962099</v>
      </c>
      <c r="F216" s="64">
        <v>-0.88004555383445204</v>
      </c>
      <c r="G216" s="64">
        <v>-0.83640140728051804</v>
      </c>
      <c r="H216" s="64">
        <v>-8.3996612513215205E-2</v>
      </c>
      <c r="I216" s="64">
        <v>0.58336249041890398</v>
      </c>
      <c r="J216" s="64">
        <v>8.6550350996827993E-2</v>
      </c>
      <c r="K216" s="64">
        <v>0.11263882376453301</v>
      </c>
      <c r="L216" s="64">
        <v>0.37765371223308403</v>
      </c>
      <c r="M216" s="64">
        <v>0.14305694393492699</v>
      </c>
      <c r="N216" s="64">
        <v>-8.5825931852734405E-2</v>
      </c>
      <c r="O216" s="64">
        <v>0.166033529146037</v>
      </c>
      <c r="P216" s="64">
        <v>2.92793457610241E-2</v>
      </c>
      <c r="Q216" s="64">
        <v>-0.19565464567405899</v>
      </c>
      <c r="R216" s="64">
        <v>0.35919119720606602</v>
      </c>
      <c r="S216" s="64">
        <v>0.28513334398676499</v>
      </c>
      <c r="T216" s="64">
        <v>0.29503307546248098</v>
      </c>
      <c r="U216" s="64">
        <v>9.5810083775882404E-2</v>
      </c>
      <c r="V216" s="64">
        <v>0.117307466639471</v>
      </c>
      <c r="W216" s="64">
        <v>0.132682346394075</v>
      </c>
      <c r="X216" s="64">
        <v>7.9605008431471502E-2</v>
      </c>
      <c r="Y216" s="64">
        <v>1.29762952652879E-2</v>
      </c>
      <c r="Z216" s="64">
        <v>0.211709052231557</v>
      </c>
      <c r="AA216" s="64">
        <v>-3.1439784341313899E-2</v>
      </c>
      <c r="AB216" s="64">
        <v>-6.7544664250718298E-2</v>
      </c>
      <c r="AC216" s="64">
        <v>0.14581678354681499</v>
      </c>
      <c r="AD216" s="64">
        <v>4.4629300856402501E-2</v>
      </c>
      <c r="AE216" s="64">
        <v>4.0191138754441802E-2</v>
      </c>
      <c r="AF216" s="64">
        <v>0.36745323038192002</v>
      </c>
      <c r="AG216" s="64">
        <v>0.102430970070455</v>
      </c>
      <c r="AH216" s="64">
        <v>-6.0457766019150802E-2</v>
      </c>
      <c r="AI216" s="64">
        <v>0.13527288758523601</v>
      </c>
      <c r="AJ216" s="64">
        <v>0.17177718191205801</v>
      </c>
      <c r="AK216" s="64">
        <v>5.1116111395632701E-3</v>
      </c>
      <c r="AL216" s="64">
        <v>-2.8074861542959399E-2</v>
      </c>
      <c r="AM216" s="64">
        <v>-0.30036310811274403</v>
      </c>
      <c r="AN216" s="64">
        <v>-4.7328088220999202E-2</v>
      </c>
      <c r="AO216" s="64">
        <v>1.50306144555579E-2</v>
      </c>
      <c r="AP216" s="64">
        <v>0.114448296688718</v>
      </c>
      <c r="AQ216" s="64">
        <v>0.23811403636588799</v>
      </c>
      <c r="AR216" s="64">
        <v>-0.108022459248425</v>
      </c>
      <c r="AS216" s="64">
        <v>0.16548172447554699</v>
      </c>
      <c r="AT216" s="64">
        <v>-2.2491348996844799E-2</v>
      </c>
      <c r="AU216" s="64">
        <v>4.9645864921732397E-3</v>
      </c>
      <c r="AV216" s="64">
        <v>7.9748592995532198E-3</v>
      </c>
      <c r="AW216" s="64">
        <v>0.157370793634248</v>
      </c>
      <c r="AX216" s="64">
        <v>0.112091716150853</v>
      </c>
      <c r="AY216" s="64">
        <v>-3.46087031052322E-3</v>
      </c>
      <c r="AZ216" s="64">
        <v>6.6868207171189006E-2</v>
      </c>
      <c r="BA216" s="64">
        <v>7.4519856294941206E-2</v>
      </c>
      <c r="BB216" s="64">
        <v>0.19206417322177299</v>
      </c>
      <c r="BC216" s="64">
        <v>5.4768569096075297E-2</v>
      </c>
      <c r="BD216" s="64">
        <v>8.5079036413682196E-2</v>
      </c>
      <c r="BE216" s="64">
        <v>-0.29307142845161899</v>
      </c>
      <c r="BF216" s="64">
        <v>0.216094148462109</v>
      </c>
      <c r="BG216" s="64">
        <v>-0.102508373881127</v>
      </c>
      <c r="BH216" s="64">
        <v>4.8405844050947201E-2</v>
      </c>
      <c r="BI216" s="64">
        <v>-8.0210851032191999E-2</v>
      </c>
      <c r="BJ216" s="64">
        <v>2.9949092589309799E-2</v>
      </c>
      <c r="BK216" s="64">
        <v>0.14972715018906099</v>
      </c>
      <c r="BL216" s="64">
        <v>0.35214049192517899</v>
      </c>
      <c r="BM216" s="64">
        <v>-3.5336080986603201E-2</v>
      </c>
      <c r="BN216" s="64">
        <v>0.173078070210231</v>
      </c>
      <c r="BO216" s="64">
        <v>6.4513242968189402E-2</v>
      </c>
      <c r="BP216" s="64">
        <v>0.170857320753037</v>
      </c>
      <c r="BQ216" s="64">
        <v>0.15297609387465699</v>
      </c>
      <c r="BR216" s="64">
        <v>1.43573563016197E-3</v>
      </c>
      <c r="BS216" s="64">
        <v>0.165804923081181</v>
      </c>
      <c r="BT216" s="64">
        <v>-1.34417358383154E-2</v>
      </c>
      <c r="BU216" s="64">
        <v>-0.13621741645535301</v>
      </c>
      <c r="BV216" s="64">
        <v>-1.01912173748109E-2</v>
      </c>
      <c r="BW216" s="64">
        <v>0.12947886486582899</v>
      </c>
      <c r="BX216" s="64">
        <v>7.6729468558123196E-2</v>
      </c>
      <c r="BY216" s="64">
        <v>-0.14777402747857599</v>
      </c>
      <c r="BZ216" s="64">
        <v>5.9851563447343999E-2</v>
      </c>
      <c r="CA216" s="64">
        <v>-0.14477774999847001</v>
      </c>
      <c r="CB216" s="64">
        <v>9.7439869506388294E-6</v>
      </c>
      <c r="CC216" s="64">
        <v>0.149546706236658</v>
      </c>
      <c r="CD216" s="64">
        <v>4.5989783830191498E-2</v>
      </c>
      <c r="CE216" s="64">
        <v>0.12834301703030801</v>
      </c>
      <c r="CF216" s="64">
        <v>0.15813968535480799</v>
      </c>
      <c r="CG216" s="64">
        <v>0.15854828761745501</v>
      </c>
      <c r="CH216" s="64">
        <v>5.4600743597976696E-3</v>
      </c>
      <c r="CI216" s="64">
        <v>5.5330548758858497E-2</v>
      </c>
      <c r="CJ216" s="64">
        <v>-3.1458475585255399E-2</v>
      </c>
      <c r="CK216" s="64">
        <v>8.2733544940283302E-2</v>
      </c>
      <c r="CL216" s="64">
        <v>-6.7458722452950995E-2</v>
      </c>
      <c r="CM216" s="64">
        <v>-6.9197591886782706E-2</v>
      </c>
      <c r="CN216" s="64">
        <v>-9.8487646376044194E-2</v>
      </c>
      <c r="CO216" s="64">
        <v>0.26575782525626301</v>
      </c>
      <c r="CP216" s="64">
        <v>4.6411966404513699E-2</v>
      </c>
      <c r="CQ216" s="64">
        <v>2.5105006975789702E-2</v>
      </c>
      <c r="CR216" s="64">
        <v>2.7266818171178799E-2</v>
      </c>
      <c r="CS216" s="64">
        <v>-1.6935833619657899E-2</v>
      </c>
      <c r="CT216" s="64">
        <v>3.6854080467274598E-2</v>
      </c>
      <c r="CU216" s="64">
        <v>0.161075098098618</v>
      </c>
      <c r="CV216" s="64">
        <v>0.26987308199464299</v>
      </c>
      <c r="CW216" s="64">
        <v>-0.118256543066675</v>
      </c>
      <c r="CX216" s="64">
        <v>-1.5791772632711702E-2</v>
      </c>
      <c r="CY216" s="64">
        <v>2.3768378493738099E-2</v>
      </c>
      <c r="CZ216" s="64">
        <v>6.9632100916483503E-2</v>
      </c>
      <c r="DA216" s="64">
        <v>1.2888497471097399E-2</v>
      </c>
      <c r="DB216" s="64">
        <v>-0.115491336799201</v>
      </c>
      <c r="DC216" s="64">
        <v>0.362275740076967</v>
      </c>
      <c r="DD216" s="64">
        <v>-7.6554261952965802E-2</v>
      </c>
      <c r="DE216" s="64">
        <v>-5.6359671307160103E-2</v>
      </c>
      <c r="DF216" s="64">
        <v>4.2554806157402203E-2</v>
      </c>
      <c r="DG216" s="64">
        <v>9.7449307230301804E-2</v>
      </c>
      <c r="DH216" s="64">
        <v>-6.5895717664787898E-2</v>
      </c>
      <c r="DI216" s="64">
        <v>1.70276917219603E-3</v>
      </c>
      <c r="DJ216" s="64">
        <v>5.9288130080492598E-3</v>
      </c>
      <c r="DK216" s="64">
        <v>-0.221756135448514</v>
      </c>
      <c r="DL216" s="64">
        <v>8.3770953382189497E-2</v>
      </c>
      <c r="DM216" s="64">
        <v>0.179582167764436</v>
      </c>
      <c r="DN216" s="64">
        <v>0.24267895086180799</v>
      </c>
      <c r="DO216" s="64">
        <v>0.14114782933942799</v>
      </c>
      <c r="DP216" s="64">
        <v>-3.0035955787388598E-2</v>
      </c>
      <c r="DQ216" s="64">
        <v>5.2936406958070698E-2</v>
      </c>
      <c r="DR216" s="64">
        <v>0.26285701202271</v>
      </c>
      <c r="DS216" s="64">
        <v>-9.5438715826146103E-2</v>
      </c>
      <c r="DT216" s="64">
        <v>9.1862151548416399E-2</v>
      </c>
      <c r="DU216" s="64">
        <v>6.7306862952642996E-3</v>
      </c>
      <c r="DV216" s="64">
        <v>1.93924972336612E-2</v>
      </c>
      <c r="DW216" s="64">
        <v>6.2155559794452302E-2</v>
      </c>
      <c r="DX216" s="64">
        <v>-6.6465204233645603E-2</v>
      </c>
      <c r="DY216" s="64">
        <v>6.9474753638942899E-2</v>
      </c>
      <c r="DZ216" s="64">
        <v>5.8753558738455801E-2</v>
      </c>
      <c r="EA216" s="64">
        <v>-6.8490604968607397E-3</v>
      </c>
      <c r="EB216" s="64">
        <v>-0.17260317785283699</v>
      </c>
    </row>
    <row r="217" spans="1:132" x14ac:dyDescent="0.3">
      <c r="A217" s="63"/>
      <c r="B217" s="80" t="s">
        <v>408</v>
      </c>
      <c r="C217" s="64">
        <v>2.0130312000010701E-2</v>
      </c>
      <c r="D217" s="64">
        <v>2.0128660000007199E-2</v>
      </c>
      <c r="E217" s="64">
        <v>2.0125090000000501E-2</v>
      </c>
      <c r="F217" s="64">
        <v>2.0124241999996999E-2</v>
      </c>
      <c r="G217" s="64">
        <v>4.4528008000010999E-2</v>
      </c>
      <c r="H217" s="64">
        <v>2.01206370000095E-2</v>
      </c>
      <c r="I217" s="64">
        <v>2.0119807000007501E-2</v>
      </c>
      <c r="J217" s="64">
        <v>2.0117877000003202E-2</v>
      </c>
      <c r="K217" s="64">
        <v>2.0119783000005501E-2</v>
      </c>
      <c r="L217" s="64">
        <v>4.4531412000004003E-2</v>
      </c>
      <c r="M217" s="64">
        <v>2.0114819999994499E-2</v>
      </c>
      <c r="N217" s="64">
        <v>2.01137009999908E-2</v>
      </c>
      <c r="O217" s="64">
        <v>2.0111779000009398E-2</v>
      </c>
      <c r="P217" s="64">
        <v>7.9073330000012394E-3</v>
      </c>
      <c r="Q217" s="64">
        <v>7.9073340000013204E-3</v>
      </c>
      <c r="R217" s="64">
        <v>6.8917124999989796E-2</v>
      </c>
      <c r="S217" s="64">
        <v>2.0104336999993099E-2</v>
      </c>
      <c r="T217" s="64">
        <v>2.0101592000010299E-2</v>
      </c>
      <c r="U217" s="64">
        <v>2.0100214000007301E-2</v>
      </c>
      <c r="V217" s="64">
        <v>4.4494799999994498E-2</v>
      </c>
      <c r="W217" s="64">
        <v>2.0093899999995599E-2</v>
      </c>
      <c r="X217" s="64">
        <v>2.0092529999993201E-2</v>
      </c>
      <c r="Y217" s="64">
        <v>2.0090603999989302E-2</v>
      </c>
      <c r="Z217" s="64">
        <v>2.0087047000005898E-2</v>
      </c>
      <c r="AA217" s="64">
        <v>7.8929000000060902E-3</v>
      </c>
      <c r="AB217" s="64">
        <v>5.6666709999997303E-2</v>
      </c>
      <c r="AC217" s="64">
        <v>2.0080465999994201E-2</v>
      </c>
      <c r="AD217" s="64">
        <v>2.0081553999995502E-2</v>
      </c>
      <c r="AE217" s="64">
        <v>1.93959379999997E-2</v>
      </c>
      <c r="AF217" s="64">
        <v>4.2412393000001998E-2</v>
      </c>
      <c r="AG217" s="64">
        <v>1.9390515999995198E-2</v>
      </c>
      <c r="AH217" s="64">
        <v>1.9390354000003999E-2</v>
      </c>
      <c r="AI217" s="64">
        <v>1.9389091000010499E-2</v>
      </c>
      <c r="AJ217" s="64">
        <v>1.93880959999948E-2</v>
      </c>
      <c r="AK217" s="64">
        <v>4.2394990000005399E-2</v>
      </c>
      <c r="AL217" s="64">
        <v>1.93821319999898E-2</v>
      </c>
      <c r="AM217" s="64">
        <v>1.9380056999995801E-2</v>
      </c>
      <c r="AN217" s="64">
        <v>1.9380170000005099E-2</v>
      </c>
      <c r="AO217" s="64">
        <v>1.9378094000011E-2</v>
      </c>
      <c r="AP217" s="64">
        <v>7.8735780000061002E-3</v>
      </c>
      <c r="AQ217" s="64">
        <v>5.3874232000006302E-2</v>
      </c>
      <c r="AR217" s="64">
        <v>1.93689729999891E-2</v>
      </c>
      <c r="AS217" s="64">
        <v>1.9366347999993899E-2</v>
      </c>
      <c r="AT217" s="64">
        <v>1.9365365000001401E-2</v>
      </c>
      <c r="AU217" s="64">
        <v>7.8672654999945007E-3</v>
      </c>
      <c r="AV217" s="64">
        <v>4.2356739999993599E-2</v>
      </c>
      <c r="AW217" s="64">
        <v>1.9360437999993398E-2</v>
      </c>
      <c r="AX217" s="64">
        <v>1.9358634999999701E-2</v>
      </c>
      <c r="AY217" s="64">
        <v>1.9356564000005998E-2</v>
      </c>
      <c r="AZ217" s="64">
        <v>1.9356952999993699E-2</v>
      </c>
      <c r="BA217" s="64">
        <v>4.2342708000009402E-2</v>
      </c>
      <c r="BB217" s="64">
        <v>1.9354022999995599E-2</v>
      </c>
      <c r="BC217" s="64">
        <v>1.9351676000001199E-2</v>
      </c>
      <c r="BD217" s="64">
        <v>1.93506930000087E-2</v>
      </c>
      <c r="BE217" s="64">
        <v>1.9348088999993102E-2</v>
      </c>
      <c r="BF217" s="64">
        <v>4.2330347000007998E-2</v>
      </c>
      <c r="BG217" s="64">
        <v>1.9348706999999798E-2</v>
      </c>
      <c r="BH217" s="64">
        <v>1.93501859999889E-2</v>
      </c>
      <c r="BI217" s="64">
        <v>1.9349216999997601E-2</v>
      </c>
      <c r="BJ217" s="64">
        <v>1.9349048000005802E-2</v>
      </c>
      <c r="BK217" s="64">
        <v>4.2340922999994902E-2</v>
      </c>
      <c r="BL217" s="64">
        <v>1.93428600000045E-2</v>
      </c>
      <c r="BM217" s="64">
        <v>1.9342159999991001E-2</v>
      </c>
      <c r="BN217" s="64">
        <v>1.9340915999999101E-2</v>
      </c>
      <c r="BO217" s="64">
        <v>1.9338580000005701E-2</v>
      </c>
      <c r="BP217" s="64">
        <v>4.2327787999996203E-2</v>
      </c>
      <c r="BQ217" s="64">
        <v>1.9333487000006099E-2</v>
      </c>
      <c r="BR217" s="64">
        <v>1.9333051999992398E-2</v>
      </c>
      <c r="BS217" s="64">
        <v>1.9329910999998898E-2</v>
      </c>
      <c r="BT217" s="64">
        <v>1.9328660000006399E-2</v>
      </c>
      <c r="BU217" s="64">
        <v>4.23089699999935E-2</v>
      </c>
      <c r="BV217" s="64">
        <v>1.93224900000066E-2</v>
      </c>
      <c r="BW217" s="64">
        <v>1.9320699999991801E-2</v>
      </c>
      <c r="BX217" s="64">
        <v>1.9318650999999899E-2</v>
      </c>
      <c r="BY217" s="64">
        <v>1.9318491000008799E-2</v>
      </c>
      <c r="BZ217" s="64">
        <v>4.2288556999991997E-2</v>
      </c>
      <c r="CA217" s="64">
        <v>1.9312054000009099E-2</v>
      </c>
      <c r="CB217" s="64">
        <v>1.9310548999995601E-2</v>
      </c>
      <c r="CC217" s="64">
        <v>1.9308220000002801E-2</v>
      </c>
      <c r="CD217" s="64">
        <v>1.9307802999990499E-2</v>
      </c>
      <c r="CE217" s="64">
        <v>4.2270622999995802E-2</v>
      </c>
      <c r="CF217" s="64">
        <v>1.93005579999905E-2</v>
      </c>
      <c r="CG217" s="64">
        <v>1.9299866999999998E-2</v>
      </c>
      <c r="CH217" s="64">
        <v>1.92980800000075E-2</v>
      </c>
      <c r="CI217" s="64">
        <v>1.9296859999995399E-2</v>
      </c>
      <c r="CJ217" s="64">
        <v>4.2251090000000602E-2</v>
      </c>
      <c r="CK217" s="64">
        <v>1.92907079999971E-2</v>
      </c>
      <c r="CL217" s="64">
        <v>1.9288933000005701E-2</v>
      </c>
      <c r="CM217" s="64">
        <v>1.9287155999991899E-2</v>
      </c>
      <c r="CN217" s="64">
        <v>1.9285106999999999E-2</v>
      </c>
      <c r="CO217" s="64">
        <v>4.2233232000010702E-2</v>
      </c>
      <c r="CP217" s="64">
        <v>1.9279510000003199E-2</v>
      </c>
      <c r="CQ217" s="64">
        <v>1.9277479999990601E-2</v>
      </c>
      <c r="CR217" s="64">
        <v>1.9276244999999501E-2</v>
      </c>
      <c r="CS217" s="64">
        <v>1.8596177999996601E-2</v>
      </c>
      <c r="CT217" s="64">
        <v>4.0170937999994799E-2</v>
      </c>
      <c r="CU217" s="64">
        <v>1.8589280000003199E-2</v>
      </c>
      <c r="CV217" s="64">
        <v>1.8587884999998801E-2</v>
      </c>
      <c r="CW217" s="64">
        <v>1.8586763999994801E-2</v>
      </c>
      <c r="CX217" s="64">
        <v>1.8585640999990698E-2</v>
      </c>
      <c r="CY217" s="64">
        <v>4.0151845999991699E-2</v>
      </c>
      <c r="CZ217" s="64">
        <v>1.8579296999998701E-2</v>
      </c>
      <c r="DA217" s="64">
        <v>1.8578176999994901E-2</v>
      </c>
      <c r="DB217" s="64">
        <v>1.8577064999991701E-2</v>
      </c>
      <c r="DC217" s="64">
        <v>1.8575935000009199E-2</v>
      </c>
      <c r="DD217" s="64">
        <v>7.7929896999950898E-3</v>
      </c>
      <c r="DE217" s="64">
        <v>5.0910458000008603E-2</v>
      </c>
      <c r="DF217" s="64">
        <v>1.8569031999993199E-2</v>
      </c>
      <c r="DG217" s="64">
        <v>1.8567647999989698E-2</v>
      </c>
      <c r="DH217" s="64">
        <v>1.8565984000007401E-2</v>
      </c>
      <c r="DI217" s="64">
        <v>7.7871648000105197E-3</v>
      </c>
      <c r="DJ217" s="64">
        <v>4.0107990000004499E-2</v>
      </c>
      <c r="DK217" s="64">
        <v>1.8558551999991998E-2</v>
      </c>
      <c r="DL217" s="64">
        <v>1.8556898000010601E-2</v>
      </c>
      <c r="DM217" s="64">
        <v>1.8555509000006701E-2</v>
      </c>
      <c r="DN217" s="64">
        <v>1.85541360000041E-2</v>
      </c>
      <c r="DO217" s="64">
        <v>4.00930749999917E-2</v>
      </c>
      <c r="DP217" s="64">
        <v>1.8548892999992201E-2</v>
      </c>
      <c r="DQ217" s="64">
        <v>1.85472400000108E-2</v>
      </c>
      <c r="DR217" s="64">
        <v>1.8545598000008202E-2</v>
      </c>
      <c r="DS217" s="64">
        <v>1.85439290000033E-2</v>
      </c>
      <c r="DT217" s="64">
        <v>4.0077380000003202E-2</v>
      </c>
      <c r="DU217" s="64">
        <v>1.8540605999994901E-2</v>
      </c>
      <c r="DV217" s="64">
        <v>1.85381419999908E-2</v>
      </c>
      <c r="DW217" s="64">
        <v>1.85367700000105E-2</v>
      </c>
      <c r="DX217" s="64">
        <v>1.8535113000006698E-2</v>
      </c>
      <c r="DY217" s="64">
        <v>4.0060072999992299E-2</v>
      </c>
      <c r="DZ217" s="64">
        <v>1.8529351999996301E-2</v>
      </c>
      <c r="EA217" s="64">
        <v>1.8529609999995401E-2</v>
      </c>
      <c r="EB217" s="64">
        <v>7.76561299999923E-3</v>
      </c>
    </row>
    <row r="218" spans="1:132" x14ac:dyDescent="0.3">
      <c r="A218" s="63"/>
      <c r="B218" s="81" t="s">
        <v>409</v>
      </c>
      <c r="C218" s="64">
        <v>2.0130312000010701E-2</v>
      </c>
      <c r="D218" s="64">
        <v>2.0128660000007199E-2</v>
      </c>
      <c r="E218" s="64">
        <v>2.0125090000000501E-2</v>
      </c>
      <c r="F218" s="64">
        <v>2.0124241999996999E-2</v>
      </c>
      <c r="G218" s="64">
        <v>4.4528008000010999E-2</v>
      </c>
      <c r="H218" s="64">
        <v>2.01206370000095E-2</v>
      </c>
      <c r="I218" s="64">
        <v>2.0119807000007501E-2</v>
      </c>
      <c r="J218" s="64">
        <v>2.0117877000003202E-2</v>
      </c>
      <c r="K218" s="64">
        <v>2.0119783000005501E-2</v>
      </c>
      <c r="L218" s="64">
        <v>4.4531412000004003E-2</v>
      </c>
      <c r="M218" s="64">
        <v>2.0114819999994499E-2</v>
      </c>
      <c r="N218" s="64">
        <v>2.01137009999908E-2</v>
      </c>
      <c r="O218" s="64">
        <v>2.0111779000009398E-2</v>
      </c>
      <c r="P218" s="64">
        <v>7.9073330000012394E-3</v>
      </c>
      <c r="Q218" s="64">
        <v>7.9073340000013204E-3</v>
      </c>
      <c r="R218" s="64">
        <v>6.8917124999989796E-2</v>
      </c>
      <c r="S218" s="64">
        <v>2.0104336999993099E-2</v>
      </c>
      <c r="T218" s="64">
        <v>2.0101592000010299E-2</v>
      </c>
      <c r="U218" s="64">
        <v>2.0100214000007301E-2</v>
      </c>
      <c r="V218" s="64">
        <v>4.4494799999994498E-2</v>
      </c>
      <c r="W218" s="64">
        <v>2.0093899999995599E-2</v>
      </c>
      <c r="X218" s="64">
        <v>2.0092529999993201E-2</v>
      </c>
      <c r="Y218" s="64">
        <v>2.0090603999989302E-2</v>
      </c>
      <c r="Z218" s="64">
        <v>2.0087047000005898E-2</v>
      </c>
      <c r="AA218" s="64">
        <v>7.8929000000060902E-3</v>
      </c>
      <c r="AB218" s="64">
        <v>5.6666709999997303E-2</v>
      </c>
      <c r="AC218" s="64">
        <v>2.0080465999994201E-2</v>
      </c>
      <c r="AD218" s="64">
        <v>2.0081553999995502E-2</v>
      </c>
      <c r="AE218" s="64">
        <v>1.93959379999997E-2</v>
      </c>
      <c r="AF218" s="64">
        <v>4.2412393000001998E-2</v>
      </c>
      <c r="AG218" s="64">
        <v>1.9390515999995198E-2</v>
      </c>
      <c r="AH218" s="64">
        <v>1.9390354000003999E-2</v>
      </c>
      <c r="AI218" s="64">
        <v>1.9389091000010499E-2</v>
      </c>
      <c r="AJ218" s="64">
        <v>1.93880959999948E-2</v>
      </c>
      <c r="AK218" s="64">
        <v>4.2394990000005399E-2</v>
      </c>
      <c r="AL218" s="64">
        <v>1.93821319999898E-2</v>
      </c>
      <c r="AM218" s="64">
        <v>1.9380056999995801E-2</v>
      </c>
      <c r="AN218" s="64">
        <v>1.9380170000005099E-2</v>
      </c>
      <c r="AO218" s="64">
        <v>1.9378094000011E-2</v>
      </c>
      <c r="AP218" s="64">
        <v>7.8735780000061002E-3</v>
      </c>
      <c r="AQ218" s="64">
        <v>5.3874232000006302E-2</v>
      </c>
      <c r="AR218" s="64">
        <v>1.93689729999891E-2</v>
      </c>
      <c r="AS218" s="64">
        <v>1.9366347999993899E-2</v>
      </c>
      <c r="AT218" s="64">
        <v>1.9365365000001401E-2</v>
      </c>
      <c r="AU218" s="64">
        <v>7.8672654999945007E-3</v>
      </c>
      <c r="AV218" s="64">
        <v>4.2356739999993599E-2</v>
      </c>
      <c r="AW218" s="64">
        <v>1.9360437999993398E-2</v>
      </c>
      <c r="AX218" s="64">
        <v>1.9358634999999701E-2</v>
      </c>
      <c r="AY218" s="64">
        <v>1.9356564000005998E-2</v>
      </c>
      <c r="AZ218" s="64">
        <v>1.9356952999993699E-2</v>
      </c>
      <c r="BA218" s="64">
        <v>4.2342708000009402E-2</v>
      </c>
      <c r="BB218" s="64">
        <v>1.9354022999995599E-2</v>
      </c>
      <c r="BC218" s="64">
        <v>1.9351676000001199E-2</v>
      </c>
      <c r="BD218" s="64">
        <v>1.93506930000087E-2</v>
      </c>
      <c r="BE218" s="64">
        <v>1.9348088999993102E-2</v>
      </c>
      <c r="BF218" s="64">
        <v>4.2330347000007998E-2</v>
      </c>
      <c r="BG218" s="64">
        <v>1.9348706999999798E-2</v>
      </c>
      <c r="BH218" s="64">
        <v>1.93501859999889E-2</v>
      </c>
      <c r="BI218" s="64">
        <v>1.9349216999997601E-2</v>
      </c>
      <c r="BJ218" s="64">
        <v>1.9349048000005802E-2</v>
      </c>
      <c r="BK218" s="64">
        <v>4.2340922999994902E-2</v>
      </c>
      <c r="BL218" s="64">
        <v>1.93428600000045E-2</v>
      </c>
      <c r="BM218" s="64">
        <v>1.9342159999991001E-2</v>
      </c>
      <c r="BN218" s="64">
        <v>1.9340915999999101E-2</v>
      </c>
      <c r="BO218" s="64">
        <v>1.9338580000005701E-2</v>
      </c>
      <c r="BP218" s="64">
        <v>4.2327787999996203E-2</v>
      </c>
      <c r="BQ218" s="64">
        <v>1.9333487000006099E-2</v>
      </c>
      <c r="BR218" s="64">
        <v>1.9333051999992398E-2</v>
      </c>
      <c r="BS218" s="64">
        <v>1.9329910999998898E-2</v>
      </c>
      <c r="BT218" s="64">
        <v>1.9328660000006399E-2</v>
      </c>
      <c r="BU218" s="64">
        <v>4.23089699999935E-2</v>
      </c>
      <c r="BV218" s="64">
        <v>1.93224900000066E-2</v>
      </c>
      <c r="BW218" s="64">
        <v>1.9320699999991801E-2</v>
      </c>
      <c r="BX218" s="64">
        <v>1.9318650999999899E-2</v>
      </c>
      <c r="BY218" s="64">
        <v>1.9318491000008799E-2</v>
      </c>
      <c r="BZ218" s="64">
        <v>4.2288556999991997E-2</v>
      </c>
      <c r="CA218" s="64">
        <v>1.9312054000009099E-2</v>
      </c>
      <c r="CB218" s="64">
        <v>1.9310548999995601E-2</v>
      </c>
      <c r="CC218" s="64">
        <v>1.9308220000002801E-2</v>
      </c>
      <c r="CD218" s="64">
        <v>1.9307802999990499E-2</v>
      </c>
      <c r="CE218" s="64">
        <v>4.2270622999995802E-2</v>
      </c>
      <c r="CF218" s="64">
        <v>1.93005579999905E-2</v>
      </c>
      <c r="CG218" s="64">
        <v>1.9299866999999998E-2</v>
      </c>
      <c r="CH218" s="64">
        <v>1.92980800000075E-2</v>
      </c>
      <c r="CI218" s="64">
        <v>1.9296859999995399E-2</v>
      </c>
      <c r="CJ218" s="64">
        <v>4.2251090000000602E-2</v>
      </c>
      <c r="CK218" s="64">
        <v>1.92907079999971E-2</v>
      </c>
      <c r="CL218" s="64">
        <v>1.9288933000005701E-2</v>
      </c>
      <c r="CM218" s="64">
        <v>1.9287155999991899E-2</v>
      </c>
      <c r="CN218" s="64">
        <v>1.9285106999999999E-2</v>
      </c>
      <c r="CO218" s="64">
        <v>4.2233232000010702E-2</v>
      </c>
      <c r="CP218" s="64">
        <v>1.9279510000003199E-2</v>
      </c>
      <c r="CQ218" s="64">
        <v>1.9277479999990601E-2</v>
      </c>
      <c r="CR218" s="64">
        <v>1.9276244999999501E-2</v>
      </c>
      <c r="CS218" s="64">
        <v>1.8596177999996601E-2</v>
      </c>
      <c r="CT218" s="64">
        <v>4.0170937999994799E-2</v>
      </c>
      <c r="CU218" s="64">
        <v>1.8589280000003199E-2</v>
      </c>
      <c r="CV218" s="64">
        <v>1.8587884999998801E-2</v>
      </c>
      <c r="CW218" s="64">
        <v>1.8586763999994801E-2</v>
      </c>
      <c r="CX218" s="64">
        <v>1.8585640999990698E-2</v>
      </c>
      <c r="CY218" s="64">
        <v>4.0151845999991699E-2</v>
      </c>
      <c r="CZ218" s="64">
        <v>1.8579296999998701E-2</v>
      </c>
      <c r="DA218" s="64">
        <v>1.8578176999994901E-2</v>
      </c>
      <c r="DB218" s="64">
        <v>1.8577064999991701E-2</v>
      </c>
      <c r="DC218" s="64">
        <v>1.8575935000009199E-2</v>
      </c>
      <c r="DD218" s="64">
        <v>7.7929896999950898E-3</v>
      </c>
      <c r="DE218" s="64">
        <v>5.0910458000008603E-2</v>
      </c>
      <c r="DF218" s="64">
        <v>1.8569031999993199E-2</v>
      </c>
      <c r="DG218" s="64">
        <v>1.8567647999989698E-2</v>
      </c>
      <c r="DH218" s="64">
        <v>1.8565984000007401E-2</v>
      </c>
      <c r="DI218" s="64">
        <v>7.7871648000105197E-3</v>
      </c>
      <c r="DJ218" s="64">
        <v>4.0107990000004499E-2</v>
      </c>
      <c r="DK218" s="64">
        <v>1.8558551999991998E-2</v>
      </c>
      <c r="DL218" s="64">
        <v>1.8556898000010601E-2</v>
      </c>
      <c r="DM218" s="64">
        <v>1.8555509000006701E-2</v>
      </c>
      <c r="DN218" s="64">
        <v>1.85541360000041E-2</v>
      </c>
      <c r="DO218" s="64">
        <v>4.00930749999917E-2</v>
      </c>
      <c r="DP218" s="64">
        <v>1.8548892999992201E-2</v>
      </c>
      <c r="DQ218" s="64">
        <v>1.85472400000108E-2</v>
      </c>
      <c r="DR218" s="64">
        <v>1.8545598000008202E-2</v>
      </c>
      <c r="DS218" s="64">
        <v>1.85439290000033E-2</v>
      </c>
      <c r="DT218" s="64">
        <v>4.0077380000003202E-2</v>
      </c>
      <c r="DU218" s="64">
        <v>1.8540605999994901E-2</v>
      </c>
      <c r="DV218" s="64">
        <v>1.85381419999908E-2</v>
      </c>
      <c r="DW218" s="64">
        <v>1.85367700000105E-2</v>
      </c>
      <c r="DX218" s="64">
        <v>1.8535113000006698E-2</v>
      </c>
      <c r="DY218" s="64">
        <v>4.0060072999992299E-2</v>
      </c>
      <c r="DZ218" s="64">
        <v>1.8529351999996301E-2</v>
      </c>
      <c r="EA218" s="64">
        <v>1.8529609999995401E-2</v>
      </c>
      <c r="EB218" s="64">
        <v>7.76561299999923E-3</v>
      </c>
    </row>
    <row r="219" spans="1:132" x14ac:dyDescent="0.3">
      <c r="A219" s="63"/>
      <c r="B219" s="82" t="s">
        <v>410</v>
      </c>
      <c r="C219" s="64">
        <v>0</v>
      </c>
      <c r="D219" s="64">
        <v>0</v>
      </c>
      <c r="E219" s="64">
        <v>0</v>
      </c>
      <c r="F219" s="64">
        <v>0</v>
      </c>
      <c r="G219" s="64">
        <v>0</v>
      </c>
      <c r="H219" s="64">
        <v>0</v>
      </c>
      <c r="I219" s="64">
        <v>0</v>
      </c>
      <c r="J219" s="64">
        <v>0</v>
      </c>
      <c r="K219" s="64">
        <v>0</v>
      </c>
      <c r="L219" s="64">
        <v>0</v>
      </c>
      <c r="M219" s="64">
        <v>0</v>
      </c>
      <c r="N219" s="64">
        <v>0</v>
      </c>
      <c r="O219" s="64">
        <v>0</v>
      </c>
      <c r="P219" s="64">
        <v>0</v>
      </c>
      <c r="Q219" s="64">
        <v>0</v>
      </c>
      <c r="R219" s="64">
        <v>0</v>
      </c>
      <c r="S219" s="64">
        <v>0</v>
      </c>
      <c r="T219" s="64">
        <v>0</v>
      </c>
      <c r="U219" s="64">
        <v>0</v>
      </c>
      <c r="V219" s="64">
        <v>0</v>
      </c>
      <c r="W219" s="64">
        <v>0</v>
      </c>
      <c r="X219" s="64">
        <v>0</v>
      </c>
      <c r="Y219" s="64">
        <v>0</v>
      </c>
      <c r="Z219" s="64">
        <v>0</v>
      </c>
      <c r="AA219" s="64">
        <v>0</v>
      </c>
      <c r="AB219" s="64">
        <v>0</v>
      </c>
      <c r="AC219" s="64">
        <v>0</v>
      </c>
      <c r="AD219" s="64">
        <v>0</v>
      </c>
      <c r="AE219" s="64">
        <v>0</v>
      </c>
      <c r="AF219" s="64">
        <v>0</v>
      </c>
      <c r="AG219" s="64">
        <v>0</v>
      </c>
      <c r="AH219" s="64">
        <v>0</v>
      </c>
      <c r="AI219" s="64">
        <v>0</v>
      </c>
      <c r="AJ219" s="64">
        <v>0</v>
      </c>
      <c r="AK219" s="64">
        <v>0</v>
      </c>
      <c r="AL219" s="64">
        <v>0</v>
      </c>
      <c r="AM219" s="64">
        <v>0</v>
      </c>
      <c r="AN219" s="64">
        <v>0</v>
      </c>
      <c r="AO219" s="64">
        <v>0</v>
      </c>
      <c r="AP219" s="64">
        <v>0</v>
      </c>
      <c r="AQ219" s="64">
        <v>0</v>
      </c>
      <c r="AR219" s="64">
        <v>0</v>
      </c>
      <c r="AS219" s="64">
        <v>0</v>
      </c>
      <c r="AT219" s="64">
        <v>0</v>
      </c>
      <c r="AU219" s="64">
        <v>0</v>
      </c>
      <c r="AV219" s="64">
        <v>0</v>
      </c>
      <c r="AW219" s="64">
        <v>0</v>
      </c>
      <c r="AX219" s="64">
        <v>0</v>
      </c>
      <c r="AY219" s="64">
        <v>0</v>
      </c>
      <c r="AZ219" s="64">
        <v>0</v>
      </c>
      <c r="BA219" s="64">
        <v>0</v>
      </c>
      <c r="BB219" s="64">
        <v>0</v>
      </c>
      <c r="BC219" s="64">
        <v>0</v>
      </c>
      <c r="BD219" s="64">
        <v>0</v>
      </c>
      <c r="BE219" s="64">
        <v>0</v>
      </c>
      <c r="BF219" s="64">
        <v>0</v>
      </c>
      <c r="BG219" s="64">
        <v>0</v>
      </c>
      <c r="BH219" s="64">
        <v>0</v>
      </c>
      <c r="BI219" s="64">
        <v>0</v>
      </c>
      <c r="BJ219" s="64">
        <v>0</v>
      </c>
      <c r="BK219" s="64">
        <v>0</v>
      </c>
      <c r="BL219" s="64">
        <v>0</v>
      </c>
      <c r="BM219" s="64">
        <v>0</v>
      </c>
      <c r="BN219" s="64">
        <v>0</v>
      </c>
      <c r="BO219" s="64">
        <v>0</v>
      </c>
      <c r="BP219" s="64">
        <v>0</v>
      </c>
      <c r="BQ219" s="64">
        <v>0</v>
      </c>
      <c r="BR219" s="64">
        <v>0</v>
      </c>
      <c r="BS219" s="64">
        <v>0</v>
      </c>
      <c r="BT219" s="64">
        <v>0</v>
      </c>
      <c r="BU219" s="64">
        <v>0</v>
      </c>
      <c r="BV219" s="64">
        <v>0</v>
      </c>
      <c r="BW219" s="64">
        <v>0</v>
      </c>
      <c r="BX219" s="64">
        <v>0</v>
      </c>
      <c r="BY219" s="64">
        <v>0</v>
      </c>
      <c r="BZ219" s="64">
        <v>0</v>
      </c>
      <c r="CA219" s="64">
        <v>0</v>
      </c>
      <c r="CB219" s="64">
        <v>0</v>
      </c>
      <c r="CC219" s="64">
        <v>0</v>
      </c>
      <c r="CD219" s="64">
        <v>0</v>
      </c>
      <c r="CE219" s="64">
        <v>0</v>
      </c>
      <c r="CF219" s="64">
        <v>0</v>
      </c>
      <c r="CG219" s="64">
        <v>0</v>
      </c>
      <c r="CH219" s="64">
        <v>0</v>
      </c>
      <c r="CI219" s="64">
        <v>0</v>
      </c>
      <c r="CJ219" s="64">
        <v>0</v>
      </c>
      <c r="CK219" s="64">
        <v>0</v>
      </c>
      <c r="CL219" s="64">
        <v>0</v>
      </c>
      <c r="CM219" s="64">
        <v>0</v>
      </c>
      <c r="CN219" s="64">
        <v>0</v>
      </c>
      <c r="CO219" s="64">
        <v>0</v>
      </c>
      <c r="CP219" s="64">
        <v>0</v>
      </c>
      <c r="CQ219" s="64">
        <v>0</v>
      </c>
      <c r="CR219" s="64">
        <v>0</v>
      </c>
      <c r="CS219" s="64">
        <v>0</v>
      </c>
      <c r="CT219" s="64">
        <v>0</v>
      </c>
      <c r="CU219" s="64">
        <v>0</v>
      </c>
      <c r="CV219" s="64">
        <v>0</v>
      </c>
      <c r="CW219" s="64">
        <v>0</v>
      </c>
      <c r="CX219" s="64">
        <v>0</v>
      </c>
      <c r="CY219" s="64">
        <v>0</v>
      </c>
      <c r="CZ219" s="64">
        <v>0</v>
      </c>
      <c r="DA219" s="64">
        <v>0</v>
      </c>
      <c r="DB219" s="64">
        <v>0</v>
      </c>
      <c r="DC219" s="64">
        <v>0</v>
      </c>
      <c r="DD219" s="64">
        <v>0</v>
      </c>
      <c r="DE219" s="64">
        <v>0</v>
      </c>
      <c r="DF219" s="64">
        <v>0</v>
      </c>
      <c r="DG219" s="64">
        <v>0</v>
      </c>
      <c r="DH219" s="64">
        <v>0</v>
      </c>
      <c r="DI219" s="64">
        <v>0</v>
      </c>
      <c r="DJ219" s="64">
        <v>0</v>
      </c>
      <c r="DK219" s="64">
        <v>0</v>
      </c>
      <c r="DL219" s="64">
        <v>0</v>
      </c>
      <c r="DM219" s="64">
        <v>0</v>
      </c>
      <c r="DN219" s="64">
        <v>0</v>
      </c>
      <c r="DO219" s="64">
        <v>0</v>
      </c>
      <c r="DP219" s="64">
        <v>0</v>
      </c>
      <c r="DQ219" s="64">
        <v>0</v>
      </c>
      <c r="DR219" s="64">
        <v>0</v>
      </c>
      <c r="DS219" s="64">
        <v>0</v>
      </c>
      <c r="DT219" s="64">
        <v>0</v>
      </c>
      <c r="DU219" s="64">
        <v>0</v>
      </c>
      <c r="DV219" s="64">
        <v>0</v>
      </c>
      <c r="DW219" s="64">
        <v>0</v>
      </c>
      <c r="DX219" s="64">
        <v>0</v>
      </c>
      <c r="DY219" s="64">
        <v>0</v>
      </c>
      <c r="DZ219" s="64">
        <v>0</v>
      </c>
      <c r="EA219" s="64">
        <v>0</v>
      </c>
      <c r="EB219" s="64">
        <v>0</v>
      </c>
    </row>
    <row r="220" spans="1:132" x14ac:dyDescent="0.3">
      <c r="A220" s="63"/>
      <c r="B220" s="82" t="s">
        <v>411</v>
      </c>
      <c r="C220" s="64">
        <v>2.0130312000010701E-2</v>
      </c>
      <c r="D220" s="64">
        <v>2.0128660000007199E-2</v>
      </c>
      <c r="E220" s="64">
        <v>2.0125090000000501E-2</v>
      </c>
      <c r="F220" s="64">
        <v>2.0124241999996999E-2</v>
      </c>
      <c r="G220" s="64">
        <v>4.4528008000010999E-2</v>
      </c>
      <c r="H220" s="64">
        <v>2.01206370000095E-2</v>
      </c>
      <c r="I220" s="64">
        <v>2.0119807000007501E-2</v>
      </c>
      <c r="J220" s="64">
        <v>2.0117877000003202E-2</v>
      </c>
      <c r="K220" s="64">
        <v>2.0119783000005501E-2</v>
      </c>
      <c r="L220" s="64">
        <v>4.4531412000004003E-2</v>
      </c>
      <c r="M220" s="64">
        <v>2.0114819999994499E-2</v>
      </c>
      <c r="N220" s="64">
        <v>2.01137009999908E-2</v>
      </c>
      <c r="O220" s="64">
        <v>2.0111779000009398E-2</v>
      </c>
      <c r="P220" s="64">
        <v>7.9073330000012394E-3</v>
      </c>
      <c r="Q220" s="64">
        <v>7.9073340000013204E-3</v>
      </c>
      <c r="R220" s="64">
        <v>6.8917124999989796E-2</v>
      </c>
      <c r="S220" s="64">
        <v>2.0104336999993099E-2</v>
      </c>
      <c r="T220" s="64">
        <v>2.0101592000010299E-2</v>
      </c>
      <c r="U220" s="64">
        <v>2.0100214000007301E-2</v>
      </c>
      <c r="V220" s="64">
        <v>4.4494799999994498E-2</v>
      </c>
      <c r="W220" s="64">
        <v>2.0093899999995599E-2</v>
      </c>
      <c r="X220" s="64">
        <v>2.0092529999993201E-2</v>
      </c>
      <c r="Y220" s="64">
        <v>2.0090603999989302E-2</v>
      </c>
      <c r="Z220" s="64">
        <v>2.0087047000005898E-2</v>
      </c>
      <c r="AA220" s="64">
        <v>7.8929000000060902E-3</v>
      </c>
      <c r="AB220" s="64">
        <v>5.6666709999997303E-2</v>
      </c>
      <c r="AC220" s="64">
        <v>2.0080465999994201E-2</v>
      </c>
      <c r="AD220" s="64">
        <v>2.0081553999995502E-2</v>
      </c>
      <c r="AE220" s="64">
        <v>1.93959379999997E-2</v>
      </c>
      <c r="AF220" s="64">
        <v>4.2412393000001998E-2</v>
      </c>
      <c r="AG220" s="64">
        <v>1.9390515999995198E-2</v>
      </c>
      <c r="AH220" s="64">
        <v>1.9390354000003999E-2</v>
      </c>
      <c r="AI220" s="64">
        <v>1.9389091000010499E-2</v>
      </c>
      <c r="AJ220" s="64">
        <v>1.93880959999948E-2</v>
      </c>
      <c r="AK220" s="64">
        <v>4.2394990000005399E-2</v>
      </c>
      <c r="AL220" s="64">
        <v>1.93821319999898E-2</v>
      </c>
      <c r="AM220" s="64">
        <v>1.9380056999995801E-2</v>
      </c>
      <c r="AN220" s="64">
        <v>1.9380170000005099E-2</v>
      </c>
      <c r="AO220" s="64">
        <v>1.9378094000011E-2</v>
      </c>
      <c r="AP220" s="64">
        <v>7.8735780000061002E-3</v>
      </c>
      <c r="AQ220" s="64">
        <v>5.3874232000006302E-2</v>
      </c>
      <c r="AR220" s="64">
        <v>1.93689729999891E-2</v>
      </c>
      <c r="AS220" s="64">
        <v>1.9366347999993899E-2</v>
      </c>
      <c r="AT220" s="64">
        <v>1.9365365000001401E-2</v>
      </c>
      <c r="AU220" s="64">
        <v>7.8672654999945007E-3</v>
      </c>
      <c r="AV220" s="64">
        <v>4.2356739999993599E-2</v>
      </c>
      <c r="AW220" s="64">
        <v>1.9360437999993398E-2</v>
      </c>
      <c r="AX220" s="64">
        <v>1.9358634999999701E-2</v>
      </c>
      <c r="AY220" s="64">
        <v>1.9356564000005998E-2</v>
      </c>
      <c r="AZ220" s="64">
        <v>1.9356952999993699E-2</v>
      </c>
      <c r="BA220" s="64">
        <v>4.2342708000009402E-2</v>
      </c>
      <c r="BB220" s="64">
        <v>1.9354022999995599E-2</v>
      </c>
      <c r="BC220" s="64">
        <v>1.9351676000001199E-2</v>
      </c>
      <c r="BD220" s="64">
        <v>1.93506930000087E-2</v>
      </c>
      <c r="BE220" s="64">
        <v>1.9348088999993102E-2</v>
      </c>
      <c r="BF220" s="64">
        <v>4.2330347000007998E-2</v>
      </c>
      <c r="BG220" s="64">
        <v>1.9348706999999798E-2</v>
      </c>
      <c r="BH220" s="64">
        <v>1.93501859999889E-2</v>
      </c>
      <c r="BI220" s="64">
        <v>1.9349216999997601E-2</v>
      </c>
      <c r="BJ220" s="64">
        <v>1.9349048000005802E-2</v>
      </c>
      <c r="BK220" s="64">
        <v>4.2340922999994902E-2</v>
      </c>
      <c r="BL220" s="64">
        <v>1.93428600000045E-2</v>
      </c>
      <c r="BM220" s="64">
        <v>1.9342159999991001E-2</v>
      </c>
      <c r="BN220" s="64">
        <v>1.9340915999999101E-2</v>
      </c>
      <c r="BO220" s="64">
        <v>1.9338580000005701E-2</v>
      </c>
      <c r="BP220" s="64">
        <v>4.2327787999996203E-2</v>
      </c>
      <c r="BQ220" s="64">
        <v>1.9333487000006099E-2</v>
      </c>
      <c r="BR220" s="64">
        <v>1.9333051999992398E-2</v>
      </c>
      <c r="BS220" s="64">
        <v>1.9329910999998898E-2</v>
      </c>
      <c r="BT220" s="64">
        <v>1.9328660000006399E-2</v>
      </c>
      <c r="BU220" s="64">
        <v>4.23089699999935E-2</v>
      </c>
      <c r="BV220" s="64">
        <v>1.93224900000066E-2</v>
      </c>
      <c r="BW220" s="64">
        <v>1.9320699999991801E-2</v>
      </c>
      <c r="BX220" s="64">
        <v>1.9318650999999899E-2</v>
      </c>
      <c r="BY220" s="64">
        <v>1.9318491000008799E-2</v>
      </c>
      <c r="BZ220" s="64">
        <v>4.2288556999991997E-2</v>
      </c>
      <c r="CA220" s="64">
        <v>1.9312054000009099E-2</v>
      </c>
      <c r="CB220" s="64">
        <v>1.9310548999995601E-2</v>
      </c>
      <c r="CC220" s="64">
        <v>1.9308220000002801E-2</v>
      </c>
      <c r="CD220" s="64">
        <v>1.9307802999990499E-2</v>
      </c>
      <c r="CE220" s="64">
        <v>4.2270622999995802E-2</v>
      </c>
      <c r="CF220" s="64">
        <v>1.93005579999905E-2</v>
      </c>
      <c r="CG220" s="64">
        <v>1.9299866999999998E-2</v>
      </c>
      <c r="CH220" s="64">
        <v>1.92980800000075E-2</v>
      </c>
      <c r="CI220" s="64">
        <v>1.9296859999995399E-2</v>
      </c>
      <c r="CJ220" s="64">
        <v>4.2251090000000602E-2</v>
      </c>
      <c r="CK220" s="64">
        <v>1.92907079999971E-2</v>
      </c>
      <c r="CL220" s="64">
        <v>1.9288933000005701E-2</v>
      </c>
      <c r="CM220" s="64">
        <v>1.9287155999991899E-2</v>
      </c>
      <c r="CN220" s="64">
        <v>1.9285106999999999E-2</v>
      </c>
      <c r="CO220" s="64">
        <v>4.2233232000010702E-2</v>
      </c>
      <c r="CP220" s="64">
        <v>1.9279510000003199E-2</v>
      </c>
      <c r="CQ220" s="64">
        <v>1.9277479999990601E-2</v>
      </c>
      <c r="CR220" s="64">
        <v>1.9276244999999501E-2</v>
      </c>
      <c r="CS220" s="64">
        <v>1.8596177999996601E-2</v>
      </c>
      <c r="CT220" s="64">
        <v>4.0170937999994799E-2</v>
      </c>
      <c r="CU220" s="64">
        <v>1.8589280000003199E-2</v>
      </c>
      <c r="CV220" s="64">
        <v>1.8587884999998801E-2</v>
      </c>
      <c r="CW220" s="64">
        <v>1.8586763999994801E-2</v>
      </c>
      <c r="CX220" s="64">
        <v>1.8585640999990698E-2</v>
      </c>
      <c r="CY220" s="64">
        <v>4.0151845999991699E-2</v>
      </c>
      <c r="CZ220" s="64">
        <v>1.8579296999998701E-2</v>
      </c>
      <c r="DA220" s="64">
        <v>1.8578176999994901E-2</v>
      </c>
      <c r="DB220" s="64">
        <v>1.8577064999991701E-2</v>
      </c>
      <c r="DC220" s="64">
        <v>1.8575935000009199E-2</v>
      </c>
      <c r="DD220" s="64">
        <v>7.7929896999950898E-3</v>
      </c>
      <c r="DE220" s="64">
        <v>5.0910458000008603E-2</v>
      </c>
      <c r="DF220" s="64">
        <v>1.8569031999993199E-2</v>
      </c>
      <c r="DG220" s="64">
        <v>1.8567647999989698E-2</v>
      </c>
      <c r="DH220" s="64">
        <v>1.8565984000007401E-2</v>
      </c>
      <c r="DI220" s="64">
        <v>7.7871648000105197E-3</v>
      </c>
      <c r="DJ220" s="64">
        <v>4.0107990000004499E-2</v>
      </c>
      <c r="DK220" s="64">
        <v>1.8558551999991998E-2</v>
      </c>
      <c r="DL220" s="64">
        <v>1.8556898000010601E-2</v>
      </c>
      <c r="DM220" s="64">
        <v>1.8555509000006701E-2</v>
      </c>
      <c r="DN220" s="64">
        <v>1.85541360000041E-2</v>
      </c>
      <c r="DO220" s="64">
        <v>4.00930749999917E-2</v>
      </c>
      <c r="DP220" s="64">
        <v>1.8548892999992201E-2</v>
      </c>
      <c r="DQ220" s="64">
        <v>1.85472400000108E-2</v>
      </c>
      <c r="DR220" s="64">
        <v>1.8545598000008202E-2</v>
      </c>
      <c r="DS220" s="64">
        <v>1.85439290000033E-2</v>
      </c>
      <c r="DT220" s="64">
        <v>4.0077380000003202E-2</v>
      </c>
      <c r="DU220" s="64">
        <v>1.8540605999994901E-2</v>
      </c>
      <c r="DV220" s="64">
        <v>1.85381419999908E-2</v>
      </c>
      <c r="DW220" s="64">
        <v>1.85367700000105E-2</v>
      </c>
      <c r="DX220" s="64">
        <v>1.8535113000006698E-2</v>
      </c>
      <c r="DY220" s="64">
        <v>4.0060072999992299E-2</v>
      </c>
      <c r="DZ220" s="64">
        <v>1.8529351999996301E-2</v>
      </c>
      <c r="EA220" s="64">
        <v>1.8529609999995401E-2</v>
      </c>
      <c r="EB220" s="64">
        <v>7.76561299999923E-3</v>
      </c>
    </row>
    <row r="221" spans="1:132" x14ac:dyDescent="0.3">
      <c r="A221" s="63"/>
      <c r="B221" s="82" t="s">
        <v>412</v>
      </c>
      <c r="C221" s="64">
        <v>2.0130312000010701E-2</v>
      </c>
      <c r="D221" s="64">
        <v>2.0128660000007199E-2</v>
      </c>
      <c r="E221" s="64">
        <v>2.0125090000000501E-2</v>
      </c>
      <c r="F221" s="64">
        <v>2.0124241999996999E-2</v>
      </c>
      <c r="G221" s="64">
        <v>4.4528008000010999E-2</v>
      </c>
      <c r="H221" s="64">
        <v>2.01206370000095E-2</v>
      </c>
      <c r="I221" s="64">
        <v>2.0119807000007501E-2</v>
      </c>
      <c r="J221" s="64">
        <v>2.0117877000003202E-2</v>
      </c>
      <c r="K221" s="64">
        <v>2.0119783000005501E-2</v>
      </c>
      <c r="L221" s="64">
        <v>4.4531412000004003E-2</v>
      </c>
      <c r="M221" s="64">
        <v>2.0114819999994499E-2</v>
      </c>
      <c r="N221" s="64">
        <v>2.01137009999908E-2</v>
      </c>
      <c r="O221" s="64">
        <v>2.0111779000009398E-2</v>
      </c>
      <c r="P221" s="64">
        <v>7.9073330000012394E-3</v>
      </c>
      <c r="Q221" s="64">
        <v>7.9073340000013204E-3</v>
      </c>
      <c r="R221" s="64">
        <v>6.8917124999989796E-2</v>
      </c>
      <c r="S221" s="64">
        <v>2.0104336999993099E-2</v>
      </c>
      <c r="T221" s="64">
        <v>2.0101592000010299E-2</v>
      </c>
      <c r="U221" s="64">
        <v>2.0100214000007301E-2</v>
      </c>
      <c r="V221" s="64">
        <v>4.4494799999994498E-2</v>
      </c>
      <c r="W221" s="64">
        <v>2.0093899999995599E-2</v>
      </c>
      <c r="X221" s="64">
        <v>2.0092529999993201E-2</v>
      </c>
      <c r="Y221" s="64">
        <v>2.0090603999989302E-2</v>
      </c>
      <c r="Z221" s="64">
        <v>2.0087047000005898E-2</v>
      </c>
      <c r="AA221" s="64">
        <v>7.8929000000060902E-3</v>
      </c>
      <c r="AB221" s="64">
        <v>5.6666709999997303E-2</v>
      </c>
      <c r="AC221" s="64">
        <v>2.0080465999994201E-2</v>
      </c>
      <c r="AD221" s="64">
        <v>2.0081553999995502E-2</v>
      </c>
      <c r="AE221" s="64">
        <v>1.93959379999997E-2</v>
      </c>
      <c r="AF221" s="64">
        <v>4.2412393000001998E-2</v>
      </c>
      <c r="AG221" s="64">
        <v>1.9390515999995198E-2</v>
      </c>
      <c r="AH221" s="64">
        <v>1.9390354000003999E-2</v>
      </c>
      <c r="AI221" s="64">
        <v>1.9389091000010499E-2</v>
      </c>
      <c r="AJ221" s="64">
        <v>1.93880959999948E-2</v>
      </c>
      <c r="AK221" s="64">
        <v>4.2394990000005399E-2</v>
      </c>
      <c r="AL221" s="64">
        <v>1.93821319999898E-2</v>
      </c>
      <c r="AM221" s="64">
        <v>1.9380056999995801E-2</v>
      </c>
      <c r="AN221" s="64">
        <v>1.9380170000005099E-2</v>
      </c>
      <c r="AO221" s="64">
        <v>1.9378094000011E-2</v>
      </c>
      <c r="AP221" s="64">
        <v>7.8735780000061002E-3</v>
      </c>
      <c r="AQ221" s="64">
        <v>5.3874232000006302E-2</v>
      </c>
      <c r="AR221" s="64">
        <v>1.93689729999891E-2</v>
      </c>
      <c r="AS221" s="64">
        <v>1.9366347999993899E-2</v>
      </c>
      <c r="AT221" s="64">
        <v>1.9365365000001401E-2</v>
      </c>
      <c r="AU221" s="64">
        <v>7.8672654999945007E-3</v>
      </c>
      <c r="AV221" s="64">
        <v>4.2356739999993599E-2</v>
      </c>
      <c r="AW221" s="64">
        <v>1.9360437999993398E-2</v>
      </c>
      <c r="AX221" s="64">
        <v>1.9358634999999701E-2</v>
      </c>
      <c r="AY221" s="64">
        <v>1.9356564000005998E-2</v>
      </c>
      <c r="AZ221" s="64">
        <v>1.9356952999993699E-2</v>
      </c>
      <c r="BA221" s="64">
        <v>4.2342708000009402E-2</v>
      </c>
      <c r="BB221" s="64">
        <v>1.9354022999995599E-2</v>
      </c>
      <c r="BC221" s="64">
        <v>1.9351676000001199E-2</v>
      </c>
      <c r="BD221" s="64">
        <v>1.93506930000087E-2</v>
      </c>
      <c r="BE221" s="64">
        <v>1.9348088999993102E-2</v>
      </c>
      <c r="BF221" s="64">
        <v>4.2330347000007998E-2</v>
      </c>
      <c r="BG221" s="64">
        <v>1.9348706999999798E-2</v>
      </c>
      <c r="BH221" s="64">
        <v>1.93501859999889E-2</v>
      </c>
      <c r="BI221" s="64">
        <v>1.9349216999997601E-2</v>
      </c>
      <c r="BJ221" s="64">
        <v>1.9349048000005802E-2</v>
      </c>
      <c r="BK221" s="64">
        <v>4.2340922999994902E-2</v>
      </c>
      <c r="BL221" s="64">
        <v>1.93428600000045E-2</v>
      </c>
      <c r="BM221" s="64">
        <v>1.9342159999991001E-2</v>
      </c>
      <c r="BN221" s="64">
        <v>1.9340915999999101E-2</v>
      </c>
      <c r="BO221" s="64">
        <v>1.9338580000005701E-2</v>
      </c>
      <c r="BP221" s="64">
        <v>4.2327787999996203E-2</v>
      </c>
      <c r="BQ221" s="64">
        <v>1.9333487000006099E-2</v>
      </c>
      <c r="BR221" s="64">
        <v>1.9333051999992398E-2</v>
      </c>
      <c r="BS221" s="64">
        <v>1.9329910999998898E-2</v>
      </c>
      <c r="BT221" s="64">
        <v>1.9328660000006399E-2</v>
      </c>
      <c r="BU221" s="64">
        <v>4.23089699999935E-2</v>
      </c>
      <c r="BV221" s="64">
        <v>1.93224900000066E-2</v>
      </c>
      <c r="BW221" s="64">
        <v>1.9320699999991801E-2</v>
      </c>
      <c r="BX221" s="64">
        <v>1.9318650999999899E-2</v>
      </c>
      <c r="BY221" s="64">
        <v>1.9318491000008799E-2</v>
      </c>
      <c r="BZ221" s="64">
        <v>4.2288556999991997E-2</v>
      </c>
      <c r="CA221" s="64">
        <v>1.9312054000009099E-2</v>
      </c>
      <c r="CB221" s="64">
        <v>1.9310548999995601E-2</v>
      </c>
      <c r="CC221" s="64">
        <v>1.9308220000002801E-2</v>
      </c>
      <c r="CD221" s="64">
        <v>1.9307802999990499E-2</v>
      </c>
      <c r="CE221" s="64">
        <v>4.2270622999995802E-2</v>
      </c>
      <c r="CF221" s="64">
        <v>1.93005579999905E-2</v>
      </c>
      <c r="CG221" s="64">
        <v>1.9299866999999998E-2</v>
      </c>
      <c r="CH221" s="64">
        <v>1.92980800000075E-2</v>
      </c>
      <c r="CI221" s="64">
        <v>1.9296859999995399E-2</v>
      </c>
      <c r="CJ221" s="64">
        <v>4.2251090000000602E-2</v>
      </c>
      <c r="CK221" s="64">
        <v>1.92907079999971E-2</v>
      </c>
      <c r="CL221" s="64">
        <v>1.9288933000005701E-2</v>
      </c>
      <c r="CM221" s="64">
        <v>1.9287155999991899E-2</v>
      </c>
      <c r="CN221" s="64">
        <v>1.9285106999999999E-2</v>
      </c>
      <c r="CO221" s="64">
        <v>4.2233232000010702E-2</v>
      </c>
      <c r="CP221" s="64">
        <v>1.9279510000003199E-2</v>
      </c>
      <c r="CQ221" s="64">
        <v>1.9277479999990601E-2</v>
      </c>
      <c r="CR221" s="64">
        <v>1.9276244999999501E-2</v>
      </c>
      <c r="CS221" s="64">
        <v>1.8596177999996601E-2</v>
      </c>
      <c r="CT221" s="64">
        <v>4.0170937999994799E-2</v>
      </c>
      <c r="CU221" s="64">
        <v>1.8589280000003199E-2</v>
      </c>
      <c r="CV221" s="64">
        <v>1.8587884999998801E-2</v>
      </c>
      <c r="CW221" s="64">
        <v>1.8586763999994801E-2</v>
      </c>
      <c r="CX221" s="64">
        <v>1.8585640999990698E-2</v>
      </c>
      <c r="CY221" s="64">
        <v>4.0151845999991699E-2</v>
      </c>
      <c r="CZ221" s="64">
        <v>1.8579296999998701E-2</v>
      </c>
      <c r="DA221" s="64">
        <v>1.8578176999994901E-2</v>
      </c>
      <c r="DB221" s="64">
        <v>1.8577064999991701E-2</v>
      </c>
      <c r="DC221" s="64">
        <v>1.8575935000009199E-2</v>
      </c>
      <c r="DD221" s="64">
        <v>7.7929896999950898E-3</v>
      </c>
      <c r="DE221" s="64">
        <v>5.0910458000008603E-2</v>
      </c>
      <c r="DF221" s="64">
        <v>1.8569031999993199E-2</v>
      </c>
      <c r="DG221" s="64">
        <v>1.8567647999989698E-2</v>
      </c>
      <c r="DH221" s="64">
        <v>1.8565984000007401E-2</v>
      </c>
      <c r="DI221" s="64">
        <v>7.7871648000105197E-3</v>
      </c>
      <c r="DJ221" s="64">
        <v>4.0107990000004499E-2</v>
      </c>
      <c r="DK221" s="64">
        <v>1.8558551999991998E-2</v>
      </c>
      <c r="DL221" s="64">
        <v>1.8556898000010601E-2</v>
      </c>
      <c r="DM221" s="64">
        <v>1.8555509000006701E-2</v>
      </c>
      <c r="DN221" s="64">
        <v>1.85541360000041E-2</v>
      </c>
      <c r="DO221" s="64">
        <v>4.00930749999917E-2</v>
      </c>
      <c r="DP221" s="64">
        <v>1.8548892999992201E-2</v>
      </c>
      <c r="DQ221" s="64">
        <v>1.85472400000108E-2</v>
      </c>
      <c r="DR221" s="64">
        <v>1.8545598000008202E-2</v>
      </c>
      <c r="DS221" s="64">
        <v>1.85439290000033E-2</v>
      </c>
      <c r="DT221" s="64">
        <v>4.0077380000003202E-2</v>
      </c>
      <c r="DU221" s="64">
        <v>1.8540605999994901E-2</v>
      </c>
      <c r="DV221" s="64">
        <v>1.85381419999908E-2</v>
      </c>
      <c r="DW221" s="64">
        <v>1.85367700000105E-2</v>
      </c>
      <c r="DX221" s="64">
        <v>1.8535113000006698E-2</v>
      </c>
      <c r="DY221" s="64">
        <v>4.0060072999992299E-2</v>
      </c>
      <c r="DZ221" s="64">
        <v>1.8529351999996301E-2</v>
      </c>
      <c r="EA221" s="64">
        <v>1.8529609999995401E-2</v>
      </c>
      <c r="EB221" s="64">
        <v>7.76561299999923E-3</v>
      </c>
    </row>
    <row r="222" spans="1:132" x14ac:dyDescent="0.3">
      <c r="A222" s="63"/>
      <c r="B222" s="82" t="s">
        <v>413</v>
      </c>
      <c r="C222" s="64">
        <v>2.0130312000010701E-2</v>
      </c>
      <c r="D222" s="64">
        <v>2.0128660000007199E-2</v>
      </c>
      <c r="E222" s="64">
        <v>2.0125090000000501E-2</v>
      </c>
      <c r="F222" s="64">
        <v>2.0124241999996999E-2</v>
      </c>
      <c r="G222" s="64">
        <v>4.4528008000010999E-2</v>
      </c>
      <c r="H222" s="64">
        <v>2.01206370000095E-2</v>
      </c>
      <c r="I222" s="64">
        <v>2.0119807000007501E-2</v>
      </c>
      <c r="J222" s="64">
        <v>2.0117877000003202E-2</v>
      </c>
      <c r="K222" s="64">
        <v>2.0119783000005501E-2</v>
      </c>
      <c r="L222" s="64">
        <v>4.4531412000004003E-2</v>
      </c>
      <c r="M222" s="64">
        <v>2.0114819999994499E-2</v>
      </c>
      <c r="N222" s="64">
        <v>2.01137009999908E-2</v>
      </c>
      <c r="O222" s="64">
        <v>2.0111779000009398E-2</v>
      </c>
      <c r="P222" s="64">
        <v>7.9073330000012394E-3</v>
      </c>
      <c r="Q222" s="64">
        <v>7.9073340000013204E-3</v>
      </c>
      <c r="R222" s="64">
        <v>6.8917124999989796E-2</v>
      </c>
      <c r="S222" s="64">
        <v>2.0104336999993099E-2</v>
      </c>
      <c r="T222" s="64">
        <v>2.0101592000010299E-2</v>
      </c>
      <c r="U222" s="64">
        <v>2.0100214000007301E-2</v>
      </c>
      <c r="V222" s="64">
        <v>4.4494799999994498E-2</v>
      </c>
      <c r="W222" s="64">
        <v>2.0093899999995599E-2</v>
      </c>
      <c r="X222" s="64">
        <v>2.0092529999993201E-2</v>
      </c>
      <c r="Y222" s="64">
        <v>2.0090603999989302E-2</v>
      </c>
      <c r="Z222" s="64">
        <v>2.0087047000005898E-2</v>
      </c>
      <c r="AA222" s="64">
        <v>7.8929000000060902E-3</v>
      </c>
      <c r="AB222" s="64">
        <v>5.6666709999997303E-2</v>
      </c>
      <c r="AC222" s="64">
        <v>2.0080465999994201E-2</v>
      </c>
      <c r="AD222" s="64">
        <v>2.0081553999995502E-2</v>
      </c>
      <c r="AE222" s="64">
        <v>1.93959379999997E-2</v>
      </c>
      <c r="AF222" s="64">
        <v>4.2412393000001998E-2</v>
      </c>
      <c r="AG222" s="64">
        <v>1.9390515999995198E-2</v>
      </c>
      <c r="AH222" s="64">
        <v>1.9390354000003999E-2</v>
      </c>
      <c r="AI222" s="64">
        <v>1.9389091000010499E-2</v>
      </c>
      <c r="AJ222" s="64">
        <v>1.93880959999948E-2</v>
      </c>
      <c r="AK222" s="64">
        <v>4.2394990000005399E-2</v>
      </c>
      <c r="AL222" s="64">
        <v>1.93821319999898E-2</v>
      </c>
      <c r="AM222" s="64">
        <v>1.9380056999995801E-2</v>
      </c>
      <c r="AN222" s="64">
        <v>1.9380170000005099E-2</v>
      </c>
      <c r="AO222" s="64">
        <v>1.9378094000011E-2</v>
      </c>
      <c r="AP222" s="64">
        <v>7.8735780000061002E-3</v>
      </c>
      <c r="AQ222" s="64">
        <v>5.3874232000006302E-2</v>
      </c>
      <c r="AR222" s="64">
        <v>1.93689729999891E-2</v>
      </c>
      <c r="AS222" s="64">
        <v>1.9366347999993899E-2</v>
      </c>
      <c r="AT222" s="64">
        <v>1.9365365000001401E-2</v>
      </c>
      <c r="AU222" s="64">
        <v>7.8672654999945007E-3</v>
      </c>
      <c r="AV222" s="64">
        <v>4.2356739999993599E-2</v>
      </c>
      <c r="AW222" s="64">
        <v>1.9360437999993398E-2</v>
      </c>
      <c r="AX222" s="64">
        <v>1.9358634999999701E-2</v>
      </c>
      <c r="AY222" s="64">
        <v>1.9356564000005998E-2</v>
      </c>
      <c r="AZ222" s="64">
        <v>1.9356952999993699E-2</v>
      </c>
      <c r="BA222" s="64">
        <v>4.2342708000009402E-2</v>
      </c>
      <c r="BB222" s="64">
        <v>1.9354022999995599E-2</v>
      </c>
      <c r="BC222" s="64">
        <v>1.9351676000001199E-2</v>
      </c>
      <c r="BD222" s="64">
        <v>1.93506930000087E-2</v>
      </c>
      <c r="BE222" s="64">
        <v>1.9348088999993102E-2</v>
      </c>
      <c r="BF222" s="64">
        <v>4.2330347000007998E-2</v>
      </c>
      <c r="BG222" s="64">
        <v>1.9348706999999798E-2</v>
      </c>
      <c r="BH222" s="64">
        <v>1.93501859999889E-2</v>
      </c>
      <c r="BI222" s="64">
        <v>1.9349216999997601E-2</v>
      </c>
      <c r="BJ222" s="64">
        <v>1.9349048000005802E-2</v>
      </c>
      <c r="BK222" s="64">
        <v>4.2340922999994902E-2</v>
      </c>
      <c r="BL222" s="64">
        <v>1.93428600000045E-2</v>
      </c>
      <c r="BM222" s="64">
        <v>1.9342159999991001E-2</v>
      </c>
      <c r="BN222" s="64">
        <v>1.9340915999999101E-2</v>
      </c>
      <c r="BO222" s="64">
        <v>1.9338580000005701E-2</v>
      </c>
      <c r="BP222" s="64">
        <v>4.2327787999996203E-2</v>
      </c>
      <c r="BQ222" s="64">
        <v>1.9333487000006099E-2</v>
      </c>
      <c r="BR222" s="64">
        <v>1.9333051999992398E-2</v>
      </c>
      <c r="BS222" s="64">
        <v>1.9329910999998898E-2</v>
      </c>
      <c r="BT222" s="64">
        <v>1.9328660000006399E-2</v>
      </c>
      <c r="BU222" s="64">
        <v>4.23089699999935E-2</v>
      </c>
      <c r="BV222" s="64">
        <v>1.93224900000066E-2</v>
      </c>
      <c r="BW222" s="64">
        <v>1.9320699999991801E-2</v>
      </c>
      <c r="BX222" s="64">
        <v>1.9318650999999899E-2</v>
      </c>
      <c r="BY222" s="64">
        <v>1.9318491000008799E-2</v>
      </c>
      <c r="BZ222" s="64">
        <v>4.2288556999991997E-2</v>
      </c>
      <c r="CA222" s="64">
        <v>1.9312054000009099E-2</v>
      </c>
      <c r="CB222" s="64">
        <v>1.9310548999995601E-2</v>
      </c>
      <c r="CC222" s="64">
        <v>1.9308220000002801E-2</v>
      </c>
      <c r="CD222" s="64">
        <v>1.9307802999990499E-2</v>
      </c>
      <c r="CE222" s="64">
        <v>4.2270622999995802E-2</v>
      </c>
      <c r="CF222" s="64">
        <v>1.93005579999905E-2</v>
      </c>
      <c r="CG222" s="64">
        <v>1.9299866999999998E-2</v>
      </c>
      <c r="CH222" s="64">
        <v>1.92980800000075E-2</v>
      </c>
      <c r="CI222" s="64">
        <v>1.9296859999995399E-2</v>
      </c>
      <c r="CJ222" s="64">
        <v>4.2251090000000602E-2</v>
      </c>
      <c r="CK222" s="64">
        <v>1.92907079999971E-2</v>
      </c>
      <c r="CL222" s="64">
        <v>1.9288933000005701E-2</v>
      </c>
      <c r="CM222" s="64">
        <v>1.9287155999991899E-2</v>
      </c>
      <c r="CN222" s="64">
        <v>1.9285106999999999E-2</v>
      </c>
      <c r="CO222" s="64">
        <v>4.2233232000010702E-2</v>
      </c>
      <c r="CP222" s="64">
        <v>1.9279510000003199E-2</v>
      </c>
      <c r="CQ222" s="64">
        <v>1.9277479999990601E-2</v>
      </c>
      <c r="CR222" s="64">
        <v>1.9276244999999501E-2</v>
      </c>
      <c r="CS222" s="64">
        <v>1.8596177999996601E-2</v>
      </c>
      <c r="CT222" s="64">
        <v>4.0170937999994799E-2</v>
      </c>
      <c r="CU222" s="64">
        <v>1.8589280000003199E-2</v>
      </c>
      <c r="CV222" s="64">
        <v>1.8587884999998801E-2</v>
      </c>
      <c r="CW222" s="64">
        <v>1.8586763999994801E-2</v>
      </c>
      <c r="CX222" s="64">
        <v>1.8585640999990698E-2</v>
      </c>
      <c r="CY222" s="64">
        <v>4.0151845999991699E-2</v>
      </c>
      <c r="CZ222" s="64">
        <v>1.8579296999998701E-2</v>
      </c>
      <c r="DA222" s="64">
        <v>1.8578176999994901E-2</v>
      </c>
      <c r="DB222" s="64">
        <v>1.8577064999991701E-2</v>
      </c>
      <c r="DC222" s="64">
        <v>1.8575935000009199E-2</v>
      </c>
      <c r="DD222" s="64">
        <v>7.7929896999950898E-3</v>
      </c>
      <c r="DE222" s="64">
        <v>5.0910458000008603E-2</v>
      </c>
      <c r="DF222" s="64">
        <v>1.8569031999993199E-2</v>
      </c>
      <c r="DG222" s="64">
        <v>1.8567647999989698E-2</v>
      </c>
      <c r="DH222" s="64">
        <v>1.8565984000007401E-2</v>
      </c>
      <c r="DI222" s="64">
        <v>7.7871648000105197E-3</v>
      </c>
      <c r="DJ222" s="64">
        <v>4.0107990000004499E-2</v>
      </c>
      <c r="DK222" s="64">
        <v>1.8558551999991998E-2</v>
      </c>
      <c r="DL222" s="64">
        <v>1.8556898000010601E-2</v>
      </c>
      <c r="DM222" s="64">
        <v>1.8555509000006701E-2</v>
      </c>
      <c r="DN222" s="64">
        <v>1.85541360000041E-2</v>
      </c>
      <c r="DO222" s="64">
        <v>4.00930749999917E-2</v>
      </c>
      <c r="DP222" s="64">
        <v>1.8548892999992201E-2</v>
      </c>
      <c r="DQ222" s="64">
        <v>1.85472400000108E-2</v>
      </c>
      <c r="DR222" s="64">
        <v>1.8545598000008202E-2</v>
      </c>
      <c r="DS222" s="64">
        <v>1.85439290000033E-2</v>
      </c>
      <c r="DT222" s="64">
        <v>4.0077380000003202E-2</v>
      </c>
      <c r="DU222" s="64">
        <v>1.8540605999994901E-2</v>
      </c>
      <c r="DV222" s="64">
        <v>1.85381419999908E-2</v>
      </c>
      <c r="DW222" s="64">
        <v>1.85367700000105E-2</v>
      </c>
      <c r="DX222" s="64">
        <v>1.8535113000006698E-2</v>
      </c>
      <c r="DY222" s="64">
        <v>4.0060072999992299E-2</v>
      </c>
      <c r="DZ222" s="64">
        <v>1.8529351999996301E-2</v>
      </c>
      <c r="EA222" s="64">
        <v>1.8529609999995401E-2</v>
      </c>
      <c r="EB222" s="64">
        <v>7.76561299999923E-3</v>
      </c>
    </row>
    <row r="223" spans="1:132" x14ac:dyDescent="0.3">
      <c r="A223" s="63"/>
      <c r="B223" s="81" t="s">
        <v>414</v>
      </c>
      <c r="C223" s="64">
        <v>2.0130312000010701E-2</v>
      </c>
      <c r="D223" s="64">
        <v>2.0128660000007199E-2</v>
      </c>
      <c r="E223" s="64">
        <v>2.0125090000000501E-2</v>
      </c>
      <c r="F223" s="64">
        <v>2.0124241999996999E-2</v>
      </c>
      <c r="G223" s="64">
        <v>4.4528008000010999E-2</v>
      </c>
      <c r="H223" s="64">
        <v>2.01206370000095E-2</v>
      </c>
      <c r="I223" s="64">
        <v>2.0119807000007501E-2</v>
      </c>
      <c r="J223" s="64">
        <v>2.0117877000003202E-2</v>
      </c>
      <c r="K223" s="64">
        <v>2.0119783000005501E-2</v>
      </c>
      <c r="L223" s="64">
        <v>4.4531412000004003E-2</v>
      </c>
      <c r="M223" s="64">
        <v>2.0114819999994499E-2</v>
      </c>
      <c r="N223" s="64">
        <v>2.01137009999908E-2</v>
      </c>
      <c r="O223" s="64">
        <v>2.0111779000009398E-2</v>
      </c>
      <c r="P223" s="64">
        <v>7.9073330000012394E-3</v>
      </c>
      <c r="Q223" s="64">
        <v>7.9073340000013204E-3</v>
      </c>
      <c r="R223" s="64">
        <v>6.8917124999989796E-2</v>
      </c>
      <c r="S223" s="64">
        <v>2.0104336999993099E-2</v>
      </c>
      <c r="T223" s="64">
        <v>2.0101592000010299E-2</v>
      </c>
      <c r="U223" s="64">
        <v>2.0100214000007301E-2</v>
      </c>
      <c r="V223" s="64">
        <v>4.4494799999994498E-2</v>
      </c>
      <c r="W223" s="64">
        <v>2.0093899999995599E-2</v>
      </c>
      <c r="X223" s="64">
        <v>2.0092529999993201E-2</v>
      </c>
      <c r="Y223" s="64">
        <v>2.0090603999989302E-2</v>
      </c>
      <c r="Z223" s="64">
        <v>2.0087047000005898E-2</v>
      </c>
      <c r="AA223" s="64">
        <v>7.8929000000060902E-3</v>
      </c>
      <c r="AB223" s="64">
        <v>5.6666709999997303E-2</v>
      </c>
      <c r="AC223" s="64">
        <v>2.0080465999994201E-2</v>
      </c>
      <c r="AD223" s="64">
        <v>2.0081553999995502E-2</v>
      </c>
      <c r="AE223" s="64">
        <v>1.93959379999997E-2</v>
      </c>
      <c r="AF223" s="64">
        <v>4.2412393000001998E-2</v>
      </c>
      <c r="AG223" s="64">
        <v>1.9390515999995198E-2</v>
      </c>
      <c r="AH223" s="64">
        <v>1.9390354000003999E-2</v>
      </c>
      <c r="AI223" s="64">
        <v>1.9389091000010499E-2</v>
      </c>
      <c r="AJ223" s="64">
        <v>1.93880959999948E-2</v>
      </c>
      <c r="AK223" s="64">
        <v>4.2394990000005399E-2</v>
      </c>
      <c r="AL223" s="64">
        <v>1.93821319999898E-2</v>
      </c>
      <c r="AM223" s="64">
        <v>1.9380056999995801E-2</v>
      </c>
      <c r="AN223" s="64">
        <v>1.9380170000005099E-2</v>
      </c>
      <c r="AO223" s="64">
        <v>1.9378094000011E-2</v>
      </c>
      <c r="AP223" s="64">
        <v>7.8735780000061002E-3</v>
      </c>
      <c r="AQ223" s="64">
        <v>5.3874232000006302E-2</v>
      </c>
      <c r="AR223" s="64">
        <v>1.93689729999891E-2</v>
      </c>
      <c r="AS223" s="64">
        <v>1.9366347999993899E-2</v>
      </c>
      <c r="AT223" s="64">
        <v>1.9365365000001401E-2</v>
      </c>
      <c r="AU223" s="64">
        <v>7.8672654999945007E-3</v>
      </c>
      <c r="AV223" s="64">
        <v>4.2356739999993599E-2</v>
      </c>
      <c r="AW223" s="64">
        <v>1.9360437999993398E-2</v>
      </c>
      <c r="AX223" s="64">
        <v>1.9358634999999701E-2</v>
      </c>
      <c r="AY223" s="64">
        <v>1.9356564000005998E-2</v>
      </c>
      <c r="AZ223" s="64">
        <v>1.9356952999993699E-2</v>
      </c>
      <c r="BA223" s="64">
        <v>4.2342708000009402E-2</v>
      </c>
      <c r="BB223" s="64">
        <v>1.9354022999995599E-2</v>
      </c>
      <c r="BC223" s="64">
        <v>1.9351676000001199E-2</v>
      </c>
      <c r="BD223" s="64">
        <v>1.93506930000087E-2</v>
      </c>
      <c r="BE223" s="64">
        <v>1.9348088999993102E-2</v>
      </c>
      <c r="BF223" s="64">
        <v>4.2330347000007998E-2</v>
      </c>
      <c r="BG223" s="64">
        <v>1.9348706999999798E-2</v>
      </c>
      <c r="BH223" s="64">
        <v>1.93501859999889E-2</v>
      </c>
      <c r="BI223" s="64">
        <v>1.9349216999997601E-2</v>
      </c>
      <c r="BJ223" s="64">
        <v>1.9349048000005802E-2</v>
      </c>
      <c r="BK223" s="64">
        <v>4.2340922999994902E-2</v>
      </c>
      <c r="BL223" s="64">
        <v>1.93428600000045E-2</v>
      </c>
      <c r="BM223" s="64">
        <v>1.9342159999991001E-2</v>
      </c>
      <c r="BN223" s="64">
        <v>1.9340915999999101E-2</v>
      </c>
      <c r="BO223" s="64">
        <v>1.9338580000005701E-2</v>
      </c>
      <c r="BP223" s="64">
        <v>4.2327787999996203E-2</v>
      </c>
      <c r="BQ223" s="64">
        <v>1.9333487000006099E-2</v>
      </c>
      <c r="BR223" s="64">
        <v>1.9333051999992398E-2</v>
      </c>
      <c r="BS223" s="64">
        <v>1.9329910999998898E-2</v>
      </c>
      <c r="BT223" s="64">
        <v>1.9328660000006399E-2</v>
      </c>
      <c r="BU223" s="64">
        <v>4.23089699999935E-2</v>
      </c>
      <c r="BV223" s="64">
        <v>1.93224900000066E-2</v>
      </c>
      <c r="BW223" s="64">
        <v>1.9320699999991801E-2</v>
      </c>
      <c r="BX223" s="64">
        <v>1.9318650999999899E-2</v>
      </c>
      <c r="BY223" s="64">
        <v>1.9318491000008799E-2</v>
      </c>
      <c r="BZ223" s="64">
        <v>4.2288556999991997E-2</v>
      </c>
      <c r="CA223" s="64">
        <v>1.9312054000009099E-2</v>
      </c>
      <c r="CB223" s="64">
        <v>1.9310548999995601E-2</v>
      </c>
      <c r="CC223" s="64">
        <v>1.9308220000002801E-2</v>
      </c>
      <c r="CD223" s="64">
        <v>1.9307802999990499E-2</v>
      </c>
      <c r="CE223" s="64">
        <v>4.2270622999995802E-2</v>
      </c>
      <c r="CF223" s="64">
        <v>1.93005579999905E-2</v>
      </c>
      <c r="CG223" s="64">
        <v>1.9299866999999998E-2</v>
      </c>
      <c r="CH223" s="64">
        <v>1.92980800000075E-2</v>
      </c>
      <c r="CI223" s="64">
        <v>1.9296859999995399E-2</v>
      </c>
      <c r="CJ223" s="64">
        <v>4.2251090000000602E-2</v>
      </c>
      <c r="CK223" s="64">
        <v>1.92907079999971E-2</v>
      </c>
      <c r="CL223" s="64">
        <v>1.9288933000005701E-2</v>
      </c>
      <c r="CM223" s="64">
        <v>1.9287155999991899E-2</v>
      </c>
      <c r="CN223" s="64">
        <v>1.9285106999999999E-2</v>
      </c>
      <c r="CO223" s="64">
        <v>4.2233232000010702E-2</v>
      </c>
      <c r="CP223" s="64">
        <v>1.9279510000003199E-2</v>
      </c>
      <c r="CQ223" s="64">
        <v>1.9277479999990601E-2</v>
      </c>
      <c r="CR223" s="64">
        <v>1.9276244999999501E-2</v>
      </c>
      <c r="CS223" s="64">
        <v>1.8596177999996601E-2</v>
      </c>
      <c r="CT223" s="64">
        <v>4.0170937999994799E-2</v>
      </c>
      <c r="CU223" s="64">
        <v>1.8589280000003199E-2</v>
      </c>
      <c r="CV223" s="64">
        <v>1.8587884999998801E-2</v>
      </c>
      <c r="CW223" s="64">
        <v>1.8586763999994801E-2</v>
      </c>
      <c r="CX223" s="64">
        <v>1.8585640999990698E-2</v>
      </c>
      <c r="CY223" s="64">
        <v>4.0151845999991699E-2</v>
      </c>
      <c r="CZ223" s="64">
        <v>1.8579296999998701E-2</v>
      </c>
      <c r="DA223" s="64">
        <v>1.8578176999994901E-2</v>
      </c>
      <c r="DB223" s="64">
        <v>1.8577064999991701E-2</v>
      </c>
      <c r="DC223" s="64">
        <v>1.8575935000009199E-2</v>
      </c>
      <c r="DD223" s="64">
        <v>7.7929896999950898E-3</v>
      </c>
      <c r="DE223" s="64">
        <v>5.0910458000008603E-2</v>
      </c>
      <c r="DF223" s="64">
        <v>1.8569031999993199E-2</v>
      </c>
      <c r="DG223" s="64">
        <v>1.8567647999989698E-2</v>
      </c>
      <c r="DH223" s="64">
        <v>1.8565984000007401E-2</v>
      </c>
      <c r="DI223" s="64">
        <v>7.7871648000105197E-3</v>
      </c>
      <c r="DJ223" s="64">
        <v>4.0107990000004499E-2</v>
      </c>
      <c r="DK223" s="64">
        <v>1.8558551999991998E-2</v>
      </c>
      <c r="DL223" s="64">
        <v>1.8556898000010601E-2</v>
      </c>
      <c r="DM223" s="64">
        <v>1.8555509000006701E-2</v>
      </c>
      <c r="DN223" s="64">
        <v>1.85541360000041E-2</v>
      </c>
      <c r="DO223" s="64">
        <v>4.00930749999917E-2</v>
      </c>
      <c r="DP223" s="64">
        <v>1.8548892999992201E-2</v>
      </c>
      <c r="DQ223" s="64">
        <v>1.85472400000108E-2</v>
      </c>
      <c r="DR223" s="64">
        <v>1.8545598000008202E-2</v>
      </c>
      <c r="DS223" s="64">
        <v>1.85439290000033E-2</v>
      </c>
      <c r="DT223" s="64">
        <v>4.0077380000003202E-2</v>
      </c>
      <c r="DU223" s="64">
        <v>1.8540605999994901E-2</v>
      </c>
      <c r="DV223" s="64">
        <v>1.85381419999908E-2</v>
      </c>
      <c r="DW223" s="64">
        <v>1.85367700000105E-2</v>
      </c>
      <c r="DX223" s="64">
        <v>1.8535113000006698E-2</v>
      </c>
      <c r="DY223" s="64">
        <v>4.0060072999992299E-2</v>
      </c>
      <c r="DZ223" s="64">
        <v>1.8529351999996301E-2</v>
      </c>
      <c r="EA223" s="64">
        <v>1.8529609999995401E-2</v>
      </c>
      <c r="EB223" s="64">
        <v>7.76561299999923E-3</v>
      </c>
    </row>
    <row r="224" spans="1:132" x14ac:dyDescent="0.3">
      <c r="A224" s="63"/>
      <c r="B224" s="82" t="s">
        <v>415</v>
      </c>
      <c r="C224" s="64">
        <v>2.0130312000010701E-2</v>
      </c>
      <c r="D224" s="64">
        <v>2.0128660000007199E-2</v>
      </c>
      <c r="E224" s="64">
        <v>2.0125090000000501E-2</v>
      </c>
      <c r="F224" s="64">
        <v>2.0124241999996999E-2</v>
      </c>
      <c r="G224" s="64">
        <v>4.4528008000010999E-2</v>
      </c>
      <c r="H224" s="64">
        <v>2.01206370000095E-2</v>
      </c>
      <c r="I224" s="64">
        <v>2.0119807000007501E-2</v>
      </c>
      <c r="J224" s="64">
        <v>2.0117877000003202E-2</v>
      </c>
      <c r="K224" s="64">
        <v>2.0119783000005501E-2</v>
      </c>
      <c r="L224" s="64">
        <v>4.4531412000004003E-2</v>
      </c>
      <c r="M224" s="64">
        <v>2.0114819999994499E-2</v>
      </c>
      <c r="N224" s="64">
        <v>2.01137009999908E-2</v>
      </c>
      <c r="O224" s="64">
        <v>2.0111779000009398E-2</v>
      </c>
      <c r="P224" s="64">
        <v>7.9073330000012394E-3</v>
      </c>
      <c r="Q224" s="64">
        <v>7.9073340000013204E-3</v>
      </c>
      <c r="R224" s="64">
        <v>6.8917124999989796E-2</v>
      </c>
      <c r="S224" s="64">
        <v>2.0104336999993099E-2</v>
      </c>
      <c r="T224" s="64">
        <v>2.0101592000010299E-2</v>
      </c>
      <c r="U224" s="64">
        <v>2.0100214000007301E-2</v>
      </c>
      <c r="V224" s="64">
        <v>4.4494799999994498E-2</v>
      </c>
      <c r="W224" s="64">
        <v>2.0093899999995599E-2</v>
      </c>
      <c r="X224" s="64">
        <v>2.0092529999993201E-2</v>
      </c>
      <c r="Y224" s="64">
        <v>2.0090603999989302E-2</v>
      </c>
      <c r="Z224" s="64">
        <v>2.0087047000005898E-2</v>
      </c>
      <c r="AA224" s="64">
        <v>7.8929000000060902E-3</v>
      </c>
      <c r="AB224" s="64">
        <v>5.6666709999997303E-2</v>
      </c>
      <c r="AC224" s="64">
        <v>2.0080465999994201E-2</v>
      </c>
      <c r="AD224" s="64">
        <v>2.0081553999995502E-2</v>
      </c>
      <c r="AE224" s="64">
        <v>1.93959379999997E-2</v>
      </c>
      <c r="AF224" s="64">
        <v>4.2412393000001998E-2</v>
      </c>
      <c r="AG224" s="64">
        <v>1.9390515999995198E-2</v>
      </c>
      <c r="AH224" s="64">
        <v>1.9390354000003999E-2</v>
      </c>
      <c r="AI224" s="64">
        <v>1.9389091000010499E-2</v>
      </c>
      <c r="AJ224" s="64">
        <v>1.93880959999948E-2</v>
      </c>
      <c r="AK224" s="64">
        <v>4.2394990000005399E-2</v>
      </c>
      <c r="AL224" s="64">
        <v>1.93821319999898E-2</v>
      </c>
      <c r="AM224" s="64">
        <v>1.9380056999995801E-2</v>
      </c>
      <c r="AN224" s="64">
        <v>1.9380170000005099E-2</v>
      </c>
      <c r="AO224" s="64">
        <v>1.9378094000011E-2</v>
      </c>
      <c r="AP224" s="64">
        <v>7.8735780000061002E-3</v>
      </c>
      <c r="AQ224" s="64">
        <v>5.3874232000006302E-2</v>
      </c>
      <c r="AR224" s="64">
        <v>1.93689729999891E-2</v>
      </c>
      <c r="AS224" s="64">
        <v>1.9366347999993899E-2</v>
      </c>
      <c r="AT224" s="64">
        <v>1.9365365000001401E-2</v>
      </c>
      <c r="AU224" s="64">
        <v>7.8672654999945007E-3</v>
      </c>
      <c r="AV224" s="64">
        <v>4.2356739999993599E-2</v>
      </c>
      <c r="AW224" s="64">
        <v>1.9360437999993398E-2</v>
      </c>
      <c r="AX224" s="64">
        <v>1.9358634999999701E-2</v>
      </c>
      <c r="AY224" s="64">
        <v>1.9356564000005998E-2</v>
      </c>
      <c r="AZ224" s="64">
        <v>1.9356952999993699E-2</v>
      </c>
      <c r="BA224" s="64">
        <v>4.2342708000009402E-2</v>
      </c>
      <c r="BB224" s="64">
        <v>1.9354022999995599E-2</v>
      </c>
      <c r="BC224" s="64">
        <v>1.9351676000001199E-2</v>
      </c>
      <c r="BD224" s="64">
        <v>1.93506930000087E-2</v>
      </c>
      <c r="BE224" s="64">
        <v>1.9348088999993102E-2</v>
      </c>
      <c r="BF224" s="64">
        <v>4.2330347000007998E-2</v>
      </c>
      <c r="BG224" s="64">
        <v>1.9348706999999798E-2</v>
      </c>
      <c r="BH224" s="64">
        <v>1.93501859999889E-2</v>
      </c>
      <c r="BI224" s="64">
        <v>1.9349216999997601E-2</v>
      </c>
      <c r="BJ224" s="64">
        <v>1.9349048000005802E-2</v>
      </c>
      <c r="BK224" s="64">
        <v>4.2340922999994902E-2</v>
      </c>
      <c r="BL224" s="64">
        <v>1.93428600000045E-2</v>
      </c>
      <c r="BM224" s="64">
        <v>1.9342159999991001E-2</v>
      </c>
      <c r="BN224" s="64">
        <v>1.9340915999999101E-2</v>
      </c>
      <c r="BO224" s="64">
        <v>1.9338580000005701E-2</v>
      </c>
      <c r="BP224" s="64">
        <v>4.2327787999996203E-2</v>
      </c>
      <c r="BQ224" s="64">
        <v>1.9333487000006099E-2</v>
      </c>
      <c r="BR224" s="64">
        <v>1.9333051999992398E-2</v>
      </c>
      <c r="BS224" s="64">
        <v>1.9329910999998898E-2</v>
      </c>
      <c r="BT224" s="64">
        <v>1.9328660000006399E-2</v>
      </c>
      <c r="BU224" s="64">
        <v>4.23089699999935E-2</v>
      </c>
      <c r="BV224" s="64">
        <v>1.93224900000066E-2</v>
      </c>
      <c r="BW224" s="64">
        <v>1.9320699999991801E-2</v>
      </c>
      <c r="BX224" s="64">
        <v>1.9318650999999899E-2</v>
      </c>
      <c r="BY224" s="64">
        <v>1.9318491000008799E-2</v>
      </c>
      <c r="BZ224" s="64">
        <v>4.2288556999991997E-2</v>
      </c>
      <c r="CA224" s="64">
        <v>1.9312054000009099E-2</v>
      </c>
      <c r="CB224" s="64">
        <v>1.9310548999995601E-2</v>
      </c>
      <c r="CC224" s="64">
        <v>1.9308220000002801E-2</v>
      </c>
      <c r="CD224" s="64">
        <v>1.9307802999990499E-2</v>
      </c>
      <c r="CE224" s="64">
        <v>4.2270622999995802E-2</v>
      </c>
      <c r="CF224" s="64">
        <v>1.93005579999905E-2</v>
      </c>
      <c r="CG224" s="64">
        <v>1.9299866999999998E-2</v>
      </c>
      <c r="CH224" s="64">
        <v>1.92980800000075E-2</v>
      </c>
      <c r="CI224" s="64">
        <v>1.9296859999995399E-2</v>
      </c>
      <c r="CJ224" s="64">
        <v>4.2251090000000602E-2</v>
      </c>
      <c r="CK224" s="64">
        <v>1.92907079999971E-2</v>
      </c>
      <c r="CL224" s="64">
        <v>1.9288933000005701E-2</v>
      </c>
      <c r="CM224" s="64">
        <v>1.9287155999991899E-2</v>
      </c>
      <c r="CN224" s="64">
        <v>1.9285106999999999E-2</v>
      </c>
      <c r="CO224" s="64">
        <v>4.2233232000010702E-2</v>
      </c>
      <c r="CP224" s="64">
        <v>1.9279510000003199E-2</v>
      </c>
      <c r="CQ224" s="64">
        <v>1.9277479999990601E-2</v>
      </c>
      <c r="CR224" s="64">
        <v>1.9276244999999501E-2</v>
      </c>
      <c r="CS224" s="64">
        <v>1.8596177999996601E-2</v>
      </c>
      <c r="CT224" s="64">
        <v>4.0170937999994799E-2</v>
      </c>
      <c r="CU224" s="64">
        <v>1.8589280000003199E-2</v>
      </c>
      <c r="CV224" s="64">
        <v>1.8587884999998801E-2</v>
      </c>
      <c r="CW224" s="64">
        <v>1.8586763999994801E-2</v>
      </c>
      <c r="CX224" s="64">
        <v>1.8585640999990698E-2</v>
      </c>
      <c r="CY224" s="64">
        <v>4.0151845999991699E-2</v>
      </c>
      <c r="CZ224" s="64">
        <v>1.8579296999998701E-2</v>
      </c>
      <c r="DA224" s="64">
        <v>1.8578176999994901E-2</v>
      </c>
      <c r="DB224" s="64">
        <v>1.8577064999991701E-2</v>
      </c>
      <c r="DC224" s="64">
        <v>1.8575935000009199E-2</v>
      </c>
      <c r="DD224" s="64">
        <v>7.7929896999950898E-3</v>
      </c>
      <c r="DE224" s="64">
        <v>5.0910458000008603E-2</v>
      </c>
      <c r="DF224" s="64">
        <v>1.8569031999993199E-2</v>
      </c>
      <c r="DG224" s="64">
        <v>1.8567647999989698E-2</v>
      </c>
      <c r="DH224" s="64">
        <v>1.8565984000007401E-2</v>
      </c>
      <c r="DI224" s="64">
        <v>7.7871648000105197E-3</v>
      </c>
      <c r="DJ224" s="64">
        <v>4.0107990000004499E-2</v>
      </c>
      <c r="DK224" s="64">
        <v>1.8558551999991998E-2</v>
      </c>
      <c r="DL224" s="64">
        <v>1.8556898000010601E-2</v>
      </c>
      <c r="DM224" s="64">
        <v>1.8555509000006701E-2</v>
      </c>
      <c r="DN224" s="64">
        <v>1.85541360000041E-2</v>
      </c>
      <c r="DO224" s="64">
        <v>4.00930749999917E-2</v>
      </c>
      <c r="DP224" s="64">
        <v>1.8548892999992201E-2</v>
      </c>
      <c r="DQ224" s="64">
        <v>1.85472400000108E-2</v>
      </c>
      <c r="DR224" s="64">
        <v>1.8545598000008202E-2</v>
      </c>
      <c r="DS224" s="64">
        <v>1.85439290000033E-2</v>
      </c>
      <c r="DT224" s="64">
        <v>4.0077380000003202E-2</v>
      </c>
      <c r="DU224" s="64">
        <v>1.8540605999994901E-2</v>
      </c>
      <c r="DV224" s="64">
        <v>1.85381419999908E-2</v>
      </c>
      <c r="DW224" s="64">
        <v>1.85367700000105E-2</v>
      </c>
      <c r="DX224" s="64">
        <v>1.8535113000006698E-2</v>
      </c>
      <c r="DY224" s="64">
        <v>4.0060072999992299E-2</v>
      </c>
      <c r="DZ224" s="64">
        <v>1.8529351999996301E-2</v>
      </c>
      <c r="EA224" s="64">
        <v>1.8529609999995401E-2</v>
      </c>
      <c r="EB224" s="64">
        <v>7.76561299999923E-3</v>
      </c>
    </row>
    <row r="225" spans="1:132" x14ac:dyDescent="0.3">
      <c r="A225" s="63"/>
      <c r="B225" s="81" t="s">
        <v>416</v>
      </c>
      <c r="C225" s="64">
        <v>2.0130312000010701E-2</v>
      </c>
      <c r="D225" s="64">
        <v>2.0128660000007199E-2</v>
      </c>
      <c r="E225" s="64">
        <v>2.0125090000000501E-2</v>
      </c>
      <c r="F225" s="64">
        <v>2.0124241999996999E-2</v>
      </c>
      <c r="G225" s="64">
        <v>4.4528008000010999E-2</v>
      </c>
      <c r="H225" s="64">
        <v>2.01206370000095E-2</v>
      </c>
      <c r="I225" s="64">
        <v>2.0119807000007501E-2</v>
      </c>
      <c r="J225" s="64">
        <v>2.0117877000003202E-2</v>
      </c>
      <c r="K225" s="64">
        <v>2.0119783000005501E-2</v>
      </c>
      <c r="L225" s="64">
        <v>4.4531412000004003E-2</v>
      </c>
      <c r="M225" s="64">
        <v>2.0114819999994499E-2</v>
      </c>
      <c r="N225" s="64">
        <v>2.01137009999908E-2</v>
      </c>
      <c r="O225" s="64">
        <v>2.0111779000009398E-2</v>
      </c>
      <c r="P225" s="64">
        <v>7.9073330000012394E-3</v>
      </c>
      <c r="Q225" s="64">
        <v>7.9073340000013204E-3</v>
      </c>
      <c r="R225" s="64">
        <v>6.8917124999989796E-2</v>
      </c>
      <c r="S225" s="64">
        <v>2.0104336999993099E-2</v>
      </c>
      <c r="T225" s="64">
        <v>2.0101592000010299E-2</v>
      </c>
      <c r="U225" s="64">
        <v>2.0100214000007301E-2</v>
      </c>
      <c r="V225" s="64">
        <v>4.4494799999994498E-2</v>
      </c>
      <c r="W225" s="64">
        <v>2.0093899999995599E-2</v>
      </c>
      <c r="X225" s="64">
        <v>2.0092529999993201E-2</v>
      </c>
      <c r="Y225" s="64">
        <v>2.0090603999989302E-2</v>
      </c>
      <c r="Z225" s="64">
        <v>2.0087047000005898E-2</v>
      </c>
      <c r="AA225" s="64">
        <v>7.8929000000060902E-3</v>
      </c>
      <c r="AB225" s="64">
        <v>5.6666709999997303E-2</v>
      </c>
      <c r="AC225" s="64">
        <v>2.0080465999994201E-2</v>
      </c>
      <c r="AD225" s="64">
        <v>2.0081553999995502E-2</v>
      </c>
      <c r="AE225" s="64">
        <v>1.93959379999997E-2</v>
      </c>
      <c r="AF225" s="64">
        <v>4.2412393000001998E-2</v>
      </c>
      <c r="AG225" s="64">
        <v>1.9390515999995198E-2</v>
      </c>
      <c r="AH225" s="64">
        <v>1.9390354000003999E-2</v>
      </c>
      <c r="AI225" s="64">
        <v>1.9389091000010499E-2</v>
      </c>
      <c r="AJ225" s="64">
        <v>1.93880959999948E-2</v>
      </c>
      <c r="AK225" s="64">
        <v>4.2394990000005399E-2</v>
      </c>
      <c r="AL225" s="64">
        <v>1.93821319999898E-2</v>
      </c>
      <c r="AM225" s="64">
        <v>1.9380056999995801E-2</v>
      </c>
      <c r="AN225" s="64">
        <v>1.9380170000005099E-2</v>
      </c>
      <c r="AO225" s="64">
        <v>1.9378094000011E-2</v>
      </c>
      <c r="AP225" s="64">
        <v>7.8735780000061002E-3</v>
      </c>
      <c r="AQ225" s="64">
        <v>5.3874232000006302E-2</v>
      </c>
      <c r="AR225" s="64">
        <v>1.93689729999891E-2</v>
      </c>
      <c r="AS225" s="64">
        <v>1.9366347999993899E-2</v>
      </c>
      <c r="AT225" s="64">
        <v>1.9365365000001401E-2</v>
      </c>
      <c r="AU225" s="64">
        <v>7.8672654999945007E-3</v>
      </c>
      <c r="AV225" s="64">
        <v>4.2356739999993599E-2</v>
      </c>
      <c r="AW225" s="64">
        <v>1.9360437999993398E-2</v>
      </c>
      <c r="AX225" s="64">
        <v>1.9358634999999701E-2</v>
      </c>
      <c r="AY225" s="64">
        <v>1.9356564000005998E-2</v>
      </c>
      <c r="AZ225" s="64">
        <v>1.9356952999993699E-2</v>
      </c>
      <c r="BA225" s="64">
        <v>4.2342708000009402E-2</v>
      </c>
      <c r="BB225" s="64">
        <v>1.9354022999995599E-2</v>
      </c>
      <c r="BC225" s="64">
        <v>1.9351676000001199E-2</v>
      </c>
      <c r="BD225" s="64">
        <v>1.93506930000087E-2</v>
      </c>
      <c r="BE225" s="64">
        <v>1.9348088999993102E-2</v>
      </c>
      <c r="BF225" s="64">
        <v>4.2330347000007998E-2</v>
      </c>
      <c r="BG225" s="64">
        <v>1.9348706999999798E-2</v>
      </c>
      <c r="BH225" s="64">
        <v>1.93501859999889E-2</v>
      </c>
      <c r="BI225" s="64">
        <v>1.9349216999997601E-2</v>
      </c>
      <c r="BJ225" s="64">
        <v>1.9349048000005802E-2</v>
      </c>
      <c r="BK225" s="64">
        <v>4.2340922999994902E-2</v>
      </c>
      <c r="BL225" s="64">
        <v>1.93428600000045E-2</v>
      </c>
      <c r="BM225" s="64">
        <v>1.9342159999991001E-2</v>
      </c>
      <c r="BN225" s="64">
        <v>1.9340915999999101E-2</v>
      </c>
      <c r="BO225" s="64">
        <v>1.9338580000005701E-2</v>
      </c>
      <c r="BP225" s="64">
        <v>4.2327787999996203E-2</v>
      </c>
      <c r="BQ225" s="64">
        <v>1.9333487000006099E-2</v>
      </c>
      <c r="BR225" s="64">
        <v>1.9333051999992398E-2</v>
      </c>
      <c r="BS225" s="64">
        <v>1.9329910999998898E-2</v>
      </c>
      <c r="BT225" s="64">
        <v>1.9328660000006399E-2</v>
      </c>
      <c r="BU225" s="64">
        <v>4.23089699999935E-2</v>
      </c>
      <c r="BV225" s="64">
        <v>1.93224900000066E-2</v>
      </c>
      <c r="BW225" s="64">
        <v>1.9320699999991801E-2</v>
      </c>
      <c r="BX225" s="64">
        <v>1.9318650999999899E-2</v>
      </c>
      <c r="BY225" s="64">
        <v>1.9318491000008799E-2</v>
      </c>
      <c r="BZ225" s="64">
        <v>4.2288556999991997E-2</v>
      </c>
      <c r="CA225" s="64">
        <v>1.9312054000009099E-2</v>
      </c>
      <c r="CB225" s="64">
        <v>1.9310548999995601E-2</v>
      </c>
      <c r="CC225" s="64">
        <v>1.9308220000002801E-2</v>
      </c>
      <c r="CD225" s="64">
        <v>1.9307802999990499E-2</v>
      </c>
      <c r="CE225" s="64">
        <v>4.2270622999995802E-2</v>
      </c>
      <c r="CF225" s="64">
        <v>1.93005579999905E-2</v>
      </c>
      <c r="CG225" s="64">
        <v>1.9299866999999998E-2</v>
      </c>
      <c r="CH225" s="64">
        <v>1.92980800000075E-2</v>
      </c>
      <c r="CI225" s="64">
        <v>1.9296859999995399E-2</v>
      </c>
      <c r="CJ225" s="64">
        <v>4.2251090000000602E-2</v>
      </c>
      <c r="CK225" s="64">
        <v>1.92907079999971E-2</v>
      </c>
      <c r="CL225" s="64">
        <v>1.9288933000005701E-2</v>
      </c>
      <c r="CM225" s="64">
        <v>1.9287155999991899E-2</v>
      </c>
      <c r="CN225" s="64">
        <v>1.9285106999999999E-2</v>
      </c>
      <c r="CO225" s="64">
        <v>4.2233232000010702E-2</v>
      </c>
      <c r="CP225" s="64">
        <v>1.9279510000003199E-2</v>
      </c>
      <c r="CQ225" s="64">
        <v>1.9277479999990601E-2</v>
      </c>
      <c r="CR225" s="64">
        <v>1.9276244999999501E-2</v>
      </c>
      <c r="CS225" s="64">
        <v>1.8596177999996601E-2</v>
      </c>
      <c r="CT225" s="64">
        <v>4.0170937999994799E-2</v>
      </c>
      <c r="CU225" s="64">
        <v>1.8589280000003199E-2</v>
      </c>
      <c r="CV225" s="64">
        <v>1.8587884999998801E-2</v>
      </c>
      <c r="CW225" s="64">
        <v>1.8586763999994801E-2</v>
      </c>
      <c r="CX225" s="64">
        <v>1.8585640999990698E-2</v>
      </c>
      <c r="CY225" s="64">
        <v>4.0151845999991699E-2</v>
      </c>
      <c r="CZ225" s="64">
        <v>1.8579296999998701E-2</v>
      </c>
      <c r="DA225" s="64">
        <v>1.8578176999994901E-2</v>
      </c>
      <c r="DB225" s="64">
        <v>1.8577064999991701E-2</v>
      </c>
      <c r="DC225" s="64">
        <v>1.8575935000009199E-2</v>
      </c>
      <c r="DD225" s="64">
        <v>7.7929896999950898E-3</v>
      </c>
      <c r="DE225" s="64">
        <v>5.0910458000008603E-2</v>
      </c>
      <c r="DF225" s="64">
        <v>1.8569031999993199E-2</v>
      </c>
      <c r="DG225" s="64">
        <v>1.8567647999989698E-2</v>
      </c>
      <c r="DH225" s="64">
        <v>1.8565984000007401E-2</v>
      </c>
      <c r="DI225" s="64">
        <v>7.7871648000105197E-3</v>
      </c>
      <c r="DJ225" s="64">
        <v>4.0107990000004499E-2</v>
      </c>
      <c r="DK225" s="64">
        <v>1.8558551999991998E-2</v>
      </c>
      <c r="DL225" s="64">
        <v>1.8556898000010601E-2</v>
      </c>
      <c r="DM225" s="64">
        <v>1.8555509000006701E-2</v>
      </c>
      <c r="DN225" s="64">
        <v>1.85541360000041E-2</v>
      </c>
      <c r="DO225" s="64">
        <v>4.00930749999917E-2</v>
      </c>
      <c r="DP225" s="64">
        <v>1.8548892999992201E-2</v>
      </c>
      <c r="DQ225" s="64">
        <v>1.85472400000108E-2</v>
      </c>
      <c r="DR225" s="64">
        <v>1.8545598000008202E-2</v>
      </c>
      <c r="DS225" s="64">
        <v>1.85439290000033E-2</v>
      </c>
      <c r="DT225" s="64">
        <v>4.0077380000003202E-2</v>
      </c>
      <c r="DU225" s="64">
        <v>1.8540605999994901E-2</v>
      </c>
      <c r="DV225" s="64">
        <v>1.85381419999908E-2</v>
      </c>
      <c r="DW225" s="64">
        <v>1.85367700000105E-2</v>
      </c>
      <c r="DX225" s="64">
        <v>1.8535113000006698E-2</v>
      </c>
      <c r="DY225" s="64">
        <v>4.0060072999992299E-2</v>
      </c>
      <c r="DZ225" s="64">
        <v>1.8529351999996301E-2</v>
      </c>
      <c r="EA225" s="64">
        <v>1.8529609999995401E-2</v>
      </c>
      <c r="EB225" s="64">
        <v>7.76561299999923E-3</v>
      </c>
    </row>
    <row r="226" spans="1:132" x14ac:dyDescent="0.3">
      <c r="A226" s="63"/>
      <c r="B226" s="82" t="s">
        <v>417</v>
      </c>
      <c r="C226" s="64">
        <v>2.0130312000010701E-2</v>
      </c>
      <c r="D226" s="64">
        <v>2.0128660000007199E-2</v>
      </c>
      <c r="E226" s="64">
        <v>2.0125090000000501E-2</v>
      </c>
      <c r="F226" s="64">
        <v>2.0124241999996999E-2</v>
      </c>
      <c r="G226" s="64">
        <v>4.4528008000010999E-2</v>
      </c>
      <c r="H226" s="64">
        <v>2.01206370000095E-2</v>
      </c>
      <c r="I226" s="64">
        <v>2.0119807000007501E-2</v>
      </c>
      <c r="J226" s="64">
        <v>2.0117877000003202E-2</v>
      </c>
      <c r="K226" s="64">
        <v>2.0119783000005501E-2</v>
      </c>
      <c r="L226" s="64">
        <v>4.4531412000004003E-2</v>
      </c>
      <c r="M226" s="64">
        <v>2.0114819999994499E-2</v>
      </c>
      <c r="N226" s="64">
        <v>2.01137009999908E-2</v>
      </c>
      <c r="O226" s="64">
        <v>2.0111779000009398E-2</v>
      </c>
      <c r="P226" s="64">
        <v>7.9073330000012394E-3</v>
      </c>
      <c r="Q226" s="64">
        <v>7.9073340000013204E-3</v>
      </c>
      <c r="R226" s="64">
        <v>6.8917124999989796E-2</v>
      </c>
      <c r="S226" s="64">
        <v>2.0104336999993099E-2</v>
      </c>
      <c r="T226" s="64">
        <v>2.0101592000010299E-2</v>
      </c>
      <c r="U226" s="64">
        <v>2.0100214000007301E-2</v>
      </c>
      <c r="V226" s="64">
        <v>4.4494799999994498E-2</v>
      </c>
      <c r="W226" s="64">
        <v>2.0093899999995599E-2</v>
      </c>
      <c r="X226" s="64">
        <v>2.0092529999993201E-2</v>
      </c>
      <c r="Y226" s="64">
        <v>2.0090603999989302E-2</v>
      </c>
      <c r="Z226" s="64">
        <v>2.0087047000005898E-2</v>
      </c>
      <c r="AA226" s="64">
        <v>7.8929000000060902E-3</v>
      </c>
      <c r="AB226" s="64">
        <v>5.6666709999997303E-2</v>
      </c>
      <c r="AC226" s="64">
        <v>2.0080465999994201E-2</v>
      </c>
      <c r="AD226" s="64">
        <v>2.0081553999995502E-2</v>
      </c>
      <c r="AE226" s="64">
        <v>1.93959379999997E-2</v>
      </c>
      <c r="AF226" s="64">
        <v>4.2412393000001998E-2</v>
      </c>
      <c r="AG226" s="64">
        <v>1.9390515999995198E-2</v>
      </c>
      <c r="AH226" s="64">
        <v>1.9390354000003999E-2</v>
      </c>
      <c r="AI226" s="64">
        <v>1.9389091000010499E-2</v>
      </c>
      <c r="AJ226" s="64">
        <v>1.93880959999948E-2</v>
      </c>
      <c r="AK226" s="64">
        <v>4.2394990000005399E-2</v>
      </c>
      <c r="AL226" s="64">
        <v>1.93821319999898E-2</v>
      </c>
      <c r="AM226" s="64">
        <v>1.9380056999995801E-2</v>
      </c>
      <c r="AN226" s="64">
        <v>1.9380170000005099E-2</v>
      </c>
      <c r="AO226" s="64">
        <v>1.9378094000011E-2</v>
      </c>
      <c r="AP226" s="64">
        <v>7.8735780000061002E-3</v>
      </c>
      <c r="AQ226" s="64">
        <v>5.3874232000006302E-2</v>
      </c>
      <c r="AR226" s="64">
        <v>1.93689729999891E-2</v>
      </c>
      <c r="AS226" s="64">
        <v>1.9366347999993899E-2</v>
      </c>
      <c r="AT226" s="64">
        <v>1.9365365000001401E-2</v>
      </c>
      <c r="AU226" s="64">
        <v>7.8672654999945007E-3</v>
      </c>
      <c r="AV226" s="64">
        <v>4.2356739999993599E-2</v>
      </c>
      <c r="AW226" s="64">
        <v>1.9360437999993398E-2</v>
      </c>
      <c r="AX226" s="64">
        <v>1.9358634999999701E-2</v>
      </c>
      <c r="AY226" s="64">
        <v>1.9356564000005998E-2</v>
      </c>
      <c r="AZ226" s="64">
        <v>1.9356952999993699E-2</v>
      </c>
      <c r="BA226" s="64">
        <v>4.2342708000009402E-2</v>
      </c>
      <c r="BB226" s="64">
        <v>1.9354022999995599E-2</v>
      </c>
      <c r="BC226" s="64">
        <v>1.9351676000001199E-2</v>
      </c>
      <c r="BD226" s="64">
        <v>1.93506930000087E-2</v>
      </c>
      <c r="BE226" s="64">
        <v>1.9348088999993102E-2</v>
      </c>
      <c r="BF226" s="64">
        <v>4.2330347000007998E-2</v>
      </c>
      <c r="BG226" s="64">
        <v>1.9348706999999798E-2</v>
      </c>
      <c r="BH226" s="64">
        <v>1.93501859999889E-2</v>
      </c>
      <c r="BI226" s="64">
        <v>1.9349216999997601E-2</v>
      </c>
      <c r="BJ226" s="64">
        <v>1.9349048000005802E-2</v>
      </c>
      <c r="BK226" s="64">
        <v>4.2340922999994902E-2</v>
      </c>
      <c r="BL226" s="64">
        <v>1.93428600000045E-2</v>
      </c>
      <c r="BM226" s="64">
        <v>1.9342159999991001E-2</v>
      </c>
      <c r="BN226" s="64">
        <v>1.9340915999999101E-2</v>
      </c>
      <c r="BO226" s="64">
        <v>1.9338580000005701E-2</v>
      </c>
      <c r="BP226" s="64">
        <v>4.2327787999996203E-2</v>
      </c>
      <c r="BQ226" s="64">
        <v>1.9333487000006099E-2</v>
      </c>
      <c r="BR226" s="64">
        <v>1.9333051999992398E-2</v>
      </c>
      <c r="BS226" s="64">
        <v>1.9329910999998898E-2</v>
      </c>
      <c r="BT226" s="64">
        <v>1.9328660000006399E-2</v>
      </c>
      <c r="BU226" s="64">
        <v>4.23089699999935E-2</v>
      </c>
      <c r="BV226" s="64">
        <v>1.93224900000066E-2</v>
      </c>
      <c r="BW226" s="64">
        <v>1.9320699999991801E-2</v>
      </c>
      <c r="BX226" s="64">
        <v>1.9318650999999899E-2</v>
      </c>
      <c r="BY226" s="64">
        <v>1.9318491000008799E-2</v>
      </c>
      <c r="BZ226" s="64">
        <v>4.2288556999991997E-2</v>
      </c>
      <c r="CA226" s="64">
        <v>1.9312054000009099E-2</v>
      </c>
      <c r="CB226" s="64">
        <v>1.9310548999995601E-2</v>
      </c>
      <c r="CC226" s="64">
        <v>1.9308220000002801E-2</v>
      </c>
      <c r="CD226" s="64">
        <v>1.9307802999990499E-2</v>
      </c>
      <c r="CE226" s="64">
        <v>4.2270622999995802E-2</v>
      </c>
      <c r="CF226" s="64">
        <v>1.93005579999905E-2</v>
      </c>
      <c r="CG226" s="64">
        <v>1.9299866999999998E-2</v>
      </c>
      <c r="CH226" s="64">
        <v>1.92980800000075E-2</v>
      </c>
      <c r="CI226" s="64">
        <v>1.9296859999995399E-2</v>
      </c>
      <c r="CJ226" s="64">
        <v>4.2251090000000602E-2</v>
      </c>
      <c r="CK226" s="64">
        <v>1.92907079999971E-2</v>
      </c>
      <c r="CL226" s="64">
        <v>1.9288933000005701E-2</v>
      </c>
      <c r="CM226" s="64">
        <v>1.9287155999991899E-2</v>
      </c>
      <c r="CN226" s="64">
        <v>1.9285106999999999E-2</v>
      </c>
      <c r="CO226" s="64">
        <v>4.2233232000010702E-2</v>
      </c>
      <c r="CP226" s="64">
        <v>1.9279510000003199E-2</v>
      </c>
      <c r="CQ226" s="64">
        <v>1.9277479999990601E-2</v>
      </c>
      <c r="CR226" s="64">
        <v>1.9276244999999501E-2</v>
      </c>
      <c r="CS226" s="64">
        <v>1.8596177999996601E-2</v>
      </c>
      <c r="CT226" s="64">
        <v>4.0170937999994799E-2</v>
      </c>
      <c r="CU226" s="64">
        <v>1.8589280000003199E-2</v>
      </c>
      <c r="CV226" s="64">
        <v>1.8587884999998801E-2</v>
      </c>
      <c r="CW226" s="64">
        <v>1.8586763999994801E-2</v>
      </c>
      <c r="CX226" s="64">
        <v>1.8585640999990698E-2</v>
      </c>
      <c r="CY226" s="64">
        <v>4.0151845999991699E-2</v>
      </c>
      <c r="CZ226" s="64">
        <v>1.8579296999998701E-2</v>
      </c>
      <c r="DA226" s="64">
        <v>1.8578176999994901E-2</v>
      </c>
      <c r="DB226" s="64">
        <v>1.8577064999991701E-2</v>
      </c>
      <c r="DC226" s="64">
        <v>1.8575935000009199E-2</v>
      </c>
      <c r="DD226" s="64">
        <v>7.7929896999950898E-3</v>
      </c>
      <c r="DE226" s="64">
        <v>5.0910458000008603E-2</v>
      </c>
      <c r="DF226" s="64">
        <v>1.8569031999993199E-2</v>
      </c>
      <c r="DG226" s="64">
        <v>1.8567647999989698E-2</v>
      </c>
      <c r="DH226" s="64">
        <v>1.8565984000007401E-2</v>
      </c>
      <c r="DI226" s="64">
        <v>7.7871648000105197E-3</v>
      </c>
      <c r="DJ226" s="64">
        <v>4.0107990000004499E-2</v>
      </c>
      <c r="DK226" s="64">
        <v>1.8558551999991998E-2</v>
      </c>
      <c r="DL226" s="64">
        <v>1.8556898000010601E-2</v>
      </c>
      <c r="DM226" s="64">
        <v>1.8555509000006701E-2</v>
      </c>
      <c r="DN226" s="64">
        <v>1.85541360000041E-2</v>
      </c>
      <c r="DO226" s="64">
        <v>4.00930749999917E-2</v>
      </c>
      <c r="DP226" s="64">
        <v>1.8548892999992201E-2</v>
      </c>
      <c r="DQ226" s="64">
        <v>1.85472400000108E-2</v>
      </c>
      <c r="DR226" s="64">
        <v>1.8545598000008202E-2</v>
      </c>
      <c r="DS226" s="64">
        <v>1.85439290000033E-2</v>
      </c>
      <c r="DT226" s="64">
        <v>4.0077380000003202E-2</v>
      </c>
      <c r="DU226" s="64">
        <v>1.8540605999994901E-2</v>
      </c>
      <c r="DV226" s="64">
        <v>1.85381419999908E-2</v>
      </c>
      <c r="DW226" s="64">
        <v>1.85367700000105E-2</v>
      </c>
      <c r="DX226" s="64">
        <v>1.8535113000006698E-2</v>
      </c>
      <c r="DY226" s="64">
        <v>4.0060072999992299E-2</v>
      </c>
      <c r="DZ226" s="64">
        <v>1.8529351999996301E-2</v>
      </c>
      <c r="EA226" s="64">
        <v>1.8529609999995401E-2</v>
      </c>
      <c r="EB226" s="64">
        <v>7.76561299999923E-3</v>
      </c>
    </row>
    <row r="227" spans="1:132" x14ac:dyDescent="0.3">
      <c r="A227" s="63"/>
      <c r="B227" s="82" t="s">
        <v>418</v>
      </c>
      <c r="C227" s="64">
        <v>2.0130312000010701E-2</v>
      </c>
      <c r="D227" s="64">
        <v>2.0128660000007199E-2</v>
      </c>
      <c r="E227" s="64">
        <v>2.0125090000000501E-2</v>
      </c>
      <c r="F227" s="64">
        <v>2.0124241999996999E-2</v>
      </c>
      <c r="G227" s="64">
        <v>4.4528008000010999E-2</v>
      </c>
      <c r="H227" s="64">
        <v>2.01206370000095E-2</v>
      </c>
      <c r="I227" s="64">
        <v>2.0119807000007501E-2</v>
      </c>
      <c r="J227" s="64">
        <v>2.0117877000003202E-2</v>
      </c>
      <c r="K227" s="64">
        <v>2.0119783000005501E-2</v>
      </c>
      <c r="L227" s="64">
        <v>4.4531412000004003E-2</v>
      </c>
      <c r="M227" s="64">
        <v>2.0114819999994499E-2</v>
      </c>
      <c r="N227" s="64">
        <v>2.01137009999908E-2</v>
      </c>
      <c r="O227" s="64">
        <v>2.0111779000009398E-2</v>
      </c>
      <c r="P227" s="64">
        <v>7.9073330000012394E-3</v>
      </c>
      <c r="Q227" s="64">
        <v>7.9073340000013204E-3</v>
      </c>
      <c r="R227" s="64">
        <v>6.8917124999989796E-2</v>
      </c>
      <c r="S227" s="64">
        <v>2.0104336999993099E-2</v>
      </c>
      <c r="T227" s="64">
        <v>2.0101592000010299E-2</v>
      </c>
      <c r="U227" s="64">
        <v>2.0100214000007301E-2</v>
      </c>
      <c r="V227" s="64">
        <v>4.4494799999994498E-2</v>
      </c>
      <c r="W227" s="64">
        <v>2.0093899999995599E-2</v>
      </c>
      <c r="X227" s="64">
        <v>2.0092529999993201E-2</v>
      </c>
      <c r="Y227" s="64">
        <v>2.0090603999989302E-2</v>
      </c>
      <c r="Z227" s="64">
        <v>2.0087047000005898E-2</v>
      </c>
      <c r="AA227" s="64">
        <v>7.8929000000060902E-3</v>
      </c>
      <c r="AB227" s="64">
        <v>5.6666709999997303E-2</v>
      </c>
      <c r="AC227" s="64">
        <v>2.0080465999994201E-2</v>
      </c>
      <c r="AD227" s="64">
        <v>2.0081553999995502E-2</v>
      </c>
      <c r="AE227" s="64">
        <v>1.93959379999997E-2</v>
      </c>
      <c r="AF227" s="64">
        <v>4.2412393000001998E-2</v>
      </c>
      <c r="AG227" s="64">
        <v>1.9390515999995198E-2</v>
      </c>
      <c r="AH227" s="64">
        <v>1.9390354000003999E-2</v>
      </c>
      <c r="AI227" s="64">
        <v>1.9389091000010499E-2</v>
      </c>
      <c r="AJ227" s="64">
        <v>1.93880959999948E-2</v>
      </c>
      <c r="AK227" s="64">
        <v>4.2394990000005399E-2</v>
      </c>
      <c r="AL227" s="64">
        <v>1.93821319999898E-2</v>
      </c>
      <c r="AM227" s="64">
        <v>1.9380056999995801E-2</v>
      </c>
      <c r="AN227" s="64">
        <v>1.9380170000005099E-2</v>
      </c>
      <c r="AO227" s="64">
        <v>1.9378094000011E-2</v>
      </c>
      <c r="AP227" s="64">
        <v>7.8735780000061002E-3</v>
      </c>
      <c r="AQ227" s="64">
        <v>5.3874232000006302E-2</v>
      </c>
      <c r="AR227" s="64">
        <v>1.93689729999891E-2</v>
      </c>
      <c r="AS227" s="64">
        <v>1.9366347999993899E-2</v>
      </c>
      <c r="AT227" s="64">
        <v>1.9365365000001401E-2</v>
      </c>
      <c r="AU227" s="64">
        <v>7.8672654999945007E-3</v>
      </c>
      <c r="AV227" s="64">
        <v>4.2356739999993599E-2</v>
      </c>
      <c r="AW227" s="64">
        <v>1.9360437999993398E-2</v>
      </c>
      <c r="AX227" s="64">
        <v>1.9358634999999701E-2</v>
      </c>
      <c r="AY227" s="64">
        <v>1.9356564000005998E-2</v>
      </c>
      <c r="AZ227" s="64">
        <v>1.9356952999993699E-2</v>
      </c>
      <c r="BA227" s="64">
        <v>4.2342708000009402E-2</v>
      </c>
      <c r="BB227" s="64">
        <v>1.9354022999995599E-2</v>
      </c>
      <c r="BC227" s="64">
        <v>1.9351676000001199E-2</v>
      </c>
      <c r="BD227" s="64">
        <v>1.93506930000087E-2</v>
      </c>
      <c r="BE227" s="64">
        <v>1.9348088999993102E-2</v>
      </c>
      <c r="BF227" s="64">
        <v>4.2330347000007998E-2</v>
      </c>
      <c r="BG227" s="64">
        <v>1.9348706999999798E-2</v>
      </c>
      <c r="BH227" s="64">
        <v>1.93501859999889E-2</v>
      </c>
      <c r="BI227" s="64">
        <v>1.9349216999997601E-2</v>
      </c>
      <c r="BJ227" s="64">
        <v>1.9349048000005802E-2</v>
      </c>
      <c r="BK227" s="64">
        <v>4.2340922999994902E-2</v>
      </c>
      <c r="BL227" s="64">
        <v>1.93428600000045E-2</v>
      </c>
      <c r="BM227" s="64">
        <v>1.9342159999991001E-2</v>
      </c>
      <c r="BN227" s="64">
        <v>1.9340915999999101E-2</v>
      </c>
      <c r="BO227" s="64">
        <v>1.9338580000005701E-2</v>
      </c>
      <c r="BP227" s="64">
        <v>4.2327787999996203E-2</v>
      </c>
      <c r="BQ227" s="64">
        <v>1.9333487000006099E-2</v>
      </c>
      <c r="BR227" s="64">
        <v>1.9333051999992398E-2</v>
      </c>
      <c r="BS227" s="64">
        <v>1.9329910999998898E-2</v>
      </c>
      <c r="BT227" s="64">
        <v>1.9328660000006399E-2</v>
      </c>
      <c r="BU227" s="64">
        <v>4.23089699999935E-2</v>
      </c>
      <c r="BV227" s="64">
        <v>1.93224900000066E-2</v>
      </c>
      <c r="BW227" s="64">
        <v>1.9320699999991801E-2</v>
      </c>
      <c r="BX227" s="64">
        <v>1.9318650999999899E-2</v>
      </c>
      <c r="BY227" s="64">
        <v>1.9318491000008799E-2</v>
      </c>
      <c r="BZ227" s="64">
        <v>4.2288556999991997E-2</v>
      </c>
      <c r="CA227" s="64">
        <v>1.9312054000009099E-2</v>
      </c>
      <c r="CB227" s="64">
        <v>1.9310548999995601E-2</v>
      </c>
      <c r="CC227" s="64">
        <v>1.9308220000002801E-2</v>
      </c>
      <c r="CD227" s="64">
        <v>1.9307802999990499E-2</v>
      </c>
      <c r="CE227" s="64">
        <v>4.2270622999995802E-2</v>
      </c>
      <c r="CF227" s="64">
        <v>1.93005579999905E-2</v>
      </c>
      <c r="CG227" s="64">
        <v>1.9299866999999998E-2</v>
      </c>
      <c r="CH227" s="64">
        <v>1.92980800000075E-2</v>
      </c>
      <c r="CI227" s="64">
        <v>1.9296859999995399E-2</v>
      </c>
      <c r="CJ227" s="64">
        <v>4.2251090000000602E-2</v>
      </c>
      <c r="CK227" s="64">
        <v>1.92907079999971E-2</v>
      </c>
      <c r="CL227" s="64">
        <v>1.9288933000005701E-2</v>
      </c>
      <c r="CM227" s="64">
        <v>1.9287155999991899E-2</v>
      </c>
      <c r="CN227" s="64">
        <v>1.9285106999999999E-2</v>
      </c>
      <c r="CO227" s="64">
        <v>4.2233232000010702E-2</v>
      </c>
      <c r="CP227" s="64">
        <v>1.9279510000003199E-2</v>
      </c>
      <c r="CQ227" s="64">
        <v>1.9277479999990601E-2</v>
      </c>
      <c r="CR227" s="64">
        <v>1.9276244999999501E-2</v>
      </c>
      <c r="CS227" s="64">
        <v>1.8596177999996601E-2</v>
      </c>
      <c r="CT227" s="64">
        <v>4.0170937999994799E-2</v>
      </c>
      <c r="CU227" s="64">
        <v>1.8589280000003199E-2</v>
      </c>
      <c r="CV227" s="64">
        <v>1.8587884999998801E-2</v>
      </c>
      <c r="CW227" s="64">
        <v>1.8586763999994801E-2</v>
      </c>
      <c r="CX227" s="64">
        <v>1.8585640999990698E-2</v>
      </c>
      <c r="CY227" s="64">
        <v>4.0151845999991699E-2</v>
      </c>
      <c r="CZ227" s="64">
        <v>1.8579296999998701E-2</v>
      </c>
      <c r="DA227" s="64">
        <v>1.8578176999994901E-2</v>
      </c>
      <c r="DB227" s="64">
        <v>1.8577064999991701E-2</v>
      </c>
      <c r="DC227" s="64">
        <v>1.8575935000009199E-2</v>
      </c>
      <c r="DD227" s="64">
        <v>7.7929896999950898E-3</v>
      </c>
      <c r="DE227" s="64">
        <v>5.0910458000008603E-2</v>
      </c>
      <c r="DF227" s="64">
        <v>1.8569031999993199E-2</v>
      </c>
      <c r="DG227" s="64">
        <v>1.8567647999989698E-2</v>
      </c>
      <c r="DH227" s="64">
        <v>1.8565984000007401E-2</v>
      </c>
      <c r="DI227" s="64">
        <v>7.7871648000105197E-3</v>
      </c>
      <c r="DJ227" s="64">
        <v>4.0107990000004499E-2</v>
      </c>
      <c r="DK227" s="64">
        <v>1.8558551999991998E-2</v>
      </c>
      <c r="DL227" s="64">
        <v>1.8556898000010601E-2</v>
      </c>
      <c r="DM227" s="64">
        <v>1.8555509000006701E-2</v>
      </c>
      <c r="DN227" s="64">
        <v>1.85541360000041E-2</v>
      </c>
      <c r="DO227" s="64">
        <v>4.00930749999917E-2</v>
      </c>
      <c r="DP227" s="64">
        <v>1.8548892999992201E-2</v>
      </c>
      <c r="DQ227" s="64">
        <v>1.85472400000108E-2</v>
      </c>
      <c r="DR227" s="64">
        <v>1.8545598000008202E-2</v>
      </c>
      <c r="DS227" s="64">
        <v>1.85439290000033E-2</v>
      </c>
      <c r="DT227" s="64">
        <v>4.0077380000003202E-2</v>
      </c>
      <c r="DU227" s="64">
        <v>1.8540605999994901E-2</v>
      </c>
      <c r="DV227" s="64">
        <v>1.85381419999908E-2</v>
      </c>
      <c r="DW227" s="64">
        <v>1.85367700000105E-2</v>
      </c>
      <c r="DX227" s="64">
        <v>1.8535113000006698E-2</v>
      </c>
      <c r="DY227" s="64">
        <v>4.0060072999992299E-2</v>
      </c>
      <c r="DZ227" s="64">
        <v>1.8529351999996301E-2</v>
      </c>
      <c r="EA227" s="64">
        <v>1.8529609999995401E-2</v>
      </c>
      <c r="EB227" s="64">
        <v>7.76561299999923E-3</v>
      </c>
    </row>
    <row r="228" spans="1:132" x14ac:dyDescent="0.3">
      <c r="A228" s="63"/>
      <c r="B228" s="82" t="s">
        <v>419</v>
      </c>
      <c r="C228" s="64">
        <v>2.0130312000010701E-2</v>
      </c>
      <c r="D228" s="64">
        <v>2.0128660000007199E-2</v>
      </c>
      <c r="E228" s="64">
        <v>2.0125090000000501E-2</v>
      </c>
      <c r="F228" s="64">
        <v>2.0124241999996999E-2</v>
      </c>
      <c r="G228" s="64">
        <v>4.4528008000010999E-2</v>
      </c>
      <c r="H228" s="64">
        <v>2.01206370000095E-2</v>
      </c>
      <c r="I228" s="64">
        <v>2.0119807000007501E-2</v>
      </c>
      <c r="J228" s="64">
        <v>2.0117877000003202E-2</v>
      </c>
      <c r="K228" s="64">
        <v>2.0119783000005501E-2</v>
      </c>
      <c r="L228" s="64">
        <v>4.4531412000004003E-2</v>
      </c>
      <c r="M228" s="64">
        <v>2.0114819999994499E-2</v>
      </c>
      <c r="N228" s="64">
        <v>2.01137009999908E-2</v>
      </c>
      <c r="O228" s="64">
        <v>2.0111779000009398E-2</v>
      </c>
      <c r="P228" s="64">
        <v>7.9073330000012394E-3</v>
      </c>
      <c r="Q228" s="64">
        <v>7.9073340000013204E-3</v>
      </c>
      <c r="R228" s="64">
        <v>6.8917124999989796E-2</v>
      </c>
      <c r="S228" s="64">
        <v>2.0104336999993099E-2</v>
      </c>
      <c r="T228" s="64">
        <v>2.0101592000010299E-2</v>
      </c>
      <c r="U228" s="64">
        <v>2.0100214000007301E-2</v>
      </c>
      <c r="V228" s="64">
        <v>4.4494799999994498E-2</v>
      </c>
      <c r="W228" s="64">
        <v>2.0093899999995599E-2</v>
      </c>
      <c r="X228" s="64">
        <v>2.0092529999993201E-2</v>
      </c>
      <c r="Y228" s="64">
        <v>2.0090603999989302E-2</v>
      </c>
      <c r="Z228" s="64">
        <v>2.0087047000005898E-2</v>
      </c>
      <c r="AA228" s="64">
        <v>7.8929000000060902E-3</v>
      </c>
      <c r="AB228" s="64">
        <v>5.6666709999997303E-2</v>
      </c>
      <c r="AC228" s="64">
        <v>2.0080465999994201E-2</v>
      </c>
      <c r="AD228" s="64">
        <v>2.0081553999995502E-2</v>
      </c>
      <c r="AE228" s="64">
        <v>1.93959379999997E-2</v>
      </c>
      <c r="AF228" s="64">
        <v>4.2412393000001998E-2</v>
      </c>
      <c r="AG228" s="64">
        <v>1.9390515999995198E-2</v>
      </c>
      <c r="AH228" s="64">
        <v>1.9390354000003999E-2</v>
      </c>
      <c r="AI228" s="64">
        <v>1.9389091000010499E-2</v>
      </c>
      <c r="AJ228" s="64">
        <v>1.93880959999948E-2</v>
      </c>
      <c r="AK228" s="64">
        <v>4.2394990000005399E-2</v>
      </c>
      <c r="AL228" s="64">
        <v>1.93821319999898E-2</v>
      </c>
      <c r="AM228" s="64">
        <v>1.9380056999995801E-2</v>
      </c>
      <c r="AN228" s="64">
        <v>1.9380170000005099E-2</v>
      </c>
      <c r="AO228" s="64">
        <v>1.9378094000011E-2</v>
      </c>
      <c r="AP228" s="64">
        <v>7.8735780000061002E-3</v>
      </c>
      <c r="AQ228" s="64">
        <v>5.3874232000006302E-2</v>
      </c>
      <c r="AR228" s="64">
        <v>1.93689729999891E-2</v>
      </c>
      <c r="AS228" s="64">
        <v>1.9366347999993899E-2</v>
      </c>
      <c r="AT228" s="64">
        <v>1.9365365000001401E-2</v>
      </c>
      <c r="AU228" s="64">
        <v>7.8672654999945007E-3</v>
      </c>
      <c r="AV228" s="64">
        <v>4.2356739999993599E-2</v>
      </c>
      <c r="AW228" s="64">
        <v>1.9360437999993398E-2</v>
      </c>
      <c r="AX228" s="64">
        <v>1.9358634999999701E-2</v>
      </c>
      <c r="AY228" s="64">
        <v>1.9356564000005998E-2</v>
      </c>
      <c r="AZ228" s="64">
        <v>1.9356952999993699E-2</v>
      </c>
      <c r="BA228" s="64">
        <v>4.2342708000009402E-2</v>
      </c>
      <c r="BB228" s="64">
        <v>1.9354022999995599E-2</v>
      </c>
      <c r="BC228" s="64">
        <v>1.9351676000001199E-2</v>
      </c>
      <c r="BD228" s="64">
        <v>1.93506930000087E-2</v>
      </c>
      <c r="BE228" s="64">
        <v>1.9348088999993102E-2</v>
      </c>
      <c r="BF228" s="64">
        <v>4.2330347000007998E-2</v>
      </c>
      <c r="BG228" s="64">
        <v>1.9348706999999798E-2</v>
      </c>
      <c r="BH228" s="64">
        <v>1.93501859999889E-2</v>
      </c>
      <c r="BI228" s="64">
        <v>1.9349216999997601E-2</v>
      </c>
      <c r="BJ228" s="64">
        <v>1.9349048000005802E-2</v>
      </c>
      <c r="BK228" s="64">
        <v>4.2340922999994902E-2</v>
      </c>
      <c r="BL228" s="64">
        <v>1.93428600000045E-2</v>
      </c>
      <c r="BM228" s="64">
        <v>1.9342159999991001E-2</v>
      </c>
      <c r="BN228" s="64">
        <v>1.9340915999999101E-2</v>
      </c>
      <c r="BO228" s="64">
        <v>1.9338580000005701E-2</v>
      </c>
      <c r="BP228" s="64">
        <v>4.2327787999996203E-2</v>
      </c>
      <c r="BQ228" s="64">
        <v>1.9333487000006099E-2</v>
      </c>
      <c r="BR228" s="64">
        <v>1.9333051999992398E-2</v>
      </c>
      <c r="BS228" s="64">
        <v>1.9329910999998898E-2</v>
      </c>
      <c r="BT228" s="64">
        <v>1.9328660000006399E-2</v>
      </c>
      <c r="BU228" s="64">
        <v>4.23089699999935E-2</v>
      </c>
      <c r="BV228" s="64">
        <v>1.93224900000066E-2</v>
      </c>
      <c r="BW228" s="64">
        <v>1.9320699999991801E-2</v>
      </c>
      <c r="BX228" s="64">
        <v>1.9318650999999899E-2</v>
      </c>
      <c r="BY228" s="64">
        <v>1.9318491000008799E-2</v>
      </c>
      <c r="BZ228" s="64">
        <v>4.2288556999991997E-2</v>
      </c>
      <c r="CA228" s="64">
        <v>1.9312054000009099E-2</v>
      </c>
      <c r="CB228" s="64">
        <v>1.9310548999995601E-2</v>
      </c>
      <c r="CC228" s="64">
        <v>1.9308220000002801E-2</v>
      </c>
      <c r="CD228" s="64">
        <v>1.9307802999990499E-2</v>
      </c>
      <c r="CE228" s="64">
        <v>4.2270622999995802E-2</v>
      </c>
      <c r="CF228" s="64">
        <v>1.93005579999905E-2</v>
      </c>
      <c r="CG228" s="64">
        <v>1.9299866999999998E-2</v>
      </c>
      <c r="CH228" s="64">
        <v>1.92980800000075E-2</v>
      </c>
      <c r="CI228" s="64">
        <v>1.9296859999995399E-2</v>
      </c>
      <c r="CJ228" s="64">
        <v>4.2251090000000602E-2</v>
      </c>
      <c r="CK228" s="64">
        <v>1.92907079999971E-2</v>
      </c>
      <c r="CL228" s="64">
        <v>1.9288933000005701E-2</v>
      </c>
      <c r="CM228" s="64">
        <v>1.9287155999991899E-2</v>
      </c>
      <c r="CN228" s="64">
        <v>1.9285106999999999E-2</v>
      </c>
      <c r="CO228" s="64">
        <v>4.2233232000010702E-2</v>
      </c>
      <c r="CP228" s="64">
        <v>1.9279510000003199E-2</v>
      </c>
      <c r="CQ228" s="64">
        <v>1.9277479999990601E-2</v>
      </c>
      <c r="CR228" s="64">
        <v>1.9276244999999501E-2</v>
      </c>
      <c r="CS228" s="64">
        <v>1.8596177999996601E-2</v>
      </c>
      <c r="CT228" s="64">
        <v>4.0170937999994799E-2</v>
      </c>
      <c r="CU228" s="64">
        <v>1.8589280000003199E-2</v>
      </c>
      <c r="CV228" s="64">
        <v>1.8587884999998801E-2</v>
      </c>
      <c r="CW228" s="64">
        <v>1.8586763999994801E-2</v>
      </c>
      <c r="CX228" s="64">
        <v>1.8585640999990698E-2</v>
      </c>
      <c r="CY228" s="64">
        <v>4.0151845999991699E-2</v>
      </c>
      <c r="CZ228" s="64">
        <v>1.8579296999998701E-2</v>
      </c>
      <c r="DA228" s="64">
        <v>1.8578176999994901E-2</v>
      </c>
      <c r="DB228" s="64">
        <v>1.8577064999991701E-2</v>
      </c>
      <c r="DC228" s="64">
        <v>1.8575935000009199E-2</v>
      </c>
      <c r="DD228" s="64">
        <v>7.7929896999950898E-3</v>
      </c>
      <c r="DE228" s="64">
        <v>5.0910458000008603E-2</v>
      </c>
      <c r="DF228" s="64">
        <v>1.8569031999993199E-2</v>
      </c>
      <c r="DG228" s="64">
        <v>1.8567647999989698E-2</v>
      </c>
      <c r="DH228" s="64">
        <v>1.8565984000007401E-2</v>
      </c>
      <c r="DI228" s="64">
        <v>7.7871648000105197E-3</v>
      </c>
      <c r="DJ228" s="64">
        <v>4.0107990000004499E-2</v>
      </c>
      <c r="DK228" s="64">
        <v>1.8558551999991998E-2</v>
      </c>
      <c r="DL228" s="64">
        <v>1.8556898000010601E-2</v>
      </c>
      <c r="DM228" s="64">
        <v>1.8555509000006701E-2</v>
      </c>
      <c r="DN228" s="64">
        <v>1.85541360000041E-2</v>
      </c>
      <c r="DO228" s="64">
        <v>4.00930749999917E-2</v>
      </c>
      <c r="DP228" s="64">
        <v>1.8548892999992201E-2</v>
      </c>
      <c r="DQ228" s="64">
        <v>1.85472400000108E-2</v>
      </c>
      <c r="DR228" s="64">
        <v>1.8545598000008202E-2</v>
      </c>
      <c r="DS228" s="64">
        <v>1.85439290000033E-2</v>
      </c>
      <c r="DT228" s="64">
        <v>4.0077380000003202E-2</v>
      </c>
      <c r="DU228" s="64">
        <v>1.8540605999994901E-2</v>
      </c>
      <c r="DV228" s="64">
        <v>1.85381419999908E-2</v>
      </c>
      <c r="DW228" s="64">
        <v>1.85367700000105E-2</v>
      </c>
      <c r="DX228" s="64">
        <v>1.8535113000006698E-2</v>
      </c>
      <c r="DY228" s="64">
        <v>4.0060072999992299E-2</v>
      </c>
      <c r="DZ228" s="64">
        <v>1.8529351999996301E-2</v>
      </c>
      <c r="EA228" s="64">
        <v>1.8529609999995401E-2</v>
      </c>
      <c r="EB228" s="64">
        <v>7.76561299999923E-3</v>
      </c>
    </row>
    <row r="229" spans="1:132" x14ac:dyDescent="0.3">
      <c r="A229" s="63"/>
      <c r="B229" s="81" t="s">
        <v>420</v>
      </c>
      <c r="C229" s="64">
        <v>2.0130312000010701E-2</v>
      </c>
      <c r="D229" s="64">
        <v>2.0128660000007199E-2</v>
      </c>
      <c r="E229" s="64">
        <v>2.0125090000000501E-2</v>
      </c>
      <c r="F229" s="64">
        <v>2.0124241999996999E-2</v>
      </c>
      <c r="G229" s="64">
        <v>4.4528008000010999E-2</v>
      </c>
      <c r="H229" s="64">
        <v>2.01206370000095E-2</v>
      </c>
      <c r="I229" s="64">
        <v>2.0119807000007501E-2</v>
      </c>
      <c r="J229" s="64">
        <v>2.0117877000003202E-2</v>
      </c>
      <c r="K229" s="64">
        <v>2.0119783000005501E-2</v>
      </c>
      <c r="L229" s="64">
        <v>4.4531412000004003E-2</v>
      </c>
      <c r="M229" s="64">
        <v>2.0114819999994499E-2</v>
      </c>
      <c r="N229" s="64">
        <v>2.01137009999908E-2</v>
      </c>
      <c r="O229" s="64">
        <v>2.0111779000009398E-2</v>
      </c>
      <c r="P229" s="64">
        <v>7.9073330000012394E-3</v>
      </c>
      <c r="Q229" s="64">
        <v>7.9073340000013204E-3</v>
      </c>
      <c r="R229" s="64">
        <v>6.8917124999989796E-2</v>
      </c>
      <c r="S229" s="64">
        <v>2.0104336999993099E-2</v>
      </c>
      <c r="T229" s="64">
        <v>2.0101592000010299E-2</v>
      </c>
      <c r="U229" s="64">
        <v>2.0100214000007301E-2</v>
      </c>
      <c r="V229" s="64">
        <v>4.4494799999994498E-2</v>
      </c>
      <c r="W229" s="64">
        <v>2.0093899999995599E-2</v>
      </c>
      <c r="X229" s="64">
        <v>2.0092529999993201E-2</v>
      </c>
      <c r="Y229" s="64">
        <v>2.0090603999989302E-2</v>
      </c>
      <c r="Z229" s="64">
        <v>2.0087047000005898E-2</v>
      </c>
      <c r="AA229" s="64">
        <v>7.8929000000060902E-3</v>
      </c>
      <c r="AB229" s="64">
        <v>5.6666709999997303E-2</v>
      </c>
      <c r="AC229" s="64">
        <v>2.0080465999994201E-2</v>
      </c>
      <c r="AD229" s="64">
        <v>2.0081553999995502E-2</v>
      </c>
      <c r="AE229" s="64">
        <v>1.93959379999997E-2</v>
      </c>
      <c r="AF229" s="64">
        <v>4.2412393000001998E-2</v>
      </c>
      <c r="AG229" s="64">
        <v>1.9390515999995198E-2</v>
      </c>
      <c r="AH229" s="64">
        <v>1.9390354000003999E-2</v>
      </c>
      <c r="AI229" s="64">
        <v>1.9389091000010499E-2</v>
      </c>
      <c r="AJ229" s="64">
        <v>1.93880959999948E-2</v>
      </c>
      <c r="AK229" s="64">
        <v>4.2394990000005399E-2</v>
      </c>
      <c r="AL229" s="64">
        <v>1.93821319999898E-2</v>
      </c>
      <c r="AM229" s="64">
        <v>1.9380056999995801E-2</v>
      </c>
      <c r="AN229" s="64">
        <v>1.9380170000005099E-2</v>
      </c>
      <c r="AO229" s="64">
        <v>1.9378094000011E-2</v>
      </c>
      <c r="AP229" s="64">
        <v>7.8735780000061002E-3</v>
      </c>
      <c r="AQ229" s="64">
        <v>5.3874232000006302E-2</v>
      </c>
      <c r="AR229" s="64">
        <v>1.93689729999891E-2</v>
      </c>
      <c r="AS229" s="64">
        <v>1.9366347999993899E-2</v>
      </c>
      <c r="AT229" s="64">
        <v>1.9365365000001401E-2</v>
      </c>
      <c r="AU229" s="64">
        <v>7.8672654999945007E-3</v>
      </c>
      <c r="AV229" s="64">
        <v>4.2356739999993599E-2</v>
      </c>
      <c r="AW229" s="64">
        <v>1.9360437999993398E-2</v>
      </c>
      <c r="AX229" s="64">
        <v>1.9358634999999701E-2</v>
      </c>
      <c r="AY229" s="64">
        <v>1.9356564000005998E-2</v>
      </c>
      <c r="AZ229" s="64">
        <v>1.9356952999993699E-2</v>
      </c>
      <c r="BA229" s="64">
        <v>4.2342708000009402E-2</v>
      </c>
      <c r="BB229" s="64">
        <v>1.9354022999995599E-2</v>
      </c>
      <c r="BC229" s="64">
        <v>1.9351676000001199E-2</v>
      </c>
      <c r="BD229" s="64">
        <v>1.93506930000087E-2</v>
      </c>
      <c r="BE229" s="64">
        <v>1.9348088999993102E-2</v>
      </c>
      <c r="BF229" s="64">
        <v>4.2330347000007998E-2</v>
      </c>
      <c r="BG229" s="64">
        <v>1.9348706999999798E-2</v>
      </c>
      <c r="BH229" s="64">
        <v>1.93501859999889E-2</v>
      </c>
      <c r="BI229" s="64">
        <v>1.9349216999997601E-2</v>
      </c>
      <c r="BJ229" s="64">
        <v>1.9349048000005802E-2</v>
      </c>
      <c r="BK229" s="64">
        <v>4.2340922999994902E-2</v>
      </c>
      <c r="BL229" s="64">
        <v>1.93428600000045E-2</v>
      </c>
      <c r="BM229" s="64">
        <v>1.9342159999991001E-2</v>
      </c>
      <c r="BN229" s="64">
        <v>1.9340915999999101E-2</v>
      </c>
      <c r="BO229" s="64">
        <v>1.9338580000005701E-2</v>
      </c>
      <c r="BP229" s="64">
        <v>4.2327787999996203E-2</v>
      </c>
      <c r="BQ229" s="64">
        <v>1.9333487000006099E-2</v>
      </c>
      <c r="BR229" s="64">
        <v>1.9333051999992398E-2</v>
      </c>
      <c r="BS229" s="64">
        <v>1.9329910999998898E-2</v>
      </c>
      <c r="BT229" s="64">
        <v>1.9328660000006399E-2</v>
      </c>
      <c r="BU229" s="64">
        <v>4.23089699999935E-2</v>
      </c>
      <c r="BV229" s="64">
        <v>1.93224900000066E-2</v>
      </c>
      <c r="BW229" s="64">
        <v>1.9320699999991801E-2</v>
      </c>
      <c r="BX229" s="64">
        <v>1.9318650999999899E-2</v>
      </c>
      <c r="BY229" s="64">
        <v>1.9318491000008799E-2</v>
      </c>
      <c r="BZ229" s="64">
        <v>4.2288556999991997E-2</v>
      </c>
      <c r="CA229" s="64">
        <v>1.9312054000009099E-2</v>
      </c>
      <c r="CB229" s="64">
        <v>1.9310548999995601E-2</v>
      </c>
      <c r="CC229" s="64">
        <v>1.9308220000002801E-2</v>
      </c>
      <c r="CD229" s="64">
        <v>1.9307802999990499E-2</v>
      </c>
      <c r="CE229" s="64">
        <v>4.2270622999995802E-2</v>
      </c>
      <c r="CF229" s="64">
        <v>1.93005579999905E-2</v>
      </c>
      <c r="CG229" s="64">
        <v>1.9299866999999998E-2</v>
      </c>
      <c r="CH229" s="64">
        <v>1.92980800000075E-2</v>
      </c>
      <c r="CI229" s="64">
        <v>1.9296859999995399E-2</v>
      </c>
      <c r="CJ229" s="64">
        <v>4.2251090000000602E-2</v>
      </c>
      <c r="CK229" s="64">
        <v>1.92907079999971E-2</v>
      </c>
      <c r="CL229" s="64">
        <v>1.9288933000005701E-2</v>
      </c>
      <c r="CM229" s="64">
        <v>1.9287155999991899E-2</v>
      </c>
      <c r="CN229" s="64">
        <v>1.9285106999999999E-2</v>
      </c>
      <c r="CO229" s="64">
        <v>4.2233232000010702E-2</v>
      </c>
      <c r="CP229" s="64">
        <v>1.9279510000003199E-2</v>
      </c>
      <c r="CQ229" s="64">
        <v>1.9277479999990601E-2</v>
      </c>
      <c r="CR229" s="64">
        <v>1.9276244999999501E-2</v>
      </c>
      <c r="CS229" s="64">
        <v>1.8596177999996601E-2</v>
      </c>
      <c r="CT229" s="64">
        <v>4.0170937999994799E-2</v>
      </c>
      <c r="CU229" s="64">
        <v>1.8589280000003199E-2</v>
      </c>
      <c r="CV229" s="64">
        <v>1.8587884999998801E-2</v>
      </c>
      <c r="CW229" s="64">
        <v>1.8586763999994801E-2</v>
      </c>
      <c r="CX229" s="64">
        <v>1.8585640999990698E-2</v>
      </c>
      <c r="CY229" s="64">
        <v>4.0151845999991699E-2</v>
      </c>
      <c r="CZ229" s="64">
        <v>1.8579296999998701E-2</v>
      </c>
      <c r="DA229" s="64">
        <v>1.8578176999994901E-2</v>
      </c>
      <c r="DB229" s="64">
        <v>1.8577064999991701E-2</v>
      </c>
      <c r="DC229" s="64">
        <v>1.8575935000009199E-2</v>
      </c>
      <c r="DD229" s="64">
        <v>7.7929896999950898E-3</v>
      </c>
      <c r="DE229" s="64">
        <v>5.0910458000008603E-2</v>
      </c>
      <c r="DF229" s="64">
        <v>1.8569031999993199E-2</v>
      </c>
      <c r="DG229" s="64">
        <v>1.8567647999989698E-2</v>
      </c>
      <c r="DH229" s="64">
        <v>1.8565984000007401E-2</v>
      </c>
      <c r="DI229" s="64">
        <v>7.7871648000105197E-3</v>
      </c>
      <c r="DJ229" s="64">
        <v>4.0107990000004499E-2</v>
      </c>
      <c r="DK229" s="64">
        <v>1.8558551999991998E-2</v>
      </c>
      <c r="DL229" s="64">
        <v>1.8556898000010601E-2</v>
      </c>
      <c r="DM229" s="64">
        <v>1.8555509000006701E-2</v>
      </c>
      <c r="DN229" s="64">
        <v>1.85541360000041E-2</v>
      </c>
      <c r="DO229" s="64">
        <v>4.00930749999917E-2</v>
      </c>
      <c r="DP229" s="64">
        <v>1.8548892999992201E-2</v>
      </c>
      <c r="DQ229" s="64">
        <v>1.85472400000108E-2</v>
      </c>
      <c r="DR229" s="64">
        <v>1.8545598000008202E-2</v>
      </c>
      <c r="DS229" s="64">
        <v>1.85439290000033E-2</v>
      </c>
      <c r="DT229" s="64">
        <v>4.0077380000003202E-2</v>
      </c>
      <c r="DU229" s="64">
        <v>1.8540605999994901E-2</v>
      </c>
      <c r="DV229" s="64">
        <v>1.85381419999908E-2</v>
      </c>
      <c r="DW229" s="64">
        <v>1.85367700000105E-2</v>
      </c>
      <c r="DX229" s="64">
        <v>1.8535113000006698E-2</v>
      </c>
      <c r="DY229" s="64">
        <v>4.0060072999992299E-2</v>
      </c>
      <c r="DZ229" s="64">
        <v>1.8529351999996301E-2</v>
      </c>
      <c r="EA229" s="64">
        <v>1.8529609999995401E-2</v>
      </c>
      <c r="EB229" s="64">
        <v>7.76561299999923E-3</v>
      </c>
    </row>
    <row r="230" spans="1:132" x14ac:dyDescent="0.3">
      <c r="A230" s="63"/>
      <c r="B230" s="82" t="s">
        <v>421</v>
      </c>
      <c r="C230" s="64">
        <v>2.0130312000010701E-2</v>
      </c>
      <c r="D230" s="64">
        <v>2.0128660000007199E-2</v>
      </c>
      <c r="E230" s="64">
        <v>2.0125090000000501E-2</v>
      </c>
      <c r="F230" s="64">
        <v>2.0124241999996999E-2</v>
      </c>
      <c r="G230" s="64">
        <v>4.4528008000010999E-2</v>
      </c>
      <c r="H230" s="64">
        <v>2.01206370000095E-2</v>
      </c>
      <c r="I230" s="64">
        <v>2.0119807000007501E-2</v>
      </c>
      <c r="J230" s="64">
        <v>2.0117877000003202E-2</v>
      </c>
      <c r="K230" s="64">
        <v>2.0119783000005501E-2</v>
      </c>
      <c r="L230" s="64">
        <v>4.4531412000004003E-2</v>
      </c>
      <c r="M230" s="64">
        <v>2.0114819999994499E-2</v>
      </c>
      <c r="N230" s="64">
        <v>2.01137009999908E-2</v>
      </c>
      <c r="O230" s="64">
        <v>2.0111779000009398E-2</v>
      </c>
      <c r="P230" s="64">
        <v>7.9073330000012394E-3</v>
      </c>
      <c r="Q230" s="64">
        <v>7.9073340000013204E-3</v>
      </c>
      <c r="R230" s="64">
        <v>6.8917124999989796E-2</v>
      </c>
      <c r="S230" s="64">
        <v>2.0104336999993099E-2</v>
      </c>
      <c r="T230" s="64">
        <v>2.0101592000010299E-2</v>
      </c>
      <c r="U230" s="64">
        <v>2.0100214000007301E-2</v>
      </c>
      <c r="V230" s="64">
        <v>4.4494799999994498E-2</v>
      </c>
      <c r="W230" s="64">
        <v>2.0093899999995599E-2</v>
      </c>
      <c r="X230" s="64">
        <v>2.0092529999993201E-2</v>
      </c>
      <c r="Y230" s="64">
        <v>2.0090603999989302E-2</v>
      </c>
      <c r="Z230" s="64">
        <v>2.0087047000005898E-2</v>
      </c>
      <c r="AA230" s="64">
        <v>7.8929000000060902E-3</v>
      </c>
      <c r="AB230" s="64">
        <v>5.6666709999997303E-2</v>
      </c>
      <c r="AC230" s="64">
        <v>2.0080465999994201E-2</v>
      </c>
      <c r="AD230" s="64">
        <v>2.0081553999995502E-2</v>
      </c>
      <c r="AE230" s="64">
        <v>1.93959379999997E-2</v>
      </c>
      <c r="AF230" s="64">
        <v>4.2412393000001998E-2</v>
      </c>
      <c r="AG230" s="64">
        <v>1.9390515999995198E-2</v>
      </c>
      <c r="AH230" s="64">
        <v>1.9390354000003999E-2</v>
      </c>
      <c r="AI230" s="64">
        <v>1.9389091000010499E-2</v>
      </c>
      <c r="AJ230" s="64">
        <v>1.93880959999948E-2</v>
      </c>
      <c r="AK230" s="64">
        <v>4.2394990000005399E-2</v>
      </c>
      <c r="AL230" s="64">
        <v>1.93821319999898E-2</v>
      </c>
      <c r="AM230" s="64">
        <v>1.9380056999995801E-2</v>
      </c>
      <c r="AN230" s="64">
        <v>1.9380170000005099E-2</v>
      </c>
      <c r="AO230" s="64">
        <v>1.9378094000011E-2</v>
      </c>
      <c r="AP230" s="64">
        <v>7.8735780000061002E-3</v>
      </c>
      <c r="AQ230" s="64">
        <v>5.3874232000006302E-2</v>
      </c>
      <c r="AR230" s="64">
        <v>1.93689729999891E-2</v>
      </c>
      <c r="AS230" s="64">
        <v>1.9366347999993899E-2</v>
      </c>
      <c r="AT230" s="64">
        <v>1.9365365000001401E-2</v>
      </c>
      <c r="AU230" s="64">
        <v>7.8672654999945007E-3</v>
      </c>
      <c r="AV230" s="64">
        <v>4.2356739999993599E-2</v>
      </c>
      <c r="AW230" s="64">
        <v>1.9360437999993398E-2</v>
      </c>
      <c r="AX230" s="64">
        <v>1.9358634999999701E-2</v>
      </c>
      <c r="AY230" s="64">
        <v>1.9356564000005998E-2</v>
      </c>
      <c r="AZ230" s="64">
        <v>1.9356952999993699E-2</v>
      </c>
      <c r="BA230" s="64">
        <v>4.2342708000009402E-2</v>
      </c>
      <c r="BB230" s="64">
        <v>1.9354022999995599E-2</v>
      </c>
      <c r="BC230" s="64">
        <v>1.9351676000001199E-2</v>
      </c>
      <c r="BD230" s="64">
        <v>1.93506930000087E-2</v>
      </c>
      <c r="BE230" s="64">
        <v>1.9348088999993102E-2</v>
      </c>
      <c r="BF230" s="64">
        <v>4.2330347000007998E-2</v>
      </c>
      <c r="BG230" s="64">
        <v>1.9348706999999798E-2</v>
      </c>
      <c r="BH230" s="64">
        <v>1.93501859999889E-2</v>
      </c>
      <c r="BI230" s="64">
        <v>1.9349216999997601E-2</v>
      </c>
      <c r="BJ230" s="64">
        <v>1.9349048000005802E-2</v>
      </c>
      <c r="BK230" s="64">
        <v>4.2340922999994902E-2</v>
      </c>
      <c r="BL230" s="64">
        <v>1.93428600000045E-2</v>
      </c>
      <c r="BM230" s="64">
        <v>1.9342159999991001E-2</v>
      </c>
      <c r="BN230" s="64">
        <v>1.9340915999999101E-2</v>
      </c>
      <c r="BO230" s="64">
        <v>1.9338580000005701E-2</v>
      </c>
      <c r="BP230" s="64">
        <v>4.2327787999996203E-2</v>
      </c>
      <c r="BQ230" s="64">
        <v>1.9333487000006099E-2</v>
      </c>
      <c r="BR230" s="64">
        <v>1.9333051999992398E-2</v>
      </c>
      <c r="BS230" s="64">
        <v>1.9329910999998898E-2</v>
      </c>
      <c r="BT230" s="64">
        <v>1.9328660000006399E-2</v>
      </c>
      <c r="BU230" s="64">
        <v>4.23089699999935E-2</v>
      </c>
      <c r="BV230" s="64">
        <v>1.93224900000066E-2</v>
      </c>
      <c r="BW230" s="64">
        <v>1.9320699999991801E-2</v>
      </c>
      <c r="BX230" s="64">
        <v>1.9318650999999899E-2</v>
      </c>
      <c r="BY230" s="64">
        <v>1.9318491000008799E-2</v>
      </c>
      <c r="BZ230" s="64">
        <v>4.2288556999991997E-2</v>
      </c>
      <c r="CA230" s="64">
        <v>1.9312054000009099E-2</v>
      </c>
      <c r="CB230" s="64">
        <v>1.9310548999995601E-2</v>
      </c>
      <c r="CC230" s="64">
        <v>1.9308220000002801E-2</v>
      </c>
      <c r="CD230" s="64">
        <v>1.9307802999990499E-2</v>
      </c>
      <c r="CE230" s="64">
        <v>4.2270622999995802E-2</v>
      </c>
      <c r="CF230" s="64">
        <v>1.93005579999905E-2</v>
      </c>
      <c r="CG230" s="64">
        <v>1.9299866999999998E-2</v>
      </c>
      <c r="CH230" s="64">
        <v>1.92980800000075E-2</v>
      </c>
      <c r="CI230" s="64">
        <v>1.9296859999995399E-2</v>
      </c>
      <c r="CJ230" s="64">
        <v>4.2251090000000602E-2</v>
      </c>
      <c r="CK230" s="64">
        <v>1.92907079999971E-2</v>
      </c>
      <c r="CL230" s="64">
        <v>1.9288933000005701E-2</v>
      </c>
      <c r="CM230" s="64">
        <v>1.9287155999991899E-2</v>
      </c>
      <c r="CN230" s="64">
        <v>1.9285106999999999E-2</v>
      </c>
      <c r="CO230" s="64">
        <v>4.2233232000010702E-2</v>
      </c>
      <c r="CP230" s="64">
        <v>1.9279510000003199E-2</v>
      </c>
      <c r="CQ230" s="64">
        <v>1.9277479999990601E-2</v>
      </c>
      <c r="CR230" s="64">
        <v>1.9276244999999501E-2</v>
      </c>
      <c r="CS230" s="64">
        <v>1.8596177999996601E-2</v>
      </c>
      <c r="CT230" s="64">
        <v>4.0170937999994799E-2</v>
      </c>
      <c r="CU230" s="64">
        <v>1.8589280000003199E-2</v>
      </c>
      <c r="CV230" s="64">
        <v>1.8587884999998801E-2</v>
      </c>
      <c r="CW230" s="64">
        <v>1.8586763999994801E-2</v>
      </c>
      <c r="CX230" s="64">
        <v>1.8585640999990698E-2</v>
      </c>
      <c r="CY230" s="64">
        <v>4.0151845999991699E-2</v>
      </c>
      <c r="CZ230" s="64">
        <v>1.8579296999998701E-2</v>
      </c>
      <c r="DA230" s="64">
        <v>1.8578176999994901E-2</v>
      </c>
      <c r="DB230" s="64">
        <v>1.8577064999991701E-2</v>
      </c>
      <c r="DC230" s="64">
        <v>1.8575935000009199E-2</v>
      </c>
      <c r="DD230" s="64">
        <v>7.7929896999950898E-3</v>
      </c>
      <c r="DE230" s="64">
        <v>5.0910458000008603E-2</v>
      </c>
      <c r="DF230" s="64">
        <v>1.8569031999993199E-2</v>
      </c>
      <c r="DG230" s="64">
        <v>1.8567647999989698E-2</v>
      </c>
      <c r="DH230" s="64">
        <v>1.8565984000007401E-2</v>
      </c>
      <c r="DI230" s="64">
        <v>7.7871648000105197E-3</v>
      </c>
      <c r="DJ230" s="64">
        <v>4.0107990000004499E-2</v>
      </c>
      <c r="DK230" s="64">
        <v>1.8558551999991998E-2</v>
      </c>
      <c r="DL230" s="64">
        <v>1.8556898000010601E-2</v>
      </c>
      <c r="DM230" s="64">
        <v>1.8555509000006701E-2</v>
      </c>
      <c r="DN230" s="64">
        <v>1.85541360000041E-2</v>
      </c>
      <c r="DO230" s="64">
        <v>4.00930749999917E-2</v>
      </c>
      <c r="DP230" s="64">
        <v>1.8548892999992201E-2</v>
      </c>
      <c r="DQ230" s="64">
        <v>1.85472400000108E-2</v>
      </c>
      <c r="DR230" s="64">
        <v>1.8545598000008202E-2</v>
      </c>
      <c r="DS230" s="64">
        <v>1.85439290000033E-2</v>
      </c>
      <c r="DT230" s="64">
        <v>4.0077380000003202E-2</v>
      </c>
      <c r="DU230" s="64">
        <v>1.8540605999994901E-2</v>
      </c>
      <c r="DV230" s="64">
        <v>1.85381419999908E-2</v>
      </c>
      <c r="DW230" s="64">
        <v>1.85367700000105E-2</v>
      </c>
      <c r="DX230" s="64">
        <v>1.8535113000006698E-2</v>
      </c>
      <c r="DY230" s="64">
        <v>4.0060072999992299E-2</v>
      </c>
      <c r="DZ230" s="64">
        <v>1.8529351999996301E-2</v>
      </c>
      <c r="EA230" s="64">
        <v>1.8529609999995401E-2</v>
      </c>
      <c r="EB230" s="64">
        <v>7.76561299999923E-3</v>
      </c>
    </row>
    <row r="231" spans="1:132" x14ac:dyDescent="0.3">
      <c r="A231" s="63"/>
      <c r="B231" s="82" t="s">
        <v>422</v>
      </c>
      <c r="C231" s="64">
        <v>2.0130312000010701E-2</v>
      </c>
      <c r="D231" s="64">
        <v>2.0128660000007199E-2</v>
      </c>
      <c r="E231" s="64">
        <v>2.0125090000000501E-2</v>
      </c>
      <c r="F231" s="64">
        <v>2.0124241999996999E-2</v>
      </c>
      <c r="G231" s="64">
        <v>4.4528008000010999E-2</v>
      </c>
      <c r="H231" s="64">
        <v>2.01206370000095E-2</v>
      </c>
      <c r="I231" s="64">
        <v>2.0119807000007501E-2</v>
      </c>
      <c r="J231" s="64">
        <v>2.0117877000003202E-2</v>
      </c>
      <c r="K231" s="64">
        <v>2.0119783000005501E-2</v>
      </c>
      <c r="L231" s="64">
        <v>4.4531412000004003E-2</v>
      </c>
      <c r="M231" s="64">
        <v>2.0114819999994499E-2</v>
      </c>
      <c r="N231" s="64">
        <v>2.01137009999908E-2</v>
      </c>
      <c r="O231" s="64">
        <v>2.0111779000009398E-2</v>
      </c>
      <c r="P231" s="64">
        <v>7.9073330000012394E-3</v>
      </c>
      <c r="Q231" s="64">
        <v>7.9073340000013204E-3</v>
      </c>
      <c r="R231" s="64">
        <v>6.8917124999989796E-2</v>
      </c>
      <c r="S231" s="64">
        <v>2.0104336999993099E-2</v>
      </c>
      <c r="T231" s="64">
        <v>2.0101592000010299E-2</v>
      </c>
      <c r="U231" s="64">
        <v>2.0100214000007301E-2</v>
      </c>
      <c r="V231" s="64">
        <v>4.4494799999994498E-2</v>
      </c>
      <c r="W231" s="64">
        <v>2.0093899999995599E-2</v>
      </c>
      <c r="X231" s="64">
        <v>2.0092529999993201E-2</v>
      </c>
      <c r="Y231" s="64">
        <v>2.0090603999989302E-2</v>
      </c>
      <c r="Z231" s="64">
        <v>2.0087047000005898E-2</v>
      </c>
      <c r="AA231" s="64">
        <v>7.8929000000060902E-3</v>
      </c>
      <c r="AB231" s="64">
        <v>5.6666709999997303E-2</v>
      </c>
      <c r="AC231" s="64">
        <v>2.0080465999994201E-2</v>
      </c>
      <c r="AD231" s="64">
        <v>2.0081553999995502E-2</v>
      </c>
      <c r="AE231" s="64">
        <v>1.93959379999997E-2</v>
      </c>
      <c r="AF231" s="64">
        <v>4.2412393000001998E-2</v>
      </c>
      <c r="AG231" s="64">
        <v>1.9390515999995198E-2</v>
      </c>
      <c r="AH231" s="64">
        <v>1.9390354000003999E-2</v>
      </c>
      <c r="AI231" s="64">
        <v>1.9389091000010499E-2</v>
      </c>
      <c r="AJ231" s="64">
        <v>1.93880959999948E-2</v>
      </c>
      <c r="AK231" s="64">
        <v>4.2394990000005399E-2</v>
      </c>
      <c r="AL231" s="64">
        <v>1.93821319999898E-2</v>
      </c>
      <c r="AM231" s="64">
        <v>1.9380056999995801E-2</v>
      </c>
      <c r="AN231" s="64">
        <v>1.9380170000005099E-2</v>
      </c>
      <c r="AO231" s="64">
        <v>1.9378094000011E-2</v>
      </c>
      <c r="AP231" s="64">
        <v>7.8735780000061002E-3</v>
      </c>
      <c r="AQ231" s="64">
        <v>5.3874232000006302E-2</v>
      </c>
      <c r="AR231" s="64">
        <v>1.93689729999891E-2</v>
      </c>
      <c r="AS231" s="64">
        <v>1.9366347999993899E-2</v>
      </c>
      <c r="AT231" s="64">
        <v>1.9365365000001401E-2</v>
      </c>
      <c r="AU231" s="64">
        <v>7.8672654999945007E-3</v>
      </c>
      <c r="AV231" s="64">
        <v>4.2356739999993599E-2</v>
      </c>
      <c r="AW231" s="64">
        <v>1.9360437999993398E-2</v>
      </c>
      <c r="AX231" s="64">
        <v>1.9358634999999701E-2</v>
      </c>
      <c r="AY231" s="64">
        <v>1.9356564000005998E-2</v>
      </c>
      <c r="AZ231" s="64">
        <v>1.9356952999993699E-2</v>
      </c>
      <c r="BA231" s="64">
        <v>4.2342708000009402E-2</v>
      </c>
      <c r="BB231" s="64">
        <v>1.9354022999995599E-2</v>
      </c>
      <c r="BC231" s="64">
        <v>1.9351676000001199E-2</v>
      </c>
      <c r="BD231" s="64">
        <v>1.93506930000087E-2</v>
      </c>
      <c r="BE231" s="64">
        <v>1.9348088999993102E-2</v>
      </c>
      <c r="BF231" s="64">
        <v>4.2330347000007998E-2</v>
      </c>
      <c r="BG231" s="64">
        <v>1.9348706999999798E-2</v>
      </c>
      <c r="BH231" s="64">
        <v>1.93501859999889E-2</v>
      </c>
      <c r="BI231" s="64">
        <v>1.9349216999997601E-2</v>
      </c>
      <c r="BJ231" s="64">
        <v>1.9349048000005802E-2</v>
      </c>
      <c r="BK231" s="64">
        <v>4.2340922999994902E-2</v>
      </c>
      <c r="BL231" s="64">
        <v>1.93428600000045E-2</v>
      </c>
      <c r="BM231" s="64">
        <v>1.9342159999991001E-2</v>
      </c>
      <c r="BN231" s="64">
        <v>1.9340915999999101E-2</v>
      </c>
      <c r="BO231" s="64">
        <v>1.9338580000005701E-2</v>
      </c>
      <c r="BP231" s="64">
        <v>4.2327787999996203E-2</v>
      </c>
      <c r="BQ231" s="64">
        <v>1.9333487000006099E-2</v>
      </c>
      <c r="BR231" s="64">
        <v>1.9333051999992398E-2</v>
      </c>
      <c r="BS231" s="64">
        <v>1.9329910999998898E-2</v>
      </c>
      <c r="BT231" s="64">
        <v>1.9328660000006399E-2</v>
      </c>
      <c r="BU231" s="64">
        <v>4.23089699999935E-2</v>
      </c>
      <c r="BV231" s="64">
        <v>1.93224900000066E-2</v>
      </c>
      <c r="BW231" s="64">
        <v>1.9320699999991801E-2</v>
      </c>
      <c r="BX231" s="64">
        <v>1.9318650999999899E-2</v>
      </c>
      <c r="BY231" s="64">
        <v>1.9318491000008799E-2</v>
      </c>
      <c r="BZ231" s="64">
        <v>4.2288556999991997E-2</v>
      </c>
      <c r="CA231" s="64">
        <v>1.9312054000009099E-2</v>
      </c>
      <c r="CB231" s="64">
        <v>1.9310548999995601E-2</v>
      </c>
      <c r="CC231" s="64">
        <v>1.9308220000002801E-2</v>
      </c>
      <c r="CD231" s="64">
        <v>1.9307802999990499E-2</v>
      </c>
      <c r="CE231" s="64">
        <v>4.2270622999995802E-2</v>
      </c>
      <c r="CF231" s="64">
        <v>1.93005579999905E-2</v>
      </c>
      <c r="CG231" s="64">
        <v>1.9299866999999998E-2</v>
      </c>
      <c r="CH231" s="64">
        <v>1.92980800000075E-2</v>
      </c>
      <c r="CI231" s="64">
        <v>1.9296859999995399E-2</v>
      </c>
      <c r="CJ231" s="64">
        <v>4.2251090000000602E-2</v>
      </c>
      <c r="CK231" s="64">
        <v>1.92907079999971E-2</v>
      </c>
      <c r="CL231" s="64">
        <v>1.9288933000005701E-2</v>
      </c>
      <c r="CM231" s="64">
        <v>1.9287155999991899E-2</v>
      </c>
      <c r="CN231" s="64">
        <v>1.9285106999999999E-2</v>
      </c>
      <c r="CO231" s="64">
        <v>4.2233232000010702E-2</v>
      </c>
      <c r="CP231" s="64">
        <v>1.9279510000003199E-2</v>
      </c>
      <c r="CQ231" s="64">
        <v>1.9277479999990601E-2</v>
      </c>
      <c r="CR231" s="64">
        <v>1.9276244999999501E-2</v>
      </c>
      <c r="CS231" s="64">
        <v>1.8596177999996601E-2</v>
      </c>
      <c r="CT231" s="64">
        <v>4.0170937999994799E-2</v>
      </c>
      <c r="CU231" s="64">
        <v>1.8589280000003199E-2</v>
      </c>
      <c r="CV231" s="64">
        <v>1.8587884999998801E-2</v>
      </c>
      <c r="CW231" s="64">
        <v>1.8586763999994801E-2</v>
      </c>
      <c r="CX231" s="64">
        <v>1.8585640999990698E-2</v>
      </c>
      <c r="CY231" s="64">
        <v>4.0151845999991699E-2</v>
      </c>
      <c r="CZ231" s="64">
        <v>1.8579296999998701E-2</v>
      </c>
      <c r="DA231" s="64">
        <v>1.8578176999994901E-2</v>
      </c>
      <c r="DB231" s="64">
        <v>1.8577064999991701E-2</v>
      </c>
      <c r="DC231" s="64">
        <v>1.8575935000009199E-2</v>
      </c>
      <c r="DD231" s="64">
        <v>7.7929896999950898E-3</v>
      </c>
      <c r="DE231" s="64">
        <v>5.0910458000008603E-2</v>
      </c>
      <c r="DF231" s="64">
        <v>1.8569031999993199E-2</v>
      </c>
      <c r="DG231" s="64">
        <v>1.8567647999989698E-2</v>
      </c>
      <c r="DH231" s="64">
        <v>1.8565984000007401E-2</v>
      </c>
      <c r="DI231" s="64">
        <v>7.7871648000105197E-3</v>
      </c>
      <c r="DJ231" s="64">
        <v>4.0107990000004499E-2</v>
      </c>
      <c r="DK231" s="64">
        <v>1.8558551999991998E-2</v>
      </c>
      <c r="DL231" s="64">
        <v>1.8556898000010601E-2</v>
      </c>
      <c r="DM231" s="64">
        <v>1.8555509000006701E-2</v>
      </c>
      <c r="DN231" s="64">
        <v>1.85541360000041E-2</v>
      </c>
      <c r="DO231" s="64">
        <v>4.00930749999917E-2</v>
      </c>
      <c r="DP231" s="64">
        <v>1.8548892999992201E-2</v>
      </c>
      <c r="DQ231" s="64">
        <v>1.85472400000108E-2</v>
      </c>
      <c r="DR231" s="64">
        <v>1.8545598000008202E-2</v>
      </c>
      <c r="DS231" s="64">
        <v>1.85439290000033E-2</v>
      </c>
      <c r="DT231" s="64">
        <v>4.0077380000003202E-2</v>
      </c>
      <c r="DU231" s="64">
        <v>1.8540605999994901E-2</v>
      </c>
      <c r="DV231" s="64">
        <v>1.85381419999908E-2</v>
      </c>
      <c r="DW231" s="64">
        <v>1.85367700000105E-2</v>
      </c>
      <c r="DX231" s="64">
        <v>1.8535113000006698E-2</v>
      </c>
      <c r="DY231" s="64">
        <v>4.0060072999992299E-2</v>
      </c>
      <c r="DZ231" s="64">
        <v>1.8529351999996301E-2</v>
      </c>
      <c r="EA231" s="64">
        <v>1.8529609999995401E-2</v>
      </c>
      <c r="EB231" s="64">
        <v>7.76561299999923E-3</v>
      </c>
    </row>
    <row r="232" spans="1:132" x14ac:dyDescent="0.3">
      <c r="A232" s="63"/>
      <c r="B232" s="80" t="s">
        <v>5</v>
      </c>
      <c r="C232" s="64">
        <v>0.29680510000000798</v>
      </c>
      <c r="D232" s="64">
        <v>0.52111363000000299</v>
      </c>
      <c r="E232" s="64">
        <v>-3.1717265000000099</v>
      </c>
      <c r="F232" s="64">
        <v>-4.1682214999999996</v>
      </c>
      <c r="G232" s="64">
        <v>-3.2018450000000001</v>
      </c>
      <c r="H232" s="64">
        <v>-0.15271997000000401</v>
      </c>
      <c r="I232" s="64">
        <v>3.7383280000000001</v>
      </c>
      <c r="J232" s="64">
        <v>-0.171772449999996</v>
      </c>
      <c r="K232" s="64">
        <v>0.91953890000000504</v>
      </c>
      <c r="L232" s="64">
        <v>1.3420972</v>
      </c>
      <c r="M232" s="64">
        <v>0.36030926999999202</v>
      </c>
      <c r="N232" s="64">
        <v>-0.86400174999999901</v>
      </c>
      <c r="O232" s="64">
        <v>0.60213229999999096</v>
      </c>
      <c r="P232" s="64">
        <v>0.128026720000007</v>
      </c>
      <c r="Q232" s="64">
        <v>-1.0114932000000001</v>
      </c>
      <c r="R232" s="64">
        <v>1.4623059999999899</v>
      </c>
      <c r="S232" s="64">
        <v>1.2599773000000001</v>
      </c>
      <c r="T232" s="64">
        <v>1.042923</v>
      </c>
      <c r="U232" s="64">
        <v>0.16424397000001101</v>
      </c>
      <c r="V232" s="64">
        <v>0.33262274000001002</v>
      </c>
      <c r="W232" s="64">
        <v>0.41166693000000998</v>
      </c>
      <c r="X232" s="64">
        <v>0.318596180000008</v>
      </c>
      <c r="Y232" s="64">
        <v>7.5013089999997895E-2</v>
      </c>
      <c r="Z232" s="64">
        <v>1.2775417999999901</v>
      </c>
      <c r="AA232" s="64">
        <v>-0.14394135999999899</v>
      </c>
      <c r="AB232" s="64">
        <v>-0.47794202000000002</v>
      </c>
      <c r="AC232" s="64">
        <v>0.38364387000000599</v>
      </c>
      <c r="AD232" s="64">
        <v>0.58666590000000496</v>
      </c>
      <c r="AE232" s="64">
        <v>0.242561269999997</v>
      </c>
      <c r="AF232" s="64">
        <v>2.1967313000000002</v>
      </c>
      <c r="AG232" s="64">
        <v>0.35509392999999401</v>
      </c>
      <c r="AH232" s="64">
        <v>-0.17117152000000199</v>
      </c>
      <c r="AI232" s="64">
        <v>0.39238578000000401</v>
      </c>
      <c r="AJ232" s="64">
        <v>0.66296195999999696</v>
      </c>
      <c r="AK232" s="64">
        <v>-0.116845734000004</v>
      </c>
      <c r="AL232" s="64">
        <v>-0.109034750000003</v>
      </c>
      <c r="AM232" s="64">
        <v>-1.1199376999999999</v>
      </c>
      <c r="AN232" s="64">
        <v>-0.38297859999999501</v>
      </c>
      <c r="AO232" s="64">
        <v>-0.30035266000000299</v>
      </c>
      <c r="AP232" s="64">
        <v>0.198088659999995</v>
      </c>
      <c r="AQ232" s="64">
        <v>1.0729645000000101</v>
      </c>
      <c r="AR232" s="64">
        <v>-0.36792624000000501</v>
      </c>
      <c r="AS232" s="64">
        <v>0.36658937000000302</v>
      </c>
      <c r="AT232" s="64">
        <v>-0.115836700000005</v>
      </c>
      <c r="AU232" s="64">
        <v>0</v>
      </c>
      <c r="AV232" s="64">
        <v>-0.108239160000001</v>
      </c>
      <c r="AW232" s="64">
        <v>0.56238390000000804</v>
      </c>
      <c r="AX232" s="64">
        <v>0.19223851000000899</v>
      </c>
      <c r="AY232" s="64">
        <v>-4.7142222999996299E-2</v>
      </c>
      <c r="AZ232" s="64">
        <v>0.52727500000000505</v>
      </c>
      <c r="BA232" s="64">
        <v>0.148645389999991</v>
      </c>
      <c r="BB232" s="64">
        <v>0.41801246999999497</v>
      </c>
      <c r="BC232" s="64">
        <v>-2.01945960000005E-3</v>
      </c>
      <c r="BD232" s="64">
        <v>-5.6640480000003102E-2</v>
      </c>
      <c r="BE232" s="64">
        <v>-1.0438932999999999</v>
      </c>
      <c r="BF232" s="64">
        <v>0.87826555999999101</v>
      </c>
      <c r="BG232" s="64">
        <v>-0.64650550000000495</v>
      </c>
      <c r="BH232" s="64">
        <v>6.90905999999991E-2</v>
      </c>
      <c r="BI232" s="64">
        <v>-0.33700522999999799</v>
      </c>
      <c r="BJ232" s="64">
        <v>0.107614569999992</v>
      </c>
      <c r="BK232" s="64">
        <v>0.47828435999999203</v>
      </c>
      <c r="BL232" s="64">
        <v>1.1520227999999999</v>
      </c>
      <c r="BM232" s="64">
        <v>-0.24631604999999501</v>
      </c>
      <c r="BN232" s="64">
        <v>0.51715939999998894</v>
      </c>
      <c r="BO232" s="64">
        <v>0.38641884999999199</v>
      </c>
      <c r="BP232" s="64">
        <v>0.42775961999999002</v>
      </c>
      <c r="BQ232" s="64">
        <v>0.41590860000000301</v>
      </c>
      <c r="BR232" s="64">
        <v>0.25823145999999098</v>
      </c>
      <c r="BS232" s="64">
        <v>0.57008505000000198</v>
      </c>
      <c r="BT232" s="64">
        <v>-0.14301034999999501</v>
      </c>
      <c r="BU232" s="64">
        <v>-0.51073163999999505</v>
      </c>
      <c r="BV232" s="64">
        <v>0.18340719000000699</v>
      </c>
      <c r="BW232" s="64">
        <v>0.320319469999997</v>
      </c>
      <c r="BX232" s="64">
        <v>0.27059661999999701</v>
      </c>
      <c r="BY232" s="64">
        <v>-0.45451509999999701</v>
      </c>
      <c r="BZ232" s="64">
        <v>0.17334554999999299</v>
      </c>
      <c r="CA232" s="64">
        <v>-0.57447403999999502</v>
      </c>
      <c r="CB232" s="64">
        <v>6.5933360000003396E-2</v>
      </c>
      <c r="CC232" s="64">
        <v>0.77695084000000103</v>
      </c>
      <c r="CD232" s="64">
        <v>8.0795789999998896E-2</v>
      </c>
      <c r="CE232" s="64">
        <v>-2.1626249999995299E-2</v>
      </c>
      <c r="CF232" s="64">
        <v>0.45330453000000898</v>
      </c>
      <c r="CG232" s="64">
        <v>0.89206915999999803</v>
      </c>
      <c r="CH232" s="64">
        <v>3.7579462000003602E-2</v>
      </c>
      <c r="CI232" s="64">
        <v>0.17081249999999501</v>
      </c>
      <c r="CJ232" s="64">
        <v>-0.33584773999999501</v>
      </c>
      <c r="CK232" s="64">
        <v>-5.78689459999948E-2</v>
      </c>
      <c r="CL232" s="64">
        <v>-0.34235084000000499</v>
      </c>
      <c r="CM232" s="64">
        <v>-0.63297169999999603</v>
      </c>
      <c r="CN232" s="64">
        <v>-1.0032899</v>
      </c>
      <c r="CO232" s="64">
        <v>0.92596596000000797</v>
      </c>
      <c r="CP232" s="64">
        <v>7.6716089999995199E-2</v>
      </c>
      <c r="CQ232" s="64">
        <v>0.14086354000000201</v>
      </c>
      <c r="CR232" s="64">
        <v>0.22426596000000301</v>
      </c>
      <c r="CS232" s="64">
        <v>7.15865639999924E-2</v>
      </c>
      <c r="CT232" s="64">
        <v>-0.18363531999999699</v>
      </c>
      <c r="CU232" s="64">
        <v>0.86563660000000797</v>
      </c>
      <c r="CV232" s="64">
        <v>0.80741334000000697</v>
      </c>
      <c r="CW232" s="64">
        <v>-0.37118980000000501</v>
      </c>
      <c r="CX232" s="64">
        <v>4.4708777000002101E-2</v>
      </c>
      <c r="CY232" s="64">
        <v>0.213749479999992</v>
      </c>
      <c r="CZ232" s="64">
        <v>0.18496010999999901</v>
      </c>
      <c r="DA232" s="64">
        <v>-0.101368589999995</v>
      </c>
      <c r="DB232" s="64">
        <v>-0.22189525000000401</v>
      </c>
      <c r="DC232" s="64">
        <v>1.35016720000001</v>
      </c>
      <c r="DD232" s="64">
        <v>-0.225011350000004</v>
      </c>
      <c r="DE232" s="64">
        <v>-0.28667209999999599</v>
      </c>
      <c r="DF232" s="64">
        <v>8.3815490000005405E-2</v>
      </c>
      <c r="DG232" s="64">
        <v>0.16705261000000701</v>
      </c>
      <c r="DH232" s="64">
        <v>-0.272484630000003</v>
      </c>
      <c r="DI232" s="64">
        <v>0</v>
      </c>
      <c r="DJ232" s="64">
        <v>3.3079919999989799E-2</v>
      </c>
      <c r="DK232" s="64">
        <v>-0.63557629999999599</v>
      </c>
      <c r="DL232" s="64">
        <v>-5.7045119999998797E-2</v>
      </c>
      <c r="DM232" s="64">
        <v>0.48261510000000601</v>
      </c>
      <c r="DN232" s="64">
        <v>0.41716084000000803</v>
      </c>
      <c r="DO232" s="64">
        <v>0.31290745999998898</v>
      </c>
      <c r="DP232" s="64">
        <v>-0.107310900000002</v>
      </c>
      <c r="DQ232" s="64">
        <v>3.5437236999991101E-2</v>
      </c>
      <c r="DR232" s="64">
        <v>0.95295334000000698</v>
      </c>
      <c r="DS232" s="64">
        <v>-0.30936714999999498</v>
      </c>
      <c r="DT232" s="64">
        <v>0.11187354499999599</v>
      </c>
      <c r="DU232" s="64">
        <v>-6.3815996000005107E-2</v>
      </c>
      <c r="DV232" s="64">
        <v>7.63125350000005E-2</v>
      </c>
      <c r="DW232" s="64">
        <v>0.53498899999999705</v>
      </c>
      <c r="DX232" s="64">
        <v>-0.15558805000000001</v>
      </c>
      <c r="DY232" s="64">
        <v>6.23437350000033E-2</v>
      </c>
      <c r="DZ232" s="64">
        <v>6.8173487999922998E-3</v>
      </c>
      <c r="EA232" s="64">
        <v>-0.17897302999999601</v>
      </c>
      <c r="EB232" s="64">
        <v>-0.50999224000000098</v>
      </c>
    </row>
    <row r="233" spans="1:132" x14ac:dyDescent="0.3">
      <c r="A233" s="63"/>
      <c r="B233" s="81" t="s">
        <v>6</v>
      </c>
      <c r="C233" s="64">
        <v>0.29680510000000798</v>
      </c>
      <c r="D233" s="64">
        <v>0.52111363000000299</v>
      </c>
      <c r="E233" s="64">
        <v>-3.1717265000000099</v>
      </c>
      <c r="F233" s="64">
        <v>-4.1682214999999996</v>
      </c>
      <c r="G233" s="64">
        <v>-3.2018450000000001</v>
      </c>
      <c r="H233" s="64">
        <v>-0.15271997000000401</v>
      </c>
      <c r="I233" s="64">
        <v>3.7383280000000001</v>
      </c>
      <c r="J233" s="64">
        <v>-0.171772449999996</v>
      </c>
      <c r="K233" s="64">
        <v>0.91953890000000504</v>
      </c>
      <c r="L233" s="64">
        <v>1.3420972</v>
      </c>
      <c r="M233" s="64">
        <v>0.36030926999999202</v>
      </c>
      <c r="N233" s="64">
        <v>-0.86400174999999901</v>
      </c>
      <c r="O233" s="64">
        <v>0.60213229999999096</v>
      </c>
      <c r="P233" s="64">
        <v>0.128026720000007</v>
      </c>
      <c r="Q233" s="64">
        <v>-1.0114932000000001</v>
      </c>
      <c r="R233" s="64">
        <v>1.4623059999999899</v>
      </c>
      <c r="S233" s="64">
        <v>1.2599773000000001</v>
      </c>
      <c r="T233" s="64">
        <v>1.042923</v>
      </c>
      <c r="U233" s="64">
        <v>0.16424397000001101</v>
      </c>
      <c r="V233" s="64">
        <v>0.33262274000001002</v>
      </c>
      <c r="W233" s="64">
        <v>0.41166693000000998</v>
      </c>
      <c r="X233" s="64">
        <v>0.318596180000008</v>
      </c>
      <c r="Y233" s="64">
        <v>7.5013089999997895E-2</v>
      </c>
      <c r="Z233" s="64">
        <v>1.2775417999999901</v>
      </c>
      <c r="AA233" s="64">
        <v>-0.14394135999999899</v>
      </c>
      <c r="AB233" s="64">
        <v>-0.47794202000000002</v>
      </c>
      <c r="AC233" s="64">
        <v>0.38364387000000599</v>
      </c>
      <c r="AD233" s="64">
        <v>0.58666590000000496</v>
      </c>
      <c r="AE233" s="64">
        <v>0.242561269999997</v>
      </c>
      <c r="AF233" s="64">
        <v>2.1967313000000002</v>
      </c>
      <c r="AG233" s="64">
        <v>0.35509392999999401</v>
      </c>
      <c r="AH233" s="64">
        <v>-0.17117152000000199</v>
      </c>
      <c r="AI233" s="64">
        <v>0.39238578000000401</v>
      </c>
      <c r="AJ233" s="64">
        <v>0.66296195999999696</v>
      </c>
      <c r="AK233" s="64">
        <v>-0.116845734000004</v>
      </c>
      <c r="AL233" s="64">
        <v>-0.109034750000003</v>
      </c>
      <c r="AM233" s="64">
        <v>-1.1199376999999999</v>
      </c>
      <c r="AN233" s="64">
        <v>-0.38297859999999501</v>
      </c>
      <c r="AO233" s="64">
        <v>-0.30035266000000299</v>
      </c>
      <c r="AP233" s="64">
        <v>0.198088659999995</v>
      </c>
      <c r="AQ233" s="64">
        <v>1.0729645000000101</v>
      </c>
      <c r="AR233" s="64">
        <v>-0.36792624000000501</v>
      </c>
      <c r="AS233" s="64">
        <v>0.36658937000000302</v>
      </c>
      <c r="AT233" s="64">
        <v>-0.115836700000005</v>
      </c>
      <c r="AU233" s="64">
        <v>0</v>
      </c>
      <c r="AV233" s="64">
        <v>-0.108239160000001</v>
      </c>
      <c r="AW233" s="64">
        <v>0.56238390000000804</v>
      </c>
      <c r="AX233" s="64">
        <v>0.19223851000000899</v>
      </c>
      <c r="AY233" s="64">
        <v>-4.7142222999996299E-2</v>
      </c>
      <c r="AZ233" s="64">
        <v>0.52727500000000505</v>
      </c>
      <c r="BA233" s="64">
        <v>0.148645389999991</v>
      </c>
      <c r="BB233" s="64">
        <v>0.41801246999999497</v>
      </c>
      <c r="BC233" s="64">
        <v>-2.01945960000005E-3</v>
      </c>
      <c r="BD233" s="64">
        <v>-5.6640480000003102E-2</v>
      </c>
      <c r="BE233" s="64">
        <v>-1.0438932999999999</v>
      </c>
      <c r="BF233" s="64">
        <v>0.87826555999999101</v>
      </c>
      <c r="BG233" s="64">
        <v>-0.64650550000000495</v>
      </c>
      <c r="BH233" s="64">
        <v>6.90905999999991E-2</v>
      </c>
      <c r="BI233" s="64">
        <v>-0.33700522999999799</v>
      </c>
      <c r="BJ233" s="64">
        <v>0.107614569999992</v>
      </c>
      <c r="BK233" s="64">
        <v>0.47828435999999203</v>
      </c>
      <c r="BL233" s="64">
        <v>1.1520227999999999</v>
      </c>
      <c r="BM233" s="64">
        <v>-0.24631604999999501</v>
      </c>
      <c r="BN233" s="64">
        <v>0.51715939999998894</v>
      </c>
      <c r="BO233" s="64">
        <v>0.38641884999999199</v>
      </c>
      <c r="BP233" s="64">
        <v>0.42775961999999002</v>
      </c>
      <c r="BQ233" s="64">
        <v>0.41590860000000301</v>
      </c>
      <c r="BR233" s="64">
        <v>0.25823145999999098</v>
      </c>
      <c r="BS233" s="64">
        <v>0.57008505000000198</v>
      </c>
      <c r="BT233" s="64">
        <v>-0.14301034999999501</v>
      </c>
      <c r="BU233" s="64">
        <v>-0.51073163999999505</v>
      </c>
      <c r="BV233" s="64">
        <v>0.18340719000000699</v>
      </c>
      <c r="BW233" s="64">
        <v>0.320319469999997</v>
      </c>
      <c r="BX233" s="64">
        <v>0.27059661999999701</v>
      </c>
      <c r="BY233" s="64">
        <v>-0.45451509999999701</v>
      </c>
      <c r="BZ233" s="64">
        <v>0.17334554999999299</v>
      </c>
      <c r="CA233" s="64">
        <v>-0.57447403999999502</v>
      </c>
      <c r="CB233" s="64">
        <v>6.5933360000003396E-2</v>
      </c>
      <c r="CC233" s="64">
        <v>0.77695084000000103</v>
      </c>
      <c r="CD233" s="64">
        <v>8.0795789999998896E-2</v>
      </c>
      <c r="CE233" s="64">
        <v>-2.1626249999995299E-2</v>
      </c>
      <c r="CF233" s="64">
        <v>0.45330453000000898</v>
      </c>
      <c r="CG233" s="64">
        <v>0.89206915999999803</v>
      </c>
      <c r="CH233" s="64">
        <v>3.7579462000003602E-2</v>
      </c>
      <c r="CI233" s="64">
        <v>0.17081249999999501</v>
      </c>
      <c r="CJ233" s="64">
        <v>-0.33584773999999501</v>
      </c>
      <c r="CK233" s="64">
        <v>-5.78689459999948E-2</v>
      </c>
      <c r="CL233" s="64">
        <v>-0.34235084000000499</v>
      </c>
      <c r="CM233" s="64">
        <v>-0.63297169999999603</v>
      </c>
      <c r="CN233" s="64">
        <v>-1.0032899</v>
      </c>
      <c r="CO233" s="64">
        <v>0.92596596000000797</v>
      </c>
      <c r="CP233" s="64">
        <v>7.6716089999995199E-2</v>
      </c>
      <c r="CQ233" s="64">
        <v>0.14086354000000201</v>
      </c>
      <c r="CR233" s="64">
        <v>0.22426596000000301</v>
      </c>
      <c r="CS233" s="64">
        <v>7.15865639999924E-2</v>
      </c>
      <c r="CT233" s="64">
        <v>-0.18363531999999699</v>
      </c>
      <c r="CU233" s="64">
        <v>0.86563660000000797</v>
      </c>
      <c r="CV233" s="64">
        <v>0.80741334000000697</v>
      </c>
      <c r="CW233" s="64">
        <v>-0.37118980000000501</v>
      </c>
      <c r="CX233" s="64">
        <v>4.4708777000002101E-2</v>
      </c>
      <c r="CY233" s="64">
        <v>0.213749479999992</v>
      </c>
      <c r="CZ233" s="64">
        <v>0.18496010999999901</v>
      </c>
      <c r="DA233" s="64">
        <v>-0.101368589999995</v>
      </c>
      <c r="DB233" s="64">
        <v>-0.22189525000000401</v>
      </c>
      <c r="DC233" s="64">
        <v>1.35016720000001</v>
      </c>
      <c r="DD233" s="64">
        <v>-0.225011350000004</v>
      </c>
      <c r="DE233" s="64">
        <v>-0.28667209999999599</v>
      </c>
      <c r="DF233" s="64">
        <v>8.3815490000005405E-2</v>
      </c>
      <c r="DG233" s="64">
        <v>0.16705261000000701</v>
      </c>
      <c r="DH233" s="64">
        <v>-0.272484630000003</v>
      </c>
      <c r="DI233" s="64">
        <v>0</v>
      </c>
      <c r="DJ233" s="64">
        <v>3.3079919999989799E-2</v>
      </c>
      <c r="DK233" s="64">
        <v>-0.63557629999999599</v>
      </c>
      <c r="DL233" s="64">
        <v>-5.7045119999998797E-2</v>
      </c>
      <c r="DM233" s="64">
        <v>0.48261510000000601</v>
      </c>
      <c r="DN233" s="64">
        <v>0.41716084000000803</v>
      </c>
      <c r="DO233" s="64">
        <v>0.31290745999998898</v>
      </c>
      <c r="DP233" s="64">
        <v>-0.107310900000002</v>
      </c>
      <c r="DQ233" s="64">
        <v>3.5437236999991101E-2</v>
      </c>
      <c r="DR233" s="64">
        <v>0.95295334000000698</v>
      </c>
      <c r="DS233" s="64">
        <v>-0.30936714999999498</v>
      </c>
      <c r="DT233" s="64">
        <v>0.11187354499999599</v>
      </c>
      <c r="DU233" s="64">
        <v>-6.3815996000005107E-2</v>
      </c>
      <c r="DV233" s="64">
        <v>7.63125350000005E-2</v>
      </c>
      <c r="DW233" s="64">
        <v>0.53498899999999705</v>
      </c>
      <c r="DX233" s="64">
        <v>-0.15558805000000001</v>
      </c>
      <c r="DY233" s="64">
        <v>6.23437350000033E-2</v>
      </c>
      <c r="DZ233" s="64">
        <v>6.8173487999922998E-3</v>
      </c>
      <c r="EA233" s="64">
        <v>-0.17897302999999601</v>
      </c>
      <c r="EB233" s="64">
        <v>-0.50999224000000098</v>
      </c>
    </row>
    <row r="234" spans="1:132" x14ac:dyDescent="0.3">
      <c r="A234" s="63"/>
      <c r="B234" s="82" t="s">
        <v>7</v>
      </c>
      <c r="C234" s="64">
        <v>0.29680510000000798</v>
      </c>
      <c r="D234" s="64">
        <v>0.52111363000000299</v>
      </c>
      <c r="E234" s="64">
        <v>-3.1717265000000099</v>
      </c>
      <c r="F234" s="64">
        <v>-4.1682214999999996</v>
      </c>
      <c r="G234" s="64">
        <v>-3.2018450000000001</v>
      </c>
      <c r="H234" s="64">
        <v>-0.15271997000000401</v>
      </c>
      <c r="I234" s="64">
        <v>3.7383280000000001</v>
      </c>
      <c r="J234" s="64">
        <v>-0.171772449999996</v>
      </c>
      <c r="K234" s="64">
        <v>0.91953890000000504</v>
      </c>
      <c r="L234" s="64">
        <v>1.3420972</v>
      </c>
      <c r="M234" s="64">
        <v>0.36030926999999202</v>
      </c>
      <c r="N234" s="64">
        <v>-0.86400174999999901</v>
      </c>
      <c r="O234" s="64">
        <v>0.60213229999999096</v>
      </c>
      <c r="P234" s="64">
        <v>0.128026720000007</v>
      </c>
      <c r="Q234" s="64">
        <v>-1.0114932000000001</v>
      </c>
      <c r="R234" s="64">
        <v>1.4623059999999899</v>
      </c>
      <c r="S234" s="64">
        <v>1.2599773000000001</v>
      </c>
      <c r="T234" s="64">
        <v>1.042923</v>
      </c>
      <c r="U234" s="64">
        <v>0.16424397000001101</v>
      </c>
      <c r="V234" s="64">
        <v>0.33262274000001002</v>
      </c>
      <c r="W234" s="64">
        <v>0.41166693000000998</v>
      </c>
      <c r="X234" s="64">
        <v>0.318596180000008</v>
      </c>
      <c r="Y234" s="64">
        <v>7.5013089999997895E-2</v>
      </c>
      <c r="Z234" s="64">
        <v>1.2775417999999901</v>
      </c>
      <c r="AA234" s="64">
        <v>-0.14394135999999899</v>
      </c>
      <c r="AB234" s="64">
        <v>-0.47794202000000002</v>
      </c>
      <c r="AC234" s="64">
        <v>0.38364387000000599</v>
      </c>
      <c r="AD234" s="64">
        <v>0.58666590000000496</v>
      </c>
      <c r="AE234" s="64">
        <v>0.242561269999997</v>
      </c>
      <c r="AF234" s="64">
        <v>2.1967313000000002</v>
      </c>
      <c r="AG234" s="64">
        <v>0.35509392999999401</v>
      </c>
      <c r="AH234" s="64">
        <v>-0.17117152000000199</v>
      </c>
      <c r="AI234" s="64">
        <v>0.39238578000000401</v>
      </c>
      <c r="AJ234" s="64">
        <v>0.66296195999999696</v>
      </c>
      <c r="AK234" s="64">
        <v>-0.116845734000004</v>
      </c>
      <c r="AL234" s="64">
        <v>-0.109034750000003</v>
      </c>
      <c r="AM234" s="64">
        <v>-1.1199376999999999</v>
      </c>
      <c r="AN234" s="64">
        <v>-0.38297859999999501</v>
      </c>
      <c r="AO234" s="64">
        <v>-0.30035266000000299</v>
      </c>
      <c r="AP234" s="64">
        <v>0.198088659999995</v>
      </c>
      <c r="AQ234" s="64">
        <v>1.0729645000000101</v>
      </c>
      <c r="AR234" s="64">
        <v>-0.36792624000000501</v>
      </c>
      <c r="AS234" s="64">
        <v>0.36658937000000302</v>
      </c>
      <c r="AT234" s="64">
        <v>-0.115836700000005</v>
      </c>
      <c r="AU234" s="64">
        <v>0</v>
      </c>
      <c r="AV234" s="64">
        <v>-0.108239160000001</v>
      </c>
      <c r="AW234" s="64">
        <v>0.56238390000000804</v>
      </c>
      <c r="AX234" s="64">
        <v>0.19223851000000899</v>
      </c>
      <c r="AY234" s="64">
        <v>-4.7142222999996299E-2</v>
      </c>
      <c r="AZ234" s="64">
        <v>0.52727500000000505</v>
      </c>
      <c r="BA234" s="64">
        <v>0.148645389999991</v>
      </c>
      <c r="BB234" s="64">
        <v>0.41801246999999497</v>
      </c>
      <c r="BC234" s="64">
        <v>-2.01945960000005E-3</v>
      </c>
      <c r="BD234" s="64">
        <v>-5.6640480000003102E-2</v>
      </c>
      <c r="BE234" s="64">
        <v>-1.0438932999999999</v>
      </c>
      <c r="BF234" s="64">
        <v>0.87826555999999101</v>
      </c>
      <c r="BG234" s="64">
        <v>-0.64650550000000495</v>
      </c>
      <c r="BH234" s="64">
        <v>6.90905999999991E-2</v>
      </c>
      <c r="BI234" s="64">
        <v>-0.33700522999999799</v>
      </c>
      <c r="BJ234" s="64">
        <v>0.107614569999992</v>
      </c>
      <c r="BK234" s="64">
        <v>0.47828435999999203</v>
      </c>
      <c r="BL234" s="64">
        <v>1.1520227999999999</v>
      </c>
      <c r="BM234" s="64">
        <v>-0.24631604999999501</v>
      </c>
      <c r="BN234" s="64">
        <v>0.51715940000001104</v>
      </c>
      <c r="BO234" s="64">
        <v>0.38641884999999199</v>
      </c>
      <c r="BP234" s="64">
        <v>0.42775961999999002</v>
      </c>
      <c r="BQ234" s="64">
        <v>0.41590860000000301</v>
      </c>
      <c r="BR234" s="64">
        <v>0.25823145999999098</v>
      </c>
      <c r="BS234" s="64">
        <v>0.57008505000000198</v>
      </c>
      <c r="BT234" s="64">
        <v>-0.14301034999999501</v>
      </c>
      <c r="BU234" s="64">
        <v>-0.51073163999999505</v>
      </c>
      <c r="BV234" s="64">
        <v>0.18340719000000699</v>
      </c>
      <c r="BW234" s="64">
        <v>0.320319469999997</v>
      </c>
      <c r="BX234" s="64">
        <v>0.27059661999999701</v>
      </c>
      <c r="BY234" s="64">
        <v>-0.45451509999999701</v>
      </c>
      <c r="BZ234" s="64">
        <v>0.17334554999999299</v>
      </c>
      <c r="CA234" s="64">
        <v>-0.57447403999999502</v>
      </c>
      <c r="CB234" s="64">
        <v>6.5933360000003396E-2</v>
      </c>
      <c r="CC234" s="64">
        <v>0.77695084000000103</v>
      </c>
      <c r="CD234" s="64">
        <v>8.0795789999998896E-2</v>
      </c>
      <c r="CE234" s="64">
        <v>-2.1626249999995299E-2</v>
      </c>
      <c r="CF234" s="64">
        <v>0.45330453000000898</v>
      </c>
      <c r="CG234" s="64">
        <v>0.89206915999999803</v>
      </c>
      <c r="CH234" s="64">
        <v>3.7579462000003602E-2</v>
      </c>
      <c r="CI234" s="64">
        <v>0.17081249999999501</v>
      </c>
      <c r="CJ234" s="64">
        <v>-0.33584773999999501</v>
      </c>
      <c r="CK234" s="64">
        <v>-5.78689459999948E-2</v>
      </c>
      <c r="CL234" s="64">
        <v>-0.34235084000000499</v>
      </c>
      <c r="CM234" s="64">
        <v>-0.63297169999999603</v>
      </c>
      <c r="CN234" s="64">
        <v>-1.0032899</v>
      </c>
      <c r="CO234" s="64">
        <v>0.92596596000000797</v>
      </c>
      <c r="CP234" s="64">
        <v>7.6716089999995199E-2</v>
      </c>
      <c r="CQ234" s="64">
        <v>0.14086354000000201</v>
      </c>
      <c r="CR234" s="64">
        <v>0.22426596000000301</v>
      </c>
      <c r="CS234" s="64">
        <v>7.15865639999924E-2</v>
      </c>
      <c r="CT234" s="64">
        <v>-0.18363531999999699</v>
      </c>
      <c r="CU234" s="64">
        <v>0.86563660000000797</v>
      </c>
      <c r="CV234" s="64">
        <v>0.80741334000000697</v>
      </c>
      <c r="CW234" s="64">
        <v>-0.37118980000000501</v>
      </c>
      <c r="CX234" s="64">
        <v>4.4708777000002101E-2</v>
      </c>
      <c r="CY234" s="64">
        <v>0.213749479999992</v>
      </c>
      <c r="CZ234" s="64">
        <v>0.18496010999999901</v>
      </c>
      <c r="DA234" s="64">
        <v>-0.101368589999995</v>
      </c>
      <c r="DB234" s="64">
        <v>-0.22189525000000401</v>
      </c>
      <c r="DC234" s="64">
        <v>1.35016720000001</v>
      </c>
      <c r="DD234" s="64">
        <v>-0.225011350000004</v>
      </c>
      <c r="DE234" s="64">
        <v>-0.28667209999999599</v>
      </c>
      <c r="DF234" s="64">
        <v>8.3815490000005405E-2</v>
      </c>
      <c r="DG234" s="64">
        <v>0.16705261000000701</v>
      </c>
      <c r="DH234" s="64">
        <v>-0.272484630000003</v>
      </c>
      <c r="DI234" s="64">
        <v>0</v>
      </c>
      <c r="DJ234" s="64">
        <v>3.3079919999989799E-2</v>
      </c>
      <c r="DK234" s="64">
        <v>-0.63557629999999599</v>
      </c>
      <c r="DL234" s="64">
        <v>-5.7045119999998797E-2</v>
      </c>
      <c r="DM234" s="64">
        <v>0.48261510000000601</v>
      </c>
      <c r="DN234" s="64">
        <v>0.41716084000000803</v>
      </c>
      <c r="DO234" s="64">
        <v>0.31290745999998898</v>
      </c>
      <c r="DP234" s="64">
        <v>-0.107310900000002</v>
      </c>
      <c r="DQ234" s="64">
        <v>3.5437236999991101E-2</v>
      </c>
      <c r="DR234" s="64">
        <v>0.95295334000000698</v>
      </c>
      <c r="DS234" s="64">
        <v>-0.30936714999999498</v>
      </c>
      <c r="DT234" s="64">
        <v>0.11187354499999599</v>
      </c>
      <c r="DU234" s="64">
        <v>-6.3815996000005107E-2</v>
      </c>
      <c r="DV234" s="64">
        <v>7.63125350000005E-2</v>
      </c>
      <c r="DW234" s="64">
        <v>0.53498899999999705</v>
      </c>
      <c r="DX234" s="64">
        <v>-0.15558805000000001</v>
      </c>
      <c r="DY234" s="64">
        <v>6.23437350000033E-2</v>
      </c>
      <c r="DZ234" s="64">
        <v>6.8173487999922998E-3</v>
      </c>
      <c r="EA234" s="64">
        <v>-0.17897302999999601</v>
      </c>
      <c r="EB234" s="64">
        <v>-0.50999224000000098</v>
      </c>
    </row>
    <row r="235" spans="1:132" x14ac:dyDescent="0.3">
      <c r="A235" s="63"/>
      <c r="B235" s="83" t="s">
        <v>8</v>
      </c>
      <c r="C235" s="64">
        <v>0.29680510000000798</v>
      </c>
      <c r="D235" s="64">
        <v>0.52111363000000299</v>
      </c>
      <c r="E235" s="64">
        <v>-3.1717265000000099</v>
      </c>
      <c r="F235" s="64">
        <v>-4.1682214999999996</v>
      </c>
      <c r="G235" s="64">
        <v>-3.2018450000000001</v>
      </c>
      <c r="H235" s="64">
        <v>-0.15271997000000401</v>
      </c>
      <c r="I235" s="64">
        <v>3.7383280000000001</v>
      </c>
      <c r="J235" s="64">
        <v>-0.171772449999996</v>
      </c>
      <c r="K235" s="64">
        <v>0.91953890000000504</v>
      </c>
      <c r="L235" s="64">
        <v>1.3420972</v>
      </c>
      <c r="M235" s="64">
        <v>0.36030926999999202</v>
      </c>
      <c r="N235" s="64">
        <v>-0.86400174999999901</v>
      </c>
      <c r="O235" s="64">
        <v>0.60213229999999096</v>
      </c>
      <c r="P235" s="64">
        <v>0.128026720000007</v>
      </c>
      <c r="Q235" s="64">
        <v>-1.0114932000000001</v>
      </c>
      <c r="R235" s="64">
        <v>1.4623059999999899</v>
      </c>
      <c r="S235" s="64">
        <v>1.2599773000000001</v>
      </c>
      <c r="T235" s="64">
        <v>1.042923</v>
      </c>
      <c r="U235" s="64">
        <v>0.16424397000001101</v>
      </c>
      <c r="V235" s="64">
        <v>0.33262274000001002</v>
      </c>
      <c r="W235" s="64">
        <v>0.41166693000000998</v>
      </c>
      <c r="X235" s="64">
        <v>0.318596180000008</v>
      </c>
      <c r="Y235" s="64">
        <v>7.5013089999997895E-2</v>
      </c>
      <c r="Z235" s="64">
        <v>1.2775417999999901</v>
      </c>
      <c r="AA235" s="64">
        <v>-0.14394135999999899</v>
      </c>
      <c r="AB235" s="64">
        <v>-0.47794202000000002</v>
      </c>
      <c r="AC235" s="64">
        <v>0.38364387000000599</v>
      </c>
      <c r="AD235" s="64">
        <v>0.58666590000000496</v>
      </c>
      <c r="AE235" s="64">
        <v>0.242561269999997</v>
      </c>
      <c r="AF235" s="64">
        <v>2.1967313000000002</v>
      </c>
      <c r="AG235" s="64">
        <v>0.35509392999999401</v>
      </c>
      <c r="AH235" s="64">
        <v>-0.17117152000000199</v>
      </c>
      <c r="AI235" s="64">
        <v>0.39238578000000401</v>
      </c>
      <c r="AJ235" s="64">
        <v>0.66296195999999696</v>
      </c>
      <c r="AK235" s="64">
        <v>-0.116845734000004</v>
      </c>
      <c r="AL235" s="64">
        <v>-0.109034750000003</v>
      </c>
      <c r="AM235" s="64">
        <v>-1.1199376999999999</v>
      </c>
      <c r="AN235" s="64">
        <v>-0.38297859999999501</v>
      </c>
      <c r="AO235" s="64">
        <v>-0.30035266000000299</v>
      </c>
      <c r="AP235" s="64">
        <v>0.198088659999995</v>
      </c>
      <c r="AQ235" s="64">
        <v>1.0729645000000101</v>
      </c>
      <c r="AR235" s="64">
        <v>-0.36792624000000501</v>
      </c>
      <c r="AS235" s="64">
        <v>0.36658937000000302</v>
      </c>
      <c r="AT235" s="64">
        <v>-0.115836700000005</v>
      </c>
      <c r="AU235" s="64">
        <v>0</v>
      </c>
      <c r="AV235" s="64">
        <v>-0.108239160000001</v>
      </c>
      <c r="AW235" s="64">
        <v>0.56238390000000804</v>
      </c>
      <c r="AX235" s="64">
        <v>0.19223851000000899</v>
      </c>
      <c r="AY235" s="64">
        <v>-4.7142222999996299E-2</v>
      </c>
      <c r="AZ235" s="64">
        <v>0.52727500000000505</v>
      </c>
      <c r="BA235" s="64">
        <v>0.148645389999991</v>
      </c>
      <c r="BB235" s="64">
        <v>0.41801246999999497</v>
      </c>
      <c r="BC235" s="64">
        <v>-2.01945960000005E-3</v>
      </c>
      <c r="BD235" s="64">
        <v>-5.6640480000003102E-2</v>
      </c>
      <c r="BE235" s="64">
        <v>-1.0438932999999999</v>
      </c>
      <c r="BF235" s="64">
        <v>0.87826555999999101</v>
      </c>
      <c r="BG235" s="64">
        <v>-0.64650550000000495</v>
      </c>
      <c r="BH235" s="64">
        <v>6.90905999999991E-2</v>
      </c>
      <c r="BI235" s="64">
        <v>-0.33700522999999799</v>
      </c>
      <c r="BJ235" s="64">
        <v>0.107614569999992</v>
      </c>
      <c r="BK235" s="64">
        <v>0.47828435999999203</v>
      </c>
      <c r="BL235" s="64">
        <v>1.1520227999999999</v>
      </c>
      <c r="BM235" s="64">
        <v>-0.24631604999999501</v>
      </c>
      <c r="BN235" s="64">
        <v>0.51715939999998894</v>
      </c>
      <c r="BO235" s="64">
        <v>0.38641884999999199</v>
      </c>
      <c r="BP235" s="64">
        <v>0.42775961999999002</v>
      </c>
      <c r="BQ235" s="64">
        <v>0.41590860000000301</v>
      </c>
      <c r="BR235" s="64">
        <v>0.25823145999999098</v>
      </c>
      <c r="BS235" s="64">
        <v>0.57008505000000198</v>
      </c>
      <c r="BT235" s="64">
        <v>-0.14301034999999501</v>
      </c>
      <c r="BU235" s="64">
        <v>-0.51073163999999505</v>
      </c>
      <c r="BV235" s="64">
        <v>0.18340719000000699</v>
      </c>
      <c r="BW235" s="64">
        <v>0.320319469999997</v>
      </c>
      <c r="BX235" s="64">
        <v>0.27059661999999701</v>
      </c>
      <c r="BY235" s="64">
        <v>-0.45451509999999701</v>
      </c>
      <c r="BZ235" s="64">
        <v>0.17334554999999299</v>
      </c>
      <c r="CA235" s="64">
        <v>-0.57447403999999502</v>
      </c>
      <c r="CB235" s="64">
        <v>6.5933360000003396E-2</v>
      </c>
      <c r="CC235" s="64">
        <v>0.77695084000000103</v>
      </c>
      <c r="CD235" s="64">
        <v>8.0795789999998896E-2</v>
      </c>
      <c r="CE235" s="64">
        <v>-2.1626249999995299E-2</v>
      </c>
      <c r="CF235" s="64">
        <v>0.45330453000000898</v>
      </c>
      <c r="CG235" s="64">
        <v>0.89206915999999803</v>
      </c>
      <c r="CH235" s="64">
        <v>3.7579462000003602E-2</v>
      </c>
      <c r="CI235" s="64">
        <v>0.17081249999999501</v>
      </c>
      <c r="CJ235" s="64">
        <v>-0.33584773999999501</v>
      </c>
      <c r="CK235" s="64">
        <v>-5.78689459999948E-2</v>
      </c>
      <c r="CL235" s="64">
        <v>-0.34235084000000499</v>
      </c>
      <c r="CM235" s="64">
        <v>-0.63297169999999603</v>
      </c>
      <c r="CN235" s="64">
        <v>-1.0032899</v>
      </c>
      <c r="CO235" s="64">
        <v>0.92596596000000797</v>
      </c>
      <c r="CP235" s="64">
        <v>7.6716089999995199E-2</v>
      </c>
      <c r="CQ235" s="64">
        <v>0.14086354000000201</v>
      </c>
      <c r="CR235" s="64">
        <v>0.22426596000000301</v>
      </c>
      <c r="CS235" s="64">
        <v>7.15865639999924E-2</v>
      </c>
      <c r="CT235" s="64">
        <v>-0.18363531999999699</v>
      </c>
      <c r="CU235" s="64">
        <v>0.86563660000000797</v>
      </c>
      <c r="CV235" s="64">
        <v>0.80741334000000697</v>
      </c>
      <c r="CW235" s="64">
        <v>-0.37118980000000501</v>
      </c>
      <c r="CX235" s="64">
        <v>4.4708777000002101E-2</v>
      </c>
      <c r="CY235" s="64">
        <v>0.213749479999992</v>
      </c>
      <c r="CZ235" s="64">
        <v>0.18496010999999901</v>
      </c>
      <c r="DA235" s="64">
        <v>-0.101368589999995</v>
      </c>
      <c r="DB235" s="64">
        <v>-0.22189525000000401</v>
      </c>
      <c r="DC235" s="64">
        <v>1.35016720000001</v>
      </c>
      <c r="DD235" s="64">
        <v>-0.225011350000004</v>
      </c>
      <c r="DE235" s="64">
        <v>-0.28667209999999599</v>
      </c>
      <c r="DF235" s="64">
        <v>8.3815490000005405E-2</v>
      </c>
      <c r="DG235" s="64">
        <v>0.16705261000000701</v>
      </c>
      <c r="DH235" s="64">
        <v>-0.272484630000003</v>
      </c>
      <c r="DI235" s="64">
        <v>0</v>
      </c>
      <c r="DJ235" s="64">
        <v>3.3079919999989799E-2</v>
      </c>
      <c r="DK235" s="64">
        <v>-0.63557629999999599</v>
      </c>
      <c r="DL235" s="64">
        <v>-5.7045119999998797E-2</v>
      </c>
      <c r="DM235" s="64">
        <v>0.48261510000000601</v>
      </c>
      <c r="DN235" s="64">
        <v>0.41716084000000803</v>
      </c>
      <c r="DO235" s="64">
        <v>0.31290745999998898</v>
      </c>
      <c r="DP235" s="64">
        <v>-0.107310900000002</v>
      </c>
      <c r="DQ235" s="64">
        <v>3.5437236999991101E-2</v>
      </c>
      <c r="DR235" s="64">
        <v>0.95295334000000698</v>
      </c>
      <c r="DS235" s="64">
        <v>-0.30936714999999498</v>
      </c>
      <c r="DT235" s="64">
        <v>0.11187354499999599</v>
      </c>
      <c r="DU235" s="64">
        <v>-6.3815996000005107E-2</v>
      </c>
      <c r="DV235" s="64">
        <v>7.63125350000005E-2</v>
      </c>
      <c r="DW235" s="64">
        <v>0.53498899999999705</v>
      </c>
      <c r="DX235" s="64">
        <v>-0.15558805000000001</v>
      </c>
      <c r="DY235" s="64">
        <v>6.23437350000033E-2</v>
      </c>
      <c r="DZ235" s="64">
        <v>6.8173487999922998E-3</v>
      </c>
      <c r="EA235" s="64">
        <v>-0.17897302999999601</v>
      </c>
      <c r="EB235" s="64">
        <v>-0.50999224000000098</v>
      </c>
    </row>
    <row r="236" spans="1:132" x14ac:dyDescent="0.3">
      <c r="A236" s="63"/>
      <c r="B236" s="83" t="s">
        <v>73</v>
      </c>
      <c r="C236" s="64">
        <v>0.29680510000000798</v>
      </c>
      <c r="D236" s="64">
        <v>0.52111363000000299</v>
      </c>
      <c r="E236" s="64">
        <v>-3.1717265000000099</v>
      </c>
      <c r="F236" s="64">
        <v>-4.1682214999999996</v>
      </c>
      <c r="G236" s="64">
        <v>-3.2018450000000001</v>
      </c>
      <c r="H236" s="64">
        <v>-0.15271997000000401</v>
      </c>
      <c r="I236" s="64">
        <v>3.7383280000000001</v>
      </c>
      <c r="J236" s="64">
        <v>-0.171772449999996</v>
      </c>
      <c r="K236" s="64">
        <v>0.91953890000000504</v>
      </c>
      <c r="L236" s="64">
        <v>1.3420972</v>
      </c>
      <c r="M236" s="64">
        <v>0.36030926999999202</v>
      </c>
      <c r="N236" s="64">
        <v>-0.86400174999999901</v>
      </c>
      <c r="O236" s="64">
        <v>0.60213229999999096</v>
      </c>
      <c r="P236" s="64">
        <v>0.128026720000007</v>
      </c>
      <c r="Q236" s="64">
        <v>-1.0114932000000001</v>
      </c>
      <c r="R236" s="64">
        <v>1.4623059999999899</v>
      </c>
      <c r="S236" s="64">
        <v>1.2599773000000001</v>
      </c>
      <c r="T236" s="64">
        <v>1.042923</v>
      </c>
      <c r="U236" s="64">
        <v>0.16424397000001101</v>
      </c>
      <c r="V236" s="64">
        <v>0.33262274000001002</v>
      </c>
      <c r="W236" s="64">
        <v>0.41166693000000998</v>
      </c>
      <c r="X236" s="64">
        <v>0.318596180000008</v>
      </c>
      <c r="Y236" s="64">
        <v>7.5013089999997895E-2</v>
      </c>
      <c r="Z236" s="64">
        <v>1.2775417999999901</v>
      </c>
      <c r="AA236" s="64">
        <v>-0.14394135999999899</v>
      </c>
      <c r="AB236" s="64">
        <v>-0.47794202000000002</v>
      </c>
      <c r="AC236" s="64">
        <v>0.38364387000000599</v>
      </c>
      <c r="AD236" s="64">
        <v>0.58666590000000496</v>
      </c>
      <c r="AE236" s="64">
        <v>0.242561269999997</v>
      </c>
      <c r="AF236" s="64">
        <v>2.1967313000000002</v>
      </c>
      <c r="AG236" s="64">
        <v>0.35509392999999401</v>
      </c>
      <c r="AH236" s="64">
        <v>-0.17117152000000199</v>
      </c>
      <c r="AI236" s="64">
        <v>0.39238578000000401</v>
      </c>
      <c r="AJ236" s="64">
        <v>0.66296195999999696</v>
      </c>
      <c r="AK236" s="64">
        <v>-0.116845734000004</v>
      </c>
      <c r="AL236" s="64">
        <v>-0.109034750000003</v>
      </c>
      <c r="AM236" s="64">
        <v>-1.1199376999999999</v>
      </c>
      <c r="AN236" s="64">
        <v>-0.38297859999999501</v>
      </c>
      <c r="AO236" s="64">
        <v>-0.30035266000000299</v>
      </c>
      <c r="AP236" s="64">
        <v>0.198088659999995</v>
      </c>
      <c r="AQ236" s="64">
        <v>1.0729645000000101</v>
      </c>
      <c r="AR236" s="64">
        <v>-0.36792624000000501</v>
      </c>
      <c r="AS236" s="64">
        <v>0.36658937000000302</v>
      </c>
      <c r="AT236" s="64">
        <v>-0.115836700000005</v>
      </c>
      <c r="AU236" s="64">
        <v>0</v>
      </c>
      <c r="AV236" s="64">
        <v>-0.108239160000001</v>
      </c>
      <c r="AW236" s="64">
        <v>0.56238390000000804</v>
      </c>
      <c r="AX236" s="64">
        <v>0.19223851000000899</v>
      </c>
      <c r="AY236" s="64">
        <v>-4.7142222999996299E-2</v>
      </c>
      <c r="AZ236" s="64">
        <v>0.52727500000000505</v>
      </c>
      <c r="BA236" s="64">
        <v>0.148645389999991</v>
      </c>
      <c r="BB236" s="64">
        <v>0.41801246999999497</v>
      </c>
      <c r="BC236" s="64">
        <v>-2.01945960000005E-3</v>
      </c>
      <c r="BD236" s="64">
        <v>-5.6640480000003102E-2</v>
      </c>
      <c r="BE236" s="64">
        <v>-1.0438932999999999</v>
      </c>
      <c r="BF236" s="64">
        <v>0.87826555999999101</v>
      </c>
      <c r="BG236" s="64">
        <v>-0.64650550000000495</v>
      </c>
      <c r="BH236" s="64">
        <v>6.90905999999991E-2</v>
      </c>
      <c r="BI236" s="64">
        <v>-0.33700522999999799</v>
      </c>
      <c r="BJ236" s="64">
        <v>0.107614569999992</v>
      </c>
      <c r="BK236" s="64">
        <v>0.47828435999999203</v>
      </c>
      <c r="BL236" s="64">
        <v>1.1520227999999999</v>
      </c>
      <c r="BM236" s="64">
        <v>-0.24631604999999501</v>
      </c>
      <c r="BN236" s="64">
        <v>0.51715939999998894</v>
      </c>
      <c r="BO236" s="64">
        <v>0.38641884999999199</v>
      </c>
      <c r="BP236" s="64">
        <v>0.42775961999999002</v>
      </c>
      <c r="BQ236" s="64">
        <v>0.41590860000000301</v>
      </c>
      <c r="BR236" s="64">
        <v>0.25823145999999098</v>
      </c>
      <c r="BS236" s="64">
        <v>0.57008505000000198</v>
      </c>
      <c r="BT236" s="64">
        <v>-0.14301034999999501</v>
      </c>
      <c r="BU236" s="64">
        <v>-0.51073163999999505</v>
      </c>
      <c r="BV236" s="64">
        <v>0.18340719000000699</v>
      </c>
      <c r="BW236" s="64">
        <v>0.320319469999997</v>
      </c>
      <c r="BX236" s="64">
        <v>0.27059661999999701</v>
      </c>
      <c r="BY236" s="64">
        <v>-0.45451509999999701</v>
      </c>
      <c r="BZ236" s="64">
        <v>0.17334554999999299</v>
      </c>
      <c r="CA236" s="64">
        <v>-0.57447403999999502</v>
      </c>
      <c r="CB236" s="64">
        <v>6.5933360000003396E-2</v>
      </c>
      <c r="CC236" s="64">
        <v>0.77695084000000103</v>
      </c>
      <c r="CD236" s="64">
        <v>8.0795789999998896E-2</v>
      </c>
      <c r="CE236" s="64">
        <v>-2.1626249999995299E-2</v>
      </c>
      <c r="CF236" s="64">
        <v>0.45330453000000898</v>
      </c>
      <c r="CG236" s="64">
        <v>0.89206915999999803</v>
      </c>
      <c r="CH236" s="64">
        <v>3.7579462000003602E-2</v>
      </c>
      <c r="CI236" s="64">
        <v>0.17081249999999501</v>
      </c>
      <c r="CJ236" s="64">
        <v>-0.33584773999999501</v>
      </c>
      <c r="CK236" s="64">
        <v>-5.78689459999948E-2</v>
      </c>
      <c r="CL236" s="64">
        <v>-0.34235084000000499</v>
      </c>
      <c r="CM236" s="64">
        <v>-0.63297169999999603</v>
      </c>
      <c r="CN236" s="64">
        <v>-1.0032899</v>
      </c>
      <c r="CO236" s="64">
        <v>0.92596596000000797</v>
      </c>
      <c r="CP236" s="64">
        <v>7.6716089999995199E-2</v>
      </c>
      <c r="CQ236" s="64">
        <v>0.14086354000000201</v>
      </c>
      <c r="CR236" s="64">
        <v>0.22426596000000301</v>
      </c>
      <c r="CS236" s="64">
        <v>7.15865639999924E-2</v>
      </c>
      <c r="CT236" s="64">
        <v>-0.18363531999999699</v>
      </c>
      <c r="CU236" s="64">
        <v>0.86563660000000797</v>
      </c>
      <c r="CV236" s="64">
        <v>0.80741334000000697</v>
      </c>
      <c r="CW236" s="64">
        <v>-0.37118980000000501</v>
      </c>
      <c r="CX236" s="64">
        <v>4.4708777000002101E-2</v>
      </c>
      <c r="CY236" s="64">
        <v>0.213749479999992</v>
      </c>
      <c r="CZ236" s="64">
        <v>0.18496010999999901</v>
      </c>
      <c r="DA236" s="64">
        <v>-0.101368589999995</v>
      </c>
      <c r="DB236" s="64">
        <v>-0.22189525000000401</v>
      </c>
      <c r="DC236" s="64">
        <v>1.35016720000001</v>
      </c>
      <c r="DD236" s="64">
        <v>-0.225011350000004</v>
      </c>
      <c r="DE236" s="64">
        <v>-0.28667209999999599</v>
      </c>
      <c r="DF236" s="64">
        <v>8.3815490000005405E-2</v>
      </c>
      <c r="DG236" s="64">
        <v>0.16705261000000701</v>
      </c>
      <c r="DH236" s="64">
        <v>-0.272484630000003</v>
      </c>
      <c r="DI236" s="64">
        <v>0</v>
      </c>
      <c r="DJ236" s="64">
        <v>3.3079919999989799E-2</v>
      </c>
      <c r="DK236" s="64">
        <v>-0.63557629999999599</v>
      </c>
      <c r="DL236" s="64">
        <v>-5.7045119999998797E-2</v>
      </c>
      <c r="DM236" s="64">
        <v>0.48261510000000601</v>
      </c>
      <c r="DN236" s="64">
        <v>0.41716084000000803</v>
      </c>
      <c r="DO236" s="64">
        <v>0.31290745999998898</v>
      </c>
      <c r="DP236" s="64">
        <v>-0.107310900000002</v>
      </c>
      <c r="DQ236" s="64">
        <v>3.5437236999991101E-2</v>
      </c>
      <c r="DR236" s="64">
        <v>0.95295334000000698</v>
      </c>
      <c r="DS236" s="64">
        <v>-0.30936714999999498</v>
      </c>
      <c r="DT236" s="64">
        <v>0.11187354499999599</v>
      </c>
      <c r="DU236" s="64">
        <v>-6.3815996000005107E-2</v>
      </c>
      <c r="DV236" s="64">
        <v>7.63125350000005E-2</v>
      </c>
      <c r="DW236" s="64">
        <v>0.53498899999999705</v>
      </c>
      <c r="DX236" s="64">
        <v>-0.15558805000000001</v>
      </c>
      <c r="DY236" s="64">
        <v>6.23437350000033E-2</v>
      </c>
      <c r="DZ236" s="64">
        <v>6.8173487999922998E-3</v>
      </c>
      <c r="EA236" s="64">
        <v>-0.17897302999999601</v>
      </c>
      <c r="EB236" s="64">
        <v>-0.50999224000000098</v>
      </c>
    </row>
    <row r="237" spans="1:132" x14ac:dyDescent="0.3">
      <c r="A237" s="63"/>
      <c r="B237" s="83" t="s">
        <v>205</v>
      </c>
      <c r="C237" s="64" t="s">
        <v>53</v>
      </c>
      <c r="D237" s="64" t="s">
        <v>53</v>
      </c>
      <c r="E237" s="64" t="s">
        <v>53</v>
      </c>
      <c r="F237" s="64" t="s">
        <v>53</v>
      </c>
      <c r="G237" s="64" t="s">
        <v>53</v>
      </c>
      <c r="H237" s="64" t="s">
        <v>53</v>
      </c>
      <c r="I237" s="64" t="s">
        <v>53</v>
      </c>
      <c r="J237" s="64" t="s">
        <v>53</v>
      </c>
      <c r="K237" s="64" t="s">
        <v>53</v>
      </c>
      <c r="L237" s="64" t="s">
        <v>53</v>
      </c>
      <c r="M237" s="64" t="s">
        <v>53</v>
      </c>
      <c r="N237" s="64" t="s">
        <v>53</v>
      </c>
      <c r="O237" s="64" t="s">
        <v>53</v>
      </c>
      <c r="P237" s="64" t="s">
        <v>53</v>
      </c>
      <c r="Q237" s="64" t="s">
        <v>53</v>
      </c>
      <c r="R237" s="64" t="s">
        <v>53</v>
      </c>
      <c r="S237" s="64" t="s">
        <v>53</v>
      </c>
      <c r="T237" s="64" t="s">
        <v>53</v>
      </c>
      <c r="U237" s="64" t="s">
        <v>53</v>
      </c>
      <c r="V237" s="64" t="s">
        <v>53</v>
      </c>
      <c r="W237" s="64" t="s">
        <v>53</v>
      </c>
      <c r="X237" s="64" t="s">
        <v>53</v>
      </c>
      <c r="Y237" s="64" t="s">
        <v>53</v>
      </c>
      <c r="Z237" s="64" t="s">
        <v>53</v>
      </c>
      <c r="AA237" s="64" t="s">
        <v>53</v>
      </c>
      <c r="AB237" s="64" t="s">
        <v>53</v>
      </c>
      <c r="AC237" s="64" t="s">
        <v>53</v>
      </c>
      <c r="AD237" s="64" t="s">
        <v>53</v>
      </c>
      <c r="AE237" s="64" t="s">
        <v>53</v>
      </c>
      <c r="AF237" s="64" t="s">
        <v>53</v>
      </c>
      <c r="AG237" s="64" t="s">
        <v>53</v>
      </c>
      <c r="AH237" s="64" t="s">
        <v>53</v>
      </c>
      <c r="AI237" s="64" t="s">
        <v>53</v>
      </c>
      <c r="AJ237" s="64" t="s">
        <v>53</v>
      </c>
      <c r="AK237" s="64" t="s">
        <v>53</v>
      </c>
      <c r="AL237" s="64" t="s">
        <v>53</v>
      </c>
      <c r="AM237" s="64" t="s">
        <v>53</v>
      </c>
      <c r="AN237" s="64" t="s">
        <v>53</v>
      </c>
      <c r="AO237" s="64" t="s">
        <v>53</v>
      </c>
      <c r="AP237" s="64" t="s">
        <v>53</v>
      </c>
      <c r="AQ237" s="64" t="s">
        <v>53</v>
      </c>
      <c r="AR237" s="64" t="s">
        <v>53</v>
      </c>
      <c r="AS237" s="64" t="s">
        <v>53</v>
      </c>
      <c r="AT237" s="64" t="s">
        <v>53</v>
      </c>
      <c r="AU237" s="64" t="s">
        <v>53</v>
      </c>
      <c r="AV237" s="64" t="s">
        <v>53</v>
      </c>
      <c r="AW237" s="64" t="s">
        <v>53</v>
      </c>
      <c r="AX237" s="64" t="s">
        <v>53</v>
      </c>
      <c r="AY237" s="64" t="s">
        <v>53</v>
      </c>
      <c r="AZ237" s="64" t="s">
        <v>53</v>
      </c>
      <c r="BA237" s="64" t="s">
        <v>53</v>
      </c>
      <c r="BB237" s="64" t="s">
        <v>53</v>
      </c>
      <c r="BC237" s="64" t="s">
        <v>53</v>
      </c>
      <c r="BD237" s="64" t="s">
        <v>53</v>
      </c>
      <c r="BE237" s="64" t="s">
        <v>53</v>
      </c>
      <c r="BF237" s="64" t="s">
        <v>53</v>
      </c>
      <c r="BG237" s="64" t="s">
        <v>53</v>
      </c>
      <c r="BH237" s="64" t="s">
        <v>53</v>
      </c>
      <c r="BI237" s="64" t="s">
        <v>53</v>
      </c>
      <c r="BJ237" s="64" t="s">
        <v>53</v>
      </c>
      <c r="BK237" s="64" t="s">
        <v>53</v>
      </c>
      <c r="BL237" s="64" t="s">
        <v>53</v>
      </c>
      <c r="BM237" s="64" t="s">
        <v>53</v>
      </c>
      <c r="BN237" s="64" t="s">
        <v>53</v>
      </c>
      <c r="BO237" s="64" t="s">
        <v>53</v>
      </c>
      <c r="BP237" s="64" t="s">
        <v>53</v>
      </c>
      <c r="BQ237" s="64" t="s">
        <v>53</v>
      </c>
      <c r="BR237" s="64" t="s">
        <v>53</v>
      </c>
      <c r="BS237" s="64" t="s">
        <v>53</v>
      </c>
      <c r="BT237" s="64" t="s">
        <v>53</v>
      </c>
      <c r="BU237" s="64" t="s">
        <v>53</v>
      </c>
      <c r="BV237" s="64" t="s">
        <v>53</v>
      </c>
      <c r="BW237" s="64" t="s">
        <v>53</v>
      </c>
      <c r="BX237" s="64" t="s">
        <v>53</v>
      </c>
      <c r="BY237" s="64" t="s">
        <v>53</v>
      </c>
      <c r="BZ237" s="64" t="s">
        <v>53</v>
      </c>
      <c r="CA237" s="64" t="s">
        <v>53</v>
      </c>
      <c r="CB237" s="64" t="s">
        <v>53</v>
      </c>
      <c r="CC237" s="64" t="s">
        <v>53</v>
      </c>
      <c r="CD237" s="64" t="s">
        <v>53</v>
      </c>
      <c r="CE237" s="64" t="s">
        <v>53</v>
      </c>
      <c r="CF237" s="64" t="s">
        <v>53</v>
      </c>
      <c r="CG237" s="64" t="s">
        <v>53</v>
      </c>
      <c r="CH237" s="64" t="s">
        <v>53</v>
      </c>
      <c r="CI237" s="64" t="s">
        <v>53</v>
      </c>
      <c r="CJ237" s="64" t="s">
        <v>53</v>
      </c>
      <c r="CK237" s="64" t="s">
        <v>53</v>
      </c>
      <c r="CL237" s="64" t="s">
        <v>53</v>
      </c>
      <c r="CM237" s="64" t="s">
        <v>53</v>
      </c>
      <c r="CN237" s="64" t="s">
        <v>53</v>
      </c>
      <c r="CO237" s="64" t="s">
        <v>53</v>
      </c>
      <c r="CP237" s="64" t="s">
        <v>53</v>
      </c>
      <c r="CQ237" s="64" t="s">
        <v>53</v>
      </c>
      <c r="CR237" s="64" t="s">
        <v>53</v>
      </c>
      <c r="CS237" s="64" t="s">
        <v>53</v>
      </c>
      <c r="CT237" s="64" t="s">
        <v>53</v>
      </c>
      <c r="CU237" s="64" t="s">
        <v>53</v>
      </c>
      <c r="CV237" s="64" t="s">
        <v>53</v>
      </c>
      <c r="CW237" s="64" t="s">
        <v>53</v>
      </c>
      <c r="CX237" s="64" t="s">
        <v>53</v>
      </c>
      <c r="CY237" s="64" t="s">
        <v>53</v>
      </c>
      <c r="CZ237" s="64" t="s">
        <v>53</v>
      </c>
      <c r="DA237" s="64" t="s">
        <v>53</v>
      </c>
      <c r="DB237" s="64" t="s">
        <v>53</v>
      </c>
      <c r="DC237" s="64" t="s">
        <v>53</v>
      </c>
      <c r="DD237" s="64" t="s">
        <v>53</v>
      </c>
      <c r="DE237" s="64" t="s">
        <v>53</v>
      </c>
      <c r="DF237" s="64" t="s">
        <v>53</v>
      </c>
      <c r="DG237" s="64" t="s">
        <v>53</v>
      </c>
      <c r="DH237" s="64" t="s">
        <v>53</v>
      </c>
      <c r="DI237" s="64" t="s">
        <v>53</v>
      </c>
      <c r="DJ237" s="64" t="s">
        <v>53</v>
      </c>
      <c r="DK237" s="64" t="s">
        <v>53</v>
      </c>
      <c r="DL237" s="64" t="s">
        <v>53</v>
      </c>
      <c r="DM237" s="64" t="s">
        <v>53</v>
      </c>
      <c r="DN237" s="64" t="s">
        <v>53</v>
      </c>
      <c r="DO237" s="64" t="s">
        <v>53</v>
      </c>
      <c r="DP237" s="64">
        <v>0</v>
      </c>
      <c r="DQ237" s="64">
        <v>3.5437236999991101E-2</v>
      </c>
      <c r="DR237" s="64">
        <v>0.95295334000000698</v>
      </c>
      <c r="DS237" s="64">
        <v>-0.30936714999999498</v>
      </c>
      <c r="DT237" s="64">
        <v>0.11187354499999599</v>
      </c>
      <c r="DU237" s="64">
        <v>-6.3815996000005107E-2</v>
      </c>
      <c r="DV237" s="64">
        <v>7.63125350000005E-2</v>
      </c>
      <c r="DW237" s="64">
        <v>0.53498899999999705</v>
      </c>
      <c r="DX237" s="64">
        <v>-0.15558805000000001</v>
      </c>
      <c r="DY237" s="64">
        <v>6.23437350000033E-2</v>
      </c>
      <c r="DZ237" s="64">
        <v>6.8173487999922998E-3</v>
      </c>
      <c r="EA237" s="64">
        <v>-0.17897302999999601</v>
      </c>
      <c r="EB237" s="64">
        <v>-0.50999224000000098</v>
      </c>
    </row>
    <row r="238" spans="1:132" x14ac:dyDescent="0.3">
      <c r="A238" s="63"/>
      <c r="B238" s="82" t="s">
        <v>9</v>
      </c>
      <c r="C238" s="64">
        <v>0.29680510000000798</v>
      </c>
      <c r="D238" s="64">
        <v>0.52111363000000299</v>
      </c>
      <c r="E238" s="64">
        <v>-3.1717265000000099</v>
      </c>
      <c r="F238" s="64">
        <v>-4.1682214999999996</v>
      </c>
      <c r="G238" s="64">
        <v>-3.2018450000000001</v>
      </c>
      <c r="H238" s="64">
        <v>-0.15271997000000401</v>
      </c>
      <c r="I238" s="64">
        <v>3.7383280000000001</v>
      </c>
      <c r="J238" s="64">
        <v>-0.171772449999996</v>
      </c>
      <c r="K238" s="64">
        <v>0.91953890000000504</v>
      </c>
      <c r="L238" s="64">
        <v>1.3420972</v>
      </c>
      <c r="M238" s="64">
        <v>0.36030926999999202</v>
      </c>
      <c r="N238" s="64">
        <v>-0.86400174999999901</v>
      </c>
      <c r="O238" s="64">
        <v>0.60213229999999096</v>
      </c>
      <c r="P238" s="64">
        <v>0.128026720000007</v>
      </c>
      <c r="Q238" s="64">
        <v>-1.0114932000000001</v>
      </c>
      <c r="R238" s="64">
        <v>1.4623059999999899</v>
      </c>
      <c r="S238" s="64">
        <v>1.2599773000000001</v>
      </c>
      <c r="T238" s="64">
        <v>1.042923</v>
      </c>
      <c r="U238" s="64">
        <v>0.16424397000001101</v>
      </c>
      <c r="V238" s="64">
        <v>0.33262274000001002</v>
      </c>
      <c r="W238" s="64">
        <v>0.41166693000000998</v>
      </c>
      <c r="X238" s="64">
        <v>0.318596180000008</v>
      </c>
      <c r="Y238" s="64">
        <v>7.5013089999997895E-2</v>
      </c>
      <c r="Z238" s="64">
        <v>1.2775417999999901</v>
      </c>
      <c r="AA238" s="64">
        <v>-0.14394135999999899</v>
      </c>
      <c r="AB238" s="64">
        <v>-0.47794202000000002</v>
      </c>
      <c r="AC238" s="64">
        <v>0.38364387000000599</v>
      </c>
      <c r="AD238" s="64">
        <v>0.58666590000000496</v>
      </c>
      <c r="AE238" s="64">
        <v>0.242561269999997</v>
      </c>
      <c r="AF238" s="64">
        <v>2.1967313000000002</v>
      </c>
      <c r="AG238" s="64">
        <v>0.35509392999999401</v>
      </c>
      <c r="AH238" s="64">
        <v>-0.17117152000000199</v>
      </c>
      <c r="AI238" s="64">
        <v>0.39238578000000401</v>
      </c>
      <c r="AJ238" s="64">
        <v>0.66296195999999696</v>
      </c>
      <c r="AK238" s="64">
        <v>-0.116845734000004</v>
      </c>
      <c r="AL238" s="64">
        <v>-0.109034750000003</v>
      </c>
      <c r="AM238" s="64">
        <v>-1.1199376999999999</v>
      </c>
      <c r="AN238" s="64">
        <v>-0.38297859999999501</v>
      </c>
      <c r="AO238" s="64">
        <v>-0.30035266000000299</v>
      </c>
      <c r="AP238" s="64">
        <v>0.198088659999995</v>
      </c>
      <c r="AQ238" s="64">
        <v>1.0729645000000101</v>
      </c>
      <c r="AR238" s="64">
        <v>-0.36792624000000501</v>
      </c>
      <c r="AS238" s="64">
        <v>0.36658937000000302</v>
      </c>
      <c r="AT238" s="64">
        <v>-0.115836700000005</v>
      </c>
      <c r="AU238" s="64">
        <v>0</v>
      </c>
      <c r="AV238" s="64">
        <v>-0.108239160000001</v>
      </c>
      <c r="AW238" s="64">
        <v>0.56238390000000804</v>
      </c>
      <c r="AX238" s="64">
        <v>0.19223851000000899</v>
      </c>
      <c r="AY238" s="64">
        <v>-4.7142222999996299E-2</v>
      </c>
      <c r="AZ238" s="64">
        <v>0.52727500000000505</v>
      </c>
      <c r="BA238" s="64">
        <v>0.148645389999991</v>
      </c>
      <c r="BB238" s="64">
        <v>0.41801246999999497</v>
      </c>
      <c r="BC238" s="64">
        <v>-2.01945960000005E-3</v>
      </c>
      <c r="BD238" s="64">
        <v>-5.6640480000003102E-2</v>
      </c>
      <c r="BE238" s="64">
        <v>-1.0438932999999999</v>
      </c>
      <c r="BF238" s="64">
        <v>0.87826555999999101</v>
      </c>
      <c r="BG238" s="64">
        <v>-0.64650550000000495</v>
      </c>
      <c r="BH238" s="64">
        <v>6.90905999999991E-2</v>
      </c>
      <c r="BI238" s="64">
        <v>-0.33700522999999799</v>
      </c>
      <c r="BJ238" s="64">
        <v>0.107614569999992</v>
      </c>
      <c r="BK238" s="64">
        <v>0.47828435999999203</v>
      </c>
      <c r="BL238" s="64">
        <v>1.1520227999999999</v>
      </c>
      <c r="BM238" s="64">
        <v>-0.24631604999999501</v>
      </c>
      <c r="BN238" s="64">
        <v>0.51715939999998894</v>
      </c>
      <c r="BO238" s="64">
        <v>0.38641884999999199</v>
      </c>
      <c r="BP238" s="64">
        <v>0.42775961999999002</v>
      </c>
      <c r="BQ238" s="64">
        <v>0.41590860000000301</v>
      </c>
      <c r="BR238" s="64">
        <v>0.25823145999999098</v>
      </c>
      <c r="BS238" s="64">
        <v>0.57008505000000198</v>
      </c>
      <c r="BT238" s="64">
        <v>-0.14301034999999501</v>
      </c>
      <c r="BU238" s="64">
        <v>-0.51073163999999505</v>
      </c>
      <c r="BV238" s="64">
        <v>0.18340719000000699</v>
      </c>
      <c r="BW238" s="64">
        <v>0.320319469999997</v>
      </c>
      <c r="BX238" s="64">
        <v>0.27059661999999701</v>
      </c>
      <c r="BY238" s="64">
        <v>-0.45451509999999701</v>
      </c>
      <c r="BZ238" s="64">
        <v>0.17334554999999299</v>
      </c>
      <c r="CA238" s="64">
        <v>-0.57447403999999502</v>
      </c>
      <c r="CB238" s="64">
        <v>6.5933360000003396E-2</v>
      </c>
      <c r="CC238" s="64">
        <v>0.77695084000000103</v>
      </c>
      <c r="CD238" s="64">
        <v>8.0795789999998896E-2</v>
      </c>
      <c r="CE238" s="64">
        <v>-2.1626249999995299E-2</v>
      </c>
      <c r="CF238" s="64">
        <v>0.45330453000000898</v>
      </c>
      <c r="CG238" s="64">
        <v>0.89206915999999803</v>
      </c>
      <c r="CH238" s="64">
        <v>3.7579462000003602E-2</v>
      </c>
      <c r="CI238" s="64">
        <v>0.17081249999999501</v>
      </c>
      <c r="CJ238" s="64">
        <v>-0.33584773999999501</v>
      </c>
      <c r="CK238" s="64">
        <v>-5.78689459999948E-2</v>
      </c>
      <c r="CL238" s="64">
        <v>-0.34235084000000499</v>
      </c>
      <c r="CM238" s="64">
        <v>-0.63297169999999603</v>
      </c>
      <c r="CN238" s="64">
        <v>-1.0032899</v>
      </c>
      <c r="CO238" s="64">
        <v>0.92596596000000797</v>
      </c>
      <c r="CP238" s="64">
        <v>7.6716089999995199E-2</v>
      </c>
      <c r="CQ238" s="64">
        <v>0.14086354000000201</v>
      </c>
      <c r="CR238" s="64">
        <v>0.22426596000000301</v>
      </c>
      <c r="CS238" s="64">
        <v>7.15865639999924E-2</v>
      </c>
      <c r="CT238" s="64">
        <v>-0.18363531999999699</v>
      </c>
      <c r="CU238" s="64">
        <v>0.86563660000000797</v>
      </c>
      <c r="CV238" s="64">
        <v>0.80741334000000697</v>
      </c>
      <c r="CW238" s="64">
        <v>-0.37118980000000501</v>
      </c>
      <c r="CX238" s="64">
        <v>4.4708777000002101E-2</v>
      </c>
      <c r="CY238" s="64">
        <v>0.213749479999992</v>
      </c>
      <c r="CZ238" s="64">
        <v>0.18496010999999901</v>
      </c>
      <c r="DA238" s="64">
        <v>-0.101368589999995</v>
      </c>
      <c r="DB238" s="64">
        <v>-0.22189525000000401</v>
      </c>
      <c r="DC238" s="64">
        <v>1.35016720000001</v>
      </c>
      <c r="DD238" s="64">
        <v>-0.225011350000004</v>
      </c>
      <c r="DE238" s="64">
        <v>-0.28667209999999599</v>
      </c>
      <c r="DF238" s="64">
        <v>8.3815490000005405E-2</v>
      </c>
      <c r="DG238" s="64">
        <v>0.16705261000000701</v>
      </c>
      <c r="DH238" s="64">
        <v>-0.272484630000003</v>
      </c>
      <c r="DI238" s="64">
        <v>0</v>
      </c>
      <c r="DJ238" s="64">
        <v>3.3079919999989799E-2</v>
      </c>
      <c r="DK238" s="64">
        <v>-0.63557629999999599</v>
      </c>
      <c r="DL238" s="64">
        <v>-5.7045119999998797E-2</v>
      </c>
      <c r="DM238" s="64">
        <v>0.48261510000000601</v>
      </c>
      <c r="DN238" s="64">
        <v>0.41716084000000803</v>
      </c>
      <c r="DO238" s="64">
        <v>0.31290745999998898</v>
      </c>
      <c r="DP238" s="64">
        <v>-0.107310900000002</v>
      </c>
      <c r="DQ238" s="64">
        <v>3.5437236999991101E-2</v>
      </c>
      <c r="DR238" s="64">
        <v>0.95295334000000698</v>
      </c>
      <c r="DS238" s="64">
        <v>-0.30936714999999498</v>
      </c>
      <c r="DT238" s="64">
        <v>0.11187354499999599</v>
      </c>
      <c r="DU238" s="64">
        <v>-6.3815996000005107E-2</v>
      </c>
      <c r="DV238" s="64">
        <v>7.63125350000005E-2</v>
      </c>
      <c r="DW238" s="64">
        <v>0.53498899999999705</v>
      </c>
      <c r="DX238" s="64">
        <v>-0.15558805000000001</v>
      </c>
      <c r="DY238" s="64">
        <v>6.23437350000033E-2</v>
      </c>
      <c r="DZ238" s="64">
        <v>6.8173487999922998E-3</v>
      </c>
      <c r="EA238" s="64">
        <v>-0.17897302999999601</v>
      </c>
      <c r="EB238" s="64">
        <v>-0.50999224000000098</v>
      </c>
    </row>
    <row r="239" spans="1:132" x14ac:dyDescent="0.3">
      <c r="A239" s="63"/>
      <c r="B239" s="83" t="s">
        <v>10</v>
      </c>
      <c r="C239" s="64">
        <v>0.29680510000000798</v>
      </c>
      <c r="D239" s="64">
        <v>0.52111363000000299</v>
      </c>
      <c r="E239" s="64">
        <v>-3.1717265000000099</v>
      </c>
      <c r="F239" s="64">
        <v>-4.1682214999999996</v>
      </c>
      <c r="G239" s="64">
        <v>-3.2018450000000001</v>
      </c>
      <c r="H239" s="64">
        <v>-0.15271997000000401</v>
      </c>
      <c r="I239" s="64">
        <v>3.7383280000000001</v>
      </c>
      <c r="J239" s="64">
        <v>-0.171772449999996</v>
      </c>
      <c r="K239" s="64">
        <v>0.91953890000000504</v>
      </c>
      <c r="L239" s="64">
        <v>1.3420972</v>
      </c>
      <c r="M239" s="64">
        <v>0.36030926999999202</v>
      </c>
      <c r="N239" s="64">
        <v>-0.86400174999999901</v>
      </c>
      <c r="O239" s="64">
        <v>0.60213229999999096</v>
      </c>
      <c r="P239" s="64">
        <v>0.128026720000007</v>
      </c>
      <c r="Q239" s="64">
        <v>-1.0114932000000001</v>
      </c>
      <c r="R239" s="64">
        <v>1.4623059999999899</v>
      </c>
      <c r="S239" s="64">
        <v>1.2599773000000001</v>
      </c>
      <c r="T239" s="64">
        <v>1.042923</v>
      </c>
      <c r="U239" s="64">
        <v>0.16424397000001101</v>
      </c>
      <c r="V239" s="64">
        <v>0.33262274000001002</v>
      </c>
      <c r="W239" s="64">
        <v>0.41166693000000998</v>
      </c>
      <c r="X239" s="64">
        <v>0.318596180000008</v>
      </c>
      <c r="Y239" s="64">
        <v>7.5013089999997895E-2</v>
      </c>
      <c r="Z239" s="64">
        <v>1.2775417999999901</v>
      </c>
      <c r="AA239" s="64">
        <v>-0.14394135999999899</v>
      </c>
      <c r="AB239" s="64">
        <v>-0.47794202000000002</v>
      </c>
      <c r="AC239" s="64">
        <v>0.38364387000000599</v>
      </c>
      <c r="AD239" s="64">
        <v>0.58666590000000496</v>
      </c>
      <c r="AE239" s="64">
        <v>0.242561269999997</v>
      </c>
      <c r="AF239" s="64">
        <v>2.1967313000000002</v>
      </c>
      <c r="AG239" s="64">
        <v>0.35509392999999401</v>
      </c>
      <c r="AH239" s="64">
        <v>-0.17117152000000199</v>
      </c>
      <c r="AI239" s="64">
        <v>0.39238578000000401</v>
      </c>
      <c r="AJ239" s="64">
        <v>0.66296195999999696</v>
      </c>
      <c r="AK239" s="64">
        <v>-0.116845734000004</v>
      </c>
      <c r="AL239" s="64">
        <v>-0.109034750000003</v>
      </c>
      <c r="AM239" s="64">
        <v>-1.1199376999999999</v>
      </c>
      <c r="AN239" s="64">
        <v>-0.38297859999999501</v>
      </c>
      <c r="AO239" s="64">
        <v>-0.30035266000000299</v>
      </c>
      <c r="AP239" s="64">
        <v>0.198088659999995</v>
      </c>
      <c r="AQ239" s="64">
        <v>1.0729645000000101</v>
      </c>
      <c r="AR239" s="64">
        <v>-0.36792624000000501</v>
      </c>
      <c r="AS239" s="64">
        <v>0.36658937000000302</v>
      </c>
      <c r="AT239" s="64">
        <v>-0.115836700000005</v>
      </c>
      <c r="AU239" s="64">
        <v>0</v>
      </c>
      <c r="AV239" s="64">
        <v>-0.108239160000001</v>
      </c>
      <c r="AW239" s="64">
        <v>0.56238390000000804</v>
      </c>
      <c r="AX239" s="64">
        <v>0.19223851000000899</v>
      </c>
      <c r="AY239" s="64">
        <v>-4.7142222999996299E-2</v>
      </c>
      <c r="AZ239" s="64">
        <v>0.52727500000000505</v>
      </c>
      <c r="BA239" s="64">
        <v>0.148645389999991</v>
      </c>
      <c r="BB239" s="64">
        <v>0.41801246999999497</v>
      </c>
      <c r="BC239" s="64">
        <v>-2.01945960000005E-3</v>
      </c>
      <c r="BD239" s="64">
        <v>-5.6640480000003102E-2</v>
      </c>
      <c r="BE239" s="64">
        <v>-1.0438932999999999</v>
      </c>
      <c r="BF239" s="64">
        <v>0.87826555999999101</v>
      </c>
      <c r="BG239" s="64">
        <v>-0.64650550000000495</v>
      </c>
      <c r="BH239" s="64">
        <v>6.90905999999991E-2</v>
      </c>
      <c r="BI239" s="64">
        <v>-0.33700522999999799</v>
      </c>
      <c r="BJ239" s="64">
        <v>0.107614569999992</v>
      </c>
      <c r="BK239" s="64">
        <v>0.47828435999999203</v>
      </c>
      <c r="BL239" s="64">
        <v>1.1520227999999999</v>
      </c>
      <c r="BM239" s="64">
        <v>-0.24631604999999501</v>
      </c>
      <c r="BN239" s="64">
        <v>0.51715939999998894</v>
      </c>
      <c r="BO239" s="64">
        <v>0.38641884999999199</v>
      </c>
      <c r="BP239" s="64">
        <v>0.42775961999999002</v>
      </c>
      <c r="BQ239" s="64">
        <v>0.41590860000000301</v>
      </c>
      <c r="BR239" s="64">
        <v>0.25823145999999098</v>
      </c>
      <c r="BS239" s="64">
        <v>0.57008505000000198</v>
      </c>
      <c r="BT239" s="64">
        <v>-0.14301034999999501</v>
      </c>
      <c r="BU239" s="64">
        <v>-0.51073163999999505</v>
      </c>
      <c r="BV239" s="64">
        <v>0.18340719000000699</v>
      </c>
      <c r="BW239" s="64">
        <v>0.320319469999997</v>
      </c>
      <c r="BX239" s="64">
        <v>0.27059661999999701</v>
      </c>
      <c r="BY239" s="64">
        <v>-0.45451509999999701</v>
      </c>
      <c r="BZ239" s="64">
        <v>0.17334554999999299</v>
      </c>
      <c r="CA239" s="64">
        <v>-0.57447403999999502</v>
      </c>
      <c r="CB239" s="64">
        <v>6.5933360000003396E-2</v>
      </c>
      <c r="CC239" s="64">
        <v>0.77695084000000103</v>
      </c>
      <c r="CD239" s="64">
        <v>8.0795789999998896E-2</v>
      </c>
      <c r="CE239" s="64">
        <v>-2.1626249999995299E-2</v>
      </c>
      <c r="CF239" s="64">
        <v>0.45330453000000898</v>
      </c>
      <c r="CG239" s="64">
        <v>0.89206915999999803</v>
      </c>
      <c r="CH239" s="64">
        <v>3.7579462000003602E-2</v>
      </c>
      <c r="CI239" s="64">
        <v>0.17081249999999501</v>
      </c>
      <c r="CJ239" s="64">
        <v>-0.33584773999999501</v>
      </c>
      <c r="CK239" s="64">
        <v>-5.78689459999948E-2</v>
      </c>
      <c r="CL239" s="64">
        <v>-0.34235084000000499</v>
      </c>
      <c r="CM239" s="64">
        <v>-0.63297169999999603</v>
      </c>
      <c r="CN239" s="64">
        <v>-1.0032899</v>
      </c>
      <c r="CO239" s="64">
        <v>0.92596596000000797</v>
      </c>
      <c r="CP239" s="64">
        <v>7.6716089999995199E-2</v>
      </c>
      <c r="CQ239" s="64">
        <v>0.14086354000000201</v>
      </c>
      <c r="CR239" s="64">
        <v>0.22426596000000301</v>
      </c>
      <c r="CS239" s="64">
        <v>7.15865639999924E-2</v>
      </c>
      <c r="CT239" s="64">
        <v>-0.18363531999999699</v>
      </c>
      <c r="CU239" s="64">
        <v>0.86563660000000797</v>
      </c>
      <c r="CV239" s="64">
        <v>0.80741334000000697</v>
      </c>
      <c r="CW239" s="64">
        <v>-0.37118980000000501</v>
      </c>
      <c r="CX239" s="64">
        <v>4.4708777000002101E-2</v>
      </c>
      <c r="CY239" s="64">
        <v>0.213749479999992</v>
      </c>
      <c r="CZ239" s="64">
        <v>0.18496010999999901</v>
      </c>
      <c r="DA239" s="64">
        <v>-0.101368589999995</v>
      </c>
      <c r="DB239" s="64">
        <v>-0.22189525000000401</v>
      </c>
      <c r="DC239" s="64">
        <v>1.35016720000001</v>
      </c>
      <c r="DD239" s="64">
        <v>-0.225011350000004</v>
      </c>
      <c r="DE239" s="64">
        <v>-0.28667209999999599</v>
      </c>
      <c r="DF239" s="64">
        <v>8.3815490000005405E-2</v>
      </c>
      <c r="DG239" s="64">
        <v>0.16705261000000701</v>
      </c>
      <c r="DH239" s="64">
        <v>-0.272484630000003</v>
      </c>
      <c r="DI239" s="64">
        <v>0</v>
      </c>
      <c r="DJ239" s="64">
        <v>3.3079919999989799E-2</v>
      </c>
      <c r="DK239" s="64">
        <v>-0.63557629999999599</v>
      </c>
      <c r="DL239" s="64">
        <v>-5.7045119999998797E-2</v>
      </c>
      <c r="DM239" s="64">
        <v>0.48261510000000601</v>
      </c>
      <c r="DN239" s="64">
        <v>0.41716084000000803</v>
      </c>
      <c r="DO239" s="64">
        <v>0.31290745999998898</v>
      </c>
      <c r="DP239" s="64">
        <v>-0.107310900000002</v>
      </c>
      <c r="DQ239" s="64">
        <v>3.5437236999991101E-2</v>
      </c>
      <c r="DR239" s="64">
        <v>0.95295334000000698</v>
      </c>
      <c r="DS239" s="64">
        <v>-0.30936714999999498</v>
      </c>
      <c r="DT239" s="64">
        <v>0.11187354499999599</v>
      </c>
      <c r="DU239" s="64">
        <v>-6.3815996000005107E-2</v>
      </c>
      <c r="DV239" s="64">
        <v>7.63125350000005E-2</v>
      </c>
      <c r="DW239" s="64">
        <v>0.53498899999999705</v>
      </c>
      <c r="DX239" s="64">
        <v>-0.15558805000000001</v>
      </c>
      <c r="DY239" s="64">
        <v>6.23437350000033E-2</v>
      </c>
      <c r="DZ239" s="64">
        <v>6.8173487999922998E-3</v>
      </c>
      <c r="EA239" s="64">
        <v>-0.17897302999999601</v>
      </c>
      <c r="EB239" s="64">
        <v>-0.50999224000000098</v>
      </c>
    </row>
    <row r="240" spans="1:132" x14ac:dyDescent="0.3">
      <c r="A240" s="63"/>
      <c r="B240" s="81" t="s">
        <v>11</v>
      </c>
      <c r="C240" s="64">
        <v>0.29680510000000798</v>
      </c>
      <c r="D240" s="64">
        <v>0.52111363000000299</v>
      </c>
      <c r="E240" s="64">
        <v>-3.1717265000000099</v>
      </c>
      <c r="F240" s="64">
        <v>-4.1682214999999996</v>
      </c>
      <c r="G240" s="64">
        <v>-3.2018450000000001</v>
      </c>
      <c r="H240" s="64">
        <v>-0.15271997000000401</v>
      </c>
      <c r="I240" s="64">
        <v>3.7383280000000001</v>
      </c>
      <c r="J240" s="64">
        <v>-0.171772449999996</v>
      </c>
      <c r="K240" s="64">
        <v>0.91953890000000504</v>
      </c>
      <c r="L240" s="64">
        <v>1.3420972</v>
      </c>
      <c r="M240" s="64">
        <v>0.36030926999999202</v>
      </c>
      <c r="N240" s="64">
        <v>-0.86400174999999901</v>
      </c>
      <c r="O240" s="64">
        <v>0.60213229999999096</v>
      </c>
      <c r="P240" s="64">
        <v>0.128026720000007</v>
      </c>
      <c r="Q240" s="64">
        <v>-1.0114932000000001</v>
      </c>
      <c r="R240" s="64">
        <v>1.4623059999999899</v>
      </c>
      <c r="S240" s="64">
        <v>1.2599773000000001</v>
      </c>
      <c r="T240" s="64">
        <v>1.042923</v>
      </c>
      <c r="U240" s="64">
        <v>0.16424397000001101</v>
      </c>
      <c r="V240" s="64">
        <v>0.33262274000001002</v>
      </c>
      <c r="W240" s="64">
        <v>0.41166693000000998</v>
      </c>
      <c r="X240" s="64">
        <v>0.318596180000008</v>
      </c>
      <c r="Y240" s="64">
        <v>7.5013089999997895E-2</v>
      </c>
      <c r="Z240" s="64">
        <v>1.2775417999999901</v>
      </c>
      <c r="AA240" s="64">
        <v>-0.14394135999999899</v>
      </c>
      <c r="AB240" s="64">
        <v>-0.47794202000000002</v>
      </c>
      <c r="AC240" s="64">
        <v>0.38364387000000599</v>
      </c>
      <c r="AD240" s="64">
        <v>0.58666590000000496</v>
      </c>
      <c r="AE240" s="64">
        <v>0.242561269999997</v>
      </c>
      <c r="AF240" s="64">
        <v>2.1967313000000002</v>
      </c>
      <c r="AG240" s="64">
        <v>0.35509392999999401</v>
      </c>
      <c r="AH240" s="64">
        <v>-0.17117152000000199</v>
      </c>
      <c r="AI240" s="64">
        <v>0.39238578000000401</v>
      </c>
      <c r="AJ240" s="64">
        <v>0.66296195999999696</v>
      </c>
      <c r="AK240" s="64">
        <v>-0.116845734000004</v>
      </c>
      <c r="AL240" s="64">
        <v>-0.109034750000003</v>
      </c>
      <c r="AM240" s="64">
        <v>-1.1199376999999999</v>
      </c>
      <c r="AN240" s="64">
        <v>-0.38297859999999501</v>
      </c>
      <c r="AO240" s="64">
        <v>-0.30035266000000299</v>
      </c>
      <c r="AP240" s="64">
        <v>0.198088659999995</v>
      </c>
      <c r="AQ240" s="64">
        <v>1.0729645000000101</v>
      </c>
      <c r="AR240" s="64">
        <v>-0.36792624000000501</v>
      </c>
      <c r="AS240" s="64">
        <v>0.36658937000000302</v>
      </c>
      <c r="AT240" s="64">
        <v>-0.115836700000005</v>
      </c>
      <c r="AU240" s="64">
        <v>0</v>
      </c>
      <c r="AV240" s="64">
        <v>-0.108239160000001</v>
      </c>
      <c r="AW240" s="64">
        <v>0.56238390000000804</v>
      </c>
      <c r="AX240" s="64">
        <v>0.19223851000000899</v>
      </c>
      <c r="AY240" s="64">
        <v>-4.7142222999996299E-2</v>
      </c>
      <c r="AZ240" s="64">
        <v>0.52727500000000505</v>
      </c>
      <c r="BA240" s="64">
        <v>0.148645389999991</v>
      </c>
      <c r="BB240" s="64">
        <v>0.41801246999999497</v>
      </c>
      <c r="BC240" s="64">
        <v>-2.01945960000005E-3</v>
      </c>
      <c r="BD240" s="64">
        <v>-5.6640480000003102E-2</v>
      </c>
      <c r="BE240" s="64">
        <v>-1.0438932999999999</v>
      </c>
      <c r="BF240" s="64">
        <v>0.87826555999999101</v>
      </c>
      <c r="BG240" s="64">
        <v>-0.64650550000000495</v>
      </c>
      <c r="BH240" s="64">
        <v>6.90905999999991E-2</v>
      </c>
      <c r="BI240" s="64">
        <v>-0.33700522999999799</v>
      </c>
      <c r="BJ240" s="64">
        <v>0.107614569999992</v>
      </c>
      <c r="BK240" s="64">
        <v>0.47828435999999203</v>
      </c>
      <c r="BL240" s="64">
        <v>1.1520227999999999</v>
      </c>
      <c r="BM240" s="64">
        <v>-0.24631604999999501</v>
      </c>
      <c r="BN240" s="64">
        <v>0.51715939999998894</v>
      </c>
      <c r="BO240" s="64">
        <v>0.38641884999999199</v>
      </c>
      <c r="BP240" s="64">
        <v>0.42775961999999002</v>
      </c>
      <c r="BQ240" s="64">
        <v>0.41590860000000301</v>
      </c>
      <c r="BR240" s="64">
        <v>0.25823145999999098</v>
      </c>
      <c r="BS240" s="64">
        <v>0.57008505000000198</v>
      </c>
      <c r="BT240" s="64">
        <v>-0.14301034999999501</v>
      </c>
      <c r="BU240" s="64">
        <v>-0.51073163999999505</v>
      </c>
      <c r="BV240" s="64">
        <v>0.18340719000000699</v>
      </c>
      <c r="BW240" s="64">
        <v>0.320319469999997</v>
      </c>
      <c r="BX240" s="64">
        <v>0.27059661999999701</v>
      </c>
      <c r="BY240" s="64">
        <v>-0.45451509999999701</v>
      </c>
      <c r="BZ240" s="64">
        <v>0.17334554999999299</v>
      </c>
      <c r="CA240" s="64">
        <v>-0.57447403999999502</v>
      </c>
      <c r="CB240" s="64">
        <v>6.5933360000003396E-2</v>
      </c>
      <c r="CC240" s="64">
        <v>0.77695084000000103</v>
      </c>
      <c r="CD240" s="64">
        <v>8.0795789999998896E-2</v>
      </c>
      <c r="CE240" s="64">
        <v>-2.1626249999995299E-2</v>
      </c>
      <c r="CF240" s="64">
        <v>0.45330453000000898</v>
      </c>
      <c r="CG240" s="64">
        <v>0.89206915999999803</v>
      </c>
      <c r="CH240" s="64">
        <v>3.7579462000003602E-2</v>
      </c>
      <c r="CI240" s="64">
        <v>0.17081249999999501</v>
      </c>
      <c r="CJ240" s="64">
        <v>-0.33584773999999501</v>
      </c>
      <c r="CK240" s="64">
        <v>-5.78689459999948E-2</v>
      </c>
      <c r="CL240" s="64">
        <v>-0.34235084000000499</v>
      </c>
      <c r="CM240" s="64">
        <v>-0.63297169999999603</v>
      </c>
      <c r="CN240" s="64">
        <v>-1.0032899</v>
      </c>
      <c r="CO240" s="64">
        <v>0.92596596000000797</v>
      </c>
      <c r="CP240" s="64">
        <v>7.6716089999995199E-2</v>
      </c>
      <c r="CQ240" s="64">
        <v>0.14086354000000201</v>
      </c>
      <c r="CR240" s="64">
        <v>0.22426596000000301</v>
      </c>
      <c r="CS240" s="64">
        <v>7.15865639999924E-2</v>
      </c>
      <c r="CT240" s="64">
        <v>-0.18363531999999699</v>
      </c>
      <c r="CU240" s="64">
        <v>0.86563660000000797</v>
      </c>
      <c r="CV240" s="64">
        <v>0.80741334000000697</v>
      </c>
      <c r="CW240" s="64">
        <v>-0.37118980000000501</v>
      </c>
      <c r="CX240" s="64">
        <v>4.4708777000002101E-2</v>
      </c>
      <c r="CY240" s="64">
        <v>0.213749479999992</v>
      </c>
      <c r="CZ240" s="64">
        <v>0.18496010999999901</v>
      </c>
      <c r="DA240" s="64">
        <v>-0.101368589999995</v>
      </c>
      <c r="DB240" s="64">
        <v>-0.22189525000000401</v>
      </c>
      <c r="DC240" s="64">
        <v>1.35016720000001</v>
      </c>
      <c r="DD240" s="64">
        <v>-0.225011350000004</v>
      </c>
      <c r="DE240" s="64">
        <v>-0.28667209999999599</v>
      </c>
      <c r="DF240" s="64">
        <v>8.3815490000005405E-2</v>
      </c>
      <c r="DG240" s="64">
        <v>0.16705261000000701</v>
      </c>
      <c r="DH240" s="64">
        <v>-0.272484630000003</v>
      </c>
      <c r="DI240" s="64">
        <v>0</v>
      </c>
      <c r="DJ240" s="64">
        <v>3.3079919999989799E-2</v>
      </c>
      <c r="DK240" s="64">
        <v>-0.63557629999999599</v>
      </c>
      <c r="DL240" s="64">
        <v>-5.7045119999998797E-2</v>
      </c>
      <c r="DM240" s="64">
        <v>0.48261510000000601</v>
      </c>
      <c r="DN240" s="64">
        <v>0.41716084000000803</v>
      </c>
      <c r="DO240" s="64">
        <v>0.31290745999998898</v>
      </c>
      <c r="DP240" s="64">
        <v>-0.107310900000002</v>
      </c>
      <c r="DQ240" s="64">
        <v>3.5437236999991101E-2</v>
      </c>
      <c r="DR240" s="64">
        <v>0.95295334000000698</v>
      </c>
      <c r="DS240" s="64">
        <v>-0.30936714999999498</v>
      </c>
      <c r="DT240" s="64">
        <v>0.11187354499999599</v>
      </c>
      <c r="DU240" s="64">
        <v>-6.3815996000005107E-2</v>
      </c>
      <c r="DV240" s="64">
        <v>7.63125350000005E-2</v>
      </c>
      <c r="DW240" s="64">
        <v>0.53498899999999705</v>
      </c>
      <c r="DX240" s="64">
        <v>-0.15558805000000001</v>
      </c>
      <c r="DY240" s="64">
        <v>6.23437350000033E-2</v>
      </c>
      <c r="DZ240" s="64">
        <v>6.8173487999922998E-3</v>
      </c>
      <c r="EA240" s="64">
        <v>-0.17897302999999601</v>
      </c>
      <c r="EB240" s="64">
        <v>-0.50999224000000098</v>
      </c>
    </row>
    <row r="241" spans="1:132" x14ac:dyDescent="0.3">
      <c r="A241" s="63"/>
      <c r="B241" s="82" t="s">
        <v>423</v>
      </c>
      <c r="C241" s="64">
        <v>0.29680510000000798</v>
      </c>
      <c r="D241" s="64">
        <v>0.52111363000000299</v>
      </c>
      <c r="E241" s="64">
        <v>-3.1717265000000099</v>
      </c>
      <c r="F241" s="64">
        <v>-4.1682214999999996</v>
      </c>
      <c r="G241" s="64">
        <v>-3.2018450000000001</v>
      </c>
      <c r="H241" s="64">
        <v>-0.15271997000000401</v>
      </c>
      <c r="I241" s="64">
        <v>3.7383280000000001</v>
      </c>
      <c r="J241" s="64">
        <v>-0.171772449999996</v>
      </c>
      <c r="K241" s="64">
        <v>0.91953890000000504</v>
      </c>
      <c r="L241" s="64">
        <v>1.3420972</v>
      </c>
      <c r="M241" s="64">
        <v>0.36030926999999202</v>
      </c>
      <c r="N241" s="64">
        <v>-0.86400174999999901</v>
      </c>
      <c r="O241" s="64">
        <v>0.60213229999999096</v>
      </c>
      <c r="P241" s="64">
        <v>0.128026720000007</v>
      </c>
      <c r="Q241" s="64">
        <v>-1.0114932000000001</v>
      </c>
      <c r="R241" s="64">
        <v>1.4623059999999899</v>
      </c>
      <c r="S241" s="64">
        <v>1.2599773000000001</v>
      </c>
      <c r="T241" s="64">
        <v>1.042923</v>
      </c>
      <c r="U241" s="64">
        <v>0.16424397000001101</v>
      </c>
      <c r="V241" s="64">
        <v>0.33262274000001002</v>
      </c>
      <c r="W241" s="64">
        <v>0.41166693000000998</v>
      </c>
      <c r="X241" s="64">
        <v>0.318596180000008</v>
      </c>
      <c r="Y241" s="64">
        <v>7.5013089999997895E-2</v>
      </c>
      <c r="Z241" s="64">
        <v>1.2775417999999901</v>
      </c>
      <c r="AA241" s="64">
        <v>-0.14394135999999899</v>
      </c>
      <c r="AB241" s="64">
        <v>-0.47794202000000002</v>
      </c>
      <c r="AC241" s="64">
        <v>0.38364387000000599</v>
      </c>
      <c r="AD241" s="64">
        <v>0.58666590000000496</v>
      </c>
      <c r="AE241" s="64">
        <v>0.242561269999997</v>
      </c>
      <c r="AF241" s="64">
        <v>2.1967313000000002</v>
      </c>
      <c r="AG241" s="64">
        <v>0.35509392999999401</v>
      </c>
      <c r="AH241" s="64">
        <v>-0.17117152000000199</v>
      </c>
      <c r="AI241" s="64">
        <v>0.39238578000000401</v>
      </c>
      <c r="AJ241" s="64">
        <v>0.66296195999999696</v>
      </c>
      <c r="AK241" s="64">
        <v>-0.116845734000004</v>
      </c>
      <c r="AL241" s="64">
        <v>-0.109034750000003</v>
      </c>
      <c r="AM241" s="64">
        <v>-1.1199376999999999</v>
      </c>
      <c r="AN241" s="64">
        <v>-0.38297859999999501</v>
      </c>
      <c r="AO241" s="64">
        <v>-0.30035266000000299</v>
      </c>
      <c r="AP241" s="64">
        <v>0.198088659999995</v>
      </c>
      <c r="AQ241" s="64">
        <v>1.0729645000000101</v>
      </c>
      <c r="AR241" s="64">
        <v>-0.36792624000000501</v>
      </c>
      <c r="AS241" s="64">
        <v>0.36658937000000302</v>
      </c>
      <c r="AT241" s="64">
        <v>-0.115836700000005</v>
      </c>
      <c r="AU241" s="64">
        <v>0</v>
      </c>
      <c r="AV241" s="64">
        <v>-0.108239160000001</v>
      </c>
      <c r="AW241" s="64">
        <v>0.56238390000000804</v>
      </c>
      <c r="AX241" s="64">
        <v>0.19223851000000899</v>
      </c>
      <c r="AY241" s="64">
        <v>-4.7142222999996299E-2</v>
      </c>
      <c r="AZ241" s="64">
        <v>0.52727500000000505</v>
      </c>
      <c r="BA241" s="64">
        <v>0.148645389999991</v>
      </c>
      <c r="BB241" s="64">
        <v>0.41801246999999497</v>
      </c>
      <c r="BC241" s="64">
        <v>-2.01945960000005E-3</v>
      </c>
      <c r="BD241" s="64">
        <v>-5.6640480000003102E-2</v>
      </c>
      <c r="BE241" s="64">
        <v>-1.0438932999999999</v>
      </c>
      <c r="BF241" s="64">
        <v>0.87826555999999101</v>
      </c>
      <c r="BG241" s="64">
        <v>-0.64650550000000495</v>
      </c>
      <c r="BH241" s="64">
        <v>6.90905999999991E-2</v>
      </c>
      <c r="BI241" s="64">
        <v>-0.33700522999999799</v>
      </c>
      <c r="BJ241" s="64">
        <v>0.107614569999992</v>
      </c>
      <c r="BK241" s="64">
        <v>0.47828435999999203</v>
      </c>
      <c r="BL241" s="64">
        <v>1.1520227999999999</v>
      </c>
      <c r="BM241" s="64">
        <v>-0.24631604999999501</v>
      </c>
      <c r="BN241" s="64">
        <v>0.51715939999998894</v>
      </c>
      <c r="BO241" s="64">
        <v>0.38641884999999199</v>
      </c>
      <c r="BP241" s="64">
        <v>0.42775961999999002</v>
      </c>
      <c r="BQ241" s="64">
        <v>0.41590860000000301</v>
      </c>
      <c r="BR241" s="64">
        <v>0.25823145999999098</v>
      </c>
      <c r="BS241" s="64">
        <v>0.57008505000000198</v>
      </c>
      <c r="BT241" s="64">
        <v>-0.14301034999999501</v>
      </c>
      <c r="BU241" s="64">
        <v>-0.51073163999999505</v>
      </c>
      <c r="BV241" s="64">
        <v>0.18340719000000699</v>
      </c>
      <c r="BW241" s="64">
        <v>0.320319469999997</v>
      </c>
      <c r="BX241" s="64">
        <v>0.27059661999999701</v>
      </c>
      <c r="BY241" s="64">
        <v>-0.45451509999999701</v>
      </c>
      <c r="BZ241" s="64">
        <v>0.17334554999999299</v>
      </c>
      <c r="CA241" s="64">
        <v>-0.57447403999999502</v>
      </c>
      <c r="CB241" s="64">
        <v>6.5933360000003396E-2</v>
      </c>
      <c r="CC241" s="64">
        <v>0.77695084000000103</v>
      </c>
      <c r="CD241" s="64">
        <v>8.0795789999998896E-2</v>
      </c>
      <c r="CE241" s="64">
        <v>-2.1626249999995299E-2</v>
      </c>
      <c r="CF241" s="64">
        <v>0.45330453000000898</v>
      </c>
      <c r="CG241" s="64">
        <v>0.89206915999999803</v>
      </c>
      <c r="CH241" s="64">
        <v>3.7579462000003602E-2</v>
      </c>
      <c r="CI241" s="64">
        <v>0.17081249999999501</v>
      </c>
      <c r="CJ241" s="64">
        <v>-0.33584773999999501</v>
      </c>
      <c r="CK241" s="64">
        <v>-5.78689459999948E-2</v>
      </c>
      <c r="CL241" s="64">
        <v>-0.34235084000000499</v>
      </c>
      <c r="CM241" s="64">
        <v>-0.63297169999999603</v>
      </c>
      <c r="CN241" s="64">
        <v>-1.0032899</v>
      </c>
      <c r="CO241" s="64">
        <v>0.92596596000000797</v>
      </c>
      <c r="CP241" s="64">
        <v>7.6716089999995199E-2</v>
      </c>
      <c r="CQ241" s="64">
        <v>0.14086354000000201</v>
      </c>
      <c r="CR241" s="64">
        <v>0.22426596000000301</v>
      </c>
      <c r="CS241" s="64">
        <v>7.15865639999924E-2</v>
      </c>
      <c r="CT241" s="64">
        <v>-0.18363531999999699</v>
      </c>
      <c r="CU241" s="64">
        <v>0.86563660000000797</v>
      </c>
      <c r="CV241" s="64">
        <v>0.80741334000000697</v>
      </c>
      <c r="CW241" s="64">
        <v>-0.37118980000000501</v>
      </c>
      <c r="CX241" s="64">
        <v>4.4708777000002101E-2</v>
      </c>
      <c r="CY241" s="64">
        <v>0.213749479999992</v>
      </c>
      <c r="CZ241" s="64">
        <v>0.18496010999999901</v>
      </c>
      <c r="DA241" s="64">
        <v>-0.101368589999995</v>
      </c>
      <c r="DB241" s="64">
        <v>-0.22189525000000401</v>
      </c>
      <c r="DC241" s="64">
        <v>1.35016720000001</v>
      </c>
      <c r="DD241" s="64">
        <v>-0.225011350000004</v>
      </c>
      <c r="DE241" s="64">
        <v>-0.28667209999999599</v>
      </c>
      <c r="DF241" s="64">
        <v>8.3815490000005405E-2</v>
      </c>
      <c r="DG241" s="64">
        <v>0.16705261000000701</v>
      </c>
      <c r="DH241" s="64">
        <v>-0.272484630000003</v>
      </c>
      <c r="DI241" s="64">
        <v>0</v>
      </c>
      <c r="DJ241" s="64">
        <v>3.3079919999989799E-2</v>
      </c>
      <c r="DK241" s="64">
        <v>-0.63557629999999599</v>
      </c>
      <c r="DL241" s="64">
        <v>-5.7045119999998797E-2</v>
      </c>
      <c r="DM241" s="64">
        <v>0.48261510000000601</v>
      </c>
      <c r="DN241" s="64">
        <v>0.41716084000000803</v>
      </c>
      <c r="DO241" s="64">
        <v>0.31290745999998898</v>
      </c>
      <c r="DP241" s="64">
        <v>-0.107310900000002</v>
      </c>
      <c r="DQ241" s="64">
        <v>3.5437236999991101E-2</v>
      </c>
      <c r="DR241" s="64">
        <v>0.95295334000000698</v>
      </c>
      <c r="DS241" s="64">
        <v>-0.30936714999999498</v>
      </c>
      <c r="DT241" s="64">
        <v>0.11187354499999599</v>
      </c>
      <c r="DU241" s="64">
        <v>-6.3815996000005107E-2</v>
      </c>
      <c r="DV241" s="64">
        <v>7.63125350000005E-2</v>
      </c>
      <c r="DW241" s="64">
        <v>0.53498899999999705</v>
      </c>
      <c r="DX241" s="64">
        <v>-0.15558805000000001</v>
      </c>
      <c r="DY241" s="64">
        <v>6.23437350000033E-2</v>
      </c>
      <c r="DZ241" s="64">
        <v>6.8173487999922998E-3</v>
      </c>
      <c r="EA241" s="64">
        <v>-0.17897302999999601</v>
      </c>
      <c r="EB241" s="64">
        <v>-0.50999224000000098</v>
      </c>
    </row>
    <row r="242" spans="1:132" x14ac:dyDescent="0.3">
      <c r="A242" s="63"/>
      <c r="B242" s="80" t="s">
        <v>219</v>
      </c>
      <c r="C242" s="64">
        <v>0.189867935844346</v>
      </c>
      <c r="D242" s="64">
        <v>-4.7510696781549698E-3</v>
      </c>
      <c r="E242" s="64">
        <v>0.254642651114945</v>
      </c>
      <c r="F242" s="64">
        <v>-0.33365773990210501</v>
      </c>
      <c r="G242" s="64">
        <v>-0.77078742248800602</v>
      </c>
      <c r="H242" s="64">
        <v>-0.243800814749395</v>
      </c>
      <c r="I242" s="64">
        <v>-0.2100284683069</v>
      </c>
      <c r="J242" s="64">
        <v>0.186290470305539</v>
      </c>
      <c r="K242" s="64">
        <v>-8.9822226243241293E-2</v>
      </c>
      <c r="L242" s="64">
        <v>0.50065334596021105</v>
      </c>
      <c r="M242" s="64">
        <v>0.12521205567681501</v>
      </c>
      <c r="N242" s="64">
        <v>0.18708575183439299</v>
      </c>
      <c r="O242" s="64">
        <v>7.6899971060684399E-2</v>
      </c>
      <c r="P242" s="64">
        <v>4.6214137791489298E-3</v>
      </c>
      <c r="Q242" s="64">
        <v>-8.2441463489069097E-2</v>
      </c>
      <c r="R242" s="64">
        <v>8.7199786931058093E-2</v>
      </c>
      <c r="S242" s="64">
        <v>0.16738607550665899</v>
      </c>
      <c r="T242" s="64">
        <v>0.27517545235693502</v>
      </c>
      <c r="U242" s="64">
        <v>0.16361560735986799</v>
      </c>
      <c r="V242" s="64">
        <v>0.10791335474476001</v>
      </c>
      <c r="W242" s="64">
        <v>0.112693207457859</v>
      </c>
      <c r="X242" s="64">
        <v>-2.0192956900855201E-2</v>
      </c>
      <c r="Y242" s="64">
        <v>-0.12410521494360401</v>
      </c>
      <c r="Z242" s="64">
        <v>-7.0272093528722698E-2</v>
      </c>
      <c r="AA242" s="64">
        <v>-4.9290332282869699E-2</v>
      </c>
      <c r="AB242" s="64">
        <v>3.4787242955869303E-2</v>
      </c>
      <c r="AC242" s="64">
        <v>0.16633437355730901</v>
      </c>
      <c r="AD242" s="64">
        <v>-0.16112642870857999</v>
      </c>
      <c r="AE242" s="64">
        <v>9.8016797495548199E-3</v>
      </c>
      <c r="AF242" s="64">
        <v>-0.13107302923310901</v>
      </c>
      <c r="AG242" s="64">
        <v>5.5889708486800402E-2</v>
      </c>
      <c r="AH242" s="64">
        <v>-6.6562834321859402E-2</v>
      </c>
      <c r="AI242" s="64">
        <v>0.17201390764687299</v>
      </c>
      <c r="AJ242" s="64">
        <v>8.6078337648443096E-2</v>
      </c>
      <c r="AK242" s="64">
        <v>7.77216253831092E-2</v>
      </c>
      <c r="AL242" s="64">
        <v>6.6766641377169504E-3</v>
      </c>
      <c r="AM242" s="64">
        <v>-0.210838408074565</v>
      </c>
      <c r="AN242" s="64">
        <v>4.7260024810924497E-3</v>
      </c>
      <c r="AO242" s="64">
        <v>0.15746267775169601</v>
      </c>
      <c r="AP242" s="64">
        <v>4.6138279377938601E-2</v>
      </c>
      <c r="AQ242" s="64">
        <v>0.23955757212905701</v>
      </c>
      <c r="AR242" s="64">
        <v>-8.3212229498552698E-2</v>
      </c>
      <c r="AS242" s="64">
        <v>0.19823957674909301</v>
      </c>
      <c r="AT242" s="64">
        <v>8.1832190039765607E-3</v>
      </c>
      <c r="AU242" s="64">
        <v>0</v>
      </c>
      <c r="AV242" s="64">
        <v>-6.1526712784032399E-3</v>
      </c>
      <c r="AW242" s="64">
        <v>6.6781495059165003E-2</v>
      </c>
      <c r="AX242" s="64">
        <v>0.25384361939977401</v>
      </c>
      <c r="AY242" s="64">
        <v>-5.33828925690982E-2</v>
      </c>
      <c r="AZ242" s="64">
        <v>-0.16711404605184199</v>
      </c>
      <c r="BA242" s="64">
        <v>7.75055554905313E-2</v>
      </c>
      <c r="BB242" s="64">
        <v>0.13988667841418101</v>
      </c>
      <c r="BC242" s="64">
        <v>0.14866707678999899</v>
      </c>
      <c r="BD242" s="64">
        <v>0.20473085194683299</v>
      </c>
      <c r="BE242" s="64">
        <v>-0.23574306832564501</v>
      </c>
      <c r="BF242" s="64">
        <v>3.96712199989269E-2</v>
      </c>
      <c r="BG242" s="64">
        <v>3.9149541095118097E-2</v>
      </c>
      <c r="BH242" s="64">
        <v>4.84913531975995E-2</v>
      </c>
      <c r="BI242" s="64">
        <v>-6.0166771775349598E-2</v>
      </c>
      <c r="BJ242" s="64">
        <v>3.06688102834629E-2</v>
      </c>
      <c r="BK242" s="64">
        <v>6.7665950946915701E-2</v>
      </c>
      <c r="BL242" s="64">
        <v>0.31077577357625502</v>
      </c>
      <c r="BM242" s="64">
        <v>1.52342357761182E-2</v>
      </c>
      <c r="BN242" s="64">
        <v>0.16509375568964901</v>
      </c>
      <c r="BO242" s="64">
        <v>-4.2474696882755E-2</v>
      </c>
      <c r="BP242" s="64">
        <v>0.19441942344156099</v>
      </c>
      <c r="BQ242" s="64">
        <v>0.192307299795691</v>
      </c>
      <c r="BR242" s="64">
        <v>-8.1331622124358696E-2</v>
      </c>
      <c r="BS242" s="64">
        <v>5.6647361324713201E-2</v>
      </c>
      <c r="BT242" s="64">
        <v>1.7780814869894399E-2</v>
      </c>
      <c r="BU242" s="64">
        <v>-0.22989787926461799</v>
      </c>
      <c r="BV242" s="64">
        <v>-0.18706789202645999</v>
      </c>
      <c r="BW242" s="64">
        <v>0.25935946744915001</v>
      </c>
      <c r="BX242" s="64">
        <v>4.1886060267470902E-2</v>
      </c>
      <c r="BY242" s="64">
        <v>-0.29292221731561702</v>
      </c>
      <c r="BZ242" s="64">
        <v>-8.0503920312324798E-2</v>
      </c>
      <c r="CA242" s="64">
        <v>-0.102107889409686</v>
      </c>
      <c r="CB242" s="64">
        <v>1.5607192136890501E-3</v>
      </c>
      <c r="CC242" s="64">
        <v>4.8951323034418501E-2</v>
      </c>
      <c r="CD242" s="64">
        <v>0.16234648119755099</v>
      </c>
      <c r="CE242" s="64">
        <v>0.35252513660646301</v>
      </c>
      <c r="CF242" s="64">
        <v>0.147803526300994</v>
      </c>
      <c r="CG242" s="64">
        <v>-4.5349472990896499E-2</v>
      </c>
      <c r="CH242" s="64">
        <v>-4.3996433013493402E-2</v>
      </c>
      <c r="CI242" s="64">
        <v>0.124803742932134</v>
      </c>
      <c r="CJ242" s="64">
        <v>6.7516761143715506E-2</v>
      </c>
      <c r="CK242" s="64">
        <v>0.29002201321874899</v>
      </c>
      <c r="CL242" s="64">
        <v>-0.100302164553667</v>
      </c>
      <c r="CM242" s="64">
        <v>9.3359752902899606E-2</v>
      </c>
      <c r="CN242" s="64">
        <v>0.26224961439025302</v>
      </c>
      <c r="CO242" s="64">
        <v>0.231953903133819</v>
      </c>
      <c r="CP242" s="64">
        <v>0.106627405240856</v>
      </c>
      <c r="CQ242" s="64">
        <v>-4.1058006806116203E-2</v>
      </c>
      <c r="CR242" s="64">
        <v>8.4046860495989903E-2</v>
      </c>
      <c r="CS242" s="64">
        <v>-0.11112570052941299</v>
      </c>
      <c r="CT242" s="64">
        <v>0.117327900380593</v>
      </c>
      <c r="CU242" s="64">
        <v>2.0363268557344098E-2</v>
      </c>
      <c r="CV242" s="64">
        <v>0.38259530201671899</v>
      </c>
      <c r="CW242" s="64">
        <v>-0.110958167988173</v>
      </c>
      <c r="CX242" s="64">
        <v>-0.10841767068013899</v>
      </c>
      <c r="CY242" s="64">
        <v>-2.1826513285860799E-2</v>
      </c>
      <c r="CZ242" s="64">
        <v>0.10841423817056201</v>
      </c>
      <c r="DA242" s="64">
        <v>-3.09533830695208E-2</v>
      </c>
      <c r="DB242" s="64">
        <v>-0.210691107176952</v>
      </c>
      <c r="DC242" s="64">
        <v>0.33109232278094602</v>
      </c>
      <c r="DD242" s="64">
        <v>-8.2562701918242901E-2</v>
      </c>
      <c r="DE242" s="64">
        <v>-3.64999860742121E-2</v>
      </c>
      <c r="DF242" s="64">
        <v>3.525376111293E-2</v>
      </c>
      <c r="DG242" s="64">
        <v>0.20082835020471801</v>
      </c>
      <c r="DH242" s="64">
        <v>-6.81044318911916E-2</v>
      </c>
      <c r="DI242" s="64">
        <v>0</v>
      </c>
      <c r="DJ242" s="64">
        <v>-2.71322644026184E-2</v>
      </c>
      <c r="DK242" s="64">
        <v>-0.28874178178773802</v>
      </c>
      <c r="DL242" s="64">
        <v>0.30036663027555</v>
      </c>
      <c r="DM242" s="64">
        <v>0.30742246583039801</v>
      </c>
      <c r="DN242" s="64">
        <v>0.49710882790909899</v>
      </c>
      <c r="DO242" s="64">
        <v>0.143884940105132</v>
      </c>
      <c r="DP242" s="64">
        <v>-4.9919994466929303E-2</v>
      </c>
      <c r="DQ242" s="64">
        <v>0.26847887006404803</v>
      </c>
      <c r="DR242" s="64">
        <v>0.25482799811939999</v>
      </c>
      <c r="DS242" s="64">
        <v>-0.119802120811119</v>
      </c>
      <c r="DT242" s="64">
        <v>0.12753135790606299</v>
      </c>
      <c r="DU242" s="64">
        <v>0.111353592333385</v>
      </c>
      <c r="DV242" s="64">
        <v>-6.6365889614716803E-2</v>
      </c>
      <c r="DW242" s="64">
        <v>-0.229827866882515</v>
      </c>
      <c r="DX242" s="64">
        <v>-0.122677421953143</v>
      </c>
      <c r="DY242" s="64">
        <v>0.13081901480309599</v>
      </c>
      <c r="DZ242" s="64">
        <v>0.15678935842724501</v>
      </c>
      <c r="EA242" s="64">
        <v>1.36166766985246E-2</v>
      </c>
      <c r="EB242" s="64">
        <v>-0.20319211227087799</v>
      </c>
    </row>
    <row r="243" spans="1:132" x14ac:dyDescent="0.3">
      <c r="A243" s="63"/>
      <c r="B243" s="81" t="s">
        <v>438</v>
      </c>
      <c r="C243" s="64">
        <v>0.15814243500000799</v>
      </c>
      <c r="D243" s="64">
        <v>-1.1750148500000401E-2</v>
      </c>
      <c r="E243" s="64">
        <v>0.25611752500001</v>
      </c>
      <c r="F243" s="64">
        <v>-0.49564066499999698</v>
      </c>
      <c r="G243" s="64">
        <v>-0.61147325000000496</v>
      </c>
      <c r="H243" s="64">
        <v>-0.15714001500000099</v>
      </c>
      <c r="I243" s="64">
        <v>-0.28697481999999702</v>
      </c>
      <c r="J243" s="64">
        <v>0.44732450000000101</v>
      </c>
      <c r="K243" s="64">
        <v>-3.3965570000005198E-2</v>
      </c>
      <c r="L243" s="64">
        <v>0.48941714999999297</v>
      </c>
      <c r="M243" s="64">
        <v>6.33527850000037E-2</v>
      </c>
      <c r="N243" s="64">
        <v>0.12128056000000299</v>
      </c>
      <c r="O243" s="64">
        <v>0.109423215000004</v>
      </c>
      <c r="P243" s="64">
        <v>8.0289615000062094E-3</v>
      </c>
      <c r="Q243" s="64">
        <v>0.10911867000000799</v>
      </c>
      <c r="R243" s="64">
        <v>2.0912835000008699E-2</v>
      </c>
      <c r="S243" s="64">
        <v>0.163780690000004</v>
      </c>
      <c r="T243" s="64">
        <v>0.14073751999998901</v>
      </c>
      <c r="U243" s="64">
        <v>0.12218612499999</v>
      </c>
      <c r="V243" s="64">
        <v>6.4557044999991001E-2</v>
      </c>
      <c r="W243" s="64">
        <v>0.10245541500000201</v>
      </c>
      <c r="X243" s="64">
        <v>3.9325344999952003E-3</v>
      </c>
      <c r="Y243" s="64">
        <v>-6.1399567999997899E-2</v>
      </c>
      <c r="Z243" s="64">
        <v>0.10231612500000201</v>
      </c>
      <c r="AA243" s="64">
        <v>-2.62723640000018E-2</v>
      </c>
      <c r="AB243" s="64">
        <v>-2.2165640000004799E-2</v>
      </c>
      <c r="AC243" s="64">
        <v>0.124855480000008</v>
      </c>
      <c r="AD243" s="64">
        <v>-5.9034555000003798E-2</v>
      </c>
      <c r="AE243" s="64">
        <v>1.1593725499992E-2</v>
      </c>
      <c r="AF243" s="64">
        <v>-6.2355052499996101E-2</v>
      </c>
      <c r="AG243" s="64">
        <v>8.7680824999991594E-2</v>
      </c>
      <c r="AH243" s="64">
        <v>2.19409410000093E-2</v>
      </c>
      <c r="AI243" s="64">
        <v>3.6725502500001297E-2</v>
      </c>
      <c r="AJ243" s="64">
        <v>3.8115479999989398E-2</v>
      </c>
      <c r="AK243" s="64">
        <v>0.109020680000005</v>
      </c>
      <c r="AL243" s="64">
        <v>7.9680374999990797E-2</v>
      </c>
      <c r="AM243" s="64">
        <v>-3.03732999999973E-2</v>
      </c>
      <c r="AN243" s="64">
        <v>-8.84466150000041E-2</v>
      </c>
      <c r="AO243" s="64">
        <v>0.17715956499999599</v>
      </c>
      <c r="AP243" s="64">
        <v>5.3443941999997698E-2</v>
      </c>
      <c r="AQ243" s="64">
        <v>7.8344539999997104E-2</v>
      </c>
      <c r="AR243" s="64">
        <v>-5.6535280000002998E-2</v>
      </c>
      <c r="AS243" s="64">
        <v>0.12721942500000299</v>
      </c>
      <c r="AT243" s="64">
        <v>-8.5922949999994697E-2</v>
      </c>
      <c r="AU243" s="64">
        <v>0</v>
      </c>
      <c r="AV243" s="64">
        <v>0.100033359999996</v>
      </c>
      <c r="AW243" s="64">
        <v>5.4943564999998501E-2</v>
      </c>
      <c r="AX243" s="64">
        <v>0.18155847500000999</v>
      </c>
      <c r="AY243" s="64">
        <v>4.9937590000004299E-2</v>
      </c>
      <c r="AZ243" s="64">
        <v>-9.6985905000002204E-2</v>
      </c>
      <c r="BA243" s="64">
        <v>3.8478452500001502E-2</v>
      </c>
      <c r="BB243" s="64">
        <v>9.9520184999990505E-2</v>
      </c>
      <c r="BC243" s="64">
        <v>0.120831519999998</v>
      </c>
      <c r="BD243" s="64">
        <v>0.129901659999998</v>
      </c>
      <c r="BE243" s="64">
        <v>-0.16229143499999499</v>
      </c>
      <c r="BF243" s="64">
        <v>0.102440680000004</v>
      </c>
      <c r="BG243" s="64">
        <v>-6.5300250000000004E-2</v>
      </c>
      <c r="BH243" s="64">
        <v>2.22895070000062E-2</v>
      </c>
      <c r="BI243" s="64">
        <v>-7.8835420000000794E-2</v>
      </c>
      <c r="BJ243" s="64">
        <v>2.0969380000002098E-2</v>
      </c>
      <c r="BK243" s="64">
        <v>-1.6230544999995499E-2</v>
      </c>
      <c r="BL243" s="64">
        <v>0.357002380000004</v>
      </c>
      <c r="BM243" s="64">
        <v>5.6192196999993498E-2</v>
      </c>
      <c r="BN243" s="64">
        <v>0.17294208500000499</v>
      </c>
      <c r="BO243" s="64">
        <v>1.9577475000009899E-2</v>
      </c>
      <c r="BP243" s="64">
        <v>0.123331069999999</v>
      </c>
      <c r="BQ243" s="64">
        <v>0.299092560000003</v>
      </c>
      <c r="BR243" s="64">
        <v>-4.6003539999994701E-2</v>
      </c>
      <c r="BS243" s="64">
        <v>0.15967962000000799</v>
      </c>
      <c r="BT243" s="64">
        <v>0</v>
      </c>
      <c r="BU243" s="64">
        <v>-0.232267649999995</v>
      </c>
      <c r="BV243" s="64">
        <v>-0.234740320000004</v>
      </c>
      <c r="BW243" s="64">
        <v>0.27408579999999</v>
      </c>
      <c r="BX243" s="64">
        <v>0.10206964599999099</v>
      </c>
      <c r="BY243" s="64">
        <v>-0.26952767000000299</v>
      </c>
      <c r="BZ243" s="64">
        <v>-0.17720203000000101</v>
      </c>
      <c r="CA243" s="64">
        <v>-8.9296949999995198E-2</v>
      </c>
      <c r="CB243" s="64">
        <v>-0.15800309000000301</v>
      </c>
      <c r="CC243" s="64">
        <v>5.6146424000003102E-2</v>
      </c>
      <c r="CD243" s="64">
        <v>0.26698309999999598</v>
      </c>
      <c r="CE243" s="64">
        <v>0.35690787000000102</v>
      </c>
      <c r="CF243" s="64">
        <v>0.144675100000002</v>
      </c>
      <c r="CG243" s="64">
        <v>2.8915701000009598E-2</v>
      </c>
      <c r="CH243" s="64">
        <v>7.6712109999999001E-2</v>
      </c>
      <c r="CI243" s="64">
        <v>0.145876630000008</v>
      </c>
      <c r="CJ243" s="64">
        <v>0.13694020999999201</v>
      </c>
      <c r="CK243" s="64">
        <v>0.26350152000000898</v>
      </c>
      <c r="CL243" s="64">
        <v>-3.4778975000004902E-2</v>
      </c>
      <c r="CM243" s="64">
        <v>0.115267135000008</v>
      </c>
      <c r="CN243" s="64">
        <v>0.10818578000000301</v>
      </c>
      <c r="CO243" s="64">
        <v>0.30666420000000599</v>
      </c>
      <c r="CP243" s="64">
        <v>0.16868618000001101</v>
      </c>
      <c r="CQ243" s="64">
        <v>-4.3314893000001603E-2</v>
      </c>
      <c r="CR243" s="64">
        <v>0.18664541999999801</v>
      </c>
      <c r="CS243" s="64">
        <v>-2.7085707999996399E-2</v>
      </c>
      <c r="CT243" s="64">
        <v>0.179674159999998</v>
      </c>
      <c r="CU243" s="64">
        <v>0.106067900000006</v>
      </c>
      <c r="CV243" s="64">
        <v>0.40752881999999202</v>
      </c>
      <c r="CW243" s="64">
        <v>-2.9464953000002399E-2</v>
      </c>
      <c r="CX243" s="64">
        <v>-6.4069290000001694E-2</v>
      </c>
      <c r="CY243" s="64">
        <v>-5.8394810000028698E-3</v>
      </c>
      <c r="CZ243" s="64">
        <v>9.7098690000008203E-2</v>
      </c>
      <c r="DA243" s="64">
        <v>-0.14529737999999801</v>
      </c>
      <c r="DB243" s="64">
        <v>-0.190532480000005</v>
      </c>
      <c r="DC243" s="64">
        <v>0.31631020000000298</v>
      </c>
      <c r="DD243" s="64">
        <v>-7.0814480000003205E-2</v>
      </c>
      <c r="DE243" s="64">
        <v>-0.150514810000002</v>
      </c>
      <c r="DF243" s="64">
        <v>-6.5485729999981198E-3</v>
      </c>
      <c r="DG243" s="64">
        <v>0.33167436999999</v>
      </c>
      <c r="DH243" s="64">
        <v>-1.70444010000326E-3</v>
      </c>
      <c r="DI243" s="64">
        <v>0</v>
      </c>
      <c r="DJ243" s="64">
        <v>0</v>
      </c>
      <c r="DK243" s="64">
        <v>-0.33137903000000102</v>
      </c>
      <c r="DL243" s="64">
        <v>0.30255980000000199</v>
      </c>
      <c r="DM243" s="64">
        <v>0.30603570000000702</v>
      </c>
      <c r="DN243" s="64">
        <v>0.59145430000000498</v>
      </c>
      <c r="DO243" s="64">
        <v>-5.4768689999873399E-4</v>
      </c>
      <c r="DP243" s="64">
        <v>4.4703059999995402E-2</v>
      </c>
      <c r="DQ243" s="64">
        <v>0.37943250000001</v>
      </c>
      <c r="DR243" s="64">
        <v>0.36027389999999698</v>
      </c>
      <c r="DS243" s="64">
        <v>-0.109767449999998</v>
      </c>
      <c r="DT243" s="64">
        <v>7.9261870000002496E-2</v>
      </c>
      <c r="DU243" s="64">
        <v>0.19420599999999699</v>
      </c>
      <c r="DV243" s="64">
        <v>-5.6514955999997799E-2</v>
      </c>
      <c r="DW243" s="64">
        <v>-0.33792191999999499</v>
      </c>
      <c r="DX243" s="64">
        <v>-0.21095573999999601</v>
      </c>
      <c r="DY243" s="64">
        <v>0.35379013000000897</v>
      </c>
      <c r="DZ243" s="90">
        <v>0.221183149999993</v>
      </c>
      <c r="EA243" s="90">
        <v>0.18143551000000499</v>
      </c>
      <c r="EB243" s="64">
        <v>-0.26072892999999803</v>
      </c>
    </row>
    <row r="244" spans="1:132" x14ac:dyDescent="0.3">
      <c r="A244" s="63"/>
      <c r="B244" s="82" t="s">
        <v>221</v>
      </c>
      <c r="C244" s="64">
        <v>0.15814243500000799</v>
      </c>
      <c r="D244" s="64">
        <v>-1.1750148500000401E-2</v>
      </c>
      <c r="E244" s="64">
        <v>0.25611752500001</v>
      </c>
      <c r="F244" s="64">
        <v>-0.49564066499999698</v>
      </c>
      <c r="G244" s="64">
        <v>-0.61147325000000496</v>
      </c>
      <c r="H244" s="64">
        <v>-0.15714001500000099</v>
      </c>
      <c r="I244" s="64">
        <v>-0.28697481999999702</v>
      </c>
      <c r="J244" s="64">
        <v>0.44732450000000101</v>
      </c>
      <c r="K244" s="64">
        <v>-3.3965570000005198E-2</v>
      </c>
      <c r="L244" s="64">
        <v>0.48941714999999297</v>
      </c>
      <c r="M244" s="64">
        <v>6.33527850000037E-2</v>
      </c>
      <c r="N244" s="64">
        <v>0.12128056000000299</v>
      </c>
      <c r="O244" s="64">
        <v>0.109423215000004</v>
      </c>
      <c r="P244" s="64">
        <v>8.0289615000062094E-3</v>
      </c>
      <c r="Q244" s="64">
        <v>0.10911867000000799</v>
      </c>
      <c r="R244" s="64">
        <v>2.0912835000008699E-2</v>
      </c>
      <c r="S244" s="64">
        <v>0.163780690000004</v>
      </c>
      <c r="T244" s="64">
        <v>0.14073751999998901</v>
      </c>
      <c r="U244" s="64">
        <v>0.12218612499999</v>
      </c>
      <c r="V244" s="64">
        <v>6.4557044999991001E-2</v>
      </c>
      <c r="W244" s="64">
        <v>0.10245541500000201</v>
      </c>
      <c r="X244" s="64">
        <v>3.9325344999952003E-3</v>
      </c>
      <c r="Y244" s="64">
        <v>-6.1399567999997899E-2</v>
      </c>
      <c r="Z244" s="64">
        <v>0.10231612500000201</v>
      </c>
      <c r="AA244" s="64">
        <v>-2.62723640000018E-2</v>
      </c>
      <c r="AB244" s="64">
        <v>-2.2165640000004799E-2</v>
      </c>
      <c r="AC244" s="64">
        <v>0.124855480000008</v>
      </c>
      <c r="AD244" s="64">
        <v>-5.9034555000003798E-2</v>
      </c>
      <c r="AE244" s="64">
        <v>1.1593725499992E-2</v>
      </c>
      <c r="AF244" s="64">
        <v>-6.2355052499996101E-2</v>
      </c>
      <c r="AG244" s="64">
        <v>8.7680824999991594E-2</v>
      </c>
      <c r="AH244" s="64">
        <v>2.19409410000093E-2</v>
      </c>
      <c r="AI244" s="64">
        <v>3.6725502500001297E-2</v>
      </c>
      <c r="AJ244" s="64">
        <v>3.8115479999989398E-2</v>
      </c>
      <c r="AK244" s="64">
        <v>0.109020680000005</v>
      </c>
      <c r="AL244" s="64">
        <v>7.9680374999990797E-2</v>
      </c>
      <c r="AM244" s="64">
        <v>-3.03732999999973E-2</v>
      </c>
      <c r="AN244" s="64">
        <v>-8.84466150000041E-2</v>
      </c>
      <c r="AO244" s="64">
        <v>0.17715956499999599</v>
      </c>
      <c r="AP244" s="64">
        <v>5.3443941999997698E-2</v>
      </c>
      <c r="AQ244" s="64">
        <v>7.8344539999997104E-2</v>
      </c>
      <c r="AR244" s="64">
        <v>-5.6535280000002998E-2</v>
      </c>
      <c r="AS244" s="64">
        <v>0.12721942500000299</v>
      </c>
      <c r="AT244" s="64">
        <v>-8.5922949999994697E-2</v>
      </c>
      <c r="AU244" s="64">
        <v>0</v>
      </c>
      <c r="AV244" s="64">
        <v>0.100033359999996</v>
      </c>
      <c r="AW244" s="64">
        <v>5.4943564999998501E-2</v>
      </c>
      <c r="AX244" s="64">
        <v>0.18155847500000999</v>
      </c>
      <c r="AY244" s="64">
        <v>4.9937590000004299E-2</v>
      </c>
      <c r="AZ244" s="64">
        <v>-9.6985905000002204E-2</v>
      </c>
      <c r="BA244" s="64">
        <v>3.8478452500001502E-2</v>
      </c>
      <c r="BB244" s="64">
        <v>9.9520184999990505E-2</v>
      </c>
      <c r="BC244" s="64">
        <v>0.120831519999998</v>
      </c>
      <c r="BD244" s="64">
        <v>0.129901659999998</v>
      </c>
      <c r="BE244" s="64">
        <v>-0.16229143499999499</v>
      </c>
      <c r="BF244" s="64">
        <v>0.102440680000004</v>
      </c>
      <c r="BG244" s="64">
        <v>-6.5300250000000004E-2</v>
      </c>
      <c r="BH244" s="64">
        <v>2.22895070000062E-2</v>
      </c>
      <c r="BI244" s="64">
        <v>-7.8835420000000794E-2</v>
      </c>
      <c r="BJ244" s="64">
        <v>2.0969380000002098E-2</v>
      </c>
      <c r="BK244" s="64">
        <v>-1.6230544999995499E-2</v>
      </c>
      <c r="BL244" s="64">
        <v>0.357002380000004</v>
      </c>
      <c r="BM244" s="64">
        <v>5.6192196999993498E-2</v>
      </c>
      <c r="BN244" s="64">
        <v>0.17294208500000499</v>
      </c>
      <c r="BO244" s="64">
        <v>1.9577475000009899E-2</v>
      </c>
      <c r="BP244" s="64">
        <v>0.123331069999999</v>
      </c>
      <c r="BQ244" s="64">
        <v>0.299092560000003</v>
      </c>
      <c r="BR244" s="64">
        <v>-4.6003539999994701E-2</v>
      </c>
      <c r="BS244" s="64">
        <v>0.15967962000000799</v>
      </c>
      <c r="BT244" s="64">
        <v>0</v>
      </c>
      <c r="BU244" s="64">
        <v>-0.232267649999995</v>
      </c>
      <c r="BV244" s="64">
        <v>-0.234740320000004</v>
      </c>
      <c r="BW244" s="64">
        <v>0.27408579999999</v>
      </c>
      <c r="BX244" s="64">
        <v>0.10206964599999099</v>
      </c>
      <c r="BY244" s="64">
        <v>-0.26952767000000299</v>
      </c>
      <c r="BZ244" s="64">
        <v>-0.17720203000000101</v>
      </c>
      <c r="CA244" s="64">
        <v>-8.9296949999995198E-2</v>
      </c>
      <c r="CB244" s="64">
        <v>-0.15800309000000301</v>
      </c>
      <c r="CC244" s="64">
        <v>5.6146424000003102E-2</v>
      </c>
      <c r="CD244" s="64">
        <v>0.26698309999999598</v>
      </c>
      <c r="CE244" s="64">
        <v>0.35690787000000102</v>
      </c>
      <c r="CF244" s="64">
        <v>0.144675100000002</v>
      </c>
      <c r="CG244" s="64">
        <v>2.8915701000009598E-2</v>
      </c>
      <c r="CH244" s="64">
        <v>7.6712109999999001E-2</v>
      </c>
      <c r="CI244" s="64">
        <v>0.145876630000008</v>
      </c>
      <c r="CJ244" s="64">
        <v>0.13694020999999201</v>
      </c>
      <c r="CK244" s="64">
        <v>0.26350152000000898</v>
      </c>
      <c r="CL244" s="64">
        <v>-3.4778975000004902E-2</v>
      </c>
      <c r="CM244" s="64">
        <v>0.115267135000008</v>
      </c>
      <c r="CN244" s="64">
        <v>0.10818578000000301</v>
      </c>
      <c r="CO244" s="64">
        <v>0.30666420000000599</v>
      </c>
      <c r="CP244" s="64">
        <v>0.16868618000001101</v>
      </c>
      <c r="CQ244" s="64">
        <v>-4.3314893000001603E-2</v>
      </c>
      <c r="CR244" s="64">
        <v>0.18664541999999801</v>
      </c>
      <c r="CS244" s="64">
        <v>-2.7085707999996399E-2</v>
      </c>
      <c r="CT244" s="64">
        <v>0.179674159999998</v>
      </c>
      <c r="CU244" s="64">
        <v>0.106067900000006</v>
      </c>
      <c r="CV244" s="64">
        <v>0.40752881999999202</v>
      </c>
      <c r="CW244" s="64">
        <v>-2.9464953000002399E-2</v>
      </c>
      <c r="CX244" s="64">
        <v>-6.4069290000001694E-2</v>
      </c>
      <c r="CY244" s="64">
        <v>-5.8394810000028698E-3</v>
      </c>
      <c r="CZ244" s="64">
        <v>9.7098690000008203E-2</v>
      </c>
      <c r="DA244" s="64">
        <v>-0.14529737999999801</v>
      </c>
      <c r="DB244" s="64">
        <v>-0.190532480000005</v>
      </c>
      <c r="DC244" s="64">
        <v>0.31631020000000298</v>
      </c>
      <c r="DD244" s="64">
        <v>-7.0814480000003205E-2</v>
      </c>
      <c r="DE244" s="64">
        <v>-0.150514810000002</v>
      </c>
      <c r="DF244" s="64">
        <v>-6.5485729999981198E-3</v>
      </c>
      <c r="DG244" s="64">
        <v>0.33167436999999</v>
      </c>
      <c r="DH244" s="64">
        <v>-1.70444010000326E-3</v>
      </c>
      <c r="DI244" s="64">
        <v>0</v>
      </c>
      <c r="DJ244" s="64">
        <v>0</v>
      </c>
      <c r="DK244" s="64">
        <v>-0.33137903000000102</v>
      </c>
      <c r="DL244" s="64">
        <v>0.30255980000000199</v>
      </c>
      <c r="DM244" s="64">
        <v>0.30603570000000702</v>
      </c>
      <c r="DN244" s="64">
        <v>0.59145430000000498</v>
      </c>
      <c r="DO244" s="64">
        <v>-5.4768689999873399E-4</v>
      </c>
      <c r="DP244" s="64">
        <v>4.4703059999995402E-2</v>
      </c>
      <c r="DQ244" s="64">
        <v>0.37943250000001</v>
      </c>
      <c r="DR244" s="64">
        <v>0.36027389999999698</v>
      </c>
      <c r="DS244" s="64">
        <v>-0.109767449999998</v>
      </c>
      <c r="DT244" s="64">
        <v>7.9261870000002496E-2</v>
      </c>
      <c r="DU244" s="64">
        <v>0.19420599999999699</v>
      </c>
      <c r="DV244" s="64">
        <v>-5.6514955999997799E-2</v>
      </c>
      <c r="DW244" s="64">
        <v>-0.33792191999999499</v>
      </c>
      <c r="DX244" s="64">
        <v>-0.21095573999999601</v>
      </c>
      <c r="DY244" s="64">
        <v>0.35379013000000897</v>
      </c>
      <c r="DZ244" s="64">
        <v>0.221183149999993</v>
      </c>
      <c r="EA244" s="64">
        <v>0.18143551000000499</v>
      </c>
      <c r="EB244" s="64">
        <v>-0.26072892999999803</v>
      </c>
    </row>
    <row r="245" spans="1:132" x14ac:dyDescent="0.3">
      <c r="A245" s="63"/>
      <c r="B245" s="82" t="s">
        <v>222</v>
      </c>
      <c r="C245" s="64">
        <v>0.15814243500000799</v>
      </c>
      <c r="D245" s="64">
        <v>-1.1750148500000401E-2</v>
      </c>
      <c r="E245" s="64">
        <v>0.25611752500001</v>
      </c>
      <c r="F245" s="64">
        <v>-0.49564066499999698</v>
      </c>
      <c r="G245" s="64">
        <v>-0.61147325000000496</v>
      </c>
      <c r="H245" s="64">
        <v>-0.15714001500000099</v>
      </c>
      <c r="I245" s="64">
        <v>-0.28697481999999702</v>
      </c>
      <c r="J245" s="64">
        <v>0.44732450000000101</v>
      </c>
      <c r="K245" s="64">
        <v>-3.3965570000005198E-2</v>
      </c>
      <c r="L245" s="64">
        <v>0.48941714999999297</v>
      </c>
      <c r="M245" s="64">
        <v>6.33527850000037E-2</v>
      </c>
      <c r="N245" s="64">
        <v>0.12128056000000299</v>
      </c>
      <c r="O245" s="64">
        <v>0.109423215000004</v>
      </c>
      <c r="P245" s="64">
        <v>8.0289615000062094E-3</v>
      </c>
      <c r="Q245" s="64">
        <v>0.10911867000000799</v>
      </c>
      <c r="R245" s="64">
        <v>2.0912835000008699E-2</v>
      </c>
      <c r="S245" s="64">
        <v>0.163780690000004</v>
      </c>
      <c r="T245" s="64">
        <v>0.14073751999998901</v>
      </c>
      <c r="U245" s="64">
        <v>0.12218612499999</v>
      </c>
      <c r="V245" s="64">
        <v>6.4557044999991001E-2</v>
      </c>
      <c r="W245" s="64">
        <v>0.10245541500000201</v>
      </c>
      <c r="X245" s="64">
        <v>3.9325344999952003E-3</v>
      </c>
      <c r="Y245" s="64">
        <v>-6.1399567999997899E-2</v>
      </c>
      <c r="Z245" s="64">
        <v>0.10231612500000201</v>
      </c>
      <c r="AA245" s="64">
        <v>-2.62723640000018E-2</v>
      </c>
      <c r="AB245" s="64">
        <v>-2.2165640000004799E-2</v>
      </c>
      <c r="AC245" s="64">
        <v>0.124855480000008</v>
      </c>
      <c r="AD245" s="64">
        <v>-5.9034555000003798E-2</v>
      </c>
      <c r="AE245" s="64">
        <v>1.1593725499992E-2</v>
      </c>
      <c r="AF245" s="64">
        <v>-6.2355052499996101E-2</v>
      </c>
      <c r="AG245" s="64">
        <v>8.7680824999991594E-2</v>
      </c>
      <c r="AH245" s="64">
        <v>2.19409410000093E-2</v>
      </c>
      <c r="AI245" s="64">
        <v>3.6725502500001297E-2</v>
      </c>
      <c r="AJ245" s="64">
        <v>3.8115479999989398E-2</v>
      </c>
      <c r="AK245" s="64">
        <v>0.109020680000005</v>
      </c>
      <c r="AL245" s="64">
        <v>7.9680374999990797E-2</v>
      </c>
      <c r="AM245" s="64">
        <v>-3.03732999999973E-2</v>
      </c>
      <c r="AN245" s="64">
        <v>-8.84466150000041E-2</v>
      </c>
      <c r="AO245" s="64">
        <v>0.17715956499999599</v>
      </c>
      <c r="AP245" s="64">
        <v>5.3443941999997698E-2</v>
      </c>
      <c r="AQ245" s="64">
        <v>7.8344539999997104E-2</v>
      </c>
      <c r="AR245" s="64">
        <v>-5.6535280000002998E-2</v>
      </c>
      <c r="AS245" s="64">
        <v>0.12721942500000299</v>
      </c>
      <c r="AT245" s="64">
        <v>-8.5922949999994697E-2</v>
      </c>
      <c r="AU245" s="64">
        <v>0</v>
      </c>
      <c r="AV245" s="64">
        <v>0.100033359999996</v>
      </c>
      <c r="AW245" s="64">
        <v>5.4943564999998501E-2</v>
      </c>
      <c r="AX245" s="64">
        <v>0.18155847500000999</v>
      </c>
      <c r="AY245" s="64">
        <v>4.9937590000004299E-2</v>
      </c>
      <c r="AZ245" s="64">
        <v>-9.6985905000002204E-2</v>
      </c>
      <c r="BA245" s="64">
        <v>3.8478452500001502E-2</v>
      </c>
      <c r="BB245" s="64">
        <v>9.9520184999990505E-2</v>
      </c>
      <c r="BC245" s="64">
        <v>0.120831519999998</v>
      </c>
      <c r="BD245" s="64">
        <v>0.129901659999998</v>
      </c>
      <c r="BE245" s="64">
        <v>-0.16229143499999499</v>
      </c>
      <c r="BF245" s="64">
        <v>0.102440680000004</v>
      </c>
      <c r="BG245" s="64">
        <v>-6.5300250000000004E-2</v>
      </c>
      <c r="BH245" s="64">
        <v>2.22895070000062E-2</v>
      </c>
      <c r="BI245" s="64">
        <v>-7.8835420000000794E-2</v>
      </c>
      <c r="BJ245" s="64">
        <v>2.0969380000002098E-2</v>
      </c>
      <c r="BK245" s="64">
        <v>-1.6230544999995499E-2</v>
      </c>
      <c r="BL245" s="64">
        <v>0.357002380000004</v>
      </c>
      <c r="BM245" s="64">
        <v>5.6192196999993498E-2</v>
      </c>
      <c r="BN245" s="64">
        <v>0.17294208500000499</v>
      </c>
      <c r="BO245" s="64">
        <v>1.9577475000009899E-2</v>
      </c>
      <c r="BP245" s="64">
        <v>0.123331069999999</v>
      </c>
      <c r="BQ245" s="64">
        <v>0.299092560000003</v>
      </c>
      <c r="BR245" s="64">
        <v>-4.6003539999994701E-2</v>
      </c>
      <c r="BS245" s="64">
        <v>0.15967962000000799</v>
      </c>
      <c r="BT245" s="64">
        <v>0</v>
      </c>
      <c r="BU245" s="64">
        <v>-0.232267649999995</v>
      </c>
      <c r="BV245" s="64">
        <v>-0.234740320000004</v>
      </c>
      <c r="BW245" s="64">
        <v>0.27408579999999</v>
      </c>
      <c r="BX245" s="64">
        <v>0.10206964599999099</v>
      </c>
      <c r="BY245" s="64">
        <v>-0.26952767000000299</v>
      </c>
      <c r="BZ245" s="64">
        <v>-0.17720203000000101</v>
      </c>
      <c r="CA245" s="64">
        <v>-8.9296949999995198E-2</v>
      </c>
      <c r="CB245" s="64">
        <v>-0.15800309000000301</v>
      </c>
      <c r="CC245" s="64">
        <v>5.6146424000003102E-2</v>
      </c>
      <c r="CD245" s="64">
        <v>0.26698309999999598</v>
      </c>
      <c r="CE245" s="64">
        <v>0.35690787000000102</v>
      </c>
      <c r="CF245" s="64">
        <v>0.144675100000002</v>
      </c>
      <c r="CG245" s="64">
        <v>2.8915701000009598E-2</v>
      </c>
      <c r="CH245" s="64">
        <v>7.6712109999999001E-2</v>
      </c>
      <c r="CI245" s="64">
        <v>0.145876630000008</v>
      </c>
      <c r="CJ245" s="64">
        <v>0.13694020999999201</v>
      </c>
      <c r="CK245" s="64">
        <v>0.26350152000000898</v>
      </c>
      <c r="CL245" s="64">
        <v>-3.4778975000004902E-2</v>
      </c>
      <c r="CM245" s="64">
        <v>0.115267135000008</v>
      </c>
      <c r="CN245" s="64">
        <v>0.10818578000000301</v>
      </c>
      <c r="CO245" s="64">
        <v>0.30666420000000599</v>
      </c>
      <c r="CP245" s="64">
        <v>0.16868618000001101</v>
      </c>
      <c r="CQ245" s="64">
        <v>-4.3314893000001603E-2</v>
      </c>
      <c r="CR245" s="64">
        <v>0.18664541999999801</v>
      </c>
      <c r="CS245" s="64">
        <v>-2.7085707999996399E-2</v>
      </c>
      <c r="CT245" s="64">
        <v>0.179674159999998</v>
      </c>
      <c r="CU245" s="64">
        <v>0.106067900000006</v>
      </c>
      <c r="CV245" s="64">
        <v>0.40752881999999202</v>
      </c>
      <c r="CW245" s="64">
        <v>-2.9464953000002399E-2</v>
      </c>
      <c r="CX245" s="64">
        <v>-6.4069290000001694E-2</v>
      </c>
      <c r="CY245" s="64">
        <v>-5.8394810000028698E-3</v>
      </c>
      <c r="CZ245" s="64">
        <v>9.7098690000008203E-2</v>
      </c>
      <c r="DA245" s="64">
        <v>-0.14529737999999801</v>
      </c>
      <c r="DB245" s="64">
        <v>-0.190532480000005</v>
      </c>
      <c r="DC245" s="64">
        <v>0.31631020000000298</v>
      </c>
      <c r="DD245" s="64">
        <v>-7.0814480000003205E-2</v>
      </c>
      <c r="DE245" s="64">
        <v>-0.150514810000002</v>
      </c>
      <c r="DF245" s="64">
        <v>-6.5485729999981198E-3</v>
      </c>
      <c r="DG245" s="64">
        <v>0.33167436999999</v>
      </c>
      <c r="DH245" s="64">
        <v>-1.70444010000326E-3</v>
      </c>
      <c r="DI245" s="64">
        <v>0</v>
      </c>
      <c r="DJ245" s="64">
        <v>0</v>
      </c>
      <c r="DK245" s="64">
        <v>-0.33137903000000102</v>
      </c>
      <c r="DL245" s="64">
        <v>0.30255980000000199</v>
      </c>
      <c r="DM245" s="64">
        <v>0.30603570000000702</v>
      </c>
      <c r="DN245" s="64">
        <v>0.59145430000000498</v>
      </c>
      <c r="DO245" s="64">
        <v>-5.4768689999873399E-4</v>
      </c>
      <c r="DP245" s="64">
        <v>4.4703059999995402E-2</v>
      </c>
      <c r="DQ245" s="64">
        <v>0.37943250000001</v>
      </c>
      <c r="DR245" s="64">
        <v>0.36027389999999698</v>
      </c>
      <c r="DS245" s="64">
        <v>-0.109767449999998</v>
      </c>
      <c r="DT245" s="64">
        <v>7.9261870000002496E-2</v>
      </c>
      <c r="DU245" s="64">
        <v>0.19420599999999699</v>
      </c>
      <c r="DV245" s="64">
        <v>-5.6514955999997799E-2</v>
      </c>
      <c r="DW245" s="64">
        <v>-0.33792191999999499</v>
      </c>
      <c r="DX245" s="64">
        <v>-0.21095573999999601</v>
      </c>
      <c r="DY245" s="64">
        <v>0.35379013000000897</v>
      </c>
      <c r="DZ245" s="64">
        <v>0.221183149999993</v>
      </c>
      <c r="EA245" s="64">
        <v>0.18143551000000499</v>
      </c>
      <c r="EB245" s="64">
        <v>-0.26072892999999803</v>
      </c>
    </row>
    <row r="246" spans="1:132" x14ac:dyDescent="0.3">
      <c r="A246" s="63"/>
      <c r="B246" s="82" t="s">
        <v>223</v>
      </c>
      <c r="C246" s="64">
        <v>0.15814243500000799</v>
      </c>
      <c r="D246" s="64">
        <v>-1.1750148500000401E-2</v>
      </c>
      <c r="E246" s="64">
        <v>0.25611752500001</v>
      </c>
      <c r="F246" s="64">
        <v>-0.49564066499999698</v>
      </c>
      <c r="G246" s="64">
        <v>-0.61147325000000496</v>
      </c>
      <c r="H246" s="64">
        <v>-0.15714001500000099</v>
      </c>
      <c r="I246" s="64">
        <v>-0.28697481999999702</v>
      </c>
      <c r="J246" s="64">
        <v>0.44732450000000101</v>
      </c>
      <c r="K246" s="64">
        <v>-3.3965570000005198E-2</v>
      </c>
      <c r="L246" s="64">
        <v>0.48941714999999297</v>
      </c>
      <c r="M246" s="64">
        <v>6.33527850000037E-2</v>
      </c>
      <c r="N246" s="64">
        <v>0.12128056000000299</v>
      </c>
      <c r="O246" s="64">
        <v>0.109423215000004</v>
      </c>
      <c r="P246" s="64">
        <v>8.0289615000062094E-3</v>
      </c>
      <c r="Q246" s="64">
        <v>0.10911867000000799</v>
      </c>
      <c r="R246" s="64">
        <v>2.0912835000008699E-2</v>
      </c>
      <c r="S246" s="64">
        <v>0.163780690000004</v>
      </c>
      <c r="T246" s="64">
        <v>0.14073751999998901</v>
      </c>
      <c r="U246" s="64">
        <v>0.12218612499999</v>
      </c>
      <c r="V246" s="64">
        <v>6.4557044999991001E-2</v>
      </c>
      <c r="W246" s="64">
        <v>0.10245541500000201</v>
      </c>
      <c r="X246" s="64">
        <v>3.9325344999952003E-3</v>
      </c>
      <c r="Y246" s="64">
        <v>-6.1399567999997899E-2</v>
      </c>
      <c r="Z246" s="64">
        <v>0.10231612500000201</v>
      </c>
      <c r="AA246" s="64">
        <v>-2.62723640000018E-2</v>
      </c>
      <c r="AB246" s="64">
        <v>-2.2165640000004799E-2</v>
      </c>
      <c r="AC246" s="64">
        <v>0.124855480000008</v>
      </c>
      <c r="AD246" s="64">
        <v>-5.9034555000003798E-2</v>
      </c>
      <c r="AE246" s="64">
        <v>1.1593725499992E-2</v>
      </c>
      <c r="AF246" s="64">
        <v>-6.2355052499996101E-2</v>
      </c>
      <c r="AG246" s="64">
        <v>8.7680824999991594E-2</v>
      </c>
      <c r="AH246" s="64">
        <v>2.19409410000093E-2</v>
      </c>
      <c r="AI246" s="64">
        <v>3.6725502500001297E-2</v>
      </c>
      <c r="AJ246" s="64">
        <v>3.8115479999989398E-2</v>
      </c>
      <c r="AK246" s="64">
        <v>0.109020680000005</v>
      </c>
      <c r="AL246" s="64">
        <v>7.9680374999990797E-2</v>
      </c>
      <c r="AM246" s="64">
        <v>-3.03732999999973E-2</v>
      </c>
      <c r="AN246" s="64">
        <v>-8.84466150000041E-2</v>
      </c>
      <c r="AO246" s="64">
        <v>0.17715956499999599</v>
      </c>
      <c r="AP246" s="64">
        <v>5.3443941999997698E-2</v>
      </c>
      <c r="AQ246" s="64">
        <v>7.8344539999997104E-2</v>
      </c>
      <c r="AR246" s="64">
        <v>-5.6535280000002998E-2</v>
      </c>
      <c r="AS246" s="64">
        <v>0.12721942500000299</v>
      </c>
      <c r="AT246" s="64">
        <v>-8.5922949999994697E-2</v>
      </c>
      <c r="AU246" s="64">
        <v>0</v>
      </c>
      <c r="AV246" s="64">
        <v>0.100033359999996</v>
      </c>
      <c r="AW246" s="64">
        <v>5.4943564999998501E-2</v>
      </c>
      <c r="AX246" s="64">
        <v>0.18155847500000999</v>
      </c>
      <c r="AY246" s="64">
        <v>4.9937590000004299E-2</v>
      </c>
      <c r="AZ246" s="64">
        <v>-9.6985905000002204E-2</v>
      </c>
      <c r="BA246" s="64">
        <v>3.8478452500001502E-2</v>
      </c>
      <c r="BB246" s="64">
        <v>9.9520184999990505E-2</v>
      </c>
      <c r="BC246" s="64">
        <v>0.120831519999998</v>
      </c>
      <c r="BD246" s="64">
        <v>0.129901659999998</v>
      </c>
      <c r="BE246" s="64">
        <v>-0.16229143499999499</v>
      </c>
      <c r="BF246" s="64">
        <v>0.102440680000004</v>
      </c>
      <c r="BG246" s="64">
        <v>-6.5300250000000004E-2</v>
      </c>
      <c r="BH246" s="64">
        <v>2.22895070000062E-2</v>
      </c>
      <c r="BI246" s="64">
        <v>-7.8835420000000794E-2</v>
      </c>
      <c r="BJ246" s="64">
        <v>2.0969380000002098E-2</v>
      </c>
      <c r="BK246" s="64">
        <v>-1.6230544999995499E-2</v>
      </c>
      <c r="BL246" s="64">
        <v>0.357002380000004</v>
      </c>
      <c r="BM246" s="64">
        <v>5.6192196999993498E-2</v>
      </c>
      <c r="BN246" s="64">
        <v>0.17294208500000499</v>
      </c>
      <c r="BO246" s="64">
        <v>1.9577475000009899E-2</v>
      </c>
      <c r="BP246" s="64">
        <v>0.123331069999999</v>
      </c>
      <c r="BQ246" s="64">
        <v>0.299092560000003</v>
      </c>
      <c r="BR246" s="64">
        <v>-4.6003539999994701E-2</v>
      </c>
      <c r="BS246" s="64">
        <v>0.15967962000000799</v>
      </c>
      <c r="BT246" s="64">
        <v>0</v>
      </c>
      <c r="BU246" s="64">
        <v>-0.232267649999995</v>
      </c>
      <c r="BV246" s="64">
        <v>-0.234740320000004</v>
      </c>
      <c r="BW246" s="64">
        <v>0.27408579999999</v>
      </c>
      <c r="BX246" s="64">
        <v>0.10206964599999099</v>
      </c>
      <c r="BY246" s="64">
        <v>-0.26952767000000299</v>
      </c>
      <c r="BZ246" s="64">
        <v>-0.17720203000000101</v>
      </c>
      <c r="CA246" s="64">
        <v>-8.9296949999995198E-2</v>
      </c>
      <c r="CB246" s="64">
        <v>-0.15800309000000301</v>
      </c>
      <c r="CC246" s="64">
        <v>5.6146424000003102E-2</v>
      </c>
      <c r="CD246" s="64">
        <v>0.26698309999999598</v>
      </c>
      <c r="CE246" s="64">
        <v>0.35690787000000102</v>
      </c>
      <c r="CF246" s="64">
        <v>0.144675100000002</v>
      </c>
      <c r="CG246" s="64">
        <v>2.8915701000009598E-2</v>
      </c>
      <c r="CH246" s="64">
        <v>7.6712109999999001E-2</v>
      </c>
      <c r="CI246" s="64">
        <v>0.145876630000008</v>
      </c>
      <c r="CJ246" s="64">
        <v>0.13694020999999201</v>
      </c>
      <c r="CK246" s="64">
        <v>0.26350152000000898</v>
      </c>
      <c r="CL246" s="64">
        <v>-3.4778975000004902E-2</v>
      </c>
      <c r="CM246" s="64">
        <v>0.115267135000008</v>
      </c>
      <c r="CN246" s="64">
        <v>0.10818578000000301</v>
      </c>
      <c r="CO246" s="64">
        <v>0.30666420000000599</v>
      </c>
      <c r="CP246" s="64">
        <v>0.16868618000001101</v>
      </c>
      <c r="CQ246" s="64">
        <v>-4.3314893000001603E-2</v>
      </c>
      <c r="CR246" s="64">
        <v>0.18664541999999801</v>
      </c>
      <c r="CS246" s="64">
        <v>-2.7085707999996399E-2</v>
      </c>
      <c r="CT246" s="64">
        <v>0.179674159999998</v>
      </c>
      <c r="CU246" s="64">
        <v>0.106067900000006</v>
      </c>
      <c r="CV246" s="64">
        <v>0.40752881999999202</v>
      </c>
      <c r="CW246" s="64">
        <v>-2.9464953000002399E-2</v>
      </c>
      <c r="CX246" s="64">
        <v>-6.4069290000001694E-2</v>
      </c>
      <c r="CY246" s="64">
        <v>-5.8394810000028698E-3</v>
      </c>
      <c r="CZ246" s="64">
        <v>9.7098690000008203E-2</v>
      </c>
      <c r="DA246" s="64">
        <v>-0.14529737999999801</v>
      </c>
      <c r="DB246" s="64">
        <v>-0.190532480000005</v>
      </c>
      <c r="DC246" s="64">
        <v>0.31631020000000298</v>
      </c>
      <c r="DD246" s="64">
        <v>-7.0814480000003205E-2</v>
      </c>
      <c r="DE246" s="64">
        <v>-0.150514810000002</v>
      </c>
      <c r="DF246" s="64">
        <v>-6.5485729999981198E-3</v>
      </c>
      <c r="DG246" s="64">
        <v>0.33167436999999</v>
      </c>
      <c r="DH246" s="64">
        <v>-1.70444010000326E-3</v>
      </c>
      <c r="DI246" s="64">
        <v>0</v>
      </c>
      <c r="DJ246" s="64">
        <v>0</v>
      </c>
      <c r="DK246" s="64">
        <v>-0.33137903000000102</v>
      </c>
      <c r="DL246" s="64">
        <v>0.30255980000000199</v>
      </c>
      <c r="DM246" s="64">
        <v>0.30603570000000702</v>
      </c>
      <c r="DN246" s="64">
        <v>0.59145430000000498</v>
      </c>
      <c r="DO246" s="64">
        <v>-5.4768689999873399E-4</v>
      </c>
      <c r="DP246" s="64">
        <v>4.4703059999995402E-2</v>
      </c>
      <c r="DQ246" s="64">
        <v>0.37943250000001</v>
      </c>
      <c r="DR246" s="64">
        <v>0.36027389999999698</v>
      </c>
      <c r="DS246" s="64">
        <v>-0.109767449999998</v>
      </c>
      <c r="DT246" s="64">
        <v>7.9261870000002496E-2</v>
      </c>
      <c r="DU246" s="64">
        <v>0.19420599999999699</v>
      </c>
      <c r="DV246" s="64">
        <v>-5.6514955999997799E-2</v>
      </c>
      <c r="DW246" s="64">
        <v>-0.33792191999999499</v>
      </c>
      <c r="DX246" s="64">
        <v>-0.21095573999999601</v>
      </c>
      <c r="DY246" s="64">
        <v>0.35379013000000897</v>
      </c>
      <c r="DZ246" s="64">
        <v>0.221183149999993</v>
      </c>
      <c r="EA246" s="64">
        <v>0.18143551000000499</v>
      </c>
      <c r="EB246" s="64">
        <v>-0.26072892999999803</v>
      </c>
    </row>
    <row r="247" spans="1:132" x14ac:dyDescent="0.3">
      <c r="A247" s="63"/>
      <c r="B247" s="82" t="s">
        <v>224</v>
      </c>
      <c r="C247" s="64">
        <v>0.15814243500000799</v>
      </c>
      <c r="D247" s="64">
        <v>-1.1750148500000401E-2</v>
      </c>
      <c r="E247" s="64">
        <v>0.25611752500001</v>
      </c>
      <c r="F247" s="64">
        <v>-0.49564066499999698</v>
      </c>
      <c r="G247" s="64">
        <v>-0.61147325000000496</v>
      </c>
      <c r="H247" s="64">
        <v>-0.15714001500000099</v>
      </c>
      <c r="I247" s="64">
        <v>-0.28697481999999702</v>
      </c>
      <c r="J247" s="64">
        <v>0.44732450000000101</v>
      </c>
      <c r="K247" s="64">
        <v>-3.3965570000005198E-2</v>
      </c>
      <c r="L247" s="64">
        <v>0.48941714999999297</v>
      </c>
      <c r="M247" s="64">
        <v>6.33527850000037E-2</v>
      </c>
      <c r="N247" s="64">
        <v>0.12128056000000299</v>
      </c>
      <c r="O247" s="64">
        <v>0.109423215000004</v>
      </c>
      <c r="P247" s="64">
        <v>8.0289615000062094E-3</v>
      </c>
      <c r="Q247" s="64">
        <v>0.10911867000000799</v>
      </c>
      <c r="R247" s="64">
        <v>2.0912835000008699E-2</v>
      </c>
      <c r="S247" s="64">
        <v>0.163780690000004</v>
      </c>
      <c r="T247" s="64">
        <v>0.14073751999998901</v>
      </c>
      <c r="U247" s="64">
        <v>0.12218612499999</v>
      </c>
      <c r="V247" s="64">
        <v>6.4557044999991001E-2</v>
      </c>
      <c r="W247" s="64">
        <v>0.10245541500000201</v>
      </c>
      <c r="X247" s="64">
        <v>3.9325344999952003E-3</v>
      </c>
      <c r="Y247" s="64">
        <v>-6.1399567999997899E-2</v>
      </c>
      <c r="Z247" s="64">
        <v>0.10231612500000201</v>
      </c>
      <c r="AA247" s="64">
        <v>-2.62723640000018E-2</v>
      </c>
      <c r="AB247" s="64">
        <v>-2.2165640000004799E-2</v>
      </c>
      <c r="AC247" s="64">
        <v>0.124855480000008</v>
      </c>
      <c r="AD247" s="64">
        <v>-5.9034555000003798E-2</v>
      </c>
      <c r="AE247" s="64">
        <v>1.1593725499992E-2</v>
      </c>
      <c r="AF247" s="64">
        <v>-6.2355052499996101E-2</v>
      </c>
      <c r="AG247" s="64">
        <v>8.7680824999991594E-2</v>
      </c>
      <c r="AH247" s="64">
        <v>2.19409410000093E-2</v>
      </c>
      <c r="AI247" s="64">
        <v>3.6725502500001297E-2</v>
      </c>
      <c r="AJ247" s="64">
        <v>3.8115479999989398E-2</v>
      </c>
      <c r="AK247" s="64">
        <v>0.109020680000005</v>
      </c>
      <c r="AL247" s="64">
        <v>7.9680374999990797E-2</v>
      </c>
      <c r="AM247" s="64">
        <v>-3.03732999999973E-2</v>
      </c>
      <c r="AN247" s="64">
        <v>-8.84466150000041E-2</v>
      </c>
      <c r="AO247" s="64">
        <v>0.17715956499999599</v>
      </c>
      <c r="AP247" s="64">
        <v>5.3443941999997698E-2</v>
      </c>
      <c r="AQ247" s="64">
        <v>7.8344539999997104E-2</v>
      </c>
      <c r="AR247" s="64">
        <v>-5.6535280000002998E-2</v>
      </c>
      <c r="AS247" s="64">
        <v>0.12721942500000299</v>
      </c>
      <c r="AT247" s="64">
        <v>-8.5922949999994697E-2</v>
      </c>
      <c r="AU247" s="64">
        <v>0</v>
      </c>
      <c r="AV247" s="64">
        <v>0.100033359999996</v>
      </c>
      <c r="AW247" s="64">
        <v>5.4943564999998501E-2</v>
      </c>
      <c r="AX247" s="64">
        <v>0.18155847500000999</v>
      </c>
      <c r="AY247" s="64">
        <v>4.9937590000004299E-2</v>
      </c>
      <c r="AZ247" s="64">
        <v>-9.6985905000002204E-2</v>
      </c>
      <c r="BA247" s="64">
        <v>3.8478452500001502E-2</v>
      </c>
      <c r="BB247" s="64">
        <v>9.9520184999990505E-2</v>
      </c>
      <c r="BC247" s="64">
        <v>0.120831519999998</v>
      </c>
      <c r="BD247" s="64">
        <v>0.129901659999998</v>
      </c>
      <c r="BE247" s="64">
        <v>-0.16229143499999499</v>
      </c>
      <c r="BF247" s="64">
        <v>0.102440680000004</v>
      </c>
      <c r="BG247" s="64">
        <v>-6.5300250000000004E-2</v>
      </c>
      <c r="BH247" s="64">
        <v>2.22895070000062E-2</v>
      </c>
      <c r="BI247" s="64">
        <v>-7.8835420000000794E-2</v>
      </c>
      <c r="BJ247" s="64">
        <v>2.0969380000002098E-2</v>
      </c>
      <c r="BK247" s="64">
        <v>-1.6230544999995499E-2</v>
      </c>
      <c r="BL247" s="64">
        <v>0.357002380000004</v>
      </c>
      <c r="BM247" s="64">
        <v>5.6192196999993498E-2</v>
      </c>
      <c r="BN247" s="64">
        <v>0.17294208500000499</v>
      </c>
      <c r="BO247" s="64">
        <v>1.9577475000009899E-2</v>
      </c>
      <c r="BP247" s="64">
        <v>0.123331069999999</v>
      </c>
      <c r="BQ247" s="64">
        <v>0.299092560000003</v>
      </c>
      <c r="BR247" s="64">
        <v>-4.6003539999994701E-2</v>
      </c>
      <c r="BS247" s="64">
        <v>0.15967962000000799</v>
      </c>
      <c r="BT247" s="64">
        <v>0</v>
      </c>
      <c r="BU247" s="64">
        <v>-0.232267649999995</v>
      </c>
      <c r="BV247" s="64">
        <v>-0.234740320000004</v>
      </c>
      <c r="BW247" s="64">
        <v>0.27408579999999</v>
      </c>
      <c r="BX247" s="64">
        <v>0.10206964599999099</v>
      </c>
      <c r="BY247" s="64">
        <v>-0.26952767000000299</v>
      </c>
      <c r="BZ247" s="64">
        <v>-0.17720203000000101</v>
      </c>
      <c r="CA247" s="64">
        <v>-8.9296949999995198E-2</v>
      </c>
      <c r="CB247" s="64">
        <v>-0.15800309000000301</v>
      </c>
      <c r="CC247" s="64">
        <v>5.6146424000003102E-2</v>
      </c>
      <c r="CD247" s="64">
        <v>0.26698309999999598</v>
      </c>
      <c r="CE247" s="64">
        <v>0.35690787000000102</v>
      </c>
      <c r="CF247" s="64">
        <v>0.144675100000002</v>
      </c>
      <c r="CG247" s="64">
        <v>2.8915701000009598E-2</v>
      </c>
      <c r="CH247" s="64">
        <v>7.6712109999999001E-2</v>
      </c>
      <c r="CI247" s="64">
        <v>0.145876630000008</v>
      </c>
      <c r="CJ247" s="64">
        <v>0.13694020999999201</v>
      </c>
      <c r="CK247" s="64">
        <v>0.26350152000000898</v>
      </c>
      <c r="CL247" s="64">
        <v>-3.4778975000004902E-2</v>
      </c>
      <c r="CM247" s="64">
        <v>0.115267135000008</v>
      </c>
      <c r="CN247" s="64">
        <v>0.10818578000000301</v>
      </c>
      <c r="CO247" s="64">
        <v>0.30666420000000599</v>
      </c>
      <c r="CP247" s="64">
        <v>0.16868618000001101</v>
      </c>
      <c r="CQ247" s="64">
        <v>-4.3314893000001603E-2</v>
      </c>
      <c r="CR247" s="64">
        <v>0.18664541999999801</v>
      </c>
      <c r="CS247" s="64">
        <v>-2.7085707999996399E-2</v>
      </c>
      <c r="CT247" s="64">
        <v>0.179674159999998</v>
      </c>
      <c r="CU247" s="64">
        <v>0.106067900000006</v>
      </c>
      <c r="CV247" s="64">
        <v>0.40752881999999202</v>
      </c>
      <c r="CW247" s="64">
        <v>-2.9464953000002399E-2</v>
      </c>
      <c r="CX247" s="64">
        <v>-6.4069290000001694E-2</v>
      </c>
      <c r="CY247" s="64">
        <v>-5.8394810000028698E-3</v>
      </c>
      <c r="CZ247" s="64">
        <v>9.7098690000008203E-2</v>
      </c>
      <c r="DA247" s="64">
        <v>-0.14529737999999801</v>
      </c>
      <c r="DB247" s="64">
        <v>-0.190532480000005</v>
      </c>
      <c r="DC247" s="64">
        <v>0.31631020000000298</v>
      </c>
      <c r="DD247" s="64">
        <v>-7.0814480000003205E-2</v>
      </c>
      <c r="DE247" s="64">
        <v>-0.150514810000002</v>
      </c>
      <c r="DF247" s="64">
        <v>-6.5485729999981198E-3</v>
      </c>
      <c r="DG247" s="64">
        <v>0.33167436999999</v>
      </c>
      <c r="DH247" s="64">
        <v>-1.70444010000326E-3</v>
      </c>
      <c r="DI247" s="64">
        <v>0</v>
      </c>
      <c r="DJ247" s="64">
        <v>0</v>
      </c>
      <c r="DK247" s="64">
        <v>-0.33137903000000102</v>
      </c>
      <c r="DL247" s="64">
        <v>0.30255980000000199</v>
      </c>
      <c r="DM247" s="64">
        <v>0.30603570000000702</v>
      </c>
      <c r="DN247" s="64">
        <v>0.59145430000000498</v>
      </c>
      <c r="DO247" s="64">
        <v>-5.4768689999873399E-4</v>
      </c>
      <c r="DP247" s="64">
        <v>4.4703059999995402E-2</v>
      </c>
      <c r="DQ247" s="64">
        <v>0.37943250000001</v>
      </c>
      <c r="DR247" s="64">
        <v>0.36027389999999698</v>
      </c>
      <c r="DS247" s="64">
        <v>-0.109767449999998</v>
      </c>
      <c r="DT247" s="64">
        <v>7.9261870000002496E-2</v>
      </c>
      <c r="DU247" s="64">
        <v>0.19420599999999699</v>
      </c>
      <c r="DV247" s="64">
        <v>-5.6514955999997799E-2</v>
      </c>
      <c r="DW247" s="64">
        <v>-0.33792191999999499</v>
      </c>
      <c r="DX247" s="64">
        <v>-0.21095573999999601</v>
      </c>
      <c r="DY247" s="64">
        <v>0.35379013000000897</v>
      </c>
      <c r="DZ247" s="64">
        <v>0.221183149999993</v>
      </c>
      <c r="EA247" s="64">
        <v>0.18143551000000499</v>
      </c>
      <c r="EB247" s="64">
        <v>-0.26072892999999803</v>
      </c>
    </row>
    <row r="248" spans="1:132" x14ac:dyDescent="0.3">
      <c r="A248" s="63"/>
      <c r="B248" s="82" t="s">
        <v>225</v>
      </c>
      <c r="C248" s="64">
        <v>0.15814243500000799</v>
      </c>
      <c r="D248" s="64">
        <v>-1.1750148500000401E-2</v>
      </c>
      <c r="E248" s="64">
        <v>0.25611752500001</v>
      </c>
      <c r="F248" s="64">
        <v>-0.49564066499999698</v>
      </c>
      <c r="G248" s="64">
        <v>-0.61147325000000496</v>
      </c>
      <c r="H248" s="64">
        <v>-0.15714001500000099</v>
      </c>
      <c r="I248" s="64">
        <v>-0.28697481999999702</v>
      </c>
      <c r="J248" s="64">
        <v>0.44732450000000101</v>
      </c>
      <c r="K248" s="64">
        <v>-3.3965570000005198E-2</v>
      </c>
      <c r="L248" s="64">
        <v>0.48941714999999297</v>
      </c>
      <c r="M248" s="64">
        <v>6.33527850000037E-2</v>
      </c>
      <c r="N248" s="64">
        <v>0.12128056000000299</v>
      </c>
      <c r="O248" s="64">
        <v>0.109423215000004</v>
      </c>
      <c r="P248" s="64">
        <v>8.0289615000062094E-3</v>
      </c>
      <c r="Q248" s="64">
        <v>0.10911867000000799</v>
      </c>
      <c r="R248" s="64">
        <v>2.0912835000008699E-2</v>
      </c>
      <c r="S248" s="64">
        <v>0.163780690000004</v>
      </c>
      <c r="T248" s="64">
        <v>0.14073751999998901</v>
      </c>
      <c r="U248" s="64">
        <v>0.12218612499999</v>
      </c>
      <c r="V248" s="64">
        <v>6.4557044999991001E-2</v>
      </c>
      <c r="W248" s="64">
        <v>0.10245541500000201</v>
      </c>
      <c r="X248" s="64">
        <v>3.9325344999952003E-3</v>
      </c>
      <c r="Y248" s="64">
        <v>-6.1399567999997899E-2</v>
      </c>
      <c r="Z248" s="64">
        <v>0.10231612500000201</v>
      </c>
      <c r="AA248" s="64">
        <v>-2.62723640000018E-2</v>
      </c>
      <c r="AB248" s="64">
        <v>-2.2165640000004799E-2</v>
      </c>
      <c r="AC248" s="64">
        <v>0.124855480000008</v>
      </c>
      <c r="AD248" s="64">
        <v>-5.9034555000003798E-2</v>
      </c>
      <c r="AE248" s="64">
        <v>1.1593725499992E-2</v>
      </c>
      <c r="AF248" s="64">
        <v>-6.2355052499996101E-2</v>
      </c>
      <c r="AG248" s="64">
        <v>8.7680824999991594E-2</v>
      </c>
      <c r="AH248" s="64">
        <v>2.19409410000093E-2</v>
      </c>
      <c r="AI248" s="64">
        <v>3.6725502500001297E-2</v>
      </c>
      <c r="AJ248" s="64">
        <v>3.8115479999989398E-2</v>
      </c>
      <c r="AK248" s="64">
        <v>0.109020680000005</v>
      </c>
      <c r="AL248" s="64">
        <v>7.9680374999990797E-2</v>
      </c>
      <c r="AM248" s="64">
        <v>-3.03732999999973E-2</v>
      </c>
      <c r="AN248" s="64">
        <v>-8.84466150000041E-2</v>
      </c>
      <c r="AO248" s="64">
        <v>0.17715956499999599</v>
      </c>
      <c r="AP248" s="64">
        <v>5.3443941999997698E-2</v>
      </c>
      <c r="AQ248" s="64">
        <v>7.8344539999997104E-2</v>
      </c>
      <c r="AR248" s="64">
        <v>-5.6535280000002998E-2</v>
      </c>
      <c r="AS248" s="64">
        <v>0.12721942500000299</v>
      </c>
      <c r="AT248" s="64">
        <v>-8.5922949999994697E-2</v>
      </c>
      <c r="AU248" s="64">
        <v>0</v>
      </c>
      <c r="AV248" s="64">
        <v>0.100033359999996</v>
      </c>
      <c r="AW248" s="64">
        <v>5.4943564999998501E-2</v>
      </c>
      <c r="AX248" s="64">
        <v>0.18155847500000999</v>
      </c>
      <c r="AY248" s="64">
        <v>4.9937590000004299E-2</v>
      </c>
      <c r="AZ248" s="64">
        <v>-9.6985905000002204E-2</v>
      </c>
      <c r="BA248" s="64">
        <v>3.8478452500001502E-2</v>
      </c>
      <c r="BB248" s="64">
        <v>9.9520184999990505E-2</v>
      </c>
      <c r="BC248" s="64">
        <v>0.120831519999998</v>
      </c>
      <c r="BD248" s="64">
        <v>0.129901659999998</v>
      </c>
      <c r="BE248" s="64">
        <v>-0.16229143499999499</v>
      </c>
      <c r="BF248" s="64">
        <v>0.102440680000004</v>
      </c>
      <c r="BG248" s="64">
        <v>-6.5300250000000004E-2</v>
      </c>
      <c r="BH248" s="64">
        <v>2.22895070000062E-2</v>
      </c>
      <c r="BI248" s="64">
        <v>-7.8835420000000794E-2</v>
      </c>
      <c r="BJ248" s="64">
        <v>2.0969380000002098E-2</v>
      </c>
      <c r="BK248" s="64">
        <v>-1.6230544999995499E-2</v>
      </c>
      <c r="BL248" s="64">
        <v>0.357002380000004</v>
      </c>
      <c r="BM248" s="64">
        <v>5.6192196999993498E-2</v>
      </c>
      <c r="BN248" s="64">
        <v>0.17294208500000499</v>
      </c>
      <c r="BO248" s="64">
        <v>1.9577475000009899E-2</v>
      </c>
      <c r="BP248" s="64">
        <v>0.123331069999999</v>
      </c>
      <c r="BQ248" s="64">
        <v>0</v>
      </c>
      <c r="BR248" s="64" t="s">
        <v>53</v>
      </c>
      <c r="BS248" s="64" t="s">
        <v>53</v>
      </c>
      <c r="BT248" s="64" t="s">
        <v>53</v>
      </c>
      <c r="BU248" s="64" t="s">
        <v>53</v>
      </c>
      <c r="BV248" s="64" t="s">
        <v>53</v>
      </c>
      <c r="BW248" s="64" t="s">
        <v>53</v>
      </c>
      <c r="BX248" s="64" t="s">
        <v>53</v>
      </c>
      <c r="BY248" s="64" t="s">
        <v>53</v>
      </c>
      <c r="BZ248" s="64" t="s">
        <v>53</v>
      </c>
      <c r="CA248" s="64" t="s">
        <v>53</v>
      </c>
      <c r="CB248" s="64" t="s">
        <v>53</v>
      </c>
      <c r="CC248" s="64" t="s">
        <v>53</v>
      </c>
      <c r="CD248" s="64" t="s">
        <v>53</v>
      </c>
      <c r="CE248" s="64" t="s">
        <v>53</v>
      </c>
      <c r="CF248" s="64" t="s">
        <v>53</v>
      </c>
      <c r="CG248" s="64" t="s">
        <v>53</v>
      </c>
      <c r="CH248" s="64" t="s">
        <v>53</v>
      </c>
      <c r="CI248" s="64" t="s">
        <v>53</v>
      </c>
      <c r="CJ248" s="64" t="s">
        <v>53</v>
      </c>
      <c r="CK248" s="64" t="s">
        <v>53</v>
      </c>
      <c r="CL248" s="64" t="s">
        <v>53</v>
      </c>
      <c r="CM248" s="64" t="s">
        <v>53</v>
      </c>
      <c r="CN248" s="64" t="s">
        <v>53</v>
      </c>
      <c r="CO248" s="64" t="s">
        <v>53</v>
      </c>
      <c r="CP248" s="64" t="s">
        <v>53</v>
      </c>
      <c r="CQ248" s="64" t="s">
        <v>53</v>
      </c>
      <c r="CR248" s="64" t="s">
        <v>53</v>
      </c>
      <c r="CS248" s="64" t="s">
        <v>53</v>
      </c>
      <c r="CT248" s="64" t="s">
        <v>53</v>
      </c>
      <c r="CU248" s="64" t="s">
        <v>53</v>
      </c>
      <c r="CV248" s="64" t="s">
        <v>53</v>
      </c>
      <c r="CW248" s="64" t="s">
        <v>53</v>
      </c>
      <c r="CX248" s="64" t="s">
        <v>53</v>
      </c>
      <c r="CY248" s="64" t="s">
        <v>53</v>
      </c>
      <c r="CZ248" s="64" t="s">
        <v>53</v>
      </c>
      <c r="DA248" s="64" t="s">
        <v>53</v>
      </c>
      <c r="DB248" s="64" t="s">
        <v>53</v>
      </c>
      <c r="DC248" s="64" t="s">
        <v>53</v>
      </c>
      <c r="DD248" s="64" t="s">
        <v>53</v>
      </c>
      <c r="DE248" s="64" t="s">
        <v>53</v>
      </c>
      <c r="DF248" s="64" t="s">
        <v>53</v>
      </c>
      <c r="DG248" s="64" t="s">
        <v>53</v>
      </c>
      <c r="DH248" s="64" t="s">
        <v>53</v>
      </c>
      <c r="DI248" s="64" t="s">
        <v>53</v>
      </c>
      <c r="DJ248" s="64" t="s">
        <v>53</v>
      </c>
      <c r="DK248" s="64" t="s">
        <v>53</v>
      </c>
      <c r="DL248" s="64" t="s">
        <v>53</v>
      </c>
      <c r="DM248" s="64" t="s">
        <v>53</v>
      </c>
      <c r="DN248" s="64" t="s">
        <v>53</v>
      </c>
      <c r="DO248" s="64" t="s">
        <v>53</v>
      </c>
      <c r="DP248" s="64" t="s">
        <v>53</v>
      </c>
      <c r="DQ248" s="64">
        <v>0</v>
      </c>
      <c r="DR248" s="64">
        <v>0.36027389999999698</v>
      </c>
      <c r="DS248" s="64">
        <v>-0.109767449999998</v>
      </c>
      <c r="DT248" s="64">
        <v>7.9261870000002496E-2</v>
      </c>
      <c r="DU248" s="64">
        <v>0</v>
      </c>
      <c r="DV248" s="64" t="s">
        <v>53</v>
      </c>
      <c r="DW248" s="64" t="s">
        <v>53</v>
      </c>
      <c r="DX248" s="64" t="s">
        <v>53</v>
      </c>
      <c r="DY248" s="64" t="s">
        <v>53</v>
      </c>
      <c r="DZ248" s="64" t="s">
        <v>53</v>
      </c>
      <c r="EA248" s="64" t="s">
        <v>53</v>
      </c>
      <c r="EB248" s="64" t="s">
        <v>53</v>
      </c>
    </row>
    <row r="249" spans="1:132" x14ac:dyDescent="0.3">
      <c r="A249" s="63"/>
      <c r="B249" s="81" t="s">
        <v>226</v>
      </c>
      <c r="C249" s="64">
        <v>0.23069951000000999</v>
      </c>
      <c r="D249" s="64">
        <v>3.9877799999921103E-3</v>
      </c>
      <c r="E249" s="64">
        <v>0.25280023000000501</v>
      </c>
      <c r="F249" s="64">
        <v>-0.131714309999997</v>
      </c>
      <c r="G249" s="64">
        <v>-0.96884379999999704</v>
      </c>
      <c r="H249" s="64">
        <v>-0.35158880000000198</v>
      </c>
      <c r="I249" s="64">
        <v>-0.114290750000001</v>
      </c>
      <c r="J249" s="64">
        <v>-0.138946490000003</v>
      </c>
      <c r="K249" s="64">
        <v>-0.15954747999999999</v>
      </c>
      <c r="L249" s="64">
        <v>0.51475346000000599</v>
      </c>
      <c r="M249" s="64">
        <v>0.20298649999999099</v>
      </c>
      <c r="N249" s="64">
        <v>0.269757570000007</v>
      </c>
      <c r="O249" s="64">
        <v>3.6117654000000797E-2</v>
      </c>
      <c r="P249" s="64">
        <v>3.4589136999052501E-4</v>
      </c>
      <c r="Q249" s="64">
        <v>-0.32282584999999703</v>
      </c>
      <c r="R249" s="64">
        <v>0.17057212000000099</v>
      </c>
      <c r="S249" s="64">
        <v>0.171925899999992</v>
      </c>
      <c r="T249" s="64">
        <v>0.44447144999999499</v>
      </c>
      <c r="U249" s="64">
        <v>0.21562767000000699</v>
      </c>
      <c r="V249" s="64">
        <v>0.16231615999999799</v>
      </c>
      <c r="W249" s="64">
        <v>0.12551849999999901</v>
      </c>
      <c r="X249" s="64">
        <v>-5.0422194999999503E-2</v>
      </c>
      <c r="Y249" s="64">
        <v>-0.20262976999999599</v>
      </c>
      <c r="Z249" s="64">
        <v>-0.287024950000003</v>
      </c>
      <c r="AA249" s="64">
        <v>-7.8308419999995105E-2</v>
      </c>
      <c r="AB249" s="64">
        <v>0.106616519999991</v>
      </c>
      <c r="AC249" s="64">
        <v>0.218624649999999</v>
      </c>
      <c r="AD249" s="64">
        <v>-0.28974851999999901</v>
      </c>
      <c r="AE249" s="64">
        <v>7.5362845999959998E-3</v>
      </c>
      <c r="AF249" s="64">
        <v>-0.21794862999999801</v>
      </c>
      <c r="AG249" s="64">
        <v>1.5562100999999599E-2</v>
      </c>
      <c r="AH249" s="64">
        <v>-0.179005310000002</v>
      </c>
      <c r="AI249" s="64">
        <v>0.344207600000002</v>
      </c>
      <c r="AJ249" s="64">
        <v>0.1469473</v>
      </c>
      <c r="AK249" s="64">
        <v>3.8066476999998301E-2</v>
      </c>
      <c r="AL249" s="64">
        <v>-8.5914009999998903E-2</v>
      </c>
      <c r="AM249" s="64">
        <v>-0.44003772999999802</v>
      </c>
      <c r="AN249" s="64">
        <v>0.123672104999994</v>
      </c>
      <c r="AO249" s="64">
        <v>0.132354959999992</v>
      </c>
      <c r="AP249" s="64">
        <v>3.6831713999996303E-2</v>
      </c>
      <c r="AQ249" s="64">
        <v>0.44484367999999602</v>
      </c>
      <c r="AR249" s="64">
        <v>-0.117111094</v>
      </c>
      <c r="AS249" s="64">
        <v>0.28851225999999602</v>
      </c>
      <c r="AT249" s="64">
        <v>0.12756359999999101</v>
      </c>
      <c r="AU249" s="64">
        <v>0</v>
      </c>
      <c r="AV249" s="64">
        <v>-0.140616299999996</v>
      </c>
      <c r="AW249" s="64">
        <v>8.1801450000007506E-2</v>
      </c>
      <c r="AX249" s="64">
        <v>0.34561967999999799</v>
      </c>
      <c r="AY249" s="64">
        <v>-0.18439633000000299</v>
      </c>
      <c r="AZ249" s="64">
        <v>-0.25621630000000101</v>
      </c>
      <c r="BA249" s="64">
        <v>0.12723780999999201</v>
      </c>
      <c r="BB249" s="64">
        <v>0.19127283</v>
      </c>
      <c r="BC249" s="64">
        <v>0.184094160000003</v>
      </c>
      <c r="BD249" s="64">
        <v>0.29987192000000601</v>
      </c>
      <c r="BE249" s="64">
        <v>-0.32896181999999602</v>
      </c>
      <c r="BF249" s="64">
        <v>-3.99403650000019E-2</v>
      </c>
      <c r="BG249" s="64">
        <v>0.171795279999998</v>
      </c>
      <c r="BH249" s="64">
        <v>8.1697449999995606E-2</v>
      </c>
      <c r="BI249" s="64">
        <v>-3.6207326000004002E-2</v>
      </c>
      <c r="BJ249" s="64">
        <v>4.3067699999999001E-2</v>
      </c>
      <c r="BK249" s="64">
        <v>0.173920240000003</v>
      </c>
      <c r="BL249" s="64">
        <v>0.25237750000000098</v>
      </c>
      <c r="BM249" s="64">
        <v>-3.6651532999998397E-2</v>
      </c>
      <c r="BN249" s="64">
        <v>0.15513520999999</v>
      </c>
      <c r="BO249" s="64">
        <v>-0.121206470000002</v>
      </c>
      <c r="BP249" s="64">
        <v>0.28477250000000798</v>
      </c>
      <c r="BQ249" s="64">
        <v>0.100611959999997</v>
      </c>
      <c r="BR249" s="64">
        <v>-0.111735950000003</v>
      </c>
      <c r="BS249" s="64">
        <v>-3.0164050000003301E-2</v>
      </c>
      <c r="BT249" s="64">
        <v>3.2775163999998497E-2</v>
      </c>
      <c r="BU249" s="64">
        <v>-0.22789953999999801</v>
      </c>
      <c r="BV249" s="64">
        <v>-0.14688802000000201</v>
      </c>
      <c r="BW249" s="64">
        <v>0.24695835999999399</v>
      </c>
      <c r="BX249" s="64">
        <v>-8.8492699999997999E-3</v>
      </c>
      <c r="BY249" s="64">
        <v>-0.31266585000000502</v>
      </c>
      <c r="BZ249" s="64">
        <v>1.08215850000981E-3</v>
      </c>
      <c r="CA249" s="64">
        <v>-0.112905720000001</v>
      </c>
      <c r="CB249" s="64">
        <v>0.13604213000000301</v>
      </c>
      <c r="CC249" s="64">
        <v>4.2904094000006901E-2</v>
      </c>
      <c r="CD249" s="64">
        <v>7.4317050000005699E-2</v>
      </c>
      <c r="CE249" s="64">
        <v>0.34883076000000701</v>
      </c>
      <c r="CF249" s="64">
        <v>0.15044071000001</v>
      </c>
      <c r="CG249" s="64">
        <v>-0.107967860000002</v>
      </c>
      <c r="CH249" s="64">
        <v>-0.14594517999999601</v>
      </c>
      <c r="CI249" s="64">
        <v>0.106953939999999</v>
      </c>
      <c r="CJ249" s="64">
        <v>8.6757590000097196E-3</v>
      </c>
      <c r="CK249" s="64">
        <v>0.31253004000000301</v>
      </c>
      <c r="CL249" s="64">
        <v>-0.15588204999999999</v>
      </c>
      <c r="CM249" s="64">
        <v>7.4764416000006106E-2</v>
      </c>
      <c r="CN249" s="64">
        <v>0.39282679999998998</v>
      </c>
      <c r="CO249" s="64">
        <v>0.168805879999989</v>
      </c>
      <c r="CP249" s="64">
        <v>5.4080546000001603E-2</v>
      </c>
      <c r="CQ249" s="64">
        <v>-3.9144660000001198E-2</v>
      </c>
      <c r="CR249" s="64">
        <v>-2.9080504999945398E-3</v>
      </c>
      <c r="CS249" s="64">
        <v>-0.182449009999996</v>
      </c>
      <c r="CT249" s="64">
        <v>6.43065800000064E-2</v>
      </c>
      <c r="CU249" s="64">
        <v>-5.2600563000004798E-2</v>
      </c>
      <c r="CV249" s="64">
        <v>0.361321200000009</v>
      </c>
      <c r="CW249" s="64">
        <v>-0.18050934000000099</v>
      </c>
      <c r="CX249" s="64">
        <v>-0.146317060000001</v>
      </c>
      <c r="CY249" s="64">
        <v>-3.5498609999995399E-2</v>
      </c>
      <c r="CZ249" s="64">
        <v>0.118097939999995</v>
      </c>
      <c r="DA249" s="64">
        <v>6.6818774000010406E-2</v>
      </c>
      <c r="DB249" s="64">
        <v>-0.227894129999995</v>
      </c>
      <c r="DC249" s="64">
        <v>0.34371552000000999</v>
      </c>
      <c r="DD249" s="64">
        <v>-9.2602990000001398E-2</v>
      </c>
      <c r="DE249" s="64">
        <v>6.0816206000002801E-2</v>
      </c>
      <c r="DF249" s="64">
        <v>7.0879999999995405E-2</v>
      </c>
      <c r="DG249" s="64">
        <v>8.9877989999998006E-2</v>
      </c>
      <c r="DH249" s="64">
        <v>-0.124775040000003</v>
      </c>
      <c r="DI249" s="64">
        <v>0</v>
      </c>
      <c r="DJ249" s="64">
        <v>-5.0255756999995099E-2</v>
      </c>
      <c r="DK249" s="64">
        <v>-0.25230443000000502</v>
      </c>
      <c r="DL249" s="64">
        <v>0.298492580000009</v>
      </c>
      <c r="DM249" s="64">
        <v>0.308608200000005</v>
      </c>
      <c r="DN249" s="64">
        <v>0.416449249999995</v>
      </c>
      <c r="DO249" s="64">
        <v>0.267475779999993</v>
      </c>
      <c r="DP249" s="64">
        <v>-0.13069461000000401</v>
      </c>
      <c r="DQ249" s="64">
        <v>0.17359856000001</v>
      </c>
      <c r="DR249" s="64">
        <v>0.16450136999999199</v>
      </c>
      <c r="DS249" s="64">
        <v>-0.12841465999999799</v>
      </c>
      <c r="DT249" s="64">
        <v>0.16897020999999701</v>
      </c>
      <c r="DU249" s="64">
        <v>4.0296900000003098E-2</v>
      </c>
      <c r="DV249" s="64">
        <v>-7.4828096000001398E-2</v>
      </c>
      <c r="DW249" s="64">
        <v>-0.137015149999997</v>
      </c>
      <c r="DX249" s="64">
        <v>-4.7006964999996001E-2</v>
      </c>
      <c r="DY249" s="64">
        <v>-5.98177900000052E-2</v>
      </c>
      <c r="DZ249" s="64">
        <v>0.10153068000000599</v>
      </c>
      <c r="EA249" s="64">
        <v>-0.13065907000000501</v>
      </c>
      <c r="EB249" s="64">
        <v>-0.15364030000000201</v>
      </c>
    </row>
    <row r="250" spans="1:132" x14ac:dyDescent="0.3">
      <c r="A250" s="63"/>
      <c r="B250" s="82" t="s">
        <v>424</v>
      </c>
      <c r="C250" s="64">
        <v>0.23069951000000999</v>
      </c>
      <c r="D250" s="64">
        <v>3.9877799999921103E-3</v>
      </c>
      <c r="E250" s="64">
        <v>0.25280023000000501</v>
      </c>
      <c r="F250" s="64">
        <v>-0.131714309999997</v>
      </c>
      <c r="G250" s="64">
        <v>-0.96884379999999704</v>
      </c>
      <c r="H250" s="64">
        <v>-0.35158880000000198</v>
      </c>
      <c r="I250" s="64">
        <v>-0.114290750000001</v>
      </c>
      <c r="J250" s="64">
        <v>-0.138946490000003</v>
      </c>
      <c r="K250" s="64">
        <v>-0.15954747999999999</v>
      </c>
      <c r="L250" s="64">
        <v>0.51475346000000599</v>
      </c>
      <c r="M250" s="64">
        <v>0.20298649999999099</v>
      </c>
      <c r="N250" s="64">
        <v>0.269757570000007</v>
      </c>
      <c r="O250" s="64">
        <v>3.6117654000000797E-2</v>
      </c>
      <c r="P250" s="64">
        <v>3.4589136999052501E-4</v>
      </c>
      <c r="Q250" s="64">
        <v>-0.32282584999999703</v>
      </c>
      <c r="R250" s="64">
        <v>0.17057212000000099</v>
      </c>
      <c r="S250" s="64">
        <v>0.171925899999992</v>
      </c>
      <c r="T250" s="64">
        <v>0.44447144999999499</v>
      </c>
      <c r="U250" s="64">
        <v>0.21562767000000699</v>
      </c>
      <c r="V250" s="64">
        <v>0.16231615999999799</v>
      </c>
      <c r="W250" s="64">
        <v>0.12551849999999901</v>
      </c>
      <c r="X250" s="64">
        <v>-5.0422194999999503E-2</v>
      </c>
      <c r="Y250" s="64">
        <v>-0.20262976999999599</v>
      </c>
      <c r="Z250" s="64">
        <v>-0.287024950000003</v>
      </c>
      <c r="AA250" s="64">
        <v>-7.8308419999995105E-2</v>
      </c>
      <c r="AB250" s="64">
        <v>0.106616519999991</v>
      </c>
      <c r="AC250" s="64">
        <v>0.218624649999999</v>
      </c>
      <c r="AD250" s="64">
        <v>-0.28974851999999901</v>
      </c>
      <c r="AE250" s="64">
        <v>7.5362845999959998E-3</v>
      </c>
      <c r="AF250" s="64">
        <v>-0.21794862999999801</v>
      </c>
      <c r="AG250" s="64">
        <v>1.5562100999999599E-2</v>
      </c>
      <c r="AH250" s="64">
        <v>-0.179005310000002</v>
      </c>
      <c r="AI250" s="64">
        <v>0.344207600000002</v>
      </c>
      <c r="AJ250" s="64">
        <v>0.1469473</v>
      </c>
      <c r="AK250" s="64">
        <v>3.8066476999998301E-2</v>
      </c>
      <c r="AL250" s="64">
        <v>-8.5914009999998903E-2</v>
      </c>
      <c r="AM250" s="64">
        <v>-0.44003772999999802</v>
      </c>
      <c r="AN250" s="64">
        <v>0.123672104999994</v>
      </c>
      <c r="AO250" s="64">
        <v>0.132354959999992</v>
      </c>
      <c r="AP250" s="64">
        <v>3.6831713999996303E-2</v>
      </c>
      <c r="AQ250" s="64">
        <v>0.44484367999999602</v>
      </c>
      <c r="AR250" s="64">
        <v>-0.117111094</v>
      </c>
      <c r="AS250" s="64">
        <v>0.28851225999999602</v>
      </c>
      <c r="AT250" s="64">
        <v>0.12756359999999101</v>
      </c>
      <c r="AU250" s="64">
        <v>0</v>
      </c>
      <c r="AV250" s="64">
        <v>-0.140616299999996</v>
      </c>
      <c r="AW250" s="64">
        <v>8.1801450000007506E-2</v>
      </c>
      <c r="AX250" s="64">
        <v>0.34561967999999799</v>
      </c>
      <c r="AY250" s="64">
        <v>-0.18439633000000299</v>
      </c>
      <c r="AZ250" s="64">
        <v>-0.25621630000000101</v>
      </c>
      <c r="BA250" s="64">
        <v>0.12723780999999201</v>
      </c>
      <c r="BB250" s="64">
        <v>0.19127283</v>
      </c>
      <c r="BC250" s="64">
        <v>0.184094160000003</v>
      </c>
      <c r="BD250" s="64">
        <v>0.29987192000000601</v>
      </c>
      <c r="BE250" s="64">
        <v>-0.32896181999999602</v>
      </c>
      <c r="BF250" s="64">
        <v>-3.99403650000019E-2</v>
      </c>
      <c r="BG250" s="64">
        <v>0.171795279999998</v>
      </c>
      <c r="BH250" s="64">
        <v>8.1697449999995606E-2</v>
      </c>
      <c r="BI250" s="64">
        <v>-3.6207326000004002E-2</v>
      </c>
      <c r="BJ250" s="64">
        <v>4.3067699999999001E-2</v>
      </c>
      <c r="BK250" s="64">
        <v>0.173920240000003</v>
      </c>
      <c r="BL250" s="64">
        <v>0.25237750000000098</v>
      </c>
      <c r="BM250" s="64">
        <v>-3.6651532999998397E-2</v>
      </c>
      <c r="BN250" s="64">
        <v>0.15513520999999</v>
      </c>
      <c r="BO250" s="64">
        <v>-0.121206470000002</v>
      </c>
      <c r="BP250" s="64">
        <v>0.28477250000000798</v>
      </c>
      <c r="BQ250" s="64">
        <v>0.100611959999997</v>
      </c>
      <c r="BR250" s="64">
        <v>-0.111735950000003</v>
      </c>
      <c r="BS250" s="64">
        <v>-3.0164050000003301E-2</v>
      </c>
      <c r="BT250" s="64">
        <v>3.2775163999998497E-2</v>
      </c>
      <c r="BU250" s="64">
        <v>-0.22789953999999801</v>
      </c>
      <c r="BV250" s="64">
        <v>-0.14688802000000201</v>
      </c>
      <c r="BW250" s="64">
        <v>0.24695835999999399</v>
      </c>
      <c r="BX250" s="64">
        <v>-8.8492699999997999E-3</v>
      </c>
      <c r="BY250" s="64">
        <v>-0.31266585000000502</v>
      </c>
      <c r="BZ250" s="64">
        <v>1.08215850000981E-3</v>
      </c>
      <c r="CA250" s="64">
        <v>-0.112905720000001</v>
      </c>
      <c r="CB250" s="64">
        <v>0.13604213000000301</v>
      </c>
      <c r="CC250" s="64">
        <v>4.2904094000006901E-2</v>
      </c>
      <c r="CD250" s="64">
        <v>7.4317050000005699E-2</v>
      </c>
      <c r="CE250" s="64">
        <v>0.34883076000000701</v>
      </c>
      <c r="CF250" s="64">
        <v>0.15044071000001</v>
      </c>
      <c r="CG250" s="64">
        <v>-0.107967860000002</v>
      </c>
      <c r="CH250" s="64">
        <v>-0.14594517999999601</v>
      </c>
      <c r="CI250" s="64">
        <v>0.106953939999999</v>
      </c>
      <c r="CJ250" s="64">
        <v>8.6757590000097196E-3</v>
      </c>
      <c r="CK250" s="64">
        <v>0.31253004000000301</v>
      </c>
      <c r="CL250" s="64">
        <v>-0.15588204999999999</v>
      </c>
      <c r="CM250" s="64">
        <v>7.4764416000006106E-2</v>
      </c>
      <c r="CN250" s="64">
        <v>0.39282679999998998</v>
      </c>
      <c r="CO250" s="64">
        <v>0.168805879999989</v>
      </c>
      <c r="CP250" s="64">
        <v>5.4080546000001603E-2</v>
      </c>
      <c r="CQ250" s="64">
        <v>-3.9144660000001198E-2</v>
      </c>
      <c r="CR250" s="64">
        <v>-2.9080504999945398E-3</v>
      </c>
      <c r="CS250" s="64">
        <v>-0.182449009999996</v>
      </c>
      <c r="CT250" s="64">
        <v>6.43065800000064E-2</v>
      </c>
      <c r="CU250" s="64">
        <v>-5.2600563000004798E-2</v>
      </c>
      <c r="CV250" s="64">
        <v>0.361321200000009</v>
      </c>
      <c r="CW250" s="64">
        <v>-0.18050934000000099</v>
      </c>
      <c r="CX250" s="64">
        <v>-0.146317060000001</v>
      </c>
      <c r="CY250" s="64">
        <v>-3.5498609999995399E-2</v>
      </c>
      <c r="CZ250" s="64">
        <v>0.118097939999995</v>
      </c>
      <c r="DA250" s="64">
        <v>6.6818774000010406E-2</v>
      </c>
      <c r="DB250" s="64">
        <v>-0.227894129999995</v>
      </c>
      <c r="DC250" s="64">
        <v>0.34371552000000999</v>
      </c>
      <c r="DD250" s="64">
        <v>-9.2602990000001398E-2</v>
      </c>
      <c r="DE250" s="64">
        <v>6.0816206000002801E-2</v>
      </c>
      <c r="DF250" s="64">
        <v>7.0879999999995405E-2</v>
      </c>
      <c r="DG250" s="64">
        <v>8.9877989999998006E-2</v>
      </c>
      <c r="DH250" s="64">
        <v>-0.124775040000003</v>
      </c>
      <c r="DI250" s="64">
        <v>0</v>
      </c>
      <c r="DJ250" s="64">
        <v>-5.0255756999995099E-2</v>
      </c>
      <c r="DK250" s="64">
        <v>-0.25230443000000502</v>
      </c>
      <c r="DL250" s="64">
        <v>0.298492580000009</v>
      </c>
      <c r="DM250" s="64">
        <v>0.308608200000005</v>
      </c>
      <c r="DN250" s="64">
        <v>0.416449249999995</v>
      </c>
      <c r="DO250" s="64">
        <v>0.267475779999993</v>
      </c>
      <c r="DP250" s="64">
        <v>-0.13069461000000401</v>
      </c>
      <c r="DQ250" s="64">
        <v>0.17359856000001</v>
      </c>
      <c r="DR250" s="64">
        <v>0.16450136999999199</v>
      </c>
      <c r="DS250" s="64">
        <v>-0.12841465999999799</v>
      </c>
      <c r="DT250" s="64">
        <v>0.16897020999999701</v>
      </c>
      <c r="DU250" s="64">
        <v>4.0296900000003098E-2</v>
      </c>
      <c r="DV250" s="64">
        <v>-7.4828096000001398E-2</v>
      </c>
      <c r="DW250" s="64">
        <v>-0.137015149999997</v>
      </c>
      <c r="DX250" s="64">
        <v>-4.7006964999996001E-2</v>
      </c>
      <c r="DY250" s="64">
        <v>-5.98177900000052E-2</v>
      </c>
      <c r="DZ250" s="64">
        <v>0.10153068000000599</v>
      </c>
      <c r="EA250" s="64">
        <v>-0.13065907000000501</v>
      </c>
      <c r="EB250" s="64">
        <v>-0.15364030000000201</v>
      </c>
    </row>
    <row r="251" spans="1:132" x14ac:dyDescent="0.3">
      <c r="A251" s="63"/>
      <c r="B251" s="83" t="s">
        <v>425</v>
      </c>
      <c r="C251" s="64">
        <v>0.23069951000000999</v>
      </c>
      <c r="D251" s="64">
        <v>3.9877799999921103E-3</v>
      </c>
      <c r="E251" s="64">
        <v>0.25280023000000501</v>
      </c>
      <c r="F251" s="64">
        <v>-0.131714309999997</v>
      </c>
      <c r="G251" s="64">
        <v>-0.96884379999999704</v>
      </c>
      <c r="H251" s="64">
        <v>-0.35158880000000198</v>
      </c>
      <c r="I251" s="64">
        <v>-0.114290750000001</v>
      </c>
      <c r="J251" s="64">
        <v>-0.138946490000003</v>
      </c>
      <c r="K251" s="64">
        <v>-0.15954747999999999</v>
      </c>
      <c r="L251" s="64">
        <v>0.51475346000000599</v>
      </c>
      <c r="M251" s="64">
        <v>0.20298649999999099</v>
      </c>
      <c r="N251" s="64">
        <v>0.269757570000007</v>
      </c>
      <c r="O251" s="64">
        <v>3.6117654000000797E-2</v>
      </c>
      <c r="P251" s="64">
        <v>3.4589136999052501E-4</v>
      </c>
      <c r="Q251" s="64">
        <v>-0.32282584999999703</v>
      </c>
      <c r="R251" s="64">
        <v>0.17057212000000099</v>
      </c>
      <c r="S251" s="64">
        <v>0.171925899999992</v>
      </c>
      <c r="T251" s="64">
        <v>0.44447144999999499</v>
      </c>
      <c r="U251" s="64">
        <v>0.21562767000000699</v>
      </c>
      <c r="V251" s="64">
        <v>0.16231615999999799</v>
      </c>
      <c r="W251" s="64">
        <v>0.12551849999999901</v>
      </c>
      <c r="X251" s="64">
        <v>-5.0422194999999503E-2</v>
      </c>
      <c r="Y251" s="64">
        <v>-0.20262976999999599</v>
      </c>
      <c r="Z251" s="64">
        <v>-0.287024950000003</v>
      </c>
      <c r="AA251" s="64">
        <v>-7.8308419999995105E-2</v>
      </c>
      <c r="AB251" s="64">
        <v>0.106616519999991</v>
      </c>
      <c r="AC251" s="64">
        <v>0.218624649999999</v>
      </c>
      <c r="AD251" s="64">
        <v>-0.28974851999999901</v>
      </c>
      <c r="AE251" s="64">
        <v>7.5362845999959998E-3</v>
      </c>
      <c r="AF251" s="64">
        <v>-0.21794862999999801</v>
      </c>
      <c r="AG251" s="64">
        <v>1.5562100999999599E-2</v>
      </c>
      <c r="AH251" s="64">
        <v>-0.179005310000002</v>
      </c>
      <c r="AI251" s="64">
        <v>0.344207600000002</v>
      </c>
      <c r="AJ251" s="64">
        <v>0.1469473</v>
      </c>
      <c r="AK251" s="64">
        <v>3.8066476999998301E-2</v>
      </c>
      <c r="AL251" s="64">
        <v>-8.5914009999998903E-2</v>
      </c>
      <c r="AM251" s="64">
        <v>-0.44003772999999802</v>
      </c>
      <c r="AN251" s="64">
        <v>0.123672104999994</v>
      </c>
      <c r="AO251" s="64">
        <v>0.132354959999992</v>
      </c>
      <c r="AP251" s="64">
        <v>3.6831713999996303E-2</v>
      </c>
      <c r="AQ251" s="64">
        <v>0.44484367999999602</v>
      </c>
      <c r="AR251" s="64">
        <v>-0.117111094</v>
      </c>
      <c r="AS251" s="64">
        <v>0.28851225999999602</v>
      </c>
      <c r="AT251" s="64">
        <v>0.12756359999999101</v>
      </c>
      <c r="AU251" s="64">
        <v>0</v>
      </c>
      <c r="AV251" s="64">
        <v>-0.140616299999996</v>
      </c>
      <c r="AW251" s="64">
        <v>8.1801450000007506E-2</v>
      </c>
      <c r="AX251" s="64">
        <v>0.34561967999999799</v>
      </c>
      <c r="AY251" s="64">
        <v>-0.18439633000000299</v>
      </c>
      <c r="AZ251" s="64">
        <v>-0.25621630000000101</v>
      </c>
      <c r="BA251" s="64">
        <v>0.12723780999999201</v>
      </c>
      <c r="BB251" s="64">
        <v>0.19127283</v>
      </c>
      <c r="BC251" s="64">
        <v>0.184094160000003</v>
      </c>
      <c r="BD251" s="64">
        <v>0.29987192000000601</v>
      </c>
      <c r="BE251" s="64">
        <v>-0.32896181999999602</v>
      </c>
      <c r="BF251" s="64">
        <v>-3.99403650000019E-2</v>
      </c>
      <c r="BG251" s="64">
        <v>0.171795279999998</v>
      </c>
      <c r="BH251" s="64">
        <v>8.1697449999995606E-2</v>
      </c>
      <c r="BI251" s="64">
        <v>-3.6207326000004002E-2</v>
      </c>
      <c r="BJ251" s="64">
        <v>4.3067699999999001E-2</v>
      </c>
      <c r="BK251" s="64">
        <v>0.173920240000003</v>
      </c>
      <c r="BL251" s="64">
        <v>0.25237750000000098</v>
      </c>
      <c r="BM251" s="64">
        <v>-3.6651532999998397E-2</v>
      </c>
      <c r="BN251" s="64">
        <v>0.15513520999999</v>
      </c>
      <c r="BO251" s="64">
        <v>-0.121206470000002</v>
      </c>
      <c r="BP251" s="64">
        <v>0.28477250000000798</v>
      </c>
      <c r="BQ251" s="64">
        <v>0.100611959999997</v>
      </c>
      <c r="BR251" s="64">
        <v>-0.111735950000003</v>
      </c>
      <c r="BS251" s="64">
        <v>-3.0164050000003301E-2</v>
      </c>
      <c r="BT251" s="64">
        <v>3.2775163999998497E-2</v>
      </c>
      <c r="BU251" s="64">
        <v>-0.22789953999999801</v>
      </c>
      <c r="BV251" s="64">
        <v>-0.14688802000000201</v>
      </c>
      <c r="BW251" s="64">
        <v>0.24695835999999399</v>
      </c>
      <c r="BX251" s="64">
        <v>-8.8492699999997999E-3</v>
      </c>
      <c r="BY251" s="64">
        <v>-0.31266585000000502</v>
      </c>
      <c r="BZ251" s="64">
        <v>1.08215850000981E-3</v>
      </c>
      <c r="CA251" s="64">
        <v>-0.112905720000001</v>
      </c>
      <c r="CB251" s="64">
        <v>0.13604213000000301</v>
      </c>
      <c r="CC251" s="64">
        <v>4.2904094000006901E-2</v>
      </c>
      <c r="CD251" s="64">
        <v>7.4317050000005699E-2</v>
      </c>
      <c r="CE251" s="64">
        <v>0.34883076000000701</v>
      </c>
      <c r="CF251" s="64">
        <v>0.15044071000001</v>
      </c>
      <c r="CG251" s="64">
        <v>-0.107967860000002</v>
      </c>
      <c r="CH251" s="64">
        <v>-0.14594517999999601</v>
      </c>
      <c r="CI251" s="64">
        <v>0.106953939999999</v>
      </c>
      <c r="CJ251" s="64">
        <v>8.6757590000097196E-3</v>
      </c>
      <c r="CK251" s="64">
        <v>0.31253004000000301</v>
      </c>
      <c r="CL251" s="64">
        <v>-0.15588204999999999</v>
      </c>
      <c r="CM251" s="64">
        <v>7.4764416000006106E-2</v>
      </c>
      <c r="CN251" s="64">
        <v>0.39282679999998998</v>
      </c>
      <c r="CO251" s="64">
        <v>0.168805879999989</v>
      </c>
      <c r="CP251" s="64">
        <v>5.4080546000001603E-2</v>
      </c>
      <c r="CQ251" s="64">
        <v>-3.9144660000001198E-2</v>
      </c>
      <c r="CR251" s="64">
        <v>-2.9080504999945398E-3</v>
      </c>
      <c r="CS251" s="64">
        <v>-0.182449009999996</v>
      </c>
      <c r="CT251" s="64">
        <v>6.43065800000064E-2</v>
      </c>
      <c r="CU251" s="64">
        <v>-5.2600563000004798E-2</v>
      </c>
      <c r="CV251" s="64">
        <v>0.361321200000009</v>
      </c>
      <c r="CW251" s="64">
        <v>-0.18050934000000099</v>
      </c>
      <c r="CX251" s="64">
        <v>-0.146317060000001</v>
      </c>
      <c r="CY251" s="64">
        <v>-3.5498609999995399E-2</v>
      </c>
      <c r="CZ251" s="64">
        <v>0.118097939999995</v>
      </c>
      <c r="DA251" s="64">
        <v>6.6818774000010406E-2</v>
      </c>
      <c r="DB251" s="64">
        <v>-0.227894129999995</v>
      </c>
      <c r="DC251" s="64">
        <v>0.34371552000000999</v>
      </c>
      <c r="DD251" s="64">
        <v>-9.2602990000001398E-2</v>
      </c>
      <c r="DE251" s="64">
        <v>6.0816206000002801E-2</v>
      </c>
      <c r="DF251" s="64">
        <v>7.0879999999995405E-2</v>
      </c>
      <c r="DG251" s="64">
        <v>8.9877989999998006E-2</v>
      </c>
      <c r="DH251" s="64">
        <v>-0.124775040000003</v>
      </c>
      <c r="DI251" s="64">
        <v>0</v>
      </c>
      <c r="DJ251" s="64">
        <v>-5.0255756999995099E-2</v>
      </c>
      <c r="DK251" s="64">
        <v>-0.25230443000000502</v>
      </c>
      <c r="DL251" s="64">
        <v>0.298492580000009</v>
      </c>
      <c r="DM251" s="64">
        <v>0.308608200000005</v>
      </c>
      <c r="DN251" s="64">
        <v>0.416449249999995</v>
      </c>
      <c r="DO251" s="64">
        <v>0.267475779999993</v>
      </c>
      <c r="DP251" s="64">
        <v>-0.13069461000000401</v>
      </c>
      <c r="DQ251" s="64">
        <v>0.17359856000001</v>
      </c>
      <c r="DR251" s="64">
        <v>0.16450136999999199</v>
      </c>
      <c r="DS251" s="64">
        <v>-0.12841465999999799</v>
      </c>
      <c r="DT251" s="64">
        <v>0.16897020999999701</v>
      </c>
      <c r="DU251" s="64">
        <v>4.0296900000003098E-2</v>
      </c>
      <c r="DV251" s="64">
        <v>-7.4828096000001398E-2</v>
      </c>
      <c r="DW251" s="64">
        <v>-0.137015149999997</v>
      </c>
      <c r="DX251" s="64">
        <v>-4.7006964999996001E-2</v>
      </c>
      <c r="DY251" s="64">
        <v>-5.98177900000052E-2</v>
      </c>
      <c r="DZ251" s="64">
        <v>0.10153068000000599</v>
      </c>
      <c r="EA251" s="64">
        <v>-0.13065907000000501</v>
      </c>
      <c r="EB251" s="64">
        <v>-0.15364030000000201</v>
      </c>
    </row>
    <row r="252" spans="1:132" x14ac:dyDescent="0.3">
      <c r="A252" s="63"/>
      <c r="B252" s="83" t="s">
        <v>426</v>
      </c>
      <c r="C252" s="64">
        <v>0.23069951000000999</v>
      </c>
      <c r="D252" s="64">
        <v>3.9877799999921103E-3</v>
      </c>
      <c r="E252" s="64">
        <v>0.25280023000000501</v>
      </c>
      <c r="F252" s="64">
        <v>-0.131714309999997</v>
      </c>
      <c r="G252" s="64">
        <v>-0.96884379999999704</v>
      </c>
      <c r="H252" s="64">
        <v>-0.35158880000000198</v>
      </c>
      <c r="I252" s="64">
        <v>-0.114290750000001</v>
      </c>
      <c r="J252" s="64">
        <v>-0.138946490000003</v>
      </c>
      <c r="K252" s="64">
        <v>-0.15954747999999999</v>
      </c>
      <c r="L252" s="64">
        <v>0.51475346000000599</v>
      </c>
      <c r="M252" s="64">
        <v>0.20298649999999099</v>
      </c>
      <c r="N252" s="64">
        <v>0.269757570000007</v>
      </c>
      <c r="O252" s="64">
        <v>3.6117654000000797E-2</v>
      </c>
      <c r="P252" s="64">
        <v>3.4589136999052501E-4</v>
      </c>
      <c r="Q252" s="64">
        <v>-0.32282584999999703</v>
      </c>
      <c r="R252" s="64">
        <v>0.17057212000000099</v>
      </c>
      <c r="S252" s="64">
        <v>0.171925899999992</v>
      </c>
      <c r="T252" s="64">
        <v>0.44447144999999499</v>
      </c>
      <c r="U252" s="64">
        <v>0.21562767000000699</v>
      </c>
      <c r="V252" s="64">
        <v>0.16231615999999799</v>
      </c>
      <c r="W252" s="64">
        <v>0.12551849999999901</v>
      </c>
      <c r="X252" s="64">
        <v>-5.0422194999999503E-2</v>
      </c>
      <c r="Y252" s="64">
        <v>-0.20262976999999599</v>
      </c>
      <c r="Z252" s="64">
        <v>-0.287024950000003</v>
      </c>
      <c r="AA252" s="64">
        <v>-7.8308419999995105E-2</v>
      </c>
      <c r="AB252" s="64">
        <v>0.106616519999991</v>
      </c>
      <c r="AC252" s="64">
        <v>0.218624649999999</v>
      </c>
      <c r="AD252" s="64">
        <v>-0.28974851999999901</v>
      </c>
      <c r="AE252" s="64">
        <v>7.5362845999959998E-3</v>
      </c>
      <c r="AF252" s="64">
        <v>-0.21794862999999801</v>
      </c>
      <c r="AG252" s="64">
        <v>1.5562100999999599E-2</v>
      </c>
      <c r="AH252" s="64">
        <v>-0.179005310000002</v>
      </c>
      <c r="AI252" s="64">
        <v>0.344207600000002</v>
      </c>
      <c r="AJ252" s="64">
        <v>0.1469473</v>
      </c>
      <c r="AK252" s="64">
        <v>3.8066476999998301E-2</v>
      </c>
      <c r="AL252" s="64">
        <v>-8.5914009999998903E-2</v>
      </c>
      <c r="AM252" s="64">
        <v>-0.44003772999999802</v>
      </c>
      <c r="AN252" s="64">
        <v>0.123672104999994</v>
      </c>
      <c r="AO252" s="64">
        <v>0.132354959999992</v>
      </c>
      <c r="AP252" s="64">
        <v>3.6831713999996303E-2</v>
      </c>
      <c r="AQ252" s="64">
        <v>0.44484367999999602</v>
      </c>
      <c r="AR252" s="64">
        <v>-0.117111094</v>
      </c>
      <c r="AS252" s="64">
        <v>0.28851225999999602</v>
      </c>
      <c r="AT252" s="64">
        <v>0.12756359999999101</v>
      </c>
      <c r="AU252" s="64">
        <v>0</v>
      </c>
      <c r="AV252" s="64">
        <v>-0.140616299999996</v>
      </c>
      <c r="AW252" s="64">
        <v>8.1801450000007506E-2</v>
      </c>
      <c r="AX252" s="64">
        <v>0.34561967999999799</v>
      </c>
      <c r="AY252" s="64">
        <v>-0.18439633000000299</v>
      </c>
      <c r="AZ252" s="64">
        <v>-0.25621630000000101</v>
      </c>
      <c r="BA252" s="64">
        <v>0.12723780999999201</v>
      </c>
      <c r="BB252" s="64">
        <v>0.19127283</v>
      </c>
      <c r="BC252" s="64">
        <v>0.184094160000003</v>
      </c>
      <c r="BD252" s="64">
        <v>0.29987192000000601</v>
      </c>
      <c r="BE252" s="64">
        <v>-0.32896181999999602</v>
      </c>
      <c r="BF252" s="64">
        <v>-3.99403650000019E-2</v>
      </c>
      <c r="BG252" s="64">
        <v>0.171795279999998</v>
      </c>
      <c r="BH252" s="64">
        <v>8.1697449999995606E-2</v>
      </c>
      <c r="BI252" s="64">
        <v>-3.6207326000004002E-2</v>
      </c>
      <c r="BJ252" s="64">
        <v>4.3067699999999001E-2</v>
      </c>
      <c r="BK252" s="64">
        <v>0.173920240000003</v>
      </c>
      <c r="BL252" s="64">
        <v>0.25237750000000098</v>
      </c>
      <c r="BM252" s="64">
        <v>-3.6651532999998397E-2</v>
      </c>
      <c r="BN252" s="64">
        <v>0.15513520999999</v>
      </c>
      <c r="BO252" s="64">
        <v>-0.121206470000002</v>
      </c>
      <c r="BP252" s="64">
        <v>0.28477250000000798</v>
      </c>
      <c r="BQ252" s="64">
        <v>0.100611959999997</v>
      </c>
      <c r="BR252" s="64">
        <v>-0.111735950000003</v>
      </c>
      <c r="BS252" s="64">
        <v>-3.0164050000003301E-2</v>
      </c>
      <c r="BT252" s="64">
        <v>3.2775163999998497E-2</v>
      </c>
      <c r="BU252" s="64">
        <v>-0.22789953999999801</v>
      </c>
      <c r="BV252" s="64">
        <v>-0.14688802000000201</v>
      </c>
      <c r="BW252" s="64">
        <v>0.24695835999999399</v>
      </c>
      <c r="BX252" s="64">
        <v>-8.8492699999997999E-3</v>
      </c>
      <c r="BY252" s="64">
        <v>-0.31266585000000502</v>
      </c>
      <c r="BZ252" s="64">
        <v>1.08215850000981E-3</v>
      </c>
      <c r="CA252" s="64">
        <v>-0.112905720000001</v>
      </c>
      <c r="CB252" s="64">
        <v>0.13604213000000301</v>
      </c>
      <c r="CC252" s="64">
        <v>4.2904094000006901E-2</v>
      </c>
      <c r="CD252" s="64">
        <v>7.4317050000005699E-2</v>
      </c>
      <c r="CE252" s="64">
        <v>0.34883076000000701</v>
      </c>
      <c r="CF252" s="64">
        <v>0.15044071000001</v>
      </c>
      <c r="CG252" s="64">
        <v>-0.107967860000002</v>
      </c>
      <c r="CH252" s="64">
        <v>-0.14594517999999601</v>
      </c>
      <c r="CI252" s="64">
        <v>0.106953939999999</v>
      </c>
      <c r="CJ252" s="64">
        <v>8.6757590000097196E-3</v>
      </c>
      <c r="CK252" s="64">
        <v>0.31253004000000301</v>
      </c>
      <c r="CL252" s="64">
        <v>-0.15588204999999999</v>
      </c>
      <c r="CM252" s="64">
        <v>7.4764416000006106E-2</v>
      </c>
      <c r="CN252" s="64">
        <v>0.39282679999998998</v>
      </c>
      <c r="CO252" s="64">
        <v>0.168805879999989</v>
      </c>
      <c r="CP252" s="64">
        <v>5.4080546000001603E-2</v>
      </c>
      <c r="CQ252" s="64">
        <v>-3.9144660000001198E-2</v>
      </c>
      <c r="CR252" s="64">
        <v>-2.9080504999945398E-3</v>
      </c>
      <c r="CS252" s="64">
        <v>-0.182449009999996</v>
      </c>
      <c r="CT252" s="64">
        <v>6.43065800000064E-2</v>
      </c>
      <c r="CU252" s="64">
        <v>-5.2600563000004798E-2</v>
      </c>
      <c r="CV252" s="64">
        <v>0.361321200000009</v>
      </c>
      <c r="CW252" s="64">
        <v>-0.18050934000000099</v>
      </c>
      <c r="CX252" s="64">
        <v>-0.146317060000001</v>
      </c>
      <c r="CY252" s="64">
        <v>-3.5498609999995399E-2</v>
      </c>
      <c r="CZ252" s="64">
        <v>0.118097939999995</v>
      </c>
      <c r="DA252" s="64">
        <v>6.6818774000010406E-2</v>
      </c>
      <c r="DB252" s="64">
        <v>-0.227894129999995</v>
      </c>
      <c r="DC252" s="64">
        <v>0.34371552000000999</v>
      </c>
      <c r="DD252" s="64">
        <v>-9.2602990000001398E-2</v>
      </c>
      <c r="DE252" s="64">
        <v>6.0816206000002801E-2</v>
      </c>
      <c r="DF252" s="64">
        <v>7.0879999999995405E-2</v>
      </c>
      <c r="DG252" s="64">
        <v>8.9877989999998006E-2</v>
      </c>
      <c r="DH252" s="64">
        <v>-0.124775040000003</v>
      </c>
      <c r="DI252" s="64">
        <v>0</v>
      </c>
      <c r="DJ252" s="64">
        <v>-5.0255756999995099E-2</v>
      </c>
      <c r="DK252" s="64">
        <v>-0.25230443000000502</v>
      </c>
      <c r="DL252" s="64">
        <v>0.298492580000009</v>
      </c>
      <c r="DM252" s="64">
        <v>0.308608200000005</v>
      </c>
      <c r="DN252" s="64">
        <v>0.416449249999995</v>
      </c>
      <c r="DO252" s="64">
        <v>0.267475779999993</v>
      </c>
      <c r="DP252" s="64">
        <v>-0.13069461000000401</v>
      </c>
      <c r="DQ252" s="64">
        <v>0.17359856000001</v>
      </c>
      <c r="DR252" s="64">
        <v>0.16450136999999199</v>
      </c>
      <c r="DS252" s="64">
        <v>-0.12841465999999799</v>
      </c>
      <c r="DT252" s="64">
        <v>0.16897020999999701</v>
      </c>
      <c r="DU252" s="64">
        <v>4.0296900000003098E-2</v>
      </c>
      <c r="DV252" s="64">
        <v>-7.4828096000001398E-2</v>
      </c>
      <c r="DW252" s="64">
        <v>-0.137015149999997</v>
      </c>
      <c r="DX252" s="64">
        <v>-4.7006964999996001E-2</v>
      </c>
      <c r="DY252" s="64">
        <v>-5.98177900000052E-2</v>
      </c>
      <c r="DZ252" s="64">
        <v>0.10153068000000599</v>
      </c>
      <c r="EA252" s="64">
        <v>-0.13065907000000501</v>
      </c>
      <c r="EB252" s="64">
        <v>-0.15364030000000201</v>
      </c>
    </row>
    <row r="253" spans="1:132" x14ac:dyDescent="0.3">
      <c r="A253" s="63"/>
      <c r="B253" s="83" t="s">
        <v>427</v>
      </c>
      <c r="C253" s="64">
        <v>0.23069951000000999</v>
      </c>
      <c r="D253" s="64">
        <v>3.9877799999921103E-3</v>
      </c>
      <c r="E253" s="64">
        <v>0.25280023000000501</v>
      </c>
      <c r="F253" s="64">
        <v>-0.131714309999997</v>
      </c>
      <c r="G253" s="64">
        <v>-0.96884379999999704</v>
      </c>
      <c r="H253" s="64">
        <v>-0.35158880000000198</v>
      </c>
      <c r="I253" s="64">
        <v>-0.114290750000001</v>
      </c>
      <c r="J253" s="64">
        <v>-0.138946490000003</v>
      </c>
      <c r="K253" s="64">
        <v>-0.15954747999999999</v>
      </c>
      <c r="L253" s="64">
        <v>0.51475346000000599</v>
      </c>
      <c r="M253" s="64">
        <v>0.20298649999999099</v>
      </c>
      <c r="N253" s="64">
        <v>0.269757570000007</v>
      </c>
      <c r="O253" s="64">
        <v>3.6117654000000797E-2</v>
      </c>
      <c r="P253" s="64">
        <v>3.4589136999052501E-4</v>
      </c>
      <c r="Q253" s="64">
        <v>-0.32282584999999703</v>
      </c>
      <c r="R253" s="64">
        <v>0.17057212000000099</v>
      </c>
      <c r="S253" s="64">
        <v>0.171925899999992</v>
      </c>
      <c r="T253" s="64">
        <v>0.44447144999999499</v>
      </c>
      <c r="U253" s="64">
        <v>0.21562767000000699</v>
      </c>
      <c r="V253" s="64">
        <v>0.16231615999999799</v>
      </c>
      <c r="W253" s="64">
        <v>0.12551849999999901</v>
      </c>
      <c r="X253" s="64">
        <v>-5.0422194999999503E-2</v>
      </c>
      <c r="Y253" s="64">
        <v>-0.20262976999999599</v>
      </c>
      <c r="Z253" s="64">
        <v>-0.287024950000003</v>
      </c>
      <c r="AA253" s="64">
        <v>-7.8308419999995105E-2</v>
      </c>
      <c r="AB253" s="64">
        <v>0.106616519999991</v>
      </c>
      <c r="AC253" s="64">
        <v>0.218624649999999</v>
      </c>
      <c r="AD253" s="64">
        <v>-0.28974851999999901</v>
      </c>
      <c r="AE253" s="64">
        <v>7.5362845999959998E-3</v>
      </c>
      <c r="AF253" s="64">
        <v>-0.21794862999999801</v>
      </c>
      <c r="AG253" s="64">
        <v>1.5562100999999599E-2</v>
      </c>
      <c r="AH253" s="64">
        <v>-0.179005310000002</v>
      </c>
      <c r="AI253" s="64">
        <v>0.344207600000002</v>
      </c>
      <c r="AJ253" s="64">
        <v>0.1469473</v>
      </c>
      <c r="AK253" s="64">
        <v>3.8066476999998301E-2</v>
      </c>
      <c r="AL253" s="64">
        <v>-8.5914009999998903E-2</v>
      </c>
      <c r="AM253" s="64">
        <v>-0.44003772999999802</v>
      </c>
      <c r="AN253" s="64">
        <v>0.123672104999994</v>
      </c>
      <c r="AO253" s="64">
        <v>0.132354959999992</v>
      </c>
      <c r="AP253" s="64">
        <v>3.6831713999996303E-2</v>
      </c>
      <c r="AQ253" s="64">
        <v>0.44484367999999602</v>
      </c>
      <c r="AR253" s="64">
        <v>-0.117111094</v>
      </c>
      <c r="AS253" s="64">
        <v>0.28851225999999602</v>
      </c>
      <c r="AT253" s="64">
        <v>0.12756359999999101</v>
      </c>
      <c r="AU253" s="64">
        <v>0</v>
      </c>
      <c r="AV253" s="64">
        <v>-0.140616299999996</v>
      </c>
      <c r="AW253" s="64">
        <v>8.1801450000007506E-2</v>
      </c>
      <c r="AX253" s="64">
        <v>0.34561967999999799</v>
      </c>
      <c r="AY253" s="64">
        <v>-0.18439633000000299</v>
      </c>
      <c r="AZ253" s="64">
        <v>-0.25621630000000101</v>
      </c>
      <c r="BA253" s="64">
        <v>0.12723780999999201</v>
      </c>
      <c r="BB253" s="64">
        <v>0.19127283</v>
      </c>
      <c r="BC253" s="64">
        <v>0.184094160000003</v>
      </c>
      <c r="BD253" s="64">
        <v>0.29987192000000601</v>
      </c>
      <c r="BE253" s="64">
        <v>-0.32896181999999602</v>
      </c>
      <c r="BF253" s="64">
        <v>-3.99403650000019E-2</v>
      </c>
      <c r="BG253" s="64">
        <v>0.171795279999998</v>
      </c>
      <c r="BH253" s="64">
        <v>8.1697449999995606E-2</v>
      </c>
      <c r="BI253" s="64">
        <v>-3.6207326000004002E-2</v>
      </c>
      <c r="BJ253" s="64">
        <v>4.3067699999999001E-2</v>
      </c>
      <c r="BK253" s="64">
        <v>0.173920240000003</v>
      </c>
      <c r="BL253" s="64">
        <v>0.25237750000000098</v>
      </c>
      <c r="BM253" s="64">
        <v>-3.6651532999998397E-2</v>
      </c>
      <c r="BN253" s="64">
        <v>0.15513520999999</v>
      </c>
      <c r="BO253" s="64">
        <v>-0.121206470000002</v>
      </c>
      <c r="BP253" s="64">
        <v>0.28477250000000798</v>
      </c>
      <c r="BQ253" s="64">
        <v>0.100611959999997</v>
      </c>
      <c r="BR253" s="64">
        <v>-0.111735950000003</v>
      </c>
      <c r="BS253" s="64">
        <v>-3.0164050000003301E-2</v>
      </c>
      <c r="BT253" s="64">
        <v>3.2775163999998497E-2</v>
      </c>
      <c r="BU253" s="64">
        <v>-0.22789953999999801</v>
      </c>
      <c r="BV253" s="64">
        <v>-0.14688802000000201</v>
      </c>
      <c r="BW253" s="64">
        <v>0.24695835999999399</v>
      </c>
      <c r="BX253" s="64">
        <v>-8.8492699999997999E-3</v>
      </c>
      <c r="BY253" s="64">
        <v>-0.31266585000000502</v>
      </c>
      <c r="BZ253" s="64">
        <v>1.08215850000981E-3</v>
      </c>
      <c r="CA253" s="64">
        <v>-0.112905720000001</v>
      </c>
      <c r="CB253" s="64">
        <v>0.13604213000000301</v>
      </c>
      <c r="CC253" s="64">
        <v>4.2904094000006901E-2</v>
      </c>
      <c r="CD253" s="64">
        <v>7.4317050000005699E-2</v>
      </c>
      <c r="CE253" s="64">
        <v>0.34883076000000701</v>
      </c>
      <c r="CF253" s="64">
        <v>0.15044071000001</v>
      </c>
      <c r="CG253" s="64">
        <v>-0.107967860000002</v>
      </c>
      <c r="CH253" s="64">
        <v>-0.14594517999999601</v>
      </c>
      <c r="CI253" s="64">
        <v>0.106953939999999</v>
      </c>
      <c r="CJ253" s="64">
        <v>8.6757590000097196E-3</v>
      </c>
      <c r="CK253" s="64">
        <v>0.31253004000000301</v>
      </c>
      <c r="CL253" s="64">
        <v>-0.15588204999999999</v>
      </c>
      <c r="CM253" s="64">
        <v>7.4764416000006106E-2</v>
      </c>
      <c r="CN253" s="64">
        <v>0.39282679999998998</v>
      </c>
      <c r="CO253" s="64">
        <v>0.168805879999989</v>
      </c>
      <c r="CP253" s="64">
        <v>5.4080546000001603E-2</v>
      </c>
      <c r="CQ253" s="64">
        <v>-3.9144660000001198E-2</v>
      </c>
      <c r="CR253" s="64">
        <v>-2.9080504999945398E-3</v>
      </c>
      <c r="CS253" s="64">
        <v>-0.182449009999996</v>
      </c>
      <c r="CT253" s="64">
        <v>6.43065800000064E-2</v>
      </c>
      <c r="CU253" s="64">
        <v>-5.2600563000004798E-2</v>
      </c>
      <c r="CV253" s="64">
        <v>0.361321200000009</v>
      </c>
      <c r="CW253" s="64">
        <v>-0.18050934000000099</v>
      </c>
      <c r="CX253" s="64">
        <v>-0.146317060000001</v>
      </c>
      <c r="CY253" s="64">
        <v>-3.5498609999995399E-2</v>
      </c>
      <c r="CZ253" s="64">
        <v>0.118097939999995</v>
      </c>
      <c r="DA253" s="64">
        <v>6.6818774000010406E-2</v>
      </c>
      <c r="DB253" s="64">
        <v>-0.227894129999995</v>
      </c>
      <c r="DC253" s="64">
        <v>0.34371552000000999</v>
      </c>
      <c r="DD253" s="64">
        <v>-9.2602990000001398E-2</v>
      </c>
      <c r="DE253" s="64">
        <v>6.0816206000002801E-2</v>
      </c>
      <c r="DF253" s="64">
        <v>7.0879999999995405E-2</v>
      </c>
      <c r="DG253" s="64">
        <v>8.9877989999998006E-2</v>
      </c>
      <c r="DH253" s="64">
        <v>-0.124775040000003</v>
      </c>
      <c r="DI253" s="64">
        <v>0</v>
      </c>
      <c r="DJ253" s="64">
        <v>-5.0255756999995099E-2</v>
      </c>
      <c r="DK253" s="64">
        <v>-0.25230443000000502</v>
      </c>
      <c r="DL253" s="64">
        <v>0.298492580000009</v>
      </c>
      <c r="DM253" s="64">
        <v>0.308608200000005</v>
      </c>
      <c r="DN253" s="64">
        <v>0.416449249999995</v>
      </c>
      <c r="DO253" s="64">
        <v>0.267475779999993</v>
      </c>
      <c r="DP253" s="64">
        <v>-0.13069461000000401</v>
      </c>
      <c r="DQ253" s="64">
        <v>0.17359856000001</v>
      </c>
      <c r="DR253" s="64">
        <v>0.16450136999999199</v>
      </c>
      <c r="DS253" s="64">
        <v>-0.12841465999999799</v>
      </c>
      <c r="DT253" s="64">
        <v>0.16897020999999701</v>
      </c>
      <c r="DU253" s="64">
        <v>4.0296900000003098E-2</v>
      </c>
      <c r="DV253" s="64">
        <v>-7.4828096000001398E-2</v>
      </c>
      <c r="DW253" s="64">
        <v>-0.137015149999997</v>
      </c>
      <c r="DX253" s="64">
        <v>-4.7006964999996001E-2</v>
      </c>
      <c r="DY253" s="64">
        <v>-5.98177900000052E-2</v>
      </c>
      <c r="DZ253" s="64">
        <v>0.10153068000000599</v>
      </c>
      <c r="EA253" s="64">
        <v>-0.13065907000000501</v>
      </c>
      <c r="EB253" s="64">
        <v>-0.15364030000000201</v>
      </c>
    </row>
    <row r="254" spans="1:132" x14ac:dyDescent="0.3">
      <c r="A254" s="63"/>
      <c r="B254" s="82" t="s">
        <v>428</v>
      </c>
      <c r="C254" s="64">
        <v>0.23069951000000999</v>
      </c>
      <c r="D254" s="64">
        <v>3.9877799999921103E-3</v>
      </c>
      <c r="E254" s="64">
        <v>0.25280023000000501</v>
      </c>
      <c r="F254" s="64">
        <v>-0.131714309999997</v>
      </c>
      <c r="G254" s="64">
        <v>-0.96884379999999704</v>
      </c>
      <c r="H254" s="64">
        <v>-0.35158880000000198</v>
      </c>
      <c r="I254" s="64">
        <v>-0.114290750000001</v>
      </c>
      <c r="J254" s="64">
        <v>-0.138946490000003</v>
      </c>
      <c r="K254" s="64">
        <v>-0.15954747999999999</v>
      </c>
      <c r="L254" s="64">
        <v>0.51475346000000599</v>
      </c>
      <c r="M254" s="64">
        <v>0.20298649999999099</v>
      </c>
      <c r="N254" s="64">
        <v>0.269757570000007</v>
      </c>
      <c r="O254" s="64">
        <v>3.6117654000000797E-2</v>
      </c>
      <c r="P254" s="64">
        <v>3.4589136999052501E-4</v>
      </c>
      <c r="Q254" s="64">
        <v>-0.32282584999999703</v>
      </c>
      <c r="R254" s="64">
        <v>0.17057212000000099</v>
      </c>
      <c r="S254" s="64">
        <v>0.171925899999992</v>
      </c>
      <c r="T254" s="64">
        <v>0.44447144999999499</v>
      </c>
      <c r="U254" s="64">
        <v>0.21562767000000699</v>
      </c>
      <c r="V254" s="64">
        <v>0.16231615999999799</v>
      </c>
      <c r="W254" s="64">
        <v>0.12551849999999901</v>
      </c>
      <c r="X254" s="64">
        <v>-5.0422194999999503E-2</v>
      </c>
      <c r="Y254" s="64">
        <v>-0.20262976999999599</v>
      </c>
      <c r="Z254" s="64">
        <v>-0.287024950000003</v>
      </c>
      <c r="AA254" s="64">
        <v>-7.8308419999995105E-2</v>
      </c>
      <c r="AB254" s="64">
        <v>0.106616519999991</v>
      </c>
      <c r="AC254" s="64">
        <v>0.218624649999999</v>
      </c>
      <c r="AD254" s="64">
        <v>-0.28974851999999901</v>
      </c>
      <c r="AE254" s="64">
        <v>7.5362845999959998E-3</v>
      </c>
      <c r="AF254" s="64">
        <v>-0.21794862999999801</v>
      </c>
      <c r="AG254" s="64">
        <v>1.5562100999999599E-2</v>
      </c>
      <c r="AH254" s="64">
        <v>-0.179005310000002</v>
      </c>
      <c r="AI254" s="64">
        <v>0.344207600000002</v>
      </c>
      <c r="AJ254" s="64">
        <v>0.1469473</v>
      </c>
      <c r="AK254" s="64">
        <v>3.8066476999998301E-2</v>
      </c>
      <c r="AL254" s="64">
        <v>-8.5914009999998903E-2</v>
      </c>
      <c r="AM254" s="64">
        <v>-0.44003772999999802</v>
      </c>
      <c r="AN254" s="64">
        <v>0.123672104999994</v>
      </c>
      <c r="AO254" s="64">
        <v>0.132354959999992</v>
      </c>
      <c r="AP254" s="64">
        <v>3.6831713999996303E-2</v>
      </c>
      <c r="AQ254" s="64">
        <v>0.44484367999999602</v>
      </c>
      <c r="AR254" s="64">
        <v>-0.117111094</v>
      </c>
      <c r="AS254" s="64">
        <v>0.28851225999999602</v>
      </c>
      <c r="AT254" s="64">
        <v>0.12756359999999101</v>
      </c>
      <c r="AU254" s="64">
        <v>0</v>
      </c>
      <c r="AV254" s="64">
        <v>-0.140616299999996</v>
      </c>
      <c r="AW254" s="64">
        <v>8.1801450000007506E-2</v>
      </c>
      <c r="AX254" s="64">
        <v>0.34561967999999799</v>
      </c>
      <c r="AY254" s="64">
        <v>-0.18439633000000299</v>
      </c>
      <c r="AZ254" s="64">
        <v>-0.25621630000000101</v>
      </c>
      <c r="BA254" s="64">
        <v>0.12723780999999201</v>
      </c>
      <c r="BB254" s="64">
        <v>0.19127283</v>
      </c>
      <c r="BC254" s="64">
        <v>0.184094160000003</v>
      </c>
      <c r="BD254" s="64">
        <v>0.29987192000000601</v>
      </c>
      <c r="BE254" s="64">
        <v>-0.32896181999999602</v>
      </c>
      <c r="BF254" s="64">
        <v>-3.99403650000019E-2</v>
      </c>
      <c r="BG254" s="64">
        <v>0.171795279999998</v>
      </c>
      <c r="BH254" s="64">
        <v>8.1697449999995606E-2</v>
      </c>
      <c r="BI254" s="64">
        <v>-3.6207326000004002E-2</v>
      </c>
      <c r="BJ254" s="64">
        <v>4.3067699999999001E-2</v>
      </c>
      <c r="BK254" s="64">
        <v>0.173920240000003</v>
      </c>
      <c r="BL254" s="64">
        <v>0.25237750000000098</v>
      </c>
      <c r="BM254" s="64">
        <v>-3.6651532999998397E-2</v>
      </c>
      <c r="BN254" s="64">
        <v>0.15513520999999</v>
      </c>
      <c r="BO254" s="64">
        <v>-0.121206470000002</v>
      </c>
      <c r="BP254" s="64">
        <v>0.28477250000000798</v>
      </c>
      <c r="BQ254" s="64">
        <v>0.100611959999997</v>
      </c>
      <c r="BR254" s="64">
        <v>-0.111735950000003</v>
      </c>
      <c r="BS254" s="64">
        <v>-3.0164050000003301E-2</v>
      </c>
      <c r="BT254" s="64">
        <v>3.2775163999998497E-2</v>
      </c>
      <c r="BU254" s="64">
        <v>-0.22789953999999801</v>
      </c>
      <c r="BV254" s="64">
        <v>-0.14688802000000201</v>
      </c>
      <c r="BW254" s="64">
        <v>0.24695835999999399</v>
      </c>
      <c r="BX254" s="64">
        <v>-8.8492699999997999E-3</v>
      </c>
      <c r="BY254" s="64">
        <v>-0.31266585000000502</v>
      </c>
      <c r="BZ254" s="64">
        <v>1.08215850000981E-3</v>
      </c>
      <c r="CA254" s="64">
        <v>-0.112905720000001</v>
      </c>
      <c r="CB254" s="64">
        <v>0.13604213000000301</v>
      </c>
      <c r="CC254" s="64">
        <v>4.2904094000006901E-2</v>
      </c>
      <c r="CD254" s="64">
        <v>7.4317050000005699E-2</v>
      </c>
      <c r="CE254" s="64">
        <v>0.34883076000000701</v>
      </c>
      <c r="CF254" s="64">
        <v>0.15044071000001</v>
      </c>
      <c r="CG254" s="64">
        <v>-0.107967860000002</v>
      </c>
      <c r="CH254" s="64">
        <v>-0.14594517999999601</v>
      </c>
      <c r="CI254" s="64">
        <v>0.106953939999999</v>
      </c>
      <c r="CJ254" s="64">
        <v>8.6757590000097196E-3</v>
      </c>
      <c r="CK254" s="64">
        <v>0.31253004000000301</v>
      </c>
      <c r="CL254" s="64">
        <v>-0.15588204999999999</v>
      </c>
      <c r="CM254" s="64">
        <v>7.4764416000006106E-2</v>
      </c>
      <c r="CN254" s="64">
        <v>0.39282679999998998</v>
      </c>
      <c r="CO254" s="64">
        <v>0.168805879999989</v>
      </c>
      <c r="CP254" s="64">
        <v>5.4080546000001603E-2</v>
      </c>
      <c r="CQ254" s="64">
        <v>-3.9144660000001198E-2</v>
      </c>
      <c r="CR254" s="64">
        <v>-2.9080504999945398E-3</v>
      </c>
      <c r="CS254" s="64">
        <v>-0.182449009999996</v>
      </c>
      <c r="CT254" s="64">
        <v>6.43065800000064E-2</v>
      </c>
      <c r="CU254" s="64">
        <v>-5.2600563000004798E-2</v>
      </c>
      <c r="CV254" s="64">
        <v>0.361321200000009</v>
      </c>
      <c r="CW254" s="64">
        <v>-0.18050934000000099</v>
      </c>
      <c r="CX254" s="64">
        <v>-0.146317060000001</v>
      </c>
      <c r="CY254" s="64">
        <v>-3.5498609999995399E-2</v>
      </c>
      <c r="CZ254" s="64">
        <v>0.118097939999995</v>
      </c>
      <c r="DA254" s="64">
        <v>6.6818774000010406E-2</v>
      </c>
      <c r="DB254" s="64">
        <v>-0.227894129999995</v>
      </c>
      <c r="DC254" s="64">
        <v>0.34371552000000999</v>
      </c>
      <c r="DD254" s="64">
        <v>-9.2602990000001398E-2</v>
      </c>
      <c r="DE254" s="64">
        <v>6.0816206000002801E-2</v>
      </c>
      <c r="DF254" s="64">
        <v>7.0879999999995405E-2</v>
      </c>
      <c r="DG254" s="64">
        <v>8.9877989999998006E-2</v>
      </c>
      <c r="DH254" s="64">
        <v>-0.124775040000003</v>
      </c>
      <c r="DI254" s="64">
        <v>0</v>
      </c>
      <c r="DJ254" s="64">
        <v>-5.0255756999995099E-2</v>
      </c>
      <c r="DK254" s="64">
        <v>-0.25230443000000502</v>
      </c>
      <c r="DL254" s="64">
        <v>0.298492580000009</v>
      </c>
      <c r="DM254" s="64">
        <v>0.308608200000005</v>
      </c>
      <c r="DN254" s="64">
        <v>0.416449249999995</v>
      </c>
      <c r="DO254" s="64">
        <v>0.267475779999993</v>
      </c>
      <c r="DP254" s="64">
        <v>-0.13069461000000401</v>
      </c>
      <c r="DQ254" s="64">
        <v>0.17359856000001</v>
      </c>
      <c r="DR254" s="64">
        <v>0.16450136999999199</v>
      </c>
      <c r="DS254" s="64">
        <v>-0.12841465999999799</v>
      </c>
      <c r="DT254" s="64">
        <v>0.16897020999999701</v>
      </c>
      <c r="DU254" s="64">
        <v>4.0296900000003098E-2</v>
      </c>
      <c r="DV254" s="64">
        <v>-7.4828096000001398E-2</v>
      </c>
      <c r="DW254" s="64">
        <v>-0.137015149999997</v>
      </c>
      <c r="DX254" s="64">
        <v>-4.7006964999996001E-2</v>
      </c>
      <c r="DY254" s="64">
        <v>-5.98177900000052E-2</v>
      </c>
      <c r="DZ254" s="64">
        <v>0.10153068000000599</v>
      </c>
      <c r="EA254" s="64">
        <v>-0.13065907000000501</v>
      </c>
      <c r="EB254" s="64">
        <v>-0.15364030000000201</v>
      </c>
    </row>
    <row r="255" spans="1:132" x14ac:dyDescent="0.3">
      <c r="A255" s="63"/>
      <c r="B255" s="80" t="s">
        <v>429</v>
      </c>
      <c r="C255" s="64">
        <v>0</v>
      </c>
      <c r="D255" s="64">
        <v>0</v>
      </c>
      <c r="E255" s="64">
        <v>0</v>
      </c>
      <c r="F255" s="64">
        <v>0</v>
      </c>
      <c r="G255" s="64">
        <v>0</v>
      </c>
      <c r="H255" s="64">
        <v>0</v>
      </c>
      <c r="I255" s="64">
        <v>0</v>
      </c>
      <c r="J255" s="64">
        <v>0</v>
      </c>
      <c r="K255" s="64">
        <v>0</v>
      </c>
      <c r="L255" s="64">
        <v>0</v>
      </c>
      <c r="M255" s="64">
        <v>0</v>
      </c>
      <c r="N255" s="64">
        <v>0</v>
      </c>
      <c r="O255" s="64">
        <v>0</v>
      </c>
      <c r="P255" s="64">
        <v>0</v>
      </c>
      <c r="Q255" s="64">
        <v>0</v>
      </c>
      <c r="R255" s="64">
        <v>0</v>
      </c>
      <c r="S255" s="64">
        <v>0</v>
      </c>
      <c r="T255" s="64">
        <v>0</v>
      </c>
      <c r="U255" s="64">
        <v>0</v>
      </c>
      <c r="V255" s="64">
        <v>0</v>
      </c>
      <c r="W255" s="64">
        <v>0</v>
      </c>
      <c r="X255" s="64">
        <v>0</v>
      </c>
      <c r="Y255" s="64">
        <v>0</v>
      </c>
      <c r="Z255" s="64">
        <v>0</v>
      </c>
      <c r="AA255" s="64">
        <v>0</v>
      </c>
      <c r="AB255" s="64">
        <v>0</v>
      </c>
      <c r="AC255" s="64">
        <v>0</v>
      </c>
      <c r="AD255" s="64">
        <v>0</v>
      </c>
      <c r="AE255" s="64">
        <v>0</v>
      </c>
      <c r="AF255" s="64">
        <v>0</v>
      </c>
      <c r="AG255" s="64">
        <v>0</v>
      </c>
      <c r="AH255" s="64">
        <v>0</v>
      </c>
      <c r="AI255" s="64">
        <v>0</v>
      </c>
      <c r="AJ255" s="64">
        <v>0</v>
      </c>
      <c r="AK255" s="64">
        <v>0</v>
      </c>
      <c r="AL255" s="64">
        <v>0</v>
      </c>
      <c r="AM255" s="64">
        <v>0</v>
      </c>
      <c r="AN255" s="64">
        <v>0</v>
      </c>
      <c r="AO255" s="64">
        <v>0</v>
      </c>
      <c r="AP255" s="64">
        <v>0</v>
      </c>
      <c r="AQ255" s="64">
        <v>0</v>
      </c>
      <c r="AR255" s="64">
        <v>0</v>
      </c>
      <c r="AS255" s="64">
        <v>0</v>
      </c>
      <c r="AT255" s="64">
        <v>0</v>
      </c>
      <c r="AU255" s="64">
        <v>0</v>
      </c>
      <c r="AV255" s="64">
        <v>0</v>
      </c>
      <c r="AW255" s="64">
        <v>0</v>
      </c>
      <c r="AX255" s="64">
        <v>0</v>
      </c>
      <c r="AY255" s="64">
        <v>0</v>
      </c>
      <c r="AZ255" s="64">
        <v>0</v>
      </c>
      <c r="BA255" s="64">
        <v>0</v>
      </c>
      <c r="BB255" s="64">
        <v>0</v>
      </c>
      <c r="BC255" s="64">
        <v>0</v>
      </c>
      <c r="BD255" s="64">
        <v>0</v>
      </c>
      <c r="BE255" s="64">
        <v>0</v>
      </c>
      <c r="BF255" s="64">
        <v>0</v>
      </c>
      <c r="BG255" s="64">
        <v>0</v>
      </c>
      <c r="BH255" s="64">
        <v>0</v>
      </c>
      <c r="BI255" s="64">
        <v>0</v>
      </c>
      <c r="BJ255" s="64">
        <v>0</v>
      </c>
      <c r="BK255" s="64">
        <v>0</v>
      </c>
      <c r="BL255" s="64">
        <v>0</v>
      </c>
      <c r="BM255" s="64">
        <v>0</v>
      </c>
      <c r="BN255" s="64">
        <v>0</v>
      </c>
      <c r="BO255" s="64">
        <v>0</v>
      </c>
      <c r="BP255" s="64">
        <v>0</v>
      </c>
      <c r="BQ255" s="64">
        <v>0</v>
      </c>
      <c r="BR255" s="64">
        <v>-4.6003539999994701E-2</v>
      </c>
      <c r="BS255" s="64">
        <v>0.15967962000000799</v>
      </c>
      <c r="BT255" s="64">
        <v>0</v>
      </c>
      <c r="BU255" s="64">
        <v>-0.232267649999995</v>
      </c>
      <c r="BV255" s="64">
        <v>-0.234740320000004</v>
      </c>
      <c r="BW255" s="64">
        <v>0.27408579999999</v>
      </c>
      <c r="BX255" s="64">
        <v>0.10206964599999099</v>
      </c>
      <c r="BY255" s="64">
        <v>-0.26952767000000299</v>
      </c>
      <c r="BZ255" s="64">
        <v>-0.17720203000000101</v>
      </c>
      <c r="CA255" s="64">
        <v>-8.9296949999995198E-2</v>
      </c>
      <c r="CB255" s="64">
        <v>-0.15800309000000301</v>
      </c>
      <c r="CC255" s="64">
        <v>5.6146424000003102E-2</v>
      </c>
      <c r="CD255" s="64">
        <v>0.26698309999999598</v>
      </c>
      <c r="CE255" s="64">
        <v>0.35690787000000102</v>
      </c>
      <c r="CF255" s="64">
        <v>0.144675100000002</v>
      </c>
      <c r="CG255" s="64">
        <v>2.8915701000009598E-2</v>
      </c>
      <c r="CH255" s="64">
        <v>7.6712109999999001E-2</v>
      </c>
      <c r="CI255" s="64">
        <v>0.145876630000008</v>
      </c>
      <c r="CJ255" s="64">
        <v>0.13694020999999201</v>
      </c>
      <c r="CK255" s="64">
        <v>0.26350152000000898</v>
      </c>
      <c r="CL255" s="64">
        <v>-3.4778975000004902E-2</v>
      </c>
      <c r="CM255" s="64">
        <v>0</v>
      </c>
      <c r="CN255" s="64">
        <v>0</v>
      </c>
      <c r="CO255" s="64">
        <v>0</v>
      </c>
      <c r="CP255" s="64">
        <v>0</v>
      </c>
      <c r="CQ255" s="64">
        <v>0</v>
      </c>
      <c r="CR255" s="64">
        <v>0</v>
      </c>
      <c r="CS255" s="64">
        <v>0</v>
      </c>
      <c r="CT255" s="64">
        <v>0</v>
      </c>
      <c r="CU255" s="64">
        <v>0</v>
      </c>
      <c r="CV255" s="64">
        <v>0</v>
      </c>
      <c r="CW255" s="64">
        <v>0</v>
      </c>
      <c r="CX255" s="64">
        <v>0</v>
      </c>
      <c r="CY255" s="64">
        <v>0</v>
      </c>
      <c r="CZ255" s="64">
        <v>0</v>
      </c>
      <c r="DA255" s="64">
        <v>0</v>
      </c>
      <c r="DB255" s="64">
        <v>0</v>
      </c>
      <c r="DC255" s="64">
        <v>0</v>
      </c>
      <c r="DD255" s="64">
        <v>0</v>
      </c>
      <c r="DE255" s="64">
        <v>0</v>
      </c>
      <c r="DF255" s="64">
        <v>0</v>
      </c>
      <c r="DG255" s="64">
        <v>0</v>
      </c>
      <c r="DH255" s="64">
        <v>0</v>
      </c>
      <c r="DI255" s="64">
        <v>0</v>
      </c>
      <c r="DJ255" s="64">
        <v>0</v>
      </c>
      <c r="DK255" s="64">
        <v>0</v>
      </c>
      <c r="DL255" s="64">
        <v>0</v>
      </c>
      <c r="DM255" s="64">
        <v>0</v>
      </c>
      <c r="DN255" s="64">
        <v>0</v>
      </c>
      <c r="DO255" s="64">
        <v>0</v>
      </c>
      <c r="DP255" s="64">
        <v>0</v>
      </c>
      <c r="DQ255" s="64">
        <v>0</v>
      </c>
      <c r="DR255" s="64">
        <v>0</v>
      </c>
      <c r="DS255" s="64">
        <v>0</v>
      </c>
      <c r="DT255" s="64">
        <v>0</v>
      </c>
      <c r="DU255" s="64">
        <v>0</v>
      </c>
      <c r="DV255" s="64">
        <v>0</v>
      </c>
      <c r="DW255" s="64">
        <v>0</v>
      </c>
      <c r="DX255" s="64">
        <v>0</v>
      </c>
      <c r="DY255" s="64">
        <v>0</v>
      </c>
      <c r="DZ255" s="64">
        <v>0</v>
      </c>
      <c r="EA255" s="64">
        <v>0</v>
      </c>
      <c r="EB255" s="64">
        <v>0</v>
      </c>
    </row>
    <row r="256" spans="1:132" x14ac:dyDescent="0.3">
      <c r="A256" s="63"/>
      <c r="B256" s="80" t="s">
        <v>430</v>
      </c>
      <c r="C256" s="64">
        <v>1.2206567000006E-2</v>
      </c>
      <c r="D256" s="64">
        <v>1.2206851000007299E-2</v>
      </c>
      <c r="E256" s="64">
        <v>1.2205211000004801E-2</v>
      </c>
      <c r="F256" s="64">
        <v>1.2206297000005899E-2</v>
      </c>
      <c r="G256" s="64">
        <v>3.6619729999998199E-2</v>
      </c>
      <c r="H256" s="64">
        <v>1.2208488000009499E-2</v>
      </c>
      <c r="I256" s="64">
        <v>1.22095889999896E-2</v>
      </c>
      <c r="J256" s="64">
        <v>1.22095899999897E-2</v>
      </c>
      <c r="K256" s="64">
        <v>1.2213427999996401E-2</v>
      </c>
      <c r="L256" s="64">
        <v>3.6644379999994897E-2</v>
      </c>
      <c r="M256" s="64">
        <v>1.22142539999981E-2</v>
      </c>
      <c r="N256" s="64">
        <v>1.22150619999983E-2</v>
      </c>
      <c r="O256" s="64">
        <v>1.2215069499999001E-2</v>
      </c>
      <c r="P256" s="64">
        <v>0</v>
      </c>
      <c r="Q256" s="64">
        <v>0</v>
      </c>
      <c r="R256" s="64">
        <v>6.1082195000006202E-2</v>
      </c>
      <c r="S256" s="64">
        <v>1.2217260000002599E-2</v>
      </c>
      <c r="T256" s="64">
        <v>1.22164380000012E-2</v>
      </c>
      <c r="U256" s="64">
        <v>1.22169820000018E-2</v>
      </c>
      <c r="V256" s="64">
        <v>3.6650136000004899E-2</v>
      </c>
      <c r="W256" s="64">
        <v>1.22164370000011E-2</v>
      </c>
      <c r="X256" s="64">
        <v>1.22169890000023E-2</v>
      </c>
      <c r="Y256" s="64">
        <v>1.22169840000019E-2</v>
      </c>
      <c r="Z256" s="64">
        <v>1.22153439999995E-2</v>
      </c>
      <c r="AA256" s="64">
        <v>0</v>
      </c>
      <c r="AB256" s="64">
        <v>4.8870142999990498E-2</v>
      </c>
      <c r="AC256" s="64">
        <v>1.22164400000013E-2</v>
      </c>
      <c r="AD256" s="64">
        <v>1.2219450000006101E-2</v>
      </c>
      <c r="AE256" s="64">
        <v>1.1534240999999701E-2</v>
      </c>
      <c r="AF256" s="64">
        <v>3.4605205000004503E-2</v>
      </c>
      <c r="AG256" s="64">
        <v>1.15342470000002E-2</v>
      </c>
      <c r="AH256" s="64">
        <v>1.15358950000033E-2</v>
      </c>
      <c r="AI256" s="64">
        <v>1.1536441000004101E-2</v>
      </c>
      <c r="AJ256" s="64">
        <v>1.15372550000048E-2</v>
      </c>
      <c r="AK256" s="64">
        <v>3.4607675000009101E-2</v>
      </c>
      <c r="AL256" s="64">
        <v>1.15367070000039E-2</v>
      </c>
      <c r="AM256" s="64">
        <v>1.1536435000003601E-2</v>
      </c>
      <c r="AN256" s="64">
        <v>1.1538359000007299E-2</v>
      </c>
      <c r="AO256" s="64">
        <v>1.15380860000069E-2</v>
      </c>
      <c r="AP256" s="64">
        <v>0</v>
      </c>
      <c r="AQ256" s="64">
        <v>4.6145744999992501E-2</v>
      </c>
      <c r="AR256" s="64">
        <v>1.15361690000038E-2</v>
      </c>
      <c r="AS256" s="64">
        <v>1.1535341000001901E-2</v>
      </c>
      <c r="AT256" s="64">
        <v>1.15361610000031E-2</v>
      </c>
      <c r="AU256" s="64">
        <v>0</v>
      </c>
      <c r="AV256" s="64">
        <v>3.4611779999993403E-2</v>
      </c>
      <c r="AW256" s="64">
        <v>1.15375390000061E-2</v>
      </c>
      <c r="AX256" s="64">
        <v>1.1537533000005601E-2</v>
      </c>
      <c r="AY256" s="64">
        <v>1.1537259000005099E-2</v>
      </c>
      <c r="AZ256" s="64">
        <v>1.15394550000092E-2</v>
      </c>
      <c r="BA256" s="64">
        <v>3.4617530000002901E-2</v>
      </c>
      <c r="BB256" s="64">
        <v>1.15419234999914E-2</v>
      </c>
      <c r="BC256" s="64">
        <v>1.154136999999E-2</v>
      </c>
      <c r="BD256" s="64">
        <v>1.1542184999990801E-2</v>
      </c>
      <c r="BE256" s="64">
        <v>1.15413729999903E-2</v>
      </c>
      <c r="BF256" s="64">
        <v>3.46249269999932E-2</v>
      </c>
      <c r="BG256" s="64">
        <v>1.15473990000003E-2</v>
      </c>
      <c r="BH256" s="64">
        <v>1.1550685000005801E-2</v>
      </c>
      <c r="BI256" s="64">
        <v>1.15515130000077E-2</v>
      </c>
      <c r="BJ256" s="64">
        <v>1.15531460000096E-2</v>
      </c>
      <c r="BK256" s="64">
        <v>3.4655340000000499E-2</v>
      </c>
      <c r="BL256" s="64">
        <v>1.15523310000087E-2</v>
      </c>
      <c r="BM256" s="64">
        <v>1.1553425000010401E-2</v>
      </c>
      <c r="BN256" s="64">
        <v>1.15539749999893E-2</v>
      </c>
      <c r="BO256" s="64">
        <v>1.1553427000010601E-2</v>
      </c>
      <c r="BP256" s="64">
        <v>3.4661909999988999E-2</v>
      </c>
      <c r="BQ256" s="64">
        <v>1.15537039999891E-2</v>
      </c>
      <c r="BR256" s="64">
        <v>1.15550644999907E-2</v>
      </c>
      <c r="BS256" s="64">
        <v>1.15537039999891E-2</v>
      </c>
      <c r="BT256" s="64">
        <v>1.1554241999989201E-2</v>
      </c>
      <c r="BU256" s="64">
        <v>3.4662739999990998E-2</v>
      </c>
      <c r="BV256" s="64">
        <v>1.1553427000010601E-2</v>
      </c>
      <c r="BW256" s="64">
        <v>1.1553422000010201E-2</v>
      </c>
      <c r="BX256" s="64">
        <v>1.15531570000105E-2</v>
      </c>
      <c r="BY256" s="64">
        <v>1.1554790999990201E-2</v>
      </c>
      <c r="BZ256" s="64">
        <v>3.4661919999989799E-2</v>
      </c>
      <c r="CA256" s="64">
        <v>1.15536950000106E-2</v>
      </c>
      <c r="CB256" s="64">
        <v>1.15539729999892E-2</v>
      </c>
      <c r="CC256" s="64">
        <v>1.1553423500010301E-2</v>
      </c>
      <c r="CD256" s="64">
        <v>1.1554794999990599E-2</v>
      </c>
      <c r="CE256" s="64">
        <v>3.4663559999992301E-2</v>
      </c>
      <c r="CF256" s="64">
        <v>1.1552879000009701E-2</v>
      </c>
      <c r="CG256" s="64">
        <v>1.15539739999893E-2</v>
      </c>
      <c r="CH256" s="64">
        <v>1.1553965500010799E-2</v>
      </c>
      <c r="CI256" s="64">
        <v>1.15545259999905E-2</v>
      </c>
      <c r="CJ256" s="64">
        <v>3.4663559999992301E-2</v>
      </c>
      <c r="CK256" s="64">
        <v>1.15536990000109E-2</v>
      </c>
      <c r="CL256" s="64">
        <v>1.15536990000109E-2</v>
      </c>
      <c r="CM256" s="64">
        <v>1.15536990000109E-2</v>
      </c>
      <c r="CN256" s="64">
        <v>1.1553423000010299E-2</v>
      </c>
      <c r="CO256" s="64">
        <v>3.4665209999995603E-2</v>
      </c>
      <c r="CP256" s="64">
        <v>1.15531440000094E-2</v>
      </c>
      <c r="CQ256" s="64">
        <v>1.1552884000010101E-2</v>
      </c>
      <c r="CR256" s="64">
        <v>1.1553425000010401E-2</v>
      </c>
      <c r="CS256" s="64">
        <v>1.0870135000007299E-2</v>
      </c>
      <c r="CT256" s="64">
        <v>3.2607119999994397E-2</v>
      </c>
      <c r="CU256" s="64">
        <v>1.08682220000045E-2</v>
      </c>
      <c r="CV256" s="64">
        <v>1.0868493500004701E-2</v>
      </c>
      <c r="CW256" s="64">
        <v>1.0869040000005501E-2</v>
      </c>
      <c r="CX256" s="64">
        <v>1.0869587000006399E-2</v>
      </c>
      <c r="CY256" s="64">
        <v>3.2606295999992901E-2</v>
      </c>
      <c r="CZ256" s="64">
        <v>1.08682215000044E-2</v>
      </c>
      <c r="DA256" s="64">
        <v>1.08687660000051E-2</v>
      </c>
      <c r="DB256" s="64">
        <v>1.08693205000066E-2</v>
      </c>
      <c r="DC256" s="64">
        <v>1.0869856000006501E-2</v>
      </c>
      <c r="DD256" s="64">
        <v>0</v>
      </c>
      <c r="DE256" s="64">
        <v>4.3475069999998603E-2</v>
      </c>
      <c r="DF256" s="64">
        <v>1.0869591000006701E-2</v>
      </c>
      <c r="DG256" s="64">
        <v>1.08698680000074E-2</v>
      </c>
      <c r="DH256" s="64">
        <v>1.0869862500007E-2</v>
      </c>
      <c r="DI256" s="64">
        <v>0</v>
      </c>
      <c r="DJ256" s="64">
        <v>3.2601368000007E-2</v>
      </c>
      <c r="DK256" s="64">
        <v>1.08682180000041E-2</v>
      </c>
      <c r="DL256" s="64">
        <v>1.08682210000044E-2</v>
      </c>
      <c r="DM256" s="64">
        <v>1.08684890000044E-2</v>
      </c>
      <c r="DN256" s="64">
        <v>1.08687740000057E-2</v>
      </c>
      <c r="DO256" s="64">
        <v>3.2604656999990503E-2</v>
      </c>
      <c r="DP256" s="64">
        <v>1.08684900000045E-2</v>
      </c>
      <c r="DQ256" s="64">
        <v>1.0868492000004599E-2</v>
      </c>
      <c r="DR256" s="64">
        <v>1.0868502000005401E-2</v>
      </c>
      <c r="DS256" s="64">
        <v>1.0868485000003999E-2</v>
      </c>
      <c r="DT256" s="64">
        <v>3.26071299999953E-2</v>
      </c>
      <c r="DU256" s="64">
        <v>1.0870133500007199E-2</v>
      </c>
      <c r="DV256" s="64">
        <v>1.08693120000058E-2</v>
      </c>
      <c r="DW256" s="64">
        <v>1.0869594000006999E-2</v>
      </c>
      <c r="DX256" s="64">
        <v>1.0869586000006299E-2</v>
      </c>
      <c r="DY256" s="64">
        <v>3.26079469999963E-2</v>
      </c>
      <c r="DZ256" s="64">
        <v>1.0868764500005E-2</v>
      </c>
      <c r="EA256" s="64">
        <v>1.0870689500008799E-2</v>
      </c>
      <c r="EB256" s="64">
        <v>0</v>
      </c>
    </row>
    <row r="257" spans="1:132" x14ac:dyDescent="0.3">
      <c r="A257" s="63"/>
      <c r="B257" s="80" t="s">
        <v>431</v>
      </c>
      <c r="C257" s="64">
        <v>4.5953553000010999E-2</v>
      </c>
      <c r="D257" s="64">
        <v>1.3282445000006899E-2</v>
      </c>
      <c r="E257" s="64">
        <v>0.25180199999998998</v>
      </c>
      <c r="F257" s="64">
        <v>-3.1378704999995802E-2</v>
      </c>
      <c r="G257" s="64">
        <v>-0.230433090000004</v>
      </c>
      <c r="H257" s="64">
        <v>1.33483119999944E-2</v>
      </c>
      <c r="I257" s="64">
        <v>-9.6716954999997995E-2</v>
      </c>
      <c r="J257" s="64">
        <v>0.25908718000000602</v>
      </c>
      <c r="K257" s="64">
        <v>-0.144098010000004</v>
      </c>
      <c r="L257" s="64">
        <v>-4.4975339999997498E-2</v>
      </c>
      <c r="M257" s="64">
        <v>0.15421411000000601</v>
      </c>
      <c r="N257" s="64">
        <v>7.04112900000054E-2</v>
      </c>
      <c r="O257" s="64">
        <v>0.12310217</v>
      </c>
      <c r="P257" s="64">
        <v>1.19539930000023E-2</v>
      </c>
      <c r="Q257" s="64">
        <v>3.6655232000004603E-2</v>
      </c>
      <c r="R257" s="64">
        <v>0.203910110000005</v>
      </c>
      <c r="S257" s="64">
        <v>1.83170229999918E-2</v>
      </c>
      <c r="T257" s="64">
        <v>9.3671426000008204E-2</v>
      </c>
      <c r="U257" s="64">
        <v>6.5097829999993806E-2</v>
      </c>
      <c r="V257" s="64">
        <v>5.59412279999894E-2</v>
      </c>
      <c r="W257" s="64">
        <v>8.1480029999991793E-2</v>
      </c>
      <c r="X257" s="64">
        <v>7.8835659999998406E-2</v>
      </c>
      <c r="Y257" s="64">
        <v>0.10422488999999301</v>
      </c>
      <c r="Z257" s="64">
        <v>-5.75407369999947E-2</v>
      </c>
      <c r="AA257" s="64">
        <v>2.8148700000007999E-2</v>
      </c>
      <c r="AB257" s="64">
        <v>-8.4202210000050605E-3</v>
      </c>
      <c r="AC257" s="64">
        <v>9.6083809999991707E-2</v>
      </c>
      <c r="AD257" s="64">
        <v>-0.11547621999999901</v>
      </c>
      <c r="AE257" s="64">
        <v>-5.3730480000002703E-2</v>
      </c>
      <c r="AF257" s="64">
        <v>-0.113481130000004</v>
      </c>
      <c r="AG257" s="64">
        <v>5.48603119999935E-2</v>
      </c>
      <c r="AH257" s="64">
        <v>-5.7437471999999302E-2</v>
      </c>
      <c r="AI257" s="64">
        <v>3.5139683999996202E-2</v>
      </c>
      <c r="AJ257" s="64">
        <v>5.8748250000006899E-2</v>
      </c>
      <c r="AK257" s="64">
        <v>-1.37718760000016E-2</v>
      </c>
      <c r="AL257" s="64">
        <v>-5.0031192999999703E-2</v>
      </c>
      <c r="AM257" s="64">
        <v>-0.115167490000001</v>
      </c>
      <c r="AN257" s="64">
        <v>7.8721434000006404E-2</v>
      </c>
      <c r="AO257" s="64">
        <v>0.101154889999999</v>
      </c>
      <c r="AP257" s="64">
        <v>0.23162574999999699</v>
      </c>
      <c r="AQ257" s="64">
        <v>-0.17498645000000301</v>
      </c>
      <c r="AR257" s="64">
        <v>-7.24379600000047E-2</v>
      </c>
      <c r="AS257" s="64">
        <v>0.13912280999999199</v>
      </c>
      <c r="AT257" s="64">
        <v>-2.6262381999997399E-2</v>
      </c>
      <c r="AU257" s="64">
        <v>1.1988633000004099E-2</v>
      </c>
      <c r="AV257" s="64">
        <v>7.2318929999992704E-2</v>
      </c>
      <c r="AW257" s="64">
        <v>9.6018000000008805E-2</v>
      </c>
      <c r="AX257" s="64">
        <v>1.33953470000003E-2</v>
      </c>
      <c r="AY257" s="64">
        <v>5.53247560000081E-2</v>
      </c>
      <c r="AZ257" s="64">
        <v>1.2799066500002201E-2</v>
      </c>
      <c r="BA257" s="64">
        <v>5.2660994000008898E-2</v>
      </c>
      <c r="BB257" s="64">
        <v>0.26019847000000601</v>
      </c>
      <c r="BC257" s="64">
        <v>4.3007224999991302E-2</v>
      </c>
      <c r="BD257" s="64">
        <v>0.141958520000007</v>
      </c>
      <c r="BE257" s="64">
        <v>-0.125030530000003</v>
      </c>
      <c r="BF257" s="64">
        <v>9.2594730000006301E-2</v>
      </c>
      <c r="BG257" s="64">
        <v>3.0719291000003101E-2</v>
      </c>
      <c r="BH257" s="64">
        <v>6.5452859999992605E-2</v>
      </c>
      <c r="BI257" s="64">
        <v>-1.6167886999995901E-2</v>
      </c>
      <c r="BJ257" s="64">
        <v>-1.39967445E-2</v>
      </c>
      <c r="BK257" s="64">
        <v>0.107193549999995</v>
      </c>
      <c r="BL257" s="64">
        <v>0.16532845999999199</v>
      </c>
      <c r="BM257" s="64">
        <v>1.3928811999996999E-2</v>
      </c>
      <c r="BN257" s="64">
        <v>9.40780899999938E-2</v>
      </c>
      <c r="BO257" s="64">
        <v>-1.7352469999998298E-2</v>
      </c>
      <c r="BP257" s="64">
        <v>9.6411610000002299E-2</v>
      </c>
      <c r="BQ257" s="64">
        <v>9.5011085000007406E-2</v>
      </c>
      <c r="BR257" s="64">
        <v>-0.14032755999999799</v>
      </c>
      <c r="BS257" s="64">
        <v>0.13622874000001101</v>
      </c>
      <c r="BT257" s="64">
        <v>2.11570620000101E-2</v>
      </c>
      <c r="BU257" s="64">
        <v>9.5632834999914696E-4</v>
      </c>
      <c r="BV257" s="64">
        <v>-4.1660669999998803E-2</v>
      </c>
      <c r="BW257" s="64">
        <v>3.0529945999990801E-2</v>
      </c>
      <c r="BX257" s="64">
        <v>3.9761899999990503E-2</v>
      </c>
      <c r="BY257" s="64">
        <v>-1.72087229999951E-2</v>
      </c>
      <c r="BZ257" s="64">
        <v>0.11332342999999</v>
      </c>
      <c r="CA257" s="64">
        <v>-6.9953919999998795E-2</v>
      </c>
      <c r="CB257" s="64">
        <v>-6.7926559999997901E-2</v>
      </c>
      <c r="CC257" s="64">
        <v>-5.2615759999996597E-2</v>
      </c>
      <c r="CD257" s="64">
        <v>-3.3357109999998497E-2</v>
      </c>
      <c r="CE257" s="64">
        <v>0.16581284999999099</v>
      </c>
      <c r="CF257" s="64">
        <v>0.121784030000005</v>
      </c>
      <c r="CG257" s="64">
        <v>-3.51225399999988E-2</v>
      </c>
      <c r="CH257" s="64">
        <v>7.6727579999991101E-3</v>
      </c>
      <c r="CI257" s="64">
        <v>-3.4795616000005102E-2</v>
      </c>
      <c r="CJ257" s="64">
        <v>2.5750864000007E-2</v>
      </c>
      <c r="CK257" s="64">
        <v>9.68443449999912E-2</v>
      </c>
      <c r="CL257" s="64">
        <v>5.4549809999993003E-2</v>
      </c>
      <c r="CM257" s="64">
        <v>0.10205499</v>
      </c>
      <c r="CN257" s="64">
        <v>0.121464803999993</v>
      </c>
      <c r="CO257" s="64">
        <v>9.5259699999994396E-2</v>
      </c>
      <c r="CP257" s="64">
        <v>1.2512089999994201E-2</v>
      </c>
      <c r="CQ257" s="64">
        <v>5.1245787000109297E-3</v>
      </c>
      <c r="CR257" s="64">
        <v>-0.14049915999999599</v>
      </c>
      <c r="CS257" s="64">
        <v>-4.3361876000003199E-2</v>
      </c>
      <c r="CT257" s="64">
        <v>0.12714921999998899</v>
      </c>
      <c r="CU257" s="64">
        <v>-5.6514389999995397E-2</v>
      </c>
      <c r="CV257" s="64">
        <v>9.2792089999993499E-2</v>
      </c>
      <c r="CW257" s="64">
        <v>-9.6504710000000493E-2</v>
      </c>
      <c r="CX257" s="64">
        <v>-2.2839239000005399E-2</v>
      </c>
      <c r="CY257" s="64">
        <v>-9.0641280000003405E-2</v>
      </c>
      <c r="CZ257" s="64">
        <v>1.78781320000043E-2</v>
      </c>
      <c r="DA257" s="64">
        <v>0.123577129999997</v>
      </c>
      <c r="DB257" s="64">
        <v>-0.113902113999997</v>
      </c>
      <c r="DC257" s="64">
        <v>9.0783510000003204E-2</v>
      </c>
      <c r="DD257" s="64">
        <v>-5.9425591999995302E-2</v>
      </c>
      <c r="DE257" s="64">
        <v>-2.7774679000003299E-2</v>
      </c>
      <c r="DF257" s="64">
        <v>4.8743795999994802E-2</v>
      </c>
      <c r="DG257" s="64">
        <v>6.0293965000002302E-2</v>
      </c>
      <c r="DH257" s="64">
        <v>-1.19256319999983E-2</v>
      </c>
      <c r="DI257" s="64">
        <v>-4.1970982245231897E-9</v>
      </c>
      <c r="DJ257" s="64">
        <v>-2.3177473000002301E-2</v>
      </c>
      <c r="DK257" s="64">
        <v>-0.148580610000004</v>
      </c>
      <c r="DL257" s="64">
        <v>9.0274130000000993E-2</v>
      </c>
      <c r="DM257" s="64">
        <v>5.4785172999993803E-2</v>
      </c>
      <c r="DN257" s="64">
        <v>0.17899349999999101</v>
      </c>
      <c r="DO257" s="64">
        <v>0.13659868999999999</v>
      </c>
      <c r="DP257" s="64">
        <v>-1.30982179999961E-2</v>
      </c>
      <c r="DQ257" s="64">
        <v>-6.0003771999994598E-2</v>
      </c>
      <c r="DR257" s="64">
        <v>6.8562699999996701E-2</v>
      </c>
      <c r="DS257" s="64">
        <v>-5.3011954000003997E-2</v>
      </c>
      <c r="DT257" s="64">
        <v>0.11159290400000201</v>
      </c>
      <c r="DU257" s="64">
        <v>-3.5867899999997302E-2</v>
      </c>
      <c r="DV257" s="64">
        <v>5.0105326000005099E-2</v>
      </c>
      <c r="DW257" s="64">
        <v>1.12373609999938E-2</v>
      </c>
      <c r="DX257" s="64">
        <v>-5.4774955000003199E-2</v>
      </c>
      <c r="DY257" s="64">
        <v>6.3376665000003399E-2</v>
      </c>
      <c r="DZ257" s="64">
        <v>6.8040880000008699E-2</v>
      </c>
      <c r="EA257" s="64">
        <v>7.1602959999994595E-2</v>
      </c>
      <c r="EB257" s="64">
        <v>-0.117663349999997</v>
      </c>
    </row>
    <row r="258" spans="1:132" x14ac:dyDescent="0.3">
      <c r="A258" s="63"/>
      <c r="B258" s="66" t="s">
        <v>432</v>
      </c>
      <c r="C258" s="64">
        <v>0</v>
      </c>
      <c r="D258" s="64">
        <v>0</v>
      </c>
      <c r="E258" s="64">
        <v>0</v>
      </c>
      <c r="F258" s="64">
        <v>0</v>
      </c>
      <c r="G258" s="64">
        <v>0</v>
      </c>
      <c r="H258" s="64">
        <v>0</v>
      </c>
      <c r="I258" s="64">
        <v>0</v>
      </c>
      <c r="J258" s="64">
        <v>0</v>
      </c>
      <c r="K258" s="64">
        <v>0</v>
      </c>
      <c r="L258" s="64">
        <v>0</v>
      </c>
      <c r="M258" s="64">
        <v>0</v>
      </c>
      <c r="N258" s="64">
        <v>0</v>
      </c>
      <c r="O258" s="64">
        <v>0</v>
      </c>
      <c r="P258" s="64">
        <v>0</v>
      </c>
      <c r="Q258" s="64">
        <v>0</v>
      </c>
      <c r="R258" s="64">
        <v>0</v>
      </c>
      <c r="S258" s="64">
        <v>0</v>
      </c>
      <c r="T258" s="64">
        <v>0</v>
      </c>
      <c r="U258" s="64">
        <v>0</v>
      </c>
      <c r="V258" s="64">
        <v>0</v>
      </c>
      <c r="W258" s="64">
        <v>0</v>
      </c>
      <c r="X258" s="64">
        <v>0</v>
      </c>
      <c r="Y258" s="64">
        <v>8.6938105603451298E-7</v>
      </c>
      <c r="Z258" s="64">
        <v>1.4876088649806699E-5</v>
      </c>
      <c r="AA258" s="64">
        <v>-1.6682684900182199E-6</v>
      </c>
      <c r="AB258" s="64">
        <v>-5.5449383640215899E-6</v>
      </c>
      <c r="AC258" s="64">
        <v>4.5717224228525302E-6</v>
      </c>
      <c r="AD258" s="64">
        <v>7.0240213867478499E-6</v>
      </c>
      <c r="AE258" s="64">
        <v>2.9106089094455001E-6</v>
      </c>
      <c r="AF258" s="64">
        <v>2.6298843147643E-5</v>
      </c>
      <c r="AG258" s="64">
        <v>4.28990925005479E-6</v>
      </c>
      <c r="AH258" s="64">
        <v>-1.9715052035351698E-6</v>
      </c>
      <c r="AI258" s="64">
        <v>4.4935207776930497E-6</v>
      </c>
      <c r="AJ258" s="64">
        <v>7.6898414969050998E-6</v>
      </c>
      <c r="AK258" s="64">
        <v>-1.35789648414431E-6</v>
      </c>
      <c r="AL258" s="64">
        <v>-1.2575245622592501E-6</v>
      </c>
      <c r="AM258" s="64">
        <v>-1.28916238462118E-5</v>
      </c>
      <c r="AN258" s="64">
        <v>-4.2288697432724104E-6</v>
      </c>
      <c r="AO258" s="64">
        <v>-3.4223889833206998E-6</v>
      </c>
      <c r="AP258" s="64">
        <v>2.24961131944923E-6</v>
      </c>
      <c r="AQ258" s="64">
        <v>1.2122544679193901E-5</v>
      </c>
      <c r="AR258" s="64">
        <v>-4.1842078135623197E-6</v>
      </c>
      <c r="AS258" s="64">
        <v>4.1865673150454103E-6</v>
      </c>
      <c r="AT258" s="64">
        <v>-1.31849170470488E-6</v>
      </c>
      <c r="AU258" s="64">
        <v>0</v>
      </c>
      <c r="AV258" s="64">
        <v>0</v>
      </c>
      <c r="AW258" s="64">
        <v>0</v>
      </c>
      <c r="AX258" s="64">
        <v>0</v>
      </c>
      <c r="AY258" s="64">
        <v>0</v>
      </c>
      <c r="AZ258" s="64">
        <v>0</v>
      </c>
      <c r="BA258" s="64">
        <v>0</v>
      </c>
      <c r="BB258" s="64">
        <v>0</v>
      </c>
      <c r="BC258" s="64">
        <v>0</v>
      </c>
      <c r="BD258" s="64">
        <v>0</v>
      </c>
      <c r="BE258" s="64">
        <v>0</v>
      </c>
      <c r="BF258" s="64">
        <v>0</v>
      </c>
      <c r="BG258" s="64">
        <v>0</v>
      </c>
      <c r="BH258" s="64">
        <v>0</v>
      </c>
      <c r="BI258" s="64">
        <v>0</v>
      </c>
      <c r="BJ258" s="64">
        <v>0</v>
      </c>
      <c r="BK258" s="64">
        <v>0</v>
      </c>
      <c r="BL258" s="64">
        <v>0</v>
      </c>
      <c r="BM258" s="64">
        <v>0</v>
      </c>
      <c r="BN258" s="64">
        <v>0</v>
      </c>
      <c r="BO258" s="64">
        <v>0</v>
      </c>
      <c r="BP258" s="64">
        <v>0</v>
      </c>
      <c r="BQ258" s="64">
        <v>0</v>
      </c>
      <c r="BR258" s="64">
        <v>0</v>
      </c>
      <c r="BS258" s="64">
        <v>0</v>
      </c>
      <c r="BT258" s="64">
        <v>0</v>
      </c>
      <c r="BU258" s="64">
        <v>0</v>
      </c>
      <c r="BV258" s="64">
        <v>0</v>
      </c>
      <c r="BW258" s="64">
        <v>0</v>
      </c>
      <c r="BX258" s="64">
        <v>0</v>
      </c>
      <c r="BY258" s="64">
        <v>0</v>
      </c>
      <c r="BZ258" s="64">
        <v>0</v>
      </c>
      <c r="CA258" s="64">
        <v>0</v>
      </c>
      <c r="CB258" s="64">
        <v>0</v>
      </c>
      <c r="CC258" s="64">
        <v>0</v>
      </c>
      <c r="CD258" s="64">
        <v>0</v>
      </c>
      <c r="CE258" s="64">
        <v>0</v>
      </c>
      <c r="CF258" s="64">
        <v>0</v>
      </c>
      <c r="CG258" s="64">
        <v>0</v>
      </c>
      <c r="CH258" s="64">
        <v>0</v>
      </c>
      <c r="CI258" s="64">
        <v>0</v>
      </c>
      <c r="CJ258" s="64">
        <v>0</v>
      </c>
      <c r="CK258" s="64">
        <v>0</v>
      </c>
      <c r="CL258" s="64">
        <v>0</v>
      </c>
      <c r="CM258" s="64">
        <v>0</v>
      </c>
      <c r="CN258" s="64">
        <v>0</v>
      </c>
      <c r="CO258" s="64">
        <v>0</v>
      </c>
      <c r="CP258" s="64">
        <v>0</v>
      </c>
      <c r="CQ258" s="64">
        <v>0</v>
      </c>
      <c r="CR258" s="64">
        <v>0</v>
      </c>
      <c r="CS258" s="64">
        <v>0</v>
      </c>
      <c r="CT258" s="64">
        <v>0</v>
      </c>
      <c r="CU258" s="64">
        <v>0</v>
      </c>
      <c r="CV258" s="64">
        <v>0</v>
      </c>
      <c r="CW258" s="64">
        <v>0</v>
      </c>
      <c r="CX258" s="64">
        <v>0</v>
      </c>
      <c r="CY258" s="64">
        <v>0</v>
      </c>
      <c r="CZ258" s="64">
        <v>0</v>
      </c>
      <c r="DA258" s="64">
        <v>0</v>
      </c>
      <c r="DB258" s="64">
        <v>0</v>
      </c>
      <c r="DC258" s="64">
        <v>0</v>
      </c>
      <c r="DD258" s="64">
        <v>0</v>
      </c>
      <c r="DE258" s="64">
        <v>0</v>
      </c>
      <c r="DF258" s="64">
        <v>0</v>
      </c>
      <c r="DG258" s="64">
        <v>0</v>
      </c>
      <c r="DH258" s="64">
        <v>0</v>
      </c>
      <c r="DI258" s="64">
        <v>0</v>
      </c>
      <c r="DJ258" s="64">
        <v>0</v>
      </c>
      <c r="DK258" s="64">
        <v>0</v>
      </c>
      <c r="DL258" s="64">
        <v>0</v>
      </c>
      <c r="DM258" s="64">
        <v>0</v>
      </c>
      <c r="DN258" s="64">
        <v>0</v>
      </c>
      <c r="DO258" s="64">
        <v>0</v>
      </c>
      <c r="DP258" s="64">
        <v>0</v>
      </c>
      <c r="DQ258" s="64">
        <v>0</v>
      </c>
      <c r="DR258" s="64">
        <v>0</v>
      </c>
      <c r="DS258" s="64">
        <v>0</v>
      </c>
      <c r="DT258" s="64">
        <v>0</v>
      </c>
      <c r="DU258" s="64">
        <v>0</v>
      </c>
      <c r="DV258" s="64">
        <v>0</v>
      </c>
      <c r="DW258" s="64">
        <v>0</v>
      </c>
      <c r="DX258" s="64">
        <v>0</v>
      </c>
      <c r="DY258" s="64">
        <v>0</v>
      </c>
      <c r="DZ258" s="64">
        <v>0</v>
      </c>
      <c r="EA258" s="64">
        <v>0</v>
      </c>
      <c r="EB258" s="64">
        <v>0</v>
      </c>
    </row>
    <row r="259" spans="1:132" x14ac:dyDescent="0.3">
      <c r="A259" s="63"/>
      <c r="B259" s="67" t="s">
        <v>433</v>
      </c>
      <c r="C259" s="64">
        <v>0</v>
      </c>
      <c r="D259" s="64">
        <v>0</v>
      </c>
      <c r="E259" s="64">
        <v>0</v>
      </c>
      <c r="F259" s="64">
        <v>0</v>
      </c>
      <c r="G259" s="64">
        <v>0</v>
      </c>
      <c r="H259" s="64">
        <v>0</v>
      </c>
      <c r="I259" s="64">
        <v>0</v>
      </c>
      <c r="J259" s="64">
        <v>0</v>
      </c>
      <c r="K259" s="64">
        <v>0</v>
      </c>
      <c r="L259" s="64">
        <v>0</v>
      </c>
      <c r="M259" s="64">
        <v>0</v>
      </c>
      <c r="N259" s="64">
        <v>0</v>
      </c>
      <c r="O259" s="64">
        <v>0</v>
      </c>
      <c r="P259" s="64">
        <v>0</v>
      </c>
      <c r="Q259" s="64">
        <v>0</v>
      </c>
      <c r="R259" s="64">
        <v>0</v>
      </c>
      <c r="S259" s="64">
        <v>0</v>
      </c>
      <c r="T259" s="64">
        <v>0</v>
      </c>
      <c r="U259" s="64">
        <v>0</v>
      </c>
      <c r="V259" s="64">
        <v>0</v>
      </c>
      <c r="W259" s="64">
        <v>0</v>
      </c>
      <c r="X259" s="64">
        <v>0</v>
      </c>
      <c r="Y259" s="64">
        <v>0</v>
      </c>
      <c r="Z259" s="64">
        <v>0</v>
      </c>
      <c r="AA259" s="64">
        <v>0</v>
      </c>
      <c r="AB259" s="64">
        <v>0</v>
      </c>
      <c r="AC259" s="64">
        <v>0</v>
      </c>
      <c r="AD259" s="64">
        <v>0</v>
      </c>
      <c r="AE259" s="64">
        <v>0</v>
      </c>
      <c r="AF259" s="64">
        <v>0</v>
      </c>
      <c r="AG259" s="64">
        <v>0</v>
      </c>
      <c r="AH259" s="64">
        <v>0</v>
      </c>
      <c r="AI259" s="64">
        <v>0</v>
      </c>
      <c r="AJ259" s="64">
        <v>0</v>
      </c>
      <c r="AK259" s="64">
        <v>0</v>
      </c>
      <c r="AL259" s="64">
        <v>0</v>
      </c>
      <c r="AM259" s="64">
        <v>0</v>
      </c>
      <c r="AN259" s="64">
        <v>0</v>
      </c>
      <c r="AO259" s="64">
        <v>0</v>
      </c>
      <c r="AP259" s="64">
        <v>0</v>
      </c>
      <c r="AQ259" s="64">
        <v>0</v>
      </c>
      <c r="AR259" s="64">
        <v>0</v>
      </c>
      <c r="AS259" s="64">
        <v>0</v>
      </c>
      <c r="AT259" s="64">
        <v>0</v>
      </c>
      <c r="AU259" s="64">
        <v>0</v>
      </c>
      <c r="AV259" s="64">
        <v>0</v>
      </c>
      <c r="AW259" s="64">
        <v>0</v>
      </c>
      <c r="AX259" s="64">
        <v>0</v>
      </c>
      <c r="AY259" s="64">
        <v>0</v>
      </c>
      <c r="AZ259" s="64">
        <v>0</v>
      </c>
      <c r="BA259" s="64">
        <v>0</v>
      </c>
      <c r="BB259" s="64">
        <v>0</v>
      </c>
      <c r="BC259" s="64">
        <v>0</v>
      </c>
      <c r="BD259" s="64">
        <v>0</v>
      </c>
      <c r="BE259" s="64">
        <v>0</v>
      </c>
      <c r="BF259" s="64">
        <v>0</v>
      </c>
      <c r="BG259" s="64">
        <v>0</v>
      </c>
      <c r="BH259" s="64">
        <v>0</v>
      </c>
      <c r="BI259" s="64">
        <v>0</v>
      </c>
      <c r="BJ259" s="64">
        <v>0</v>
      </c>
      <c r="BK259" s="64">
        <v>0</v>
      </c>
      <c r="BL259" s="64">
        <v>0</v>
      </c>
      <c r="BM259" s="64">
        <v>0</v>
      </c>
      <c r="BN259" s="64">
        <v>0</v>
      </c>
      <c r="BO259" s="64">
        <v>0</v>
      </c>
      <c r="BP259" s="64">
        <v>0</v>
      </c>
      <c r="BQ259" s="64">
        <v>0</v>
      </c>
      <c r="BR259" s="64">
        <v>0</v>
      </c>
      <c r="BS259" s="64">
        <v>0</v>
      </c>
      <c r="BT259" s="64">
        <v>0</v>
      </c>
      <c r="BU259" s="64">
        <v>0</v>
      </c>
      <c r="BV259" s="64">
        <v>0</v>
      </c>
      <c r="BW259" s="64">
        <v>0</v>
      </c>
      <c r="BX259" s="64">
        <v>0</v>
      </c>
      <c r="BY259" s="64">
        <v>0</v>
      </c>
      <c r="BZ259" s="64">
        <v>0</v>
      </c>
      <c r="CA259" s="64">
        <v>0</v>
      </c>
      <c r="CB259" s="64">
        <v>0</v>
      </c>
      <c r="CC259" s="64">
        <v>0</v>
      </c>
      <c r="CD259" s="64">
        <v>0</v>
      </c>
      <c r="CE259" s="64">
        <v>0</v>
      </c>
      <c r="CF259" s="64">
        <v>0</v>
      </c>
      <c r="CG259" s="64">
        <v>0</v>
      </c>
      <c r="CH259" s="64">
        <v>0</v>
      </c>
      <c r="CI259" s="64">
        <v>0</v>
      </c>
      <c r="CJ259" s="64">
        <v>0</v>
      </c>
      <c r="CK259" s="64">
        <v>0</v>
      </c>
      <c r="CL259" s="64">
        <v>0</v>
      </c>
      <c r="CM259" s="64">
        <v>0</v>
      </c>
      <c r="CN259" s="64">
        <v>0</v>
      </c>
      <c r="CO259" s="64">
        <v>0</v>
      </c>
      <c r="CP259" s="64">
        <v>0</v>
      </c>
      <c r="CQ259" s="64">
        <v>0</v>
      </c>
      <c r="CR259" s="64">
        <v>0</v>
      </c>
      <c r="CS259" s="64">
        <v>0</v>
      </c>
      <c r="CT259" s="64">
        <v>0</v>
      </c>
      <c r="CU259" s="64">
        <v>0</v>
      </c>
      <c r="CV259" s="64">
        <v>0</v>
      </c>
      <c r="CW259" s="64">
        <v>0</v>
      </c>
      <c r="CX259" s="64">
        <v>0</v>
      </c>
      <c r="CY259" s="64">
        <v>0</v>
      </c>
      <c r="CZ259" s="64">
        <v>0</v>
      </c>
      <c r="DA259" s="64">
        <v>0</v>
      </c>
      <c r="DB259" s="64">
        <v>0</v>
      </c>
      <c r="DC259" s="64">
        <v>0</v>
      </c>
      <c r="DD259" s="64">
        <v>0</v>
      </c>
      <c r="DE259" s="64">
        <v>0</v>
      </c>
      <c r="DF259" s="64">
        <v>0</v>
      </c>
      <c r="DG259" s="64">
        <v>0</v>
      </c>
      <c r="DH259" s="64">
        <v>0</v>
      </c>
      <c r="DI259" s="64">
        <v>0</v>
      </c>
      <c r="DJ259" s="64">
        <v>0</v>
      </c>
      <c r="DK259" s="64">
        <v>0</v>
      </c>
      <c r="DL259" s="64">
        <v>0</v>
      </c>
      <c r="DM259" s="64">
        <v>0</v>
      </c>
      <c r="DN259" s="64">
        <v>0</v>
      </c>
      <c r="DO259" s="64">
        <v>0</v>
      </c>
      <c r="DP259" s="64">
        <v>0</v>
      </c>
      <c r="DQ259" s="64">
        <v>0</v>
      </c>
      <c r="DR259" s="64">
        <v>0</v>
      </c>
      <c r="DS259" s="64">
        <v>0</v>
      </c>
      <c r="DT259" s="64">
        <v>0</v>
      </c>
      <c r="DU259" s="64">
        <v>0</v>
      </c>
      <c r="DV259" s="64">
        <v>0</v>
      </c>
      <c r="DW259" s="64">
        <v>0</v>
      </c>
      <c r="DX259" s="64">
        <v>0</v>
      </c>
      <c r="DY259" s="64">
        <v>0</v>
      </c>
      <c r="DZ259" s="64">
        <v>0</v>
      </c>
      <c r="EA259" s="64">
        <v>0</v>
      </c>
      <c r="EB259" s="64">
        <v>0</v>
      </c>
    </row>
    <row r="260" spans="1:132" x14ac:dyDescent="0.3">
      <c r="A260" s="63"/>
      <c r="B260" s="67" t="s">
        <v>434</v>
      </c>
      <c r="C260" s="64">
        <v>0</v>
      </c>
      <c r="D260" s="64">
        <v>0</v>
      </c>
      <c r="E260" s="64">
        <v>0</v>
      </c>
      <c r="F260" s="64">
        <v>0</v>
      </c>
      <c r="G260" s="64">
        <v>0</v>
      </c>
      <c r="H260" s="64">
        <v>0</v>
      </c>
      <c r="I260" s="64">
        <v>0</v>
      </c>
      <c r="J260" s="64">
        <v>0</v>
      </c>
      <c r="K260" s="64">
        <v>0</v>
      </c>
      <c r="L260" s="64">
        <v>0</v>
      </c>
      <c r="M260" s="64">
        <v>0</v>
      </c>
      <c r="N260" s="64">
        <v>0</v>
      </c>
      <c r="O260" s="64">
        <v>0</v>
      </c>
      <c r="P260" s="64">
        <v>0</v>
      </c>
      <c r="Q260" s="64">
        <v>0</v>
      </c>
      <c r="R260" s="64">
        <v>0</v>
      </c>
      <c r="S260" s="64">
        <v>0</v>
      </c>
      <c r="T260" s="64">
        <v>0</v>
      </c>
      <c r="U260" s="64">
        <v>0</v>
      </c>
      <c r="V260" s="64">
        <v>0</v>
      </c>
      <c r="W260" s="64">
        <v>0</v>
      </c>
      <c r="X260" s="64">
        <v>0</v>
      </c>
      <c r="Y260" s="64">
        <v>0</v>
      </c>
      <c r="Z260" s="64">
        <v>0</v>
      </c>
      <c r="AA260" s="64">
        <v>0</v>
      </c>
      <c r="AB260" s="64">
        <v>0</v>
      </c>
      <c r="AC260" s="64">
        <v>0</v>
      </c>
      <c r="AD260" s="64">
        <v>0</v>
      </c>
      <c r="AE260" s="64">
        <v>0</v>
      </c>
      <c r="AF260" s="64">
        <v>0</v>
      </c>
      <c r="AG260" s="64">
        <v>0</v>
      </c>
      <c r="AH260" s="64">
        <v>0</v>
      </c>
      <c r="AI260" s="64">
        <v>0</v>
      </c>
      <c r="AJ260" s="64">
        <v>0</v>
      </c>
      <c r="AK260" s="64">
        <v>0</v>
      </c>
      <c r="AL260" s="64">
        <v>0</v>
      </c>
      <c r="AM260" s="64">
        <v>0</v>
      </c>
      <c r="AN260" s="64">
        <v>0</v>
      </c>
      <c r="AO260" s="64">
        <v>0</v>
      </c>
      <c r="AP260" s="64">
        <v>0</v>
      </c>
      <c r="AQ260" s="64">
        <v>0</v>
      </c>
      <c r="AR260" s="64">
        <v>0</v>
      </c>
      <c r="AS260" s="64">
        <v>0</v>
      </c>
      <c r="AT260" s="64">
        <v>0</v>
      </c>
      <c r="AU260" s="64">
        <v>0</v>
      </c>
      <c r="AV260" s="64">
        <v>0</v>
      </c>
      <c r="AW260" s="64">
        <v>0</v>
      </c>
      <c r="AX260" s="64">
        <v>0</v>
      </c>
      <c r="AY260" s="64">
        <v>0</v>
      </c>
      <c r="AZ260" s="64">
        <v>0</v>
      </c>
      <c r="BA260" s="64">
        <v>0</v>
      </c>
      <c r="BB260" s="64">
        <v>0</v>
      </c>
      <c r="BC260" s="64">
        <v>0</v>
      </c>
      <c r="BD260" s="64">
        <v>0</v>
      </c>
      <c r="BE260" s="64">
        <v>0</v>
      </c>
      <c r="BF260" s="64">
        <v>0</v>
      </c>
      <c r="BG260" s="64">
        <v>0</v>
      </c>
      <c r="BH260" s="64">
        <v>0</v>
      </c>
      <c r="BI260" s="64">
        <v>0</v>
      </c>
      <c r="BJ260" s="64">
        <v>0</v>
      </c>
      <c r="BK260" s="64">
        <v>0</v>
      </c>
      <c r="BL260" s="64">
        <v>0</v>
      </c>
      <c r="BM260" s="64">
        <v>0</v>
      </c>
      <c r="BN260" s="64">
        <v>0</v>
      </c>
      <c r="BO260" s="64">
        <v>0</v>
      </c>
      <c r="BP260" s="64">
        <v>0</v>
      </c>
      <c r="BQ260" s="64">
        <v>0</v>
      </c>
      <c r="BR260" s="64">
        <v>0</v>
      </c>
      <c r="BS260" s="64">
        <v>0</v>
      </c>
      <c r="BT260" s="64">
        <v>0</v>
      </c>
      <c r="BU260" s="64">
        <v>0</v>
      </c>
      <c r="BV260" s="64">
        <v>0</v>
      </c>
      <c r="BW260" s="64">
        <v>0</v>
      </c>
      <c r="BX260" s="64">
        <v>0</v>
      </c>
      <c r="BY260" s="64">
        <v>0</v>
      </c>
      <c r="BZ260" s="64">
        <v>0</v>
      </c>
      <c r="CA260" s="64">
        <v>0</v>
      </c>
      <c r="CB260" s="64">
        <v>0</v>
      </c>
      <c r="CC260" s="64">
        <v>0</v>
      </c>
      <c r="CD260" s="64">
        <v>0</v>
      </c>
      <c r="CE260" s="64">
        <v>0</v>
      </c>
      <c r="CF260" s="64">
        <v>0</v>
      </c>
      <c r="CG260" s="64">
        <v>0</v>
      </c>
      <c r="CH260" s="64">
        <v>0</v>
      </c>
      <c r="CI260" s="64">
        <v>0</v>
      </c>
      <c r="CJ260" s="64">
        <v>0</v>
      </c>
      <c r="CK260" s="64">
        <v>0</v>
      </c>
      <c r="CL260" s="64">
        <v>0</v>
      </c>
      <c r="CM260" s="64">
        <v>0</v>
      </c>
      <c r="CN260" s="64">
        <v>0</v>
      </c>
      <c r="CO260" s="64">
        <v>0</v>
      </c>
      <c r="CP260" s="64">
        <v>0</v>
      </c>
      <c r="CQ260" s="64">
        <v>0</v>
      </c>
      <c r="CR260" s="64">
        <v>0</v>
      </c>
      <c r="CS260" s="64">
        <v>0</v>
      </c>
      <c r="CT260" s="64">
        <v>0</v>
      </c>
      <c r="CU260" s="64">
        <v>0</v>
      </c>
      <c r="CV260" s="64">
        <v>0</v>
      </c>
      <c r="CW260" s="64">
        <v>0</v>
      </c>
      <c r="CX260" s="64">
        <v>0</v>
      </c>
      <c r="CY260" s="64">
        <v>0</v>
      </c>
      <c r="CZ260" s="64">
        <v>0</v>
      </c>
      <c r="DA260" s="64">
        <v>0</v>
      </c>
      <c r="DB260" s="64">
        <v>0</v>
      </c>
      <c r="DC260" s="64">
        <v>0</v>
      </c>
      <c r="DD260" s="64">
        <v>0</v>
      </c>
      <c r="DE260" s="64">
        <v>0</v>
      </c>
      <c r="DF260" s="64">
        <v>0</v>
      </c>
      <c r="DG260" s="64">
        <v>0</v>
      </c>
      <c r="DH260" s="64">
        <v>0</v>
      </c>
      <c r="DI260" s="64">
        <v>0</v>
      </c>
      <c r="DJ260" s="64">
        <v>0</v>
      </c>
      <c r="DK260" s="64">
        <v>0</v>
      </c>
      <c r="DL260" s="64">
        <v>0</v>
      </c>
      <c r="DM260" s="64">
        <v>0</v>
      </c>
      <c r="DN260" s="64">
        <v>0</v>
      </c>
      <c r="DO260" s="64">
        <v>0</v>
      </c>
      <c r="DP260" s="64">
        <v>0</v>
      </c>
      <c r="DQ260" s="64">
        <v>0</v>
      </c>
      <c r="DR260" s="64">
        <v>0</v>
      </c>
      <c r="DS260" s="64">
        <v>0</v>
      </c>
      <c r="DT260" s="64">
        <v>0</v>
      </c>
      <c r="DU260" s="64">
        <v>0</v>
      </c>
      <c r="DV260" s="64">
        <v>0</v>
      </c>
      <c r="DW260" s="64">
        <v>0</v>
      </c>
      <c r="DX260" s="64">
        <v>0</v>
      </c>
      <c r="DY260" s="64">
        <v>0</v>
      </c>
      <c r="DZ260" s="64">
        <v>0</v>
      </c>
      <c r="EA260" s="64">
        <v>0</v>
      </c>
      <c r="EB260" s="64">
        <v>0</v>
      </c>
    </row>
    <row r="261" spans="1:132" x14ac:dyDescent="0.3">
      <c r="A261" s="63"/>
      <c r="B261" s="67" t="s">
        <v>435</v>
      </c>
      <c r="C261" s="64">
        <v>0</v>
      </c>
      <c r="D261" s="64">
        <v>0</v>
      </c>
      <c r="E261" s="64">
        <v>0</v>
      </c>
      <c r="F261" s="64">
        <v>0</v>
      </c>
      <c r="G261" s="64">
        <v>0</v>
      </c>
      <c r="H261" s="64">
        <v>0</v>
      </c>
      <c r="I261" s="64">
        <v>0</v>
      </c>
      <c r="J261" s="64">
        <v>0</v>
      </c>
      <c r="K261" s="64">
        <v>0</v>
      </c>
      <c r="L261" s="64">
        <v>0</v>
      </c>
      <c r="M261" s="64">
        <v>0</v>
      </c>
      <c r="N261" s="64">
        <v>0</v>
      </c>
      <c r="O261" s="64">
        <v>0</v>
      </c>
      <c r="P261" s="64">
        <v>0</v>
      </c>
      <c r="Q261" s="64">
        <v>0</v>
      </c>
      <c r="R261" s="64">
        <v>0</v>
      </c>
      <c r="S261" s="64">
        <v>0</v>
      </c>
      <c r="T261" s="64">
        <v>0</v>
      </c>
      <c r="U261" s="64">
        <v>0</v>
      </c>
      <c r="V261" s="64">
        <v>0</v>
      </c>
      <c r="W261" s="64">
        <v>0</v>
      </c>
      <c r="X261" s="64">
        <v>0</v>
      </c>
      <c r="Y261" s="64">
        <v>7.5013089999997895E-2</v>
      </c>
      <c r="Z261" s="64">
        <v>1.2775417999999901</v>
      </c>
      <c r="AA261" s="64">
        <v>-0.14394135999999899</v>
      </c>
      <c r="AB261" s="64">
        <v>-0.47794202000000002</v>
      </c>
      <c r="AC261" s="64">
        <v>0.38364387000000599</v>
      </c>
      <c r="AD261" s="64">
        <v>0.58666590000000496</v>
      </c>
      <c r="AE261" s="64">
        <v>0.242561269999997</v>
      </c>
      <c r="AF261" s="64">
        <v>2.1967313000000002</v>
      </c>
      <c r="AG261" s="64">
        <v>0.35509392999999401</v>
      </c>
      <c r="AH261" s="64">
        <v>-0.17117152000000199</v>
      </c>
      <c r="AI261" s="64">
        <v>0.39238578000000401</v>
      </c>
      <c r="AJ261" s="64">
        <v>0.66296195999999696</v>
      </c>
      <c r="AK261" s="64">
        <v>-0.116845734000004</v>
      </c>
      <c r="AL261" s="64">
        <v>-0.109034750000003</v>
      </c>
      <c r="AM261" s="64">
        <v>-1.1199376999999999</v>
      </c>
      <c r="AN261" s="64">
        <v>-0.38297859999999501</v>
      </c>
      <c r="AO261" s="64">
        <v>-0.30035266000000299</v>
      </c>
      <c r="AP261" s="64">
        <v>0.198088659999995</v>
      </c>
      <c r="AQ261" s="64">
        <v>1.0729645000000101</v>
      </c>
      <c r="AR261" s="64">
        <v>-0.36792624000000501</v>
      </c>
      <c r="AS261" s="64">
        <v>0.36658937000000302</v>
      </c>
      <c r="AT261" s="64">
        <v>-0.115836700000005</v>
      </c>
      <c r="AU261" s="64">
        <v>0</v>
      </c>
      <c r="AV261" s="64">
        <v>0</v>
      </c>
      <c r="AW261" s="64">
        <v>0</v>
      </c>
      <c r="AX261" s="64">
        <v>0</v>
      </c>
      <c r="AY261" s="64">
        <v>0</v>
      </c>
      <c r="AZ261" s="64">
        <v>0</v>
      </c>
      <c r="BA261" s="64">
        <v>0</v>
      </c>
      <c r="BB261" s="64">
        <v>0</v>
      </c>
      <c r="BC261" s="64">
        <v>0</v>
      </c>
      <c r="BD261" s="64">
        <v>0</v>
      </c>
      <c r="BE261" s="64">
        <v>0</v>
      </c>
      <c r="BF261" s="64">
        <v>0</v>
      </c>
      <c r="BG261" s="64">
        <v>0</v>
      </c>
      <c r="BH261" s="64">
        <v>0</v>
      </c>
      <c r="BI261" s="64">
        <v>0</v>
      </c>
      <c r="BJ261" s="64">
        <v>0</v>
      </c>
      <c r="BK261" s="64">
        <v>0</v>
      </c>
      <c r="BL261" s="64">
        <v>0</v>
      </c>
      <c r="BM261" s="64">
        <v>0</v>
      </c>
      <c r="BN261" s="64">
        <v>0</v>
      </c>
      <c r="BO261" s="64">
        <v>0</v>
      </c>
      <c r="BP261" s="64">
        <v>0</v>
      </c>
      <c r="BQ261" s="64">
        <v>0</v>
      </c>
      <c r="BR261" s="64">
        <v>0</v>
      </c>
      <c r="BS261" s="64">
        <v>0</v>
      </c>
      <c r="BT261" s="64">
        <v>0</v>
      </c>
      <c r="BU261" s="64">
        <v>0</v>
      </c>
      <c r="BV261" s="64">
        <v>0</v>
      </c>
      <c r="BW261" s="64">
        <v>0</v>
      </c>
      <c r="BX261" s="64">
        <v>0</v>
      </c>
      <c r="BY261" s="64">
        <v>0</v>
      </c>
      <c r="BZ261" s="64">
        <v>0</v>
      </c>
      <c r="CA261" s="64">
        <v>0</v>
      </c>
      <c r="CB261" s="64">
        <v>0</v>
      </c>
      <c r="CC261" s="64">
        <v>0</v>
      </c>
      <c r="CD261" s="64">
        <v>0</v>
      </c>
      <c r="CE261" s="64">
        <v>0</v>
      </c>
      <c r="CF261" s="64">
        <v>0</v>
      </c>
      <c r="CG261" s="64">
        <v>0</v>
      </c>
      <c r="CH261" s="64">
        <v>0</v>
      </c>
      <c r="CI261" s="64">
        <v>0</v>
      </c>
      <c r="CJ261" s="64">
        <v>0</v>
      </c>
      <c r="CK261" s="64">
        <v>0</v>
      </c>
      <c r="CL261" s="64">
        <v>0</v>
      </c>
      <c r="CM261" s="64">
        <v>0</v>
      </c>
      <c r="CN261" s="64">
        <v>0</v>
      </c>
      <c r="CO261" s="64">
        <v>0</v>
      </c>
      <c r="CP261" s="64">
        <v>0</v>
      </c>
      <c r="CQ261" s="64">
        <v>0</v>
      </c>
      <c r="CR261" s="64">
        <v>0</v>
      </c>
      <c r="CS261" s="64">
        <v>0</v>
      </c>
      <c r="CT261" s="64">
        <v>0</v>
      </c>
      <c r="CU261" s="64">
        <v>0</v>
      </c>
      <c r="CV261" s="64">
        <v>0</v>
      </c>
      <c r="CW261" s="64">
        <v>0</v>
      </c>
      <c r="CX261" s="64">
        <v>0</v>
      </c>
      <c r="CY261" s="64">
        <v>0</v>
      </c>
      <c r="CZ261" s="64">
        <v>0</v>
      </c>
      <c r="DA261" s="64">
        <v>0</v>
      </c>
      <c r="DB261" s="64">
        <v>0</v>
      </c>
      <c r="DC261" s="64">
        <v>0</v>
      </c>
      <c r="DD261" s="64">
        <v>0</v>
      </c>
      <c r="DE261" s="64">
        <v>0</v>
      </c>
      <c r="DF261" s="64">
        <v>0</v>
      </c>
      <c r="DG261" s="64">
        <v>0</v>
      </c>
      <c r="DH261" s="64">
        <v>0</v>
      </c>
      <c r="DI261" s="64">
        <v>0</v>
      </c>
      <c r="DJ261" s="64">
        <v>0</v>
      </c>
      <c r="DK261" s="64">
        <v>0</v>
      </c>
      <c r="DL261" s="64">
        <v>0</v>
      </c>
      <c r="DM261" s="64">
        <v>0</v>
      </c>
      <c r="DN261" s="64">
        <v>0</v>
      </c>
      <c r="DO261" s="64">
        <v>0</v>
      </c>
      <c r="DP261" s="64">
        <v>0</v>
      </c>
      <c r="DQ261" s="64">
        <v>0</v>
      </c>
      <c r="DR261" s="64">
        <v>0</v>
      </c>
      <c r="DS261" s="64">
        <v>0</v>
      </c>
      <c r="DT261" s="64">
        <v>0</v>
      </c>
      <c r="DU261" s="64">
        <v>0</v>
      </c>
      <c r="DV261" s="64">
        <v>0</v>
      </c>
      <c r="DW261" s="64">
        <v>0</v>
      </c>
      <c r="DX261" s="64">
        <v>0</v>
      </c>
      <c r="DY261" s="64">
        <v>0</v>
      </c>
      <c r="DZ261" s="64">
        <v>0</v>
      </c>
      <c r="EA261" s="64">
        <v>0</v>
      </c>
      <c r="EB261" s="64">
        <v>0</v>
      </c>
    </row>
    <row r="262" spans="1:132" x14ac:dyDescent="0.3">
      <c r="A262" s="63"/>
      <c r="B262" s="67" t="s">
        <v>436</v>
      </c>
      <c r="C262" s="64">
        <v>0</v>
      </c>
      <c r="D262" s="64">
        <v>0</v>
      </c>
      <c r="E262" s="64">
        <v>0</v>
      </c>
      <c r="F262" s="64">
        <v>0</v>
      </c>
      <c r="G262" s="64">
        <v>0</v>
      </c>
      <c r="H262" s="64">
        <v>0</v>
      </c>
      <c r="I262" s="64">
        <v>0</v>
      </c>
      <c r="J262" s="64">
        <v>0</v>
      </c>
      <c r="K262" s="64">
        <v>0</v>
      </c>
      <c r="L262" s="64">
        <v>0</v>
      </c>
      <c r="M262" s="64">
        <v>0</v>
      </c>
      <c r="N262" s="64">
        <v>0</v>
      </c>
      <c r="O262" s="64">
        <v>0</v>
      </c>
      <c r="P262" s="64">
        <v>0</v>
      </c>
      <c r="Q262" s="64">
        <v>0</v>
      </c>
      <c r="R262" s="64">
        <v>0</v>
      </c>
      <c r="S262" s="64">
        <v>0</v>
      </c>
      <c r="T262" s="64">
        <v>0</v>
      </c>
      <c r="U262" s="64">
        <v>0</v>
      </c>
      <c r="V262" s="64">
        <v>0</v>
      </c>
      <c r="W262" s="64">
        <v>0</v>
      </c>
      <c r="X262" s="64">
        <v>0</v>
      </c>
      <c r="Y262" s="64">
        <v>0</v>
      </c>
      <c r="Z262" s="64">
        <v>0</v>
      </c>
      <c r="AA262" s="64">
        <v>0</v>
      </c>
      <c r="AB262" s="64">
        <v>0</v>
      </c>
      <c r="AC262" s="64">
        <v>0</v>
      </c>
      <c r="AD262" s="64">
        <v>0</v>
      </c>
      <c r="AE262" s="64">
        <v>0</v>
      </c>
      <c r="AF262" s="64">
        <v>0</v>
      </c>
      <c r="AG262" s="64">
        <v>0</v>
      </c>
      <c r="AH262" s="64">
        <v>0</v>
      </c>
      <c r="AI262" s="64">
        <v>0</v>
      </c>
      <c r="AJ262" s="64">
        <v>0</v>
      </c>
      <c r="AK262" s="64">
        <v>0</v>
      </c>
      <c r="AL262" s="64">
        <v>0</v>
      </c>
      <c r="AM262" s="64">
        <v>0</v>
      </c>
      <c r="AN262" s="64">
        <v>0</v>
      </c>
      <c r="AO262" s="64">
        <v>0</v>
      </c>
      <c r="AP262" s="64">
        <v>0</v>
      </c>
      <c r="AQ262" s="64">
        <v>0</v>
      </c>
      <c r="AR262" s="64">
        <v>0</v>
      </c>
      <c r="AS262" s="64">
        <v>0</v>
      </c>
      <c r="AT262" s="64">
        <v>0</v>
      </c>
      <c r="AU262" s="64">
        <v>0</v>
      </c>
      <c r="AV262" s="64">
        <v>0</v>
      </c>
      <c r="AW262" s="64">
        <v>0</v>
      </c>
      <c r="AX262" s="64">
        <v>0</v>
      </c>
      <c r="AY262" s="64">
        <v>0</v>
      </c>
      <c r="AZ262" s="64">
        <v>0</v>
      </c>
      <c r="BA262" s="64">
        <v>0</v>
      </c>
      <c r="BB262" s="64">
        <v>0</v>
      </c>
      <c r="BC262" s="64">
        <v>0</v>
      </c>
      <c r="BD262" s="64">
        <v>0</v>
      </c>
      <c r="BE262" s="64">
        <v>0</v>
      </c>
      <c r="BF262" s="64">
        <v>0</v>
      </c>
      <c r="BG262" s="64">
        <v>0</v>
      </c>
      <c r="BH262" s="64">
        <v>0</v>
      </c>
      <c r="BI262" s="64">
        <v>0</v>
      </c>
      <c r="BJ262" s="64">
        <v>0</v>
      </c>
      <c r="BK262" s="64">
        <v>0</v>
      </c>
      <c r="BL262" s="64">
        <v>0</v>
      </c>
      <c r="BM262" s="64">
        <v>0</v>
      </c>
      <c r="BN262" s="64">
        <v>0</v>
      </c>
      <c r="BO262" s="64">
        <v>0</v>
      </c>
      <c r="BP262" s="64">
        <v>0</v>
      </c>
      <c r="BQ262" s="64">
        <v>0</v>
      </c>
      <c r="BR262" s="64">
        <v>0</v>
      </c>
      <c r="BS262" s="64">
        <v>0</v>
      </c>
      <c r="BT262" s="64">
        <v>0</v>
      </c>
      <c r="BU262" s="64">
        <v>0</v>
      </c>
      <c r="BV262" s="64">
        <v>0</v>
      </c>
      <c r="BW262" s="64">
        <v>0</v>
      </c>
      <c r="BX262" s="64">
        <v>0</v>
      </c>
      <c r="BY262" s="64">
        <v>0</v>
      </c>
      <c r="BZ262" s="64">
        <v>0</v>
      </c>
      <c r="CA262" s="64">
        <v>0</v>
      </c>
      <c r="CB262" s="64">
        <v>0</v>
      </c>
      <c r="CC262" s="64">
        <v>0</v>
      </c>
      <c r="CD262" s="64">
        <v>0</v>
      </c>
      <c r="CE262" s="64">
        <v>0</v>
      </c>
      <c r="CF262" s="64">
        <v>0</v>
      </c>
      <c r="CG262" s="64">
        <v>0</v>
      </c>
      <c r="CH262" s="64">
        <v>0</v>
      </c>
      <c r="CI262" s="64">
        <v>0</v>
      </c>
      <c r="CJ262" s="64">
        <v>0</v>
      </c>
      <c r="CK262" s="64">
        <v>0</v>
      </c>
      <c r="CL262" s="64">
        <v>0</v>
      </c>
      <c r="CM262" s="64">
        <v>0</v>
      </c>
      <c r="CN262" s="64">
        <v>0</v>
      </c>
      <c r="CO262" s="64">
        <v>0</v>
      </c>
      <c r="CP262" s="64">
        <v>0</v>
      </c>
      <c r="CQ262" s="64">
        <v>0</v>
      </c>
      <c r="CR262" s="64">
        <v>0</v>
      </c>
      <c r="CS262" s="64">
        <v>0</v>
      </c>
      <c r="CT262" s="64">
        <v>0</v>
      </c>
      <c r="CU262" s="64">
        <v>0</v>
      </c>
      <c r="CV262" s="64">
        <v>0</v>
      </c>
      <c r="CW262" s="64">
        <v>0</v>
      </c>
      <c r="CX262" s="64">
        <v>0</v>
      </c>
      <c r="CY262" s="64">
        <v>0</v>
      </c>
      <c r="CZ262" s="64">
        <v>0</v>
      </c>
      <c r="DA262" s="64">
        <v>0</v>
      </c>
      <c r="DB262" s="64">
        <v>0</v>
      </c>
      <c r="DC262" s="64">
        <v>0</v>
      </c>
      <c r="DD262" s="64">
        <v>0</v>
      </c>
      <c r="DE262" s="64">
        <v>0</v>
      </c>
      <c r="DF262" s="64">
        <v>0</v>
      </c>
      <c r="DG262" s="64">
        <v>0</v>
      </c>
      <c r="DH262" s="64">
        <v>0</v>
      </c>
      <c r="DI262" s="64">
        <v>0</v>
      </c>
      <c r="DJ262" s="64">
        <v>0</v>
      </c>
      <c r="DK262" s="64">
        <v>0</v>
      </c>
      <c r="DL262" s="64">
        <v>0</v>
      </c>
      <c r="DM262" s="64">
        <v>0</v>
      </c>
      <c r="DN262" s="64">
        <v>0</v>
      </c>
      <c r="DO262" s="64">
        <v>0</v>
      </c>
      <c r="DP262" s="64">
        <v>0</v>
      </c>
      <c r="DQ262" s="64">
        <v>0</v>
      </c>
      <c r="DR262" s="64">
        <v>0</v>
      </c>
      <c r="DS262" s="64">
        <v>0</v>
      </c>
      <c r="DT262" s="64">
        <v>0</v>
      </c>
      <c r="DU262" s="64">
        <v>0</v>
      </c>
      <c r="DV262" s="64">
        <v>0</v>
      </c>
      <c r="DW262" s="64">
        <v>0</v>
      </c>
      <c r="DX262" s="64">
        <v>0</v>
      </c>
      <c r="DY262" s="64">
        <v>0</v>
      </c>
      <c r="DZ262" s="64">
        <v>0</v>
      </c>
      <c r="EA262" s="64">
        <v>0</v>
      </c>
      <c r="EB262" s="64">
        <v>0</v>
      </c>
    </row>
    <row r="263" spans="1:132" x14ac:dyDescent="0.3">
      <c r="A263" s="63"/>
      <c r="B263" s="67" t="s">
        <v>437</v>
      </c>
      <c r="C263" s="64">
        <v>0</v>
      </c>
      <c r="D263" s="64">
        <v>0</v>
      </c>
      <c r="E263" s="64">
        <v>0</v>
      </c>
      <c r="F263" s="64">
        <v>0</v>
      </c>
      <c r="G263" s="64">
        <v>0</v>
      </c>
      <c r="H263" s="64">
        <v>0</v>
      </c>
      <c r="I263" s="64">
        <v>0</v>
      </c>
      <c r="J263" s="64">
        <v>0</v>
      </c>
      <c r="K263" s="64">
        <v>0</v>
      </c>
      <c r="L263" s="64">
        <v>0</v>
      </c>
      <c r="M263" s="64">
        <v>0</v>
      </c>
      <c r="N263" s="64">
        <v>0</v>
      </c>
      <c r="O263" s="64">
        <v>0</v>
      </c>
      <c r="P263" s="64">
        <v>0</v>
      </c>
      <c r="Q263" s="64">
        <v>0</v>
      </c>
      <c r="R263" s="64">
        <v>0</v>
      </c>
      <c r="S263" s="64">
        <v>0</v>
      </c>
      <c r="T263" s="64">
        <v>0</v>
      </c>
      <c r="U263" s="64">
        <v>0</v>
      </c>
      <c r="V263" s="64">
        <v>0</v>
      </c>
      <c r="W263" s="64">
        <v>0</v>
      </c>
      <c r="X263" s="64">
        <v>0</v>
      </c>
      <c r="Y263" s="64">
        <v>0</v>
      </c>
      <c r="Z263" s="64">
        <v>0</v>
      </c>
      <c r="AA263" s="64">
        <v>0</v>
      </c>
      <c r="AB263" s="64">
        <v>0</v>
      </c>
      <c r="AC263" s="64">
        <v>0</v>
      </c>
      <c r="AD263" s="64">
        <v>0</v>
      </c>
      <c r="AE263" s="64">
        <v>0</v>
      </c>
      <c r="AF263" s="64">
        <v>0</v>
      </c>
      <c r="AG263" s="64">
        <v>0</v>
      </c>
      <c r="AH263" s="64">
        <v>0</v>
      </c>
      <c r="AI263" s="64">
        <v>0</v>
      </c>
      <c r="AJ263" s="64" t="s">
        <v>53</v>
      </c>
      <c r="AK263" s="64" t="s">
        <v>53</v>
      </c>
      <c r="AL263" s="64" t="s">
        <v>53</v>
      </c>
      <c r="AM263" s="64" t="s">
        <v>53</v>
      </c>
      <c r="AN263" s="64" t="s">
        <v>53</v>
      </c>
      <c r="AO263" s="64" t="s">
        <v>53</v>
      </c>
      <c r="AP263" s="64" t="s">
        <v>53</v>
      </c>
      <c r="AQ263" s="64" t="s">
        <v>53</v>
      </c>
      <c r="AR263" s="64" t="s">
        <v>53</v>
      </c>
      <c r="AS263" s="64" t="s">
        <v>53</v>
      </c>
      <c r="AT263" s="64" t="s">
        <v>53</v>
      </c>
      <c r="AU263" s="64">
        <v>0</v>
      </c>
      <c r="AV263" s="64">
        <v>0</v>
      </c>
      <c r="AW263" s="64">
        <v>0</v>
      </c>
      <c r="AX263" s="64">
        <v>0</v>
      </c>
      <c r="AY263" s="64">
        <v>0</v>
      </c>
      <c r="AZ263" s="64">
        <v>0</v>
      </c>
      <c r="BA263" s="64">
        <v>0</v>
      </c>
      <c r="BB263" s="64">
        <v>0</v>
      </c>
      <c r="BC263" s="64">
        <v>0</v>
      </c>
      <c r="BD263" s="64">
        <v>0</v>
      </c>
      <c r="BE263" s="64">
        <v>0</v>
      </c>
      <c r="BF263" s="64">
        <v>0</v>
      </c>
      <c r="BG263" s="64">
        <v>0</v>
      </c>
      <c r="BH263" s="64">
        <v>0</v>
      </c>
      <c r="BI263" s="64">
        <v>0</v>
      </c>
      <c r="BJ263" s="64">
        <v>0</v>
      </c>
      <c r="BK263" s="64">
        <v>0</v>
      </c>
      <c r="BL263" s="64">
        <v>0</v>
      </c>
      <c r="BM263" s="64">
        <v>0</v>
      </c>
      <c r="BN263" s="64">
        <v>0</v>
      </c>
      <c r="BO263" s="64">
        <v>0</v>
      </c>
      <c r="BP263" s="64">
        <v>0</v>
      </c>
      <c r="BQ263" s="64">
        <v>0</v>
      </c>
      <c r="BR263" s="64">
        <v>0</v>
      </c>
      <c r="BS263" s="64">
        <v>0</v>
      </c>
      <c r="BT263" s="64">
        <v>0</v>
      </c>
      <c r="BU263" s="64">
        <v>0</v>
      </c>
      <c r="BV263" s="64">
        <v>0</v>
      </c>
      <c r="BW263" s="64">
        <v>0</v>
      </c>
      <c r="BX263" s="64">
        <v>0</v>
      </c>
      <c r="BY263" s="64">
        <v>0</v>
      </c>
      <c r="BZ263" s="64">
        <v>0</v>
      </c>
      <c r="CA263" s="64">
        <v>0</v>
      </c>
      <c r="CB263" s="64">
        <v>0</v>
      </c>
      <c r="CC263" s="64">
        <v>0</v>
      </c>
      <c r="CD263" s="64">
        <v>0</v>
      </c>
      <c r="CE263" s="64">
        <v>0</v>
      </c>
      <c r="CF263" s="64">
        <v>0</v>
      </c>
      <c r="CG263" s="64">
        <v>0</v>
      </c>
      <c r="CH263" s="64">
        <v>0</v>
      </c>
      <c r="CI263" s="64">
        <v>0</v>
      </c>
      <c r="CJ263" s="64">
        <v>0</v>
      </c>
      <c r="CK263" s="64">
        <v>0</v>
      </c>
      <c r="CL263" s="64">
        <v>0</v>
      </c>
      <c r="CM263" s="64">
        <v>0</v>
      </c>
      <c r="CN263" s="64">
        <v>0</v>
      </c>
      <c r="CO263" s="64">
        <v>0</v>
      </c>
      <c r="CP263" s="64">
        <v>0</v>
      </c>
      <c r="CQ263" s="64">
        <v>0</v>
      </c>
      <c r="CR263" s="64">
        <v>0</v>
      </c>
      <c r="CS263" s="64">
        <v>0</v>
      </c>
      <c r="CT263" s="64">
        <v>0</v>
      </c>
      <c r="CU263" s="64">
        <v>0</v>
      </c>
      <c r="CV263" s="64">
        <v>0</v>
      </c>
      <c r="CW263" s="64">
        <v>0</v>
      </c>
      <c r="CX263" s="64">
        <v>0</v>
      </c>
      <c r="CY263" s="64">
        <v>0</v>
      </c>
      <c r="CZ263" s="64">
        <v>0</v>
      </c>
      <c r="DA263" s="64">
        <v>0</v>
      </c>
      <c r="DB263" s="64">
        <v>0</v>
      </c>
      <c r="DC263" s="64">
        <v>0</v>
      </c>
      <c r="DD263" s="64">
        <v>0</v>
      </c>
      <c r="DE263" s="64">
        <v>0</v>
      </c>
      <c r="DF263" s="64">
        <v>0</v>
      </c>
      <c r="DG263" s="64">
        <v>0</v>
      </c>
      <c r="DH263" s="64">
        <v>0</v>
      </c>
      <c r="DI263" s="64">
        <v>0</v>
      </c>
      <c r="DJ263" s="64">
        <v>0</v>
      </c>
      <c r="DK263" s="64">
        <v>0</v>
      </c>
      <c r="DL263" s="64">
        <v>0</v>
      </c>
      <c r="DM263" s="64">
        <v>0</v>
      </c>
      <c r="DN263" s="64">
        <v>0</v>
      </c>
      <c r="DO263" s="64">
        <v>0</v>
      </c>
      <c r="DP263" s="64">
        <v>0</v>
      </c>
      <c r="DQ263" s="64">
        <v>0</v>
      </c>
      <c r="DR263" s="64">
        <v>0</v>
      </c>
      <c r="DS263" s="64">
        <v>0</v>
      </c>
      <c r="DT263" s="64">
        <v>0</v>
      </c>
      <c r="DU263" s="64">
        <v>0</v>
      </c>
      <c r="DV263" s="64">
        <v>0</v>
      </c>
      <c r="DW263" s="64">
        <v>0</v>
      </c>
      <c r="DX263" s="64">
        <v>0</v>
      </c>
      <c r="DY263" s="64">
        <v>0</v>
      </c>
      <c r="DZ263" s="64">
        <v>0</v>
      </c>
      <c r="EA263" s="64">
        <v>0</v>
      </c>
      <c r="EB263" s="64">
        <v>0</v>
      </c>
    </row>
  </sheetData>
  <pageMargins left="0.7" right="0.7" top="0.75" bottom="0.75" header="0.3" footer="0.3"/>
  <pageSetup paperSize="9" orientation="portrait" r:id="rId1"/>
  <headerFooter>
    <oddHeader>&amp;C&amp;"Calibri"&amp;10&amp;K0000FF Information Classification: Official - Corporate 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097BA-6AB4-4ADA-8FBE-2706A5212690}">
  <sheetPr codeName="Sheet5">
    <tabColor theme="4"/>
  </sheetPr>
  <dimension ref="A1:EC22"/>
  <sheetViews>
    <sheetView workbookViewId="0">
      <pane xSplit="2" ySplit="1" topLeftCell="DG2" activePane="bottomRight" state="frozen"/>
      <selection activeCell="EX15" sqref="EX15"/>
      <selection pane="topRight" activeCell="EX15" sqref="EX15"/>
      <selection pane="bottomLeft" activeCell="EX15" sqref="EX15"/>
      <selection pane="bottomRight" activeCell="DH15" sqref="DH15"/>
    </sheetView>
    <sheetView workbookViewId="1"/>
    <sheetView workbookViewId="2"/>
  </sheetViews>
  <sheetFormatPr defaultRowHeight="15" x14ac:dyDescent="0.3"/>
  <cols>
    <col min="1" max="1" width="15.85546875" style="5" customWidth="1"/>
    <col min="2" max="2" width="35.85546875" style="5" customWidth="1"/>
    <col min="3" max="133" width="12.85546875" style="5" customWidth="1"/>
    <col min="134" max="16384" width="9.140625" style="5"/>
  </cols>
  <sheetData>
    <row r="1" spans="1:133" s="46" customFormat="1" ht="15" customHeight="1" x14ac:dyDescent="0.3">
      <c r="A1" s="46" t="s">
        <v>218</v>
      </c>
    </row>
    <row r="2" spans="1:133" ht="15" customHeight="1" x14ac:dyDescent="0.3">
      <c r="A2" s="55" t="s">
        <v>84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</row>
    <row r="4" spans="1:133" ht="15" customHeight="1" x14ac:dyDescent="0.3">
      <c r="A4" s="46" t="s">
        <v>18</v>
      </c>
    </row>
    <row r="5" spans="1:133" ht="15" customHeight="1" x14ac:dyDescent="0.3">
      <c r="A5" s="46" t="s">
        <v>1</v>
      </c>
    </row>
    <row r="6" spans="1:133" ht="15" customHeight="1" x14ac:dyDescent="0.3">
      <c r="A6" s="56" t="s">
        <v>216</v>
      </c>
    </row>
    <row r="7" spans="1:133" ht="12.6" customHeight="1" x14ac:dyDescent="0.3">
      <c r="A7" t="s">
        <v>0</v>
      </c>
    </row>
    <row r="8" spans="1:133" ht="45" customHeight="1" x14ac:dyDescent="0.3">
      <c r="A8" s="57"/>
      <c r="B8" s="57"/>
      <c r="C8" s="58" t="s">
        <v>85</v>
      </c>
      <c r="D8" s="58" t="s">
        <v>86</v>
      </c>
      <c r="E8" s="58" t="s">
        <v>87</v>
      </c>
      <c r="F8" s="58" t="s">
        <v>88</v>
      </c>
      <c r="G8" s="58" t="s">
        <v>89</v>
      </c>
      <c r="H8" s="58" t="s">
        <v>90</v>
      </c>
      <c r="I8" s="58" t="s">
        <v>91</v>
      </c>
      <c r="J8" s="58" t="s">
        <v>92</v>
      </c>
      <c r="K8" s="58" t="s">
        <v>93</v>
      </c>
      <c r="L8" s="58" t="s">
        <v>94</v>
      </c>
      <c r="M8" s="58" t="s">
        <v>95</v>
      </c>
      <c r="N8" s="58" t="s">
        <v>96</v>
      </c>
      <c r="O8" s="58" t="s">
        <v>97</v>
      </c>
      <c r="P8" s="58" t="s">
        <v>98</v>
      </c>
      <c r="Q8" s="58" t="s">
        <v>99</v>
      </c>
      <c r="R8" s="58" t="s">
        <v>100</v>
      </c>
      <c r="S8" s="58" t="s">
        <v>101</v>
      </c>
      <c r="T8" s="58" t="s">
        <v>102</v>
      </c>
      <c r="U8" s="58" t="s">
        <v>103</v>
      </c>
      <c r="V8" s="58" t="s">
        <v>104</v>
      </c>
      <c r="W8" s="58" t="s">
        <v>105</v>
      </c>
      <c r="X8" s="58" t="s">
        <v>106</v>
      </c>
      <c r="Y8" s="58" t="s">
        <v>107</v>
      </c>
      <c r="Z8" s="58" t="s">
        <v>108</v>
      </c>
      <c r="AA8" s="58" t="s">
        <v>109</v>
      </c>
      <c r="AB8" s="58" t="s">
        <v>110</v>
      </c>
      <c r="AC8" s="58" t="s">
        <v>111</v>
      </c>
      <c r="AD8" s="58" t="s">
        <v>112</v>
      </c>
      <c r="AE8" s="58" t="s">
        <v>113</v>
      </c>
      <c r="AF8" s="58" t="s">
        <v>114</v>
      </c>
      <c r="AG8" s="58" t="s">
        <v>115</v>
      </c>
      <c r="AH8" s="58" t="s">
        <v>116</v>
      </c>
      <c r="AI8" s="58" t="s">
        <v>117</v>
      </c>
      <c r="AJ8" s="58" t="s">
        <v>118</v>
      </c>
      <c r="AK8" s="58" t="s">
        <v>119</v>
      </c>
      <c r="AL8" s="58" t="s">
        <v>120</v>
      </c>
      <c r="AM8" s="58" t="s">
        <v>121</v>
      </c>
      <c r="AN8" s="58" t="s">
        <v>122</v>
      </c>
      <c r="AO8" s="58" t="s">
        <v>123</v>
      </c>
      <c r="AP8" s="58" t="s">
        <v>124</v>
      </c>
      <c r="AQ8" s="58" t="s">
        <v>125</v>
      </c>
      <c r="AR8" s="58" t="s">
        <v>126</v>
      </c>
      <c r="AS8" s="58" t="s">
        <v>127</v>
      </c>
      <c r="AT8" s="58" t="s">
        <v>128</v>
      </c>
      <c r="AU8" s="58" t="s">
        <v>129</v>
      </c>
      <c r="AV8" s="58" t="s">
        <v>130</v>
      </c>
      <c r="AW8" s="58" t="s">
        <v>131</v>
      </c>
      <c r="AX8" s="58" t="s">
        <v>132</v>
      </c>
      <c r="AY8" s="58" t="s">
        <v>133</v>
      </c>
      <c r="AZ8" s="58" t="s">
        <v>134</v>
      </c>
      <c r="BA8" s="58" t="s">
        <v>135</v>
      </c>
      <c r="BB8" s="58" t="s">
        <v>136</v>
      </c>
      <c r="BC8" s="58" t="s">
        <v>137</v>
      </c>
      <c r="BD8" s="58" t="s">
        <v>138</v>
      </c>
      <c r="BE8" s="58" t="s">
        <v>139</v>
      </c>
      <c r="BF8" s="58" t="s">
        <v>140</v>
      </c>
      <c r="BG8" s="58" t="s">
        <v>141</v>
      </c>
      <c r="BH8" s="58" t="s">
        <v>142</v>
      </c>
      <c r="BI8" s="58" t="s">
        <v>143</v>
      </c>
      <c r="BJ8" s="58" t="s">
        <v>144</v>
      </c>
      <c r="BK8" s="58" t="s">
        <v>145</v>
      </c>
      <c r="BL8" s="58" t="s">
        <v>146</v>
      </c>
      <c r="BM8" s="58" t="s">
        <v>147</v>
      </c>
      <c r="BN8" s="58" t="s">
        <v>148</v>
      </c>
      <c r="BO8" s="58" t="s">
        <v>149</v>
      </c>
      <c r="BP8" s="58" t="s">
        <v>150</v>
      </c>
      <c r="BQ8" s="58" t="s">
        <v>151</v>
      </c>
      <c r="BR8" s="58" t="s">
        <v>152</v>
      </c>
      <c r="BS8" s="58" t="s">
        <v>153</v>
      </c>
      <c r="BT8" s="58" t="s">
        <v>154</v>
      </c>
      <c r="BU8" s="58" t="s">
        <v>155</v>
      </c>
      <c r="BV8" s="58" t="s">
        <v>156</v>
      </c>
      <c r="BW8" s="58" t="s">
        <v>157</v>
      </c>
      <c r="BX8" s="58" t="s">
        <v>158</v>
      </c>
      <c r="BY8" s="58" t="s">
        <v>159</v>
      </c>
      <c r="BZ8" s="58" t="s">
        <v>160</v>
      </c>
      <c r="CA8" s="58" t="s">
        <v>161</v>
      </c>
      <c r="CB8" s="58" t="s">
        <v>162</v>
      </c>
      <c r="CC8" s="58" t="s">
        <v>163</v>
      </c>
      <c r="CD8" s="58" t="s">
        <v>164</v>
      </c>
      <c r="CE8" s="58" t="s">
        <v>165</v>
      </c>
      <c r="CF8" s="58" t="s">
        <v>166</v>
      </c>
      <c r="CG8" s="58" t="s">
        <v>167</v>
      </c>
      <c r="CH8" s="58" t="s">
        <v>168</v>
      </c>
      <c r="CI8" s="58" t="s">
        <v>169</v>
      </c>
      <c r="CJ8" s="58" t="s">
        <v>170</v>
      </c>
      <c r="CK8" s="58" t="s">
        <v>171</v>
      </c>
      <c r="CL8" s="58" t="s">
        <v>172</v>
      </c>
      <c r="CM8" s="58" t="s">
        <v>173</v>
      </c>
      <c r="CN8" s="58" t="s">
        <v>174</v>
      </c>
      <c r="CO8" s="58" t="s">
        <v>175</v>
      </c>
      <c r="CP8" s="58" t="s">
        <v>176</v>
      </c>
      <c r="CQ8" s="58" t="s">
        <v>177</v>
      </c>
      <c r="CR8" s="58" t="s">
        <v>178</v>
      </c>
      <c r="CS8" s="58" t="s">
        <v>179</v>
      </c>
      <c r="CT8" s="58" t="s">
        <v>180</v>
      </c>
      <c r="CU8" s="58" t="s">
        <v>181</v>
      </c>
      <c r="CV8" s="58" t="s">
        <v>182</v>
      </c>
      <c r="CW8" s="58" t="s">
        <v>183</v>
      </c>
      <c r="CX8" s="58" t="s">
        <v>184</v>
      </c>
      <c r="CY8" s="58" t="s">
        <v>185</v>
      </c>
      <c r="CZ8" s="58" t="s">
        <v>186</v>
      </c>
      <c r="DA8" s="58" t="s">
        <v>187</v>
      </c>
      <c r="DB8" s="58" t="s">
        <v>188</v>
      </c>
      <c r="DC8" s="58" t="s">
        <v>189</v>
      </c>
      <c r="DD8" s="58" t="s">
        <v>190</v>
      </c>
      <c r="DE8" s="58" t="s">
        <v>191</v>
      </c>
      <c r="DF8" s="58" t="s">
        <v>192</v>
      </c>
      <c r="DG8" s="58" t="s">
        <v>193</v>
      </c>
      <c r="DH8" s="58" t="s">
        <v>194</v>
      </c>
      <c r="DI8" s="58" t="s">
        <v>195</v>
      </c>
      <c r="DJ8" s="58" t="s">
        <v>196</v>
      </c>
      <c r="DK8" s="58" t="s">
        <v>197</v>
      </c>
      <c r="DL8" s="58" t="s">
        <v>198</v>
      </c>
      <c r="DM8" s="58" t="s">
        <v>199</v>
      </c>
      <c r="DN8" s="58" t="s">
        <v>200</v>
      </c>
      <c r="DO8" s="58" t="s">
        <v>201</v>
      </c>
      <c r="DP8" s="58" t="s">
        <v>202</v>
      </c>
      <c r="DQ8" s="58" t="s">
        <v>203</v>
      </c>
      <c r="DR8" s="58" t="s">
        <v>204</v>
      </c>
      <c r="DS8" s="58" t="s">
        <v>206</v>
      </c>
      <c r="DT8" s="58" t="s">
        <v>208</v>
      </c>
      <c r="DU8" s="58" t="s">
        <v>209</v>
      </c>
      <c r="DV8" s="58" t="s">
        <v>210</v>
      </c>
      <c r="DW8" s="58" t="s">
        <v>211</v>
      </c>
      <c r="DX8" s="58" t="s">
        <v>212</v>
      </c>
      <c r="DY8" s="58" t="s">
        <v>213</v>
      </c>
      <c r="DZ8" s="58" t="s">
        <v>214</v>
      </c>
      <c r="EA8" s="58" t="s">
        <v>215</v>
      </c>
      <c r="EB8" s="58" t="s">
        <v>217</v>
      </c>
      <c r="EC8" s="58" t="s">
        <v>4</v>
      </c>
    </row>
    <row r="9" spans="1:133" ht="45" customHeight="1" x14ac:dyDescent="0.3">
      <c r="A9" s="59" t="s">
        <v>2</v>
      </c>
      <c r="B9" s="59"/>
      <c r="C9" s="60" t="s">
        <v>17</v>
      </c>
      <c r="D9" s="60" t="s">
        <v>17</v>
      </c>
      <c r="E9" s="60" t="s">
        <v>17</v>
      </c>
      <c r="F9" s="60" t="s">
        <v>17</v>
      </c>
      <c r="G9" s="60" t="s">
        <v>17</v>
      </c>
      <c r="H9" s="60" t="s">
        <v>17</v>
      </c>
      <c r="I9" s="60" t="s">
        <v>17</v>
      </c>
      <c r="J9" s="60" t="s">
        <v>17</v>
      </c>
      <c r="K9" s="60" t="s">
        <v>17</v>
      </c>
      <c r="L9" s="60" t="s">
        <v>17</v>
      </c>
      <c r="M9" s="60" t="s">
        <v>17</v>
      </c>
      <c r="N9" s="60" t="s">
        <v>17</v>
      </c>
      <c r="O9" s="60" t="s">
        <v>17</v>
      </c>
      <c r="P9" s="60" t="s">
        <v>17</v>
      </c>
      <c r="Q9" s="60" t="s">
        <v>17</v>
      </c>
      <c r="R9" s="60" t="s">
        <v>17</v>
      </c>
      <c r="S9" s="60" t="s">
        <v>17</v>
      </c>
      <c r="T9" s="60" t="s">
        <v>17</v>
      </c>
      <c r="U9" s="60" t="s">
        <v>17</v>
      </c>
      <c r="V9" s="60" t="s">
        <v>17</v>
      </c>
      <c r="W9" s="60" t="s">
        <v>17</v>
      </c>
      <c r="X9" s="60" t="s">
        <v>17</v>
      </c>
      <c r="Y9" s="60" t="s">
        <v>17</v>
      </c>
      <c r="Z9" s="60" t="s">
        <v>17</v>
      </c>
      <c r="AA9" s="60" t="s">
        <v>17</v>
      </c>
      <c r="AB9" s="60" t="s">
        <v>17</v>
      </c>
      <c r="AC9" s="60" t="s">
        <v>17</v>
      </c>
      <c r="AD9" s="60" t="s">
        <v>17</v>
      </c>
      <c r="AE9" s="60" t="s">
        <v>17</v>
      </c>
      <c r="AF9" s="60" t="s">
        <v>17</v>
      </c>
      <c r="AG9" s="60" t="s">
        <v>17</v>
      </c>
      <c r="AH9" s="60" t="s">
        <v>17</v>
      </c>
      <c r="AI9" s="60" t="s">
        <v>17</v>
      </c>
      <c r="AJ9" s="60" t="s">
        <v>17</v>
      </c>
      <c r="AK9" s="60" t="s">
        <v>17</v>
      </c>
      <c r="AL9" s="60" t="s">
        <v>17</v>
      </c>
      <c r="AM9" s="60" t="s">
        <v>17</v>
      </c>
      <c r="AN9" s="60" t="s">
        <v>17</v>
      </c>
      <c r="AO9" s="60" t="s">
        <v>17</v>
      </c>
      <c r="AP9" s="60" t="s">
        <v>17</v>
      </c>
      <c r="AQ9" s="60" t="s">
        <v>17</v>
      </c>
      <c r="AR9" s="60" t="s">
        <v>17</v>
      </c>
      <c r="AS9" s="60" t="s">
        <v>17</v>
      </c>
      <c r="AT9" s="60" t="s">
        <v>17</v>
      </c>
      <c r="AU9" s="60" t="s">
        <v>17</v>
      </c>
      <c r="AV9" s="60" t="s">
        <v>17</v>
      </c>
      <c r="AW9" s="60" t="s">
        <v>17</v>
      </c>
      <c r="AX9" s="60" t="s">
        <v>17</v>
      </c>
      <c r="AY9" s="60" t="s">
        <v>17</v>
      </c>
      <c r="AZ9" s="60" t="s">
        <v>17</v>
      </c>
      <c r="BA9" s="60" t="s">
        <v>17</v>
      </c>
      <c r="BB9" s="60" t="s">
        <v>17</v>
      </c>
      <c r="BC9" s="60" t="s">
        <v>17</v>
      </c>
      <c r="BD9" s="60" t="s">
        <v>17</v>
      </c>
      <c r="BE9" s="60" t="s">
        <v>17</v>
      </c>
      <c r="BF9" s="60" t="s">
        <v>17</v>
      </c>
      <c r="BG9" s="60" t="s">
        <v>17</v>
      </c>
      <c r="BH9" s="60" t="s">
        <v>17</v>
      </c>
      <c r="BI9" s="60" t="s">
        <v>17</v>
      </c>
      <c r="BJ9" s="60" t="s">
        <v>17</v>
      </c>
      <c r="BK9" s="60" t="s">
        <v>17</v>
      </c>
      <c r="BL9" s="60" t="s">
        <v>17</v>
      </c>
      <c r="BM9" s="60" t="s">
        <v>17</v>
      </c>
      <c r="BN9" s="60" t="s">
        <v>17</v>
      </c>
      <c r="BO9" s="60" t="s">
        <v>17</v>
      </c>
      <c r="BP9" s="60" t="s">
        <v>17</v>
      </c>
      <c r="BQ9" s="60" t="s">
        <v>17</v>
      </c>
      <c r="BR9" s="60" t="s">
        <v>17</v>
      </c>
      <c r="BS9" s="60" t="s">
        <v>17</v>
      </c>
      <c r="BT9" s="60" t="s">
        <v>17</v>
      </c>
      <c r="BU9" s="60" t="s">
        <v>17</v>
      </c>
      <c r="BV9" s="60" t="s">
        <v>17</v>
      </c>
      <c r="BW9" s="60" t="s">
        <v>17</v>
      </c>
      <c r="BX9" s="60" t="s">
        <v>17</v>
      </c>
      <c r="BY9" s="60" t="s">
        <v>17</v>
      </c>
      <c r="BZ9" s="60" t="s">
        <v>17</v>
      </c>
      <c r="CA9" s="60" t="s">
        <v>17</v>
      </c>
      <c r="CB9" s="60" t="s">
        <v>17</v>
      </c>
      <c r="CC9" s="60" t="s">
        <v>17</v>
      </c>
      <c r="CD9" s="60" t="s">
        <v>17</v>
      </c>
      <c r="CE9" s="60" t="s">
        <v>17</v>
      </c>
      <c r="CF9" s="60" t="s">
        <v>17</v>
      </c>
      <c r="CG9" s="60" t="s">
        <v>17</v>
      </c>
      <c r="CH9" s="60" t="s">
        <v>17</v>
      </c>
      <c r="CI9" s="60" t="s">
        <v>17</v>
      </c>
      <c r="CJ9" s="60" t="s">
        <v>17</v>
      </c>
      <c r="CK9" s="60" t="s">
        <v>17</v>
      </c>
      <c r="CL9" s="60" t="s">
        <v>17</v>
      </c>
      <c r="CM9" s="60" t="s">
        <v>17</v>
      </c>
      <c r="CN9" s="60" t="s">
        <v>17</v>
      </c>
      <c r="CO9" s="60" t="s">
        <v>17</v>
      </c>
      <c r="CP9" s="60" t="s">
        <v>17</v>
      </c>
      <c r="CQ9" s="60" t="s">
        <v>17</v>
      </c>
      <c r="CR9" s="60" t="s">
        <v>17</v>
      </c>
      <c r="CS9" s="60" t="s">
        <v>17</v>
      </c>
      <c r="CT9" s="60" t="s">
        <v>17</v>
      </c>
      <c r="CU9" s="60" t="s">
        <v>17</v>
      </c>
      <c r="CV9" s="60" t="s">
        <v>17</v>
      </c>
      <c r="CW9" s="60" t="s">
        <v>17</v>
      </c>
      <c r="CX9" s="60" t="s">
        <v>17</v>
      </c>
      <c r="CY9" s="60" t="s">
        <v>17</v>
      </c>
      <c r="CZ9" s="60" t="s">
        <v>17</v>
      </c>
      <c r="DA9" s="60" t="s">
        <v>17</v>
      </c>
      <c r="DB9" s="60" t="s">
        <v>17</v>
      </c>
      <c r="DC9" s="60" t="s">
        <v>17</v>
      </c>
      <c r="DD9" s="60" t="s">
        <v>17</v>
      </c>
      <c r="DE9" s="60" t="s">
        <v>17</v>
      </c>
      <c r="DF9" s="60" t="s">
        <v>17</v>
      </c>
      <c r="DG9" s="60" t="s">
        <v>17</v>
      </c>
      <c r="DH9" s="60" t="s">
        <v>17</v>
      </c>
      <c r="DI9" s="60" t="s">
        <v>17</v>
      </c>
      <c r="DJ9" s="60" t="s">
        <v>17</v>
      </c>
      <c r="DK9" s="60" t="s">
        <v>17</v>
      </c>
      <c r="DL9" s="60" t="s">
        <v>17</v>
      </c>
      <c r="DM9" s="60" t="s">
        <v>17</v>
      </c>
      <c r="DN9" s="60" t="s">
        <v>17</v>
      </c>
      <c r="DO9" s="60" t="s">
        <v>17</v>
      </c>
      <c r="DP9" s="60" t="s">
        <v>17</v>
      </c>
      <c r="DQ9" s="60" t="s">
        <v>17</v>
      </c>
      <c r="DR9" s="60" t="s">
        <v>17</v>
      </c>
      <c r="DS9" s="60" t="s">
        <v>17</v>
      </c>
      <c r="DT9" s="60" t="s">
        <v>17</v>
      </c>
      <c r="DU9" s="60" t="s">
        <v>17</v>
      </c>
      <c r="DV9" s="60" t="s">
        <v>17</v>
      </c>
      <c r="DW9" s="60" t="s">
        <v>17</v>
      </c>
      <c r="DX9" s="60" t="s">
        <v>17</v>
      </c>
      <c r="DY9" s="60" t="s">
        <v>17</v>
      </c>
      <c r="DZ9" s="60" t="s">
        <v>17</v>
      </c>
      <c r="EA9" s="60" t="s">
        <v>17</v>
      </c>
      <c r="EB9" s="60" t="s">
        <v>17</v>
      </c>
      <c r="EC9" s="60" t="s">
        <v>17</v>
      </c>
    </row>
    <row r="10" spans="1:133" ht="15" customHeight="1" x14ac:dyDescent="0.3">
      <c r="A10" s="61"/>
      <c r="B10" s="61" t="s">
        <v>4</v>
      </c>
      <c r="C10" s="62">
        <v>2311616158.5864902</v>
      </c>
      <c r="D10" s="62">
        <v>2345702777.4818702</v>
      </c>
      <c r="E10" s="62">
        <v>2345683263.3766799</v>
      </c>
      <c r="F10" s="62">
        <v>2348972352.88802</v>
      </c>
      <c r="G10" s="62">
        <v>2341723248.6195402</v>
      </c>
      <c r="H10" s="62">
        <v>2316658083.9761</v>
      </c>
      <c r="I10" s="62">
        <v>2310037629.85396</v>
      </c>
      <c r="J10" s="62">
        <v>2304561042.02456</v>
      </c>
      <c r="K10" s="62">
        <v>2303377224.5016899</v>
      </c>
      <c r="L10" s="62">
        <v>2305258631.0081201</v>
      </c>
      <c r="M10" s="62">
        <v>2319918446.9615302</v>
      </c>
      <c r="N10" s="62">
        <v>2323707480.6491699</v>
      </c>
      <c r="O10" s="62">
        <v>2329563867.02953</v>
      </c>
      <c r="P10" s="62">
        <v>2331086055.5770402</v>
      </c>
      <c r="Q10" s="62">
        <v>2331395177.84657</v>
      </c>
      <c r="R10" s="62">
        <v>2326645187.72855</v>
      </c>
      <c r="S10" s="62">
        <v>2331951252.2143502</v>
      </c>
      <c r="T10" s="62">
        <v>2336553245.40767</v>
      </c>
      <c r="U10" s="62">
        <v>2343466417.6841002</v>
      </c>
      <c r="V10" s="62">
        <v>2348907904.68787</v>
      </c>
      <c r="W10" s="62">
        <v>2352000986.82481</v>
      </c>
      <c r="X10" s="62">
        <v>2355508652.3896899</v>
      </c>
      <c r="Y10" s="62">
        <v>2354068968.9201498</v>
      </c>
      <c r="Z10" s="62">
        <v>2351494385.2834802</v>
      </c>
      <c r="AA10" s="62">
        <v>2348084201.22752</v>
      </c>
      <c r="AB10" s="62">
        <v>2347182523.20649</v>
      </c>
      <c r="AC10" s="62">
        <v>2349507485.8937602</v>
      </c>
      <c r="AD10" s="62">
        <v>2354215792.9997001</v>
      </c>
      <c r="AE10" s="62">
        <v>2350665974.1571999</v>
      </c>
      <c r="AF10" s="62">
        <v>2350952344.9576201</v>
      </c>
      <c r="AG10" s="62">
        <v>2349765601.5447998</v>
      </c>
      <c r="AH10" s="62">
        <v>2352121255.0811801</v>
      </c>
      <c r="AI10" s="62">
        <v>2350546534.21984</v>
      </c>
      <c r="AJ10" s="62">
        <v>2354931483.56317</v>
      </c>
      <c r="AK10" s="62">
        <v>2356833731.8331099</v>
      </c>
      <c r="AL10" s="62">
        <v>2358668980.1806598</v>
      </c>
      <c r="AM10" s="62">
        <v>2359498408.6947899</v>
      </c>
      <c r="AN10" s="62">
        <v>2353321262.43081</v>
      </c>
      <c r="AO10" s="62">
        <v>2353753118.4879498</v>
      </c>
      <c r="AP10" s="62">
        <v>2358405811.5130601</v>
      </c>
      <c r="AQ10" s="62">
        <v>2359653575.8699398</v>
      </c>
      <c r="AR10" s="62">
        <v>2365752254.3573098</v>
      </c>
      <c r="AS10" s="62">
        <v>2364373475.9114599</v>
      </c>
      <c r="AT10" s="62">
        <v>2369027068.5694599</v>
      </c>
      <c r="AU10" s="62">
        <v>2370492731.1027598</v>
      </c>
      <c r="AV10" s="62">
        <v>2369722430.7739801</v>
      </c>
      <c r="AW10" s="62">
        <v>2369203975.1032901</v>
      </c>
      <c r="AX10" s="62">
        <v>2371950815.1001701</v>
      </c>
      <c r="AY10" s="62">
        <v>2379610288.2520199</v>
      </c>
      <c r="AZ10" s="62">
        <v>2378681316.5947399</v>
      </c>
      <c r="BA10" s="62">
        <v>2374197953.2877798</v>
      </c>
      <c r="BB10" s="62">
        <v>2376980547.13622</v>
      </c>
      <c r="BC10" s="62">
        <v>2380963041.0855098</v>
      </c>
      <c r="BD10" s="62">
        <v>2385082347.2277002</v>
      </c>
      <c r="BE10" s="62">
        <v>2389694549.39674</v>
      </c>
      <c r="BF10" s="62">
        <v>2385986700.1948299</v>
      </c>
      <c r="BG10" s="62">
        <v>2386527473.6424298</v>
      </c>
      <c r="BH10" s="62">
        <v>2388540031.7266598</v>
      </c>
      <c r="BI10" s="62">
        <v>2375594471.8242898</v>
      </c>
      <c r="BJ10" s="62">
        <v>2380745831.4328799</v>
      </c>
      <c r="BK10" s="62">
        <v>2389847938.0991101</v>
      </c>
      <c r="BL10" s="62">
        <v>2392077106.4070401</v>
      </c>
      <c r="BM10" s="62">
        <v>2396906413.5668702</v>
      </c>
      <c r="BN10" s="62">
        <v>2399405386.3288598</v>
      </c>
      <c r="BO10" s="62">
        <v>2403724409.1960301</v>
      </c>
      <c r="BP10" s="62">
        <v>2402939973.223</v>
      </c>
      <c r="BQ10" s="62">
        <v>1987762609.95719</v>
      </c>
      <c r="BR10" s="62">
        <v>1975782810.3194301</v>
      </c>
      <c r="BS10" s="62">
        <v>1954511433.09073</v>
      </c>
      <c r="BT10" s="62">
        <v>1954453617.6436</v>
      </c>
      <c r="BU10" s="62">
        <v>1955512375.5493801</v>
      </c>
      <c r="BV10" s="62">
        <v>1950962307.7983999</v>
      </c>
      <c r="BW10" s="62">
        <v>1947224491.2023599</v>
      </c>
      <c r="BX10" s="62">
        <v>1952983322.9912601</v>
      </c>
      <c r="BY10" s="62">
        <v>1954035241.2237599</v>
      </c>
      <c r="BZ10" s="62">
        <v>1947943983.60464</v>
      </c>
      <c r="CA10" s="62">
        <v>1947031907.2527001</v>
      </c>
      <c r="CB10" s="62">
        <v>1944449922.2046599</v>
      </c>
      <c r="CC10" s="62">
        <v>1945327197.39694</v>
      </c>
      <c r="CD10" s="62">
        <v>1946935266.4660299</v>
      </c>
      <c r="CE10" s="62">
        <v>1950484990.9470999</v>
      </c>
      <c r="CF10" s="62">
        <v>1957422743.2348299</v>
      </c>
      <c r="CG10" s="62">
        <v>1960733666.279</v>
      </c>
      <c r="CH10" s="62">
        <v>1959549596.6340799</v>
      </c>
      <c r="CI10" s="62">
        <v>1959387789.3763299</v>
      </c>
      <c r="CJ10" s="62">
        <v>1962019793.60569</v>
      </c>
      <c r="CK10" s="62">
        <v>1963657861.77689</v>
      </c>
      <c r="CL10" s="62">
        <v>1969176928.10636</v>
      </c>
      <c r="CM10" s="62">
        <v>1966673572.0343001</v>
      </c>
      <c r="CN10" s="62">
        <v>1966990977.27876</v>
      </c>
      <c r="CO10" s="62">
        <v>1974216181.1930301</v>
      </c>
      <c r="CP10" s="62">
        <v>1978881354.3813701</v>
      </c>
      <c r="CQ10" s="62">
        <v>1980835805.9402201</v>
      </c>
      <c r="CR10" s="62">
        <v>1979956353.1668501</v>
      </c>
      <c r="CS10" s="62">
        <v>1981139425.48874</v>
      </c>
      <c r="CT10" s="62">
        <v>1979168285.3827701</v>
      </c>
      <c r="CU10" s="62">
        <v>1981453136.5816</v>
      </c>
      <c r="CV10" s="62">
        <v>1982277319.34675</v>
      </c>
      <c r="CW10" s="62">
        <v>1990226676.1953199</v>
      </c>
      <c r="CX10" s="62">
        <v>1987714803.67014</v>
      </c>
      <c r="CY10" s="62">
        <v>1985435587.1271801</v>
      </c>
      <c r="CZ10" s="62">
        <v>1985301417.9724</v>
      </c>
      <c r="DA10" s="62">
        <v>1986986534.8783</v>
      </c>
      <c r="DB10" s="62">
        <v>1986350239.8677299</v>
      </c>
      <c r="DC10" s="62">
        <v>1982395166.11903</v>
      </c>
      <c r="DD10" s="62">
        <v>1989639292.14779</v>
      </c>
      <c r="DE10" s="62">
        <v>1987149815.87007</v>
      </c>
      <c r="DF10" s="62">
        <v>1987013779.5603399</v>
      </c>
      <c r="DG10" s="62">
        <v>1983528674.9977701</v>
      </c>
      <c r="DH10" s="62">
        <v>1991468406.0370901</v>
      </c>
      <c r="DI10" s="62">
        <v>1989994747.23382</v>
      </c>
      <c r="DJ10" s="62">
        <v>1987968665.3896899</v>
      </c>
      <c r="DK10" s="62">
        <v>1989674786.0522599</v>
      </c>
      <c r="DL10" s="62">
        <v>1983919785.59742</v>
      </c>
      <c r="DM10" s="62">
        <v>1990061986.03527</v>
      </c>
      <c r="DN10" s="62">
        <v>1996189504.27349</v>
      </c>
      <c r="DO10" s="62">
        <v>2005634933.2357199</v>
      </c>
      <c r="DP10" s="62">
        <v>2009126551.1932199</v>
      </c>
      <c r="DQ10" s="62">
        <v>2007673924.2442901</v>
      </c>
      <c r="DR10" s="62">
        <v>2013251544.7135201</v>
      </c>
      <c r="DS10" s="62">
        <v>2018078570.2065101</v>
      </c>
      <c r="DT10" s="62">
        <v>2015610202.9553101</v>
      </c>
      <c r="DU10" s="62">
        <v>2018803772.74823</v>
      </c>
      <c r="DV10" s="62">
        <v>2021476559.87953</v>
      </c>
      <c r="DW10" s="62">
        <v>2019452956.57008</v>
      </c>
      <c r="DX10" s="62">
        <v>2015106607.2048299</v>
      </c>
      <c r="DY10" s="62">
        <v>2011626750.0939</v>
      </c>
      <c r="DZ10" s="62">
        <v>2014526889.5242</v>
      </c>
      <c r="EA10" s="62">
        <v>2018501171.9407201</v>
      </c>
      <c r="EB10" s="62">
        <v>2017565572.37606</v>
      </c>
      <c r="EC10" s="62">
        <v>2311616158.5864902</v>
      </c>
    </row>
    <row r="11" spans="1:133" ht="15" customHeight="1" x14ac:dyDescent="0.3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5" customHeight="1" x14ac:dyDescent="0.3">
      <c r="A12" s="63"/>
      <c r="B12" s="63" t="s">
        <v>219</v>
      </c>
      <c r="C12" s="64">
        <v>2311616158.5864902</v>
      </c>
      <c r="D12" s="64">
        <v>2345702777.4818702</v>
      </c>
      <c r="E12" s="64">
        <v>2345683263.3766799</v>
      </c>
      <c r="F12" s="64">
        <v>2348972352.88802</v>
      </c>
      <c r="G12" s="64">
        <v>2341723248.6195402</v>
      </c>
      <c r="H12" s="64">
        <v>2316658083.9761</v>
      </c>
      <c r="I12" s="64">
        <v>2310037629.85396</v>
      </c>
      <c r="J12" s="64">
        <v>2304561042.02456</v>
      </c>
      <c r="K12" s="64">
        <v>2303377224.5016899</v>
      </c>
      <c r="L12" s="64">
        <v>2305258631.0081201</v>
      </c>
      <c r="M12" s="64">
        <v>2319918446.9615302</v>
      </c>
      <c r="N12" s="64">
        <v>2323707480.6491699</v>
      </c>
      <c r="O12" s="64">
        <v>2329563867.02953</v>
      </c>
      <c r="P12" s="64">
        <v>2331086055.5770402</v>
      </c>
      <c r="Q12" s="64">
        <v>2331395177.84657</v>
      </c>
      <c r="R12" s="64">
        <v>2326645187.72855</v>
      </c>
      <c r="S12" s="64">
        <v>2331951252.2143502</v>
      </c>
      <c r="T12" s="64">
        <v>2336553245.40767</v>
      </c>
      <c r="U12" s="64">
        <v>2343466417.6841002</v>
      </c>
      <c r="V12" s="64">
        <v>2348907904.68787</v>
      </c>
      <c r="W12" s="64">
        <v>2352000986.82481</v>
      </c>
      <c r="X12" s="64">
        <v>2355508652.3896899</v>
      </c>
      <c r="Y12" s="64">
        <v>2354068968.9201498</v>
      </c>
      <c r="Z12" s="64">
        <v>2351494385.2834802</v>
      </c>
      <c r="AA12" s="64">
        <v>2348084201.22752</v>
      </c>
      <c r="AB12" s="64">
        <v>2347182523.20649</v>
      </c>
      <c r="AC12" s="64">
        <v>2349507485.8937602</v>
      </c>
      <c r="AD12" s="64">
        <v>2354215792.9997001</v>
      </c>
      <c r="AE12" s="64">
        <v>2350665974.1571999</v>
      </c>
      <c r="AF12" s="64">
        <v>2350952344.9576201</v>
      </c>
      <c r="AG12" s="64">
        <v>2349765601.5447998</v>
      </c>
      <c r="AH12" s="64">
        <v>2352121255.0811801</v>
      </c>
      <c r="AI12" s="64">
        <v>2350546534.21984</v>
      </c>
      <c r="AJ12" s="64">
        <v>2354931483.56317</v>
      </c>
      <c r="AK12" s="64">
        <v>2356833731.8331099</v>
      </c>
      <c r="AL12" s="64">
        <v>2358668980.1806598</v>
      </c>
      <c r="AM12" s="64">
        <v>2359498408.6947899</v>
      </c>
      <c r="AN12" s="64">
        <v>2353321262.43081</v>
      </c>
      <c r="AO12" s="64">
        <v>2353753118.4879498</v>
      </c>
      <c r="AP12" s="64">
        <v>2358405811.5130601</v>
      </c>
      <c r="AQ12" s="64">
        <v>2359653575.8699398</v>
      </c>
      <c r="AR12" s="64">
        <v>2365752254.3573098</v>
      </c>
      <c r="AS12" s="64">
        <v>2364373475.9114599</v>
      </c>
      <c r="AT12" s="64">
        <v>2369027068.5694599</v>
      </c>
      <c r="AU12" s="64">
        <v>2370492731.1027598</v>
      </c>
      <c r="AV12" s="64">
        <v>2369722430.7739801</v>
      </c>
      <c r="AW12" s="64">
        <v>2369203975.1032901</v>
      </c>
      <c r="AX12" s="64">
        <v>2371950815.1001701</v>
      </c>
      <c r="AY12" s="64">
        <v>2379610288.2520199</v>
      </c>
      <c r="AZ12" s="64">
        <v>2378681316.5947399</v>
      </c>
      <c r="BA12" s="64">
        <v>2374197953.2877798</v>
      </c>
      <c r="BB12" s="64">
        <v>2376980547.13622</v>
      </c>
      <c r="BC12" s="64">
        <v>2380963041.0855098</v>
      </c>
      <c r="BD12" s="64">
        <v>2385082347.2277002</v>
      </c>
      <c r="BE12" s="64">
        <v>2389694549.39674</v>
      </c>
      <c r="BF12" s="64">
        <v>2385986700.1948299</v>
      </c>
      <c r="BG12" s="64">
        <v>2386527473.6424298</v>
      </c>
      <c r="BH12" s="64">
        <v>2388540031.7266598</v>
      </c>
      <c r="BI12" s="64">
        <v>2375594471.8242898</v>
      </c>
      <c r="BJ12" s="64">
        <v>2380745831.4328799</v>
      </c>
      <c r="BK12" s="64">
        <v>2389847938.0991101</v>
      </c>
      <c r="BL12" s="64">
        <v>2392077106.4070401</v>
      </c>
      <c r="BM12" s="64">
        <v>2396906413.5668702</v>
      </c>
      <c r="BN12" s="64">
        <v>2399405386.3288598</v>
      </c>
      <c r="BO12" s="64">
        <v>2403724409.1960301</v>
      </c>
      <c r="BP12" s="64">
        <v>2402939973.223</v>
      </c>
      <c r="BQ12" s="64">
        <v>1987762609.95719</v>
      </c>
      <c r="BR12" s="64">
        <v>1975782810.3194301</v>
      </c>
      <c r="BS12" s="64">
        <v>1954511433.09073</v>
      </c>
      <c r="BT12" s="64">
        <v>1954453617.6436</v>
      </c>
      <c r="BU12" s="64">
        <v>1955512375.5493801</v>
      </c>
      <c r="BV12" s="64">
        <v>1950962307.7983999</v>
      </c>
      <c r="BW12" s="64">
        <v>1947224491.2023599</v>
      </c>
      <c r="BX12" s="64">
        <v>1952983322.9912601</v>
      </c>
      <c r="BY12" s="64">
        <v>1954035241.2237599</v>
      </c>
      <c r="BZ12" s="64">
        <v>1947943983.60464</v>
      </c>
      <c r="CA12" s="64">
        <v>1947031907.2527001</v>
      </c>
      <c r="CB12" s="64">
        <v>1944449922.2046599</v>
      </c>
      <c r="CC12" s="64">
        <v>1945327197.39694</v>
      </c>
      <c r="CD12" s="64">
        <v>1946935266.4660299</v>
      </c>
      <c r="CE12" s="64">
        <v>1950484990.9470999</v>
      </c>
      <c r="CF12" s="64">
        <v>1957422743.2348299</v>
      </c>
      <c r="CG12" s="64">
        <v>1960733666.279</v>
      </c>
      <c r="CH12" s="64">
        <v>1959549596.6340799</v>
      </c>
      <c r="CI12" s="64">
        <v>1959387789.3763299</v>
      </c>
      <c r="CJ12" s="64">
        <v>1962019793.60569</v>
      </c>
      <c r="CK12" s="64">
        <v>1963657861.77689</v>
      </c>
      <c r="CL12" s="64">
        <v>1969176928.10636</v>
      </c>
      <c r="CM12" s="64">
        <v>1966673572.0343001</v>
      </c>
      <c r="CN12" s="64">
        <v>1966990977.27876</v>
      </c>
      <c r="CO12" s="64">
        <v>1974216181.1930301</v>
      </c>
      <c r="CP12" s="64">
        <v>1978881354.3813701</v>
      </c>
      <c r="CQ12" s="64">
        <v>1980835805.9402201</v>
      </c>
      <c r="CR12" s="64">
        <v>1979956353.1668501</v>
      </c>
      <c r="CS12" s="64">
        <v>1981139425.48874</v>
      </c>
      <c r="CT12" s="64">
        <v>1979168285.3827701</v>
      </c>
      <c r="CU12" s="64">
        <v>1981453136.5816</v>
      </c>
      <c r="CV12" s="64">
        <v>1982277319.34675</v>
      </c>
      <c r="CW12" s="64">
        <v>1990226676.1953199</v>
      </c>
      <c r="CX12" s="64">
        <v>1987714803.67014</v>
      </c>
      <c r="CY12" s="64">
        <v>1985435587.1271801</v>
      </c>
      <c r="CZ12" s="64">
        <v>1985301417.9724</v>
      </c>
      <c r="DA12" s="64">
        <v>1986986534.8783</v>
      </c>
      <c r="DB12" s="64">
        <v>1986350239.8677299</v>
      </c>
      <c r="DC12" s="64">
        <v>1982395166.11903</v>
      </c>
      <c r="DD12" s="64">
        <v>1989639292.14779</v>
      </c>
      <c r="DE12" s="64">
        <v>1987149815.87007</v>
      </c>
      <c r="DF12" s="64">
        <v>1987013779.5603399</v>
      </c>
      <c r="DG12" s="64">
        <v>1983528674.9977701</v>
      </c>
      <c r="DH12" s="64">
        <v>1991468406.0370901</v>
      </c>
      <c r="DI12" s="64">
        <v>1989994747.23382</v>
      </c>
      <c r="DJ12" s="64">
        <v>1987968665.3896899</v>
      </c>
      <c r="DK12" s="64">
        <v>1989674786.0522599</v>
      </c>
      <c r="DL12" s="64">
        <v>1983919785.59742</v>
      </c>
      <c r="DM12" s="64">
        <v>1990061986.03527</v>
      </c>
      <c r="DN12" s="64">
        <v>1996189504.27349</v>
      </c>
      <c r="DO12" s="64">
        <v>2005634933.2357199</v>
      </c>
      <c r="DP12" s="64">
        <v>2009126551.1932199</v>
      </c>
      <c r="DQ12" s="64">
        <v>2007673924.2442901</v>
      </c>
      <c r="DR12" s="64">
        <v>2013251544.7135201</v>
      </c>
      <c r="DS12" s="64">
        <v>2018078570.2065101</v>
      </c>
      <c r="DT12" s="64">
        <v>2015610202.9553101</v>
      </c>
      <c r="DU12" s="64">
        <v>2018803772.74823</v>
      </c>
      <c r="DV12" s="64">
        <v>2021476559.87953</v>
      </c>
      <c r="DW12" s="64">
        <v>2019452956.57008</v>
      </c>
      <c r="DX12" s="64">
        <v>2015106607.2048299</v>
      </c>
      <c r="DY12" s="64">
        <v>2011626750.0939</v>
      </c>
      <c r="DZ12" s="64">
        <v>2014526889.5242</v>
      </c>
      <c r="EA12" s="64">
        <v>2018501171.9407201</v>
      </c>
      <c r="EB12" s="64">
        <v>2017565572.37606</v>
      </c>
      <c r="EC12" s="64">
        <v>2311616158.5864902</v>
      </c>
    </row>
    <row r="13" spans="1:133" ht="15" customHeight="1" x14ac:dyDescent="0.3">
      <c r="A13" s="63"/>
      <c r="B13" s="66" t="s">
        <v>220</v>
      </c>
      <c r="C13" s="64">
        <v>1300864548.33951</v>
      </c>
      <c r="D13" s="64">
        <v>1302505851.5191</v>
      </c>
      <c r="E13" s="64">
        <v>1302789282.66223</v>
      </c>
      <c r="F13" s="64">
        <v>1303449247.8222101</v>
      </c>
      <c r="G13" s="64">
        <v>1297793631.16852</v>
      </c>
      <c r="H13" s="64">
        <v>1284183428.48633</v>
      </c>
      <c r="I13" s="64">
        <v>1280707200.6427901</v>
      </c>
      <c r="J13" s="64">
        <v>1278467536.2269101</v>
      </c>
      <c r="K13" s="64">
        <v>1278874970.7335401</v>
      </c>
      <c r="L13" s="64">
        <v>1282918056.6712401</v>
      </c>
      <c r="M13" s="64">
        <v>1292169073.1178701</v>
      </c>
      <c r="N13" s="64">
        <v>1293837492.4864399</v>
      </c>
      <c r="O13" s="64">
        <v>1296013712.22434</v>
      </c>
      <c r="P13" s="64">
        <v>1297217193.08146</v>
      </c>
      <c r="Q13" s="64">
        <v>1297460607.9993601</v>
      </c>
      <c r="R13" s="64">
        <v>1296129655.60098</v>
      </c>
      <c r="S13" s="64">
        <v>1299739283.83723</v>
      </c>
      <c r="T13" s="64">
        <v>1302354046.2779701</v>
      </c>
      <c r="U13" s="64">
        <v>1304436074.03581</v>
      </c>
      <c r="V13" s="64">
        <v>1307163831.23177</v>
      </c>
      <c r="W13" s="64">
        <v>1307938669.7594399</v>
      </c>
      <c r="X13" s="64">
        <v>1310009865.79618</v>
      </c>
      <c r="Y13" s="64">
        <v>1308871726.7182901</v>
      </c>
      <c r="Z13" s="64">
        <v>1309117269.4439299</v>
      </c>
      <c r="AA13" s="64">
        <v>1309417326.2944601</v>
      </c>
      <c r="AB13" s="64">
        <v>1309164022.7379799</v>
      </c>
      <c r="AC13" s="64">
        <v>1310200313.61675</v>
      </c>
      <c r="AD13" s="64">
        <v>1312465669.9776101</v>
      </c>
      <c r="AE13" s="64">
        <v>1312449750.3081801</v>
      </c>
      <c r="AF13" s="64">
        <v>1312653135.32968</v>
      </c>
      <c r="AG13" s="64">
        <v>1313950380.83408</v>
      </c>
      <c r="AH13" s="64">
        <v>1316164574.85692</v>
      </c>
      <c r="AI13" s="64">
        <v>1316334479.52246</v>
      </c>
      <c r="AJ13" s="64">
        <v>1317098582.1381299</v>
      </c>
      <c r="AK13" s="64">
        <v>1317195985.5592</v>
      </c>
      <c r="AL13" s="64">
        <v>1318829445.4710701</v>
      </c>
      <c r="AM13" s="64">
        <v>1320093705.3700199</v>
      </c>
      <c r="AN13" s="64">
        <v>1319630781.0127699</v>
      </c>
      <c r="AO13" s="64">
        <v>1319002119.45154</v>
      </c>
      <c r="AP13" s="64">
        <v>1321235048.81831</v>
      </c>
      <c r="AQ13" s="64">
        <v>1321718634.39467</v>
      </c>
      <c r="AR13" s="64">
        <v>1323899916.7962</v>
      </c>
      <c r="AS13" s="64">
        <v>1323297081.8436799</v>
      </c>
      <c r="AT13" s="64">
        <v>1324745535.65886</v>
      </c>
      <c r="AU13" s="64">
        <v>1324939931.2882199</v>
      </c>
      <c r="AV13" s="64">
        <v>1324088623.70646</v>
      </c>
      <c r="AW13" s="64">
        <v>1324949338.03174</v>
      </c>
      <c r="AX13" s="64">
        <v>1326872503.1453199</v>
      </c>
      <c r="AY13" s="64">
        <v>1330413128.45292</v>
      </c>
      <c r="AZ13" s="64">
        <v>1331064127.1282001</v>
      </c>
      <c r="BA13" s="64">
        <v>1330273451.66154</v>
      </c>
      <c r="BB13" s="64">
        <v>1331230099.2704999</v>
      </c>
      <c r="BC13" s="64">
        <v>1333339484.0378399</v>
      </c>
      <c r="BD13" s="64">
        <v>1335052861.07109</v>
      </c>
      <c r="BE13" s="64">
        <v>1336556238.0969501</v>
      </c>
      <c r="BF13" s="64">
        <v>1334111454.1536601</v>
      </c>
      <c r="BG13" s="64">
        <v>1335169415.2904699</v>
      </c>
      <c r="BH13" s="64">
        <v>1335075538.8038001</v>
      </c>
      <c r="BI13" s="64">
        <v>1335221014.8522201</v>
      </c>
      <c r="BJ13" s="64">
        <v>1335785028.3206501</v>
      </c>
      <c r="BK13" s="64">
        <v>1335422273.4747901</v>
      </c>
      <c r="BL13" s="64">
        <v>1335181204.2741399</v>
      </c>
      <c r="BM13" s="64">
        <v>1339512446.90749</v>
      </c>
      <c r="BN13" s="64">
        <v>1341874313.58762</v>
      </c>
      <c r="BO13" s="64">
        <v>1344254736.0155499</v>
      </c>
      <c r="BP13" s="64">
        <v>1344840784.4625299</v>
      </c>
      <c r="BQ13" s="64">
        <v>926564129.35478604</v>
      </c>
      <c r="BR13" s="64">
        <v>913892376.31798601</v>
      </c>
      <c r="BS13" s="64">
        <v>893755877.96463394</v>
      </c>
      <c r="BT13" s="64">
        <v>894145332.16463101</v>
      </c>
      <c r="BU13" s="64">
        <v>894615099.55230606</v>
      </c>
      <c r="BV13" s="64">
        <v>892286438.21266901</v>
      </c>
      <c r="BW13" s="64">
        <v>890159194.63930798</v>
      </c>
      <c r="BX13" s="64">
        <v>893312497.74225199</v>
      </c>
      <c r="BY13" s="64">
        <v>894329664.69769394</v>
      </c>
      <c r="BZ13" s="64">
        <v>891414503.47045696</v>
      </c>
      <c r="CA13" s="64">
        <v>890504701.78861201</v>
      </c>
      <c r="CB13" s="64">
        <v>889293043.91145694</v>
      </c>
      <c r="CC13" s="64">
        <v>888351151.91472304</v>
      </c>
      <c r="CD13" s="64">
        <v>889557885.70675695</v>
      </c>
      <c r="CE13" s="64">
        <v>892129254.37838602</v>
      </c>
      <c r="CF13" s="64">
        <v>895323018.81657004</v>
      </c>
      <c r="CG13" s="64">
        <v>896951968.81120706</v>
      </c>
      <c r="CH13" s="64">
        <v>897224726.10155594</v>
      </c>
      <c r="CI13" s="64">
        <v>898568056.52409196</v>
      </c>
      <c r="CJ13" s="64">
        <v>900071765.64882696</v>
      </c>
      <c r="CK13" s="64">
        <v>901476604.68001199</v>
      </c>
      <c r="CL13" s="64">
        <v>903747721.41592205</v>
      </c>
      <c r="CM13" s="64">
        <v>902925989.98102105</v>
      </c>
      <c r="CN13" s="64">
        <v>902344103.22454298</v>
      </c>
      <c r="CO13" s="64">
        <v>904318644.54120004</v>
      </c>
      <c r="CP13" s="64">
        <v>907320140.84938705</v>
      </c>
      <c r="CQ13" s="64">
        <v>908828322.71688199</v>
      </c>
      <c r="CR13" s="64">
        <v>908276319.13803101</v>
      </c>
      <c r="CS13" s="64">
        <v>909490327.05626905</v>
      </c>
      <c r="CT13" s="64">
        <v>909597962.84532106</v>
      </c>
      <c r="CU13" s="64">
        <v>911172958.77712405</v>
      </c>
      <c r="CV13" s="64">
        <v>912645358.43265998</v>
      </c>
      <c r="CW13" s="64">
        <v>916436556.48440099</v>
      </c>
      <c r="CX13" s="64">
        <v>915929723.09330499</v>
      </c>
      <c r="CY13" s="64">
        <v>915234812.42116904</v>
      </c>
      <c r="CZ13" s="64">
        <v>915512076.53708398</v>
      </c>
      <c r="DA13" s="64">
        <v>915875363.18967497</v>
      </c>
      <c r="DB13" s="64">
        <v>914607050.57245696</v>
      </c>
      <c r="DC13" s="64">
        <v>913113408.19998395</v>
      </c>
      <c r="DD13" s="64">
        <v>916838814.21697295</v>
      </c>
      <c r="DE13" s="64">
        <v>915066121.48902404</v>
      </c>
      <c r="DF13" s="64">
        <v>914259747.27073097</v>
      </c>
      <c r="DG13" s="64">
        <v>910159287.60962296</v>
      </c>
      <c r="DH13" s="64">
        <v>917016132.94559503</v>
      </c>
      <c r="DI13" s="64">
        <v>916914211.99018896</v>
      </c>
      <c r="DJ13" s="64">
        <v>914696772.31153905</v>
      </c>
      <c r="DK13" s="64">
        <v>916836507.83665204</v>
      </c>
      <c r="DL13" s="64">
        <v>914129410.47698796</v>
      </c>
      <c r="DM13" s="64">
        <v>917272884.92695105</v>
      </c>
      <c r="DN13" s="64">
        <v>920040895.05565703</v>
      </c>
      <c r="DO13" s="64">
        <v>924837324.08980405</v>
      </c>
      <c r="DP13" s="64">
        <v>925248463.84741998</v>
      </c>
      <c r="DQ13" s="64">
        <v>925448565.18699706</v>
      </c>
      <c r="DR13" s="64">
        <v>928885291.46630096</v>
      </c>
      <c r="DS13" s="64">
        <v>932084787.59822297</v>
      </c>
      <c r="DT13" s="64">
        <v>931068093.32683599</v>
      </c>
      <c r="DU13" s="64">
        <v>932040526.26935101</v>
      </c>
      <c r="DV13" s="64">
        <v>934091687.86509895</v>
      </c>
      <c r="DW13" s="64">
        <v>932924836.30940795</v>
      </c>
      <c r="DX13" s="64">
        <v>930071223.62748098</v>
      </c>
      <c r="DY13" s="64">
        <v>927182671.19823503</v>
      </c>
      <c r="DZ13" s="64">
        <v>930361851.88041306</v>
      </c>
      <c r="EA13" s="64">
        <v>933117017.90403497</v>
      </c>
      <c r="EB13" s="64">
        <v>933563446.33947599</v>
      </c>
      <c r="EC13" s="64">
        <v>1300864548.33951</v>
      </c>
    </row>
    <row r="14" spans="1:133" ht="15" customHeight="1" x14ac:dyDescent="0.3">
      <c r="A14" s="63"/>
      <c r="B14" s="67" t="s">
        <v>221</v>
      </c>
      <c r="C14" s="64">
        <v>378256986.90419799</v>
      </c>
      <c r="D14" s="64">
        <v>378255599.041677</v>
      </c>
      <c r="E14" s="64">
        <v>378238183.95601302</v>
      </c>
      <c r="F14" s="64">
        <v>379106033.24482697</v>
      </c>
      <c r="G14" s="64">
        <v>378227181.96596199</v>
      </c>
      <c r="H14" s="64">
        <v>376403571.03821403</v>
      </c>
      <c r="I14" s="64">
        <v>375023230.04699999</v>
      </c>
      <c r="J14" s="64">
        <v>377904113.160281</v>
      </c>
      <c r="K14" s="64">
        <v>376770841.852772</v>
      </c>
      <c r="L14" s="64">
        <v>378070741.43097401</v>
      </c>
      <c r="M14" s="64">
        <v>378526115.35157299</v>
      </c>
      <c r="N14" s="64">
        <v>378822036.42449898</v>
      </c>
      <c r="O14" s="64">
        <v>379420859.28288198</v>
      </c>
      <c r="P14" s="64">
        <v>379495956.62274998</v>
      </c>
      <c r="Q14" s="64">
        <v>379495762.63277</v>
      </c>
      <c r="R14" s="64">
        <v>378578858.78386199</v>
      </c>
      <c r="S14" s="64">
        <v>380053171.42737299</v>
      </c>
      <c r="T14" s="64">
        <v>380042483.78829199</v>
      </c>
      <c r="U14" s="64">
        <v>380903276.02229398</v>
      </c>
      <c r="V14" s="64">
        <v>381326867.66982901</v>
      </c>
      <c r="W14" s="64">
        <v>381601101.99720401</v>
      </c>
      <c r="X14" s="64">
        <v>382105610.45703602</v>
      </c>
      <c r="Y14" s="64">
        <v>381865003.53398597</v>
      </c>
      <c r="Z14" s="64">
        <v>382011184.38288301</v>
      </c>
      <c r="AA14" s="64">
        <v>382097178.85450101</v>
      </c>
      <c r="AB14" s="64">
        <v>382045510.04289198</v>
      </c>
      <c r="AC14" s="64">
        <v>382582522.30080497</v>
      </c>
      <c r="AD14" s="64">
        <v>382540983.12999701</v>
      </c>
      <c r="AE14" s="64">
        <v>382228502.91626799</v>
      </c>
      <c r="AF14" s="64">
        <v>382280156.00393802</v>
      </c>
      <c r="AG14" s="64">
        <v>381464833.540281</v>
      </c>
      <c r="AH14" s="64">
        <v>381502088.71871603</v>
      </c>
      <c r="AI14" s="64">
        <v>381493194.242643</v>
      </c>
      <c r="AJ14" s="64">
        <v>381988791.00984502</v>
      </c>
      <c r="AK14" s="64">
        <v>381877094.35809201</v>
      </c>
      <c r="AL14" s="64">
        <v>382490083.76029402</v>
      </c>
      <c r="AM14" s="64">
        <v>382598176.87456501</v>
      </c>
      <c r="AN14" s="64">
        <v>382052973.64809299</v>
      </c>
      <c r="AO14" s="64">
        <v>382167352.29344898</v>
      </c>
      <c r="AP14" s="64">
        <v>382749618.20967001</v>
      </c>
      <c r="AQ14" s="64">
        <v>382714632.902201</v>
      </c>
      <c r="AR14" s="64">
        <v>383344851.436903</v>
      </c>
      <c r="AS14" s="64">
        <v>383081243.27866203</v>
      </c>
      <c r="AT14" s="64">
        <v>383575067.07675898</v>
      </c>
      <c r="AU14" s="64">
        <v>383411245.17309999</v>
      </c>
      <c r="AV14" s="64">
        <v>383410415.965096</v>
      </c>
      <c r="AW14" s="64">
        <v>383661758.10680902</v>
      </c>
      <c r="AX14" s="64">
        <v>383865667.49633598</v>
      </c>
      <c r="AY14" s="64">
        <v>384353459.37981302</v>
      </c>
      <c r="AZ14" s="64">
        <v>384539188.12185198</v>
      </c>
      <c r="BA14" s="64">
        <v>384112820.76498502</v>
      </c>
      <c r="BB14" s="64">
        <v>384560120.61036402</v>
      </c>
      <c r="BC14" s="64">
        <v>385102697.97609502</v>
      </c>
      <c r="BD14" s="64">
        <v>385331827.576635</v>
      </c>
      <c r="BE14" s="64">
        <v>385825306.63745099</v>
      </c>
      <c r="BF14" s="64">
        <v>385200635.38434303</v>
      </c>
      <c r="BG14" s="64">
        <v>385510027.40348798</v>
      </c>
      <c r="BH14" s="64">
        <v>385381795.56660402</v>
      </c>
      <c r="BI14" s="64">
        <v>385497855.22160202</v>
      </c>
      <c r="BJ14" s="64">
        <v>385338940.45316201</v>
      </c>
      <c r="BK14" s="64">
        <v>385537962.63328099</v>
      </c>
      <c r="BL14" s="64">
        <v>385655126.47554898</v>
      </c>
      <c r="BM14" s="64">
        <v>386867649.93447399</v>
      </c>
      <c r="BN14" s="64">
        <v>386809329.75444198</v>
      </c>
      <c r="BO14" s="64">
        <v>387598521.11557102</v>
      </c>
      <c r="BP14" s="64">
        <v>387601008.14235801</v>
      </c>
      <c r="BQ14" s="64">
        <v>208244348.654154</v>
      </c>
      <c r="BR14" s="64">
        <v>208454717.707881</v>
      </c>
      <c r="BS14" s="64">
        <v>188388089.084847</v>
      </c>
      <c r="BT14" s="64">
        <v>188541434.47122499</v>
      </c>
      <c r="BU14" s="64">
        <v>188520062.58411399</v>
      </c>
      <c r="BV14" s="64">
        <v>187898046.937186</v>
      </c>
      <c r="BW14" s="64">
        <v>187494679.52068001</v>
      </c>
      <c r="BX14" s="64">
        <v>188434388.32759601</v>
      </c>
      <c r="BY14" s="64">
        <v>188243881.04977</v>
      </c>
      <c r="BZ14" s="64">
        <v>187557313.549775</v>
      </c>
      <c r="CA14" s="64">
        <v>187607934.39105299</v>
      </c>
      <c r="CB14" s="64">
        <v>187172005.429088</v>
      </c>
      <c r="CC14" s="64">
        <v>187283867.565382</v>
      </c>
      <c r="CD14" s="64">
        <v>187438255.72212201</v>
      </c>
      <c r="CE14" s="64">
        <v>188001661.794815</v>
      </c>
      <c r="CF14" s="64">
        <v>188548367.88590899</v>
      </c>
      <c r="CG14" s="64">
        <v>188801942.24338999</v>
      </c>
      <c r="CH14" s="64">
        <v>188855936.268038</v>
      </c>
      <c r="CI14" s="64">
        <v>188837986.290346</v>
      </c>
      <c r="CJ14" s="64">
        <v>189313974.29527801</v>
      </c>
      <c r="CK14" s="64">
        <v>189229308.45936</v>
      </c>
      <c r="CL14" s="64">
        <v>189797230.92285699</v>
      </c>
      <c r="CM14" s="64">
        <v>189561972.23466301</v>
      </c>
      <c r="CN14" s="64">
        <v>189617169.673924</v>
      </c>
      <c r="CO14" s="64">
        <v>190023604.13283199</v>
      </c>
      <c r="CP14" s="64">
        <v>190759871.81197599</v>
      </c>
      <c r="CQ14" s="64">
        <v>190771231.656793</v>
      </c>
      <c r="CR14" s="64">
        <v>190859414.0397</v>
      </c>
      <c r="CS14" s="64">
        <v>191053979.896375</v>
      </c>
      <c r="CT14" s="64">
        <v>191048184.31676599</v>
      </c>
      <c r="CU14" s="64">
        <v>191263243.88047901</v>
      </c>
      <c r="CV14" s="64">
        <v>191521508.248945</v>
      </c>
      <c r="CW14" s="64">
        <v>192203945.68329701</v>
      </c>
      <c r="CX14" s="64">
        <v>191880426.87493801</v>
      </c>
      <c r="CY14" s="64">
        <v>191766989.10681501</v>
      </c>
      <c r="CZ14" s="64">
        <v>191920455.78984201</v>
      </c>
      <c r="DA14" s="64">
        <v>191992051.354395</v>
      </c>
      <c r="DB14" s="64">
        <v>191781337.334093</v>
      </c>
      <c r="DC14" s="64">
        <v>191328837.40921101</v>
      </c>
      <c r="DD14" s="64">
        <v>192362119.20722499</v>
      </c>
      <c r="DE14" s="64">
        <v>191781856.093723</v>
      </c>
      <c r="DF14" s="64">
        <v>191782564.09857601</v>
      </c>
      <c r="DG14" s="64">
        <v>191621403.261684</v>
      </c>
      <c r="DH14" s="64">
        <v>192461558.230598</v>
      </c>
      <c r="DI14" s="64">
        <v>192249621.25635201</v>
      </c>
      <c r="DJ14" s="64">
        <v>192246951.38537499</v>
      </c>
      <c r="DK14" s="64">
        <v>192238270.38352901</v>
      </c>
      <c r="DL14" s="64">
        <v>191742392.65054399</v>
      </c>
      <c r="DM14" s="64">
        <v>192342971.839212</v>
      </c>
      <c r="DN14" s="64">
        <v>192917450.89181501</v>
      </c>
      <c r="DO14" s="64">
        <v>193822111.30873099</v>
      </c>
      <c r="DP14" s="64">
        <v>193828832.62988001</v>
      </c>
      <c r="DQ14" s="64">
        <v>193703073.281739</v>
      </c>
      <c r="DR14" s="64">
        <v>194500014.53430501</v>
      </c>
      <c r="DS14" s="64">
        <v>195023389.92340899</v>
      </c>
      <c r="DT14" s="64">
        <v>194594211.12701899</v>
      </c>
      <c r="DU14" s="64">
        <v>195138293.85065201</v>
      </c>
      <c r="DV14" s="64">
        <v>195025423.47676599</v>
      </c>
      <c r="DW14" s="64">
        <v>194957951.20262301</v>
      </c>
      <c r="DX14" s="64">
        <v>194381203.67684501</v>
      </c>
      <c r="DY14" s="64">
        <v>194244347.305466</v>
      </c>
      <c r="DZ14" s="64">
        <v>194584891.86436501</v>
      </c>
      <c r="EA14" s="64">
        <v>195153370.13159001</v>
      </c>
      <c r="EB14" s="64">
        <v>195099079.826056</v>
      </c>
      <c r="EC14" s="64">
        <v>378256986.90419799</v>
      </c>
    </row>
    <row r="15" spans="1:133" ht="15" customHeight="1" x14ac:dyDescent="0.3">
      <c r="A15" s="63"/>
      <c r="B15" s="67" t="s">
        <v>222</v>
      </c>
      <c r="C15" s="64">
        <v>188355726.55493999</v>
      </c>
      <c r="D15" s="64">
        <v>188738046.45063999</v>
      </c>
      <c r="E15" s="64">
        <v>188772011.81388</v>
      </c>
      <c r="F15" s="64">
        <v>188934881.26298001</v>
      </c>
      <c r="G15" s="64">
        <v>188056492.71068001</v>
      </c>
      <c r="H15" s="64">
        <v>183880898.91887999</v>
      </c>
      <c r="I15" s="64">
        <v>183416532.38562</v>
      </c>
      <c r="J15" s="64">
        <v>182290746.56514001</v>
      </c>
      <c r="K15" s="64">
        <v>182290746.56514001</v>
      </c>
      <c r="L15" s="64">
        <v>182638883.15597999</v>
      </c>
      <c r="M15" s="64">
        <v>185463389.78644001</v>
      </c>
      <c r="N15" s="64">
        <v>185797360.17197999</v>
      </c>
      <c r="O15" s="64">
        <v>186367109.86087999</v>
      </c>
      <c r="P15" s="64">
        <v>186591975.31850001</v>
      </c>
      <c r="Q15" s="64">
        <v>186792263.66727999</v>
      </c>
      <c r="R15" s="64">
        <v>186873874.42160001</v>
      </c>
      <c r="S15" s="64">
        <v>186873790.5979</v>
      </c>
      <c r="T15" s="64">
        <v>186983884.64548001</v>
      </c>
      <c r="U15" s="64">
        <v>187088848.68261999</v>
      </c>
      <c r="V15" s="64">
        <v>187270544.93474001</v>
      </c>
      <c r="W15" s="64">
        <v>187574942.31891999</v>
      </c>
      <c r="X15" s="64">
        <v>187748340.02474001</v>
      </c>
      <c r="Y15" s="64">
        <v>187765875.94277999</v>
      </c>
      <c r="Z15" s="64">
        <v>188027975.88793999</v>
      </c>
      <c r="AA15" s="64">
        <v>187957228.68514001</v>
      </c>
      <c r="AB15" s="64">
        <v>187933489.81330001</v>
      </c>
      <c r="AC15" s="64">
        <v>187991068.31283</v>
      </c>
      <c r="AD15" s="64">
        <v>188336363.28024</v>
      </c>
      <c r="AE15" s="64">
        <v>188336363.28024</v>
      </c>
      <c r="AF15" s="64">
        <v>188312171.76041999</v>
      </c>
      <c r="AG15" s="64">
        <v>187764853.29363999</v>
      </c>
      <c r="AH15" s="64">
        <v>188050591.52219999</v>
      </c>
      <c r="AI15" s="64">
        <v>188133610.51468</v>
      </c>
      <c r="AJ15" s="64">
        <v>188382365.72679999</v>
      </c>
      <c r="AK15" s="64">
        <v>188496785.07730001</v>
      </c>
      <c r="AL15" s="64">
        <v>188761986.49936</v>
      </c>
      <c r="AM15" s="64">
        <v>189279815.78848001</v>
      </c>
      <c r="AN15" s="64">
        <v>189600961.14792001</v>
      </c>
      <c r="AO15" s="64">
        <v>189358341.83063999</v>
      </c>
      <c r="AP15" s="64">
        <v>189867771.98502001</v>
      </c>
      <c r="AQ15" s="64">
        <v>189989634.88008001</v>
      </c>
      <c r="AR15" s="64">
        <v>189758549.70392001</v>
      </c>
      <c r="AS15" s="64">
        <v>189595043.1947</v>
      </c>
      <c r="AT15" s="64">
        <v>189742069.96450001</v>
      </c>
      <c r="AU15" s="64">
        <v>190074078.87546</v>
      </c>
      <c r="AV15" s="64">
        <v>189177919.69876</v>
      </c>
      <c r="AW15" s="64">
        <v>189658950.38358</v>
      </c>
      <c r="AX15" s="64">
        <v>189914579.13909999</v>
      </c>
      <c r="AY15" s="64">
        <v>190363890.93584001</v>
      </c>
      <c r="AZ15" s="64">
        <v>190419868.40270001</v>
      </c>
      <c r="BA15" s="64">
        <v>190226000.94933999</v>
      </c>
      <c r="BB15" s="64">
        <v>190229689.19214001</v>
      </c>
      <c r="BC15" s="64">
        <v>190304007.28455999</v>
      </c>
      <c r="BD15" s="64">
        <v>190616267.33180001</v>
      </c>
      <c r="BE15" s="64">
        <v>190709227.81510001</v>
      </c>
      <c r="BF15" s="64">
        <v>190843412.79405999</v>
      </c>
      <c r="BG15" s="64">
        <v>190172504.664</v>
      </c>
      <c r="BH15" s="64">
        <v>190564866.63896</v>
      </c>
      <c r="BI15" s="64">
        <v>190467983.20649999</v>
      </c>
      <c r="BJ15" s="64">
        <v>190806278.89495999</v>
      </c>
      <c r="BK15" s="64">
        <v>190524111.55601999</v>
      </c>
      <c r="BL15" s="64">
        <v>190452358.46882001</v>
      </c>
      <c r="BM15" s="64">
        <v>191267074.5386</v>
      </c>
      <c r="BN15" s="64">
        <v>191750971.99395999</v>
      </c>
      <c r="BO15" s="64">
        <v>192240334.75455999</v>
      </c>
      <c r="BP15" s="64">
        <v>192291333.09364</v>
      </c>
      <c r="BQ15" s="64">
        <v>191644599.71866</v>
      </c>
      <c r="BR15" s="64">
        <v>192500087.63611999</v>
      </c>
      <c r="BS15" s="64">
        <v>192619050.23116001</v>
      </c>
      <c r="BT15" s="64">
        <v>192619050.23116001</v>
      </c>
      <c r="BU15" s="64">
        <v>193017548.10095999</v>
      </c>
      <c r="BV15" s="64">
        <v>192260150.67724001</v>
      </c>
      <c r="BW15" s="64">
        <v>191936675.01894</v>
      </c>
      <c r="BX15" s="64">
        <v>192494857.03724</v>
      </c>
      <c r="BY15" s="64">
        <v>192747568.72799999</v>
      </c>
      <c r="BZ15" s="64">
        <v>192224391.48682001</v>
      </c>
      <c r="CA15" s="64">
        <v>191777007.63518</v>
      </c>
      <c r="CB15" s="64">
        <v>191642168.83136001</v>
      </c>
      <c r="CC15" s="64">
        <v>191369842.39480001</v>
      </c>
      <c r="CD15" s="64">
        <v>191967203.61048001</v>
      </c>
      <c r="CE15" s="64">
        <v>192535209.76642001</v>
      </c>
      <c r="CF15" s="64">
        <v>193352474.07668</v>
      </c>
      <c r="CG15" s="64">
        <v>193906548.73368001</v>
      </c>
      <c r="CH15" s="64">
        <v>193946465.57962</v>
      </c>
      <c r="CI15" s="64">
        <v>194408317.40188</v>
      </c>
      <c r="CJ15" s="64">
        <v>194684952.37661999</v>
      </c>
      <c r="CK15" s="64">
        <v>195056626.66242</v>
      </c>
      <c r="CL15" s="64">
        <v>195533466.16224</v>
      </c>
      <c r="CM15" s="64">
        <v>195327544.86082</v>
      </c>
      <c r="CN15" s="64">
        <v>193864754.23686001</v>
      </c>
      <c r="CO15" s="64">
        <v>195868107.13738</v>
      </c>
      <c r="CP15" s="64">
        <v>196428619.45454001</v>
      </c>
      <c r="CQ15" s="64">
        <v>196867553.87722</v>
      </c>
      <c r="CR15" s="64">
        <v>196603978.63494</v>
      </c>
      <c r="CS15" s="64">
        <v>196868509.46740001</v>
      </c>
      <c r="CT15" s="64">
        <v>196836052.93076</v>
      </c>
      <c r="CU15" s="64">
        <v>197230594.32192001</v>
      </c>
      <c r="CV15" s="64">
        <v>197419138.97033</v>
      </c>
      <c r="CW15" s="64">
        <v>198316513.59068</v>
      </c>
      <c r="CX15" s="64">
        <v>198384176.08131999</v>
      </c>
      <c r="CY15" s="64">
        <v>198223142.37125</v>
      </c>
      <c r="CZ15" s="64">
        <v>198129905.26973999</v>
      </c>
      <c r="DA15" s="64">
        <v>198149369.13288</v>
      </c>
      <c r="DB15" s="64">
        <v>197866262.96849999</v>
      </c>
      <c r="DC15" s="64">
        <v>197609075.09215999</v>
      </c>
      <c r="DD15" s="64">
        <v>198425970.57813999</v>
      </c>
      <c r="DE15" s="64">
        <v>197954026.38240001</v>
      </c>
      <c r="DF15" s="64">
        <v>197704399.40380001</v>
      </c>
      <c r="DG15" s="64">
        <v>193864754.23686001</v>
      </c>
      <c r="DH15" s="64">
        <v>198490464.53292</v>
      </c>
      <c r="DI15" s="64">
        <v>198660006.34854001</v>
      </c>
      <c r="DJ15" s="64">
        <v>196370076.98245999</v>
      </c>
      <c r="DK15" s="64">
        <v>198415023.20291999</v>
      </c>
      <c r="DL15" s="64">
        <v>197944001.06788</v>
      </c>
      <c r="DM15" s="64">
        <v>198797661.62867999</v>
      </c>
      <c r="DN15" s="64">
        <v>199375022.50953999</v>
      </c>
      <c r="DO15" s="64">
        <v>200424511.99827999</v>
      </c>
      <c r="DP15" s="64">
        <v>200449809.99094</v>
      </c>
      <c r="DQ15" s="64">
        <v>200765791.81046</v>
      </c>
      <c r="DR15" s="64">
        <v>201477320.90553999</v>
      </c>
      <c r="DS15" s="64">
        <v>202124431.48717001</v>
      </c>
      <c r="DT15" s="64">
        <v>201899071.46972001</v>
      </c>
      <c r="DU15" s="64">
        <v>201920161.51264</v>
      </c>
      <c r="DV15" s="64">
        <v>202641011.80316001</v>
      </c>
      <c r="DW15" s="64">
        <v>202243452.7588</v>
      </c>
      <c r="DX15" s="64">
        <v>201551689.29218</v>
      </c>
      <c r="DY15" s="64">
        <v>200851794.92666</v>
      </c>
      <c r="DZ15" s="64">
        <v>201643157.71362001</v>
      </c>
      <c r="EA15" s="64">
        <v>201643157.71362001</v>
      </c>
      <c r="EB15" s="64">
        <v>201643157.71362001</v>
      </c>
      <c r="EC15" s="64">
        <v>188355726.55493999</v>
      </c>
    </row>
    <row r="16" spans="1:133" ht="15" customHeight="1" x14ac:dyDescent="0.3">
      <c r="A16" s="63"/>
      <c r="B16" s="67" t="s">
        <v>223</v>
      </c>
      <c r="C16" s="64">
        <v>222563203.58399999</v>
      </c>
      <c r="D16" s="64">
        <v>222904037.64480001</v>
      </c>
      <c r="E16" s="64">
        <v>222852265.38240001</v>
      </c>
      <c r="F16" s="64">
        <v>222288522.96959999</v>
      </c>
      <c r="G16" s="64">
        <v>220434788.352</v>
      </c>
      <c r="H16" s="64">
        <v>218428613.18399999</v>
      </c>
      <c r="I16" s="64">
        <v>218260353.3312</v>
      </c>
      <c r="J16" s="64">
        <v>216533173.13280001</v>
      </c>
      <c r="K16" s="64">
        <v>216533173.13280001</v>
      </c>
      <c r="L16" s="64">
        <v>218043197.45280001</v>
      </c>
      <c r="M16" s="64">
        <v>220463550.72</v>
      </c>
      <c r="N16" s="64">
        <v>220670639.7696</v>
      </c>
      <c r="O16" s="64">
        <v>220781374.88640001</v>
      </c>
      <c r="P16" s="64">
        <v>221207057.93279999</v>
      </c>
      <c r="Q16" s="64">
        <v>221207057.93279999</v>
      </c>
      <c r="R16" s="64">
        <v>221207057.93279999</v>
      </c>
      <c r="S16" s="64">
        <v>221957755.7376</v>
      </c>
      <c r="T16" s="64">
        <v>222753035.2128</v>
      </c>
      <c r="U16" s="64">
        <v>223142765.2992</v>
      </c>
      <c r="V16" s="64">
        <v>224083294.73280001</v>
      </c>
      <c r="W16" s="64">
        <v>224179648.6656</v>
      </c>
      <c r="X16" s="64">
        <v>224769277.2096</v>
      </c>
      <c r="Y16" s="64">
        <v>224130752.63999999</v>
      </c>
      <c r="Z16" s="64">
        <v>224129314.52160001</v>
      </c>
      <c r="AA16" s="64">
        <v>224148010.06079999</v>
      </c>
      <c r="AB16" s="64">
        <v>224296136.25600001</v>
      </c>
      <c r="AC16" s="64">
        <v>224685866.34240001</v>
      </c>
      <c r="AD16" s="64">
        <v>225593319.0528</v>
      </c>
      <c r="AE16" s="64">
        <v>225630710.13119999</v>
      </c>
      <c r="AF16" s="64">
        <v>225630710.13119999</v>
      </c>
      <c r="AG16" s="64">
        <v>227566417.49759999</v>
      </c>
      <c r="AH16" s="64">
        <v>228386144.98559999</v>
      </c>
      <c r="AI16" s="64">
        <v>228531394.94400001</v>
      </c>
      <c r="AJ16" s="64">
        <v>228629186.99520001</v>
      </c>
      <c r="AK16" s="64">
        <v>228439355.3664</v>
      </c>
      <c r="AL16" s="64">
        <v>228580290.96959999</v>
      </c>
      <c r="AM16" s="64">
        <v>228921125.03040001</v>
      </c>
      <c r="AN16" s="64">
        <v>229051993.8048</v>
      </c>
      <c r="AO16" s="64">
        <v>229040488.8576</v>
      </c>
      <c r="AP16" s="64">
        <v>229515067.9296</v>
      </c>
      <c r="AQ16" s="64">
        <v>229809882.20159999</v>
      </c>
      <c r="AR16" s="64">
        <v>230321852.352</v>
      </c>
      <c r="AS16" s="64">
        <v>230553389.41440001</v>
      </c>
      <c r="AT16" s="64">
        <v>230553389.41440001</v>
      </c>
      <c r="AU16" s="64">
        <v>230999206.11840001</v>
      </c>
      <c r="AV16" s="64">
        <v>231004958.59200001</v>
      </c>
      <c r="AW16" s="64">
        <v>230629609.68959999</v>
      </c>
      <c r="AX16" s="64">
        <v>231419136.69119999</v>
      </c>
      <c r="AY16" s="64">
        <v>232634346.7392</v>
      </c>
      <c r="AZ16" s="64">
        <v>232717757.60640001</v>
      </c>
      <c r="BA16" s="64">
        <v>233090230.27200001</v>
      </c>
      <c r="BB16" s="64">
        <v>233090230.27200001</v>
      </c>
      <c r="BC16" s="64">
        <v>233727316.72319999</v>
      </c>
      <c r="BD16" s="64">
        <v>234229220.04480001</v>
      </c>
      <c r="BE16" s="64">
        <v>234525472.43520001</v>
      </c>
      <c r="BF16" s="64">
        <v>233750326.61759999</v>
      </c>
      <c r="BG16" s="64">
        <v>234276677.95199999</v>
      </c>
      <c r="BH16" s="64">
        <v>234088284.44159999</v>
      </c>
      <c r="BI16" s="64">
        <v>234339955.16159999</v>
      </c>
      <c r="BJ16" s="64">
        <v>234709551.59040001</v>
      </c>
      <c r="BK16" s="64">
        <v>234702360.9984</v>
      </c>
      <c r="BL16" s="64">
        <v>234702360.9984</v>
      </c>
      <c r="BM16" s="64">
        <v>235949209.6512</v>
      </c>
      <c r="BN16" s="64">
        <v>235885932.44159999</v>
      </c>
      <c r="BO16" s="64">
        <v>236038372.99200001</v>
      </c>
      <c r="BP16" s="64">
        <v>236350444.6848</v>
      </c>
      <c r="BQ16" s="64">
        <v>106081516.7712</v>
      </c>
      <c r="BR16" s="64">
        <v>106614638.42895</v>
      </c>
      <c r="BS16" s="64">
        <v>106604299.09983</v>
      </c>
      <c r="BT16" s="64">
        <v>106348400.70411</v>
      </c>
      <c r="BU16" s="64">
        <v>106340646.20727</v>
      </c>
      <c r="BV16" s="64">
        <v>106494443.72792999</v>
      </c>
      <c r="BW16" s="64">
        <v>106431761.54514</v>
      </c>
      <c r="BX16" s="64">
        <v>106633378.46298</v>
      </c>
      <c r="BY16" s="64">
        <v>106810439.47416</v>
      </c>
      <c r="BZ16" s="64">
        <v>106718031.72014999</v>
      </c>
      <c r="CA16" s="64">
        <v>106799453.93697</v>
      </c>
      <c r="CB16" s="64">
        <v>106824009.84363</v>
      </c>
      <c r="CC16" s="64">
        <v>106731602.08961999</v>
      </c>
      <c r="CD16" s="64">
        <v>106800746.35311</v>
      </c>
      <c r="CE16" s="64">
        <v>106983623.23692</v>
      </c>
      <c r="CF16" s="64">
        <v>107168438.74494</v>
      </c>
      <c r="CG16" s="64">
        <v>107139359.38179</v>
      </c>
      <c r="CH16" s="64">
        <v>107251153.3779</v>
      </c>
      <c r="CI16" s="64">
        <v>107474095.16204999</v>
      </c>
      <c r="CJ16" s="64">
        <v>107520622.14308999</v>
      </c>
      <c r="CK16" s="64">
        <v>107926440.81105</v>
      </c>
      <c r="CL16" s="64">
        <v>107921271.14648999</v>
      </c>
      <c r="CM16" s="64">
        <v>107967151.91946</v>
      </c>
      <c r="CN16" s="64">
        <v>108039527.2233</v>
      </c>
      <c r="CO16" s="64">
        <v>107679589.32831</v>
      </c>
      <c r="CP16" s="64">
        <v>107964567.08718</v>
      </c>
      <c r="CQ16" s="64">
        <v>108243728.97341999</v>
      </c>
      <c r="CR16" s="64">
        <v>108173938.50185999</v>
      </c>
      <c r="CS16" s="64">
        <v>108187508.87132999</v>
      </c>
      <c r="CT16" s="64">
        <v>108320627.73375</v>
      </c>
      <c r="CU16" s="64">
        <v>108367154.71479</v>
      </c>
      <c r="CV16" s="64">
        <v>108567479.21649</v>
      </c>
      <c r="CW16" s="64">
        <v>108838886.60589001</v>
      </c>
      <c r="CX16" s="64">
        <v>108842117.64624</v>
      </c>
      <c r="CY16" s="64">
        <v>108842117.64624</v>
      </c>
      <c r="CZ16" s="64">
        <v>108739370.56310999</v>
      </c>
      <c r="DA16" s="64">
        <v>108714168.44837999</v>
      </c>
      <c r="DB16" s="64">
        <v>108682504.25295</v>
      </c>
      <c r="DC16" s="64">
        <v>108652132.47366001</v>
      </c>
      <c r="DD16" s="64">
        <v>109028871.77846999</v>
      </c>
      <c r="DE16" s="64">
        <v>108944864.72937</v>
      </c>
      <c r="DF16" s="64">
        <v>108673457.33996999</v>
      </c>
      <c r="DG16" s="64">
        <v>108570710.25684001</v>
      </c>
      <c r="DH16" s="64">
        <v>108591388.91508</v>
      </c>
      <c r="DI16" s="64">
        <v>108549385.39053001</v>
      </c>
      <c r="DJ16" s="64">
        <v>108550031.5986</v>
      </c>
      <c r="DK16" s="64">
        <v>108567479.21649</v>
      </c>
      <c r="DL16" s="64">
        <v>108391064.41338</v>
      </c>
      <c r="DM16" s="64">
        <v>108433067.93793</v>
      </c>
      <c r="DN16" s="64">
        <v>108514490.15475</v>
      </c>
      <c r="DO16" s="64">
        <v>108734847.10662</v>
      </c>
      <c r="DP16" s="64">
        <v>108802052.74590001</v>
      </c>
      <c r="DQ16" s="64">
        <v>108699951.87084</v>
      </c>
      <c r="DR16" s="64">
        <v>108785897.54414999</v>
      </c>
      <c r="DS16" s="64">
        <v>108917077.78236</v>
      </c>
      <c r="DT16" s="64">
        <v>108925478.48727</v>
      </c>
      <c r="DU16" s="64">
        <v>108745186.43573999</v>
      </c>
      <c r="DV16" s="64">
        <v>109175561.01036</v>
      </c>
      <c r="DW16" s="64">
        <v>109085738.08863001</v>
      </c>
      <c r="DX16" s="64">
        <v>108979759.96515</v>
      </c>
      <c r="DY16" s="64">
        <v>108629515.19121</v>
      </c>
      <c r="DZ16" s="64">
        <v>109234365.94473</v>
      </c>
      <c r="EA16" s="64">
        <v>109746162.73616999</v>
      </c>
      <c r="EB16" s="64">
        <v>110087360.59713</v>
      </c>
      <c r="EC16" s="64">
        <v>222563203.58399999</v>
      </c>
    </row>
    <row r="17" spans="1:133" ht="15" customHeight="1" x14ac:dyDescent="0.3">
      <c r="A17" s="63"/>
      <c r="B17" s="67" t="s">
        <v>224</v>
      </c>
      <c r="C17" s="64">
        <v>267563673.112068</v>
      </c>
      <c r="D17" s="64">
        <v>267878076.351484</v>
      </c>
      <c r="E17" s="64">
        <v>268010534.44983801</v>
      </c>
      <c r="F17" s="64">
        <v>266434670.50350201</v>
      </c>
      <c r="G17" s="64">
        <v>264390028.29857999</v>
      </c>
      <c r="H17" s="64">
        <v>260996271.480441</v>
      </c>
      <c r="I17" s="64">
        <v>260766553.08527201</v>
      </c>
      <c r="J17" s="64">
        <v>259150654.17858601</v>
      </c>
      <c r="K17" s="64">
        <v>260691359.992731</v>
      </c>
      <c r="L17" s="64">
        <v>259667886.38798401</v>
      </c>
      <c r="M17" s="64">
        <v>262357517.004453</v>
      </c>
      <c r="N17" s="64">
        <v>263258779.00106001</v>
      </c>
      <c r="O17" s="64">
        <v>263364362.199074</v>
      </c>
      <c r="P17" s="64">
        <v>263842197.21230799</v>
      </c>
      <c r="Q17" s="64">
        <v>263885517.77140701</v>
      </c>
      <c r="R17" s="64">
        <v>263389858.467619</v>
      </c>
      <c r="S17" s="64">
        <v>263820310.55256</v>
      </c>
      <c r="T17" s="64">
        <v>265447289.59479401</v>
      </c>
      <c r="U17" s="64">
        <v>265754892.17849901</v>
      </c>
      <c r="V17" s="64">
        <v>266680813.87549999</v>
      </c>
      <c r="W17" s="64">
        <v>266780666.75881299</v>
      </c>
      <c r="X17" s="64">
        <v>266932645.48230001</v>
      </c>
      <c r="Y17" s="64">
        <v>266330260.67722401</v>
      </c>
      <c r="Z17" s="64">
        <v>266168960.72720599</v>
      </c>
      <c r="AA17" s="64">
        <v>266225605.361417</v>
      </c>
      <c r="AB17" s="64">
        <v>265899583.29319099</v>
      </c>
      <c r="AC17" s="64">
        <v>266161022.736417</v>
      </c>
      <c r="AD17" s="64">
        <v>266982426.803269</v>
      </c>
      <c r="AE17" s="64">
        <v>267241596.26917601</v>
      </c>
      <c r="AF17" s="64">
        <v>267324422.20801899</v>
      </c>
      <c r="AG17" s="64">
        <v>269002850.80316001</v>
      </c>
      <c r="AH17" s="64">
        <v>269608836.35699999</v>
      </c>
      <c r="AI17" s="64">
        <v>269605915.305134</v>
      </c>
      <c r="AJ17" s="64">
        <v>269388227.61808598</v>
      </c>
      <c r="AK17" s="64">
        <v>269789111.86270899</v>
      </c>
      <c r="AL17" s="64">
        <v>269775037.12221903</v>
      </c>
      <c r="AM17" s="64">
        <v>269979443.04217601</v>
      </c>
      <c r="AN17" s="64">
        <v>269446787.12665999</v>
      </c>
      <c r="AO17" s="64">
        <v>269120791.83544898</v>
      </c>
      <c r="AP17" s="64">
        <v>269159037.83472502</v>
      </c>
      <c r="AQ17" s="64">
        <v>269260931.55148798</v>
      </c>
      <c r="AR17" s="64">
        <v>270065622.87007803</v>
      </c>
      <c r="AS17" s="64">
        <v>269937658.06701797</v>
      </c>
      <c r="AT17" s="64">
        <v>270396145.63380098</v>
      </c>
      <c r="AU17" s="64">
        <v>270372201.98976499</v>
      </c>
      <c r="AV17" s="64">
        <v>270412130.31910199</v>
      </c>
      <c r="AW17" s="64">
        <v>270380510.01014799</v>
      </c>
      <c r="AX17" s="64">
        <v>271124433.11318302</v>
      </c>
      <c r="AY17" s="64">
        <v>271907610.846371</v>
      </c>
      <c r="AZ17" s="64">
        <v>272047297.41594702</v>
      </c>
      <c r="BA17" s="64">
        <v>271969871.66791201</v>
      </c>
      <c r="BB17" s="64">
        <v>272172964.26560003</v>
      </c>
      <c r="BC17" s="64">
        <v>272702525.82178599</v>
      </c>
      <c r="BD17" s="64">
        <v>273163140.47735399</v>
      </c>
      <c r="BE17" s="64">
        <v>273364886.75209802</v>
      </c>
      <c r="BF17" s="64">
        <v>272883966.26155901</v>
      </c>
      <c r="BG17" s="64">
        <v>273009037.67778099</v>
      </c>
      <c r="BH17" s="64">
        <v>273235089.00133598</v>
      </c>
      <c r="BI17" s="64">
        <v>273272638.75811499</v>
      </c>
      <c r="BJ17" s="64">
        <v>273287674.87772697</v>
      </c>
      <c r="BK17" s="64">
        <v>273201450.81229103</v>
      </c>
      <c r="BL17" s="64">
        <v>273403732.80927199</v>
      </c>
      <c r="BM17" s="64">
        <v>274460887.26111698</v>
      </c>
      <c r="BN17" s="64">
        <v>274738149.85171598</v>
      </c>
      <c r="BO17" s="64">
        <v>275035895.00391603</v>
      </c>
      <c r="BP17" s="64">
        <v>275093465.74133098</v>
      </c>
      <c r="BQ17" s="64">
        <v>405269111.21077198</v>
      </c>
      <c r="BR17" s="64">
        <v>406322932.54503602</v>
      </c>
      <c r="BS17" s="64">
        <v>406144439.54879701</v>
      </c>
      <c r="BT17" s="64">
        <v>406636446.75813597</v>
      </c>
      <c r="BU17" s="64">
        <v>406736842.659962</v>
      </c>
      <c r="BV17" s="64">
        <v>405633796.87031299</v>
      </c>
      <c r="BW17" s="64">
        <v>404296078.55454803</v>
      </c>
      <c r="BX17" s="64">
        <v>405749873.91443598</v>
      </c>
      <c r="BY17" s="64">
        <v>406527775.44576299</v>
      </c>
      <c r="BZ17" s="64">
        <v>404914766.71371198</v>
      </c>
      <c r="CA17" s="64">
        <v>404320305.825409</v>
      </c>
      <c r="CB17" s="64">
        <v>403654859.80737901</v>
      </c>
      <c r="CC17" s="64">
        <v>402965839.86492097</v>
      </c>
      <c r="CD17" s="64">
        <v>403351680.02104503</v>
      </c>
      <c r="CE17" s="64">
        <v>404608759.58023</v>
      </c>
      <c r="CF17" s="64">
        <v>406253738.10904002</v>
      </c>
      <c r="CG17" s="64">
        <v>407104118.45234698</v>
      </c>
      <c r="CH17" s="64">
        <v>407171170.87599701</v>
      </c>
      <c r="CI17" s="64">
        <v>407847657.66981602</v>
      </c>
      <c r="CJ17" s="64">
        <v>408552216.833839</v>
      </c>
      <c r="CK17" s="64">
        <v>409264228.74718302</v>
      </c>
      <c r="CL17" s="64">
        <v>410495753.18433499</v>
      </c>
      <c r="CM17" s="64">
        <v>410069320.966079</v>
      </c>
      <c r="CN17" s="64">
        <v>410822652.09045899</v>
      </c>
      <c r="CO17" s="64">
        <v>410747343.94267797</v>
      </c>
      <c r="CP17" s="64">
        <v>412167082.495691</v>
      </c>
      <c r="CQ17" s="64">
        <v>412945808.20944798</v>
      </c>
      <c r="CR17" s="64">
        <v>412638987.96153098</v>
      </c>
      <c r="CS17" s="64">
        <v>413380328.82116401</v>
      </c>
      <c r="CT17" s="64">
        <v>413393097.86404502</v>
      </c>
      <c r="CU17" s="64">
        <v>414311965.85993499</v>
      </c>
      <c r="CV17" s="64">
        <v>415137231.99689502</v>
      </c>
      <c r="CW17" s="64">
        <v>417077210.60453397</v>
      </c>
      <c r="CX17" s="64">
        <v>416823002.490807</v>
      </c>
      <c r="CY17" s="64">
        <v>416402563.29686499</v>
      </c>
      <c r="CZ17" s="64">
        <v>416722344.91439199</v>
      </c>
      <c r="DA17" s="64">
        <v>417019774.25401998</v>
      </c>
      <c r="DB17" s="64">
        <v>416276946.016913</v>
      </c>
      <c r="DC17" s="64">
        <v>415523363.224953</v>
      </c>
      <c r="DD17" s="64">
        <v>417021852.65313798</v>
      </c>
      <c r="DE17" s="64">
        <v>416385374.28353</v>
      </c>
      <c r="DF17" s="64">
        <v>416099326.42838502</v>
      </c>
      <c r="DG17" s="64">
        <v>416102419.85423899</v>
      </c>
      <c r="DH17" s="64">
        <v>417472721.26699603</v>
      </c>
      <c r="DI17" s="64">
        <v>417455198.99476701</v>
      </c>
      <c r="DJ17" s="64">
        <v>417529712.34510499</v>
      </c>
      <c r="DK17" s="64">
        <v>417615735.03371298</v>
      </c>
      <c r="DL17" s="64">
        <v>416051952.34518403</v>
      </c>
      <c r="DM17" s="64">
        <v>417699183.52112901</v>
      </c>
      <c r="DN17" s="64">
        <v>419233931.49955201</v>
      </c>
      <c r="DO17" s="64">
        <v>421855853.67617297</v>
      </c>
      <c r="DP17" s="64">
        <v>422167768.48070002</v>
      </c>
      <c r="DQ17" s="64">
        <v>422279748.22395802</v>
      </c>
      <c r="DR17" s="64">
        <v>424121408.66230601</v>
      </c>
      <c r="DS17" s="64">
        <v>426019238.58528399</v>
      </c>
      <c r="DT17" s="64">
        <v>425648682.42282701</v>
      </c>
      <c r="DU17" s="64">
        <v>426236884.47031897</v>
      </c>
      <c r="DV17" s="64">
        <v>427249691.57481402</v>
      </c>
      <c r="DW17" s="64">
        <v>426637694.259354</v>
      </c>
      <c r="DX17" s="64">
        <v>425158570.69330502</v>
      </c>
      <c r="DY17" s="64">
        <v>423457013.77489901</v>
      </c>
      <c r="DZ17" s="64">
        <v>424899436.35769802</v>
      </c>
      <c r="EA17" s="64">
        <v>426574327.32265502</v>
      </c>
      <c r="EB17" s="64">
        <v>426733848.20267099</v>
      </c>
      <c r="EC17" s="64">
        <v>267563673.112068</v>
      </c>
    </row>
    <row r="18" spans="1:133" ht="15" customHeight="1" x14ac:dyDescent="0.3">
      <c r="A18" s="63"/>
      <c r="B18" s="67" t="s">
        <v>225</v>
      </c>
      <c r="C18" s="64">
        <v>244124958.18430001</v>
      </c>
      <c r="D18" s="64">
        <v>244730092.03049999</v>
      </c>
      <c r="E18" s="64">
        <v>244916287.06009999</v>
      </c>
      <c r="F18" s="64">
        <v>246685139.84130001</v>
      </c>
      <c r="G18" s="64">
        <v>246685139.84130001</v>
      </c>
      <c r="H18" s="64">
        <v>244474073.86480001</v>
      </c>
      <c r="I18" s="64">
        <v>243240531.79370001</v>
      </c>
      <c r="J18" s="64">
        <v>242588849.19010001</v>
      </c>
      <c r="K18" s="64">
        <v>242588849.19010001</v>
      </c>
      <c r="L18" s="64">
        <v>244497348.24349999</v>
      </c>
      <c r="M18" s="64">
        <v>245358500.2554</v>
      </c>
      <c r="N18" s="64">
        <v>245288677.11930001</v>
      </c>
      <c r="O18" s="64">
        <v>246080005.99509999</v>
      </c>
      <c r="P18" s="64">
        <v>246080005.99509999</v>
      </c>
      <c r="Q18" s="64">
        <v>246080005.99509999</v>
      </c>
      <c r="R18" s="64">
        <v>246080005.99509999</v>
      </c>
      <c r="S18" s="64">
        <v>247034255.52180001</v>
      </c>
      <c r="T18" s="64">
        <v>247127353.03659999</v>
      </c>
      <c r="U18" s="64">
        <v>247546291.85319999</v>
      </c>
      <c r="V18" s="64">
        <v>247802310.01890001</v>
      </c>
      <c r="W18" s="64">
        <v>247802310.01890001</v>
      </c>
      <c r="X18" s="64">
        <v>248453992.6225</v>
      </c>
      <c r="Y18" s="64">
        <v>248779833.92429999</v>
      </c>
      <c r="Z18" s="64">
        <v>248779833.92429999</v>
      </c>
      <c r="AA18" s="64">
        <v>248989303.3326</v>
      </c>
      <c r="AB18" s="64">
        <v>248989303.3326</v>
      </c>
      <c r="AC18" s="64">
        <v>248779833.92429999</v>
      </c>
      <c r="AD18" s="64">
        <v>249012577.71129999</v>
      </c>
      <c r="AE18" s="64">
        <v>249012577.71129999</v>
      </c>
      <c r="AF18" s="64">
        <v>249105675.2261</v>
      </c>
      <c r="AG18" s="64">
        <v>248151425.69940001</v>
      </c>
      <c r="AH18" s="64">
        <v>248616913.27340001</v>
      </c>
      <c r="AI18" s="64">
        <v>248570364.516</v>
      </c>
      <c r="AJ18" s="64">
        <v>248710010.78819999</v>
      </c>
      <c r="AK18" s="64">
        <v>248593638.89469999</v>
      </c>
      <c r="AL18" s="64">
        <v>249222047.1196</v>
      </c>
      <c r="AM18" s="64">
        <v>249315144.63440001</v>
      </c>
      <c r="AN18" s="64">
        <v>249478065.28529999</v>
      </c>
      <c r="AO18" s="64">
        <v>249315144.63440001</v>
      </c>
      <c r="AP18" s="64">
        <v>249943552.85929999</v>
      </c>
      <c r="AQ18" s="64">
        <v>249943552.85929999</v>
      </c>
      <c r="AR18" s="64">
        <v>250409040.43329999</v>
      </c>
      <c r="AS18" s="64">
        <v>250129747.88890001</v>
      </c>
      <c r="AT18" s="64">
        <v>250478863.56940001</v>
      </c>
      <c r="AU18" s="64">
        <v>250083199.13150001</v>
      </c>
      <c r="AV18" s="64">
        <v>250083199.13150001</v>
      </c>
      <c r="AW18" s="64">
        <v>250618509.8416</v>
      </c>
      <c r="AX18" s="64">
        <v>250548686.70550001</v>
      </c>
      <c r="AY18" s="64">
        <v>251153820.5517</v>
      </c>
      <c r="AZ18" s="64">
        <v>251340015.58129999</v>
      </c>
      <c r="BA18" s="64">
        <v>250874528.00729999</v>
      </c>
      <c r="BB18" s="64">
        <v>251177094.93040001</v>
      </c>
      <c r="BC18" s="64">
        <v>251502936.2322</v>
      </c>
      <c r="BD18" s="64">
        <v>251712405.64050001</v>
      </c>
      <c r="BE18" s="64">
        <v>252131344.4571</v>
      </c>
      <c r="BF18" s="64">
        <v>251433113.0961</v>
      </c>
      <c r="BG18" s="64">
        <v>252201167.5932</v>
      </c>
      <c r="BH18" s="64">
        <v>251805503.15529999</v>
      </c>
      <c r="BI18" s="64">
        <v>251642582.50440001</v>
      </c>
      <c r="BJ18" s="64">
        <v>251642582.50440001</v>
      </c>
      <c r="BK18" s="64">
        <v>251456387.47479999</v>
      </c>
      <c r="BL18" s="64">
        <v>250967625.5221</v>
      </c>
      <c r="BM18" s="64">
        <v>250967625.5221</v>
      </c>
      <c r="BN18" s="64">
        <v>252689929.54589999</v>
      </c>
      <c r="BO18" s="64">
        <v>253341612.14950001</v>
      </c>
      <c r="BP18" s="64">
        <v>253504532.80039999</v>
      </c>
      <c r="BQ18" s="64">
        <v>15324553</v>
      </c>
      <c r="BR18" s="64">
        <v>0</v>
      </c>
      <c r="BS18" s="64" t="s">
        <v>53</v>
      </c>
      <c r="BT18" s="64" t="s">
        <v>53</v>
      </c>
      <c r="BU18" s="64" t="s">
        <v>53</v>
      </c>
      <c r="BV18" s="64" t="s">
        <v>53</v>
      </c>
      <c r="BW18" s="64" t="s">
        <v>53</v>
      </c>
      <c r="BX18" s="64" t="s">
        <v>53</v>
      </c>
      <c r="BY18" s="64" t="s">
        <v>53</v>
      </c>
      <c r="BZ18" s="64" t="s">
        <v>53</v>
      </c>
      <c r="CA18" s="64" t="s">
        <v>53</v>
      </c>
      <c r="CB18" s="64" t="s">
        <v>53</v>
      </c>
      <c r="CC18" s="64" t="s">
        <v>53</v>
      </c>
      <c r="CD18" s="64" t="s">
        <v>53</v>
      </c>
      <c r="CE18" s="64" t="s">
        <v>53</v>
      </c>
      <c r="CF18" s="64" t="s">
        <v>53</v>
      </c>
      <c r="CG18" s="64" t="s">
        <v>53</v>
      </c>
      <c r="CH18" s="64" t="s">
        <v>53</v>
      </c>
      <c r="CI18" s="64" t="s">
        <v>53</v>
      </c>
      <c r="CJ18" s="64" t="s">
        <v>53</v>
      </c>
      <c r="CK18" s="64" t="s">
        <v>53</v>
      </c>
      <c r="CL18" s="64" t="s">
        <v>53</v>
      </c>
      <c r="CM18" s="64" t="s">
        <v>53</v>
      </c>
      <c r="CN18" s="64" t="s">
        <v>53</v>
      </c>
      <c r="CO18" s="64" t="s">
        <v>53</v>
      </c>
      <c r="CP18" s="64" t="s">
        <v>53</v>
      </c>
      <c r="CQ18" s="64" t="s">
        <v>53</v>
      </c>
      <c r="CR18" s="64" t="s">
        <v>53</v>
      </c>
      <c r="CS18" s="64" t="s">
        <v>53</v>
      </c>
      <c r="CT18" s="64" t="s">
        <v>53</v>
      </c>
      <c r="CU18" s="64" t="s">
        <v>53</v>
      </c>
      <c r="CV18" s="64" t="s">
        <v>53</v>
      </c>
      <c r="CW18" s="64" t="s">
        <v>53</v>
      </c>
      <c r="CX18" s="64" t="s">
        <v>53</v>
      </c>
      <c r="CY18" s="64" t="s">
        <v>53</v>
      </c>
      <c r="CZ18" s="64" t="s">
        <v>53</v>
      </c>
      <c r="DA18" s="64" t="s">
        <v>53</v>
      </c>
      <c r="DB18" s="64" t="s">
        <v>53</v>
      </c>
      <c r="DC18" s="64" t="s">
        <v>53</v>
      </c>
      <c r="DD18" s="64" t="s">
        <v>53</v>
      </c>
      <c r="DE18" s="64" t="s">
        <v>53</v>
      </c>
      <c r="DF18" s="64" t="s">
        <v>53</v>
      </c>
      <c r="DG18" s="64" t="s">
        <v>53</v>
      </c>
      <c r="DH18" s="64" t="s">
        <v>53</v>
      </c>
      <c r="DI18" s="64" t="s">
        <v>53</v>
      </c>
      <c r="DJ18" s="64" t="s">
        <v>53</v>
      </c>
      <c r="DK18" s="64" t="s">
        <v>53</v>
      </c>
      <c r="DL18" s="64" t="s">
        <v>53</v>
      </c>
      <c r="DM18" s="64" t="s">
        <v>53</v>
      </c>
      <c r="DN18" s="64" t="s">
        <v>53</v>
      </c>
      <c r="DO18" s="64" t="s">
        <v>53</v>
      </c>
      <c r="DP18" s="64" t="s">
        <v>53</v>
      </c>
      <c r="DQ18" s="64">
        <v>0</v>
      </c>
      <c r="DR18" s="64">
        <v>649.82000000000005</v>
      </c>
      <c r="DS18" s="64">
        <v>649.82000000000005</v>
      </c>
      <c r="DT18" s="64">
        <v>649.82000000000005</v>
      </c>
      <c r="DU18" s="64">
        <v>0</v>
      </c>
      <c r="DV18" s="64" t="s">
        <v>53</v>
      </c>
      <c r="DW18" s="64" t="s">
        <v>53</v>
      </c>
      <c r="DX18" s="64" t="s">
        <v>53</v>
      </c>
      <c r="DY18" s="64" t="s">
        <v>53</v>
      </c>
      <c r="DZ18" s="64" t="s">
        <v>53</v>
      </c>
      <c r="EA18" s="64" t="s">
        <v>53</v>
      </c>
      <c r="EB18" s="64" t="s">
        <v>53</v>
      </c>
      <c r="EC18" s="64">
        <v>244124958.18430001</v>
      </c>
    </row>
    <row r="19" spans="1:133" ht="15" customHeight="1" x14ac:dyDescent="0.3">
      <c r="A19" s="63"/>
      <c r="B19" s="66" t="s">
        <v>226</v>
      </c>
      <c r="C19" s="64">
        <v>1010751610.24698</v>
      </c>
      <c r="D19" s="64">
        <v>1043196925.96277</v>
      </c>
      <c r="E19" s="64">
        <v>1042893980.71445</v>
      </c>
      <c r="F19" s="64">
        <v>1045523105.06581</v>
      </c>
      <c r="G19" s="64">
        <v>1043929617.45102</v>
      </c>
      <c r="H19" s="64">
        <v>1032474655.48976</v>
      </c>
      <c r="I19" s="64">
        <v>1029330429.21117</v>
      </c>
      <c r="J19" s="64">
        <v>1026093505.79765</v>
      </c>
      <c r="K19" s="64">
        <v>1024502253.76814</v>
      </c>
      <c r="L19" s="64">
        <v>1022340574.33689</v>
      </c>
      <c r="M19" s="64">
        <v>1027749373.84367</v>
      </c>
      <c r="N19" s="64">
        <v>1029869988.16273</v>
      </c>
      <c r="O19" s="64">
        <v>1033550154.80519</v>
      </c>
      <c r="P19" s="64">
        <v>1033868862.49558</v>
      </c>
      <c r="Q19" s="64">
        <v>1033934569.84721</v>
      </c>
      <c r="R19" s="64">
        <v>1030515532.12757</v>
      </c>
      <c r="S19" s="64">
        <v>1032211968.37711</v>
      </c>
      <c r="T19" s="64">
        <v>1034199199.1296999</v>
      </c>
      <c r="U19" s="64">
        <v>1039030343.64829</v>
      </c>
      <c r="V19" s="64">
        <v>1041744073.4561</v>
      </c>
      <c r="W19" s="64">
        <v>1044062317.06537</v>
      </c>
      <c r="X19" s="64">
        <v>1045498786.59351</v>
      </c>
      <c r="Y19" s="64">
        <v>1045197242.20186</v>
      </c>
      <c r="Z19" s="64">
        <v>1042377115.83955</v>
      </c>
      <c r="AA19" s="64">
        <v>1038666874.9330699</v>
      </c>
      <c r="AB19" s="64">
        <v>1038018500.46851</v>
      </c>
      <c r="AC19" s="64">
        <v>1039307172.27701</v>
      </c>
      <c r="AD19" s="64">
        <v>1041750123.0221</v>
      </c>
      <c r="AE19" s="64">
        <v>1038216223.84902</v>
      </c>
      <c r="AF19" s="64">
        <v>1038299209.6279401</v>
      </c>
      <c r="AG19" s="64">
        <v>1035815220.7107199</v>
      </c>
      <c r="AH19" s="64">
        <v>1035956680.22426</v>
      </c>
      <c r="AI19" s="64">
        <v>1034212054.6973799</v>
      </c>
      <c r="AJ19" s="64">
        <v>1037832901.42504</v>
      </c>
      <c r="AK19" s="64">
        <v>1039637746.27391</v>
      </c>
      <c r="AL19" s="64">
        <v>1039839534.70959</v>
      </c>
      <c r="AM19" s="64">
        <v>1039404703.32477</v>
      </c>
      <c r="AN19" s="64">
        <v>1033690481.41803</v>
      </c>
      <c r="AO19" s="64">
        <v>1034750999.03641</v>
      </c>
      <c r="AP19" s="64">
        <v>1037170762.69475</v>
      </c>
      <c r="AQ19" s="64">
        <v>1037934941.47527</v>
      </c>
      <c r="AR19" s="64">
        <v>1041852337.56111</v>
      </c>
      <c r="AS19" s="64">
        <v>1041076394.06778</v>
      </c>
      <c r="AT19" s="64">
        <v>1044281532.9105999</v>
      </c>
      <c r="AU19" s="64">
        <v>1045552799.81453</v>
      </c>
      <c r="AV19" s="64">
        <v>1045633807.06752</v>
      </c>
      <c r="AW19" s="64">
        <v>1044254637.07155</v>
      </c>
      <c r="AX19" s="64">
        <v>1045078311.95486</v>
      </c>
      <c r="AY19" s="64">
        <v>1049197159.79909</v>
      </c>
      <c r="AZ19" s="64">
        <v>1047617189.46654</v>
      </c>
      <c r="BA19" s="64">
        <v>1043924501.62624</v>
      </c>
      <c r="BB19" s="64">
        <v>1045750447.86571</v>
      </c>
      <c r="BC19" s="64">
        <v>1047623557.04767</v>
      </c>
      <c r="BD19" s="64">
        <v>1050029486.15661</v>
      </c>
      <c r="BE19" s="64">
        <v>1053138311.29979</v>
      </c>
      <c r="BF19" s="64">
        <v>1051875246.04116</v>
      </c>
      <c r="BG19" s="64">
        <v>1051358058.3519599</v>
      </c>
      <c r="BH19" s="64">
        <v>1053464492.92286</v>
      </c>
      <c r="BI19" s="64">
        <v>1040373456.97207</v>
      </c>
      <c r="BJ19" s="64">
        <v>1044960803.1122299</v>
      </c>
      <c r="BK19" s="64">
        <v>1054425664.62431</v>
      </c>
      <c r="BL19" s="64">
        <v>1056895902.1329</v>
      </c>
      <c r="BM19" s="64">
        <v>1057393966.65938</v>
      </c>
      <c r="BN19" s="64">
        <v>1057531072.74124</v>
      </c>
      <c r="BO19" s="64">
        <v>1059469673.18048</v>
      </c>
      <c r="BP19" s="64">
        <v>1058099188.76047</v>
      </c>
      <c r="BQ19" s="64">
        <v>1061198480.60241</v>
      </c>
      <c r="BR19" s="64">
        <v>1061890434.00144</v>
      </c>
      <c r="BS19" s="64">
        <v>1060755555.1260999</v>
      </c>
      <c r="BT19" s="64">
        <v>1060308285.4789701</v>
      </c>
      <c r="BU19" s="64">
        <v>1060897275.99707</v>
      </c>
      <c r="BV19" s="64">
        <v>1058675869.58573</v>
      </c>
      <c r="BW19" s="64">
        <v>1057065296.56306</v>
      </c>
      <c r="BX19" s="64">
        <v>1059670825.24901</v>
      </c>
      <c r="BY19" s="64">
        <v>1059705576.52607</v>
      </c>
      <c r="BZ19" s="64">
        <v>1056529480.1341799</v>
      </c>
      <c r="CA19" s="64">
        <v>1056527205.46409</v>
      </c>
      <c r="CB19" s="64">
        <v>1055156878.29321</v>
      </c>
      <c r="CC19" s="64">
        <v>1056976045.48221</v>
      </c>
      <c r="CD19" s="64">
        <v>1057377380.75927</v>
      </c>
      <c r="CE19" s="64">
        <v>1058355736.56872</v>
      </c>
      <c r="CF19" s="64">
        <v>1062099724.41826</v>
      </c>
      <c r="CG19" s="64">
        <v>1063781697.46779</v>
      </c>
      <c r="CH19" s="64">
        <v>1062324870.5325201</v>
      </c>
      <c r="CI19" s="64">
        <v>1060819732.85224</v>
      </c>
      <c r="CJ19" s="64">
        <v>1061948027.9568599</v>
      </c>
      <c r="CK19" s="64">
        <v>1062181257.09688</v>
      </c>
      <c r="CL19" s="64">
        <v>1065429206.69043</v>
      </c>
      <c r="CM19" s="64">
        <v>1063747582.05328</v>
      </c>
      <c r="CN19" s="64">
        <v>1064646874.0542099</v>
      </c>
      <c r="CO19" s="64">
        <v>1069897536.65183</v>
      </c>
      <c r="CP19" s="64">
        <v>1071561213.53198</v>
      </c>
      <c r="CQ19" s="64">
        <v>1072007483.22334</v>
      </c>
      <c r="CR19" s="64">
        <v>1071680034.02882</v>
      </c>
      <c r="CS19" s="64">
        <v>1071649098.43248</v>
      </c>
      <c r="CT19" s="64">
        <v>1069570322.53745</v>
      </c>
      <c r="CU19" s="64">
        <v>1070280177.8044699</v>
      </c>
      <c r="CV19" s="64">
        <v>1069631960.91409</v>
      </c>
      <c r="CW19" s="64">
        <v>1073790119.7109201</v>
      </c>
      <c r="CX19" s="64">
        <v>1071785080.57684</v>
      </c>
      <c r="CY19" s="64">
        <v>1070200774.70601</v>
      </c>
      <c r="CZ19" s="64">
        <v>1069789341.43532</v>
      </c>
      <c r="DA19" s="64">
        <v>1071111171.68862</v>
      </c>
      <c r="DB19" s="64">
        <v>1071743189.29527</v>
      </c>
      <c r="DC19" s="64">
        <v>1069281757.91905</v>
      </c>
      <c r="DD19" s="64">
        <v>1072800477.93082</v>
      </c>
      <c r="DE19" s="64">
        <v>1072083694.38105</v>
      </c>
      <c r="DF19" s="64">
        <v>1072754032.28961</v>
      </c>
      <c r="DG19" s="64">
        <v>1073369387.38815</v>
      </c>
      <c r="DH19" s="64">
        <v>1074452273.0915</v>
      </c>
      <c r="DI19" s="64">
        <v>1073080535.2436399</v>
      </c>
      <c r="DJ19" s="64">
        <v>1073271893.07815</v>
      </c>
      <c r="DK19" s="64">
        <v>1072838278.21561</v>
      </c>
      <c r="DL19" s="64">
        <v>1069790375.12043</v>
      </c>
      <c r="DM19" s="64">
        <v>1072789101.10832</v>
      </c>
      <c r="DN19" s="64">
        <v>1076148609.21784</v>
      </c>
      <c r="DO19" s="64">
        <v>1080797609.14591</v>
      </c>
      <c r="DP19" s="64">
        <v>1083878087.3457999</v>
      </c>
      <c r="DQ19" s="64">
        <v>1082225359.0573001</v>
      </c>
      <c r="DR19" s="64">
        <v>1084366253.24722</v>
      </c>
      <c r="DS19" s="64">
        <v>1085993782.60829</v>
      </c>
      <c r="DT19" s="64">
        <v>1084542109.6284699</v>
      </c>
      <c r="DU19" s="64">
        <v>1086763246.4788799</v>
      </c>
      <c r="DV19" s="64">
        <v>1087384872.01443</v>
      </c>
      <c r="DW19" s="64">
        <v>1086528120.2606699</v>
      </c>
      <c r="DX19" s="64">
        <v>1085035383.5773499</v>
      </c>
      <c r="DY19" s="64">
        <v>1084444078.8956699</v>
      </c>
      <c r="DZ19" s="64">
        <v>1084165037.64378</v>
      </c>
      <c r="EA19" s="64">
        <v>1085384154.03669</v>
      </c>
      <c r="EB19" s="64">
        <v>1084002126.0365801</v>
      </c>
      <c r="EC19" s="64">
        <v>1010751610.24698</v>
      </c>
    </row>
    <row r="20" spans="1:133" ht="15" customHeight="1" x14ac:dyDescent="0.3"/>
    <row r="21" spans="1:133" x14ac:dyDescent="0.3">
      <c r="A21" s="65" t="s">
        <v>12</v>
      </c>
      <c r="B21" s="65" t="s">
        <v>13</v>
      </c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/>
      <c r="BX21" s="65"/>
      <c r="BY21" s="65"/>
      <c r="BZ21" s="65"/>
      <c r="CA21" s="65"/>
      <c r="CB21" s="65"/>
      <c r="CC21" s="65"/>
      <c r="CD21" s="65"/>
      <c r="CE21" s="65"/>
      <c r="CF21" s="65"/>
      <c r="CG21" s="65"/>
      <c r="CH21" s="65"/>
      <c r="CI21" s="65"/>
      <c r="CJ21" s="65"/>
      <c r="CK21" s="65"/>
      <c r="CL21" s="65"/>
      <c r="CM21" s="65"/>
      <c r="CN21" s="65"/>
      <c r="CO21" s="65"/>
      <c r="CP21" s="65"/>
      <c r="CQ21" s="65"/>
      <c r="CR21" s="65"/>
      <c r="CS21" s="65"/>
      <c r="CT21" s="65"/>
      <c r="CU21" s="65"/>
      <c r="CV21" s="65"/>
      <c r="CW21" s="65"/>
      <c r="CX21" s="65"/>
      <c r="CY21" s="65"/>
      <c r="CZ21" s="65"/>
      <c r="DA21" s="65"/>
      <c r="DB21" s="65"/>
      <c r="DC21" s="65"/>
      <c r="DD21" s="65"/>
      <c r="DE21" s="65"/>
      <c r="DF21" s="65"/>
      <c r="DG21" s="65"/>
      <c r="DH21" s="65"/>
      <c r="DI21" s="65"/>
      <c r="DJ21" s="65"/>
      <c r="DK21" s="65"/>
      <c r="DL21" s="65"/>
      <c r="DM21" s="65"/>
      <c r="DN21" s="65"/>
      <c r="DO21" s="65"/>
      <c r="DP21" s="65"/>
      <c r="DQ21" s="65"/>
      <c r="DR21" s="65"/>
      <c r="DS21" s="65"/>
      <c r="DT21" s="65"/>
      <c r="DU21" s="65"/>
      <c r="DV21" s="65"/>
      <c r="DW21" s="65"/>
      <c r="DX21" s="65"/>
      <c r="DY21" s="65"/>
      <c r="DZ21" s="65"/>
      <c r="EA21" s="65"/>
      <c r="EB21" s="65"/>
      <c r="EC21" s="65"/>
    </row>
    <row r="22" spans="1:133" ht="15" customHeight="1" x14ac:dyDescent="0.3"/>
  </sheetData>
  <pageMargins left="0.7" right="0.7" top="0.75" bottom="0.75" header="0.3" footer="0.3"/>
  <headerFooter>
    <oddHeader>&amp;C&amp;"Calibri"&amp;10&amp;K0000FF Information Classification: Official - Corporate 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C7AD-E683-4CE6-8842-8D4FC4C40588}">
  <sheetPr codeName="Sheet13"/>
  <dimension ref="A1:FR1313"/>
  <sheetViews>
    <sheetView tabSelected="1" zoomScale="115" zoomScaleNormal="115" workbookViewId="0">
      <pane xSplit="1" ySplit="1" topLeftCell="B107" activePane="bottomRight" state="frozen"/>
      <selection pane="topRight" activeCell="B1" sqref="B1"/>
      <selection pane="bottomLeft" activeCell="A2" sqref="A2"/>
      <selection pane="bottomRight" activeCell="H134" sqref="H134"/>
    </sheetView>
    <sheetView workbookViewId="1">
      <selection activeCell="C2" sqref="C2"/>
    </sheetView>
    <sheetView workbookViewId="2">
      <selection activeCell="K2" sqref="K2"/>
    </sheetView>
  </sheetViews>
  <sheetFormatPr defaultRowHeight="15" x14ac:dyDescent="0.3"/>
  <cols>
    <col min="1" max="1" width="11.5703125" style="3" bestFit="1" customWidth="1"/>
    <col min="2" max="2" width="26.28515625" style="47" bestFit="1" customWidth="1"/>
    <col min="3" max="3" width="11.7109375" style="47" customWidth="1"/>
    <col min="4" max="5" width="11.7109375" style="2" customWidth="1"/>
    <col min="6" max="7" width="11.7109375" style="47" customWidth="1"/>
    <col min="8" max="8" width="11.7109375" style="48" customWidth="1"/>
    <col min="9" max="9" width="11.7109375" style="47" customWidth="1"/>
    <col min="10" max="10" width="9.140625" style="2"/>
    <col min="11" max="13" width="10.42578125" style="47" customWidth="1"/>
    <col min="14" max="15" width="9.85546875" style="47" customWidth="1"/>
    <col min="16" max="16" width="11" style="47" customWidth="1"/>
    <col min="17" max="17" width="9.85546875" style="47" customWidth="1"/>
    <col min="18" max="18" width="10.5703125" style="47" customWidth="1"/>
    <col min="19" max="19" width="20.85546875" style="47" bestFit="1" customWidth="1"/>
    <col min="20" max="20" width="11.5703125" style="47" bestFit="1" customWidth="1"/>
    <col min="21" max="25" width="15.140625" style="47" customWidth="1"/>
    <col min="26" max="26" width="13.42578125" style="47" bestFit="1" customWidth="1"/>
    <col min="27" max="27" width="10.42578125" style="47" bestFit="1" customWidth="1"/>
    <col min="28" max="28" width="11" style="47" customWidth="1"/>
    <col min="29" max="30" width="12" style="47" customWidth="1"/>
    <col min="31" max="31" width="10.42578125" style="47" customWidth="1"/>
    <col min="32" max="32" width="20.28515625" style="47" bestFit="1" customWidth="1"/>
    <col min="33" max="33" width="20.28515625" style="47" customWidth="1"/>
    <col min="34" max="34" width="10.42578125" style="47" bestFit="1" customWidth="1"/>
    <col min="35" max="35" width="11" style="47" customWidth="1"/>
    <col min="36" max="37" width="12.140625" style="2" customWidth="1"/>
    <col min="38" max="38" width="11.28515625" style="47" customWidth="1"/>
    <col min="39" max="39" width="11.7109375" style="47" customWidth="1"/>
    <col min="40" max="40" width="9.28515625" style="47" customWidth="1"/>
    <col min="41" max="41" width="10.42578125" style="47" bestFit="1" customWidth="1"/>
    <col min="42" max="43" width="9.140625" style="47"/>
    <col min="44" max="44" width="10.7109375" style="47" customWidth="1"/>
    <col min="45" max="46" width="9.85546875" style="47" customWidth="1"/>
    <col min="47" max="47" width="10.42578125" style="47" customWidth="1"/>
    <col min="48" max="48" width="9.85546875" style="75" customWidth="1"/>
    <col min="49" max="49" width="10.42578125" style="47" customWidth="1"/>
    <col min="50" max="50" width="11" style="47" bestFit="1" customWidth="1"/>
    <col min="51" max="53" width="9.85546875" style="47" customWidth="1"/>
    <col min="54" max="54" width="12.140625" style="47" customWidth="1"/>
    <col min="55" max="55" width="9.85546875" style="47" customWidth="1"/>
    <col min="56" max="56" width="10.42578125" style="47" bestFit="1" customWidth="1"/>
    <col min="57" max="58" width="10.42578125" style="47" customWidth="1"/>
    <col min="59" max="59" width="12.140625" style="2" customWidth="1"/>
    <col min="60" max="60" width="9.140625" style="47"/>
    <col min="61" max="62" width="15.28515625" style="47" customWidth="1"/>
    <col min="63" max="63" width="9.140625" style="47"/>
    <col min="64" max="65" width="15.28515625" style="47" customWidth="1"/>
    <col min="66" max="66" width="10.42578125" style="77" bestFit="1" customWidth="1"/>
    <col min="67" max="68" width="11.42578125" style="47" customWidth="1"/>
    <col min="69" max="71" width="9.140625" style="47"/>
    <col min="72" max="72" width="10.42578125" style="47" bestFit="1" customWidth="1"/>
    <col min="73" max="78" width="9.42578125" style="47" customWidth="1"/>
    <col min="79" max="80" width="9.140625" style="47"/>
    <col min="81" max="81" width="10.42578125" style="3" bestFit="1" customWidth="1"/>
    <col min="82" max="87" width="13.42578125" style="2" customWidth="1"/>
    <col min="88" max="88" width="14.85546875" style="2" customWidth="1"/>
    <col min="89" max="101" width="14.85546875" style="47" customWidth="1"/>
    <col min="102" max="103" width="14.85546875" style="75" customWidth="1"/>
    <col min="104" max="105" width="14.85546875" style="47" customWidth="1"/>
    <col min="106" max="106" width="9.140625" style="47"/>
    <col min="107" max="107" width="10.42578125" style="3" bestFit="1" customWidth="1"/>
    <col min="108" max="112" width="13.42578125" style="2" customWidth="1"/>
    <col min="113" max="113" width="10.42578125" style="3" bestFit="1" customWidth="1"/>
    <col min="114" max="119" width="9.140625" style="47"/>
    <col min="120" max="124" width="9.42578125" style="47" customWidth="1"/>
    <col min="125" max="129" width="9.140625" style="47"/>
    <col min="130" max="130" width="15.85546875" style="47" bestFit="1" customWidth="1"/>
    <col min="131" max="141" width="9.140625" style="47"/>
    <col min="142" max="142" width="10.42578125" style="3" bestFit="1" customWidth="1"/>
    <col min="143" max="143" width="10.42578125" style="47" bestFit="1" customWidth="1"/>
    <col min="144" max="144" width="10.42578125" style="47" customWidth="1"/>
    <col min="145" max="171" width="9.140625" style="47"/>
    <col min="172" max="172" width="11.140625" style="47" customWidth="1"/>
    <col min="173" max="16384" width="9.140625" style="47"/>
  </cols>
  <sheetData>
    <row r="1" spans="1:174" s="1" customFormat="1" ht="60" x14ac:dyDescent="0.3">
      <c r="A1" s="49" t="s">
        <v>15</v>
      </c>
      <c r="B1" s="1" t="s">
        <v>56</v>
      </c>
      <c r="C1" s="1" t="s">
        <v>221</v>
      </c>
      <c r="D1" s="50" t="s">
        <v>222</v>
      </c>
      <c r="E1" s="50" t="s">
        <v>223</v>
      </c>
      <c r="F1" s="1" t="s">
        <v>224</v>
      </c>
      <c r="G1" s="1" t="s">
        <v>225</v>
      </c>
      <c r="H1" s="68"/>
      <c r="I1" s="1" t="s">
        <v>15</v>
      </c>
      <c r="J1" s="50" t="s">
        <v>220</v>
      </c>
      <c r="K1" s="1" t="s">
        <v>438</v>
      </c>
      <c r="L1" s="1" t="s">
        <v>16</v>
      </c>
      <c r="M1" s="1" t="s">
        <v>227</v>
      </c>
      <c r="N1" s="1" t="s">
        <v>25</v>
      </c>
      <c r="O1" s="1" t="s">
        <v>61</v>
      </c>
      <c r="P1" s="1" t="s">
        <v>14</v>
      </c>
      <c r="Q1" s="1" t="s">
        <v>64</v>
      </c>
      <c r="R1" s="1" t="s">
        <v>65</v>
      </c>
      <c r="T1" s="1" t="s">
        <v>62</v>
      </c>
      <c r="U1" s="1" t="s">
        <v>221</v>
      </c>
      <c r="V1" s="50" t="s">
        <v>222</v>
      </c>
      <c r="W1" s="50" t="s">
        <v>223</v>
      </c>
      <c r="X1" s="1" t="s">
        <v>224</v>
      </c>
      <c r="Y1" s="1" t="s">
        <v>225</v>
      </c>
      <c r="AA1" s="1" t="s">
        <v>19</v>
      </c>
      <c r="AB1" s="1" t="s">
        <v>221</v>
      </c>
      <c r="AC1" s="50" t="s">
        <v>222</v>
      </c>
      <c r="AD1" s="50" t="s">
        <v>223</v>
      </c>
      <c r="AE1" s="1" t="s">
        <v>224</v>
      </c>
      <c r="AF1" s="1" t="s">
        <v>225</v>
      </c>
      <c r="AH1" s="1" t="s">
        <v>33</v>
      </c>
      <c r="AI1" s="1" t="s">
        <v>221</v>
      </c>
      <c r="AJ1" s="50" t="s">
        <v>222</v>
      </c>
      <c r="AK1" s="50" t="s">
        <v>223</v>
      </c>
      <c r="AL1" s="1" t="s">
        <v>224</v>
      </c>
      <c r="AM1" s="1" t="s">
        <v>225</v>
      </c>
      <c r="AO1" s="1" t="s">
        <v>15</v>
      </c>
      <c r="AP1" s="1" t="s">
        <v>220</v>
      </c>
      <c r="AQ1" s="1" t="s">
        <v>16</v>
      </c>
      <c r="AR1" s="1" t="s">
        <v>228</v>
      </c>
      <c r="AS1" s="1" t="s">
        <v>25</v>
      </c>
      <c r="AT1" s="1" t="s">
        <v>229</v>
      </c>
      <c r="AU1" s="1" t="s">
        <v>14</v>
      </c>
      <c r="AV1" s="4" t="s">
        <v>64</v>
      </c>
      <c r="AW1" s="1" t="s">
        <v>65</v>
      </c>
      <c r="AY1" s="1" t="s">
        <v>57</v>
      </c>
      <c r="AZ1" s="1" t="s">
        <v>60</v>
      </c>
      <c r="BA1" s="1" t="s">
        <v>58</v>
      </c>
      <c r="BB1" s="1" t="s">
        <v>59</v>
      </c>
      <c r="BD1" s="1" t="s">
        <v>15</v>
      </c>
      <c r="BE1" s="1" t="s">
        <v>22</v>
      </c>
      <c r="BF1" s="1" t="s">
        <v>23</v>
      </c>
      <c r="BG1" s="50" t="s">
        <v>23</v>
      </c>
      <c r="BH1" s="1" t="s">
        <v>24</v>
      </c>
      <c r="BI1" s="1" t="s">
        <v>52</v>
      </c>
      <c r="BJ1" s="1" t="s">
        <v>68</v>
      </c>
      <c r="BK1" s="1" t="s">
        <v>70</v>
      </c>
      <c r="BL1" s="1" t="s">
        <v>33</v>
      </c>
      <c r="BN1" s="76"/>
      <c r="BO1" s="1" t="s">
        <v>20</v>
      </c>
      <c r="BP1" s="1" t="s">
        <v>74</v>
      </c>
      <c r="BQ1" s="1" t="s">
        <v>207</v>
      </c>
      <c r="BR1" s="1" t="s">
        <v>21</v>
      </c>
      <c r="BU1" s="1" t="s">
        <v>66</v>
      </c>
      <c r="BV1" s="1" t="s">
        <v>16</v>
      </c>
      <c r="BW1" s="1" t="s">
        <v>33</v>
      </c>
      <c r="BX1" s="1" t="s">
        <v>16</v>
      </c>
      <c r="CC1" s="49" t="s">
        <v>19</v>
      </c>
      <c r="CD1" s="50" t="s">
        <v>20</v>
      </c>
      <c r="CE1" s="50" t="s">
        <v>66</v>
      </c>
      <c r="CF1" s="50" t="s">
        <v>207</v>
      </c>
      <c r="CG1" s="50" t="s">
        <v>61</v>
      </c>
      <c r="CH1" s="50" t="s">
        <v>14</v>
      </c>
      <c r="CI1" s="50"/>
      <c r="CJ1" s="50" t="s">
        <v>33</v>
      </c>
      <c r="CK1" s="50" t="s">
        <v>20</v>
      </c>
      <c r="CL1" s="50" t="s">
        <v>66</v>
      </c>
      <c r="CM1" s="50" t="s">
        <v>207</v>
      </c>
      <c r="CN1" s="50" t="s">
        <v>61</v>
      </c>
      <c r="CO1" s="50" t="s">
        <v>14</v>
      </c>
      <c r="CQ1" s="1" t="s">
        <v>16</v>
      </c>
      <c r="CR1" s="50" t="s">
        <v>20</v>
      </c>
      <c r="CS1" s="50" t="s">
        <v>66</v>
      </c>
      <c r="CT1" s="50" t="s">
        <v>207</v>
      </c>
      <c r="CU1" s="1" t="s">
        <v>6</v>
      </c>
      <c r="CW1" s="1" t="s">
        <v>81</v>
      </c>
      <c r="CX1" s="4" t="s">
        <v>61</v>
      </c>
      <c r="CY1" s="4" t="s">
        <v>14</v>
      </c>
      <c r="CZ1" s="1" t="s">
        <v>16</v>
      </c>
      <c r="DA1" s="1" t="s">
        <v>6</v>
      </c>
      <c r="DC1" s="49" t="s">
        <v>83</v>
      </c>
      <c r="DD1" s="50" t="s">
        <v>20</v>
      </c>
      <c r="DE1" s="50" t="s">
        <v>66</v>
      </c>
      <c r="DF1" s="50" t="s">
        <v>207</v>
      </c>
      <c r="DG1" s="50" t="s">
        <v>61</v>
      </c>
      <c r="DH1" s="50"/>
      <c r="DI1" s="49" t="s">
        <v>72</v>
      </c>
      <c r="DJ1" s="50" t="s">
        <v>20</v>
      </c>
      <c r="DK1" s="50" t="s">
        <v>66</v>
      </c>
      <c r="DL1" s="50" t="s">
        <v>207</v>
      </c>
      <c r="DM1" s="50" t="s">
        <v>61</v>
      </c>
      <c r="DO1" s="1" t="s">
        <v>75</v>
      </c>
      <c r="DP1" s="1" t="s">
        <v>16</v>
      </c>
      <c r="DQ1" s="1" t="s">
        <v>77</v>
      </c>
      <c r="DR1" s="1" t="s">
        <v>76</v>
      </c>
      <c r="DS1" s="1" t="s">
        <v>78</v>
      </c>
      <c r="DT1" s="1" t="s">
        <v>79</v>
      </c>
      <c r="DU1" s="1" t="s">
        <v>81</v>
      </c>
      <c r="EL1" s="49"/>
    </row>
    <row r="2" spans="1:174" x14ac:dyDescent="0.3">
      <c r="A2" s="3">
        <f t="shared" ref="A2:A65" si="0">DATEVALUE(TRIM(MID(SUBSTITUTE(B2," ",REPT(" ",LEN(B2))), (3-1)*LEN(B2)+1, LEN(B2))))</f>
        <v>45748</v>
      </c>
      <c r="B2" s="47" t="s">
        <v>85</v>
      </c>
      <c r="C2" s="2">
        <f>VLOOKUP(C$1,EMD_Returns!$B:$XFD,MATCH('Headline Attribution'!$B2,EMD_Returns!$8:$8,0)-1,FALSE)/100</f>
        <v>9.1293237323464293E-4</v>
      </c>
      <c r="D2" s="2">
        <f>VLOOKUP(D$1,EMD_Returns!$B:$XFD,MATCH('Headline Attribution'!$B2,EMD_Returns!$8:$8,0)-1,FALSE)/100</f>
        <v>2.0297758007823399E-3</v>
      </c>
      <c r="E2" s="2">
        <f>IFERROR(VLOOKUP(E$1,EMD_Returns!$B:$XFD,MATCH('Headline Attribution'!$B2,EMD_Returns!$8:$8,0)-1,FALSE)/100,"#N/A")</f>
        <v>1.5314034634275101E-3</v>
      </c>
      <c r="F2" s="2">
        <f>VLOOKUP(F$1,EMD_Returns!$B:$XFD,MATCH('Headline Attribution'!$B2,EMD_Returns!$8:$8,0)-1,FALSE)/100</f>
        <v>1.2062827258323399E-3</v>
      </c>
      <c r="G2" s="2">
        <f>VLOOKUP(G$1,EMD_Returns!$B:$XFD,MATCH('Headline Attribution'!$B2,EMD_Returns!$8:$8,0)-1,FALSE)/100</f>
        <v>2.4787873009821703E-3</v>
      </c>
      <c r="H2" s="2"/>
      <c r="I2" s="9">
        <f t="shared" ref="I2:I65" si="1">A2</f>
        <v>45748</v>
      </c>
      <c r="J2" s="2">
        <f>VLOOKUP(J$1,EMD_Returns!$B:$XFD,MATCH('Headline Attribution'!$B2,EMD_Returns!$8:$8,0)-1,FALSE)/100</f>
        <v>1.5346473166102401E-3</v>
      </c>
      <c r="K2" s="85">
        <f>VLOOKUP(K$1,EMD_Returns!$B:$XFD,MATCH('Headline Attribution'!$B2,EMD_Returns!$32:$32,0)-1,FALSE)/100</f>
        <v>1.5814243500000798E-3</v>
      </c>
      <c r="L2" s="2">
        <f t="shared" ref="L2:L8" si="2">IF(ISNUMBER(K2),J2-K2,0)</f>
        <v>-4.6777033389839738E-5</v>
      </c>
      <c r="M2" s="2">
        <f t="shared" ref="M2:M8" si="3">O2-P2</f>
        <v>-4.6777033389844291E-5</v>
      </c>
      <c r="N2" s="2" t="e">
        <f>IF(ISNUMBER(J3),NA(),M2)</f>
        <v>#N/A</v>
      </c>
      <c r="O2" s="2">
        <f t="array" ref="O2">(PRODUCT($J$2:J2+1))-1</f>
        <v>1.5346473166102381E-3</v>
      </c>
      <c r="P2" s="2">
        <f t="array" ref="P2">(PRODUCT($K$2:K2+1))-1</f>
        <v>1.5814243500000824E-3</v>
      </c>
      <c r="Q2" s="69">
        <f>(J2+1)*100</f>
        <v>100.15346473166102</v>
      </c>
      <c r="R2" s="69">
        <f>(K2+1)*100</f>
        <v>100.158142435</v>
      </c>
      <c r="T2" s="3">
        <f t="shared" ref="T2:T65" si="4">A2</f>
        <v>45748</v>
      </c>
      <c r="U2" s="70">
        <f>VLOOKUP(U$1,Market_Values!B:XFD,MATCH('Headline Attribution'!$B2,EMD_Returns!$8:$8,0)-1,FALSE)</f>
        <v>378256986.90419799</v>
      </c>
      <c r="V2" s="70">
        <f>VLOOKUP(V$1,Market_Values!$B:$XFD,MATCH('Headline Attribution'!$B2,EMD_Returns!$8:$8,0)-1,FALSE)</f>
        <v>188355726.55493999</v>
      </c>
      <c r="W2" s="70">
        <f>VLOOKUP(W$1,Market_Values!$B:$XFD,MATCH('Headline Attribution'!$B2,EMD_Returns!$8:$8,0)-1,FALSE)</f>
        <v>222563203.58399999</v>
      </c>
      <c r="X2" s="70">
        <f>VLOOKUP(X$1,Market_Values!$B:$XFD,MATCH('Headline Attribution'!$B2,EMD_Returns!$8:$8,0)-1,FALSE)</f>
        <v>267563673.112068</v>
      </c>
      <c r="Y2" s="70">
        <f>VLOOKUP(Y$1,Market_Values!$B:$XFD,MATCH('Headline Attribution'!$B2,EMD_Returns!$8:$8,0)-1,FALSE)</f>
        <v>244124958.18430001</v>
      </c>
      <c r="Z2" s="71"/>
      <c r="AA2" s="3">
        <f t="shared" ref="AA2:AA65" si="5">A2</f>
        <v>45748</v>
      </c>
      <c r="AB2" s="72">
        <f>C2</f>
        <v>9.1293237323464293E-4</v>
      </c>
      <c r="AC2" s="72">
        <f>D2</f>
        <v>2.0297758007823399E-3</v>
      </c>
      <c r="AD2" s="72">
        <f>E2</f>
        <v>1.5314034634275101E-3</v>
      </c>
      <c r="AE2" s="72">
        <f>F2</f>
        <v>1.2062827258323399E-3</v>
      </c>
      <c r="AF2" s="72">
        <f>G2</f>
        <v>2.4787873009821703E-3</v>
      </c>
      <c r="AG2" s="72"/>
      <c r="AH2" s="9">
        <f t="shared" ref="AH2:AH65" si="6">AA2</f>
        <v>45748</v>
      </c>
      <c r="AI2" s="2">
        <f t="array" ref="AI2">PRODUCT(AB$2:AB2+1)-1</f>
        <v>9.1293237323464282E-4</v>
      </c>
      <c r="AJ2" s="2" cm="1">
        <f t="array" ref="AJ2">PRODUCT($AC$2:AC2+1)-1</f>
        <v>2.0297758007823408E-3</v>
      </c>
      <c r="AK2" s="2" cm="1">
        <f t="array" ref="AK2">IFERROR(PRODUCT($AD$2:AD2+1)-1,"#N/A")</f>
        <v>1.5314034634275053E-3</v>
      </c>
      <c r="AL2" s="2">
        <f t="array" ref="AL2">PRODUCT(AE$2:AE2+1)-1</f>
        <v>1.2062827258323416E-3</v>
      </c>
      <c r="AM2" s="2">
        <f t="array" ref="AM2">PRODUCT(AF$2:AF2+1)-1</f>
        <v>2.4787873009821659E-3</v>
      </c>
      <c r="AN2" s="2"/>
      <c r="AO2" s="3">
        <f t="shared" ref="AO2:AO65" si="7">A2</f>
        <v>45748</v>
      </c>
      <c r="AP2" s="2">
        <f>SUMPRODUCT(C2:G2,U2:Y2)/SUM(U2:X2)</f>
        <v>1.88917715109856E-3</v>
      </c>
      <c r="AQ2" s="2">
        <f t="shared" ref="AQ2:AQ65" si="8">IF(ISNUMBER(K2),AP2-K2,0)</f>
        <v>3.077528010984802E-4</v>
      </c>
      <c r="AR2" s="2">
        <f>O2-P2</f>
        <v>-4.6777033389844291E-5</v>
      </c>
      <c r="AS2" s="2" t="e">
        <f t="shared" ref="AS2:AS8" si="9">IF(ISNUMBER(AP3),NA(),AR2)</f>
        <v>#N/A</v>
      </c>
      <c r="AT2" s="2">
        <f t="array" ref="AT2">PRODUCT($AP$2:AP2+1)-1</f>
        <v>1.8891771510984867E-3</v>
      </c>
      <c r="AU2" s="2">
        <f t="shared" ref="AU2:AU65" si="10">P2</f>
        <v>1.5814243500000824E-3</v>
      </c>
      <c r="AV2" s="69">
        <f>(AP2+1)*100</f>
        <v>100.18891771510985</v>
      </c>
      <c r="AW2" s="69">
        <f t="shared" ref="AW2:AW65" si="11">R2</f>
        <v>100.158142435</v>
      </c>
      <c r="AX2" s="2"/>
      <c r="AY2" s="2">
        <f>AVERAGE(AC2:AF2)</f>
        <v>1.8115623227560899E-3</v>
      </c>
      <c r="AZ2" s="2">
        <f>(SUMPRODUCT(AC2:AF2,V2:Y2))/SUM(V2:Y2)</f>
        <v>1.7895422806495243E-3</v>
      </c>
      <c r="BA2" s="2">
        <f t="shared" ref="BA2:BA8" si="12">AZ2-AY2</f>
        <v>-2.2020042106565612E-5</v>
      </c>
      <c r="BB2" s="2">
        <f>BA2*SUM(V2:Y2)/SUM(U2:Y2)</f>
        <v>-1.5617196560989815E-5</v>
      </c>
      <c r="BC2" s="2"/>
      <c r="BD2" s="78">
        <f t="shared" ref="BD2:BD65" si="13">A2</f>
        <v>45748</v>
      </c>
      <c r="BE2" s="2">
        <f>(SUMPRODUCT(AB2:AF2,$U$2:$Y$2))/SUM($U$2:$Y$2)</f>
        <v>1.5346473166101304E-3</v>
      </c>
      <c r="BF2" s="72">
        <f>BB2</f>
        <v>-1.5617196560989815E-5</v>
      </c>
      <c r="BG2" s="2" cm="1">
        <f t="array" ref="BG2">(PRODUCT(BF$2:BF2+1))-1</f>
        <v>-1.5617196560957503E-5</v>
      </c>
      <c r="BH2" s="72">
        <f>M2-BG2</f>
        <v>-3.1159836828886789E-5</v>
      </c>
      <c r="BI2" s="73">
        <f>AQ2*SUM(U2:Y2)</f>
        <v>400344.70860119222</v>
      </c>
      <c r="BJ2" s="74">
        <f>SUM($BI$2:BI2)</f>
        <v>400344.70860119222</v>
      </c>
      <c r="BK2" s="72">
        <f t="shared" ref="BK2:BK65" si="14">AZ2-BE2</f>
        <v>2.5489496403939397E-4</v>
      </c>
      <c r="BL2" s="2">
        <f>SUM($BK$2:BK2)</f>
        <v>2.5489496403939397E-4</v>
      </c>
      <c r="BM2" s="2"/>
      <c r="BN2" s="79">
        <f t="shared" ref="BN2:BN65" si="15">A2</f>
        <v>45748</v>
      </c>
      <c r="BO2" s="2">
        <f t="array" ref="BO2">(PRODUCT(AB$2:AB2+1)-1)-(PRODUCT($K$2:$K2+1)-1)</f>
        <v>-6.6849197676543959E-4</v>
      </c>
      <c r="BP2" s="2">
        <f t="array" ref="BP2">AJ2-(PRODUCT($K$2:K2+1)-1)</f>
        <v>4.4835145078225835E-4</v>
      </c>
      <c r="BQ2" s="2" t="e">
        <f>NA()</f>
        <v>#N/A</v>
      </c>
      <c r="BR2" s="2">
        <f t="array" ref="BR2">(PRODUCT(AE$2:AE2+1)-1)-(PRODUCT($K$2:$K2+1)-1)</f>
        <v>-3.7514162416774077E-4</v>
      </c>
      <c r="BS2" s="2"/>
      <c r="BT2" s="3">
        <f t="shared" ref="BT2:BT65" si="16">A2</f>
        <v>45748</v>
      </c>
      <c r="BU2" s="2">
        <f t="shared" ref="BU2:BU65" si="17">D2</f>
        <v>2.0297758007823399E-3</v>
      </c>
      <c r="BV2" s="2">
        <f t="shared" ref="BV2:BV65" si="18">BU2-K2</f>
        <v>4.4835145078226009E-4</v>
      </c>
      <c r="BW2" s="2" cm="1">
        <f t="array" ref="BW2">PRODUCT($BU$2:BU2+1)-1</f>
        <v>2.0297758007823408E-3</v>
      </c>
      <c r="BX2" s="2">
        <f t="array" ref="BX2">BW2-(PRODUCT($K$2:K2+1)-1)</f>
        <v>4.4835145078225835E-4</v>
      </c>
      <c r="BY2" s="2">
        <f t="shared" ref="BY2:BY65" si="19">BV2*(100000000/SUM(U2:X2))</f>
        <v>4.2427808606698417E-5</v>
      </c>
      <c r="BZ2" s="2"/>
      <c r="CC2" s="3">
        <v>44652</v>
      </c>
      <c r="CD2" s="2">
        <v>4.2278381545077801E-3</v>
      </c>
      <c r="CE2" s="2">
        <v>1.7694737211719799E-3</v>
      </c>
      <c r="CF2" s="2" t="e">
        <f>NA()</f>
        <v>#N/A</v>
      </c>
      <c r="CG2" s="2">
        <v>3.6192420448779598E-3</v>
      </c>
      <c r="CH2" s="2">
        <v>4.4191610918502544E-3</v>
      </c>
      <c r="CJ2" s="9">
        <f t="shared" ref="CJ2:CJ65" si="20">CC2</f>
        <v>44652</v>
      </c>
      <c r="CK2" s="2">
        <f t="array" ref="CK2">PRODUCT(CD$2:CD2+1)-1</f>
        <v>4.2278381545077792E-3</v>
      </c>
      <c r="CL2" s="2">
        <f t="array" ref="CL2">PRODUCT(CE$2:CE2+1)-1</f>
        <v>1.7694737211719769E-3</v>
      </c>
      <c r="CM2" s="2"/>
      <c r="CN2" s="2">
        <f t="array" ref="CN2">PRODUCT(CG$2:CG2+1)-1</f>
        <v>3.6192420448779572E-3</v>
      </c>
      <c r="CO2" s="2">
        <f t="array" ref="CO2">PRODUCT(CH$2:CH2+1)-1</f>
        <v>4.4191610918502544E-3</v>
      </c>
      <c r="CP2" s="2"/>
      <c r="CQ2" s="9">
        <f t="shared" ref="CQ2:CQ65" si="21">CJ2</f>
        <v>44652</v>
      </c>
      <c r="CR2" s="72">
        <f t="shared" ref="CR2:CR65" si="22">CK2-$CO2</f>
        <v>-1.9132293734247519E-4</v>
      </c>
      <c r="CS2" s="72">
        <f t="shared" ref="CS2:CS65" si="23">CL2-$CO2</f>
        <v>-2.6496873706782775E-3</v>
      </c>
      <c r="CT2" s="72"/>
      <c r="CU2" s="72">
        <f t="shared" ref="CU2:CU65" si="24">CN2-$CO2</f>
        <v>-7.9991904697229721E-4</v>
      </c>
      <c r="CV2" s="72"/>
      <c r="CW2" s="3">
        <f t="shared" ref="CW2:CW65" si="25">CQ2</f>
        <v>44652</v>
      </c>
      <c r="CX2" s="75">
        <f>100</f>
        <v>100</v>
      </c>
      <c r="CY2" s="75">
        <f>100</f>
        <v>100</v>
      </c>
      <c r="CZ2" s="75">
        <f>(CX2/$CX$2)/(CY2/$CY$2)*100</f>
        <v>100</v>
      </c>
      <c r="DA2" s="72">
        <f>(CZ2/MAX($CZ$2:CZ2))-1</f>
        <v>0</v>
      </c>
      <c r="DC2" s="3">
        <f t="shared" ref="DC2:DC65" si="26">CC2</f>
        <v>44652</v>
      </c>
      <c r="DD2" s="2">
        <f t="shared" ref="DD2:DD65" si="27">CD2-$CH2</f>
        <v>-1.9132293734247432E-4</v>
      </c>
      <c r="DE2" s="2">
        <f t="shared" ref="DE2:DE65" si="28">CE2-$CH2</f>
        <v>-2.6496873706782745E-3</v>
      </c>
      <c r="DF2" s="2" t="e">
        <f>NA()</f>
        <v>#N/A</v>
      </c>
      <c r="DG2" s="2">
        <f t="shared" ref="DG2:DG65" si="29">CG2-$CH2</f>
        <v>-7.9991904697229461E-4</v>
      </c>
      <c r="DH2" s="69"/>
    </row>
    <row r="3" spans="1:174" x14ac:dyDescent="0.3">
      <c r="A3" s="3">
        <f t="shared" si="0"/>
        <v>45749</v>
      </c>
      <c r="B3" s="47" t="s">
        <v>86</v>
      </c>
      <c r="C3" s="2">
        <f>VLOOKUP(C$1,EMD_Returns!$B:$XFD,MATCH('Headline Attribution'!$B3,EMD_Returns!$8:$8,0)-1,FALSE)/100</f>
        <v>-4.6240599500202401E-5</v>
      </c>
      <c r="D3" s="2">
        <f>VLOOKUP(D$1,EMD_Returns!$B:$XFD,MATCH('Headline Attribution'!$B3,EMD_Returns!$8:$8,0)-1,FALSE)/100</f>
        <v>1.7996034121758899E-4</v>
      </c>
      <c r="E3" s="2">
        <f>IFERROR(VLOOKUP(E$1,EMD_Returns!$B:$XFD,MATCH('Headline Attribution'!$B3,EMD_Returns!$8:$8,0)-1,FALSE)/100,"#N/A")</f>
        <v>-2.3226255992048198E-4</v>
      </c>
      <c r="F3" s="2">
        <f>VLOOKUP(F$1,EMD_Returns!$B:$XFD,MATCH('Headline Attribution'!$B3,EMD_Returns!$8:$8,0)-1,FALSE)/100</f>
        <v>4.6896635396742603E-4</v>
      </c>
      <c r="G3" s="2">
        <f>VLOOKUP(G$1,EMD_Returns!$B:$XFD,MATCH('Headline Attribution'!$B3,EMD_Returns!$8:$8,0)-1,FALSE)/100</f>
        <v>7.6081787922022094E-4</v>
      </c>
      <c r="H3" s="2"/>
      <c r="I3" s="9">
        <f t="shared" si="1"/>
        <v>45749</v>
      </c>
      <c r="J3" s="2">
        <f>VLOOKUP(J$1,EMD_Returns!$B:$XFD,MATCH('Headline Attribution'!$B3,EMD_Returns!$8:$8,0)-1,FALSE)/100</f>
        <v>2.1230090385215801E-4</v>
      </c>
      <c r="K3" s="85">
        <f>VLOOKUP(K$1,EMD_Returns!$B:$XFD,MATCH('Headline Attribution'!$B3,EMD_Returns!$32:$32,0)-1,FALSE)/100</f>
        <v>-1.1750148500000401E-4</v>
      </c>
      <c r="L3" s="2">
        <f>IF(ISNUMBER(K3),J3-K3,0)</f>
        <v>3.2980238885216203E-4</v>
      </c>
      <c r="M3" s="2">
        <f t="shared" si="3"/>
        <v>2.8353698218430701E-4</v>
      </c>
      <c r="N3" s="2" t="e">
        <f t="shared" ref="N3:N8" si="30">IF(ISNUMBER(J4),NA(),M3)</f>
        <v>#N/A</v>
      </c>
      <c r="O3" s="2">
        <f t="array" ref="O3">(PRODUCT($J$2:J3+1))-1</f>
        <v>1.7472740274748766E-3</v>
      </c>
      <c r="P3" s="2">
        <f t="array" ref="P3">(PRODUCT($K$2:K3+1))-1</f>
        <v>1.4637370452905696E-3</v>
      </c>
      <c r="Q3" s="69">
        <f t="shared" ref="Q3:Q8" si="31">(J3+1)*Q2</f>
        <v>100.17472740274748</v>
      </c>
      <c r="R3" s="69">
        <f t="shared" ref="R3:R8" si="32">(K3+1)*R2</f>
        <v>100.14637370452905</v>
      </c>
      <c r="T3" s="3">
        <f t="shared" si="4"/>
        <v>45749</v>
      </c>
      <c r="U3" s="70">
        <f>VLOOKUP(U$1,Market_Values!B:XFD,MATCH('Headline Attribution'!$B3,EMD_Returns!$8:$8,0)-1,FALSE)</f>
        <v>378255599.041677</v>
      </c>
      <c r="V3" s="70">
        <f>VLOOKUP(V$1,Market_Values!$B:$XFD,MATCH('Headline Attribution'!$B3,EMD_Returns!$8:$8,0)-1,FALSE)</f>
        <v>188738046.45063999</v>
      </c>
      <c r="W3" s="70">
        <f>VLOOKUP(W$1,Market_Values!$B:$XFD,MATCH('Headline Attribution'!$B3,EMD_Returns!$8:$8,0)-1,FALSE)</f>
        <v>222904037.64480001</v>
      </c>
      <c r="X3" s="70">
        <f>VLOOKUP(X$1,Market_Values!$B:$XFD,MATCH('Headline Attribution'!$B3,EMD_Returns!$8:$8,0)-1,FALSE)</f>
        <v>267878076.351484</v>
      </c>
      <c r="Y3" s="70">
        <f>VLOOKUP(Y$1,Market_Values!$B:$XFD,MATCH('Headline Attribution'!$B3,EMD_Returns!$8:$8,0)-1,FALSE)</f>
        <v>244730092.03049999</v>
      </c>
      <c r="Z3" s="71"/>
      <c r="AA3" s="3">
        <f t="shared" si="5"/>
        <v>45749</v>
      </c>
      <c r="AB3" s="72">
        <f t="shared" ref="AB3:AB66" si="33">C3</f>
        <v>-4.6240599500202401E-5</v>
      </c>
      <c r="AC3" s="72">
        <f t="shared" ref="AC3:AC66" si="34">D3</f>
        <v>1.7996034121758899E-4</v>
      </c>
      <c r="AD3" s="72">
        <f t="shared" ref="AD3:AD66" si="35">E3</f>
        <v>-2.3226255992048198E-4</v>
      </c>
      <c r="AE3" s="72">
        <f t="shared" ref="AE3:AE66" si="36">F3</f>
        <v>4.6896635396742603E-4</v>
      </c>
      <c r="AF3" s="72">
        <f t="shared" ref="AF3:AF66" si="37">G3</f>
        <v>7.6081787922022094E-4</v>
      </c>
      <c r="AG3" s="2"/>
      <c r="AH3" s="9">
        <f t="shared" si="6"/>
        <v>45749</v>
      </c>
      <c r="AI3" s="2">
        <f t="array" ref="AI3">PRODUCT(AB$2:AB3+1)-1</f>
        <v>8.6664955919424358E-4</v>
      </c>
      <c r="AJ3" s="2">
        <f t="array" ref="AJ3">PRODUCT($AC$2:AC3+1)-1</f>
        <v>2.2101014211455272E-3</v>
      </c>
      <c r="AK3" s="2" cm="1">
        <f t="array" ref="AK3">IFERROR(PRODUCT($AD$2:AD3+1)-1,"#N/A")</f>
        <v>1.2987852158183877E-3</v>
      </c>
      <c r="AL3" s="2">
        <f t="array" ref="AL3">PRODUCT(AE$2:AE3+1)-1</f>
        <v>1.6758147858115802E-3</v>
      </c>
      <c r="AM3" s="2">
        <f t="array" ref="AM3">PRODUCT(AF$2:AF3+1)-1</f>
        <v>3.2414910858997725E-3</v>
      </c>
      <c r="AN3" s="2"/>
      <c r="AO3" s="3">
        <f t="shared" si="7"/>
        <v>45749</v>
      </c>
      <c r="AP3" s="2">
        <f t="shared" ref="AP3:AP66" si="38">SUMPRODUCT(C3:G3,U3:Y3)/SUM(U3:X3)</f>
        <v>2.6141946161072706E-4</v>
      </c>
      <c r="AQ3" s="2">
        <f t="shared" si="8"/>
        <v>3.7892094661073108E-4</v>
      </c>
      <c r="AR3" s="2">
        <f t="shared" ref="AR3:AR66" si="39">O3-P3</f>
        <v>2.8353698218430701E-4</v>
      </c>
      <c r="AS3" s="2" t="e">
        <f t="shared" si="9"/>
        <v>#N/A</v>
      </c>
      <c r="AT3" s="2">
        <f t="array" ref="AT3">PRODUCT($AP$2:AP3+1)-1</f>
        <v>2.1510904803827557E-3</v>
      </c>
      <c r="AU3" s="2">
        <f t="shared" si="10"/>
        <v>1.4637370452905696E-3</v>
      </c>
      <c r="AV3" s="69">
        <f t="shared" ref="AV3:AV8" si="40">(AP3+1)*AV2</f>
        <v>100.21510904803829</v>
      </c>
      <c r="AW3" s="69">
        <f t="shared" si="11"/>
        <v>100.14637370452905</v>
      </c>
      <c r="AX3" s="2"/>
      <c r="AY3" s="2">
        <f t="shared" ref="AY3:AY66" si="41">AVERAGE(AC3:AF3)</f>
        <v>2.943705036211885E-4</v>
      </c>
      <c r="AZ3" s="2">
        <f t="shared" ref="AZ3:AZ66" si="42">(SUMPRODUCT(AC3:AF3,V3:Y3))/SUM(V3:Y3)</f>
        <v>3.1811074373665373E-4</v>
      </c>
      <c r="BA3" s="2">
        <f t="shared" si="12"/>
        <v>2.374024011546523E-5</v>
      </c>
      <c r="BB3" s="2">
        <f t="shared" ref="BB3:BB66" si="43">BA3*SUM(V3:Y3)/SUM(U3:Y3)</f>
        <v>1.6845930400237924E-5</v>
      </c>
      <c r="BC3" s="2"/>
      <c r="BD3" s="78">
        <f t="shared" si="13"/>
        <v>45749</v>
      </c>
      <c r="BE3" s="2">
        <f t="shared" ref="BE3:BE66" si="44">(SUMPRODUCT(AB3:AF3,$U$2:$Y$2))/SUM($U$2:$Y$2)</f>
        <v>2.1210941993092961E-4</v>
      </c>
      <c r="BF3" s="72">
        <f t="shared" ref="BF3:BF66" si="45">BB3</f>
        <v>1.6845930400237924E-5</v>
      </c>
      <c r="BG3" s="2" cm="1">
        <f t="array" ref="BG3">(PRODUCT(BF$2:BF3+1))-1</f>
        <v>1.2284707531229344E-6</v>
      </c>
      <c r="BH3" s="72">
        <f t="shared" ref="BH3:BH66" si="46">M3-BG3</f>
        <v>2.8230851143118407E-4</v>
      </c>
      <c r="BI3" s="73">
        <f t="shared" ref="BI3:BI66" si="47">AQ3*SUM(U3:Y3)</f>
        <v>493546.75022363407</v>
      </c>
      <c r="BJ3" s="74">
        <f>SUM($BI$2:BI3)</f>
        <v>893891.45882482629</v>
      </c>
      <c r="BK3" s="72">
        <f t="shared" si="14"/>
        <v>1.0600132380572411E-4</v>
      </c>
      <c r="BL3" s="2">
        <f>SUM($BK$2:BK3)</f>
        <v>3.6089628784511806E-4</v>
      </c>
      <c r="BM3" s="2"/>
      <c r="BN3" s="79">
        <f t="shared" si="15"/>
        <v>45749</v>
      </c>
      <c r="BO3" s="2">
        <f t="array" ref="BO3">(PRODUCT(AB$2:AB3+1)-1)-(PRODUCT($K$2:$K3+1)-1)</f>
        <v>-5.97087486096326E-4</v>
      </c>
      <c r="BP3" s="2">
        <f t="array" ref="BP3">AJ3-(PRODUCT($K$2:K3+1)-1)</f>
        <v>7.4636437585495763E-4</v>
      </c>
      <c r="BQ3" s="2" t="e">
        <f>NA()</f>
        <v>#N/A</v>
      </c>
      <c r="BR3" s="2">
        <f t="array" ref="BR3">(PRODUCT(AE$2:AE3+1)-1)-(PRODUCT($K$2:$K3+1)-1)</f>
        <v>2.1207774052101058E-4</v>
      </c>
      <c r="BS3" s="2"/>
      <c r="BT3" s="3">
        <f t="shared" si="16"/>
        <v>45749</v>
      </c>
      <c r="BU3" s="2">
        <f t="shared" si="17"/>
        <v>1.7996034121758899E-4</v>
      </c>
      <c r="BV3" s="2">
        <f t="shared" si="18"/>
        <v>2.9746182621759299E-4</v>
      </c>
      <c r="BW3" s="2" cm="1">
        <f t="array" ref="BW3">PRODUCT($BU$2:BU3+1)-1</f>
        <v>2.2101014211455272E-3</v>
      </c>
      <c r="BX3" s="2">
        <f t="array" ref="BX3">BW3-(PRODUCT($K$2:K3+1)-1)</f>
        <v>7.4636437585495763E-4</v>
      </c>
      <c r="BY3" s="2">
        <f t="shared" si="19"/>
        <v>2.8121444791040189E-5</v>
      </c>
      <c r="BZ3" s="2"/>
      <c r="CC3" s="3">
        <v>44655</v>
      </c>
      <c r="CD3" s="2">
        <v>2.6489837764125403E-3</v>
      </c>
      <c r="CE3" s="2">
        <v>2.6329799687312399E-3</v>
      </c>
      <c r="CF3" s="2" t="e">
        <f>NA()</f>
        <v>#N/A</v>
      </c>
      <c r="CG3" s="2">
        <v>5.0684350528227293E-3</v>
      </c>
      <c r="CH3" s="2">
        <v>5.5847249568536927E-3</v>
      </c>
      <c r="CJ3" s="9">
        <f t="shared" si="20"/>
        <v>44655</v>
      </c>
      <c r="CK3" s="2">
        <f t="array" ref="CK3">PRODUCT(CD$2:CD3+1)-1</f>
        <v>6.8880214056008526E-3</v>
      </c>
      <c r="CL3" s="2">
        <f t="array" ref="CL3">PRODUCT(CE$2:CE3+1)-1</f>
        <v>4.4071126787663673E-3</v>
      </c>
      <c r="CM3" s="2"/>
      <c r="CN3" s="2">
        <f t="array" ref="CN3">PRODUCT(CG$2:CG3+1)-1</f>
        <v>8.7060209909455288E-3</v>
      </c>
      <c r="CO3" s="2">
        <f t="array" ref="CO3">PRODUCT(CH$2:CH3+1)-1</f>
        <v>1.0028565847941984E-2</v>
      </c>
      <c r="CQ3" s="9">
        <f t="shared" si="21"/>
        <v>44655</v>
      </c>
      <c r="CR3" s="72">
        <f t="shared" si="22"/>
        <v>-3.1405444423411311E-3</v>
      </c>
      <c r="CS3" s="72">
        <f t="shared" si="23"/>
        <v>-5.6214531691756164E-3</v>
      </c>
      <c r="CT3" s="72"/>
      <c r="CU3" s="72">
        <f t="shared" si="24"/>
        <v>-1.3225448569964549E-3</v>
      </c>
      <c r="CV3" s="72"/>
      <c r="CW3" s="3">
        <f t="shared" si="25"/>
        <v>44655</v>
      </c>
      <c r="CX3" s="75">
        <f t="shared" ref="CX3:CX66" si="48">(CG3+1)*CX2</f>
        <v>100.50684350528228</v>
      </c>
      <c r="CY3" s="75">
        <f t="shared" ref="CY3:CY66" si="49">(CH3+1)*CY2</f>
        <v>100.55847249568536</v>
      </c>
      <c r="CZ3" s="75">
        <f t="shared" ref="CZ3:CZ66" si="50">(CX3/$CX$2)/(CY3/$CY$2)*100</f>
        <v>99.948657741986565</v>
      </c>
      <c r="DA3" s="72">
        <f>(CZ3/MAX($CZ$2:CZ3))-1</f>
        <v>-5.1342258013431508E-4</v>
      </c>
      <c r="DC3" s="3">
        <f t="shared" si="26"/>
        <v>44655</v>
      </c>
      <c r="DD3" s="2">
        <f t="shared" si="27"/>
        <v>-2.9357411804411524E-3</v>
      </c>
      <c r="DE3" s="2">
        <f t="shared" si="28"/>
        <v>-2.9517449881224529E-3</v>
      </c>
      <c r="DF3" s="2" t="e">
        <f>NA()</f>
        <v>#N/A</v>
      </c>
      <c r="DG3" s="2">
        <f t="shared" si="29"/>
        <v>-5.1628990403096344E-4</v>
      </c>
      <c r="DH3" s="69"/>
      <c r="EM3" s="72"/>
      <c r="EN3" s="72"/>
      <c r="EO3" s="2"/>
      <c r="EP3" s="72"/>
      <c r="EQ3" s="72"/>
      <c r="ER3" s="72"/>
      <c r="ES3" s="72"/>
      <c r="ET3" s="72"/>
      <c r="EU3" s="72"/>
      <c r="EV3" s="72"/>
      <c r="EX3" s="72"/>
      <c r="EY3" s="72"/>
      <c r="EZ3" s="72"/>
    </row>
    <row r="4" spans="1:174" x14ac:dyDescent="0.3">
      <c r="A4" s="3">
        <f t="shared" si="0"/>
        <v>45750</v>
      </c>
      <c r="B4" s="47" t="s">
        <v>87</v>
      </c>
      <c r="C4" s="2">
        <f>VLOOKUP(C$1,EMD_Returns!$B:$XFD,MATCH('Headline Attribution'!$B4,EMD_Returns!$8:$8,0)-1,FALSE)/100</f>
        <v>2.2944273923304302E-3</v>
      </c>
      <c r="D4" s="2">
        <f>VLOOKUP(D$1,EMD_Returns!$B:$XFD,MATCH('Headline Attribution'!$B4,EMD_Returns!$8:$8,0)-1,FALSE)/100</f>
        <v>8.6278388165173003E-4</v>
      </c>
      <c r="E4" s="2">
        <f>IFERROR(VLOOKUP(E$1,EMD_Returns!$B:$XFD,MATCH('Headline Attribution'!$B4,EMD_Returns!$8:$8,0)-1,FALSE)/100,"#N/A")</f>
        <v>-2.52966875536442E-3</v>
      </c>
      <c r="F4" s="2">
        <f>VLOOKUP(F$1,EMD_Returns!$B:$XFD,MATCH('Headline Attribution'!$B4,EMD_Returns!$8:$8,0)-1,FALSE)/100</f>
        <v>-5.8364672303918797E-3</v>
      </c>
      <c r="G4" s="2">
        <f>VLOOKUP(G$1,EMD_Returns!$B:$XFD,MATCH('Headline Attribution'!$B4,EMD_Returns!$8:$8,0)-1,FALSE)/100</f>
        <v>7.2222750166302E-3</v>
      </c>
      <c r="H4" s="2"/>
      <c r="I4" s="9">
        <f t="shared" si="1"/>
        <v>45750</v>
      </c>
      <c r="J4" s="2">
        <f>VLOOKUP(J$1,EMD_Returns!$B:$XFD,MATCH('Headline Attribution'!$B4,EMD_Returns!$8:$8,0)-1,FALSE)/100</f>
        <v>5.1549792035832098E-4</v>
      </c>
      <c r="K4" s="85">
        <f>VLOOKUP(K$1,EMD_Returns!$B:$XFD,MATCH('Headline Attribution'!$B4,EMD_Returns!$32:$32,0)-1,FALSE)/100</f>
        <v>2.5611752500001002E-3</v>
      </c>
      <c r="L4" s="2">
        <f t="shared" si="2"/>
        <v>-2.0456773296417792E-3</v>
      </c>
      <c r="M4" s="2">
        <f t="shared" si="3"/>
        <v>-1.7649885184229941E-3</v>
      </c>
      <c r="N4" s="2" t="e">
        <f t="shared" si="30"/>
        <v>#N/A</v>
      </c>
      <c r="O4" s="2">
        <f t="array" ref="O4">(PRODUCT($J$2:J4+1))-1</f>
        <v>2.2636726639606586E-3</v>
      </c>
      <c r="P4" s="2">
        <f t="array" ref="P4">(PRODUCT($K$2:K4+1))-1</f>
        <v>4.0286611823836527E-3</v>
      </c>
      <c r="Q4" s="69">
        <f t="shared" si="31"/>
        <v>100.22636726639605</v>
      </c>
      <c r="R4" s="69">
        <f t="shared" si="32"/>
        <v>100.40286611823835</v>
      </c>
      <c r="T4" s="3">
        <f t="shared" si="4"/>
        <v>45750</v>
      </c>
      <c r="U4" s="70">
        <f>VLOOKUP(U$1,Market_Values!B:XFD,MATCH('Headline Attribution'!$B4,EMD_Returns!$8:$8,0)-1,FALSE)</f>
        <v>378238183.95601302</v>
      </c>
      <c r="V4" s="70">
        <f>VLOOKUP(V$1,Market_Values!$B:$XFD,MATCH('Headline Attribution'!$B4,EMD_Returns!$8:$8,0)-1,FALSE)</f>
        <v>188772011.81388</v>
      </c>
      <c r="W4" s="70">
        <f>VLOOKUP(W$1,Market_Values!$B:$XFD,MATCH('Headline Attribution'!$B4,EMD_Returns!$8:$8,0)-1,FALSE)</f>
        <v>222852265.38240001</v>
      </c>
      <c r="X4" s="70">
        <f>VLOOKUP(X$1,Market_Values!$B:$XFD,MATCH('Headline Attribution'!$B4,EMD_Returns!$8:$8,0)-1,FALSE)</f>
        <v>268010534.44983801</v>
      </c>
      <c r="Y4" s="70">
        <f>VLOOKUP(Y$1,Market_Values!$B:$XFD,MATCH('Headline Attribution'!$B4,EMD_Returns!$8:$8,0)-1,FALSE)</f>
        <v>244916287.06009999</v>
      </c>
      <c r="Z4" s="71"/>
      <c r="AA4" s="3">
        <f t="shared" si="5"/>
        <v>45750</v>
      </c>
      <c r="AB4" s="72">
        <f t="shared" si="33"/>
        <v>2.2944273923304302E-3</v>
      </c>
      <c r="AC4" s="72">
        <f t="shared" si="34"/>
        <v>8.6278388165173003E-4</v>
      </c>
      <c r="AD4" s="72">
        <f t="shared" si="35"/>
        <v>-2.52966875536442E-3</v>
      </c>
      <c r="AE4" s="72">
        <f t="shared" si="36"/>
        <v>-5.8364672303918797E-3</v>
      </c>
      <c r="AF4" s="72">
        <f t="shared" si="37"/>
        <v>7.2222750166302E-3</v>
      </c>
      <c r="AG4" s="2"/>
      <c r="AH4" s="9">
        <f t="shared" si="6"/>
        <v>45750</v>
      </c>
      <c r="AI4" s="2">
        <f t="array" ref="AI4">PRODUCT(AB$2:AB4+1)-1</f>
        <v>3.1630654160128557E-3</v>
      </c>
      <c r="AJ4" s="2">
        <f t="array" ref="AJ4">PRODUCT($AC$2:AC4+1)-1</f>
        <v>3.0747921426801383E-3</v>
      </c>
      <c r="AK4" s="2" cm="1">
        <f t="array" ref="AK4">IFERROR(PRODUCT($AD$2:AD4+1)-1,"#N/A")</f>
        <v>-1.2341690359264357E-3</v>
      </c>
      <c r="AL4" s="2">
        <f t="array" ref="AL4">PRODUCT(AE$2:AE4+1)-1</f>
        <v>-4.1704332826618673E-3</v>
      </c>
      <c r="AM4" s="2">
        <f t="array" ref="AM4">PRODUCT(AF$2:AF4+1)-1</f>
        <v>1.0487177042616258E-2</v>
      </c>
      <c r="AN4" s="2"/>
      <c r="AO4" s="3">
        <f t="shared" si="7"/>
        <v>45750</v>
      </c>
      <c r="AP4" s="2">
        <f t="shared" si="38"/>
        <v>6.3484479580214453E-4</v>
      </c>
      <c r="AQ4" s="2">
        <f t="shared" si="8"/>
        <v>-1.9263304541979557E-3</v>
      </c>
      <c r="AR4" s="2">
        <f t="shared" si="39"/>
        <v>-1.7649885184229941E-3</v>
      </c>
      <c r="AS4" s="2" t="e">
        <f t="shared" si="9"/>
        <v>#N/A</v>
      </c>
      <c r="AT4" s="2">
        <f t="array" ref="AT4">PRODUCT($AP$2:AP4+1)-1</f>
        <v>2.7873008847818515E-3</v>
      </c>
      <c r="AU4" s="2">
        <f t="shared" si="10"/>
        <v>4.0286611823836527E-3</v>
      </c>
      <c r="AV4" s="69">
        <f t="shared" si="40"/>
        <v>100.27873008847818</v>
      </c>
      <c r="AW4" s="69">
        <f t="shared" si="11"/>
        <v>100.40286611823835</v>
      </c>
      <c r="AX4" s="2"/>
      <c r="AY4" s="2">
        <f t="shared" si="41"/>
        <v>-7.0269271868592499E-5</v>
      </c>
      <c r="AZ4" s="2">
        <f t="shared" si="42"/>
        <v>-2.1227045697202259E-4</v>
      </c>
      <c r="BA4" s="2">
        <f t="shared" si="12"/>
        <v>-1.4200118510343009E-4</v>
      </c>
      <c r="BB4" s="2">
        <f t="shared" si="43"/>
        <v>-1.00774049535223E-4</v>
      </c>
      <c r="BC4" s="2"/>
      <c r="BD4" s="78">
        <f t="shared" si="13"/>
        <v>45750</v>
      </c>
      <c r="BE4" s="2">
        <f t="shared" si="44"/>
        <v>5.1419132906943825E-4</v>
      </c>
      <c r="BF4" s="72">
        <f t="shared" si="45"/>
        <v>-1.00774049535223E-4</v>
      </c>
      <c r="BG4" s="2" cm="1">
        <f t="array" ref="BG4">(PRODUCT(BF$2:BF4+1))-1</f>
        <v>-9.9545702580083884E-5</v>
      </c>
      <c r="BH4" s="72">
        <f t="shared" si="46"/>
        <v>-1.6654428158429102E-3</v>
      </c>
      <c r="BI4" s="73">
        <f t="shared" si="47"/>
        <v>-2509602.6705949646</v>
      </c>
      <c r="BJ4" s="74">
        <f>SUM($BI$2:BI4)</f>
        <v>-1615711.2117701382</v>
      </c>
      <c r="BK4" s="72">
        <f t="shared" si="14"/>
        <v>-7.2646178604146084E-4</v>
      </c>
      <c r="BL4" s="2">
        <f>SUM($BK$2:BK4)</f>
        <v>-3.6556549819634278E-4</v>
      </c>
      <c r="BM4" s="2"/>
      <c r="BN4" s="79">
        <f t="shared" si="15"/>
        <v>45750</v>
      </c>
      <c r="BO4" s="2">
        <f t="array" ref="BO4">(PRODUCT(AB$2:AB4+1)-1)-(PRODUCT($K$2:$K4+1)-1)</f>
        <v>-8.6559576637079694E-4</v>
      </c>
      <c r="BP4" s="2">
        <f t="array" ref="BP4">AJ4-(PRODUCT($K$2:K4+1)-1)</f>
        <v>-9.5386903970351433E-4</v>
      </c>
      <c r="BQ4" s="2" t="e">
        <f>NA()</f>
        <v>#N/A</v>
      </c>
      <c r="BR4" s="2">
        <f t="array" ref="BR4">(PRODUCT(AE$2:AE4+1)-1)-(PRODUCT($K$2:$K4+1)-1)</f>
        <v>-8.19909446504552E-3</v>
      </c>
      <c r="BS4" s="2"/>
      <c r="BT4" s="3">
        <f t="shared" si="16"/>
        <v>45750</v>
      </c>
      <c r="BU4" s="2">
        <f t="shared" si="17"/>
        <v>8.6278388165173003E-4</v>
      </c>
      <c r="BV4" s="2">
        <f t="shared" si="18"/>
        <v>-1.6983913683483701E-3</v>
      </c>
      <c r="BW4" s="2" cm="1">
        <f t="array" ref="BW4">PRODUCT($BU$2:BU4+1)-1</f>
        <v>3.0747921426801383E-3</v>
      </c>
      <c r="BX4" s="2">
        <f t="array" ref="BX4">BW4-(PRODUCT($K$2:K4+1)-1)</f>
        <v>-9.5386903970351433E-4</v>
      </c>
      <c r="BY4" s="2">
        <f t="shared" si="19"/>
        <v>-1.6054775718910019E-4</v>
      </c>
      <c r="BZ4" s="2"/>
      <c r="CC4" s="3">
        <v>44656</v>
      </c>
      <c r="CD4" s="2">
        <v>-6.5732837822861699E-3</v>
      </c>
      <c r="CE4" s="2">
        <v>-2.6287206140714905E-3</v>
      </c>
      <c r="CF4" s="2" t="e">
        <f>NA()</f>
        <v>#N/A</v>
      </c>
      <c r="CG4" s="2">
        <v>-7.5694458224683202E-3</v>
      </c>
      <c r="CH4" s="2">
        <v>-7.1974618522435696E-3</v>
      </c>
      <c r="CJ4" s="9">
        <f t="shared" si="20"/>
        <v>44656</v>
      </c>
      <c r="CK4" s="2">
        <f t="array" ref="CK4">PRODUCT(CD$2:CD4+1)-1</f>
        <v>2.6946070391731247E-4</v>
      </c>
      <c r="CL4" s="2">
        <f t="array" ref="CL4">PRODUCT(CE$2:CE4+1)-1</f>
        <v>1.766806996747583E-3</v>
      </c>
      <c r="CM4" s="2"/>
      <c r="CN4" s="2">
        <f t="array" ref="CN4">PRODUCT(CG$2:CG4+1)-1</f>
        <v>1.070675414256872E-3</v>
      </c>
      <c r="CO4" s="2">
        <f t="array" ref="CO4">PRODUCT(CH$2:CH4+1)-1</f>
        <v>2.7589237755751839E-3</v>
      </c>
      <c r="CQ4" s="9">
        <f t="shared" si="21"/>
        <v>44656</v>
      </c>
      <c r="CR4" s="72">
        <f t="shared" si="22"/>
        <v>-2.4894630716578714E-3</v>
      </c>
      <c r="CS4" s="72">
        <f t="shared" si="23"/>
        <v>-9.9211677882760085E-4</v>
      </c>
      <c r="CT4" s="72"/>
      <c r="CU4" s="72">
        <f t="shared" si="24"/>
        <v>-1.6882483613183119E-3</v>
      </c>
      <c r="CV4" s="72"/>
      <c r="CW4" s="3">
        <f t="shared" si="25"/>
        <v>44656</v>
      </c>
      <c r="CX4" s="75">
        <f t="shared" si="48"/>
        <v>99.746062398581742</v>
      </c>
      <c r="CY4" s="75">
        <f t="shared" si="49"/>
        <v>99.834706725977782</v>
      </c>
      <c r="CZ4" s="75">
        <f t="shared" si="50"/>
        <v>99.911208906899134</v>
      </c>
      <c r="DA4" s="72">
        <f>(CZ4/MAX($CZ$2:CZ4))-1</f>
        <v>-8.8791093100870633E-4</v>
      </c>
      <c r="DC4" s="3">
        <f t="shared" si="26"/>
        <v>44656</v>
      </c>
      <c r="DD4" s="2">
        <f t="shared" si="27"/>
        <v>6.2417806995739965E-4</v>
      </c>
      <c r="DE4" s="2">
        <f t="shared" si="28"/>
        <v>4.5687412381720787E-3</v>
      </c>
      <c r="DF4" s="2" t="e">
        <f>NA()</f>
        <v>#N/A</v>
      </c>
      <c r="DG4" s="2">
        <f t="shared" si="29"/>
        <v>-3.7198397022475058E-4</v>
      </c>
      <c r="DH4" s="69"/>
      <c r="EM4" s="72"/>
      <c r="EN4" s="72"/>
      <c r="EO4" s="2"/>
      <c r="EP4" s="72"/>
      <c r="EQ4" s="72"/>
      <c r="ER4" s="72"/>
      <c r="ES4" s="72"/>
      <c r="ET4" s="72"/>
      <c r="EU4" s="72"/>
      <c r="EV4" s="72"/>
      <c r="EX4" s="72"/>
      <c r="EY4" s="72"/>
      <c r="EZ4" s="72"/>
      <c r="FP4" s="3"/>
      <c r="FR4" s="2"/>
    </row>
    <row r="5" spans="1:174" x14ac:dyDescent="0.3">
      <c r="A5" s="3">
        <f t="shared" si="0"/>
        <v>45751</v>
      </c>
      <c r="B5" s="47" t="s">
        <v>88</v>
      </c>
      <c r="C5" s="2">
        <f>VLOOKUP(C$1,EMD_Returns!$B:$XFD,MATCH('Headline Attribution'!$B5,EMD_Returns!$8:$8,0)-1,FALSE)/100</f>
        <v>-3.24885932056862E-3</v>
      </c>
      <c r="D5" s="2">
        <f>VLOOKUP(D$1,EMD_Returns!$B:$XFD,MATCH('Headline Attribution'!$B5,EMD_Returns!$8:$8,0)-1,FALSE)/100</f>
        <v>-4.64916031612694E-3</v>
      </c>
      <c r="E5" s="2">
        <f>IFERROR(VLOOKUP(E$1,EMD_Returns!$B:$XFD,MATCH('Headline Attribution'!$B5,EMD_Returns!$8:$8,0)-1,FALSE)/100,"#N/A")</f>
        <v>-8.3393177157126096E-3</v>
      </c>
      <c r="F5" s="2">
        <f>VLOOKUP(F$1,EMD_Returns!$B:$XFD,MATCH('Headline Attribution'!$B5,EMD_Returns!$8:$8,0)-1,FALSE)/100</f>
        <v>-7.6779131362037E-3</v>
      </c>
      <c r="G5" s="2">
        <f>VLOOKUP(G$1,EMD_Returns!$B:$XFD,MATCH('Headline Attribution'!$B5,EMD_Returns!$8:$8,0)-1,FALSE)/100</f>
        <v>0</v>
      </c>
      <c r="H5" s="2"/>
      <c r="I5" s="9">
        <f t="shared" si="1"/>
        <v>45751</v>
      </c>
      <c r="J5" s="2">
        <f>VLOOKUP(J$1,EMD_Returns!$B:$XFD,MATCH('Headline Attribution'!$B5,EMD_Returns!$8:$8,0)-1,FALSE)/100</f>
        <v>-4.6104193209906006E-3</v>
      </c>
      <c r="K5" s="85">
        <f>VLOOKUP(K$1,EMD_Returns!$B:$XFD,MATCH('Headline Attribution'!$B5,EMD_Returns!$32:$32,0)-1,FALSE)/100</f>
        <v>-4.9564066499999697E-3</v>
      </c>
      <c r="L5" s="2">
        <f>IF(ISNUMBER(K5),J5-K5,0)</f>
        <v>3.4598732900936909E-4</v>
      </c>
      <c r="M5" s="2">
        <f t="shared" si="3"/>
        <v>-1.4094699865249138E-3</v>
      </c>
      <c r="N5" s="2" t="e">
        <f t="shared" si="30"/>
        <v>#N/A</v>
      </c>
      <c r="O5" s="2">
        <f t="array" ref="O5">(PRODUCT($J$2:J5+1))-1</f>
        <v>-2.3571831372162233E-3</v>
      </c>
      <c r="P5" s="2">
        <f t="array" ref="P5">(PRODUCT($K$2:K5+1))-1</f>
        <v>-9.4771315069130946E-4</v>
      </c>
      <c r="Q5" s="69">
        <f t="shared" si="31"/>
        <v>99.764281686278366</v>
      </c>
      <c r="R5" s="69">
        <f t="shared" si="32"/>
        <v>99.905228684930862</v>
      </c>
      <c r="T5" s="3">
        <f t="shared" si="4"/>
        <v>45751</v>
      </c>
      <c r="U5" s="70">
        <f>VLOOKUP(U$1,Market_Values!B:XFD,MATCH('Headline Attribution'!$B5,EMD_Returns!$8:$8,0)-1,FALSE)</f>
        <v>379106033.24482697</v>
      </c>
      <c r="V5" s="70">
        <f>VLOOKUP(V$1,Market_Values!$B:$XFD,MATCH('Headline Attribution'!$B5,EMD_Returns!$8:$8,0)-1,FALSE)</f>
        <v>188934881.26298001</v>
      </c>
      <c r="W5" s="70">
        <f>VLOOKUP(W$1,Market_Values!$B:$XFD,MATCH('Headline Attribution'!$B5,EMD_Returns!$8:$8,0)-1,FALSE)</f>
        <v>222288522.96959999</v>
      </c>
      <c r="X5" s="70">
        <f>VLOOKUP(X$1,Market_Values!$B:$XFD,MATCH('Headline Attribution'!$B5,EMD_Returns!$8:$8,0)-1,FALSE)</f>
        <v>266434670.50350201</v>
      </c>
      <c r="Y5" s="70">
        <f>VLOOKUP(Y$1,Market_Values!$B:$XFD,MATCH('Headline Attribution'!$B5,EMD_Returns!$8:$8,0)-1,FALSE)</f>
        <v>246685139.84130001</v>
      </c>
      <c r="Z5" s="71"/>
      <c r="AA5" s="3">
        <f t="shared" si="5"/>
        <v>45751</v>
      </c>
      <c r="AB5" s="72">
        <f t="shared" si="33"/>
        <v>-3.24885932056862E-3</v>
      </c>
      <c r="AC5" s="72">
        <f t="shared" si="34"/>
        <v>-4.64916031612694E-3</v>
      </c>
      <c r="AD5" s="72">
        <f t="shared" si="35"/>
        <v>-8.3393177157126096E-3</v>
      </c>
      <c r="AE5" s="72">
        <f t="shared" si="36"/>
        <v>-7.6779131362037E-3</v>
      </c>
      <c r="AF5" s="72">
        <f t="shared" si="37"/>
        <v>0</v>
      </c>
      <c r="AG5" s="2"/>
      <c r="AH5" s="9">
        <f t="shared" si="6"/>
        <v>45751</v>
      </c>
      <c r="AI5" s="2">
        <f t="array" ref="AI5">PRODUCT(AB$2:AB5+1)-1</f>
        <v>-9.6070259114178214E-5</v>
      </c>
      <c r="AJ5" s="2">
        <f t="array" ref="AJ5">PRODUCT($AC$2:AC5+1)-1</f>
        <v>-1.5886633750569201E-3</v>
      </c>
      <c r="AK5" s="2" cm="1">
        <f t="array" ref="AK5">IFERROR(PRODUCT($AD$2:AD5+1)-1,"#N/A")</f>
        <v>-9.563194623933513E-3</v>
      </c>
      <c r="AL5" s="2">
        <f t="array" ref="AL5">PRODUCT(AE$2:AE5+1)-1</f>
        <v>-1.1816326194380999E-2</v>
      </c>
      <c r="AM5" s="2">
        <f t="array" ref="AM5">PRODUCT(AF$2:AF5+1)-1</f>
        <v>1.0487177042616258E-2</v>
      </c>
      <c r="AN5" s="2"/>
      <c r="AO5" s="3">
        <f t="shared" si="7"/>
        <v>45751</v>
      </c>
      <c r="AP5" s="2">
        <f t="shared" si="38"/>
        <v>-5.6866499824374571E-3</v>
      </c>
      <c r="AQ5" s="2">
        <f t="shared" si="8"/>
        <v>-7.3024333243748747E-4</v>
      </c>
      <c r="AR5" s="2">
        <f t="shared" si="39"/>
        <v>-1.4094699865249138E-3</v>
      </c>
      <c r="AS5" s="2" t="e">
        <f t="shared" si="9"/>
        <v>#N/A</v>
      </c>
      <c r="AT5" s="2">
        <f t="array" ref="AT5">PRODUCT($AP$2:AP5+1)-1</f>
        <v>-2.9151995021831079E-3</v>
      </c>
      <c r="AU5" s="2">
        <f t="shared" si="10"/>
        <v>-9.4771315069130946E-4</v>
      </c>
      <c r="AV5" s="69">
        <f t="shared" si="40"/>
        <v>99.708480049781684</v>
      </c>
      <c r="AW5" s="69">
        <f t="shared" si="11"/>
        <v>99.905228684930862</v>
      </c>
      <c r="AX5" s="2"/>
      <c r="AY5" s="2">
        <f t="shared" si="41"/>
        <v>-5.1665977920108122E-3</v>
      </c>
      <c r="AZ5" s="2">
        <f t="shared" si="42"/>
        <v>-5.1688435108850402E-3</v>
      </c>
      <c r="BA5" s="2">
        <f t="shared" si="12"/>
        <v>-2.2457188742280518E-6</v>
      </c>
      <c r="BB5" s="2">
        <f t="shared" si="43"/>
        <v>-1.5925552964254725E-6</v>
      </c>
      <c r="BC5" s="2"/>
      <c r="BD5" s="78">
        <f t="shared" si="13"/>
        <v>45751</v>
      </c>
      <c r="BE5" s="2">
        <f t="shared" si="44"/>
        <v>-4.6238139254683114E-3</v>
      </c>
      <c r="BF5" s="72">
        <f t="shared" si="45"/>
        <v>-1.5925552964254725E-6</v>
      </c>
      <c r="BG5" s="2" cm="1">
        <f t="array" ref="BG5">(PRODUCT(BF$2:BF5+1))-1</f>
        <v>-1.0113809934442219E-4</v>
      </c>
      <c r="BH5" s="72">
        <f t="shared" si="46"/>
        <v>-1.3083318871804916E-3</v>
      </c>
      <c r="BI5" s="73">
        <f t="shared" si="47"/>
        <v>-951835.12239282625</v>
      </c>
      <c r="BJ5" s="74">
        <f>SUM($BI$2:BI5)</f>
        <v>-2567546.3341629645</v>
      </c>
      <c r="BK5" s="72">
        <f t="shared" si="14"/>
        <v>-5.4502958541672881E-4</v>
      </c>
      <c r="BL5" s="2">
        <f>SUM($BK$2:BK5)</f>
        <v>-9.1059508361307159E-4</v>
      </c>
      <c r="BM5" s="2"/>
      <c r="BN5" s="79">
        <f t="shared" si="15"/>
        <v>45751</v>
      </c>
      <c r="BO5" s="2">
        <f t="array" ref="BO5">(PRODUCT(AB$2:AB5+1)-1)-(PRODUCT($K$2:$K5+1)-1)</f>
        <v>8.5164289157713124E-4</v>
      </c>
      <c r="BP5" s="2">
        <f t="array" ref="BP5">AJ5-(PRODUCT($K$2:K5+1)-1)</f>
        <v>-6.4095022436561067E-4</v>
      </c>
      <c r="BQ5" s="2" t="e">
        <f>NA()</f>
        <v>#N/A</v>
      </c>
      <c r="BR5" s="2">
        <f t="array" ref="BR5">(PRODUCT(AE$2:AE5+1)-1)-(PRODUCT($K$2:$K5+1)-1)</f>
        <v>-1.086861304368969E-2</v>
      </c>
      <c r="BS5" s="2"/>
      <c r="BT5" s="3">
        <f t="shared" si="16"/>
        <v>45751</v>
      </c>
      <c r="BU5" s="2">
        <f t="shared" si="17"/>
        <v>-4.64916031612694E-3</v>
      </c>
      <c r="BV5" s="2">
        <f t="shared" si="18"/>
        <v>3.0724633387302965E-4</v>
      </c>
      <c r="BW5" s="2" cm="1">
        <f t="array" ref="BW5">PRODUCT($BU$2:BU5+1)-1</f>
        <v>-1.5886633750569201E-3</v>
      </c>
      <c r="BX5" s="2">
        <f t="array" ref="BX5">BW5-(PRODUCT($K$2:K5+1)-1)</f>
        <v>-6.4095022436561067E-4</v>
      </c>
      <c r="BY5" s="2">
        <f t="shared" si="19"/>
        <v>2.9074259009426936E-5</v>
      </c>
      <c r="BZ5" s="2"/>
      <c r="CC5" s="3">
        <v>44657</v>
      </c>
      <c r="CD5" s="2">
        <v>-6.0111463143348596E-3</v>
      </c>
      <c r="CE5" s="2">
        <v>-4.5599900601007697E-3</v>
      </c>
      <c r="CF5" s="2" t="e">
        <f>NA()</f>
        <v>#N/A</v>
      </c>
      <c r="CG5" s="2">
        <v>-8.8135972602728704E-3</v>
      </c>
      <c r="CH5" s="2">
        <v>-8.8261790557814246E-3</v>
      </c>
      <c r="CJ5" s="9">
        <f t="shared" si="20"/>
        <v>44657</v>
      </c>
      <c r="CK5" s="2">
        <f t="array" ref="CK5">PRODUCT(CD$2:CD5+1)-1</f>
        <v>-5.7433053781347221E-3</v>
      </c>
      <c r="CL5" s="2">
        <f t="array" ref="CL5">PRODUCT(CE$2:CE5+1)-1</f>
        <v>-2.801239685696455E-3</v>
      </c>
      <c r="CM5" s="2"/>
      <c r="CN5" s="2">
        <f t="array" ref="CN5">PRODUCT(CG$2:CG5+1)-1</f>
        <v>-7.7523583479137681E-3</v>
      </c>
      <c r="CO5" s="2">
        <f t="array" ref="CO5">PRODUCT(CH$2:CH5+1)-1</f>
        <v>-6.0916060354506696E-3</v>
      </c>
      <c r="CQ5" s="9">
        <f t="shared" si="21"/>
        <v>44657</v>
      </c>
      <c r="CR5" s="72">
        <f t="shared" si="22"/>
        <v>3.483006573159475E-4</v>
      </c>
      <c r="CS5" s="72">
        <f t="shared" si="23"/>
        <v>3.2903663497542146E-3</v>
      </c>
      <c r="CT5" s="72"/>
      <c r="CU5" s="72">
        <f t="shared" si="24"/>
        <v>-1.6607523124630985E-3</v>
      </c>
      <c r="CV5" s="72"/>
      <c r="CW5" s="3">
        <f t="shared" si="25"/>
        <v>44657</v>
      </c>
      <c r="CX5" s="75">
        <f t="shared" si="48"/>
        <v>98.866940776302599</v>
      </c>
      <c r="CY5" s="75">
        <f t="shared" si="49"/>
        <v>98.953547728432881</v>
      </c>
      <c r="CZ5" s="75">
        <f t="shared" si="50"/>
        <v>99.912477163155415</v>
      </c>
      <c r="DA5" s="72">
        <f>(CZ5/MAX($CZ$2:CZ5))-1</f>
        <v>-8.7522836844589058E-4</v>
      </c>
      <c r="DC5" s="3">
        <f t="shared" si="26"/>
        <v>44657</v>
      </c>
      <c r="DD5" s="2">
        <f t="shared" si="27"/>
        <v>2.815032741446565E-3</v>
      </c>
      <c r="DE5" s="2">
        <f t="shared" si="28"/>
        <v>4.2661889956806549E-3</v>
      </c>
      <c r="DF5" s="2" t="e">
        <f>NA()</f>
        <v>#N/A</v>
      </c>
      <c r="DG5" s="2">
        <f t="shared" si="29"/>
        <v>1.2581795508554219E-5</v>
      </c>
      <c r="DH5" s="69"/>
      <c r="EM5" s="72"/>
      <c r="EN5" s="72"/>
      <c r="EO5" s="2"/>
      <c r="EP5" s="72"/>
      <c r="EQ5" s="72"/>
      <c r="ER5" s="72"/>
      <c r="ES5" s="72"/>
      <c r="ET5" s="72"/>
      <c r="EU5" s="72"/>
      <c r="EV5" s="72"/>
      <c r="EX5" s="72"/>
      <c r="EY5" s="72"/>
      <c r="EZ5" s="72"/>
      <c r="FP5" s="3"/>
      <c r="FR5" s="2"/>
    </row>
    <row r="6" spans="1:174" x14ac:dyDescent="0.3">
      <c r="A6" s="3">
        <f t="shared" si="0"/>
        <v>45754</v>
      </c>
      <c r="B6" s="47" t="s">
        <v>89</v>
      </c>
      <c r="C6" s="2">
        <f>VLOOKUP(C$1,EMD_Returns!$B:$XFD,MATCH('Headline Attribution'!$B6,EMD_Returns!$8:$8,0)-1,FALSE)/100</f>
        <v>-4.8214697797988003E-3</v>
      </c>
      <c r="D6" s="2">
        <f>VLOOKUP(D$1,EMD_Returns!$B:$XFD,MATCH('Headline Attribution'!$B6,EMD_Returns!$8:$8,0)-1,FALSE)/100</f>
        <v>-2.2203933145898001E-2</v>
      </c>
      <c r="E6" s="2">
        <f>IFERROR(VLOOKUP(E$1,EMD_Returns!$B:$XFD,MATCH('Headline Attribution'!$B6,EMD_Returns!$8:$8,0)-1,FALSE)/100,"#N/A")</f>
        <v>-9.1009916492693597E-3</v>
      </c>
      <c r="F6" s="2">
        <f>VLOOKUP(F$1,EMD_Returns!$B:$XFD,MATCH('Headline Attribution'!$B6,EMD_Returns!$8:$8,0)-1,FALSE)/100</f>
        <v>-1.2864824728613699E-2</v>
      </c>
      <c r="G6" s="2">
        <f>VLOOKUP(G$1,EMD_Returns!$B:$XFD,MATCH('Headline Attribution'!$B6,EMD_Returns!$8:$8,0)-1,FALSE)/100</f>
        <v>-8.9631097273327204E-3</v>
      </c>
      <c r="H6" s="2"/>
      <c r="I6" s="9">
        <f t="shared" si="1"/>
        <v>45754</v>
      </c>
      <c r="J6" s="2">
        <f>VLOOKUP(J$1,EMD_Returns!$B:$XFD,MATCH('Headline Attribution'!$B6,EMD_Returns!$8:$8,0)-1,FALSE)/100</f>
        <v>-1.04930220884506E-2</v>
      </c>
      <c r="K6" s="85">
        <f>VLOOKUP(K$1,EMD_Returns!$B:$XFD,MATCH('Headline Attribution'!$B6,EMD_Returns!$32:$32,0)-1,FALSE)/100</f>
        <v>-6.1147325000000495E-3</v>
      </c>
      <c r="L6" s="2">
        <f t="shared" si="2"/>
        <v>-4.3782895884505509E-3</v>
      </c>
      <c r="M6" s="2">
        <f t="shared" si="3"/>
        <v>-5.7688206126532693E-3</v>
      </c>
      <c r="N6" s="2" t="e">
        <f t="shared" si="30"/>
        <v>#N/A</v>
      </c>
      <c r="O6" s="2">
        <f t="array" ref="O6">(PRODUCT($J$2:J6+1))-1</f>
        <v>-1.2825471250941467E-2</v>
      </c>
      <c r="P6" s="2">
        <f t="array" ref="P6">(PRODUCT($K$2:K6+1))-1</f>
        <v>-7.0566506382881977E-3</v>
      </c>
      <c r="Q6" s="69">
        <f t="shared" si="31"/>
        <v>98.717452874905845</v>
      </c>
      <c r="R6" s="69">
        <f t="shared" si="32"/>
        <v>99.294334936171182</v>
      </c>
      <c r="T6" s="3">
        <f t="shared" si="4"/>
        <v>45754</v>
      </c>
      <c r="U6" s="70">
        <f>VLOOKUP(U$1,Market_Values!B:XFD,MATCH('Headline Attribution'!$B6,EMD_Returns!$8:$8,0)-1,FALSE)</f>
        <v>378227181.96596199</v>
      </c>
      <c r="V6" s="70">
        <f>VLOOKUP(V$1,Market_Values!$B:$XFD,MATCH('Headline Attribution'!$B6,EMD_Returns!$8:$8,0)-1,FALSE)</f>
        <v>188056492.71068001</v>
      </c>
      <c r="W6" s="70">
        <f>VLOOKUP(W$1,Market_Values!$B:$XFD,MATCH('Headline Attribution'!$B6,EMD_Returns!$8:$8,0)-1,FALSE)</f>
        <v>220434788.352</v>
      </c>
      <c r="X6" s="70">
        <f>VLOOKUP(X$1,Market_Values!$B:$XFD,MATCH('Headline Attribution'!$B6,EMD_Returns!$8:$8,0)-1,FALSE)</f>
        <v>264390028.29857999</v>
      </c>
      <c r="Y6" s="70">
        <f>VLOOKUP(Y$1,Market_Values!$B:$XFD,MATCH('Headline Attribution'!$B6,EMD_Returns!$8:$8,0)-1,FALSE)</f>
        <v>246685139.84130001</v>
      </c>
      <c r="Z6" s="71"/>
      <c r="AA6" s="3">
        <f t="shared" si="5"/>
        <v>45754</v>
      </c>
      <c r="AB6" s="72">
        <f t="shared" si="33"/>
        <v>-4.8214697797988003E-3</v>
      </c>
      <c r="AC6" s="72">
        <f t="shared" si="34"/>
        <v>-2.2203933145898001E-2</v>
      </c>
      <c r="AD6" s="72">
        <f t="shared" si="35"/>
        <v>-9.1009916492693597E-3</v>
      </c>
      <c r="AE6" s="72">
        <f t="shared" si="36"/>
        <v>-1.2864824728613699E-2</v>
      </c>
      <c r="AF6" s="72">
        <f t="shared" si="37"/>
        <v>-8.9631097273327204E-3</v>
      </c>
      <c r="AG6" s="2"/>
      <c r="AH6" s="9">
        <f t="shared" si="6"/>
        <v>45754</v>
      </c>
      <c r="AI6" s="2">
        <f t="array" ref="AI6">PRODUCT(AB$2:AB6+1)-1</f>
        <v>-4.9170768390619513E-3</v>
      </c>
      <c r="AJ6" s="2">
        <f t="array" ref="AJ6">PRODUCT($AC$2:AC6+1)-1</f>
        <v>-2.3757321945583776E-2</v>
      </c>
      <c r="AK6" s="2" cm="1">
        <f t="array" ref="AK6">IFERROR(PRODUCT($AD$2:AD6+1)-1,"#N/A")</f>
        <v>-1.8577151718790152E-2</v>
      </c>
      <c r="AL6" s="2">
        <f t="array" ref="AL6">PRODUCT(AE$2:AE6+1)-1</f>
        <v>-2.4529135957567894E-2</v>
      </c>
      <c r="AM6" s="2">
        <f t="array" ref="AM6">PRODUCT(AF$2:AF6+1)-1</f>
        <v>1.4300695967206511E-3</v>
      </c>
      <c r="AN6" s="2"/>
      <c r="AO6" s="3">
        <f t="shared" si="7"/>
        <v>45754</v>
      </c>
      <c r="AP6" s="2">
        <f t="shared" si="38"/>
        <v>-1.2955634314119932E-2</v>
      </c>
      <c r="AQ6" s="2">
        <f t="shared" si="8"/>
        <v>-6.8409018141198825E-3</v>
      </c>
      <c r="AR6" s="2">
        <f t="shared" si="39"/>
        <v>-5.7688206126532693E-3</v>
      </c>
      <c r="AS6" s="2" t="e">
        <f t="shared" si="9"/>
        <v>#N/A</v>
      </c>
      <c r="AT6" s="2">
        <f t="array" ref="AT6">PRODUCT($AP$2:AP6+1)-1</f>
        <v>-1.5833065557600112E-2</v>
      </c>
      <c r="AU6" s="2">
        <f t="shared" si="10"/>
        <v>-7.0566506382881977E-3</v>
      </c>
      <c r="AV6" s="69">
        <f t="shared" si="40"/>
        <v>98.416693444239982</v>
      </c>
      <c r="AW6" s="69">
        <f t="shared" si="11"/>
        <v>99.294334936171182</v>
      </c>
      <c r="AX6" s="2"/>
      <c r="AY6" s="2">
        <f t="shared" si="41"/>
        <v>-1.3283214812778445E-2</v>
      </c>
      <c r="AZ6" s="2">
        <f t="shared" si="42"/>
        <v>-1.2825790154243056E-2</v>
      </c>
      <c r="BA6" s="2">
        <f t="shared" si="12"/>
        <v>4.5742465853538909E-4</v>
      </c>
      <c r="BB6" s="2">
        <f t="shared" si="43"/>
        <v>3.2411344833642582E-4</v>
      </c>
      <c r="BC6" s="2"/>
      <c r="BD6" s="78">
        <f t="shared" si="13"/>
        <v>45754</v>
      </c>
      <c r="BE6" s="2">
        <f t="shared" si="44"/>
        <v>-1.0502105704885122E-2</v>
      </c>
      <c r="BF6" s="72">
        <f t="shared" si="45"/>
        <v>3.2411344833642582E-4</v>
      </c>
      <c r="BG6" s="2" cm="1">
        <f t="array" ref="BG6">(PRODUCT(BF$2:BF6+1))-1</f>
        <v>2.2294256877386509E-4</v>
      </c>
      <c r="BH6" s="72">
        <f t="shared" si="46"/>
        <v>-5.9917631814271344E-3</v>
      </c>
      <c r="BI6" s="73">
        <f t="shared" si="47"/>
        <v>-8878078.8058139719</v>
      </c>
      <c r="BJ6" s="74">
        <f>SUM($BI$2:BI6)</f>
        <v>-11445625.139976937</v>
      </c>
      <c r="BK6" s="72">
        <f t="shared" si="14"/>
        <v>-2.323684449357934E-3</v>
      </c>
      <c r="BL6" s="2">
        <f>SUM($BK$2:BK6)</f>
        <v>-3.2342795329710055E-3</v>
      </c>
      <c r="BM6" s="2"/>
      <c r="BN6" s="79">
        <f t="shared" si="15"/>
        <v>45754</v>
      </c>
      <c r="BO6" s="2">
        <f t="array" ref="BO6">(PRODUCT(AB$2:AB6+1)-1)-(PRODUCT($K$2:$K6+1)-1)</f>
        <v>2.1395737992262465E-3</v>
      </c>
      <c r="BP6" s="2">
        <f t="array" ref="BP6">AJ6-(PRODUCT($K$2:K6+1)-1)</f>
        <v>-1.6700671307295578E-2</v>
      </c>
      <c r="BQ6" s="2" t="e">
        <f>NA()</f>
        <v>#N/A</v>
      </c>
      <c r="BR6" s="2">
        <f t="array" ref="BR6">(PRODUCT(AE$2:AE6+1)-1)-(PRODUCT($K$2:$K6+1)-1)</f>
        <v>-1.7472485319279696E-2</v>
      </c>
      <c r="BS6" s="2"/>
      <c r="BT6" s="3">
        <f t="shared" si="16"/>
        <v>45754</v>
      </c>
      <c r="BU6" s="2">
        <f t="shared" si="17"/>
        <v>-2.2203933145898001E-2</v>
      </c>
      <c r="BV6" s="2">
        <f t="shared" si="18"/>
        <v>-1.6089200645897951E-2</v>
      </c>
      <c r="BW6" s="2" cm="1">
        <f t="array" ref="BW6">PRODUCT($BU$2:BU6+1)-1</f>
        <v>-2.3757321945583776E-2</v>
      </c>
      <c r="BX6" s="2">
        <f t="array" ref="BX6">BW6-(PRODUCT($K$2:K6+1)-1)</f>
        <v>-1.6700671307295578E-2</v>
      </c>
      <c r="BY6" s="2">
        <f t="shared" si="19"/>
        <v>-1.5306888659592421E-3</v>
      </c>
      <c r="BZ6" s="2"/>
      <c r="CC6" s="3">
        <v>44658</v>
      </c>
      <c r="CD6" s="2">
        <v>9.4267516860813095E-4</v>
      </c>
      <c r="CE6" s="2">
        <v>-1.8699956915284599E-3</v>
      </c>
      <c r="CF6" s="2" t="e">
        <f>NA()</f>
        <v>#N/A</v>
      </c>
      <c r="CG6" s="2">
        <v>-2.5398788269658202E-3</v>
      </c>
      <c r="CH6" s="2">
        <v>-3.310119508210696E-3</v>
      </c>
      <c r="CJ6" s="9">
        <f t="shared" si="20"/>
        <v>44658</v>
      </c>
      <c r="CK6" s="2">
        <f t="array" ref="CK6">PRODUCT(CD$2:CD6+1)-1</f>
        <v>-4.8060442808922632E-3</v>
      </c>
      <c r="CL6" s="2">
        <f t="array" ref="CL6">PRODUCT(CE$2:CE6+1)-1</f>
        <v>-4.6659970710817289E-3</v>
      </c>
      <c r="CM6" s="2"/>
      <c r="CN6" s="2">
        <f t="array" ref="CN6">PRODUCT(CG$2:CG6+1)-1</f>
        <v>-1.0272547124052678E-2</v>
      </c>
      <c r="CO6" s="2">
        <f t="array" ref="CO6">PRODUCT(CH$2:CH6+1)-1</f>
        <v>-9.3815615996870605E-3</v>
      </c>
      <c r="CQ6" s="9">
        <f t="shared" si="21"/>
        <v>44658</v>
      </c>
      <c r="CR6" s="72">
        <f t="shared" si="22"/>
        <v>4.5755173187947973E-3</v>
      </c>
      <c r="CS6" s="72">
        <f t="shared" si="23"/>
        <v>4.7155645286053316E-3</v>
      </c>
      <c r="CT6" s="72"/>
      <c r="CU6" s="72">
        <f t="shared" si="24"/>
        <v>-8.9098552436561729E-4</v>
      </c>
      <c r="CV6" s="72"/>
      <c r="CW6" s="3">
        <f t="shared" si="25"/>
        <v>44658</v>
      </c>
      <c r="CX6" s="75">
        <f t="shared" si="48"/>
        <v>98.615830726737983</v>
      </c>
      <c r="CY6" s="75">
        <f t="shared" si="49"/>
        <v>98.625999659690336</v>
      </c>
      <c r="CZ6" s="75">
        <f t="shared" si="50"/>
        <v>99.989689399359776</v>
      </c>
      <c r="DA6" s="72">
        <f>(CZ6/MAX($CZ$2:CZ6))-1</f>
        <v>-1.0310600640228706E-4</v>
      </c>
      <c r="DC6" s="3">
        <f t="shared" si="26"/>
        <v>44658</v>
      </c>
      <c r="DD6" s="2">
        <f t="shared" si="27"/>
        <v>4.2527946768188274E-3</v>
      </c>
      <c r="DE6" s="2">
        <f t="shared" si="28"/>
        <v>1.4401238166822361E-3</v>
      </c>
      <c r="DF6" s="2" t="e">
        <f>NA()</f>
        <v>#N/A</v>
      </c>
      <c r="DG6" s="2">
        <f t="shared" si="29"/>
        <v>7.7024068124487578E-4</v>
      </c>
      <c r="DH6" s="69"/>
      <c r="EM6" s="72"/>
      <c r="EN6" s="72"/>
      <c r="EO6" s="2"/>
      <c r="EP6" s="72"/>
      <c r="EQ6" s="72"/>
      <c r="ER6" s="72"/>
      <c r="ES6" s="72"/>
      <c r="ET6" s="72"/>
      <c r="EU6" s="72"/>
      <c r="EV6" s="72"/>
      <c r="EX6" s="72"/>
      <c r="EY6" s="72"/>
      <c r="EZ6" s="72"/>
      <c r="FP6" s="3"/>
      <c r="FR6" s="2"/>
    </row>
    <row r="7" spans="1:174" x14ac:dyDescent="0.3">
      <c r="A7" s="3">
        <f t="shared" si="0"/>
        <v>45755</v>
      </c>
      <c r="B7" s="47" t="s">
        <v>90</v>
      </c>
      <c r="C7" s="2">
        <f>VLOOKUP(C$1,EMD_Returns!$B:$XFD,MATCH('Headline Attribution'!$B7,EMD_Returns!$8:$8,0)-1,FALSE)/100</f>
        <v>-3.6671835695032402E-3</v>
      </c>
      <c r="D7" s="2">
        <f>VLOOKUP(D$1,EMD_Returns!$B:$XFD,MATCH('Headline Attribution'!$B7,EMD_Returns!$8:$8,0)-1,FALSE)/100</f>
        <v>-2.5253657992224698E-3</v>
      </c>
      <c r="E7" s="2">
        <f>IFERROR(VLOOKUP(E$1,EMD_Returns!$B:$XFD,MATCH('Headline Attribution'!$B7,EMD_Returns!$8:$8,0)-1,FALSE)/100,"#N/A")</f>
        <v>-7.7031964973506295E-4</v>
      </c>
      <c r="F7" s="2">
        <f>VLOOKUP(F$1,EMD_Returns!$B:$XFD,MATCH('Headline Attribution'!$B7,EMD_Returns!$8:$8,0)-1,FALSE)/100</f>
        <v>-8.7983560950821705E-4</v>
      </c>
      <c r="G7" s="2">
        <f>VLOOKUP(G$1,EMD_Returns!$B:$XFD,MATCH('Headline Attribution'!$B7,EMD_Returns!$8:$8,0)-1,FALSE)/100</f>
        <v>-5.0456968773801006E-3</v>
      </c>
      <c r="H7" s="2"/>
      <c r="I7" s="9">
        <f t="shared" si="1"/>
        <v>45755</v>
      </c>
      <c r="J7" s="2">
        <f>VLOOKUP(J$1,EMD_Returns!$B:$XFD,MATCH('Headline Attribution'!$B7,EMD_Returns!$8:$8,0)-1,FALSE)/100</f>
        <v>-2.7068899853881501E-3</v>
      </c>
      <c r="K7" s="85">
        <f>VLOOKUP(K$1,EMD_Returns!$B:$XFD,MATCH('Headline Attribution'!$B7,EMD_Returns!$32:$32,0)-1,FALSE)/100</f>
        <v>-1.5714001500000099E-3</v>
      </c>
      <c r="L7" s="2">
        <f t="shared" si="2"/>
        <v>-1.1354898353881401E-3</v>
      </c>
      <c r="M7" s="2">
        <f t="shared" si="3"/>
        <v>-6.880682130225857E-3</v>
      </c>
      <c r="N7" s="2" t="e">
        <f t="shared" si="30"/>
        <v>#N/A</v>
      </c>
      <c r="O7" s="2">
        <f t="array" ref="O7">(PRODUCT($J$2:J7+1))-1</f>
        <v>-1.549764409664256E-2</v>
      </c>
      <c r="P7" s="2">
        <f t="array" ref="P7">(PRODUCT($K$2:K7+1))-1</f>
        <v>-8.616961966416703E-3</v>
      </c>
      <c r="Q7" s="69">
        <f t="shared" si="31"/>
        <v>98.450235590335737</v>
      </c>
      <c r="R7" s="69">
        <f t="shared" si="32"/>
        <v>99.138303803358326</v>
      </c>
      <c r="T7" s="3">
        <f t="shared" si="4"/>
        <v>45755</v>
      </c>
      <c r="U7" s="70">
        <f>VLOOKUP(U$1,Market_Values!B:XFD,MATCH('Headline Attribution'!$B7,EMD_Returns!$8:$8,0)-1,FALSE)</f>
        <v>376403571.03821403</v>
      </c>
      <c r="V7" s="70">
        <f>VLOOKUP(V$1,Market_Values!$B:$XFD,MATCH('Headline Attribution'!$B7,EMD_Returns!$8:$8,0)-1,FALSE)</f>
        <v>183880898.91887999</v>
      </c>
      <c r="W7" s="70">
        <f>VLOOKUP(W$1,Market_Values!$B:$XFD,MATCH('Headline Attribution'!$B7,EMD_Returns!$8:$8,0)-1,FALSE)</f>
        <v>218428613.18399999</v>
      </c>
      <c r="X7" s="70">
        <f>VLOOKUP(X$1,Market_Values!$B:$XFD,MATCH('Headline Attribution'!$B7,EMD_Returns!$8:$8,0)-1,FALSE)</f>
        <v>260996271.480441</v>
      </c>
      <c r="Y7" s="70">
        <f>VLOOKUP(Y$1,Market_Values!$B:$XFD,MATCH('Headline Attribution'!$B7,EMD_Returns!$8:$8,0)-1,FALSE)</f>
        <v>244474073.86480001</v>
      </c>
      <c r="Z7" s="71"/>
      <c r="AA7" s="3">
        <f t="shared" si="5"/>
        <v>45755</v>
      </c>
      <c r="AB7" s="72">
        <f t="shared" si="33"/>
        <v>-3.6671835695032402E-3</v>
      </c>
      <c r="AC7" s="72">
        <f t="shared" si="34"/>
        <v>-2.5253657992224698E-3</v>
      </c>
      <c r="AD7" s="72">
        <f t="shared" si="35"/>
        <v>-7.7031964973506295E-4</v>
      </c>
      <c r="AE7" s="72">
        <f t="shared" si="36"/>
        <v>-8.7983560950821705E-4</v>
      </c>
      <c r="AF7" s="72">
        <f t="shared" si="37"/>
        <v>-5.0456968773801006E-3</v>
      </c>
      <c r="AG7" s="2"/>
      <c r="AH7" s="9">
        <f t="shared" si="6"/>
        <v>45755</v>
      </c>
      <c r="AI7" s="2">
        <f t="array" ref="AI7">PRODUCT(AB$2:AB7+1)-1</f>
        <v>-8.5662285851709763E-3</v>
      </c>
      <c r="AJ7" s="2">
        <f t="array" ref="AJ7">PRODUCT($AC$2:AC7+1)-1</f>
        <v>-2.6222691816483734E-2</v>
      </c>
      <c r="AK7" s="2" cm="1">
        <f t="array" ref="AK7">IFERROR(PRODUCT($AD$2:AD7+1)-1,"#N/A")</f>
        <v>-1.9333161023520118E-2</v>
      </c>
      <c r="AL7" s="2">
        <f t="array" ref="AL7">PRODUCT(AE$2:AE7+1)-1</f>
        <v>-2.5387389959790174E-2</v>
      </c>
      <c r="AM7" s="2">
        <f t="array" ref="AM7">PRODUCT(AF$2:AF7+1)-1</f>
        <v>-3.6228429783580207E-3</v>
      </c>
      <c r="AN7" s="2"/>
      <c r="AO7" s="3">
        <f t="shared" si="7"/>
        <v>45755</v>
      </c>
      <c r="AP7" s="2">
        <f t="shared" si="38"/>
        <v>-3.3433798075582898E-3</v>
      </c>
      <c r="AQ7" s="2">
        <f t="shared" si="8"/>
        <v>-1.7719796575582799E-3</v>
      </c>
      <c r="AR7" s="2">
        <f t="shared" si="39"/>
        <v>-6.880682130225857E-3</v>
      </c>
      <c r="AS7" s="2" t="e">
        <f t="shared" si="9"/>
        <v>#N/A</v>
      </c>
      <c r="AT7" s="2">
        <f t="array" ref="AT7">PRODUCT($AP$2:AP7+1)-1</f>
        <v>-1.9123509413481399E-2</v>
      </c>
      <c r="AU7" s="2">
        <f t="shared" si="10"/>
        <v>-8.616961966416703E-3</v>
      </c>
      <c r="AV7" s="69">
        <f t="shared" si="40"/>
        <v>98.087649058651863</v>
      </c>
      <c r="AW7" s="69">
        <f t="shared" si="11"/>
        <v>99.138303803358326</v>
      </c>
      <c r="AX7" s="2"/>
      <c r="AY7" s="2">
        <f t="shared" si="41"/>
        <v>-2.3053044839614623E-3</v>
      </c>
      <c r="AZ7" s="2">
        <f t="shared" si="42"/>
        <v>-2.3087120225920976E-3</v>
      </c>
      <c r="BA7" s="2">
        <f t="shared" si="12"/>
        <v>-3.4075386306352956E-6</v>
      </c>
      <c r="BB7" s="2">
        <f t="shared" si="43"/>
        <v>-2.4087640937814749E-6</v>
      </c>
      <c r="BC7" s="2"/>
      <c r="BD7" s="78">
        <f t="shared" si="13"/>
        <v>45755</v>
      </c>
      <c r="BE7" s="2">
        <f t="shared" si="44"/>
        <v>-2.691627131716732E-3</v>
      </c>
      <c r="BF7" s="72">
        <f t="shared" si="45"/>
        <v>-2.4087640937814749E-6</v>
      </c>
      <c r="BG7" s="2" cm="1">
        <f t="array" ref="BG7">(PRODUCT(BF$2:BF7+1))-1</f>
        <v>2.2053326766413583E-4</v>
      </c>
      <c r="BH7" s="72">
        <f t="shared" si="46"/>
        <v>-7.1012153978899928E-3</v>
      </c>
      <c r="BI7" s="73">
        <f t="shared" si="47"/>
        <v>-2275546.9118512338</v>
      </c>
      <c r="BJ7" s="74">
        <f>SUM($BI$2:BI7)</f>
        <v>-13721172.051828172</v>
      </c>
      <c r="BK7" s="72">
        <f t="shared" si="14"/>
        <v>3.8291510912463441E-4</v>
      </c>
      <c r="BL7" s="2">
        <f>SUM($BK$2:BK7)</f>
        <v>-2.8513644238463711E-3</v>
      </c>
      <c r="BM7" s="2"/>
      <c r="BN7" s="79">
        <f t="shared" si="15"/>
        <v>45755</v>
      </c>
      <c r="BO7" s="2">
        <f t="array" ref="BO7">(PRODUCT(AB$2:AB7+1)-1)-(PRODUCT($K$2:$K7+1)-1)</f>
        <v>5.0733381245726683E-5</v>
      </c>
      <c r="BP7" s="2">
        <f t="array" ref="BP7">AJ7-(PRODUCT($K$2:K7+1)-1)</f>
        <v>-1.7605729850067031E-2</v>
      </c>
      <c r="BQ7" s="2" t="e">
        <f>NA()</f>
        <v>#N/A</v>
      </c>
      <c r="BR7" s="2">
        <f t="array" ref="BR7">(PRODUCT(AE$2:AE7+1)-1)-(PRODUCT($K$2:$K7+1)-1)</f>
        <v>-1.6770427993373471E-2</v>
      </c>
      <c r="BS7" s="2"/>
      <c r="BT7" s="3">
        <f t="shared" si="16"/>
        <v>45755</v>
      </c>
      <c r="BU7" s="2">
        <f t="shared" si="17"/>
        <v>-2.5253657992224698E-3</v>
      </c>
      <c r="BV7" s="2">
        <f t="shared" si="18"/>
        <v>-9.5396564922245984E-4</v>
      </c>
      <c r="BW7" s="2" cm="1">
        <f t="array" ref="BW7">PRODUCT($BU$2:BU7+1)-1</f>
        <v>-2.6222691816483734E-2</v>
      </c>
      <c r="BX7" s="2">
        <f t="array" ref="BX7">BW7-(PRODUCT($K$2:K7+1)-1)</f>
        <v>-1.7605729850067031E-2</v>
      </c>
      <c r="BY7" s="2">
        <f t="shared" si="19"/>
        <v>-9.1753108210680028E-5</v>
      </c>
      <c r="BZ7" s="2"/>
      <c r="CC7" s="3">
        <v>44659</v>
      </c>
      <c r="CD7" s="2">
        <v>7.1811234752738899E-3</v>
      </c>
      <c r="CE7" s="2">
        <v>4.5125288433502907E-3</v>
      </c>
      <c r="CF7" s="2" t="e">
        <f>NA()</f>
        <v>#N/A</v>
      </c>
      <c r="CG7" s="2">
        <v>3.2777114563216098E-3</v>
      </c>
      <c r="CH7" s="2">
        <v>2.0764656951846039E-3</v>
      </c>
      <c r="CJ7" s="9">
        <f t="shared" si="20"/>
        <v>44659</v>
      </c>
      <c r="CK7" s="2">
        <f t="array" ref="CK7">PRODUCT(CD$2:CD7+1)-1</f>
        <v>2.3405663969728874E-3</v>
      </c>
      <c r="CL7" s="2">
        <f t="array" ref="CL7">PRODUCT(CE$2:CE7+1)-1</f>
        <v>-1.7452367409764857E-4</v>
      </c>
      <c r="CM7" s="2"/>
      <c r="CN7" s="2">
        <f t="array" ref="CN7">PRODUCT(CG$2:CG7+1)-1</f>
        <v>-7.0285061131252213E-3</v>
      </c>
      <c r="CO7" s="2">
        <f t="array" ref="CO7">PRODUCT(CH$2:CH7+1)-1</f>
        <v>-7.3245763953314613E-3</v>
      </c>
      <c r="CQ7" s="9">
        <f t="shared" si="21"/>
        <v>44659</v>
      </c>
      <c r="CR7" s="72">
        <f t="shared" si="22"/>
        <v>9.6651427923043487E-3</v>
      </c>
      <c r="CS7" s="72">
        <f t="shared" si="23"/>
        <v>7.1500527212338127E-3</v>
      </c>
      <c r="CT7" s="72"/>
      <c r="CU7" s="72">
        <f t="shared" si="24"/>
        <v>2.9607028220623999E-4</v>
      </c>
      <c r="CV7" s="72"/>
      <c r="CW7" s="3">
        <f t="shared" si="25"/>
        <v>44659</v>
      </c>
      <c r="CX7" s="75">
        <f t="shared" si="48"/>
        <v>98.939064964885688</v>
      </c>
      <c r="CY7" s="75">
        <f t="shared" si="49"/>
        <v>98.830793164636972</v>
      </c>
      <c r="CZ7" s="75">
        <f t="shared" si="50"/>
        <v>100.10955269788067</v>
      </c>
      <c r="DA7" s="72">
        <f>(CZ7/MAX($CZ$2:CZ7))-1</f>
        <v>0</v>
      </c>
      <c r="DC7" s="3">
        <f t="shared" si="26"/>
        <v>44659</v>
      </c>
      <c r="DD7" s="2">
        <f t="shared" si="27"/>
        <v>5.104657780089286E-3</v>
      </c>
      <c r="DE7" s="2">
        <f t="shared" si="28"/>
        <v>2.4360631481656868E-3</v>
      </c>
      <c r="DF7" s="2" t="e">
        <f>NA()</f>
        <v>#N/A</v>
      </c>
      <c r="DG7" s="2">
        <f t="shared" si="29"/>
        <v>1.2012457611370059E-3</v>
      </c>
      <c r="DH7" s="69"/>
      <c r="EM7" s="72"/>
      <c r="EN7" s="72"/>
      <c r="EO7" s="2"/>
      <c r="EP7" s="72"/>
      <c r="EQ7" s="72"/>
      <c r="ER7" s="72"/>
      <c r="ES7" s="72"/>
      <c r="ET7" s="72"/>
      <c r="EU7" s="72"/>
      <c r="EV7" s="72"/>
      <c r="EX7" s="72"/>
      <c r="EY7" s="72"/>
      <c r="EZ7" s="72"/>
      <c r="FP7" s="3"/>
      <c r="FR7" s="2"/>
    </row>
    <row r="8" spans="1:174" x14ac:dyDescent="0.3">
      <c r="A8" s="3">
        <f t="shared" si="0"/>
        <v>45756</v>
      </c>
      <c r="B8" s="47" t="s">
        <v>91</v>
      </c>
      <c r="C8" s="2">
        <f>VLOOKUP(C$1,EMD_Returns!$B:$XFD,MATCH('Headline Attribution'!$B8,EMD_Returns!$8:$8,0)-1,FALSE)/100</f>
        <v>7.6818791009811704E-3</v>
      </c>
      <c r="D8" s="2">
        <f>VLOOKUP(D$1,EMD_Returns!$B:$XFD,MATCH('Headline Attribution'!$B8,EMD_Returns!$8:$8,0)-1,FALSE)/100</f>
        <v>-6.1378644871178398E-3</v>
      </c>
      <c r="E8" s="2">
        <f>IFERROR(VLOOKUP(E$1,EMD_Returns!$B:$XFD,MATCH('Headline Attribution'!$B8,EMD_Returns!$8:$8,0)-1,FALSE)/100,"#N/A")</f>
        <v>-7.91339412787939E-3</v>
      </c>
      <c r="F8" s="2">
        <f>VLOOKUP(F$1,EMD_Returns!$B:$XFD,MATCH('Headline Attribution'!$B8,EMD_Returns!$8:$8,0)-1,FALSE)/100</f>
        <v>-6.1967357220068494E-3</v>
      </c>
      <c r="G8" s="2">
        <f>VLOOKUP(G$1,EMD_Returns!$B:$XFD,MATCH('Headline Attribution'!$B8,EMD_Returns!$8:$8,0)-1,FALSE)/100</f>
        <v>-2.67916945746816E-3</v>
      </c>
      <c r="I8" s="9">
        <f t="shared" si="1"/>
        <v>45756</v>
      </c>
      <c r="J8" s="2">
        <f>VLOOKUP(J$1,EMD_Returns!$B:$XFD,MATCH('Headline Attribution'!$B8,EMD_Returns!$8:$8,0)-1,FALSE)/100</f>
        <v>-1.7487735859402801E-3</v>
      </c>
      <c r="K8" s="85">
        <f>VLOOKUP(K$1,EMD_Returns!$B:$XFD,MATCH('Headline Attribution'!$B8,EMD_Returns!$32:$32,0)-1,FALSE)/100</f>
        <v>-2.8697481999999702E-3</v>
      </c>
      <c r="L8" s="2">
        <f t="shared" si="2"/>
        <v>1.1209746140596901E-3</v>
      </c>
      <c r="M8" s="2">
        <f t="shared" si="3"/>
        <v>-5.7573341566182767E-3</v>
      </c>
      <c r="N8" s="2" t="e">
        <f t="shared" si="30"/>
        <v>#N/A</v>
      </c>
      <c r="O8" s="2">
        <f t="array" ref="O8">(PRODUCT($J$2:J8+1))-1</f>
        <v>-1.7219315811942359E-2</v>
      </c>
      <c r="P8" s="2">
        <f t="array" ref="P8">(PRODUCT($K$2:K8+1))-1</f>
        <v>-1.1461981655324083E-2</v>
      </c>
      <c r="Q8" s="69">
        <f t="shared" si="31"/>
        <v>98.278068418805759</v>
      </c>
      <c r="R8" s="69">
        <f t="shared" si="32"/>
        <v>98.853801834467589</v>
      </c>
      <c r="T8" s="3">
        <f t="shared" si="4"/>
        <v>45756</v>
      </c>
      <c r="U8" s="70">
        <f>VLOOKUP(U$1,Market_Values!B:XFD,MATCH('Headline Attribution'!$B8,EMD_Returns!$8:$8,0)-1,FALSE)</f>
        <v>375023230.04699999</v>
      </c>
      <c r="V8" s="70">
        <f>VLOOKUP(V$1,Market_Values!$B:$XFD,MATCH('Headline Attribution'!$B8,EMD_Returns!$8:$8,0)-1,FALSE)</f>
        <v>183416532.38562</v>
      </c>
      <c r="W8" s="70">
        <f>VLOOKUP(W$1,Market_Values!$B:$XFD,MATCH('Headline Attribution'!$B8,EMD_Returns!$8:$8,0)-1,FALSE)</f>
        <v>218260353.3312</v>
      </c>
      <c r="X8" s="70">
        <f>VLOOKUP(X$1,Market_Values!$B:$XFD,MATCH('Headline Attribution'!$B8,EMD_Returns!$8:$8,0)-1,FALSE)</f>
        <v>260766553.08527201</v>
      </c>
      <c r="Y8" s="70">
        <f>VLOOKUP(Y$1,Market_Values!$B:$XFD,MATCH('Headline Attribution'!$B8,EMD_Returns!$8:$8,0)-1,FALSE)</f>
        <v>243240531.79370001</v>
      </c>
      <c r="Z8" s="71"/>
      <c r="AA8" s="3">
        <f t="shared" si="5"/>
        <v>45756</v>
      </c>
      <c r="AB8" s="72">
        <f t="shared" si="33"/>
        <v>7.6818791009811704E-3</v>
      </c>
      <c r="AC8" s="72">
        <f t="shared" si="34"/>
        <v>-6.1378644871178398E-3</v>
      </c>
      <c r="AD8" s="72">
        <f t="shared" si="35"/>
        <v>-7.91339412787939E-3</v>
      </c>
      <c r="AE8" s="72">
        <f t="shared" si="36"/>
        <v>-6.1967357220068494E-3</v>
      </c>
      <c r="AF8" s="72">
        <f t="shared" si="37"/>
        <v>-2.67916945746816E-3</v>
      </c>
      <c r="AG8" s="2"/>
      <c r="AH8" s="9">
        <f t="shared" si="6"/>
        <v>45756</v>
      </c>
      <c r="AI8" s="2">
        <f t="array" ref="AI8">PRODUCT(AB$2:AB8+1)-1</f>
        <v>-9.5015421653243948E-4</v>
      </c>
      <c r="AJ8" s="2">
        <f t="array" ref="AJ8">PRODUCT($AC$2:AC8+1)-1</f>
        <v>-3.21996049747445E-2</v>
      </c>
      <c r="AK8" s="2" cm="1">
        <f t="array" ref="AK8">IFERROR(PRODUCT($AD$2:AD8+1)-1,"#N/A")</f>
        <v>-2.7093564228482636E-2</v>
      </c>
      <c r="AL8" s="2">
        <f t="array" ref="AL8">PRODUCT(AE$2:AE8+1)-1</f>
        <v>-3.1426806735544655E-2</v>
      </c>
      <c r="AM8" s="2">
        <f t="array" ref="AM8">PRODUCT(AF$2:AF8+1)-1</f>
        <v>-6.2923062255693107E-3</v>
      </c>
      <c r="AN8" s="2"/>
      <c r="AO8" s="3">
        <f t="shared" si="7"/>
        <v>45756</v>
      </c>
      <c r="AP8" s="2">
        <f t="shared" si="38"/>
        <v>-2.1587844612802345E-3</v>
      </c>
      <c r="AQ8" s="2">
        <f t="shared" si="8"/>
        <v>7.1096373871973578E-4</v>
      </c>
      <c r="AR8" s="2">
        <f t="shared" si="39"/>
        <v>-5.7573341566182767E-3</v>
      </c>
      <c r="AS8" s="2" t="e">
        <f t="shared" si="9"/>
        <v>#N/A</v>
      </c>
      <c r="AT8" s="2">
        <f t="array" ref="AT8">PRODUCT($AP$2:AP8+1)-1</f>
        <v>-2.1241010339794641E-2</v>
      </c>
      <c r="AU8" s="2">
        <f t="shared" si="10"/>
        <v>-1.1461981655324083E-2</v>
      </c>
      <c r="AV8" s="69">
        <f t="shared" si="40"/>
        <v>97.875898966020529</v>
      </c>
      <c r="AW8" s="69">
        <f t="shared" si="11"/>
        <v>98.853801834467589</v>
      </c>
      <c r="AX8" s="2"/>
      <c r="AY8" s="2">
        <f t="shared" si="41"/>
        <v>-5.7317909486180596E-3</v>
      </c>
      <c r="AZ8" s="2">
        <f t="shared" si="42"/>
        <v>-5.6537933797366465E-3</v>
      </c>
      <c r="BA8" s="2">
        <f t="shared" si="12"/>
        <v>7.7997568881413119E-5</v>
      </c>
      <c r="BB8" s="2">
        <f t="shared" si="43"/>
        <v>5.515792200268879E-5</v>
      </c>
      <c r="BC8" s="2"/>
      <c r="BD8" s="78">
        <f t="shared" si="13"/>
        <v>45756</v>
      </c>
      <c r="BE8" s="2">
        <f t="shared" si="44"/>
        <v>-1.7862592509074716E-3</v>
      </c>
      <c r="BF8" s="72">
        <f t="shared" si="45"/>
        <v>5.515792200268879E-5</v>
      </c>
      <c r="BG8" s="2" cm="1">
        <f t="array" ref="BG8">(PRODUCT(BF$2:BF8+1))-1</f>
        <v>2.7570335382365307E-4</v>
      </c>
      <c r="BH8" s="72">
        <f t="shared" si="46"/>
        <v>-6.0330375104419298E-3</v>
      </c>
      <c r="BI8" s="73">
        <f t="shared" si="47"/>
        <v>910536.37957428617</v>
      </c>
      <c r="BJ8" s="74">
        <f>SUM($BI$2:BI8)</f>
        <v>-12810635.672253886</v>
      </c>
      <c r="BK8" s="72">
        <f t="shared" si="14"/>
        <v>-3.8675341288291749E-3</v>
      </c>
      <c r="BL8" s="2">
        <f>SUM($BK$2:BK8)</f>
        <v>-6.718898552675546E-3</v>
      </c>
      <c r="BM8" s="2"/>
      <c r="BN8" s="79">
        <f t="shared" si="15"/>
        <v>45756</v>
      </c>
      <c r="BO8" s="2">
        <f t="array" ref="BO8">(PRODUCT(AB$2:AB8+1)-1)-(PRODUCT($K$2:$K8+1)-1)</f>
        <v>1.0511827438791643E-2</v>
      </c>
      <c r="BP8" s="2">
        <f t="array" ref="BP8">AJ8-(PRODUCT($K$2:K8+1)-1)</f>
        <v>-2.0737623319420417E-2</v>
      </c>
      <c r="BQ8" s="2" t="e">
        <f>NA()</f>
        <v>#N/A</v>
      </c>
      <c r="BR8" s="2">
        <f t="array" ref="BR8">(PRODUCT(AE$2:AE8+1)-1)-(PRODUCT($K$2:$K8+1)-1)</f>
        <v>-1.9964825080220572E-2</v>
      </c>
      <c r="BS8" s="2"/>
      <c r="BT8" s="3">
        <f t="shared" si="16"/>
        <v>45756</v>
      </c>
      <c r="BU8" s="2">
        <f t="shared" si="17"/>
        <v>-6.1378644871178398E-3</v>
      </c>
      <c r="BV8" s="2">
        <f t="shared" si="18"/>
        <v>-3.2681162871178696E-3</v>
      </c>
      <c r="BW8" s="2" cm="1">
        <f t="array" ref="BW8">PRODUCT($BU$2:BU8+1)-1</f>
        <v>-3.21996049747445E-2</v>
      </c>
      <c r="BX8" s="2">
        <f t="array" ref="BX8">BW8-(PRODUCT($K$2:K8+1)-1)</f>
        <v>-2.0737623319420417E-2</v>
      </c>
      <c r="BY8" s="2">
        <f t="shared" si="19"/>
        <v>-3.1500928032158722E-4</v>
      </c>
      <c r="BZ8" s="2"/>
      <c r="CC8" s="3">
        <v>44662</v>
      </c>
      <c r="CD8" s="2">
        <v>-7.1529997111511303E-3</v>
      </c>
      <c r="CE8" s="2">
        <v>-5.0321446899543902E-3</v>
      </c>
      <c r="CF8" s="2" t="e">
        <f>NA()</f>
        <v>#N/A</v>
      </c>
      <c r="CG8" s="2">
        <v>-8.0864503252280288E-3</v>
      </c>
      <c r="CH8" s="2">
        <v>-8.5284568842539654E-3</v>
      </c>
      <c r="CJ8" s="9">
        <f t="shared" si="20"/>
        <v>44662</v>
      </c>
      <c r="CK8" s="2">
        <f t="array" ref="CK8">PRODUCT(CD$2:CD8+1)-1</f>
        <v>-4.8291753849397656E-3</v>
      </c>
      <c r="CL8" s="2">
        <f t="array" ref="CL8">PRODUCT(CE$2:CE8+1)-1</f>
        <v>-5.2057901356721281E-3</v>
      </c>
      <c r="CM8" s="2"/>
      <c r="CN8" s="2">
        <f t="array" ref="CN8">PRODUCT(CG$2:CG8+1)-1</f>
        <v>-1.5058120772808881E-2</v>
      </c>
      <c r="CO8" s="2">
        <f t="array" ref="CO8">PRODUCT(CH$2:CH8+1)-1</f>
        <v>-1.5790565945602464E-2</v>
      </c>
      <c r="CQ8" s="9">
        <f t="shared" si="21"/>
        <v>44662</v>
      </c>
      <c r="CR8" s="72">
        <f t="shared" si="22"/>
        <v>1.0961390560662698E-2</v>
      </c>
      <c r="CS8" s="72">
        <f t="shared" si="23"/>
        <v>1.0584775809930336E-2</v>
      </c>
      <c r="CT8" s="72"/>
      <c r="CU8" s="72">
        <f t="shared" si="24"/>
        <v>7.3244517279358323E-4</v>
      </c>
      <c r="CV8" s="72"/>
      <c r="CW8" s="3">
        <f t="shared" si="25"/>
        <v>44662</v>
      </c>
      <c r="CX8" s="75">
        <f t="shared" si="48"/>
        <v>98.138999130822626</v>
      </c>
      <c r="CY8" s="75">
        <f t="shared" si="49"/>
        <v>97.987919006295741</v>
      </c>
      <c r="CZ8" s="75">
        <f t="shared" si="50"/>
        <v>100.1541823992784</v>
      </c>
      <c r="DA8" s="72">
        <f>(CZ8/MAX($CZ$2:CZ8))-1</f>
        <v>0</v>
      </c>
      <c r="DC8" s="3">
        <f t="shared" si="26"/>
        <v>44662</v>
      </c>
      <c r="DD8" s="2">
        <f t="shared" si="27"/>
        <v>1.3754571731028351E-3</v>
      </c>
      <c r="DE8" s="2">
        <f t="shared" si="28"/>
        <v>3.4963121942995752E-3</v>
      </c>
      <c r="DF8" s="2" t="e">
        <f>NA()</f>
        <v>#N/A</v>
      </c>
      <c r="DG8" s="2">
        <f t="shared" si="29"/>
        <v>4.4200655902593665E-4</v>
      </c>
      <c r="DH8" s="69"/>
      <c r="EM8" s="72"/>
      <c r="EN8" s="72"/>
      <c r="EO8" s="2"/>
      <c r="EP8" s="72"/>
      <c r="EQ8" s="72"/>
      <c r="ER8" s="72"/>
      <c r="ES8" s="72"/>
      <c r="ET8" s="72"/>
      <c r="EU8" s="72"/>
      <c r="EV8" s="72"/>
      <c r="EX8" s="72"/>
      <c r="EY8" s="72"/>
      <c r="EZ8" s="72"/>
      <c r="FP8" s="3"/>
      <c r="FR8" s="2"/>
    </row>
    <row r="9" spans="1:174" x14ac:dyDescent="0.3">
      <c r="A9" s="3">
        <f t="shared" si="0"/>
        <v>45757</v>
      </c>
      <c r="B9" s="47" t="s">
        <v>92</v>
      </c>
      <c r="C9" s="2">
        <f>VLOOKUP(C$1,EMD_Returns!$B:$XFD,MATCH('Headline Attribution'!$B9,EMD_Returns!$8:$8,0)-1,FALSE)/100</f>
        <v>-2.99883295270853E-3</v>
      </c>
      <c r="D9" s="2">
        <f>VLOOKUP(D$1,EMD_Returns!$B:$XFD,MATCH('Headline Attribution'!$B9,EMD_Returns!$8:$8,0)-1,FALSE)/100</f>
        <v>0</v>
      </c>
      <c r="E9" s="2">
        <f>IFERROR(VLOOKUP(E$1,EMD_Returns!$B:$XFD,MATCH('Headline Attribution'!$B9,EMD_Returns!$8:$8,0)-1,FALSE)/100,"#N/A")</f>
        <v>0</v>
      </c>
      <c r="F9" s="2">
        <f>VLOOKUP(F$1,EMD_Returns!$B:$XFD,MATCH('Headline Attribution'!$B9,EMD_Returns!$8:$8,0)-1,FALSE)/100</f>
        <v>5.9845069445221303E-3</v>
      </c>
      <c r="G9" s="2">
        <f>VLOOKUP(G$1,EMD_Returns!$B:$XFD,MATCH('Headline Attribution'!$B9,EMD_Returns!$8:$8,0)-1,FALSE)/100</f>
        <v>0</v>
      </c>
      <c r="I9" s="9">
        <f t="shared" si="1"/>
        <v>45757</v>
      </c>
      <c r="J9" s="2">
        <f>VLOOKUP(J$1,EMD_Returns!$B:$XFD,MATCH('Headline Attribution'!$B9,EMD_Returns!$8:$8,0)-1,FALSE)/100</f>
        <v>3.2665481935700798E-4</v>
      </c>
      <c r="K9" s="85">
        <f>VLOOKUP(K$1,EMD_Returns!$B:$XFD,MATCH('Headline Attribution'!$B9,EMD_Returns!$32:$32,0)-1,FALSE)/100</f>
        <v>4.4732450000000102E-3</v>
      </c>
      <c r="L9" s="2">
        <f t="shared" ref="L9:L72" si="51">IF(ISNUMBER(K9),J9-K9,0)</f>
        <v>-4.1465901806430026E-3</v>
      </c>
      <c r="M9" s="2">
        <f t="shared" ref="M9:M72" si="52">O9-P9</f>
        <v>-9.8582768576275237E-3</v>
      </c>
      <c r="N9" s="2" t="e">
        <f t="shared" ref="N9:N72" si="53">IF(ISNUMBER(J10),NA(),M9)</f>
        <v>#N/A</v>
      </c>
      <c r="O9" s="2">
        <f t="array" ref="O9">(PRODUCT($J$2:J9+1))-1</f>
        <v>-1.6898285765081345E-2</v>
      </c>
      <c r="P9" s="2">
        <f t="array" ref="P9">(PRODUCT($K$2:K9+1))-1</f>
        <v>-7.0400089074538208E-3</v>
      </c>
      <c r="Q9" s="69">
        <f t="shared" ref="Q9:Q72" si="54">(J9+1)*Q8</f>
        <v>98.310171423491866</v>
      </c>
      <c r="R9" s="69">
        <f t="shared" ref="R9:R72" si="55">(K9+1)*R8</f>
        <v>99.295999109254609</v>
      </c>
      <c r="T9" s="3">
        <f t="shared" si="4"/>
        <v>45757</v>
      </c>
      <c r="U9" s="70">
        <f>VLOOKUP(U$1,Market_Values!B:XFD,MATCH('Headline Attribution'!$B9,EMD_Returns!$8:$8,0)-1,FALSE)</f>
        <v>377904113.160281</v>
      </c>
      <c r="V9" s="70">
        <f>VLOOKUP(V$1,Market_Values!$B:$XFD,MATCH('Headline Attribution'!$B9,EMD_Returns!$8:$8,0)-1,FALSE)</f>
        <v>182290746.56514001</v>
      </c>
      <c r="W9" s="70">
        <f>VLOOKUP(W$1,Market_Values!$B:$XFD,MATCH('Headline Attribution'!$B9,EMD_Returns!$8:$8,0)-1,FALSE)</f>
        <v>216533173.13280001</v>
      </c>
      <c r="X9" s="70">
        <f>VLOOKUP(X$1,Market_Values!$B:$XFD,MATCH('Headline Attribution'!$B9,EMD_Returns!$8:$8,0)-1,FALSE)</f>
        <v>259150654.17858601</v>
      </c>
      <c r="Y9" s="70">
        <f>VLOOKUP(Y$1,Market_Values!$B:$XFD,MATCH('Headline Attribution'!$B9,EMD_Returns!$8:$8,0)-1,FALSE)</f>
        <v>242588849.19010001</v>
      </c>
      <c r="Z9" s="71"/>
      <c r="AA9" s="3">
        <f t="shared" si="5"/>
        <v>45757</v>
      </c>
      <c r="AB9" s="72">
        <f t="shared" si="33"/>
        <v>-2.99883295270853E-3</v>
      </c>
      <c r="AC9" s="72">
        <f t="shared" si="34"/>
        <v>0</v>
      </c>
      <c r="AD9" s="72">
        <f t="shared" si="35"/>
        <v>0</v>
      </c>
      <c r="AE9" s="72">
        <f t="shared" si="36"/>
        <v>5.9845069445221303E-3</v>
      </c>
      <c r="AF9" s="72">
        <f t="shared" si="37"/>
        <v>0</v>
      </c>
      <c r="AG9" s="2"/>
      <c r="AH9" s="9">
        <f t="shared" si="6"/>
        <v>45757</v>
      </c>
      <c r="AI9" s="2">
        <f t="array" ref="AI9">PRODUCT(AB$2:AB9+1)-1</f>
        <v>-3.9461378154662663E-3</v>
      </c>
      <c r="AJ9" s="2">
        <f t="array" ref="AJ9">PRODUCT($AC$2:AC9+1)-1</f>
        <v>-3.21996049747445E-2</v>
      </c>
      <c r="AK9" s="2" cm="1">
        <f t="array" ref="AK9">IFERROR(PRODUCT($AD$2:AD9+1)-1,"#N/A")</f>
        <v>-2.7093564228482636E-2</v>
      </c>
      <c r="AL9" s="2">
        <f t="array" ref="AL9">PRODUCT(AE$2:AE9+1)-1</f>
        <v>-2.5630373734175538E-2</v>
      </c>
      <c r="AM9" s="2">
        <f t="array" ref="AM9">PRODUCT(AF$2:AF9+1)-1</f>
        <v>-6.2923062255693107E-3</v>
      </c>
      <c r="AN9" s="2"/>
      <c r="AO9" s="3">
        <f t="shared" si="7"/>
        <v>45757</v>
      </c>
      <c r="AP9" s="2">
        <f t="shared" si="38"/>
        <v>4.031529824159981E-4</v>
      </c>
      <c r="AQ9" s="2">
        <f t="shared" si="8"/>
        <v>-4.0700920175840124E-3</v>
      </c>
      <c r="AR9" s="2">
        <f t="shared" si="39"/>
        <v>-9.8582768576275237E-3</v>
      </c>
      <c r="AS9" s="2" t="e">
        <f t="shared" ref="AS9:AS72" si="56">IF(ISNUMBER(AP10),NA(),AR9)</f>
        <v>#N/A</v>
      </c>
      <c r="AT9" s="2">
        <f t="array" ref="AT9">PRODUCT($AP$2:AP9+1)-1</f>
        <v>-2.0846420734046633E-2</v>
      </c>
      <c r="AU9" s="2">
        <f t="shared" si="10"/>
        <v>-7.0400089074538208E-3</v>
      </c>
      <c r="AV9" s="69">
        <f t="shared" ref="AV9:AV72" si="57">(AP9+1)*AV8</f>
        <v>97.915357926595334</v>
      </c>
      <c r="AW9" s="69">
        <f t="shared" si="11"/>
        <v>99.295999109254609</v>
      </c>
      <c r="AX9" s="2"/>
      <c r="AY9" s="2">
        <f t="shared" si="41"/>
        <v>1.4961267361305326E-3</v>
      </c>
      <c r="AZ9" s="2">
        <f t="shared" si="42"/>
        <v>1.7221317787125606E-3</v>
      </c>
      <c r="BA9" s="2">
        <f t="shared" ref="BA9:BA72" si="58">AZ9-AY9</f>
        <v>2.2600504258202801E-4</v>
      </c>
      <c r="BB9" s="2">
        <f t="shared" si="43"/>
        <v>1.5919987720506825E-4</v>
      </c>
      <c r="BC9" s="2"/>
      <c r="BD9" s="78">
        <f t="shared" si="13"/>
        <v>45757</v>
      </c>
      <c r="BE9" s="2">
        <f t="shared" si="44"/>
        <v>3.5892064513285245E-4</v>
      </c>
      <c r="BF9" s="72">
        <f t="shared" si="45"/>
        <v>1.5919987720506825E-4</v>
      </c>
      <c r="BG9" s="2" cm="1">
        <f t="array" ref="BG9">(PRODUCT(BF$2:BF9+1))-1</f>
        <v>4.3494712296876514E-4</v>
      </c>
      <c r="BH9" s="72">
        <f t="shared" si="46"/>
        <v>-1.0293223980596289E-2</v>
      </c>
      <c r="BI9" s="73">
        <f t="shared" si="47"/>
        <v>-5203480.5139374333</v>
      </c>
      <c r="BJ9" s="74">
        <f>SUM($BI$2:BI9)</f>
        <v>-18014116.18619132</v>
      </c>
      <c r="BK9" s="72">
        <f t="shared" si="14"/>
        <v>1.3632111335797081E-3</v>
      </c>
      <c r="BL9" s="2">
        <f>SUM($BK$2:BK9)</f>
        <v>-5.3556874190958375E-3</v>
      </c>
      <c r="BM9" s="2"/>
      <c r="BN9" s="79">
        <f t="shared" si="15"/>
        <v>45757</v>
      </c>
      <c r="BO9" s="2">
        <f t="array" ref="BO9">(PRODUCT(AB$2:AB9+1)-1)-(PRODUCT($K$2:$K9+1)-1)</f>
        <v>3.0938710919875545E-3</v>
      </c>
      <c r="BP9" s="2">
        <f t="array" ref="BP9">AJ9-(PRODUCT($K$2:K9+1)-1)</f>
        <v>-2.5159596067290679E-2</v>
      </c>
      <c r="BQ9" s="2" t="e">
        <f>NA()</f>
        <v>#N/A</v>
      </c>
      <c r="BR9" s="2">
        <f t="array" ref="BR9">(PRODUCT(AE$2:AE9+1)-1)-(PRODUCT($K$2:$K9+1)-1)</f>
        <v>-1.8590364826721717E-2</v>
      </c>
      <c r="BS9" s="2"/>
      <c r="BT9" s="3">
        <f t="shared" si="16"/>
        <v>45757</v>
      </c>
      <c r="BU9" s="2">
        <f t="shared" si="17"/>
        <v>0</v>
      </c>
      <c r="BV9" s="2">
        <f t="shared" si="18"/>
        <v>-4.4732450000000102E-3</v>
      </c>
      <c r="BW9" s="2" cm="1">
        <f t="array" ref="BW9">PRODUCT($BU$2:BU9+1)-1</f>
        <v>-3.21996049747445E-2</v>
      </c>
      <c r="BX9" s="2">
        <f t="array" ref="BX9">BW9-(PRODUCT($K$2:K9+1)-1)</f>
        <v>-2.5159596067290679E-2</v>
      </c>
      <c r="BY9" s="2">
        <f t="shared" si="19"/>
        <v>-4.3183097171310626E-4</v>
      </c>
      <c r="BZ9" s="2"/>
      <c r="CC9" s="3">
        <v>44663</v>
      </c>
      <c r="CD9" s="2">
        <v>-1.58912192327776E-3</v>
      </c>
      <c r="CE9" s="2">
        <v>-5.8536828434585493E-3</v>
      </c>
      <c r="CF9" s="2" t="e">
        <f>NA()</f>
        <v>#N/A</v>
      </c>
      <c r="CG9" s="2">
        <v>-3.49841606366164E-3</v>
      </c>
      <c r="CH9" s="2">
        <v>-4.1551676020962214E-3</v>
      </c>
      <c r="CJ9" s="9">
        <f t="shared" si="20"/>
        <v>44663</v>
      </c>
      <c r="CK9" s="2">
        <f t="array" ref="CK9">PRODUCT(CD$2:CD9+1)-1</f>
        <v>-6.4106231597419461E-3</v>
      </c>
      <c r="CL9" s="2">
        <f t="array" ref="CL9">PRODUCT(CE$2:CE9+1)-1</f>
        <v>-1.1028999934726835E-2</v>
      </c>
      <c r="CM9" s="2"/>
      <c r="CN9" s="2">
        <f t="array" ref="CN9">PRODUCT(CG$2:CG9+1)-1</f>
        <v>-1.850385726487036E-2</v>
      </c>
      <c r="CO9" s="2">
        <f t="array" ref="CO9">PRODUCT(CH$2:CH9+1)-1</f>
        <v>-1.9880121099662751E-2</v>
      </c>
      <c r="CQ9" s="9">
        <f t="shared" si="21"/>
        <v>44663</v>
      </c>
      <c r="CR9" s="72">
        <f t="shared" si="22"/>
        <v>1.3469497939920805E-2</v>
      </c>
      <c r="CS9" s="72">
        <f t="shared" si="23"/>
        <v>8.8511211649359156E-3</v>
      </c>
      <c r="CT9" s="72"/>
      <c r="CU9" s="72">
        <f t="shared" si="24"/>
        <v>1.3762638347923906E-3</v>
      </c>
      <c r="CV9" s="72"/>
      <c r="CW9" s="3">
        <f t="shared" si="25"/>
        <v>44663</v>
      </c>
      <c r="CX9" s="75">
        <f t="shared" si="48"/>
        <v>97.795668079791682</v>
      </c>
      <c r="CY9" s="75">
        <f t="shared" si="49"/>
        <v>97.580762779843951</v>
      </c>
      <c r="CZ9" s="75">
        <f t="shared" si="50"/>
        <v>100.22023326506742</v>
      </c>
      <c r="DA9" s="72">
        <f>(CZ9/MAX($CZ$2:CZ9))-1</f>
        <v>0</v>
      </c>
      <c r="DC9" s="3">
        <f t="shared" si="26"/>
        <v>44663</v>
      </c>
      <c r="DD9" s="2">
        <f t="shared" si="27"/>
        <v>2.5660456788184614E-3</v>
      </c>
      <c r="DE9" s="2">
        <f t="shared" si="28"/>
        <v>-1.698515241362328E-3</v>
      </c>
      <c r="DF9" s="2" t="e">
        <f>NA()</f>
        <v>#N/A</v>
      </c>
      <c r="DG9" s="2">
        <f t="shared" si="29"/>
        <v>6.5675153843458133E-4</v>
      </c>
      <c r="DH9" s="69"/>
      <c r="EM9" s="72"/>
      <c r="EN9" s="72"/>
      <c r="EO9" s="2"/>
      <c r="EP9" s="72"/>
      <c r="EQ9" s="72"/>
      <c r="ER9" s="72"/>
      <c r="ES9" s="72"/>
      <c r="ET9" s="72"/>
      <c r="EU9" s="72"/>
      <c r="EV9" s="72"/>
      <c r="EX9" s="72"/>
      <c r="EY9" s="72"/>
      <c r="EZ9" s="72"/>
      <c r="FP9" s="3"/>
      <c r="FR9" s="2"/>
    </row>
    <row r="10" spans="1:174" x14ac:dyDescent="0.3">
      <c r="A10" s="3">
        <f t="shared" si="0"/>
        <v>45758</v>
      </c>
      <c r="B10" s="47" t="s">
        <v>93</v>
      </c>
      <c r="C10" s="2">
        <f>VLOOKUP(C$1,EMD_Returns!$B:$XFD,MATCH('Headline Attribution'!$B10,EMD_Returns!$8:$8,0)-1,FALSE)/100</f>
        <v>3.4501066266443598E-3</v>
      </c>
      <c r="D10" s="2">
        <f>VLOOKUP(D$1,EMD_Returns!$B:$XFD,MATCH('Headline Attribution'!$B10,EMD_Returns!$8:$8,0)-1,FALSE)/100</f>
        <v>1.9097875092393098E-3</v>
      </c>
      <c r="E10" s="2">
        <f>IFERROR(VLOOKUP(E$1,EMD_Returns!$B:$XFD,MATCH('Headline Attribution'!$B10,EMD_Returns!$8:$8,0)-1,FALSE)/100,"#N/A")</f>
        <v>6.9736396421527002E-3</v>
      </c>
      <c r="F10" s="2">
        <f>VLOOKUP(F$1,EMD_Returns!$B:$XFD,MATCH('Headline Attribution'!$B10,EMD_Returns!$8:$8,0)-1,FALSE)/100</f>
        <v>-3.8298818712570997E-3</v>
      </c>
      <c r="G10" s="2">
        <f>VLOOKUP(G$1,EMD_Returns!$B:$XFD,MATCH('Headline Attribution'!$B10,EMD_Returns!$8:$8,0)-1,FALSE)/100</f>
        <v>7.8672167322266801E-3</v>
      </c>
      <c r="I10" s="9">
        <f t="shared" si="1"/>
        <v>45758</v>
      </c>
      <c r="J10" s="2">
        <f>VLOOKUP(J$1,EMD_Returns!$B:$XFD,MATCH('Headline Attribution'!$B10,EMD_Returns!$8:$8,0)-1,FALSE)/100</f>
        <v>3.1810321743022101E-3</v>
      </c>
      <c r="K10" s="85">
        <f>VLOOKUP(K$1,EMD_Returns!$B:$XFD,MATCH('Headline Attribution'!$B10,EMD_Returns!$32:$32,0)-1,FALSE)/100</f>
        <v>-3.3965570000005197E-4</v>
      </c>
      <c r="L10" s="2">
        <f t="shared" si="51"/>
        <v>3.5206878743022623E-3</v>
      </c>
      <c r="M10" s="2">
        <f t="shared" si="52"/>
        <v>-6.3937341531880021E-3</v>
      </c>
      <c r="N10" s="2" t="e">
        <f t="shared" si="53"/>
        <v>#N/A</v>
      </c>
      <c r="O10" s="2">
        <f t="array" ref="O10">(PRODUCT($J$2:J10+1))-1</f>
        <v>-1.3771007581488415E-2</v>
      </c>
      <c r="P10" s="2">
        <f t="array" ref="P10">(PRODUCT($K$2:K10+1))-1</f>
        <v>-7.3772734283004127E-3</v>
      </c>
      <c r="Q10" s="69">
        <f t="shared" si="54"/>
        <v>98.622899241851158</v>
      </c>
      <c r="R10" s="69">
        <f t="shared" si="55"/>
        <v>99.262272657169945</v>
      </c>
      <c r="T10" s="3">
        <f t="shared" si="4"/>
        <v>45758</v>
      </c>
      <c r="U10" s="70">
        <f>VLOOKUP(U$1,Market_Values!B:XFD,MATCH('Headline Attribution'!$B10,EMD_Returns!$8:$8,0)-1,FALSE)</f>
        <v>376770841.852772</v>
      </c>
      <c r="V10" s="70">
        <f>VLOOKUP(V$1,Market_Values!$B:$XFD,MATCH('Headline Attribution'!$B10,EMD_Returns!$8:$8,0)-1,FALSE)</f>
        <v>182290746.56514001</v>
      </c>
      <c r="W10" s="70">
        <f>VLOOKUP(W$1,Market_Values!$B:$XFD,MATCH('Headline Attribution'!$B10,EMD_Returns!$8:$8,0)-1,FALSE)</f>
        <v>216533173.13280001</v>
      </c>
      <c r="X10" s="70">
        <f>VLOOKUP(X$1,Market_Values!$B:$XFD,MATCH('Headline Attribution'!$B10,EMD_Returns!$8:$8,0)-1,FALSE)</f>
        <v>260691359.992731</v>
      </c>
      <c r="Y10" s="70">
        <f>VLOOKUP(Y$1,Market_Values!$B:$XFD,MATCH('Headline Attribution'!$B10,EMD_Returns!$8:$8,0)-1,FALSE)</f>
        <v>242588849.19010001</v>
      </c>
      <c r="Z10" s="71"/>
      <c r="AA10" s="3">
        <f t="shared" si="5"/>
        <v>45758</v>
      </c>
      <c r="AB10" s="72">
        <f t="shared" si="33"/>
        <v>3.4501066266443598E-3</v>
      </c>
      <c r="AC10" s="72">
        <f t="shared" si="34"/>
        <v>1.9097875092393098E-3</v>
      </c>
      <c r="AD10" s="72">
        <f t="shared" si="35"/>
        <v>6.9736396421527002E-3</v>
      </c>
      <c r="AE10" s="72">
        <f t="shared" si="36"/>
        <v>-3.8298818712570997E-3</v>
      </c>
      <c r="AF10" s="72">
        <f t="shared" si="37"/>
        <v>7.8672167322266801E-3</v>
      </c>
      <c r="AG10" s="2"/>
      <c r="AH10" s="9">
        <f t="shared" si="6"/>
        <v>45758</v>
      </c>
      <c r="AI10" s="2">
        <f t="array" ref="AI10">PRODUCT(AB$2:AB10+1)-1</f>
        <v>-5.0964578504875124E-4</v>
      </c>
      <c r="AJ10" s="2">
        <f t="array" ref="AJ10">PRODUCT($AC$2:AC10+1)-1</f>
        <v>-3.0351311868888398E-2</v>
      </c>
      <c r="AK10" s="2" cm="1">
        <f t="array" ref="AK10">IFERROR(PRODUCT($AD$2:AD10+1)-1,"#N/A")</f>
        <v>-2.0308865339880855E-2</v>
      </c>
      <c r="AL10" s="2">
        <f t="array" ref="AL10">PRODUCT(AE$2:AE10+1)-1</f>
        <v>-2.9362094301714547E-2</v>
      </c>
      <c r="AM10" s="2">
        <f t="array" ref="AM10">PRODUCT(AF$2:AF10+1)-1</f>
        <v>1.5254075698352132E-3</v>
      </c>
      <c r="AN10" s="2"/>
      <c r="AO10" s="3">
        <f t="shared" si="7"/>
        <v>45758</v>
      </c>
      <c r="AP10" s="2">
        <f t="shared" si="38"/>
        <v>3.9256942115117868E-3</v>
      </c>
      <c r="AQ10" s="2">
        <f t="shared" si="8"/>
        <v>4.265349911511839E-3</v>
      </c>
      <c r="AR10" s="2">
        <f t="shared" si="39"/>
        <v>-6.3937341531880021E-3</v>
      </c>
      <c r="AS10" s="2" t="e">
        <f t="shared" si="56"/>
        <v>#N/A</v>
      </c>
      <c r="AT10" s="2">
        <f t="array" ref="AT10">PRODUCT($AP$2:AP10+1)-1</f>
        <v>-1.7002563195741227E-2</v>
      </c>
      <c r="AU10" s="2">
        <f t="shared" si="10"/>
        <v>-7.3772734283004127E-3</v>
      </c>
      <c r="AV10" s="69">
        <f t="shared" si="57"/>
        <v>98.299743680425877</v>
      </c>
      <c r="AW10" s="69">
        <f t="shared" si="11"/>
        <v>99.262272657169945</v>
      </c>
      <c r="AX10" s="2"/>
      <c r="AY10" s="2">
        <f t="shared" si="41"/>
        <v>3.2301905030903974E-3</v>
      </c>
      <c r="AZ10" s="2">
        <f t="shared" si="42"/>
        <v>3.0686511257242504E-3</v>
      </c>
      <c r="BA10" s="2">
        <f t="shared" si="58"/>
        <v>-1.6153937736614705E-4</v>
      </c>
      <c r="BB10" s="2">
        <f t="shared" si="43"/>
        <v>-1.1394807360663601E-4</v>
      </c>
      <c r="BC10" s="2"/>
      <c r="BD10" s="78">
        <f t="shared" si="13"/>
        <v>45758</v>
      </c>
      <c r="BE10" s="2">
        <f t="shared" si="44"/>
        <v>3.1614887424915475E-3</v>
      </c>
      <c r="BF10" s="72">
        <f t="shared" si="45"/>
        <v>-1.1394807360663601E-4</v>
      </c>
      <c r="BG10" s="2" cm="1">
        <f t="array" ref="BG10">(PRODUCT(BF$2:BF10+1))-1</f>
        <v>3.209494879752306E-4</v>
      </c>
      <c r="BH10" s="72">
        <f t="shared" si="46"/>
        <v>-6.7146836411632327E-3</v>
      </c>
      <c r="BI10" s="73">
        <f t="shared" si="47"/>
        <v>5454849.2432530234</v>
      </c>
      <c r="BJ10" s="74">
        <f>SUM($BI$2:BI10)</f>
        <v>-12559266.942938298</v>
      </c>
      <c r="BK10" s="72">
        <f t="shared" si="14"/>
        <v>-9.2837616767297085E-5</v>
      </c>
      <c r="BL10" s="2">
        <f>SUM($BK$2:BK10)</f>
        <v>-5.4485250358631346E-3</v>
      </c>
      <c r="BM10" s="2"/>
      <c r="BN10" s="79">
        <f t="shared" si="15"/>
        <v>45758</v>
      </c>
      <c r="BO10" s="2">
        <f t="array" ref="BO10">(PRODUCT(AB$2:AB10+1)-1)-(PRODUCT($K$2:$K10+1)-1)</f>
        <v>6.8676276432516614E-3</v>
      </c>
      <c r="BP10" s="2">
        <f t="array" ref="BP10">AJ10-(PRODUCT($K$2:K10+1)-1)</f>
        <v>-2.2974038440587985E-2</v>
      </c>
      <c r="BQ10" s="2" t="e">
        <f>NA()</f>
        <v>#N/A</v>
      </c>
      <c r="BR10" s="2">
        <f t="array" ref="BR10">(PRODUCT(AE$2:AE10+1)-1)-(PRODUCT($K$2:$K10+1)-1)</f>
        <v>-2.1984820873414135E-2</v>
      </c>
      <c r="BS10" s="2"/>
      <c r="BT10" s="3">
        <f t="shared" si="16"/>
        <v>45758</v>
      </c>
      <c r="BU10" s="2">
        <f t="shared" si="17"/>
        <v>1.9097875092393098E-3</v>
      </c>
      <c r="BV10" s="2">
        <f t="shared" si="18"/>
        <v>2.2494432092393618E-3</v>
      </c>
      <c r="BW10" s="2" cm="1">
        <f t="array" ref="BW10">PRODUCT($BU$2:BU10+1)-1</f>
        <v>-3.0351311868888398E-2</v>
      </c>
      <c r="BX10" s="2">
        <f t="array" ref="BX10">BW10-(PRODUCT($K$2:K10+1)-1)</f>
        <v>-2.2974038440587985E-2</v>
      </c>
      <c r="BY10" s="2">
        <f t="shared" si="19"/>
        <v>2.1706777331814928E-4</v>
      </c>
      <c r="BZ10" s="2"/>
      <c r="CC10" s="3">
        <v>44664</v>
      </c>
      <c r="CD10" s="2">
        <v>1.0656296508183999E-2</v>
      </c>
      <c r="CE10" s="2">
        <v>6.5293173917875301E-3</v>
      </c>
      <c r="CF10" s="2" t="e">
        <f>NA()</f>
        <v>#N/A</v>
      </c>
      <c r="CG10" s="2">
        <v>9.4273630396808413E-3</v>
      </c>
      <c r="CH10" s="2">
        <v>8.4757901292229487E-3</v>
      </c>
      <c r="CJ10" s="9">
        <f t="shared" si="20"/>
        <v>44664</v>
      </c>
      <c r="CK10" s="2">
        <f t="array" ref="CK10">PRODUCT(CD$2:CD10+1)-1</f>
        <v>4.1773598472496509E-3</v>
      </c>
      <c r="CL10" s="2">
        <f t="array" ref="CL10">PRODUCT(CE$2:CE10+1)-1</f>
        <v>-4.5716943840271584E-3</v>
      </c>
      <c r="CM10" s="2"/>
      <c r="CN10" s="2">
        <f t="array" ref="CN10">PRODUCT(CG$2:CG10+1)-1</f>
        <v>-9.2509368052599017E-3</v>
      </c>
      <c r="CO10" s="2">
        <f t="array" ref="CO10">PRODUCT(CH$2:CH10+1)-1</f>
        <v>-1.1572830704624115E-2</v>
      </c>
      <c r="CQ10" s="9">
        <f t="shared" si="21"/>
        <v>44664</v>
      </c>
      <c r="CR10" s="72">
        <f t="shared" si="22"/>
        <v>1.5750190551873766E-2</v>
      </c>
      <c r="CS10" s="72">
        <f t="shared" si="23"/>
        <v>7.0011363205969568E-3</v>
      </c>
      <c r="CT10" s="72"/>
      <c r="CU10" s="72">
        <f t="shared" si="24"/>
        <v>2.3218938993642135E-3</v>
      </c>
      <c r="CV10" s="72"/>
      <c r="CW10" s="3">
        <f t="shared" si="25"/>
        <v>44664</v>
      </c>
      <c r="CX10" s="75">
        <f t="shared" si="48"/>
        <v>98.717623346488011</v>
      </c>
      <c r="CY10" s="75">
        <f t="shared" si="49"/>
        <v>98.407836845815396</v>
      </c>
      <c r="CZ10" s="75">
        <f t="shared" si="50"/>
        <v>100.31479860812101</v>
      </c>
      <c r="DA10" s="72">
        <f>(CZ10/MAX($CZ$2:CZ10))-1</f>
        <v>0</v>
      </c>
      <c r="DC10" s="3">
        <f t="shared" si="26"/>
        <v>44664</v>
      </c>
      <c r="DD10" s="2">
        <f t="shared" si="27"/>
        <v>2.1805063789610505E-3</v>
      </c>
      <c r="DE10" s="2">
        <f t="shared" si="28"/>
        <v>-1.9464727374354186E-3</v>
      </c>
      <c r="DF10" s="2" t="e">
        <f>NA()</f>
        <v>#N/A</v>
      </c>
      <c r="DG10" s="2">
        <f t="shared" si="29"/>
        <v>9.5157291045789259E-4</v>
      </c>
      <c r="DH10" s="69"/>
      <c r="EM10" s="72"/>
      <c r="EN10" s="72"/>
      <c r="EO10" s="2"/>
      <c r="EP10" s="72"/>
      <c r="EQ10" s="72"/>
      <c r="ER10" s="72"/>
      <c r="ES10" s="72"/>
      <c r="ET10" s="72"/>
      <c r="EU10" s="72"/>
      <c r="EV10" s="72"/>
      <c r="EX10" s="72"/>
      <c r="EY10" s="72"/>
      <c r="EZ10" s="72"/>
      <c r="FP10" s="3"/>
      <c r="FR10" s="2"/>
    </row>
    <row r="11" spans="1:174" x14ac:dyDescent="0.3">
      <c r="A11" s="3">
        <f t="shared" si="0"/>
        <v>45761</v>
      </c>
      <c r="B11" s="47" t="s">
        <v>94</v>
      </c>
      <c r="C11" s="2">
        <f>VLOOKUP(C$1,EMD_Returns!$B:$XFD,MATCH('Headline Attribution'!$B11,EMD_Returns!$8:$8,0)-1,FALSE)/100</f>
        <v>1.2044674995887999E-3</v>
      </c>
      <c r="D11" s="2">
        <f>VLOOKUP(D$1,EMD_Returns!$B:$XFD,MATCH('Headline Attribution'!$B11,EMD_Returns!$8:$8,0)-1,FALSE)/100</f>
        <v>1.5464979754873799E-2</v>
      </c>
      <c r="E11" s="2">
        <f>IFERROR(VLOOKUP(E$1,EMD_Returns!$B:$XFD,MATCH('Headline Attribution'!$B11,EMD_Returns!$8:$8,0)-1,FALSE)/100,"#N/A")</f>
        <v>1.11003383525594E-2</v>
      </c>
      <c r="F11" s="2">
        <f>VLOOKUP(F$1,EMD_Returns!$B:$XFD,MATCH('Headline Attribution'!$B11,EMD_Returns!$8:$8,0)-1,FALSE)/100</f>
        <v>1.0359797908267201E-2</v>
      </c>
      <c r="G11" s="2">
        <f>VLOOKUP(G$1,EMD_Returns!$B:$XFD,MATCH('Headline Attribution'!$B11,EMD_Returns!$8:$8,0)-1,FALSE)/100</f>
        <v>3.5221323179439601E-3</v>
      </c>
      <c r="I11" s="9">
        <f t="shared" si="1"/>
        <v>45761</v>
      </c>
      <c r="J11" s="2">
        <f>VLOOKUP(J$1,EMD_Returns!$B:$XFD,MATCH('Headline Attribution'!$B11,EMD_Returns!$8:$8,0)-1,FALSE)/100</f>
        <v>7.2112888335285098E-3</v>
      </c>
      <c r="K11" s="85">
        <f>VLOOKUP(K$1,EMD_Returns!$B:$XFD,MATCH('Headline Attribution'!$B11,EMD_Returns!$32:$32,0)-1,FALSE)/100</f>
        <v>4.8941714999999296E-3</v>
      </c>
      <c r="L11" s="2">
        <f t="shared" si="51"/>
        <v>2.3171173335285802E-3</v>
      </c>
      <c r="M11" s="2">
        <f t="shared" si="52"/>
        <v>-4.1398178914977546E-3</v>
      </c>
      <c r="N11" s="2" t="e">
        <f t="shared" si="53"/>
        <v>#N/A</v>
      </c>
      <c r="O11" s="2">
        <f t="array" ref="O11">(PRODUCT($J$2:J11+1))-1</f>
        <v>-6.6590254611587074E-3</v>
      </c>
      <c r="P11" s="2">
        <f t="array" ref="P11">(PRODUCT($K$2:K11+1))-1</f>
        <v>-2.5192075696609528E-3</v>
      </c>
      <c r="Q11" s="69">
        <f t="shared" si="54"/>
        <v>99.334097453884127</v>
      </c>
      <c r="R11" s="69">
        <f t="shared" si="55"/>
        <v>99.748079243033885</v>
      </c>
      <c r="T11" s="3">
        <f t="shared" si="4"/>
        <v>45761</v>
      </c>
      <c r="U11" s="70">
        <f>VLOOKUP(U$1,Market_Values!B:XFD,MATCH('Headline Attribution'!$B11,EMD_Returns!$8:$8,0)-1,FALSE)</f>
        <v>378070741.43097401</v>
      </c>
      <c r="V11" s="70">
        <f>VLOOKUP(V$1,Market_Values!$B:$XFD,MATCH('Headline Attribution'!$B11,EMD_Returns!$8:$8,0)-1,FALSE)</f>
        <v>182638883.15597999</v>
      </c>
      <c r="W11" s="70">
        <f>VLOOKUP(W$1,Market_Values!$B:$XFD,MATCH('Headline Attribution'!$B11,EMD_Returns!$8:$8,0)-1,FALSE)</f>
        <v>218043197.45280001</v>
      </c>
      <c r="X11" s="70">
        <f>VLOOKUP(X$1,Market_Values!$B:$XFD,MATCH('Headline Attribution'!$B11,EMD_Returns!$8:$8,0)-1,FALSE)</f>
        <v>259667886.38798401</v>
      </c>
      <c r="Y11" s="70">
        <f>VLOOKUP(Y$1,Market_Values!$B:$XFD,MATCH('Headline Attribution'!$B11,EMD_Returns!$8:$8,0)-1,FALSE)</f>
        <v>244497348.24349999</v>
      </c>
      <c r="Z11" s="71"/>
      <c r="AA11" s="3">
        <f t="shared" si="5"/>
        <v>45761</v>
      </c>
      <c r="AB11" s="72">
        <f t="shared" si="33"/>
        <v>1.2044674995887999E-3</v>
      </c>
      <c r="AC11" s="72">
        <f t="shared" si="34"/>
        <v>1.5464979754873799E-2</v>
      </c>
      <c r="AD11" s="72">
        <f t="shared" si="35"/>
        <v>1.11003383525594E-2</v>
      </c>
      <c r="AE11" s="72">
        <f t="shared" si="36"/>
        <v>1.0359797908267201E-2</v>
      </c>
      <c r="AF11" s="72">
        <f t="shared" si="37"/>
        <v>3.5221323179439601E-3</v>
      </c>
      <c r="AG11" s="2"/>
      <c r="AH11" s="9">
        <f t="shared" si="6"/>
        <v>45761</v>
      </c>
      <c r="AI11" s="2">
        <f t="array" ref="AI11">PRODUCT(AB$2:AB11+1)-1</f>
        <v>6.9420786275564694E-4</v>
      </c>
      <c r="AJ11" s="2">
        <f t="array" ref="AJ11">PRODUCT($AC$2:AC11+1)-1</f>
        <v>-1.5355714537600762E-2</v>
      </c>
      <c r="AK11" s="2" cm="1">
        <f t="array" ref="AK11">IFERROR(PRODUCT($AD$2:AD11+1)-1,"#N/A")</f>
        <v>-9.4339622641507193E-3</v>
      </c>
      <c r="AL11" s="2">
        <f t="array" ref="AL11">PRODUCT(AE$2:AE11+1)-1</f>
        <v>-1.9306481756576566E-2</v>
      </c>
      <c r="AM11" s="2">
        <f t="array" ref="AM11">PRODUCT(AF$2:AF11+1)-1</f>
        <v>5.0529125750788939E-3</v>
      </c>
      <c r="AN11" s="2"/>
      <c r="AO11" s="3">
        <f t="shared" si="7"/>
        <v>45761</v>
      </c>
      <c r="AP11" s="2">
        <f t="shared" si="38"/>
        <v>8.9091950702842385E-3</v>
      </c>
      <c r="AQ11" s="2">
        <f t="shared" si="8"/>
        <v>4.0150235702843089E-3</v>
      </c>
      <c r="AR11" s="2">
        <f t="shared" si="39"/>
        <v>-4.1398178914977546E-3</v>
      </c>
      <c r="AS11" s="2" t="e">
        <f t="shared" si="56"/>
        <v>#N/A</v>
      </c>
      <c r="AT11" s="2">
        <f t="array" ref="AT11">PRODUCT($AP$2:AP11+1)-1</f>
        <v>-8.2448472776627257E-3</v>
      </c>
      <c r="AU11" s="2">
        <f t="shared" si="10"/>
        <v>-2.5192075696609528E-3</v>
      </c>
      <c r="AV11" s="69">
        <f t="shared" si="57"/>
        <v>99.175515272233724</v>
      </c>
      <c r="AW11" s="69">
        <f t="shared" si="11"/>
        <v>99.748079243033885</v>
      </c>
      <c r="AX11" s="2"/>
      <c r="AY11" s="2">
        <f t="shared" si="41"/>
        <v>1.011181208341109E-2</v>
      </c>
      <c r="AZ11" s="2">
        <f t="shared" si="42"/>
        <v>9.7211082882760046E-3</v>
      </c>
      <c r="BA11" s="2">
        <f t="shared" si="58"/>
        <v>-3.9070379513508544E-4</v>
      </c>
      <c r="BB11" s="2">
        <f t="shared" si="43"/>
        <v>-2.7556497333855793E-4</v>
      </c>
      <c r="BC11" s="2"/>
      <c r="BD11" s="78">
        <f t="shared" si="13"/>
        <v>45761</v>
      </c>
      <c r="BE11" s="2">
        <f t="shared" si="44"/>
        <v>7.2803802730103655E-3</v>
      </c>
      <c r="BF11" s="72">
        <f t="shared" si="45"/>
        <v>-2.7556497333855793E-4</v>
      </c>
      <c r="BG11" s="2" cm="1">
        <f t="array" ref="BG11">(PRODUCT(BF$2:BF11+1))-1</f>
        <v>4.5296072199496606E-5</v>
      </c>
      <c r="BH11" s="72">
        <f t="shared" si="46"/>
        <v>-4.1851139636972512E-3</v>
      </c>
      <c r="BI11" s="73">
        <f t="shared" si="47"/>
        <v>5150946.2362783607</v>
      </c>
      <c r="BJ11" s="74">
        <f>SUM($BI$2:BI11)</f>
        <v>-7408320.7066599373</v>
      </c>
      <c r="BK11" s="72">
        <f t="shared" si="14"/>
        <v>2.4407280152656391E-3</v>
      </c>
      <c r="BL11" s="2">
        <f>SUM($BK$2:BK11)</f>
        <v>-3.0077970205974955E-3</v>
      </c>
      <c r="BM11" s="2"/>
      <c r="BN11" s="79">
        <f t="shared" si="15"/>
        <v>45761</v>
      </c>
      <c r="BO11" s="2">
        <f t="array" ref="BO11">(PRODUCT(AB$2:AB11+1)-1)-(PRODUCT($K$2:$K11+1)-1)</f>
        <v>3.2134154324165998E-3</v>
      </c>
      <c r="BP11" s="2">
        <f t="array" ref="BP11">AJ11-(PRODUCT($K$2:K11+1)-1)</f>
        <v>-1.2836506967939809E-2</v>
      </c>
      <c r="BQ11" s="2" t="e">
        <f>NA()</f>
        <v>#N/A</v>
      </c>
      <c r="BR11" s="2">
        <f t="array" ref="BR11">(PRODUCT(AE$2:AE11+1)-1)-(PRODUCT($K$2:$K11+1)-1)</f>
        <v>-1.6787274186915613E-2</v>
      </c>
      <c r="BS11" s="2"/>
      <c r="BT11" s="3">
        <f t="shared" si="16"/>
        <v>45761</v>
      </c>
      <c r="BU11" s="2">
        <f t="shared" si="17"/>
        <v>1.5464979754873799E-2</v>
      </c>
      <c r="BV11" s="2">
        <f t="shared" si="18"/>
        <v>1.057080825487387E-2</v>
      </c>
      <c r="BW11" s="2" cm="1">
        <f t="array" ref="BW11">PRODUCT($BU$2:BU11+1)-1</f>
        <v>-1.5355714537600762E-2</v>
      </c>
      <c r="BX11" s="2">
        <f t="array" ref="BX11">BW11-(PRODUCT($K$2:K11+1)-1)</f>
        <v>-1.2836506967939809E-2</v>
      </c>
      <c r="BY11" s="2">
        <f t="shared" si="19"/>
        <v>1.0179697081425716E-3</v>
      </c>
      <c r="BZ11" s="2"/>
      <c r="CC11" s="3">
        <v>44665</v>
      </c>
      <c r="CD11" s="2">
        <v>1.03987979484321E-3</v>
      </c>
      <c r="CE11" s="2">
        <v>8.6165324260578701E-4</v>
      </c>
      <c r="CF11" s="2" t="e">
        <f>NA()</f>
        <v>#N/A</v>
      </c>
      <c r="CG11" s="2">
        <v>-1.8028909051728301E-3</v>
      </c>
      <c r="CH11" s="2">
        <v>-2.2972038336132039E-3</v>
      </c>
      <c r="CJ11" s="9">
        <f t="shared" si="20"/>
        <v>44665</v>
      </c>
      <c r="CK11" s="2">
        <f t="array" ref="CK11">PRODUCT(CD$2:CD11+1)-1</f>
        <v>5.2215835941937794E-3</v>
      </c>
      <c r="CL11" s="2">
        <f t="array" ref="CL11">PRODUCT(CE$2:CE11+1)-1</f>
        <v>-3.7139803567115548E-3</v>
      </c>
      <c r="CM11" s="2"/>
      <c r="CN11" s="2">
        <f t="array" ref="CN11">PRODUCT(CG$2:CG11+1)-1</f>
        <v>-1.1037149280602176E-2</v>
      </c>
      <c r="CO11" s="2">
        <f t="array" ref="CO11">PRODUCT(CH$2:CH11+1)-1</f>
        <v>-1.3843449387176854E-2</v>
      </c>
      <c r="CQ11" s="9">
        <f t="shared" si="21"/>
        <v>44665</v>
      </c>
      <c r="CR11" s="72">
        <f t="shared" si="22"/>
        <v>1.9065032981370633E-2</v>
      </c>
      <c r="CS11" s="72">
        <f t="shared" si="23"/>
        <v>1.0129469030465299E-2</v>
      </c>
      <c r="CT11" s="72"/>
      <c r="CU11" s="72">
        <f t="shared" si="24"/>
        <v>2.8063001065746773E-3</v>
      </c>
      <c r="CV11" s="72"/>
      <c r="CW11" s="3">
        <f t="shared" si="25"/>
        <v>44665</v>
      </c>
      <c r="CX11" s="75">
        <f t="shared" si="48"/>
        <v>98.539646241176357</v>
      </c>
      <c r="CY11" s="75">
        <f t="shared" si="49"/>
        <v>98.181773985755612</v>
      </c>
      <c r="CZ11" s="75">
        <f t="shared" si="50"/>
        <v>100.36449968348775</v>
      </c>
      <c r="DA11" s="72">
        <f>(CZ11/MAX($CZ$2:CZ11))-1</f>
        <v>0</v>
      </c>
      <c r="DC11" s="3">
        <f t="shared" si="26"/>
        <v>44665</v>
      </c>
      <c r="DD11" s="2">
        <f t="shared" si="27"/>
        <v>3.3370836284564139E-3</v>
      </c>
      <c r="DE11" s="2">
        <f t="shared" si="28"/>
        <v>3.1588570762189909E-3</v>
      </c>
      <c r="DF11" s="2" t="e">
        <f>NA()</f>
        <v>#N/A</v>
      </c>
      <c r="DG11" s="2">
        <f t="shared" si="29"/>
        <v>4.9431292844037385E-4</v>
      </c>
      <c r="DH11" s="69"/>
      <c r="EM11" s="72"/>
      <c r="EN11" s="72"/>
      <c r="EO11" s="2"/>
      <c r="EP11" s="72"/>
      <c r="EQ11" s="72"/>
      <c r="ER11" s="72"/>
      <c r="ES11" s="72"/>
      <c r="ET11" s="72"/>
      <c r="EU11" s="72"/>
      <c r="EV11" s="72"/>
      <c r="EX11" s="72"/>
      <c r="EY11" s="72"/>
      <c r="EZ11" s="72"/>
      <c r="FP11" s="3"/>
      <c r="FR11" s="2"/>
    </row>
    <row r="12" spans="1:174" x14ac:dyDescent="0.3">
      <c r="A12" s="3">
        <f t="shared" si="0"/>
        <v>45762</v>
      </c>
      <c r="B12" s="47" t="s">
        <v>95</v>
      </c>
      <c r="C12" s="2">
        <f>VLOOKUP(C$1,EMD_Returns!$B:$XFD,MATCH('Headline Attribution'!$B12,EMD_Returns!$8:$8,0)-1,FALSE)/100</f>
        <v>7.8177188025940801E-4</v>
      </c>
      <c r="D12" s="2">
        <f>VLOOKUP(D$1,EMD_Returns!$B:$XFD,MATCH('Headline Attribution'!$B12,EMD_Returns!$8:$8,0)-1,FALSE)/100</f>
        <v>1.8007348292543601E-3</v>
      </c>
      <c r="E12" s="2">
        <f>IFERROR(VLOOKUP(E$1,EMD_Returns!$B:$XFD,MATCH('Headline Attribution'!$B12,EMD_Returns!$8:$8,0)-1,FALSE)/100,"#N/A")</f>
        <v>9.3933463796469496E-4</v>
      </c>
      <c r="F12" s="2">
        <f>VLOOKUP(F$1,EMD_Returns!$B:$XFD,MATCH('Headline Attribution'!$B12,EMD_Returns!$8:$8,0)-1,FALSE)/100</f>
        <v>3.4103751225109703E-3</v>
      </c>
      <c r="G12" s="2">
        <f>VLOOKUP(G$1,EMD_Returns!$B:$XFD,MATCH('Headline Attribution'!$B12,EMD_Returns!$8:$8,0)-1,FALSE)/100</f>
        <v>-2.8457598178710498E-4</v>
      </c>
      <c r="I12" s="9">
        <f t="shared" si="1"/>
        <v>45762</v>
      </c>
      <c r="J12" s="2">
        <f>VLOOKUP(J$1,EMD_Returns!$B:$XFD,MATCH('Headline Attribution'!$B12,EMD_Returns!$8:$8,0)-1,FALSE)/100</f>
        <v>1.28612807389938E-3</v>
      </c>
      <c r="K12" s="85">
        <f>VLOOKUP(K$1,EMD_Returns!$B:$XFD,MATCH('Headline Attribution'!$B12,EMD_Returns!$32:$32,0)-1,FALSE)/100</f>
        <v>6.3352785000003698E-4</v>
      </c>
      <c r="L12" s="2">
        <f t="shared" si="51"/>
        <v>6.52600223899343E-4</v>
      </c>
      <c r="M12" s="2">
        <f t="shared" si="52"/>
        <v>-3.4941860390335089E-3</v>
      </c>
      <c r="N12" s="2" t="e">
        <f t="shared" si="53"/>
        <v>#N/A</v>
      </c>
      <c r="O12" s="2">
        <f t="array" ref="O12">(PRODUCT($J$2:J12+1))-1</f>
        <v>-5.381461746849725E-3</v>
      </c>
      <c r="P12" s="2">
        <f t="array" ref="P12">(PRODUCT($K$2:K12+1))-1</f>
        <v>-1.8872757078162161E-3</v>
      </c>
      <c r="Q12" s="69">
        <f t="shared" si="54"/>
        <v>99.461853825315018</v>
      </c>
      <c r="R12" s="69">
        <f t="shared" si="55"/>
        <v>99.811272429218363</v>
      </c>
      <c r="T12" s="3">
        <f t="shared" si="4"/>
        <v>45762</v>
      </c>
      <c r="U12" s="70">
        <f>VLOOKUP(U$1,Market_Values!B:XFD,MATCH('Headline Attribution'!$B12,EMD_Returns!$8:$8,0)-1,FALSE)</f>
        <v>378526115.35157299</v>
      </c>
      <c r="V12" s="70">
        <f>VLOOKUP(V$1,Market_Values!$B:$XFD,MATCH('Headline Attribution'!$B12,EMD_Returns!$8:$8,0)-1,FALSE)</f>
        <v>185463389.78644001</v>
      </c>
      <c r="W12" s="70">
        <f>VLOOKUP(W$1,Market_Values!$B:$XFD,MATCH('Headline Attribution'!$B12,EMD_Returns!$8:$8,0)-1,FALSE)</f>
        <v>220463550.72</v>
      </c>
      <c r="X12" s="70">
        <f>VLOOKUP(X$1,Market_Values!$B:$XFD,MATCH('Headline Attribution'!$B12,EMD_Returns!$8:$8,0)-1,FALSE)</f>
        <v>262357517.004453</v>
      </c>
      <c r="Y12" s="70">
        <f>VLOOKUP(Y$1,Market_Values!$B:$XFD,MATCH('Headline Attribution'!$B12,EMD_Returns!$8:$8,0)-1,FALSE)</f>
        <v>245358500.2554</v>
      </c>
      <c r="Z12" s="71"/>
      <c r="AA12" s="3">
        <f t="shared" si="5"/>
        <v>45762</v>
      </c>
      <c r="AB12" s="72">
        <f t="shared" si="33"/>
        <v>7.8177188025940801E-4</v>
      </c>
      <c r="AC12" s="72">
        <f t="shared" si="34"/>
        <v>1.8007348292543601E-3</v>
      </c>
      <c r="AD12" s="72">
        <f t="shared" si="35"/>
        <v>9.3933463796469496E-4</v>
      </c>
      <c r="AE12" s="72">
        <f t="shared" si="36"/>
        <v>3.4103751225109703E-3</v>
      </c>
      <c r="AF12" s="72">
        <f t="shared" si="37"/>
        <v>-2.8457598178710498E-4</v>
      </c>
      <c r="AG12" s="2"/>
      <c r="AH12" s="9">
        <f t="shared" si="6"/>
        <v>45762</v>
      </c>
      <c r="AI12" s="2">
        <f t="array" ref="AI12">PRODUCT(AB$2:AB12+1)-1</f>
        <v>1.4765224552011347E-3</v>
      </c>
      <c r="AJ12" s="2">
        <f t="array" ref="AJ12">PRODUCT($AC$2:AC12+1)-1</f>
        <v>-1.3582631278342361E-2</v>
      </c>
      <c r="AK12" s="2" cm="1">
        <f t="array" ref="AK12">IFERROR(PRODUCT($AD$2:AD12+1)-1,"#N/A")</f>
        <v>-8.5034892737140266E-3</v>
      </c>
      <c r="AL12" s="2">
        <f t="array" ref="AL12">PRODUCT(AE$2:AE12+1)-1</f>
        <v>-1.5961948979151486E-2</v>
      </c>
      <c r="AM12" s="2">
        <f t="array" ref="AM12">PRODUCT(AF$2:AF12+1)-1</f>
        <v>4.7668986557347637E-3</v>
      </c>
      <c r="AN12" s="2"/>
      <c r="AO12" s="3">
        <f t="shared" si="7"/>
        <v>45762</v>
      </c>
      <c r="AP12" s="2">
        <f t="shared" si="38"/>
        <v>1.5875794190892073E-3</v>
      </c>
      <c r="AQ12" s="2">
        <f t="shared" si="8"/>
        <v>9.5405156908917035E-4</v>
      </c>
      <c r="AR12" s="2">
        <f t="shared" si="39"/>
        <v>-3.4941860390335089E-3</v>
      </c>
      <c r="AS12" s="2" t="e">
        <f t="shared" si="56"/>
        <v>#N/A</v>
      </c>
      <c r="AT12" s="2">
        <f t="array" ref="AT12">PRODUCT($AP$2:AP12+1)-1</f>
        <v>-6.6703572084251261E-3</v>
      </c>
      <c r="AU12" s="2">
        <f t="shared" si="10"/>
        <v>-1.8872757078162161E-3</v>
      </c>
      <c r="AV12" s="69">
        <f t="shared" si="57"/>
        <v>99.33296427915748</v>
      </c>
      <c r="AW12" s="69">
        <f t="shared" si="11"/>
        <v>99.811272429218363</v>
      </c>
      <c r="AX12" s="2"/>
      <c r="AY12" s="2">
        <f t="shared" si="41"/>
        <v>1.4664671519857299E-3</v>
      </c>
      <c r="AZ12" s="2">
        <f t="shared" si="42"/>
        <v>1.495084963578472E-3</v>
      </c>
      <c r="BA12" s="2">
        <f t="shared" si="58"/>
        <v>2.8617811592742109E-5</v>
      </c>
      <c r="BB12" s="2">
        <f t="shared" si="43"/>
        <v>2.0234551787640908E-5</v>
      </c>
      <c r="BC12" s="2"/>
      <c r="BD12" s="78">
        <f t="shared" si="13"/>
        <v>45762</v>
      </c>
      <c r="BE12" s="2">
        <f t="shared" si="44"/>
        <v>1.2968076624130819E-3</v>
      </c>
      <c r="BF12" s="72">
        <f t="shared" si="45"/>
        <v>2.0234551787640908E-5</v>
      </c>
      <c r="BG12" s="2" cm="1">
        <f t="array" ref="BG12">(PRODUCT(BF$2:BF12+1))-1</f>
        <v>6.5531540532903776E-5</v>
      </c>
      <c r="BH12" s="72">
        <f t="shared" si="46"/>
        <v>-3.5597175795664127E-3</v>
      </c>
      <c r="BI12" s="73">
        <f t="shared" si="47"/>
        <v>1232795.931736599</v>
      </c>
      <c r="BJ12" s="74">
        <f>SUM($BI$2:BI12)</f>
        <v>-6175524.7749233386</v>
      </c>
      <c r="BK12" s="72">
        <f t="shared" si="14"/>
        <v>1.9827730116539011E-4</v>
      </c>
      <c r="BL12" s="2">
        <f>SUM($BK$2:BK12)</f>
        <v>-2.8095197194321054E-3</v>
      </c>
      <c r="BM12" s="2"/>
      <c r="BN12" s="79">
        <f t="shared" si="15"/>
        <v>45762</v>
      </c>
      <c r="BO12" s="2">
        <f t="array" ref="BO12">(PRODUCT(AB$2:AB12+1)-1)-(PRODUCT($K$2:$K12+1)-1)</f>
        <v>3.3637981630173508E-3</v>
      </c>
      <c r="BP12" s="2">
        <f t="array" ref="BP12">AJ12-(PRODUCT($K$2:K12+1)-1)</f>
        <v>-1.1695355570526145E-2</v>
      </c>
      <c r="BQ12" s="2" t="e">
        <f>NA()</f>
        <v>#N/A</v>
      </c>
      <c r="BR12" s="2">
        <f t="array" ref="BR12">(PRODUCT(AE$2:AE12+1)-1)-(PRODUCT($K$2:$K12+1)-1)</f>
        <v>-1.407467327133527E-2</v>
      </c>
      <c r="BS12" s="2"/>
      <c r="BT12" s="3">
        <f t="shared" si="16"/>
        <v>45762</v>
      </c>
      <c r="BU12" s="2">
        <f t="shared" si="17"/>
        <v>1.8007348292543601E-3</v>
      </c>
      <c r="BV12" s="2">
        <f t="shared" si="18"/>
        <v>1.1672069792543231E-3</v>
      </c>
      <c r="BW12" s="2" cm="1">
        <f t="array" ref="BW12">PRODUCT($BU$2:BU12+1)-1</f>
        <v>-1.3582631278342361E-2</v>
      </c>
      <c r="BX12" s="2">
        <f t="array" ref="BX12">BW12-(PRODUCT($K$2:K12+1)-1)</f>
        <v>-1.1695355570526145E-2</v>
      </c>
      <c r="BY12" s="2">
        <f t="shared" si="19"/>
        <v>1.1150126006681775E-4</v>
      </c>
      <c r="BZ12" s="2"/>
      <c r="CC12" s="3">
        <v>44666</v>
      </c>
      <c r="CD12" s="2">
        <v>-1.4347888714723001E-3</v>
      </c>
      <c r="CE12" s="2">
        <v>-1.6232153674158301E-3</v>
      </c>
      <c r="CF12" s="2" t="e">
        <f>NA()</f>
        <v>#N/A</v>
      </c>
      <c r="CG12" s="2">
        <v>3.3424159375505802E-4</v>
      </c>
      <c r="CH12" s="2">
        <v>-1.2007625461117888E-3</v>
      </c>
      <c r="CJ12" s="9">
        <f t="shared" si="20"/>
        <v>44666</v>
      </c>
      <c r="CK12" s="2">
        <f t="array" ref="CK12">PRODUCT(CD$2:CD12+1)-1</f>
        <v>3.7793028526891259E-3</v>
      </c>
      <c r="CL12" s="2">
        <f t="array" ref="CL12">PRODUCT(CE$2:CE12+1)-1</f>
        <v>-5.3311671341380595E-3</v>
      </c>
      <c r="CM12" s="2"/>
      <c r="CN12" s="2">
        <f t="array" ref="CN12">PRODUCT(CG$2:CG12+1)-1</f>
        <v>-1.0706596761213216E-2</v>
      </c>
      <c r="CO12" s="2">
        <f t="array" ref="CO12">PRODUCT(CH$2:CH12+1)-1</f>
        <v>-1.502758923775549E-2</v>
      </c>
      <c r="CQ12" s="9">
        <f t="shared" si="21"/>
        <v>44666</v>
      </c>
      <c r="CR12" s="72">
        <f t="shared" si="22"/>
        <v>1.8806892090444616E-2</v>
      </c>
      <c r="CS12" s="72">
        <f t="shared" si="23"/>
        <v>9.6964221036174303E-3</v>
      </c>
      <c r="CT12" s="72"/>
      <c r="CU12" s="72">
        <f t="shared" si="24"/>
        <v>4.3209924765422736E-3</v>
      </c>
      <c r="CV12" s="72"/>
      <c r="CW12" s="3">
        <f t="shared" si="25"/>
        <v>44666</v>
      </c>
      <c r="CX12" s="75">
        <f t="shared" si="48"/>
        <v>98.572582289584062</v>
      </c>
      <c r="CY12" s="75">
        <f t="shared" si="49"/>
        <v>98.063880988842698</v>
      </c>
      <c r="CZ12" s="75">
        <f t="shared" si="50"/>
        <v>100.51874481777776</v>
      </c>
      <c r="DA12" s="72">
        <f>(CZ12/MAX($CZ$2:CZ12))-1</f>
        <v>0</v>
      </c>
      <c r="DC12" s="3">
        <f t="shared" si="26"/>
        <v>44666</v>
      </c>
      <c r="DD12" s="2">
        <f t="shared" si="27"/>
        <v>-2.3402632536051135E-4</v>
      </c>
      <c r="DE12" s="2">
        <f t="shared" si="28"/>
        <v>-4.224528213040413E-4</v>
      </c>
      <c r="DF12" s="2" t="e">
        <f>NA()</f>
        <v>#N/A</v>
      </c>
      <c r="DG12" s="2">
        <f t="shared" si="29"/>
        <v>1.5350041398668468E-3</v>
      </c>
      <c r="DH12" s="69"/>
      <c r="EM12" s="72"/>
      <c r="EN12" s="72"/>
      <c r="EO12" s="2"/>
      <c r="EP12" s="72"/>
      <c r="EQ12" s="72"/>
      <c r="ER12" s="72"/>
      <c r="ES12" s="72"/>
      <c r="ET12" s="72"/>
      <c r="EU12" s="72"/>
      <c r="EV12" s="72"/>
      <c r="EX12" s="72"/>
      <c r="EY12" s="72"/>
      <c r="EZ12" s="72"/>
      <c r="FP12" s="3"/>
      <c r="FR12" s="2"/>
    </row>
    <row r="13" spans="1:174" x14ac:dyDescent="0.3">
      <c r="A13" s="3">
        <f t="shared" si="0"/>
        <v>45763</v>
      </c>
      <c r="B13" s="47" t="s">
        <v>96</v>
      </c>
      <c r="C13" s="2">
        <f>VLOOKUP(C$1,EMD_Returns!$B:$XFD,MATCH('Headline Attribution'!$B13,EMD_Returns!$8:$8,0)-1,FALSE)/100</f>
        <v>1.5807498001816399E-3</v>
      </c>
      <c r="D13" s="2">
        <f>VLOOKUP(D$1,EMD_Returns!$B:$XFD,MATCH('Headline Attribution'!$B13,EMD_Returns!$8:$8,0)-1,FALSE)/100</f>
        <v>3.0665112161583101E-3</v>
      </c>
      <c r="E13" s="2">
        <f>IFERROR(VLOOKUP(E$1,EMD_Returns!$B:$XFD,MATCH('Headline Attribution'!$B13,EMD_Returns!$8:$8,0)-1,FALSE)/100,"#N/A")</f>
        <v>5.0181173587748905E-4</v>
      </c>
      <c r="F13" s="2">
        <f>VLOOKUP(F$1,EMD_Returns!$B:$XFD,MATCH('Headline Attribution'!$B13,EMD_Returns!$8:$8,0)-1,FALSE)/100</f>
        <v>3.9617265207203501E-4</v>
      </c>
      <c r="G13" s="2">
        <f>VLOOKUP(G$1,EMD_Returns!$B:$XFD,MATCH('Headline Attribution'!$B13,EMD_Returns!$8:$8,0)-1,FALSE)/100</f>
        <v>3.2261125343961998E-3</v>
      </c>
      <c r="I13" s="9">
        <f t="shared" si="1"/>
        <v>45763</v>
      </c>
      <c r="J13" s="2">
        <f>VLOOKUP(J$1,EMD_Returns!$B:$XFD,MATCH('Headline Attribution'!$B13,EMD_Returns!$8:$8,0)-1,FALSE)/100</f>
        <v>1.6809935414383601E-3</v>
      </c>
      <c r="K13" s="85">
        <f>VLOOKUP(K$1,EMD_Returns!$B:$XFD,MATCH('Headline Attribution'!$B13,EMD_Returns!$32:$32,0)-1,FALSE)/100</f>
        <v>1.2128056000000299E-3</v>
      </c>
      <c r="L13" s="2">
        <f t="shared" si="51"/>
        <v>4.6818794143833019E-4</v>
      </c>
      <c r="M13" s="2">
        <f t="shared" si="52"/>
        <v>-3.0327554014879521E-3</v>
      </c>
      <c r="N13" s="2" t="e">
        <f t="shared" si="53"/>
        <v>#N/A</v>
      </c>
      <c r="O13" s="2">
        <f t="array" ref="O13">(PRODUCT($J$2:J13+1))-1</f>
        <v>-3.7095144078512776E-3</v>
      </c>
      <c r="P13" s="2">
        <f t="array" ref="P13">(PRODUCT($K$2:K13+1))-1</f>
        <v>-6.7675900636332553E-4</v>
      </c>
      <c r="Q13" s="69">
        <f t="shared" si="54"/>
        <v>99.629048559214851</v>
      </c>
      <c r="R13" s="69">
        <f t="shared" si="55"/>
        <v>99.932324099363655</v>
      </c>
      <c r="T13" s="3">
        <f t="shared" si="4"/>
        <v>45763</v>
      </c>
      <c r="U13" s="70">
        <f>VLOOKUP(U$1,Market_Values!B:XFD,MATCH('Headline Attribution'!$B13,EMD_Returns!$8:$8,0)-1,FALSE)</f>
        <v>378822036.42449898</v>
      </c>
      <c r="V13" s="70">
        <f>VLOOKUP(V$1,Market_Values!$B:$XFD,MATCH('Headline Attribution'!$B13,EMD_Returns!$8:$8,0)-1,FALSE)</f>
        <v>185797360.17197999</v>
      </c>
      <c r="W13" s="70">
        <f>VLOOKUP(W$1,Market_Values!$B:$XFD,MATCH('Headline Attribution'!$B13,EMD_Returns!$8:$8,0)-1,FALSE)</f>
        <v>220670639.7696</v>
      </c>
      <c r="X13" s="70">
        <f>VLOOKUP(X$1,Market_Values!$B:$XFD,MATCH('Headline Attribution'!$B13,EMD_Returns!$8:$8,0)-1,FALSE)</f>
        <v>263258779.00106001</v>
      </c>
      <c r="Y13" s="70">
        <f>VLOOKUP(Y$1,Market_Values!$B:$XFD,MATCH('Headline Attribution'!$B13,EMD_Returns!$8:$8,0)-1,FALSE)</f>
        <v>245288677.11930001</v>
      </c>
      <c r="Z13" s="71"/>
      <c r="AA13" s="3">
        <f t="shared" si="5"/>
        <v>45763</v>
      </c>
      <c r="AB13" s="72">
        <f t="shared" si="33"/>
        <v>1.5807498001816399E-3</v>
      </c>
      <c r="AC13" s="72">
        <f t="shared" si="34"/>
        <v>3.0665112161583101E-3</v>
      </c>
      <c r="AD13" s="72">
        <f t="shared" si="35"/>
        <v>5.0181173587748905E-4</v>
      </c>
      <c r="AE13" s="72">
        <f t="shared" si="36"/>
        <v>3.9617265207203501E-4</v>
      </c>
      <c r="AF13" s="72">
        <f t="shared" si="37"/>
        <v>3.2261125343961998E-3</v>
      </c>
      <c r="AG13" s="2"/>
      <c r="AH13" s="9">
        <f t="shared" si="6"/>
        <v>45763</v>
      </c>
      <c r="AI13" s="2">
        <f t="array" ref="AI13">PRODUCT(AB$2:AB13+1)-1</f>
        <v>3.0596062679588698E-3</v>
      </c>
      <c r="AJ13" s="2">
        <f t="array" ref="AJ13">PRODUCT($AC$2:AC13+1)-1</f>
        <v>-1.0557771353344014E-2</v>
      </c>
      <c r="AK13" s="2" cm="1">
        <f t="array" ref="AK13">IFERROR(PRODUCT($AD$2:AD13+1)-1,"#N/A")</f>
        <v>-8.0059446885499819E-3</v>
      </c>
      <c r="AL13" s="2">
        <f t="array" ref="AL13">PRODUCT(AE$2:AE13+1)-1</f>
        <v>-1.5572100014738743E-2</v>
      </c>
      <c r="AM13" s="2">
        <f t="array" ref="AM13">PRODUCT(AF$2:AF13+1)-1</f>
        <v>8.0083897416343142E-3</v>
      </c>
      <c r="AN13" s="2"/>
      <c r="AO13" s="3">
        <f t="shared" si="7"/>
        <v>45763</v>
      </c>
      <c r="AP13" s="2">
        <f t="shared" si="38"/>
        <v>2.0742310101976419E-3</v>
      </c>
      <c r="AQ13" s="2">
        <f t="shared" si="8"/>
        <v>8.6142541019761207E-4</v>
      </c>
      <c r="AR13" s="2">
        <f t="shared" si="39"/>
        <v>-3.0327554014879521E-3</v>
      </c>
      <c r="AS13" s="2" t="e">
        <f t="shared" si="56"/>
        <v>#N/A</v>
      </c>
      <c r="AT13" s="2">
        <f t="array" ref="AT13">PRODUCT($AP$2:AP13+1)-1</f>
        <v>-4.6099620599984181E-3</v>
      </c>
      <c r="AU13" s="2">
        <f t="shared" si="10"/>
        <v>-6.7675900636332553E-4</v>
      </c>
      <c r="AV13" s="69">
        <f t="shared" si="57"/>
        <v>99.539003794000152</v>
      </c>
      <c r="AW13" s="69">
        <f t="shared" si="11"/>
        <v>99.932324099363655</v>
      </c>
      <c r="AX13" s="2"/>
      <c r="AY13" s="2">
        <f t="shared" si="41"/>
        <v>1.7976520346260085E-3</v>
      </c>
      <c r="AZ13" s="2">
        <f t="shared" si="42"/>
        <v>1.7224950679427663E-3</v>
      </c>
      <c r="BA13" s="2">
        <f t="shared" si="58"/>
        <v>-7.5156966683242185E-5</v>
      </c>
      <c r="BB13" s="2">
        <f t="shared" si="43"/>
        <v>-5.3151795758940465E-5</v>
      </c>
      <c r="BC13" s="2"/>
      <c r="BD13" s="78">
        <f t="shared" si="13"/>
        <v>45763</v>
      </c>
      <c r="BE13" s="2">
        <f t="shared" si="44"/>
        <v>1.6764123770021768E-3</v>
      </c>
      <c r="BF13" s="72">
        <f t="shared" si="45"/>
        <v>-5.3151795758940465E-5</v>
      </c>
      <c r="BG13" s="2" cm="1">
        <f t="array" ref="BG13">(PRODUCT(BF$2:BF13+1))-1</f>
        <v>1.2376261654845067E-5</v>
      </c>
      <c r="BH13" s="72">
        <f t="shared" si="46"/>
        <v>-3.0451316631427972E-3</v>
      </c>
      <c r="BI13" s="73">
        <f t="shared" si="47"/>
        <v>1114544.4926941805</v>
      </c>
      <c r="BJ13" s="74">
        <f>SUM($BI$2:BI13)</f>
        <v>-5060980.2822291581</v>
      </c>
      <c r="BK13" s="72">
        <f t="shared" si="14"/>
        <v>4.6082690940589489E-5</v>
      </c>
      <c r="BL13" s="2">
        <f>SUM($BK$2:BK13)</f>
        <v>-2.7634370284915161E-3</v>
      </c>
      <c r="BM13" s="2"/>
      <c r="BN13" s="79">
        <f t="shared" si="15"/>
        <v>45763</v>
      </c>
      <c r="BO13" s="2">
        <f t="array" ref="BO13">(PRODUCT(AB$2:AB13+1)-1)-(PRODUCT($K$2:$K13+1)-1)</f>
        <v>3.7363652743221953E-3</v>
      </c>
      <c r="BP13" s="2">
        <f t="array" ref="BP13">AJ13-(PRODUCT($K$2:K13+1)-1)</f>
        <v>-9.8810123469806888E-3</v>
      </c>
      <c r="BQ13" s="2" t="e">
        <f>NA()</f>
        <v>#N/A</v>
      </c>
      <c r="BR13" s="2">
        <f t="array" ref="BR13">(PRODUCT(AE$2:AE13+1)-1)-(PRODUCT($K$2:$K13+1)-1)</f>
        <v>-1.4895341008375418E-2</v>
      </c>
      <c r="BS13" s="2"/>
      <c r="BT13" s="3">
        <f t="shared" si="16"/>
        <v>45763</v>
      </c>
      <c r="BU13" s="2">
        <f t="shared" si="17"/>
        <v>3.0665112161583101E-3</v>
      </c>
      <c r="BV13" s="2">
        <f t="shared" si="18"/>
        <v>1.8537056161582802E-3</v>
      </c>
      <c r="BW13" s="2" cm="1">
        <f t="array" ref="BW13">PRODUCT($BU$2:BU13+1)-1</f>
        <v>-1.0557771353344014E-2</v>
      </c>
      <c r="BX13" s="2">
        <f t="array" ref="BX13">BW13-(PRODUCT($K$2:K13+1)-1)</f>
        <v>-9.8810123469806888E-3</v>
      </c>
      <c r="BY13" s="2">
        <f t="shared" si="19"/>
        <v>1.7678772690322706E-4</v>
      </c>
      <c r="BZ13" s="2"/>
      <c r="CC13" s="3">
        <v>44669</v>
      </c>
      <c r="CD13" s="2">
        <v>-2.0830405307780101E-3</v>
      </c>
      <c r="CE13" s="2">
        <v>-2.74366092225842E-3</v>
      </c>
      <c r="CF13" s="2" t="e">
        <f>NA()</f>
        <v>#N/A</v>
      </c>
      <c r="CG13" s="2">
        <v>-1.9220340890531201E-3</v>
      </c>
      <c r="CH13" s="2">
        <v>-3.8544958790357464E-3</v>
      </c>
      <c r="CJ13" s="9">
        <f t="shared" si="20"/>
        <v>44669</v>
      </c>
      <c r="CK13" s="2">
        <f t="array" ref="CK13">PRODUCT(CD$2:CD13+1)-1</f>
        <v>1.6883898808908171E-3</v>
      </c>
      <c r="CL13" s="2">
        <f t="array" ref="CL13">PRODUCT(CE$2:CE13+1)-1</f>
        <v>-8.0602011414605546E-3</v>
      </c>
      <c r="CM13" s="2"/>
      <c r="CN13" s="2">
        <f t="array" ref="CN13">PRODUCT(CG$2:CG13+1)-1</f>
        <v>-1.2608052406313575E-2</v>
      </c>
      <c r="CO13" s="2">
        <f t="array" ref="CO13">PRODUCT(CH$2:CH13+1)-1</f>
        <v>-1.882416133600251E-2</v>
      </c>
      <c r="CQ13" s="9">
        <f t="shared" si="21"/>
        <v>44669</v>
      </c>
      <c r="CR13" s="72">
        <f t="shared" si="22"/>
        <v>2.0512551216893327E-2</v>
      </c>
      <c r="CS13" s="72">
        <f t="shared" si="23"/>
        <v>1.0763960194541955E-2</v>
      </c>
      <c r="CT13" s="72"/>
      <c r="CU13" s="72">
        <f t="shared" si="24"/>
        <v>6.2161089296889349E-3</v>
      </c>
      <c r="CV13" s="72"/>
      <c r="CW13" s="3">
        <f t="shared" si="25"/>
        <v>44669</v>
      </c>
      <c r="CX13" s="75">
        <f t="shared" si="48"/>
        <v>98.383122426177493</v>
      </c>
      <c r="CY13" s="75">
        <f t="shared" si="49"/>
        <v>97.685894163688957</v>
      </c>
      <c r="CZ13" s="75">
        <f t="shared" si="50"/>
        <v>100.71374507901849</v>
      </c>
      <c r="DA13" s="72">
        <f>(CZ13/MAX($CZ$2:CZ13))-1</f>
        <v>0</v>
      </c>
      <c r="DC13" s="3">
        <f t="shared" si="26"/>
        <v>44669</v>
      </c>
      <c r="DD13" s="2">
        <f t="shared" si="27"/>
        <v>1.7714553482577364E-3</v>
      </c>
      <c r="DE13" s="2">
        <f t="shared" si="28"/>
        <v>1.1108349567773264E-3</v>
      </c>
      <c r="DF13" s="2" t="e">
        <f>NA()</f>
        <v>#N/A</v>
      </c>
      <c r="DG13" s="2">
        <f t="shared" si="29"/>
        <v>1.9324617899826263E-3</v>
      </c>
      <c r="DH13" s="69"/>
      <c r="EM13" s="72"/>
      <c r="EN13" s="72"/>
      <c r="EO13" s="2"/>
      <c r="EP13" s="72"/>
      <c r="EQ13" s="72"/>
      <c r="ER13" s="72"/>
      <c r="ES13" s="72"/>
      <c r="ET13" s="72"/>
      <c r="EU13" s="72"/>
      <c r="EV13" s="72"/>
      <c r="EX13" s="72"/>
      <c r="EY13" s="72"/>
      <c r="EZ13" s="72"/>
      <c r="FP13" s="3"/>
      <c r="FR13" s="2"/>
    </row>
    <row r="14" spans="1:174" x14ac:dyDescent="0.3">
      <c r="A14" s="3">
        <f t="shared" si="0"/>
        <v>45764</v>
      </c>
      <c r="B14" s="47" t="s">
        <v>97</v>
      </c>
      <c r="C14" s="2">
        <f>VLOOKUP(C$1,EMD_Returns!$B:$XFD,MATCH('Headline Attribution'!$B14,EMD_Returns!$8:$8,0)-1,FALSE)/100</f>
        <v>1.9792622896419601E-4</v>
      </c>
      <c r="D14" s="2">
        <f>VLOOKUP(D$1,EMD_Returns!$B:$XFD,MATCH('Headline Attribution'!$B14,EMD_Returns!$8:$8,0)-1,FALSE)/100</f>
        <v>1.2065726500123399E-3</v>
      </c>
      <c r="E14" s="2">
        <f>IFERROR(VLOOKUP(E$1,EMD_Returns!$B:$XFD,MATCH('Headline Attribution'!$B14,EMD_Returns!$8:$8,0)-1,FALSE)/100,"#N/A")</f>
        <v>1.9280749864840599E-3</v>
      </c>
      <c r="F14" s="2">
        <f>VLOOKUP(F$1,EMD_Returns!$B:$XFD,MATCH('Headline Attribution'!$B14,EMD_Returns!$8:$8,0)-1,FALSE)/100</f>
        <v>1.8123023493426E-3</v>
      </c>
      <c r="G14" s="2">
        <f>VLOOKUP(G$1,EMD_Returns!$B:$XFD,MATCH('Headline Attribution'!$B14,EMD_Returns!$8:$8,0)-1,FALSE)/100</f>
        <v>0</v>
      </c>
      <c r="I14" s="9">
        <f t="shared" si="1"/>
        <v>45764</v>
      </c>
      <c r="J14" s="2">
        <f>VLOOKUP(J$1,EMD_Returns!$B:$XFD,MATCH('Headline Attribution'!$B14,EMD_Returns!$8:$8,0)-1,FALSE)/100</f>
        <v>9.281859326706331E-4</v>
      </c>
      <c r="K14" s="85">
        <f>VLOOKUP(K$1,EMD_Returns!$B:$XFD,MATCH('Headline Attribution'!$B14,EMD_Returns!$32:$32,0)-1,FALSE)/100</f>
        <v>1.0942321500000401E-3</v>
      </c>
      <c r="L14" s="2">
        <f t="shared" si="51"/>
        <v>-1.6604621732940696E-4</v>
      </c>
      <c r="M14" s="2">
        <f t="shared" si="52"/>
        <v>-3.2015042064452714E-3</v>
      </c>
      <c r="N14" s="2" t="e">
        <f t="shared" si="53"/>
        <v>#N/A</v>
      </c>
      <c r="O14" s="2">
        <f t="array" ref="O14">(PRODUCT($J$2:J14+1))-1</f>
        <v>-2.7847715942710405E-3</v>
      </c>
      <c r="P14" s="2">
        <f t="array" ref="P14">(PRODUCT($K$2:K14+1))-1</f>
        <v>4.1673261217423097E-4</v>
      </c>
      <c r="Q14" s="69">
        <f t="shared" si="54"/>
        <v>99.721522840572874</v>
      </c>
      <c r="R14" s="69">
        <f t="shared" si="55"/>
        <v>100.0416732612174</v>
      </c>
      <c r="T14" s="3">
        <f t="shared" si="4"/>
        <v>45764</v>
      </c>
      <c r="U14" s="70">
        <f>VLOOKUP(U$1,Market_Values!B:XFD,MATCH('Headline Attribution'!$B14,EMD_Returns!$8:$8,0)-1,FALSE)</f>
        <v>379420859.28288198</v>
      </c>
      <c r="V14" s="70">
        <f>VLOOKUP(V$1,Market_Values!$B:$XFD,MATCH('Headline Attribution'!$B14,EMD_Returns!$8:$8,0)-1,FALSE)</f>
        <v>186367109.86087999</v>
      </c>
      <c r="W14" s="70">
        <f>VLOOKUP(W$1,Market_Values!$B:$XFD,MATCH('Headline Attribution'!$B14,EMD_Returns!$8:$8,0)-1,FALSE)</f>
        <v>220781374.88640001</v>
      </c>
      <c r="X14" s="70">
        <f>VLOOKUP(X$1,Market_Values!$B:$XFD,MATCH('Headline Attribution'!$B14,EMD_Returns!$8:$8,0)-1,FALSE)</f>
        <v>263364362.199074</v>
      </c>
      <c r="Y14" s="70">
        <f>VLOOKUP(Y$1,Market_Values!$B:$XFD,MATCH('Headline Attribution'!$B14,EMD_Returns!$8:$8,0)-1,FALSE)</f>
        <v>246080005.99509999</v>
      </c>
      <c r="Z14" s="71"/>
      <c r="AA14" s="3">
        <f t="shared" si="5"/>
        <v>45764</v>
      </c>
      <c r="AB14" s="72">
        <f t="shared" si="33"/>
        <v>1.9792622896419601E-4</v>
      </c>
      <c r="AC14" s="72">
        <f t="shared" si="34"/>
        <v>1.2065726500123399E-3</v>
      </c>
      <c r="AD14" s="72">
        <f t="shared" si="35"/>
        <v>1.9280749864840599E-3</v>
      </c>
      <c r="AE14" s="72">
        <f t="shared" si="36"/>
        <v>1.8123023493426E-3</v>
      </c>
      <c r="AF14" s="72">
        <f t="shared" si="37"/>
        <v>0</v>
      </c>
      <c r="AG14" s="2"/>
      <c r="AH14" s="9">
        <f t="shared" si="6"/>
        <v>45764</v>
      </c>
      <c r="AI14" s="2">
        <f t="array" ref="AI14">PRODUCT(AB$2:AB14+1)-1</f>
        <v>3.2581380732537024E-3</v>
      </c>
      <c r="AJ14" s="2">
        <f t="array" ref="AJ14">PRODUCT($AC$2:AC14+1)-1</f>
        <v>-9.3639374214916637E-3</v>
      </c>
      <c r="AK14" s="2" cm="1">
        <f t="array" ref="AK14">IFERROR(PRODUCT($AD$2:AD14+1)-1,"#N/A")</f>
        <v>-6.0933057637631016E-3</v>
      </c>
      <c r="AL14" s="2">
        <f t="array" ref="AL14">PRODUCT(AE$2:AE14+1)-1</f>
        <v>-1.3788019018837083E-2</v>
      </c>
      <c r="AM14" s="2">
        <f t="array" ref="AM14">PRODUCT(AF$2:AF14+1)-1</f>
        <v>8.0083897416343142E-3</v>
      </c>
      <c r="AN14" s="2"/>
      <c r="AO14" s="3">
        <f t="shared" si="7"/>
        <v>45764</v>
      </c>
      <c r="AP14" s="2">
        <f t="shared" si="38"/>
        <v>1.1457310962565486E-3</v>
      </c>
      <c r="AQ14" s="2">
        <f t="shared" si="8"/>
        <v>5.1498946256508561E-5</v>
      </c>
      <c r="AR14" s="2">
        <f t="shared" si="39"/>
        <v>-3.2015042064452714E-3</v>
      </c>
      <c r="AS14" s="2" t="e">
        <f t="shared" si="56"/>
        <v>#N/A</v>
      </c>
      <c r="AT14" s="2">
        <f t="array" ref="AT14">PRODUCT($AP$2:AP14+1)-1</f>
        <v>-3.469512740626568E-3</v>
      </c>
      <c r="AU14" s="2">
        <f t="shared" si="10"/>
        <v>4.1673261217423097E-4</v>
      </c>
      <c r="AV14" s="69">
        <f t="shared" si="57"/>
        <v>99.653048725937339</v>
      </c>
      <c r="AW14" s="69">
        <f t="shared" si="11"/>
        <v>100.0416732612174</v>
      </c>
      <c r="AX14" s="2"/>
      <c r="AY14" s="2">
        <f t="shared" si="41"/>
        <v>1.23673749645975E-3</v>
      </c>
      <c r="AZ14" s="2">
        <f t="shared" si="42"/>
        <v>1.2304747443176358E-3</v>
      </c>
      <c r="BA14" s="2">
        <f t="shared" si="58"/>
        <v>-6.2627521421141502E-6</v>
      </c>
      <c r="BB14" s="2">
        <f t="shared" si="43"/>
        <v>-4.4292693812270157E-6</v>
      </c>
      <c r="BC14" s="2"/>
      <c r="BD14" s="78">
        <f t="shared" si="13"/>
        <v>45764</v>
      </c>
      <c r="BE14" s="2">
        <f t="shared" si="44"/>
        <v>9.3488339566627076E-4</v>
      </c>
      <c r="BF14" s="72">
        <f t="shared" si="45"/>
        <v>-4.4292693812270157E-6</v>
      </c>
      <c r="BG14" s="2" cm="1">
        <f t="array" ref="BG14">(PRODUCT(BF$2:BF14+1))-1</f>
        <v>7.9469374558716055E-6</v>
      </c>
      <c r="BH14" s="72">
        <f t="shared" si="46"/>
        <v>-3.2094511439011431E-3</v>
      </c>
      <c r="BI14" s="73">
        <f t="shared" si="47"/>
        <v>66743.340513539224</v>
      </c>
      <c r="BJ14" s="74">
        <f>SUM($BI$2:BI14)</f>
        <v>-4994236.9417156186</v>
      </c>
      <c r="BK14" s="72">
        <f t="shared" si="14"/>
        <v>2.9559134865136504E-4</v>
      </c>
      <c r="BL14" s="2">
        <f>SUM($BK$2:BK14)</f>
        <v>-2.4678456798401509E-3</v>
      </c>
      <c r="BM14" s="2"/>
      <c r="BN14" s="79">
        <f t="shared" si="15"/>
        <v>45764</v>
      </c>
      <c r="BO14" s="2">
        <f t="array" ref="BO14">(PRODUCT(AB$2:AB14+1)-1)-(PRODUCT($K$2:$K14+1)-1)</f>
        <v>2.8414054610794715E-3</v>
      </c>
      <c r="BP14" s="2">
        <f t="array" ref="BP14">AJ14-(PRODUCT($K$2:K14+1)-1)</f>
        <v>-9.7806700336658947E-3</v>
      </c>
      <c r="BQ14" s="2" t="e">
        <f>NA()</f>
        <v>#N/A</v>
      </c>
      <c r="BR14" s="2">
        <f t="array" ref="BR14">(PRODUCT(AE$2:AE14+1)-1)-(PRODUCT($K$2:$K14+1)-1)</f>
        <v>-1.4204751631011314E-2</v>
      </c>
      <c r="BS14" s="2"/>
      <c r="BT14" s="3">
        <f t="shared" si="16"/>
        <v>45764</v>
      </c>
      <c r="BU14" s="2">
        <f t="shared" si="17"/>
        <v>1.2065726500123399E-3</v>
      </c>
      <c r="BV14" s="2">
        <f t="shared" si="18"/>
        <v>1.1234050001229985E-4</v>
      </c>
      <c r="BW14" s="2" cm="1">
        <f t="array" ref="BW14">PRODUCT($BU$2:BU14+1)-1</f>
        <v>-9.3639374214916637E-3</v>
      </c>
      <c r="BX14" s="2">
        <f t="array" ref="BX14">BW14-(PRODUCT($K$2:K14+1)-1)</f>
        <v>-9.7806700336658947E-3</v>
      </c>
      <c r="BY14" s="2">
        <f t="shared" si="19"/>
        <v>1.0699770789887578E-5</v>
      </c>
      <c r="BZ14" s="2"/>
      <c r="CC14" s="3">
        <v>44670</v>
      </c>
      <c r="CD14" s="2">
        <v>9.7657322038278201E-3</v>
      </c>
      <c r="CE14" s="2">
        <v>8.2829310381558104E-3</v>
      </c>
      <c r="CF14" s="2" t="e">
        <f>NA()</f>
        <v>#N/A</v>
      </c>
      <c r="CG14" s="2">
        <v>8.7157061723743805E-3</v>
      </c>
      <c r="CH14" s="2">
        <v>9.7855027745290535E-3</v>
      </c>
      <c r="CJ14" s="9">
        <f t="shared" si="20"/>
        <v>44670</v>
      </c>
      <c r="CK14" s="2">
        <f t="array" ref="CK14">PRODUCT(CD$2:CD14+1)-1</f>
        <v>1.1470610448151008E-2</v>
      </c>
      <c r="CL14" s="2">
        <f t="array" ref="CL14">PRODUCT(CE$2:CE14+1)-1</f>
        <v>1.5596780648685638E-4</v>
      </c>
      <c r="CM14" s="2"/>
      <c r="CN14" s="2">
        <f t="array" ref="CN14">PRODUCT(CG$2:CG14+1)-1</f>
        <v>-4.0022343141185024E-3</v>
      </c>
      <c r="CO14" s="2">
        <f t="array" ref="CO14">PRODUCT(CH$2:CH14+1)-1</f>
        <v>-9.2228624444551377E-3</v>
      </c>
      <c r="CQ14" s="9">
        <f t="shared" si="21"/>
        <v>44670</v>
      </c>
      <c r="CR14" s="72">
        <f t="shared" si="22"/>
        <v>2.0693472892606146E-2</v>
      </c>
      <c r="CS14" s="72">
        <f t="shared" si="23"/>
        <v>9.3788302509419941E-3</v>
      </c>
      <c r="CT14" s="72"/>
      <c r="CU14" s="72">
        <f t="shared" si="24"/>
        <v>5.2206281303366353E-3</v>
      </c>
      <c r="CV14" s="72"/>
      <c r="CW14" s="3">
        <f t="shared" si="25"/>
        <v>44670</v>
      </c>
      <c r="CX14" s="75">
        <f t="shared" si="48"/>
        <v>99.240600813564797</v>
      </c>
      <c r="CY14" s="75">
        <f t="shared" si="49"/>
        <v>98.641799752060081</v>
      </c>
      <c r="CZ14" s="75">
        <f t="shared" si="50"/>
        <v>100.60704596125561</v>
      </c>
      <c r="DA14" s="72">
        <f>(CZ14/MAX($CZ$2:CZ14))-1</f>
        <v>-1.0594295513405294E-3</v>
      </c>
      <c r="DC14" s="3">
        <f t="shared" si="26"/>
        <v>44670</v>
      </c>
      <c r="DD14" s="2">
        <f t="shared" si="27"/>
        <v>-1.977057070123335E-5</v>
      </c>
      <c r="DE14" s="2">
        <f t="shared" si="28"/>
        <v>-1.5025717363732431E-3</v>
      </c>
      <c r="DF14" s="2" t="e">
        <f>NA()</f>
        <v>#N/A</v>
      </c>
      <c r="DG14" s="2">
        <f t="shared" si="29"/>
        <v>-1.0697966021546729E-3</v>
      </c>
      <c r="DH14" s="69"/>
      <c r="EM14" s="72"/>
      <c r="EN14" s="72"/>
      <c r="EO14" s="2"/>
      <c r="EP14" s="72"/>
      <c r="EQ14" s="72"/>
      <c r="ER14" s="72"/>
      <c r="ES14" s="72"/>
      <c r="ET14" s="72"/>
      <c r="EU14" s="72"/>
      <c r="EV14" s="72"/>
      <c r="EX14" s="72"/>
      <c r="EY14" s="72"/>
      <c r="EZ14" s="72"/>
      <c r="FP14" s="3"/>
      <c r="FR14" s="2"/>
    </row>
    <row r="15" spans="1:174" x14ac:dyDescent="0.3">
      <c r="A15" s="3">
        <f t="shared" si="0"/>
        <v>45765</v>
      </c>
      <c r="B15" s="47" t="s">
        <v>98</v>
      </c>
      <c r="C15" s="2">
        <f>VLOOKUP(C$1,EMD_Returns!$B:$XFD,MATCH('Headline Attribution'!$B15,EMD_Returns!$8:$8,0)-1,FALSE)/100</f>
        <v>-5.1117798993693995E-7</v>
      </c>
      <c r="D15" s="2">
        <f>VLOOKUP(D$1,EMD_Returns!$B:$XFD,MATCH('Headline Attribution'!$B15,EMD_Returns!$8:$8,0)-1,FALSE)/100</f>
        <v>1.07340280008361E-3</v>
      </c>
      <c r="E15" s="2">
        <f>IFERROR(VLOOKUP(E$1,EMD_Returns!$B:$XFD,MATCH('Headline Attribution'!$B15,EMD_Returns!$8:$8,0)-1,FALSE)/100,"#N/A")</f>
        <v>0</v>
      </c>
      <c r="F15" s="2">
        <f>VLOOKUP(F$1,EMD_Returns!$B:$XFD,MATCH('Headline Attribution'!$B15,EMD_Returns!$8:$8,0)-1,FALSE)/100</f>
        <v>1.6417905863197501E-4</v>
      </c>
      <c r="G15" s="2">
        <f>VLOOKUP(G$1,EMD_Returns!$B:$XFD,MATCH('Headline Attribution'!$B15,EMD_Returns!$8:$8,0)-1,FALSE)/100</f>
        <v>0</v>
      </c>
      <c r="I15" s="9">
        <f t="shared" si="1"/>
        <v>45765</v>
      </c>
      <c r="J15" s="2">
        <f>VLOOKUP(J$1,EMD_Returns!$B:$XFD,MATCH('Headline Attribution'!$B15,EMD_Returns!$8:$8,0)-1,FALSE)/100</f>
        <v>1.87641455620335E-4</v>
      </c>
      <c r="K15" s="85">
        <f>VLOOKUP(K$1,EMD_Returns!$B:$XFD,MATCH('Headline Attribution'!$B15,EMD_Returns!$32:$32,0)-1,FALSE)/100</f>
        <v>8.0289615000062097E-5</v>
      </c>
      <c r="L15" s="2">
        <f t="shared" si="51"/>
        <v>1.073518406202729E-4</v>
      </c>
      <c r="M15" s="2">
        <f t="shared" si="52"/>
        <v>-3.0947083637213879E-3</v>
      </c>
      <c r="N15" s="2" t="e">
        <f t="shared" si="53"/>
        <v>#N/A</v>
      </c>
      <c r="O15" s="2">
        <f t="array" ref="O15">(PRODUCT($J$2:J15+1))-1</f>
        <v>-2.5976526772462094E-3</v>
      </c>
      <c r="P15" s="2">
        <f t="array" ref="P15">(PRODUCT($K$2:K15+1))-1</f>
        <v>4.970556864751785E-4</v>
      </c>
      <c r="Q15" s="69">
        <f t="shared" si="54"/>
        <v>99.740234732275354</v>
      </c>
      <c r="R15" s="69">
        <f t="shared" si="55"/>
        <v>100.0497055686475</v>
      </c>
      <c r="T15" s="3">
        <f t="shared" si="4"/>
        <v>45765</v>
      </c>
      <c r="U15" s="70">
        <f>VLOOKUP(U$1,Market_Values!B:XFD,MATCH('Headline Attribution'!$B15,EMD_Returns!$8:$8,0)-1,FALSE)</f>
        <v>379495956.62274998</v>
      </c>
      <c r="V15" s="70">
        <f>VLOOKUP(V$1,Market_Values!$B:$XFD,MATCH('Headline Attribution'!$B15,EMD_Returns!$8:$8,0)-1,FALSE)</f>
        <v>186591975.31850001</v>
      </c>
      <c r="W15" s="70">
        <f>VLOOKUP(W$1,Market_Values!$B:$XFD,MATCH('Headline Attribution'!$B15,EMD_Returns!$8:$8,0)-1,FALSE)</f>
        <v>221207057.93279999</v>
      </c>
      <c r="X15" s="70">
        <f>VLOOKUP(X$1,Market_Values!$B:$XFD,MATCH('Headline Attribution'!$B15,EMD_Returns!$8:$8,0)-1,FALSE)</f>
        <v>263842197.21230799</v>
      </c>
      <c r="Y15" s="70">
        <f>VLOOKUP(Y$1,Market_Values!$B:$XFD,MATCH('Headline Attribution'!$B15,EMD_Returns!$8:$8,0)-1,FALSE)</f>
        <v>246080005.99509999</v>
      </c>
      <c r="Z15" s="71"/>
      <c r="AA15" s="3">
        <f t="shared" si="5"/>
        <v>45765</v>
      </c>
      <c r="AB15" s="72">
        <f t="shared" si="33"/>
        <v>-5.1117798993693995E-7</v>
      </c>
      <c r="AC15" s="72">
        <f t="shared" si="34"/>
        <v>1.07340280008361E-3</v>
      </c>
      <c r="AD15" s="72">
        <f t="shared" si="35"/>
        <v>0</v>
      </c>
      <c r="AE15" s="72">
        <f t="shared" si="36"/>
        <v>1.6417905863197501E-4</v>
      </c>
      <c r="AF15" s="72">
        <f t="shared" si="37"/>
        <v>0</v>
      </c>
      <c r="AG15" s="2"/>
      <c r="AH15" s="9">
        <f t="shared" si="6"/>
        <v>45765</v>
      </c>
      <c r="AI15" s="2">
        <f t="array" ref="AI15">PRODUCT(AB$2:AB15+1)-1</f>
        <v>3.2576252297753516E-3</v>
      </c>
      <c r="AJ15" s="2">
        <f t="array" ref="AJ15">PRODUCT($AC$2:AC15+1)-1</f>
        <v>-8.3005858980560454E-3</v>
      </c>
      <c r="AK15" s="2" cm="1">
        <f t="array" ref="AK15">IFERROR(PRODUCT($AD$2:AD15+1)-1,"#N/A")</f>
        <v>-6.0933057637631016E-3</v>
      </c>
      <c r="AL15" s="2">
        <f t="array" ref="AL15">PRODUCT(AE$2:AE15+1)-1</f>
        <v>-1.3626103664188038E-2</v>
      </c>
      <c r="AM15" s="2">
        <f t="array" ref="AM15">PRODUCT(AF$2:AF15+1)-1</f>
        <v>8.0083897416343142E-3</v>
      </c>
      <c r="AN15" s="2"/>
      <c r="AO15" s="3">
        <f t="shared" si="7"/>
        <v>45765</v>
      </c>
      <c r="AP15" s="2">
        <f t="shared" si="38"/>
        <v>2.3156988959750779E-4</v>
      </c>
      <c r="AQ15" s="2">
        <f t="shared" si="8"/>
        <v>1.512802745974457E-4</v>
      </c>
      <c r="AR15" s="2">
        <f t="shared" si="39"/>
        <v>-3.0947083637213879E-3</v>
      </c>
      <c r="AS15" s="2" t="e">
        <f t="shared" si="56"/>
        <v>#N/A</v>
      </c>
      <c r="AT15" s="2">
        <f t="array" ref="AT15">PRODUCT($AP$2:AP15+1)-1</f>
        <v>-3.2387462857113025E-3</v>
      </c>
      <c r="AU15" s="2">
        <f t="shared" si="10"/>
        <v>4.970556864751785E-4</v>
      </c>
      <c r="AV15" s="69">
        <f t="shared" si="57"/>
        <v>99.676125371428867</v>
      </c>
      <c r="AW15" s="69">
        <f t="shared" si="11"/>
        <v>100.0497055686475</v>
      </c>
      <c r="AX15" s="2"/>
      <c r="AY15" s="2">
        <f t="shared" si="41"/>
        <v>3.0939546467889623E-4</v>
      </c>
      <c r="AZ15" s="2">
        <f t="shared" si="42"/>
        <v>2.6544630620703653E-4</v>
      </c>
      <c r="BA15" s="2">
        <f t="shared" si="58"/>
        <v>-4.3949158471859708E-5</v>
      </c>
      <c r="BB15" s="2">
        <f t="shared" si="43"/>
        <v>-3.1091999296051659E-5</v>
      </c>
      <c r="BC15" s="2"/>
      <c r="BD15" s="78">
        <f t="shared" si="13"/>
        <v>45765</v>
      </c>
      <c r="BE15" s="2">
        <f t="shared" si="44"/>
        <v>1.8904086512247883E-4</v>
      </c>
      <c r="BF15" s="72">
        <f t="shared" si="45"/>
        <v>-3.1091999296051659E-5</v>
      </c>
      <c r="BG15" s="2" cm="1">
        <f t="array" ref="BG15">(PRODUCT(BF$2:BF15+1))-1</f>
        <v>-2.3145308926331154E-5</v>
      </c>
      <c r="BH15" s="72">
        <f t="shared" si="46"/>
        <v>-3.0715630547950568E-3</v>
      </c>
      <c r="BI15" s="73">
        <f t="shared" si="47"/>
        <v>196243.37318189067</v>
      </c>
      <c r="BJ15" s="74">
        <f>SUM($BI$2:BI15)</f>
        <v>-4797993.5685337279</v>
      </c>
      <c r="BK15" s="72">
        <f t="shared" si="14"/>
        <v>7.6405441084557697E-5</v>
      </c>
      <c r="BL15" s="2">
        <f>SUM($BK$2:BK15)</f>
        <v>-2.3914402387555933E-3</v>
      </c>
      <c r="BM15" s="2"/>
      <c r="BN15" s="79">
        <f t="shared" si="15"/>
        <v>45765</v>
      </c>
      <c r="BO15" s="2">
        <f t="array" ref="BO15">(PRODUCT(AB$2:AB15+1)-1)-(PRODUCT($K$2:$K15+1)-1)</f>
        <v>2.7605695433001731E-3</v>
      </c>
      <c r="BP15" s="2">
        <f t="array" ref="BP15">AJ15-(PRODUCT($K$2:K15+1)-1)</f>
        <v>-8.7976415845312239E-3</v>
      </c>
      <c r="BQ15" s="2" t="e">
        <f>NA()</f>
        <v>#N/A</v>
      </c>
      <c r="BR15" s="2">
        <f t="array" ref="BR15">(PRODUCT(AE$2:AE15+1)-1)-(PRODUCT($K$2:$K15+1)-1)</f>
        <v>-1.4123159350663217E-2</v>
      </c>
      <c r="BS15" s="2"/>
      <c r="BT15" s="3">
        <f t="shared" si="16"/>
        <v>45765</v>
      </c>
      <c r="BU15" s="2">
        <f t="shared" si="17"/>
        <v>1.07340280008361E-3</v>
      </c>
      <c r="BV15" s="2">
        <f t="shared" si="18"/>
        <v>9.9311318508354799E-4</v>
      </c>
      <c r="BW15" s="2" cm="1">
        <f t="array" ref="BW15">PRODUCT($BU$2:BU15+1)-1</f>
        <v>-8.3005858980560454E-3</v>
      </c>
      <c r="BX15" s="2">
        <f t="array" ref="BX15">BW15-(PRODUCT($K$2:K15+1)-1)</f>
        <v>-8.7976415845312239E-3</v>
      </c>
      <c r="BY15" s="2">
        <f t="shared" si="19"/>
        <v>9.4479883052787212E-5</v>
      </c>
      <c r="BZ15" s="2"/>
      <c r="CC15" s="3">
        <v>44671</v>
      </c>
      <c r="CD15" s="2">
        <v>5.8283828224436895E-3</v>
      </c>
      <c r="CE15" s="2">
        <v>6.08230756732286E-3</v>
      </c>
      <c r="CF15" s="2" t="e">
        <f>NA()</f>
        <v>#N/A</v>
      </c>
      <c r="CG15" s="2">
        <v>2.1760714262935E-3</v>
      </c>
      <c r="CH15" s="2">
        <v>2.5012167248845696E-3</v>
      </c>
      <c r="CJ15" s="9">
        <f t="shared" si="20"/>
        <v>44671</v>
      </c>
      <c r="CK15" s="2">
        <f t="array" ref="CK15">PRODUCT(CD$2:CD15+1)-1</f>
        <v>1.736584837949362E-2</v>
      </c>
      <c r="CL15" s="2">
        <f t="array" ref="CL15">PRODUCT(CE$2:CE15+1)-1</f>
        <v>6.2392240179793834E-3</v>
      </c>
      <c r="CM15" s="2"/>
      <c r="CN15" s="2">
        <f t="array" ref="CN15">PRODUCT(CG$2:CG15+1)-1</f>
        <v>-1.8348720355573223E-3</v>
      </c>
      <c r="CO15" s="2">
        <f t="array" ref="CO15">PRODUCT(CH$2:CH15+1)-1</f>
        <v>-6.7447140973679875E-3</v>
      </c>
      <c r="CQ15" s="9">
        <f t="shared" si="21"/>
        <v>44671</v>
      </c>
      <c r="CR15" s="72">
        <f t="shared" si="22"/>
        <v>2.4110562476861608E-2</v>
      </c>
      <c r="CS15" s="72">
        <f t="shared" si="23"/>
        <v>1.2983938115347371E-2</v>
      </c>
      <c r="CT15" s="72"/>
      <c r="CU15" s="72">
        <f t="shared" si="24"/>
        <v>4.9098420618106653E-3</v>
      </c>
      <c r="CV15" s="72"/>
      <c r="CW15" s="3">
        <f t="shared" si="25"/>
        <v>44671</v>
      </c>
      <c r="CX15" s="75">
        <f t="shared" si="48"/>
        <v>99.456555449323389</v>
      </c>
      <c r="CY15" s="75">
        <f t="shared" si="49"/>
        <v>98.888524271372646</v>
      </c>
      <c r="CZ15" s="75">
        <f t="shared" si="50"/>
        <v>100.57441566868965</v>
      </c>
      <c r="DA15" s="72">
        <f>(CZ15/MAX($CZ$2:CZ15))-1</f>
        <v>-1.3834200110375283E-3</v>
      </c>
      <c r="DC15" s="3">
        <f t="shared" si="26"/>
        <v>44671</v>
      </c>
      <c r="DD15" s="2">
        <f t="shared" si="27"/>
        <v>3.32716609755912E-3</v>
      </c>
      <c r="DE15" s="2">
        <f t="shared" si="28"/>
        <v>3.5810908424382904E-3</v>
      </c>
      <c r="DF15" s="2" t="e">
        <f>NA()</f>
        <v>#N/A</v>
      </c>
      <c r="DG15" s="2">
        <f t="shared" si="29"/>
        <v>-3.2514529859106961E-4</v>
      </c>
      <c r="DH15" s="69"/>
      <c r="EM15" s="72"/>
      <c r="EN15" s="72"/>
      <c r="EO15" s="2"/>
      <c r="EP15" s="72"/>
      <c r="EQ15" s="72"/>
      <c r="ER15" s="72"/>
      <c r="ES15" s="72"/>
      <c r="ET15" s="72"/>
      <c r="EU15" s="72"/>
      <c r="EV15" s="72"/>
      <c r="EX15" s="72"/>
      <c r="EY15" s="72"/>
      <c r="EZ15" s="72"/>
      <c r="FP15" s="3"/>
      <c r="FR15" s="2"/>
    </row>
    <row r="16" spans="1:174" x14ac:dyDescent="0.3">
      <c r="A16" s="3">
        <f t="shared" si="0"/>
        <v>45768</v>
      </c>
      <c r="B16" s="47" t="s">
        <v>99</v>
      </c>
      <c r="C16" s="2">
        <f>VLOOKUP(C$1,EMD_Returns!$B:$XFD,MATCH('Headline Attribution'!$B16,EMD_Returns!$8:$8,0)-1,FALSE)/100</f>
        <v>-2.4161109008074E-3</v>
      </c>
      <c r="D16" s="2">
        <f>VLOOKUP(D$1,EMD_Returns!$B:$XFD,MATCH('Headline Attribution'!$B16,EMD_Returns!$8:$8,0)-1,FALSE)/100</f>
        <v>4.3690650093175499E-4</v>
      </c>
      <c r="E16" s="2">
        <f>IFERROR(VLOOKUP(E$1,EMD_Returns!$B:$XFD,MATCH('Headline Attribution'!$B16,EMD_Returns!$8:$8,0)-1,FALSE)/100,"#N/A")</f>
        <v>0</v>
      </c>
      <c r="F16" s="2">
        <f>VLOOKUP(F$1,EMD_Returns!$B:$XFD,MATCH('Headline Attribution'!$B16,EMD_Returns!$8:$8,0)-1,FALSE)/100</f>
        <v>-1.8039990414888702E-3</v>
      </c>
      <c r="G16" s="2">
        <f>VLOOKUP(G$1,EMD_Returns!$B:$XFD,MATCH('Headline Attribution'!$B16,EMD_Returns!$8:$8,0)-1,FALSE)/100</f>
        <v>0</v>
      </c>
      <c r="I16" s="9">
        <f t="shared" si="1"/>
        <v>45768</v>
      </c>
      <c r="J16" s="2">
        <f>VLOOKUP(J$1,EMD_Returns!$B:$XFD,MATCH('Headline Attribution'!$B16,EMD_Returns!$8:$8,0)-1,FALSE)/100</f>
        <v>-1.0106991361623601E-3</v>
      </c>
      <c r="K16" s="85">
        <f>VLOOKUP(K$1,EMD_Returns!$B:$XFD,MATCH('Headline Attribution'!$B16,EMD_Returns!$32:$32,0)-1,FALSE)/100</f>
        <v>1.0911867000000799E-3</v>
      </c>
      <c r="L16" s="2">
        <f t="shared" si="51"/>
        <v>-2.10188583616244E-3</v>
      </c>
      <c r="M16" s="2">
        <f t="shared" si="52"/>
        <v>-5.1945111351211493E-3</v>
      </c>
      <c r="N16" s="2" t="e">
        <f t="shared" si="53"/>
        <v>#N/A</v>
      </c>
      <c r="O16" s="2">
        <f t="array" ref="O16">(PRODUCT($J$2:J16+1))-1</f>
        <v>-3.605726368091644E-3</v>
      </c>
      <c r="P16" s="2">
        <f t="array" ref="P16">(PRODUCT($K$2:K16+1))-1</f>
        <v>1.5887847670295052E-3</v>
      </c>
      <c r="Q16" s="69">
        <f t="shared" si="54"/>
        <v>99.639427363190819</v>
      </c>
      <c r="R16" s="69">
        <f t="shared" si="55"/>
        <v>100.15887847670292</v>
      </c>
      <c r="T16" s="3">
        <f t="shared" si="4"/>
        <v>45768</v>
      </c>
      <c r="U16" s="70">
        <f>VLOOKUP(U$1,Market_Values!B:XFD,MATCH('Headline Attribution'!$B16,EMD_Returns!$8:$8,0)-1,FALSE)</f>
        <v>379495762.63277</v>
      </c>
      <c r="V16" s="70">
        <f>VLOOKUP(V$1,Market_Values!$B:$XFD,MATCH('Headline Attribution'!$B16,EMD_Returns!$8:$8,0)-1,FALSE)</f>
        <v>186792263.66727999</v>
      </c>
      <c r="W16" s="70">
        <f>VLOOKUP(W$1,Market_Values!$B:$XFD,MATCH('Headline Attribution'!$B16,EMD_Returns!$8:$8,0)-1,FALSE)</f>
        <v>221207057.93279999</v>
      </c>
      <c r="X16" s="70">
        <f>VLOOKUP(X$1,Market_Values!$B:$XFD,MATCH('Headline Attribution'!$B16,EMD_Returns!$8:$8,0)-1,FALSE)</f>
        <v>263885517.77140701</v>
      </c>
      <c r="Y16" s="70">
        <f>VLOOKUP(Y$1,Market_Values!$B:$XFD,MATCH('Headline Attribution'!$B16,EMD_Returns!$8:$8,0)-1,FALSE)</f>
        <v>246080005.99509999</v>
      </c>
      <c r="Z16" s="71"/>
      <c r="AA16" s="3">
        <f t="shared" si="5"/>
        <v>45768</v>
      </c>
      <c r="AB16" s="72">
        <f t="shared" si="33"/>
        <v>-2.4161109008074E-3</v>
      </c>
      <c r="AC16" s="72">
        <f t="shared" si="34"/>
        <v>4.3690650093175499E-4</v>
      </c>
      <c r="AD16" s="72">
        <f t="shared" si="35"/>
        <v>0</v>
      </c>
      <c r="AE16" s="72">
        <f t="shared" si="36"/>
        <v>-1.8039990414888702E-3</v>
      </c>
      <c r="AF16" s="72">
        <f t="shared" si="37"/>
        <v>0</v>
      </c>
      <c r="AG16" s="2"/>
      <c r="AH16" s="9">
        <f t="shared" si="6"/>
        <v>45768</v>
      </c>
      <c r="AI16" s="2">
        <f t="array" ref="AI16">PRODUCT(AB$2:AB16+1)-1</f>
        <v>8.3364354513948413E-4</v>
      </c>
      <c r="AJ16" s="2">
        <f t="array" ref="AJ16">PRODUCT($AC$2:AC16+1)-1</f>
        <v>-7.8673059770646425E-3</v>
      </c>
      <c r="AK16" s="2" cm="1">
        <f t="array" ref="AK16">IFERROR(PRODUCT($AD$2:AD16+1)-1,"#N/A")</f>
        <v>-6.0933057637631016E-3</v>
      </c>
      <c r="AL16" s="2">
        <f t="array" ref="AL16">PRODUCT(AE$2:AE16+1)-1</f>
        <v>-1.5405521227727537E-2</v>
      </c>
      <c r="AM16" s="2">
        <f t="array" ref="AM16">PRODUCT(AF$2:AF16+1)-1</f>
        <v>8.0083897416343142E-3</v>
      </c>
      <c r="AN16" s="2"/>
      <c r="AO16" s="3">
        <f t="shared" si="7"/>
        <v>45768</v>
      </c>
      <c r="AP16" s="2">
        <f t="shared" si="38"/>
        <v>-1.2472574757512625E-3</v>
      </c>
      <c r="AQ16" s="2">
        <f t="shared" si="8"/>
        <v>-2.3384441757513426E-3</v>
      </c>
      <c r="AR16" s="2">
        <f t="shared" si="39"/>
        <v>-5.1945111351211493E-3</v>
      </c>
      <c r="AS16" s="2" t="e">
        <f t="shared" si="56"/>
        <v>#N/A</v>
      </c>
      <c r="AT16" s="2">
        <f t="array" ref="AT16">PRODUCT($AP$2:AP16+1)-1</f>
        <v>-4.4819642109457103E-3</v>
      </c>
      <c r="AU16" s="2">
        <f t="shared" si="10"/>
        <v>1.5887847670295052E-3</v>
      </c>
      <c r="AV16" s="69">
        <f t="shared" si="57"/>
        <v>99.551803578905435</v>
      </c>
      <c r="AW16" s="69">
        <f t="shared" si="11"/>
        <v>100.15887847670292</v>
      </c>
      <c r="AX16" s="2"/>
      <c r="AY16" s="2">
        <f t="shared" si="41"/>
        <v>-3.417731351392788E-4</v>
      </c>
      <c r="AZ16" s="2">
        <f t="shared" si="42"/>
        <v>-4.2968798728332713E-4</v>
      </c>
      <c r="BA16" s="2">
        <f t="shared" si="58"/>
        <v>-8.791485214404833E-5</v>
      </c>
      <c r="BB16" s="2">
        <f t="shared" si="43"/>
        <v>-6.2200534764811677E-5</v>
      </c>
      <c r="BC16" s="2"/>
      <c r="BD16" s="78">
        <f t="shared" si="13"/>
        <v>45768</v>
      </c>
      <c r="BE16" s="2">
        <f t="shared" si="44"/>
        <v>-1.0103293224919345E-3</v>
      </c>
      <c r="BF16" s="72">
        <f t="shared" si="45"/>
        <v>-6.2200534764811677E-5</v>
      </c>
      <c r="BG16" s="2" cm="1">
        <f t="array" ref="BG16">(PRODUCT(BF$2:BF16+1))-1</f>
        <v>-8.5344404040510469E-5</v>
      </c>
      <c r="BH16" s="72">
        <f t="shared" si="46"/>
        <v>-5.1091667310806388E-3</v>
      </c>
      <c r="BI16" s="73">
        <f t="shared" si="47"/>
        <v>-3034039.2020428921</v>
      </c>
      <c r="BJ16" s="74">
        <f>SUM($BI$2:BI16)</f>
        <v>-7832032.7705766205</v>
      </c>
      <c r="BK16" s="72">
        <f t="shared" si="14"/>
        <v>5.8064133520860741E-4</v>
      </c>
      <c r="BL16" s="2">
        <f>SUM($BK$2:BK16)</f>
        <v>-1.8107989035469859E-3</v>
      </c>
      <c r="BM16" s="2"/>
      <c r="BN16" s="79">
        <f t="shared" si="15"/>
        <v>45768</v>
      </c>
      <c r="BO16" s="2">
        <f t="array" ref="BO16">(PRODUCT(AB$2:AB16+1)-1)-(PRODUCT($K$2:$K16+1)-1)</f>
        <v>-7.5514122189002109E-4</v>
      </c>
      <c r="BP16" s="2">
        <f t="array" ref="BP16">AJ16-(PRODUCT($K$2:K16+1)-1)</f>
        <v>-9.4560907440941477E-3</v>
      </c>
      <c r="BQ16" s="2" t="e">
        <f>NA()</f>
        <v>#N/A</v>
      </c>
      <c r="BR16" s="2">
        <f t="array" ref="BR16">(PRODUCT(AE$2:AE16+1)-1)-(PRODUCT($K$2:$K16+1)-1)</f>
        <v>-1.6994305994757042E-2</v>
      </c>
      <c r="BS16" s="2"/>
      <c r="BT16" s="3">
        <f t="shared" si="16"/>
        <v>45768</v>
      </c>
      <c r="BU16" s="2">
        <f t="shared" si="17"/>
        <v>4.3690650093175499E-4</v>
      </c>
      <c r="BV16" s="2">
        <f t="shared" si="18"/>
        <v>-6.542801990683249E-4</v>
      </c>
      <c r="BW16" s="2" cm="1">
        <f t="array" ref="BW16">PRODUCT($BU$2:BU16+1)-1</f>
        <v>-7.8673059770646425E-3</v>
      </c>
      <c r="BX16" s="2">
        <f t="array" ref="BX16">BW16-(PRODUCT($K$2:K16+1)-1)</f>
        <v>-9.4560907440941477E-3</v>
      </c>
      <c r="BY16" s="2">
        <f t="shared" si="19"/>
        <v>-6.2230575475813818E-5</v>
      </c>
      <c r="BZ16" s="2"/>
      <c r="CC16" s="3">
        <v>44672</v>
      </c>
      <c r="CD16" s="2">
        <v>-5.8470445860576703E-3</v>
      </c>
      <c r="CE16" s="2">
        <v>-2.5921990689688999E-3</v>
      </c>
      <c r="CF16" s="2" t="e">
        <f>NA()</f>
        <v>#N/A</v>
      </c>
      <c r="CG16" s="2">
        <v>-8.0750583632640503E-3</v>
      </c>
      <c r="CH16" s="2">
        <v>-8.3022485512544986E-3</v>
      </c>
      <c r="CJ16" s="9">
        <f t="shared" si="20"/>
        <v>44672</v>
      </c>
      <c r="CK16" s="2">
        <f t="array" ref="CK16">PRODUCT(CD$2:CD16+1)-1</f>
        <v>1.1417264903686331E-2</v>
      </c>
      <c r="CL16" s="2">
        <f t="array" ref="CL16">PRODUCT(CE$2:CE16+1)-1</f>
        <v>3.6308516383198874E-3</v>
      </c>
      <c r="CM16" s="2"/>
      <c r="CN16" s="2">
        <f t="array" ref="CN16">PRODUCT(CG$2:CG16+1)-1</f>
        <v>-9.8951137000451439E-3</v>
      </c>
      <c r="CO16" s="2">
        <f t="array" ref="CO16">PRODUCT(CH$2:CH16+1)-1</f>
        <v>-1.4990966355779012E-2</v>
      </c>
      <c r="CQ16" s="9">
        <f t="shared" si="21"/>
        <v>44672</v>
      </c>
      <c r="CR16" s="72">
        <f t="shared" si="22"/>
        <v>2.6408231259465342E-2</v>
      </c>
      <c r="CS16" s="72">
        <f t="shared" si="23"/>
        <v>1.8621817994098899E-2</v>
      </c>
      <c r="CT16" s="72"/>
      <c r="CU16" s="72">
        <f t="shared" si="24"/>
        <v>5.0958526557338679E-3</v>
      </c>
      <c r="CV16" s="72"/>
      <c r="CW16" s="3">
        <f t="shared" si="25"/>
        <v>44672</v>
      </c>
      <c r="CX16" s="75">
        <f t="shared" si="48"/>
        <v>98.653437959460902</v>
      </c>
      <c r="CY16" s="75">
        <f t="shared" si="49"/>
        <v>98.067527164004943</v>
      </c>
      <c r="CZ16" s="75">
        <f t="shared" si="50"/>
        <v>100.59745647963175</v>
      </c>
      <c r="DA16" s="72">
        <f>(CZ16/MAX($CZ$2:CZ16))-1</f>
        <v>-1.1546447736157095E-3</v>
      </c>
      <c r="DC16" s="3">
        <f t="shared" si="26"/>
        <v>44672</v>
      </c>
      <c r="DD16" s="2">
        <f t="shared" si="27"/>
        <v>2.4552039651968283E-3</v>
      </c>
      <c r="DE16" s="2">
        <f t="shared" si="28"/>
        <v>5.7100494822855986E-3</v>
      </c>
      <c r="DF16" s="2" t="e">
        <f>NA()</f>
        <v>#N/A</v>
      </c>
      <c r="DG16" s="2">
        <f t="shared" si="29"/>
        <v>2.2719018799044824E-4</v>
      </c>
      <c r="DH16" s="69"/>
      <c r="EM16" s="72"/>
      <c r="EN16" s="72"/>
      <c r="EO16" s="2"/>
      <c r="EP16" s="72"/>
      <c r="EQ16" s="72"/>
      <c r="ER16" s="72"/>
      <c r="ES16" s="72"/>
      <c r="ET16" s="72"/>
      <c r="EU16" s="72"/>
      <c r="EV16" s="72"/>
      <c r="EX16" s="72"/>
      <c r="EY16" s="72"/>
      <c r="EZ16" s="72"/>
      <c r="FP16" s="3"/>
      <c r="FR16" s="2"/>
    </row>
    <row r="17" spans="1:174" x14ac:dyDescent="0.3">
      <c r="A17" s="3">
        <f t="shared" si="0"/>
        <v>45769</v>
      </c>
      <c r="B17" s="47" t="s">
        <v>100</v>
      </c>
      <c r="C17" s="2">
        <f>VLOOKUP(C$1,EMD_Returns!$B:$XFD,MATCH('Headline Attribution'!$B17,EMD_Returns!$8:$8,0)-1,FALSE)/100</f>
        <v>3.8943343224375798E-3</v>
      </c>
      <c r="D17" s="2">
        <f>VLOOKUP(D$1,EMD_Returns!$B:$XFD,MATCH('Headline Attribution'!$B17,EMD_Returns!$8:$8,0)-1,FALSE)/100</f>
        <v>-4.4855761816009503E-7</v>
      </c>
      <c r="E17" s="2">
        <f>IFERROR(VLOOKUP(E$1,EMD_Returns!$B:$XFD,MATCH('Headline Attribution'!$B17,EMD_Returns!$8:$8,0)-1,FALSE)/100,"#N/A")</f>
        <v>3.3936430953664899E-3</v>
      </c>
      <c r="F17" s="2">
        <f>VLOOKUP(F$1,EMD_Returns!$B:$XFD,MATCH('Headline Attribution'!$B17,EMD_Returns!$8:$8,0)-1,FALSE)/100</f>
        <v>1.6065166068290901E-3</v>
      </c>
      <c r="G17" s="2">
        <f>VLOOKUP(G$1,EMD_Returns!$B:$XFD,MATCH('Headline Attribution'!$B17,EMD_Returns!$8:$8,0)-1,FALSE)/100</f>
        <v>3.8778019483589597E-3</v>
      </c>
      <c r="I17" s="9">
        <f t="shared" si="1"/>
        <v>45769</v>
      </c>
      <c r="J17" s="2">
        <f>VLOOKUP(J$1,EMD_Returns!$B:$XFD,MATCH('Headline Attribution'!$B17,EMD_Returns!$8:$8,0)-1,FALSE)/100</f>
        <v>2.7792870238274596E-3</v>
      </c>
      <c r="K17" s="85">
        <f>VLOOKUP(K$1,EMD_Returns!$B:$XFD,MATCH('Headline Attribution'!$B17,EMD_Returns!$32:$32,0)-1,FALSE)/100</f>
        <v>2.0912835000008699E-4</v>
      </c>
      <c r="L17" s="2">
        <f t="shared" si="51"/>
        <v>2.5701586738273727E-3</v>
      </c>
      <c r="M17" s="2">
        <f t="shared" si="52"/>
        <v>-2.6347060697370361E-3</v>
      </c>
      <c r="N17" s="2" t="e">
        <f t="shared" si="53"/>
        <v>#N/A</v>
      </c>
      <c r="O17" s="2">
        <f t="array" ref="O17">(PRODUCT($J$2:J17+1))-1</f>
        <v>-8.3646069277054647E-4</v>
      </c>
      <c r="P17" s="2">
        <f t="array" ref="P17">(PRODUCT($K$2:K17+1))-1</f>
        <v>1.7982453769664897E-3</v>
      </c>
      <c r="Q17" s="69">
        <f t="shared" si="54"/>
        <v>99.916353930722934</v>
      </c>
      <c r="R17" s="69">
        <f t="shared" si="55"/>
        <v>100.17982453769662</v>
      </c>
      <c r="T17" s="3">
        <f t="shared" si="4"/>
        <v>45769</v>
      </c>
      <c r="U17" s="70">
        <f>VLOOKUP(U$1,Market_Values!B:XFD,MATCH('Headline Attribution'!$B17,EMD_Returns!$8:$8,0)-1,FALSE)</f>
        <v>378578858.78386199</v>
      </c>
      <c r="V17" s="70">
        <f>VLOOKUP(V$1,Market_Values!$B:$XFD,MATCH('Headline Attribution'!$B17,EMD_Returns!$8:$8,0)-1,FALSE)</f>
        <v>186873874.42160001</v>
      </c>
      <c r="W17" s="70">
        <f>VLOOKUP(W$1,Market_Values!$B:$XFD,MATCH('Headline Attribution'!$B17,EMD_Returns!$8:$8,0)-1,FALSE)</f>
        <v>221207057.93279999</v>
      </c>
      <c r="X17" s="70">
        <f>VLOOKUP(X$1,Market_Values!$B:$XFD,MATCH('Headline Attribution'!$B17,EMD_Returns!$8:$8,0)-1,FALSE)</f>
        <v>263389858.467619</v>
      </c>
      <c r="Y17" s="70">
        <f>VLOOKUP(Y$1,Market_Values!$B:$XFD,MATCH('Headline Attribution'!$B17,EMD_Returns!$8:$8,0)-1,FALSE)</f>
        <v>246080005.99509999</v>
      </c>
      <c r="Z17" s="71"/>
      <c r="AA17" s="3">
        <f t="shared" si="5"/>
        <v>45769</v>
      </c>
      <c r="AB17" s="72">
        <f t="shared" si="33"/>
        <v>3.8943343224375798E-3</v>
      </c>
      <c r="AC17" s="72">
        <f t="shared" si="34"/>
        <v>-4.4855761816009503E-7</v>
      </c>
      <c r="AD17" s="72">
        <f t="shared" si="35"/>
        <v>3.3936430953664899E-3</v>
      </c>
      <c r="AE17" s="72">
        <f t="shared" si="36"/>
        <v>1.6065166068290901E-3</v>
      </c>
      <c r="AF17" s="72">
        <f t="shared" si="37"/>
        <v>3.8778019483589597E-3</v>
      </c>
      <c r="AG17" s="2"/>
      <c r="AH17" s="9">
        <f t="shared" si="6"/>
        <v>45769</v>
      </c>
      <c r="AI17" s="2">
        <f t="array" ref="AI17">PRODUCT(AB$2:AB17+1)-1</f>
        <v>4.7312243542476651E-3</v>
      </c>
      <c r="AJ17" s="2">
        <f t="array" ref="AJ17">PRODUCT($AC$2:AC17+1)-1</f>
        <v>-7.8677510057427735E-3</v>
      </c>
      <c r="AK17" s="2" cm="1">
        <f t="array" ref="AK17">IFERROR(PRODUCT($AD$2:AD17+1)-1,"#N/A")</f>
        <v>-2.7203411734297855E-3</v>
      </c>
      <c r="AL17" s="2">
        <f t="array" ref="AL17">PRODUCT(AE$2:AE17+1)-1</f>
        <v>-1.3823753846587628E-2</v>
      </c>
      <c r="AM17" s="2">
        <f t="array" ref="AM17">PRODUCT(AF$2:AF17+1)-1</f>
        <v>1.1917246639336687E-2</v>
      </c>
      <c r="AN17" s="2"/>
      <c r="AO17" s="3">
        <f t="shared" si="7"/>
        <v>45769</v>
      </c>
      <c r="AP17" s="2">
        <f t="shared" si="38"/>
        <v>3.4306152422048479E-3</v>
      </c>
      <c r="AQ17" s="2">
        <f t="shared" si="8"/>
        <v>3.221486892204761E-3</v>
      </c>
      <c r="AR17" s="2">
        <f t="shared" si="39"/>
        <v>-2.6347060697370361E-3</v>
      </c>
      <c r="AS17" s="2" t="e">
        <f t="shared" si="56"/>
        <v>#N/A</v>
      </c>
      <c r="AT17" s="2">
        <f t="array" ref="AT17">PRODUCT($AP$2:AP17+1)-1</f>
        <v>-1.0667248634780302E-3</v>
      </c>
      <c r="AU17" s="2">
        <f t="shared" si="10"/>
        <v>1.7982453769664897E-3</v>
      </c>
      <c r="AV17" s="69">
        <f t="shared" si="57"/>
        <v>99.89332751365221</v>
      </c>
      <c r="AW17" s="69">
        <f t="shared" si="11"/>
        <v>100.17982453769662</v>
      </c>
      <c r="AX17" s="2"/>
      <c r="AY17" s="2">
        <f t="shared" si="41"/>
        <v>2.2193782732340948E-3</v>
      </c>
      <c r="AZ17" s="2">
        <f t="shared" si="42"/>
        <v>2.3192216680322855E-3</v>
      </c>
      <c r="BA17" s="2">
        <f t="shared" si="58"/>
        <v>9.9843394798190734E-5</v>
      </c>
      <c r="BB17" s="2">
        <f t="shared" si="43"/>
        <v>7.0680727084767103E-5</v>
      </c>
      <c r="BC17" s="2"/>
      <c r="BD17" s="78">
        <f t="shared" si="13"/>
        <v>45769</v>
      </c>
      <c r="BE17" s="2">
        <f t="shared" si="44"/>
        <v>2.7710713500974878E-3</v>
      </c>
      <c r="BF17" s="72">
        <f t="shared" si="45"/>
        <v>7.0680727084767103E-5</v>
      </c>
      <c r="BG17" s="2" cm="1">
        <f t="array" ref="BG17">(PRODUCT(BF$2:BF17+1))-1</f>
        <v>-1.4669709160308742E-5</v>
      </c>
      <c r="BH17" s="72">
        <f t="shared" si="46"/>
        <v>-2.6200363605767274E-3</v>
      </c>
      <c r="BI17" s="73">
        <f t="shared" si="47"/>
        <v>4175464.6961164316</v>
      </c>
      <c r="BJ17" s="74">
        <f>SUM($BI$2:BI17)</f>
        <v>-3656568.0744601889</v>
      </c>
      <c r="BK17" s="72">
        <f t="shared" si="14"/>
        <v>-4.5184968206520232E-4</v>
      </c>
      <c r="BL17" s="2">
        <f>SUM($BK$2:BK17)</f>
        <v>-2.262648585612188E-3</v>
      </c>
      <c r="BM17" s="2"/>
      <c r="BN17" s="79">
        <f t="shared" si="15"/>
        <v>45769</v>
      </c>
      <c r="BO17" s="2">
        <f t="array" ref="BO17">(PRODUCT(AB$2:AB17+1)-1)-(PRODUCT($K$2:$K17+1)-1)</f>
        <v>2.9329789772811754E-3</v>
      </c>
      <c r="BP17" s="2">
        <f t="array" ref="BP17">AJ17-(PRODUCT($K$2:K17+1)-1)</f>
        <v>-9.6659963827092632E-3</v>
      </c>
      <c r="BQ17" s="2" t="e">
        <f>NA()</f>
        <v>#N/A</v>
      </c>
      <c r="BR17" s="2">
        <f t="array" ref="BR17">(PRODUCT(AE$2:AE17+1)-1)-(PRODUCT($K$2:$K17+1)-1)</f>
        <v>-1.5621999223554117E-2</v>
      </c>
      <c r="BS17" s="2"/>
      <c r="BT17" s="3">
        <f t="shared" si="16"/>
        <v>45769</v>
      </c>
      <c r="BU17" s="2">
        <f t="shared" si="17"/>
        <v>-4.4855761816009503E-7</v>
      </c>
      <c r="BV17" s="2">
        <f t="shared" si="18"/>
        <v>-2.0957690761824708E-4</v>
      </c>
      <c r="BW17" s="2" cm="1">
        <f t="array" ref="BW17">PRODUCT($BU$2:BU17+1)-1</f>
        <v>-7.8677510057427735E-3</v>
      </c>
      <c r="BX17" s="2">
        <f t="array" ref="BX17">BW17-(PRODUCT($K$2:K17+1)-1)</f>
        <v>-9.6659963827092632E-3</v>
      </c>
      <c r="BY17" s="2">
        <f t="shared" si="19"/>
        <v>-1.9958761730638961E-5</v>
      </c>
      <c r="BZ17" s="2"/>
      <c r="CC17" s="3">
        <v>44673</v>
      </c>
      <c r="CD17" s="2">
        <v>-1.9973225630456198E-2</v>
      </c>
      <c r="CE17" s="2">
        <v>-1.5804774432284202E-2</v>
      </c>
      <c r="CF17" s="2" t="e">
        <f>NA()</f>
        <v>#N/A</v>
      </c>
      <c r="CG17" s="2">
        <v>-1.9637932055163499E-2</v>
      </c>
      <c r="CH17" s="2">
        <v>-1.8156355344041253E-2</v>
      </c>
      <c r="CJ17" s="9">
        <f t="shared" si="20"/>
        <v>44673</v>
      </c>
      <c r="CK17" s="2">
        <f t="array" ref="CK17">PRODUCT(CD$2:CD17+1)-1</f>
        <v>-8.7840003347738893E-3</v>
      </c>
      <c r="CL17" s="2">
        <f t="array" ref="CL17">PRODUCT(CE$2:CE17+1)-1</f>
        <v>-1.2231307585105045E-2</v>
      </c>
      <c r="CM17" s="2"/>
      <c r="CN17" s="2">
        <f t="array" ref="CN17">PRODUCT(CG$2:CG17+1)-1</f>
        <v>-2.9338726184689023E-2</v>
      </c>
      <c r="CO17" s="2">
        <f t="array" ref="CO17">PRODUCT(CH$2:CH17+1)-1</f>
        <v>-3.2875140387714219E-2</v>
      </c>
      <c r="CQ17" s="9">
        <f t="shared" si="21"/>
        <v>44673</v>
      </c>
      <c r="CR17" s="72">
        <f t="shared" si="22"/>
        <v>2.409114005294033E-2</v>
      </c>
      <c r="CS17" s="72">
        <f t="shared" si="23"/>
        <v>2.0643832802609174E-2</v>
      </c>
      <c r="CT17" s="72"/>
      <c r="CU17" s="72">
        <f t="shared" si="24"/>
        <v>3.5364142030251955E-3</v>
      </c>
      <c r="CV17" s="72"/>
      <c r="CW17" s="3">
        <f t="shared" si="25"/>
        <v>44673</v>
      </c>
      <c r="CX17" s="75">
        <f t="shared" si="48"/>
        <v>96.716088447804722</v>
      </c>
      <c r="CY17" s="75">
        <f t="shared" si="49"/>
        <v>96.286978293103857</v>
      </c>
      <c r="CZ17" s="75">
        <f t="shared" si="50"/>
        <v>100.44565751497012</v>
      </c>
      <c r="DA17" s="72">
        <f>(CZ17/MAX($CZ$2:CZ17))-1</f>
        <v>-2.6618766270486427E-3</v>
      </c>
      <c r="DC17" s="3">
        <f t="shared" si="26"/>
        <v>44673</v>
      </c>
      <c r="DD17" s="2">
        <f t="shared" si="27"/>
        <v>-1.8168702864149455E-3</v>
      </c>
      <c r="DE17" s="2">
        <f t="shared" si="28"/>
        <v>2.3515809117570508E-3</v>
      </c>
      <c r="DF17" s="2" t="e">
        <f>NA()</f>
        <v>#N/A</v>
      </c>
      <c r="DG17" s="2">
        <f t="shared" si="29"/>
        <v>-1.4815767111222462E-3</v>
      </c>
      <c r="DH17" s="69"/>
      <c r="EM17" s="72"/>
      <c r="EN17" s="72"/>
      <c r="EO17" s="2"/>
      <c r="EP17" s="72"/>
      <c r="EQ17" s="72"/>
      <c r="ER17" s="72"/>
      <c r="ES17" s="72"/>
      <c r="ET17" s="72"/>
      <c r="EU17" s="72"/>
      <c r="EV17" s="72"/>
      <c r="EX17" s="72"/>
      <c r="EY17" s="72"/>
      <c r="EZ17" s="72"/>
      <c r="FP17" s="3"/>
      <c r="FR17" s="2"/>
    </row>
    <row r="18" spans="1:174" x14ac:dyDescent="0.3">
      <c r="A18" s="3">
        <f t="shared" si="0"/>
        <v>45770</v>
      </c>
      <c r="B18" s="47" t="s">
        <v>101</v>
      </c>
      <c r="C18" s="2">
        <f>VLOOKUP(C$1,EMD_Returns!$B:$XFD,MATCH('Headline Attribution'!$B18,EMD_Returns!$8:$8,0)-1,FALSE)/100</f>
        <v>-2.8097122097614502E-5</v>
      </c>
      <c r="D18" s="2">
        <f>VLOOKUP(D$1,EMD_Returns!$B:$XFD,MATCH('Headline Attribution'!$B18,EMD_Returns!$8:$8,0)-1,FALSE)/100</f>
        <v>5.89135839904387E-4</v>
      </c>
      <c r="E18" s="2">
        <f>IFERROR(VLOOKUP(E$1,EMD_Returns!$B:$XFD,MATCH('Headline Attribution'!$B18,EMD_Returns!$8:$8,0)-1,FALSE)/100,"#N/A")</f>
        <v>3.5830217896966098E-3</v>
      </c>
      <c r="F18" s="2">
        <f>VLOOKUP(F$1,EMD_Returns!$B:$XFD,MATCH('Headline Attribution'!$B18,EMD_Returns!$8:$8,0)-1,FALSE)/100</f>
        <v>6.1757977227090395E-3</v>
      </c>
      <c r="G18" s="2">
        <f>VLOOKUP(G$1,EMD_Returns!$B:$XFD,MATCH('Headline Attribution'!$B18,EMD_Returns!$8:$8,0)-1,FALSE)/100</f>
        <v>3.7686074995302299E-4</v>
      </c>
      <c r="I18" s="9">
        <f t="shared" si="1"/>
        <v>45770</v>
      </c>
      <c r="J18" s="2">
        <f>VLOOKUP(J$1,EMD_Returns!$B:$XFD,MATCH('Headline Attribution'!$B18,EMD_Returns!$8:$8,0)-1,FALSE)/100</f>
        <v>2.01355267389269E-3</v>
      </c>
      <c r="K18" s="85">
        <f>VLOOKUP(K$1,EMD_Returns!$B:$XFD,MATCH('Headline Attribution'!$B18,EMD_Returns!$32:$32,0)-1,FALSE)/100</f>
        <v>1.6378069000000401E-3</v>
      </c>
      <c r="L18" s="2">
        <f t="shared" si="51"/>
        <v>3.7574577389264986E-4</v>
      </c>
      <c r="M18" s="2">
        <f t="shared" si="52"/>
        <v>-2.2635897321952037E-3</v>
      </c>
      <c r="N18" s="2" t="e">
        <f t="shared" si="53"/>
        <v>#N/A</v>
      </c>
      <c r="O18" s="2">
        <f t="array" ref="O18">(PRODUCT($J$2:J18+1))-1</f>
        <v>1.1754077234575888E-3</v>
      </c>
      <c r="P18" s="2">
        <f t="array" ref="P18">(PRODUCT($K$2:K18+1))-1</f>
        <v>3.4389974556527925E-3</v>
      </c>
      <c r="Q18" s="69">
        <f t="shared" si="54"/>
        <v>100.11754077234575</v>
      </c>
      <c r="R18" s="69">
        <f t="shared" si="55"/>
        <v>100.34389974556525</v>
      </c>
      <c r="T18" s="3">
        <f t="shared" si="4"/>
        <v>45770</v>
      </c>
      <c r="U18" s="70">
        <f>VLOOKUP(U$1,Market_Values!B:XFD,MATCH('Headline Attribution'!$B18,EMD_Returns!$8:$8,0)-1,FALSE)</f>
        <v>380053171.42737299</v>
      </c>
      <c r="V18" s="70">
        <f>VLOOKUP(V$1,Market_Values!$B:$XFD,MATCH('Headline Attribution'!$B18,EMD_Returns!$8:$8,0)-1,FALSE)</f>
        <v>186873790.5979</v>
      </c>
      <c r="W18" s="70">
        <f>VLOOKUP(W$1,Market_Values!$B:$XFD,MATCH('Headline Attribution'!$B18,EMD_Returns!$8:$8,0)-1,FALSE)</f>
        <v>221957755.7376</v>
      </c>
      <c r="X18" s="70">
        <f>VLOOKUP(X$1,Market_Values!$B:$XFD,MATCH('Headline Attribution'!$B18,EMD_Returns!$8:$8,0)-1,FALSE)</f>
        <v>263820310.55256</v>
      </c>
      <c r="Y18" s="70">
        <f>VLOOKUP(Y$1,Market_Values!$B:$XFD,MATCH('Headline Attribution'!$B18,EMD_Returns!$8:$8,0)-1,FALSE)</f>
        <v>247034255.52180001</v>
      </c>
      <c r="Z18" s="71"/>
      <c r="AA18" s="3">
        <f t="shared" si="5"/>
        <v>45770</v>
      </c>
      <c r="AB18" s="72">
        <f t="shared" si="33"/>
        <v>-2.8097122097614502E-5</v>
      </c>
      <c r="AC18" s="72">
        <f t="shared" si="34"/>
        <v>5.89135839904387E-4</v>
      </c>
      <c r="AD18" s="72">
        <f t="shared" si="35"/>
        <v>3.5830217896966098E-3</v>
      </c>
      <c r="AE18" s="72">
        <f t="shared" si="36"/>
        <v>6.1757977227090395E-3</v>
      </c>
      <c r="AF18" s="72">
        <f t="shared" si="37"/>
        <v>3.7686074995302299E-4</v>
      </c>
      <c r="AG18" s="2"/>
      <c r="AH18" s="9">
        <f t="shared" si="6"/>
        <v>45770</v>
      </c>
      <c r="AI18" s="2">
        <f t="array" ref="AI18">PRODUCT(AB$2:AB18+1)-1</f>
        <v>4.7029942983616291E-3</v>
      </c>
      <c r="AJ18" s="2">
        <f t="array" ref="AJ18">PRODUCT($AC$2:AC18+1)-1</f>
        <v>-7.2832503399352655E-3</v>
      </c>
      <c r="AK18" s="2" cm="1">
        <f t="array" ref="AK18">IFERROR(PRODUCT($AD$2:AD18+1)-1,"#N/A")</f>
        <v>8.5293357456706076E-4</v>
      </c>
      <c r="AL18" s="2">
        <f t="array" ref="AL18">PRODUCT(AE$2:AE18+1)-1</f>
        <v>-7.7333288314036519E-3</v>
      </c>
      <c r="AM18" s="2">
        <f t="array" ref="AM18">PRODUCT(AF$2:AF18+1)-1</f>
        <v>1.2298598531795601E-2</v>
      </c>
      <c r="AN18" s="2"/>
      <c r="AO18" s="3">
        <f t="shared" si="7"/>
        <v>45770</v>
      </c>
      <c r="AP18" s="2">
        <f t="shared" si="38"/>
        <v>2.4860653648835287E-3</v>
      </c>
      <c r="AQ18" s="2">
        <f t="shared" si="8"/>
        <v>8.4825846488348865E-4</v>
      </c>
      <c r="AR18" s="2">
        <f t="shared" si="39"/>
        <v>-2.2635897321952037E-3</v>
      </c>
      <c r="AS18" s="2" t="e">
        <f t="shared" si="56"/>
        <v>#N/A</v>
      </c>
      <c r="AT18" s="2">
        <f t="array" ref="AT18">PRODUCT($AP$2:AP18+1)-1</f>
        <v>1.4166885536686102E-3</v>
      </c>
      <c r="AU18" s="2">
        <f t="shared" si="10"/>
        <v>3.4389974556527925E-3</v>
      </c>
      <c r="AV18" s="69">
        <f t="shared" si="57"/>
        <v>100.14166885536686</v>
      </c>
      <c r="AW18" s="69">
        <f t="shared" si="11"/>
        <v>100.34389974556525</v>
      </c>
      <c r="AX18" s="2"/>
      <c r="AY18" s="2">
        <f t="shared" si="41"/>
        <v>2.6812040255657647E-3</v>
      </c>
      <c r="AZ18" s="2">
        <f t="shared" si="42"/>
        <v>2.857248658250741E-3</v>
      </c>
      <c r="BA18" s="2">
        <f t="shared" si="58"/>
        <v>1.7604463268497622E-4</v>
      </c>
      <c r="BB18" s="2">
        <f t="shared" si="43"/>
        <v>1.2456790823977521E-4</v>
      </c>
      <c r="BC18" s="2"/>
      <c r="BD18" s="78">
        <f t="shared" si="13"/>
        <v>45770</v>
      </c>
      <c r="BE18" s="2">
        <f t="shared" si="44"/>
        <v>2.0311170949558095E-3</v>
      </c>
      <c r="BF18" s="72">
        <f t="shared" si="45"/>
        <v>1.2456790823977521E-4</v>
      </c>
      <c r="BG18" s="2" cm="1">
        <f t="array" ref="BG18">(PRODUCT(BF$2:BF18+1))-1</f>
        <v>1.0989637170455424E-4</v>
      </c>
      <c r="BH18" s="72">
        <f t="shared" si="46"/>
        <v>-2.3734861038997579E-3</v>
      </c>
      <c r="BI18" s="73">
        <f t="shared" si="47"/>
        <v>1102514.849656536</v>
      </c>
      <c r="BJ18" s="74">
        <f>SUM($BI$2:BI18)</f>
        <v>-2554053.2248036526</v>
      </c>
      <c r="BK18" s="72">
        <f t="shared" si="14"/>
        <v>8.2613156329493145E-4</v>
      </c>
      <c r="BL18" s="2">
        <f>SUM($BK$2:BK18)</f>
        <v>-1.4365170223172566E-3</v>
      </c>
      <c r="BM18" s="2"/>
      <c r="BN18" s="79">
        <f t="shared" si="15"/>
        <v>45770</v>
      </c>
      <c r="BO18" s="2">
        <f t="array" ref="BO18">(PRODUCT(AB$2:AB18+1)-1)-(PRODUCT($K$2:$K18+1)-1)</f>
        <v>1.2639968427088366E-3</v>
      </c>
      <c r="BP18" s="2">
        <f t="array" ref="BP18">AJ18-(PRODUCT($K$2:K18+1)-1)</f>
        <v>-1.0722247795588058E-2</v>
      </c>
      <c r="BQ18" s="2" t="e">
        <f>NA()</f>
        <v>#N/A</v>
      </c>
      <c r="BR18" s="2">
        <f t="array" ref="BR18">(PRODUCT(AE$2:AE18+1)-1)-(PRODUCT($K$2:$K18+1)-1)</f>
        <v>-1.1172326287056444E-2</v>
      </c>
      <c r="BS18" s="2"/>
      <c r="BT18" s="3">
        <f t="shared" si="16"/>
        <v>45770</v>
      </c>
      <c r="BU18" s="2">
        <f t="shared" si="17"/>
        <v>5.89135839904387E-4</v>
      </c>
      <c r="BV18" s="2">
        <f t="shared" si="18"/>
        <v>-1.048671060095653E-3</v>
      </c>
      <c r="BW18" s="2" cm="1">
        <f t="array" ref="BW18">PRODUCT($BU$2:BU18+1)-1</f>
        <v>-7.2832503399352655E-3</v>
      </c>
      <c r="BX18" s="2">
        <f t="array" ref="BX18">BW18-(PRODUCT($K$2:K18+1)-1)</f>
        <v>-1.0722247795588058E-2</v>
      </c>
      <c r="BY18" s="2">
        <f t="shared" si="19"/>
        <v>-9.9616799757645772E-5</v>
      </c>
      <c r="BZ18" s="2"/>
      <c r="CC18" s="3">
        <v>44676</v>
      </c>
      <c r="CD18" s="2">
        <v>-8.47657211839958E-3</v>
      </c>
      <c r="CE18" s="2">
        <v>-4.7794125523792398E-3</v>
      </c>
      <c r="CF18" s="2" t="e">
        <f>NA()</f>
        <v>#N/A</v>
      </c>
      <c r="CG18" s="2">
        <v>-6.4029568082962793E-3</v>
      </c>
      <c r="CH18" s="2">
        <v>-6.1724499198464455E-3</v>
      </c>
      <c r="CJ18" s="9">
        <f t="shared" si="20"/>
        <v>44676</v>
      </c>
      <c r="CK18" s="2">
        <f t="array" ref="CK18">PRODUCT(CD$2:CD18+1)-1</f>
        <v>-1.7186114240847705E-2</v>
      </c>
      <c r="CL18" s="2">
        <f t="array" ref="CL18">PRODUCT(CE$2:CE18+1)-1</f>
        <v>-1.6952261672479985E-2</v>
      </c>
      <c r="CM18" s="2"/>
      <c r="CN18" s="2">
        <f t="array" ref="CN18">PRODUCT(CG$2:CG18+1)-1</f>
        <v>-3.55538283964143E-2</v>
      </c>
      <c r="CO18" s="2">
        <f t="array" ref="CO18">PRODUCT(CH$2:CH18+1)-1</f>
        <v>-3.8844670149909555E-2</v>
      </c>
      <c r="CQ18" s="9">
        <f t="shared" si="21"/>
        <v>44676</v>
      </c>
      <c r="CR18" s="72">
        <f t="shared" si="22"/>
        <v>2.165855590906185E-2</v>
      </c>
      <c r="CS18" s="72">
        <f t="shared" si="23"/>
        <v>2.189240847742957E-2</v>
      </c>
      <c r="CT18" s="72"/>
      <c r="CU18" s="72">
        <f t="shared" si="24"/>
        <v>3.290841753495255E-3</v>
      </c>
      <c r="CV18" s="72"/>
      <c r="CW18" s="3">
        <f t="shared" si="25"/>
        <v>44676</v>
      </c>
      <c r="CX18" s="75">
        <f t="shared" si="48"/>
        <v>96.096819510806071</v>
      </c>
      <c r="CY18" s="75">
        <f t="shared" si="49"/>
        <v>95.692651741656334</v>
      </c>
      <c r="CZ18" s="75">
        <f t="shared" si="50"/>
        <v>100.42236029809362</v>
      </c>
      <c r="DA18" s="72">
        <f>(CZ18/MAX($CZ$2:CZ18))-1</f>
        <v>-2.893197752662835E-3</v>
      </c>
      <c r="DC18" s="3">
        <f t="shared" si="26"/>
        <v>44676</v>
      </c>
      <c r="DD18" s="2">
        <f t="shared" si="27"/>
        <v>-2.3041221985531345E-3</v>
      </c>
      <c r="DE18" s="2">
        <f t="shared" si="28"/>
        <v>1.3930373674672057E-3</v>
      </c>
      <c r="DF18" s="2" t="e">
        <f>NA()</f>
        <v>#N/A</v>
      </c>
      <c r="DG18" s="2">
        <f t="shared" si="29"/>
        <v>-2.3050688844983378E-4</v>
      </c>
      <c r="DH18" s="69"/>
      <c r="EM18" s="72"/>
      <c r="EN18" s="72"/>
      <c r="EO18" s="2"/>
      <c r="EP18" s="72"/>
      <c r="EQ18" s="72"/>
      <c r="ER18" s="72"/>
      <c r="ES18" s="72"/>
      <c r="ET18" s="72"/>
      <c r="EU18" s="72"/>
      <c r="EV18" s="72"/>
      <c r="EX18" s="72"/>
      <c r="EY18" s="72"/>
      <c r="EZ18" s="72"/>
      <c r="FP18" s="3"/>
      <c r="FR18" s="2"/>
    </row>
    <row r="19" spans="1:174" x14ac:dyDescent="0.3">
      <c r="A19" s="3">
        <f t="shared" si="0"/>
        <v>45771</v>
      </c>
      <c r="B19" s="47" t="s">
        <v>102</v>
      </c>
      <c r="C19" s="2">
        <f>VLOOKUP(C$1,EMD_Returns!$B:$XFD,MATCH('Headline Attribution'!$B19,EMD_Returns!$8:$8,0)-1,FALSE)/100</f>
        <v>2.2649651867907598E-3</v>
      </c>
      <c r="D19" s="2">
        <f>VLOOKUP(D$1,EMD_Returns!$B:$XFD,MATCH('Headline Attribution'!$B19,EMD_Returns!$8:$8,0)-1,FALSE)/100</f>
        <v>5.61353387961816E-4</v>
      </c>
      <c r="E19" s="2">
        <f>IFERROR(VLOOKUP(E$1,EMD_Returns!$B:$XFD,MATCH('Headline Attribution'!$B19,EMD_Returns!$8:$8,0)-1,FALSE)/100,"#N/A")</f>
        <v>1.74960617720754E-3</v>
      </c>
      <c r="F19" s="2">
        <f>VLOOKUP(F$1,EMD_Returns!$B:$XFD,MATCH('Headline Attribution'!$B19,EMD_Returns!$8:$8,0)-1,FALSE)/100</f>
        <v>1.1510793740485701E-3</v>
      </c>
      <c r="G19" s="2">
        <f>VLOOKUP(G$1,EMD_Returns!$B:$XFD,MATCH('Headline Attribution'!$B19,EMD_Returns!$8:$8,0)-1,FALSE)/100</f>
        <v>1.6952345074401401E-3</v>
      </c>
      <c r="I19" s="9">
        <f t="shared" si="1"/>
        <v>45771</v>
      </c>
      <c r="J19" s="2">
        <f>VLOOKUP(J$1,EMD_Returns!$B:$XFD,MATCH('Headline Attribution'!$B19,EMD_Returns!$8:$8,0)-1,FALSE)/100</f>
        <v>1.59708248407253E-3</v>
      </c>
      <c r="K19" s="85">
        <f>VLOOKUP(K$1,EMD_Returns!$B:$XFD,MATCH('Headline Attribution'!$B19,EMD_Returns!$32:$32,0)-1,FALSE)/100</f>
        <v>1.4073751999998901E-3</v>
      </c>
      <c r="L19" s="2">
        <f t="shared" si="51"/>
        <v>1.8970728407263987E-4</v>
      </c>
      <c r="M19" s="2">
        <f t="shared" si="52"/>
        <v>-2.076845184767695E-3</v>
      </c>
      <c r="N19" s="2" t="e">
        <f t="shared" si="53"/>
        <v>#N/A</v>
      </c>
      <c r="O19" s="2">
        <f t="array" ref="O19">(PRODUCT($J$2:J19+1))-1</f>
        <v>2.7743674306168753E-3</v>
      </c>
      <c r="P19" s="2">
        <f t="array" ref="P19">(PRODUCT($K$2:K19+1))-1</f>
        <v>4.8512126153845703E-3</v>
      </c>
      <c r="Q19" s="69">
        <f t="shared" si="54"/>
        <v>100.27743674306168</v>
      </c>
      <c r="R19" s="69">
        <f t="shared" si="55"/>
        <v>100.48512126153844</v>
      </c>
      <c r="T19" s="3">
        <f t="shared" si="4"/>
        <v>45771</v>
      </c>
      <c r="U19" s="70">
        <f>VLOOKUP(U$1,Market_Values!B:XFD,MATCH('Headline Attribution'!$B19,EMD_Returns!$8:$8,0)-1,FALSE)</f>
        <v>380042483.78829199</v>
      </c>
      <c r="V19" s="70">
        <f>VLOOKUP(V$1,Market_Values!$B:$XFD,MATCH('Headline Attribution'!$B19,EMD_Returns!$8:$8,0)-1,FALSE)</f>
        <v>186983884.64548001</v>
      </c>
      <c r="W19" s="70">
        <f>VLOOKUP(W$1,Market_Values!$B:$XFD,MATCH('Headline Attribution'!$B19,EMD_Returns!$8:$8,0)-1,FALSE)</f>
        <v>222753035.2128</v>
      </c>
      <c r="X19" s="70">
        <f>VLOOKUP(X$1,Market_Values!$B:$XFD,MATCH('Headline Attribution'!$B19,EMD_Returns!$8:$8,0)-1,FALSE)</f>
        <v>265447289.59479401</v>
      </c>
      <c r="Y19" s="70">
        <f>VLOOKUP(Y$1,Market_Values!$B:$XFD,MATCH('Headline Attribution'!$B19,EMD_Returns!$8:$8,0)-1,FALSE)</f>
        <v>247127353.03659999</v>
      </c>
      <c r="Z19" s="71"/>
      <c r="AA19" s="3">
        <f t="shared" si="5"/>
        <v>45771</v>
      </c>
      <c r="AB19" s="72">
        <f t="shared" si="33"/>
        <v>2.2649651867907598E-3</v>
      </c>
      <c r="AC19" s="72">
        <f t="shared" si="34"/>
        <v>5.61353387961816E-4</v>
      </c>
      <c r="AD19" s="72">
        <f t="shared" si="35"/>
        <v>1.74960617720754E-3</v>
      </c>
      <c r="AE19" s="72">
        <f t="shared" si="36"/>
        <v>1.1510793740485701E-3</v>
      </c>
      <c r="AF19" s="72">
        <f t="shared" si="37"/>
        <v>1.6952345074401401E-3</v>
      </c>
      <c r="AG19" s="2"/>
      <c r="AH19" s="9">
        <f t="shared" si="6"/>
        <v>45771</v>
      </c>
      <c r="AI19" s="2">
        <f t="array" ref="AI19">PRODUCT(AB$2:AB19+1)-1</f>
        <v>6.978611603511764E-3</v>
      </c>
      <c r="AJ19" s="2">
        <f t="array" ref="AJ19">PRODUCT($AC$2:AC19+1)-1</f>
        <v>-6.7259854292271992E-3</v>
      </c>
      <c r="AK19" s="2" cm="1">
        <f t="array" ref="AK19">IFERROR(PRODUCT($AD$2:AD19+1)-1,"#N/A")</f>
        <v>2.6040320496254488E-3</v>
      </c>
      <c r="AL19" s="2">
        <f t="array" ref="AL19">PRODUCT(AE$2:AE19+1)-1</f>
        <v>-6.591151132665618E-3</v>
      </c>
      <c r="AM19" s="2">
        <f t="array" ref="AM19">PRODUCT(AF$2:AF19+1)-1</f>
        <v>1.4014682047859939E-2</v>
      </c>
      <c r="AN19" s="2"/>
      <c r="AO19" s="3">
        <f t="shared" si="7"/>
        <v>45771</v>
      </c>
      <c r="AP19" s="2">
        <f t="shared" si="38"/>
        <v>1.971109003111534E-3</v>
      </c>
      <c r="AQ19" s="2">
        <f t="shared" si="8"/>
        <v>5.6373380311164388E-4</v>
      </c>
      <c r="AR19" s="2">
        <f t="shared" si="39"/>
        <v>-2.076845184767695E-3</v>
      </c>
      <c r="AS19" s="2" t="e">
        <f t="shared" si="56"/>
        <v>#N/A</v>
      </c>
      <c r="AT19" s="2">
        <f t="array" ref="AT19">PRODUCT($AP$2:AP19+1)-1</f>
        <v>3.3905900043429416E-3</v>
      </c>
      <c r="AU19" s="2">
        <f t="shared" si="10"/>
        <v>4.8512126153845703E-3</v>
      </c>
      <c r="AV19" s="69">
        <f t="shared" si="57"/>
        <v>100.33905900043429</v>
      </c>
      <c r="AW19" s="69">
        <f t="shared" si="11"/>
        <v>100.48512126153844</v>
      </c>
      <c r="AX19" s="2"/>
      <c r="AY19" s="2">
        <f t="shared" si="41"/>
        <v>1.2893183616645167E-3</v>
      </c>
      <c r="AZ19" s="2">
        <f t="shared" si="42"/>
        <v>1.32187851662474E-3</v>
      </c>
      <c r="BA19" s="2">
        <f t="shared" si="58"/>
        <v>3.256015496022331E-5</v>
      </c>
      <c r="BB19" s="2">
        <f t="shared" si="43"/>
        <v>2.3058712400130195E-5</v>
      </c>
      <c r="BC19" s="2"/>
      <c r="BD19" s="78">
        <f t="shared" si="13"/>
        <v>45771</v>
      </c>
      <c r="BE19" s="2">
        <f t="shared" si="44"/>
        <v>1.5940991468358806E-3</v>
      </c>
      <c r="BF19" s="72">
        <f t="shared" si="45"/>
        <v>2.3058712400130195E-5</v>
      </c>
      <c r="BG19" s="2" cm="1">
        <f t="array" ref="BG19">(PRODUCT(BF$2:BF19+1))-1</f>
        <v>1.3295761817344598E-4</v>
      </c>
      <c r="BH19" s="72">
        <f t="shared" si="46"/>
        <v>-2.209802802941141E-3</v>
      </c>
      <c r="BI19" s="73">
        <f t="shared" si="47"/>
        <v>734180.99950611568</v>
      </c>
      <c r="BJ19" s="74">
        <f>SUM($BI$2:BI19)</f>
        <v>-1819872.2252975369</v>
      </c>
      <c r="BK19" s="72">
        <f t="shared" si="14"/>
        <v>-2.7222063021114054E-4</v>
      </c>
      <c r="BL19" s="2">
        <f>SUM($BK$2:BK19)</f>
        <v>-1.7087376525283971E-3</v>
      </c>
      <c r="BM19" s="2"/>
      <c r="BN19" s="79">
        <f t="shared" si="15"/>
        <v>45771</v>
      </c>
      <c r="BO19" s="2">
        <f t="array" ref="BO19">(PRODUCT(AB$2:AB19+1)-1)-(PRODUCT($K$2:$K19+1)-1)</f>
        <v>2.1273989881271937E-3</v>
      </c>
      <c r="BP19" s="2">
        <f t="array" ref="BP19">AJ19-(PRODUCT($K$2:K19+1)-1)</f>
        <v>-1.1577198044611769E-2</v>
      </c>
      <c r="BQ19" s="2" t="e">
        <f>NA()</f>
        <v>#N/A</v>
      </c>
      <c r="BR19" s="2">
        <f t="array" ref="BR19">(PRODUCT(AE$2:AE19+1)-1)-(PRODUCT($K$2:$K19+1)-1)</f>
        <v>-1.1442363748050188E-2</v>
      </c>
      <c r="BS19" s="2"/>
      <c r="BT19" s="3">
        <f t="shared" si="16"/>
        <v>45771</v>
      </c>
      <c r="BU19" s="2">
        <f t="shared" si="17"/>
        <v>5.61353387961816E-4</v>
      </c>
      <c r="BV19" s="2">
        <f t="shared" si="18"/>
        <v>-8.4602181203807412E-4</v>
      </c>
      <c r="BW19" s="2" cm="1">
        <f t="array" ref="BW19">PRODUCT($BU$2:BU19+1)-1</f>
        <v>-6.7259854292271992E-3</v>
      </c>
      <c r="BX19" s="2">
        <f t="array" ref="BX19">BW19-(PRODUCT($K$2:K19+1)-1)</f>
        <v>-1.1577198044611769E-2</v>
      </c>
      <c r="BY19" s="2">
        <f t="shared" si="19"/>
        <v>-8.0174413465539619E-5</v>
      </c>
      <c r="BZ19" s="2"/>
      <c r="CC19" s="3">
        <v>44677</v>
      </c>
      <c r="CD19" s="2">
        <v>-1.30360078694839E-2</v>
      </c>
      <c r="CE19" s="2">
        <v>-1.1592451674874099E-2</v>
      </c>
      <c r="CF19" s="2" t="e">
        <f>NA()</f>
        <v>#N/A</v>
      </c>
      <c r="CG19" s="2">
        <v>-1.5731796938204499E-2</v>
      </c>
      <c r="CH19" s="2">
        <v>-1.576193258312808E-2</v>
      </c>
      <c r="CJ19" s="9">
        <f t="shared" si="20"/>
        <v>44677</v>
      </c>
      <c r="CK19" s="2">
        <f t="array" ref="CK19">PRODUCT(CD$2:CD19+1)-1</f>
        <v>-2.9998083789842034E-2</v>
      </c>
      <c r="CL19" s="2">
        <f t="array" ref="CL19">PRODUCT(CE$2:CE19+1)-1</f>
        <v>-2.8348195073136018E-2</v>
      </c>
      <c r="CM19" s="2"/>
      <c r="CN19" s="2">
        <f t="array" ref="CN19">PRODUCT(CG$2:CG19+1)-1</f>
        <v>-5.0726299725910584E-2</v>
      </c>
      <c r="CO19" s="2">
        <f t="array" ref="CO19">PRODUCT(CH$2:CH19+1)-1</f>
        <v>-5.3994335660920934E-2</v>
      </c>
      <c r="CQ19" s="9">
        <f t="shared" si="21"/>
        <v>44677</v>
      </c>
      <c r="CR19" s="72">
        <f t="shared" si="22"/>
        <v>2.39962518710789E-2</v>
      </c>
      <c r="CS19" s="72">
        <f t="shared" si="23"/>
        <v>2.5646140587784916E-2</v>
      </c>
      <c r="CT19" s="72"/>
      <c r="CU19" s="72">
        <f t="shared" si="24"/>
        <v>3.2680359350103494E-3</v>
      </c>
      <c r="CV19" s="72"/>
      <c r="CW19" s="3">
        <f t="shared" si="25"/>
        <v>44677</v>
      </c>
      <c r="CX19" s="75">
        <f t="shared" si="48"/>
        <v>94.585043859854778</v>
      </c>
      <c r="CY19" s="75">
        <f t="shared" si="49"/>
        <v>94.184350616203588</v>
      </c>
      <c r="CZ19" s="75">
        <f t="shared" si="50"/>
        <v>100.42543505479375</v>
      </c>
      <c r="DA19" s="72">
        <f>(CZ19/MAX($CZ$2:CZ19))-1</f>
        <v>-2.8626680896290946E-3</v>
      </c>
      <c r="DC19" s="3">
        <f t="shared" si="26"/>
        <v>44677</v>
      </c>
      <c r="DD19" s="2">
        <f t="shared" si="27"/>
        <v>2.7259247136441796E-3</v>
      </c>
      <c r="DE19" s="2">
        <f t="shared" si="28"/>
        <v>4.1694809082539804E-3</v>
      </c>
      <c r="DF19" s="2" t="e">
        <f>NA()</f>
        <v>#N/A</v>
      </c>
      <c r="DG19" s="2">
        <f t="shared" si="29"/>
        <v>3.0135644923580396E-5</v>
      </c>
      <c r="DH19" s="69"/>
      <c r="EM19" s="72"/>
      <c r="EN19" s="72"/>
      <c r="EO19" s="2"/>
      <c r="EP19" s="72"/>
      <c r="EQ19" s="72"/>
      <c r="ER19" s="72"/>
      <c r="ES19" s="72"/>
      <c r="ET19" s="72"/>
      <c r="EU19" s="72"/>
      <c r="EV19" s="72"/>
      <c r="EX19" s="72"/>
      <c r="EY19" s="72"/>
      <c r="EZ19" s="72"/>
      <c r="FP19" s="3"/>
      <c r="FR19" s="2"/>
    </row>
    <row r="20" spans="1:174" x14ac:dyDescent="0.3">
      <c r="A20" s="3">
        <f t="shared" si="0"/>
        <v>45772</v>
      </c>
      <c r="B20" s="47" t="s">
        <v>103</v>
      </c>
      <c r="C20" s="2">
        <f>VLOOKUP(C$1,EMD_Returns!$B:$XFD,MATCH('Headline Attribution'!$B20,EMD_Returns!$8:$8,0)-1,FALSE)/100</f>
        <v>1.1120714212751199E-3</v>
      </c>
      <c r="D20" s="2">
        <f>VLOOKUP(D$1,EMD_Returns!$B:$XFD,MATCH('Headline Attribution'!$B20,EMD_Returns!$8:$8,0)-1,FALSE)/100</f>
        <v>9.7117628014387102E-4</v>
      </c>
      <c r="E20" s="2">
        <f>IFERROR(VLOOKUP(E$1,EMD_Returns!$B:$XFD,MATCH('Headline Attribution'!$B20,EMD_Returns!$8:$8,0)-1,FALSE)/100,"#N/A")</f>
        <v>4.2149223719571997E-3</v>
      </c>
      <c r="F20" s="2">
        <f>VLOOKUP(F$1,EMD_Returns!$B:$XFD,MATCH('Headline Attribution'!$B20,EMD_Returns!$8:$8,0)-1,FALSE)/100</f>
        <v>3.4880530538976603E-3</v>
      </c>
      <c r="G20" s="2">
        <f>VLOOKUP(G$1,EMD_Returns!$B:$XFD,MATCH('Headline Attribution'!$B20,EMD_Returns!$8:$8,0)-1,FALSE)/100</f>
        <v>1.0342233922526799E-3</v>
      </c>
      <c r="I20" s="9">
        <f t="shared" si="1"/>
        <v>45772</v>
      </c>
      <c r="J20" s="2">
        <f>VLOOKUP(J$1,EMD_Returns!$B:$XFD,MATCH('Headline Attribution'!$B20,EMD_Returns!$8:$8,0)-1,FALSE)/100</f>
        <v>2.0919405071060399E-3</v>
      </c>
      <c r="K20" s="85">
        <f>VLOOKUP(K$1,EMD_Returns!$B:$XFD,MATCH('Headline Attribution'!$B20,EMD_Returns!$32:$32,0)-1,FALSE)/100</f>
        <v>1.2218612499999E-3</v>
      </c>
      <c r="L20" s="2">
        <f t="shared" si="51"/>
        <v>8.7007925710613993E-4</v>
      </c>
      <c r="M20" s="2">
        <f t="shared" si="52"/>
        <v>-1.2068896247621197E-3</v>
      </c>
      <c r="N20" s="2" t="e">
        <f t="shared" si="53"/>
        <v>#N/A</v>
      </c>
      <c r="O20" s="2">
        <f t="array" ref="O20">(PRODUCT($J$2:J20+1))-1</f>
        <v>4.8721117493326638E-3</v>
      </c>
      <c r="P20" s="2">
        <f t="array" ref="P20">(PRODUCT($K$2:K20+1))-1</f>
        <v>6.0790013740947835E-3</v>
      </c>
      <c r="Q20" s="69">
        <f t="shared" si="54"/>
        <v>100.48721117493326</v>
      </c>
      <c r="R20" s="69">
        <f t="shared" si="55"/>
        <v>100.60790013740946</v>
      </c>
      <c r="T20" s="3">
        <f t="shared" si="4"/>
        <v>45772</v>
      </c>
      <c r="U20" s="70">
        <f>VLOOKUP(U$1,Market_Values!B:XFD,MATCH('Headline Attribution'!$B20,EMD_Returns!$8:$8,0)-1,FALSE)</f>
        <v>380903276.02229398</v>
      </c>
      <c r="V20" s="70">
        <f>VLOOKUP(V$1,Market_Values!$B:$XFD,MATCH('Headline Attribution'!$B20,EMD_Returns!$8:$8,0)-1,FALSE)</f>
        <v>187088848.68261999</v>
      </c>
      <c r="W20" s="70">
        <f>VLOOKUP(W$1,Market_Values!$B:$XFD,MATCH('Headline Attribution'!$B20,EMD_Returns!$8:$8,0)-1,FALSE)</f>
        <v>223142765.2992</v>
      </c>
      <c r="X20" s="70">
        <f>VLOOKUP(X$1,Market_Values!$B:$XFD,MATCH('Headline Attribution'!$B20,EMD_Returns!$8:$8,0)-1,FALSE)</f>
        <v>265754892.17849901</v>
      </c>
      <c r="Y20" s="70">
        <f>VLOOKUP(Y$1,Market_Values!$B:$XFD,MATCH('Headline Attribution'!$B20,EMD_Returns!$8:$8,0)-1,FALSE)</f>
        <v>247546291.85319999</v>
      </c>
      <c r="Z20" s="71"/>
      <c r="AA20" s="3">
        <f t="shared" si="5"/>
        <v>45772</v>
      </c>
      <c r="AB20" s="72">
        <f t="shared" si="33"/>
        <v>1.1120714212751199E-3</v>
      </c>
      <c r="AC20" s="72">
        <f t="shared" si="34"/>
        <v>9.7117628014387102E-4</v>
      </c>
      <c r="AD20" s="72">
        <f t="shared" si="35"/>
        <v>4.2149223719571997E-3</v>
      </c>
      <c r="AE20" s="72">
        <f t="shared" si="36"/>
        <v>3.4880530538976603E-3</v>
      </c>
      <c r="AF20" s="72">
        <f t="shared" si="37"/>
        <v>1.0342233922526799E-3</v>
      </c>
      <c r="AG20" s="2"/>
      <c r="AH20" s="9">
        <f t="shared" si="6"/>
        <v>45772</v>
      </c>
      <c r="AI20" s="2">
        <f t="array" ref="AI20">PRODUCT(AB$2:AB20+1)-1</f>
        <v>8.0984437393112341E-3</v>
      </c>
      <c r="AJ20" s="2">
        <f t="array" ref="AJ20">PRODUCT($AC$2:AC20+1)-1</f>
        <v>-5.7613412665927788E-3</v>
      </c>
      <c r="AK20" s="2" cm="1">
        <f t="array" ref="AK20">IFERROR(PRODUCT($AD$2:AD20+1)-1,"#N/A")</f>
        <v>6.8299302145258256E-3</v>
      </c>
      <c r="AL20" s="2">
        <f t="array" ref="AL20">PRODUCT(AE$2:AE20+1)-1</f>
        <v>-3.1260883636049508E-3</v>
      </c>
      <c r="AM20" s="2">
        <f t="array" ref="AM20">PRODUCT(AF$2:AF20+1)-1</f>
        <v>1.5063399752121454E-2</v>
      </c>
      <c r="AN20" s="2"/>
      <c r="AO20" s="3">
        <f t="shared" si="7"/>
        <v>45772</v>
      </c>
      <c r="AP20" s="2">
        <f t="shared" si="38"/>
        <v>2.5819179144400085E-3</v>
      </c>
      <c r="AQ20" s="2">
        <f t="shared" si="8"/>
        <v>1.3600566644401085E-3</v>
      </c>
      <c r="AR20" s="2">
        <f t="shared" si="39"/>
        <v>-1.2068896247621197E-3</v>
      </c>
      <c r="AS20" s="2" t="e">
        <f t="shared" si="56"/>
        <v>#N/A</v>
      </c>
      <c r="AT20" s="2">
        <f t="array" ref="AT20">PRODUCT($AP$2:AP20+1)-1</f>
        <v>5.9812621438555258E-3</v>
      </c>
      <c r="AU20" s="2">
        <f t="shared" si="10"/>
        <v>6.0790013740947835E-3</v>
      </c>
      <c r="AV20" s="69">
        <f t="shared" si="57"/>
        <v>100.59812621438556</v>
      </c>
      <c r="AW20" s="69">
        <f t="shared" si="11"/>
        <v>100.60790013740946</v>
      </c>
      <c r="AX20" s="2"/>
      <c r="AY20" s="2">
        <f t="shared" si="41"/>
        <v>2.4270937745628531E-3</v>
      </c>
      <c r="AZ20" s="2">
        <f t="shared" si="42"/>
        <v>2.496079207614325E-3</v>
      </c>
      <c r="BA20" s="2">
        <f t="shared" si="58"/>
        <v>6.8985433051471992E-5</v>
      </c>
      <c r="BB20" s="2">
        <f t="shared" si="43"/>
        <v>4.8841266564398208E-5</v>
      </c>
      <c r="BC20" s="2"/>
      <c r="BD20" s="78">
        <f t="shared" si="13"/>
        <v>45772</v>
      </c>
      <c r="BE20" s="2">
        <f t="shared" si="44"/>
        <v>2.0966195579953687E-3</v>
      </c>
      <c r="BF20" s="72">
        <f t="shared" si="45"/>
        <v>4.8841266564398208E-5</v>
      </c>
      <c r="BG20" s="2" cm="1">
        <f t="array" ref="BG20">(PRODUCT(BF$2:BF20+1))-1</f>
        <v>1.8180537855627676E-4</v>
      </c>
      <c r="BH20" s="72">
        <f t="shared" si="46"/>
        <v>-1.3886950033183965E-3</v>
      </c>
      <c r="BI20" s="73">
        <f t="shared" si="47"/>
        <v>1774106.9758284981</v>
      </c>
      <c r="BJ20" s="74">
        <f>SUM($BI$2:BI20)</f>
        <v>-45765.249469038798</v>
      </c>
      <c r="BK20" s="72">
        <f t="shared" si="14"/>
        <v>3.994596496189563E-4</v>
      </c>
      <c r="BL20" s="2">
        <f>SUM($BK$2:BK20)</f>
        <v>-1.3092780029094408E-3</v>
      </c>
      <c r="BM20" s="2"/>
      <c r="BN20" s="79">
        <f t="shared" si="15"/>
        <v>45772</v>
      </c>
      <c r="BO20" s="2">
        <f t="array" ref="BO20">(PRODUCT(AB$2:AB20+1)-1)-(PRODUCT($K$2:$K20+1)-1)</f>
        <v>2.0194423652164506E-3</v>
      </c>
      <c r="BP20" s="2">
        <f t="array" ref="BP20">AJ20-(PRODUCT($K$2:K20+1)-1)</f>
        <v>-1.1840342640687562E-2</v>
      </c>
      <c r="BQ20" s="2" t="e">
        <f>NA()</f>
        <v>#N/A</v>
      </c>
      <c r="BR20" s="2">
        <f t="array" ref="BR20">(PRODUCT(AE$2:AE20+1)-1)-(PRODUCT($K$2:$K20+1)-1)</f>
        <v>-9.2050897376997343E-3</v>
      </c>
      <c r="BS20" s="2"/>
      <c r="BT20" s="3">
        <f t="shared" si="16"/>
        <v>45772</v>
      </c>
      <c r="BU20" s="2">
        <f t="shared" si="17"/>
        <v>9.7117628014387102E-4</v>
      </c>
      <c r="BV20" s="2">
        <f t="shared" si="18"/>
        <v>-2.5068496985602897E-4</v>
      </c>
      <c r="BW20" s="2" cm="1">
        <f t="array" ref="BW20">PRODUCT($BU$2:BU20+1)-1</f>
        <v>-5.7613412665927788E-3</v>
      </c>
      <c r="BX20" s="2">
        <f t="array" ref="BX20">BW20-(PRODUCT($K$2:K20+1)-1)</f>
        <v>-1.1840342640687562E-2</v>
      </c>
      <c r="BY20" s="2">
        <f t="shared" si="19"/>
        <v>-2.3719121339060762E-5</v>
      </c>
      <c r="BZ20" s="2"/>
      <c r="CC20" s="3">
        <v>44678</v>
      </c>
      <c r="CD20" s="2">
        <v>2.6860738561706999E-4</v>
      </c>
      <c r="CE20" s="2">
        <v>-5.7295689653547E-4</v>
      </c>
      <c r="CF20" s="2" t="e">
        <f>NA()</f>
        <v>#N/A</v>
      </c>
      <c r="CG20" s="2">
        <v>2.57117229110149E-4</v>
      </c>
      <c r="CH20" s="2">
        <v>-1.1033254616544808E-3</v>
      </c>
      <c r="CJ20" s="9">
        <f t="shared" si="20"/>
        <v>44678</v>
      </c>
      <c r="CK20" s="2">
        <f t="array" ref="CK20">PRODUCT(CD$2:CD20+1)-1</f>
        <v>-2.9737534111085262E-2</v>
      </c>
      <c r="CL20" s="2">
        <f t="array" ref="CL20">PRODUCT(CE$2:CE20+1)-1</f>
        <v>-2.890490967579995E-2</v>
      </c>
      <c r="CM20" s="2"/>
      <c r="CN20" s="2">
        <f t="array" ref="CN20">PRODUCT(CG$2:CG20+1)-1</f>
        <v>-5.0482225102428946E-2</v>
      </c>
      <c r="CO20" s="2">
        <f t="array" ref="CO20">PRODUCT(CH$2:CH20+1)-1</f>
        <v>-5.5038087797255608E-2</v>
      </c>
      <c r="CQ20" s="9">
        <f t="shared" si="21"/>
        <v>44678</v>
      </c>
      <c r="CR20" s="72">
        <f t="shared" si="22"/>
        <v>2.5300553686170346E-2</v>
      </c>
      <c r="CS20" s="72">
        <f t="shared" si="23"/>
        <v>2.6133178121455658E-2</v>
      </c>
      <c r="CT20" s="72"/>
      <c r="CU20" s="72">
        <f t="shared" si="24"/>
        <v>4.5558626948266623E-3</v>
      </c>
      <c r="CV20" s="72"/>
      <c r="CW20" s="3">
        <f t="shared" si="25"/>
        <v>44678</v>
      </c>
      <c r="CX20" s="75">
        <f t="shared" si="48"/>
        <v>94.609363304247282</v>
      </c>
      <c r="CY20" s="75">
        <f t="shared" si="49"/>
        <v>94.080434624079331</v>
      </c>
      <c r="CZ20" s="75">
        <f t="shared" si="50"/>
        <v>100.56220901006824</v>
      </c>
      <c r="DA20" s="72">
        <f>(CZ20/MAX($CZ$2:CZ20))-1</f>
        <v>-1.5046215273928354E-3</v>
      </c>
      <c r="DC20" s="3">
        <f t="shared" si="26"/>
        <v>44678</v>
      </c>
      <c r="DD20" s="2">
        <f t="shared" si="27"/>
        <v>1.3719328472715508E-3</v>
      </c>
      <c r="DE20" s="2">
        <f t="shared" si="28"/>
        <v>5.3036856511901075E-4</v>
      </c>
      <c r="DF20" s="2" t="e">
        <f>NA()</f>
        <v>#N/A</v>
      </c>
      <c r="DG20" s="2">
        <f t="shared" si="29"/>
        <v>1.3604426907646299E-3</v>
      </c>
      <c r="DH20" s="69"/>
      <c r="EM20" s="72"/>
      <c r="EN20" s="72"/>
      <c r="EO20" s="2"/>
      <c r="EP20" s="72"/>
      <c r="EQ20" s="72"/>
      <c r="ER20" s="72"/>
      <c r="ES20" s="72"/>
      <c r="ET20" s="72"/>
      <c r="EU20" s="72"/>
      <c r="EV20" s="72"/>
      <c r="EX20" s="72"/>
      <c r="EY20" s="72"/>
      <c r="EZ20" s="72"/>
      <c r="FP20" s="3"/>
      <c r="FR20" s="2"/>
    </row>
    <row r="21" spans="1:174" x14ac:dyDescent="0.3">
      <c r="A21" s="3">
        <f t="shared" si="0"/>
        <v>45775</v>
      </c>
      <c r="B21" s="47" t="s">
        <v>104</v>
      </c>
      <c r="C21" s="2">
        <f>VLOOKUP(C$1,EMD_Returns!$B:$XFD,MATCH('Headline Attribution'!$B21,EMD_Returns!$8:$8,0)-1,FALSE)/100</f>
        <v>7.1915815702028308E-4</v>
      </c>
      <c r="D21" s="2">
        <f>VLOOKUP(D$1,EMD_Returns!$B:$XFD,MATCH('Headline Attribution'!$B21,EMD_Returns!$8:$8,0)-1,FALSE)/100</f>
        <v>1.62544186693148E-3</v>
      </c>
      <c r="E21" s="2">
        <f>IFERROR(VLOOKUP(E$1,EMD_Returns!$B:$XFD,MATCH('Headline Attribution'!$B21,EMD_Returns!$8:$8,0)-1,FALSE)/100,"#N/A")</f>
        <v>4.29991592701517E-4</v>
      </c>
      <c r="F21" s="2">
        <f>VLOOKUP(F$1,EMD_Returns!$B:$XFD,MATCH('Headline Attribution'!$B21,EMD_Returns!$8:$8,0)-1,FALSE)/100</f>
        <v>3.7512220665636398E-4</v>
      </c>
      <c r="G21" s="2">
        <f>VLOOKUP(G$1,EMD_Returns!$B:$XFD,MATCH('Headline Attribution'!$B21,EMD_Returns!$8:$8,0)-1,FALSE)/100</f>
        <v>0</v>
      </c>
      <c r="I21" s="9">
        <f t="shared" si="1"/>
        <v>45775</v>
      </c>
      <c r="J21" s="2">
        <f>VLOOKUP(J$1,EMD_Returns!$B:$XFD,MATCH('Headline Attribution'!$B21,EMD_Returns!$8:$8,0)-1,FALSE)/100</f>
        <v>5.9290466979899893E-4</v>
      </c>
      <c r="K21" s="85">
        <f>VLOOKUP(K$1,EMD_Returns!$B:$XFD,MATCH('Headline Attribution'!$B21,EMD_Returns!$32:$32,0)-1,FALSE)/100</f>
        <v>6.4557044999990999E-4</v>
      </c>
      <c r="L21" s="2">
        <f t="shared" si="51"/>
        <v>-5.2665780200911064E-5</v>
      </c>
      <c r="M21" s="2">
        <f t="shared" si="52"/>
        <v>-1.2605911308076756E-3</v>
      </c>
      <c r="N21" s="2" t="e">
        <f t="shared" si="53"/>
        <v>#N/A</v>
      </c>
      <c r="O21" s="2">
        <f t="array" ref="O21">(PRODUCT($J$2:J21+1))-1</f>
        <v>5.4679051169397308E-3</v>
      </c>
      <c r="P21" s="2">
        <f t="array" ref="P21">(PRODUCT($K$2:K21+1))-1</f>
        <v>6.7284962477474064E-3</v>
      </c>
      <c r="Q21" s="69">
        <f t="shared" si="54"/>
        <v>100.54679051169396</v>
      </c>
      <c r="R21" s="69">
        <f t="shared" si="55"/>
        <v>100.67284962477471</v>
      </c>
      <c r="T21" s="3">
        <f t="shared" si="4"/>
        <v>45775</v>
      </c>
      <c r="U21" s="70">
        <f>VLOOKUP(U$1,Market_Values!B:XFD,MATCH('Headline Attribution'!$B21,EMD_Returns!$8:$8,0)-1,FALSE)</f>
        <v>381326867.66982901</v>
      </c>
      <c r="V21" s="70">
        <f>VLOOKUP(V$1,Market_Values!$B:$XFD,MATCH('Headline Attribution'!$B21,EMD_Returns!$8:$8,0)-1,FALSE)</f>
        <v>187270544.93474001</v>
      </c>
      <c r="W21" s="70">
        <f>VLOOKUP(W$1,Market_Values!$B:$XFD,MATCH('Headline Attribution'!$B21,EMD_Returns!$8:$8,0)-1,FALSE)</f>
        <v>224083294.73280001</v>
      </c>
      <c r="X21" s="70">
        <f>VLOOKUP(X$1,Market_Values!$B:$XFD,MATCH('Headline Attribution'!$B21,EMD_Returns!$8:$8,0)-1,FALSE)</f>
        <v>266680813.87549999</v>
      </c>
      <c r="Y21" s="70">
        <f>VLOOKUP(Y$1,Market_Values!$B:$XFD,MATCH('Headline Attribution'!$B21,EMD_Returns!$8:$8,0)-1,FALSE)</f>
        <v>247802310.01890001</v>
      </c>
      <c r="Z21" s="71"/>
      <c r="AA21" s="3">
        <f t="shared" si="5"/>
        <v>45775</v>
      </c>
      <c r="AB21" s="72">
        <f t="shared" si="33"/>
        <v>7.1915815702028308E-4</v>
      </c>
      <c r="AC21" s="72">
        <f t="shared" si="34"/>
        <v>1.62544186693148E-3</v>
      </c>
      <c r="AD21" s="72">
        <f t="shared" si="35"/>
        <v>4.29991592701517E-4</v>
      </c>
      <c r="AE21" s="72">
        <f t="shared" si="36"/>
        <v>3.7512220665636398E-4</v>
      </c>
      <c r="AF21" s="72">
        <f t="shared" si="37"/>
        <v>0</v>
      </c>
      <c r="AG21" s="2"/>
      <c r="AH21" s="9">
        <f t="shared" si="6"/>
        <v>45775</v>
      </c>
      <c r="AI21" s="2">
        <f t="array" ref="AI21">PRODUCT(AB$2:AB21+1)-1</f>
        <v>8.8234259582058439E-3</v>
      </c>
      <c r="AJ21" s="2">
        <f t="array" ref="AJ21">PRODUCT($AC$2:AC21+1)-1</f>
        <v>-4.1452641249657418E-3</v>
      </c>
      <c r="AK21" s="2" cm="1">
        <f t="array" ref="AK21">IFERROR(PRODUCT($AD$2:AD21+1)-1,"#N/A")</f>
        <v>7.2628586197982514E-3</v>
      </c>
      <c r="AL21" s="2">
        <f t="array" ref="AL21">PRODUCT(AE$2:AE21+1)-1</f>
        <v>-2.752138822113781E-3</v>
      </c>
      <c r="AM21" s="2">
        <f t="array" ref="AM21">PRODUCT(AF$2:AF21+1)-1</f>
        <v>1.5063399752121454E-2</v>
      </c>
      <c r="AN21" s="2"/>
      <c r="AO21" s="3">
        <f t="shared" si="7"/>
        <v>45775</v>
      </c>
      <c r="AP21" s="2">
        <f t="shared" si="38"/>
        <v>7.3159495055311714E-4</v>
      </c>
      <c r="AQ21" s="2">
        <f t="shared" si="8"/>
        <v>8.6024500553207148E-5</v>
      </c>
      <c r="AR21" s="2">
        <f t="shared" si="39"/>
        <v>-1.2605911308076756E-3</v>
      </c>
      <c r="AS21" s="2" t="e">
        <f t="shared" si="56"/>
        <v>#N/A</v>
      </c>
      <c r="AT21" s="2">
        <f t="array" ref="AT21">PRODUCT($AP$2:AP21+1)-1</f>
        <v>6.7172329555909016E-3</v>
      </c>
      <c r="AU21" s="2">
        <f t="shared" si="10"/>
        <v>6.7284962477474064E-3</v>
      </c>
      <c r="AV21" s="69">
        <f t="shared" si="57"/>
        <v>100.6717232955591</v>
      </c>
      <c r="AW21" s="69">
        <f t="shared" si="11"/>
        <v>100.67284962477471</v>
      </c>
      <c r="AX21" s="2"/>
      <c r="AY21" s="2">
        <f t="shared" si="41"/>
        <v>6.0763891657234035E-4</v>
      </c>
      <c r="AZ21" s="2">
        <f t="shared" si="42"/>
        <v>5.4090431907922911E-4</v>
      </c>
      <c r="BA21" s="2">
        <f t="shared" si="58"/>
        <v>-6.6734597493111236E-5</v>
      </c>
      <c r="BB21" s="2">
        <f t="shared" si="43"/>
        <v>-4.7266727881637211E-5</v>
      </c>
      <c r="BC21" s="2"/>
      <c r="BD21" s="78">
        <f t="shared" si="13"/>
        <v>45775</v>
      </c>
      <c r="BE21" s="2">
        <f t="shared" si="44"/>
        <v>5.9518668892452056E-4</v>
      </c>
      <c r="BF21" s="72">
        <f t="shared" si="45"/>
        <v>-4.7266727881637211E-5</v>
      </c>
      <c r="BG21" s="2" cm="1">
        <f t="array" ref="BG21">(PRODUCT(BF$2:BF21+1))-1</f>
        <v>1.3453005732921852E-4</v>
      </c>
      <c r="BH21" s="72">
        <f t="shared" si="46"/>
        <v>-1.3951211881368941E-3</v>
      </c>
      <c r="BI21" s="73">
        <f t="shared" si="47"/>
        <v>112448.11572292968</v>
      </c>
      <c r="BJ21" s="74">
        <f>SUM($BI$2:BI21)</f>
        <v>66682.866253890883</v>
      </c>
      <c r="BK21" s="72">
        <f t="shared" si="14"/>
        <v>-5.4282369845291443E-5</v>
      </c>
      <c r="BL21" s="2">
        <f>SUM($BK$2:BK21)</f>
        <v>-1.3635603727547322E-3</v>
      </c>
      <c r="BM21" s="2"/>
      <c r="BN21" s="79">
        <f t="shared" si="15"/>
        <v>45775</v>
      </c>
      <c r="BO21" s="2">
        <f t="array" ref="BO21">(PRODUCT(AB$2:AB21+1)-1)-(PRODUCT($K$2:$K21+1)-1)</f>
        <v>2.0949297104584375E-3</v>
      </c>
      <c r="BP21" s="2">
        <f t="array" ref="BP21">AJ21-(PRODUCT($K$2:K21+1)-1)</f>
        <v>-1.0873760372713148E-2</v>
      </c>
      <c r="BQ21" s="2" t="e">
        <f>NA()</f>
        <v>#N/A</v>
      </c>
      <c r="BR21" s="2">
        <f t="array" ref="BR21">(PRODUCT(AE$2:AE21+1)-1)-(PRODUCT($K$2:$K21+1)-1)</f>
        <v>-9.4806350698611874E-3</v>
      </c>
      <c r="BS21" s="2"/>
      <c r="BT21" s="3">
        <f t="shared" si="16"/>
        <v>45775</v>
      </c>
      <c r="BU21" s="2">
        <f t="shared" si="17"/>
        <v>1.62544186693148E-3</v>
      </c>
      <c r="BV21" s="2">
        <f t="shared" si="18"/>
        <v>9.7987141693157E-4</v>
      </c>
      <c r="BW21" s="2" cm="1">
        <f t="array" ref="BW21">PRODUCT($BU$2:BU21+1)-1</f>
        <v>-4.1452641249657418E-3</v>
      </c>
      <c r="BX21" s="2">
        <f t="array" ref="BX21">BW21-(PRODUCT($K$2:K21+1)-1)</f>
        <v>-1.0873760372713148E-2</v>
      </c>
      <c r="BY21" s="2">
        <f t="shared" si="19"/>
        <v>9.2496413859709541E-5</v>
      </c>
      <c r="BZ21" s="2"/>
      <c r="CC21" s="3">
        <v>44679</v>
      </c>
      <c r="CD21" s="2">
        <v>1.4877251540958501E-2</v>
      </c>
      <c r="CE21" s="2">
        <v>1.4880820167311199E-2</v>
      </c>
      <c r="CF21" s="2" t="e">
        <f>NA()</f>
        <v>#N/A</v>
      </c>
      <c r="CG21" s="2">
        <v>1.49562945473247E-2</v>
      </c>
      <c r="CH21" s="2">
        <v>1.4152375415818819E-2</v>
      </c>
      <c r="CJ21" s="9">
        <f t="shared" si="20"/>
        <v>44679</v>
      </c>
      <c r="CK21" s="2">
        <f t="array" ref="CK21">PRODUCT(CD$2:CD21+1)-1</f>
        <v>-1.5302695345305151E-2</v>
      </c>
      <c r="CL21" s="2">
        <f t="array" ref="CL21">PRODUCT(CE$2:CE21+1)-1</f>
        <v>-1.4454218271326758E-2</v>
      </c>
      <c r="CM21" s="2"/>
      <c r="CN21" s="2">
        <f t="array" ref="CN21">PRODUCT(CG$2:CG21+1)-1</f>
        <v>-3.6280957583140538E-2</v>
      </c>
      <c r="CO21" s="2">
        <f t="array" ref="CO21">PRODUCT(CH$2:CH21+1)-1</f>
        <v>-4.166463206211235E-2</v>
      </c>
      <c r="CQ21" s="9">
        <f t="shared" si="21"/>
        <v>44679</v>
      </c>
      <c r="CR21" s="72">
        <f t="shared" si="22"/>
        <v>2.6361936716807199E-2</v>
      </c>
      <c r="CS21" s="72">
        <f t="shared" si="23"/>
        <v>2.7210413790785593E-2</v>
      </c>
      <c r="CT21" s="72"/>
      <c r="CU21" s="72">
        <f t="shared" si="24"/>
        <v>5.3836744789718116E-3</v>
      </c>
      <c r="CV21" s="72"/>
      <c r="CW21" s="3">
        <f t="shared" si="25"/>
        <v>44679</v>
      </c>
      <c r="CX21" s="75">
        <f t="shared" si="48"/>
        <v>96.024368808760457</v>
      </c>
      <c r="CY21" s="75">
        <f t="shared" si="49"/>
        <v>95.411896254162698</v>
      </c>
      <c r="CZ21" s="75">
        <f t="shared" si="50"/>
        <v>100.64192472704474</v>
      </c>
      <c r="DA21" s="72">
        <f>(CZ21/MAX($CZ$2:CZ21))-1</f>
        <v>-7.1311370575488642E-4</v>
      </c>
      <c r="DC21" s="3">
        <f t="shared" si="26"/>
        <v>44679</v>
      </c>
      <c r="DD21" s="2">
        <f t="shared" si="27"/>
        <v>7.2487612513968264E-4</v>
      </c>
      <c r="DE21" s="2">
        <f t="shared" si="28"/>
        <v>7.2844475149238044E-4</v>
      </c>
      <c r="DF21" s="2" t="e">
        <f>NA()</f>
        <v>#N/A</v>
      </c>
      <c r="DG21" s="2">
        <f t="shared" si="29"/>
        <v>8.03919131505881E-4</v>
      </c>
      <c r="DH21" s="69"/>
      <c r="EM21" s="72"/>
      <c r="EN21" s="72"/>
      <c r="EO21" s="2"/>
      <c r="EP21" s="72"/>
      <c r="EQ21" s="72"/>
      <c r="ER21" s="72"/>
      <c r="ES21" s="72"/>
      <c r="ET21" s="72"/>
      <c r="EU21" s="72"/>
      <c r="EV21" s="72"/>
      <c r="EX21" s="72"/>
      <c r="EY21" s="72"/>
      <c r="EZ21" s="72"/>
      <c r="FP21" s="3"/>
      <c r="FR21" s="2"/>
    </row>
    <row r="22" spans="1:174" x14ac:dyDescent="0.3">
      <c r="A22" s="3">
        <f t="shared" si="0"/>
        <v>45776</v>
      </c>
      <c r="B22" s="47" t="s">
        <v>105</v>
      </c>
      <c r="C22" s="2">
        <f>VLOOKUP(C$1,EMD_Returns!$B:$XFD,MATCH('Headline Attribution'!$B22,EMD_Returns!$8:$8,0)-1,FALSE)/100</f>
        <v>1.3220591305183099E-3</v>
      </c>
      <c r="D22" s="2">
        <f>VLOOKUP(D$1,EMD_Returns!$B:$XFD,MATCH('Headline Attribution'!$B22,EMD_Returns!$8:$8,0)-1,FALSE)/100</f>
        <v>9.244182814418519E-4</v>
      </c>
      <c r="E22" s="2">
        <f>IFERROR(VLOOKUP(E$1,EMD_Returns!$B:$XFD,MATCH('Headline Attribution'!$B22,EMD_Returns!$8:$8,0)-1,FALSE)/100,"#N/A")</f>
        <v>2.6301608888661399E-3</v>
      </c>
      <c r="F22" s="2">
        <f>VLOOKUP(F$1,EMD_Returns!$B:$XFD,MATCH('Headline Attribution'!$B22,EMD_Returns!$8:$8,0)-1,FALSE)/100</f>
        <v>5.7119092323176801E-4</v>
      </c>
      <c r="G22" s="2">
        <f>VLOOKUP(G$1,EMD_Returns!$B:$XFD,MATCH('Headline Attribution'!$B22,EMD_Returns!$8:$8,0)-1,FALSE)/100</f>
        <v>2.6298487836948796E-3</v>
      </c>
      <c r="I22" s="9">
        <f t="shared" si="1"/>
        <v>45776</v>
      </c>
      <c r="J22" s="2">
        <f>VLOOKUP(J$1,EMD_Returns!$B:$XFD,MATCH('Headline Attribution'!$B22,EMD_Returns!$8:$8,0)-1,FALSE)/100</f>
        <v>1.58385925714599E-3</v>
      </c>
      <c r="K22" s="85">
        <f>VLOOKUP(K$1,EMD_Returns!$B:$XFD,MATCH('Headline Attribution'!$B22,EMD_Returns!$32:$32,0)-1,FALSE)/100</f>
        <v>1.02455415000002E-3</v>
      </c>
      <c r="L22" s="2">
        <f t="shared" si="51"/>
        <v>5.5930510714597001E-4</v>
      </c>
      <c r="M22" s="2">
        <f t="shared" si="52"/>
        <v>-6.9951934027878693E-4</v>
      </c>
      <c r="N22" s="2" t="e">
        <f t="shared" si="53"/>
        <v>#N/A</v>
      </c>
      <c r="O22" s="2">
        <f t="array" ref="O22">(PRODUCT($J$2:J22+1))-1</f>
        <v>7.0604247662224839E-3</v>
      </c>
      <c r="P22" s="2">
        <f t="array" ref="P22">(PRODUCT($K$2:K22+1))-1</f>
        <v>7.7599441065012709E-3</v>
      </c>
      <c r="Q22" s="69">
        <f t="shared" si="54"/>
        <v>100.70604247662222</v>
      </c>
      <c r="R22" s="69">
        <f t="shared" si="55"/>
        <v>100.7759944106501</v>
      </c>
      <c r="T22" s="3">
        <f t="shared" si="4"/>
        <v>45776</v>
      </c>
      <c r="U22" s="70">
        <f>VLOOKUP(U$1,Market_Values!B:XFD,MATCH('Headline Attribution'!$B22,EMD_Returns!$8:$8,0)-1,FALSE)</f>
        <v>381601101.99720401</v>
      </c>
      <c r="V22" s="70">
        <f>VLOOKUP(V$1,Market_Values!$B:$XFD,MATCH('Headline Attribution'!$B22,EMD_Returns!$8:$8,0)-1,FALSE)</f>
        <v>187574942.31891999</v>
      </c>
      <c r="W22" s="70">
        <f>VLOOKUP(W$1,Market_Values!$B:$XFD,MATCH('Headline Attribution'!$B22,EMD_Returns!$8:$8,0)-1,FALSE)</f>
        <v>224179648.6656</v>
      </c>
      <c r="X22" s="70">
        <f>VLOOKUP(X$1,Market_Values!$B:$XFD,MATCH('Headline Attribution'!$B22,EMD_Returns!$8:$8,0)-1,FALSE)</f>
        <v>266780666.75881299</v>
      </c>
      <c r="Y22" s="70">
        <f>VLOOKUP(Y$1,Market_Values!$B:$XFD,MATCH('Headline Attribution'!$B22,EMD_Returns!$8:$8,0)-1,FALSE)</f>
        <v>247802310.01890001</v>
      </c>
      <c r="Z22" s="71"/>
      <c r="AA22" s="3">
        <f t="shared" si="5"/>
        <v>45776</v>
      </c>
      <c r="AB22" s="72">
        <f t="shared" si="33"/>
        <v>1.3220591305183099E-3</v>
      </c>
      <c r="AC22" s="72">
        <f t="shared" si="34"/>
        <v>9.244182814418519E-4</v>
      </c>
      <c r="AD22" s="72">
        <f t="shared" si="35"/>
        <v>2.6301608888661399E-3</v>
      </c>
      <c r="AE22" s="72">
        <f t="shared" si="36"/>
        <v>5.7119092323176801E-4</v>
      </c>
      <c r="AF22" s="72">
        <f t="shared" si="37"/>
        <v>2.6298487836948796E-3</v>
      </c>
      <c r="AG22" s="2"/>
      <c r="AH22" s="9">
        <f t="shared" si="6"/>
        <v>45776</v>
      </c>
      <c r="AI22" s="2">
        <f t="array" ref="AI22">PRODUCT(AB$2:AB22+1)-1</f>
        <v>1.0157150179574748E-2</v>
      </c>
      <c r="AJ22" s="2">
        <f t="array" ref="AJ22">PRODUCT($AC$2:AC22+1)-1</f>
        <v>-3.2246778014624056E-3</v>
      </c>
      <c r="AK22" s="2" cm="1">
        <f t="array" ref="AK22">IFERROR(PRODUCT($AD$2:AD22+1)-1,"#N/A")</f>
        <v>9.9121219953475226E-3</v>
      </c>
      <c r="AL22" s="2">
        <f t="array" ref="AL22">PRODUCT(AE$2:AE22+1)-1</f>
        <v>-2.1825198955967018E-3</v>
      </c>
      <c r="AM22" s="2">
        <f t="array" ref="AM22">PRODUCT(AF$2:AF22+1)-1</f>
        <v>1.7732862999332744E-2</v>
      </c>
      <c r="AN22" s="2"/>
      <c r="AO22" s="3">
        <f t="shared" si="7"/>
        <v>45776</v>
      </c>
      <c r="AP22" s="2">
        <f t="shared" si="38"/>
        <v>1.9540795397156516E-3</v>
      </c>
      <c r="AQ22" s="2">
        <f t="shared" si="8"/>
        <v>9.2952538971563157E-4</v>
      </c>
      <c r="AR22" s="2">
        <f t="shared" si="39"/>
        <v>-6.9951934027878693E-4</v>
      </c>
      <c r="AS22" s="2" t="e">
        <f t="shared" si="56"/>
        <v>#N/A</v>
      </c>
      <c r="AT22" s="2">
        <f t="array" ref="AT22">PRODUCT($AP$2:AP22+1)-1</f>
        <v>8.6844385027886606E-3</v>
      </c>
      <c r="AU22" s="2">
        <f t="shared" si="10"/>
        <v>7.7599441065012709E-3</v>
      </c>
      <c r="AV22" s="69">
        <f t="shared" si="57"/>
        <v>100.86844385027888</v>
      </c>
      <c r="AW22" s="69">
        <f t="shared" si="11"/>
        <v>100.7759944106501</v>
      </c>
      <c r="AX22" s="2"/>
      <c r="AY22" s="2">
        <f t="shared" si="41"/>
        <v>1.6889047193086599E-3</v>
      </c>
      <c r="AZ22" s="2">
        <f t="shared" si="42"/>
        <v>1.6917067851971157E-3</v>
      </c>
      <c r="BA22" s="2">
        <f t="shared" si="58"/>
        <v>2.8020658884558153E-6</v>
      </c>
      <c r="BB22" s="2">
        <f t="shared" si="43"/>
        <v>1.9845417524807086E-6</v>
      </c>
      <c r="BC22" s="2"/>
      <c r="BD22" s="78">
        <f t="shared" si="13"/>
        <v>45776</v>
      </c>
      <c r="BE22" s="2">
        <f t="shared" si="44"/>
        <v>1.5792699417238759E-3</v>
      </c>
      <c r="BF22" s="72">
        <f t="shared" si="45"/>
        <v>1.9845417524807086E-6</v>
      </c>
      <c r="BG22" s="2" cm="1">
        <f t="array" ref="BG22">(PRODUCT(BF$2:BF22+1))-1</f>
        <v>1.3651486606214291E-4</v>
      </c>
      <c r="BH22" s="72">
        <f t="shared" si="46"/>
        <v>-8.3603420634092984E-4</v>
      </c>
      <c r="BI22" s="73">
        <f t="shared" si="47"/>
        <v>1215762.2017322856</v>
      </c>
      <c r="BJ22" s="74">
        <f>SUM($BI$2:BI22)</f>
        <v>1282445.0679861763</v>
      </c>
      <c r="BK22" s="72">
        <f t="shared" si="14"/>
        <v>1.1243684347323987E-4</v>
      </c>
      <c r="BL22" s="2">
        <f>SUM($BK$2:BK22)</f>
        <v>-1.2511235292814924E-3</v>
      </c>
      <c r="BM22" s="2"/>
      <c r="BN22" s="79">
        <f t="shared" si="15"/>
        <v>45776</v>
      </c>
      <c r="BO22" s="2">
        <f t="array" ref="BO22">(PRODUCT(AB$2:AB22+1)-1)-(PRODUCT($K$2:$K22+1)-1)</f>
        <v>2.3972060730734768E-3</v>
      </c>
      <c r="BP22" s="2">
        <f t="array" ref="BP22">AJ22-(PRODUCT($K$2:K22+1)-1)</f>
        <v>-1.0984621907963676E-2</v>
      </c>
      <c r="BQ22" s="2" t="e">
        <f>NA()</f>
        <v>#N/A</v>
      </c>
      <c r="BR22" s="2">
        <f t="array" ref="BR22">(PRODUCT(AE$2:AE22+1)-1)-(PRODUCT($K$2:$K22+1)-1)</f>
        <v>-9.9424640020979727E-3</v>
      </c>
      <c r="BS22" s="2"/>
      <c r="BT22" s="3">
        <f t="shared" si="16"/>
        <v>45776</v>
      </c>
      <c r="BU22" s="2">
        <f t="shared" si="17"/>
        <v>9.244182814418519E-4</v>
      </c>
      <c r="BV22" s="2">
        <f t="shared" si="18"/>
        <v>-1.001358685581681E-4</v>
      </c>
      <c r="BW22" s="2" cm="1">
        <f t="array" ref="BW22">PRODUCT($BU$2:BU22+1)-1</f>
        <v>-3.2246778014624056E-3</v>
      </c>
      <c r="BX22" s="2">
        <f t="array" ref="BX22">BW22-(PRODUCT($K$2:K22+1)-1)</f>
        <v>-1.0984621907963676E-2</v>
      </c>
      <c r="BY22" s="2">
        <f t="shared" si="19"/>
        <v>-9.4455649632350913E-6</v>
      </c>
      <c r="BZ22" s="2"/>
      <c r="CC22" s="3">
        <v>44680</v>
      </c>
      <c r="CD22" s="2">
        <v>-1.08155754042121E-2</v>
      </c>
      <c r="CE22" s="2">
        <v>-1.3412496715496E-2</v>
      </c>
      <c r="CF22" s="2" t="e">
        <f>NA()</f>
        <v>#N/A</v>
      </c>
      <c r="CG22" s="2">
        <v>-1.32861082827053E-2</v>
      </c>
      <c r="CH22" s="2">
        <v>-1.413321783880872E-2</v>
      </c>
      <c r="CJ22" s="9">
        <f t="shared" si="20"/>
        <v>44680</v>
      </c>
      <c r="CK22" s="2">
        <f t="array" ref="CK22">PRODUCT(CD$2:CD22+1)-1</f>
        <v>-2.5952763294122438E-2</v>
      </c>
      <c r="CL22" s="2">
        <f t="array" ref="CL22">PRODUCT(CE$2:CE22+1)-1</f>
        <v>-2.7672847831733627E-2</v>
      </c>
      <c r="CM22" s="2"/>
      <c r="CN22" s="2">
        <f t="array" ref="CN22">PRODUCT(CG$2:CG22+1)-1</f>
        <v>-4.9085033134795952E-2</v>
      </c>
      <c r="CO22" s="2">
        <f t="array" ref="CO22">PRODUCT(CH$2:CH22+1)-1</f>
        <v>-5.5208994579813431E-2</v>
      </c>
      <c r="CQ22" s="9">
        <f t="shared" si="21"/>
        <v>44680</v>
      </c>
      <c r="CR22" s="72">
        <f t="shared" si="22"/>
        <v>2.9256231285690992E-2</v>
      </c>
      <c r="CS22" s="72">
        <f t="shared" si="23"/>
        <v>2.7536146748079804E-2</v>
      </c>
      <c r="CT22" s="72"/>
      <c r="CU22" s="72">
        <f t="shared" si="24"/>
        <v>6.1239614450174784E-3</v>
      </c>
      <c r="CV22" s="72"/>
      <c r="CW22" s="3">
        <f t="shared" si="25"/>
        <v>44680</v>
      </c>
      <c r="CX22" s="75">
        <f t="shared" si="48"/>
        <v>94.748578646988832</v>
      </c>
      <c r="CY22" s="75">
        <f t="shared" si="49"/>
        <v>94.063419139988795</v>
      </c>
      <c r="CZ22" s="75">
        <f t="shared" si="50"/>
        <v>100.72840166056515</v>
      </c>
      <c r="DA22" s="72">
        <f>(CZ22/MAX($CZ$2:CZ22))-1</f>
        <v>0</v>
      </c>
      <c r="DC22" s="3">
        <f t="shared" si="26"/>
        <v>44680</v>
      </c>
      <c r="DD22" s="2">
        <f t="shared" si="27"/>
        <v>3.31764243459662E-3</v>
      </c>
      <c r="DE22" s="2">
        <f t="shared" si="28"/>
        <v>7.2072112331271997E-4</v>
      </c>
      <c r="DF22" s="2" t="e">
        <f>NA()</f>
        <v>#N/A</v>
      </c>
      <c r="DG22" s="2">
        <f t="shared" si="29"/>
        <v>8.4710955610342066E-4</v>
      </c>
      <c r="DH22" s="69"/>
      <c r="EM22" s="72"/>
      <c r="EN22" s="72"/>
      <c r="EO22" s="2"/>
      <c r="EP22" s="72"/>
      <c r="EQ22" s="72"/>
      <c r="ER22" s="72"/>
      <c r="ES22" s="72"/>
      <c r="ET22" s="72"/>
      <c r="EU22" s="72"/>
      <c r="EV22" s="72"/>
      <c r="EX22" s="72"/>
      <c r="EY22" s="72"/>
      <c r="EZ22" s="72"/>
      <c r="FP22" s="3"/>
      <c r="FR22" s="2"/>
    </row>
    <row r="23" spans="1:174" x14ac:dyDescent="0.3">
      <c r="A23" s="3">
        <f t="shared" si="0"/>
        <v>45777</v>
      </c>
      <c r="B23" s="47" t="s">
        <v>106</v>
      </c>
      <c r="C23" s="2">
        <f>VLOOKUP(C$1,EMD_Returns!$B:$XFD,MATCH('Headline Attribution'!$B23,EMD_Returns!$8:$8,0)-1,FALSE)/100</f>
        <v>-6.2966278888798609E-4</v>
      </c>
      <c r="D23" s="2">
        <f>VLOOKUP(D$1,EMD_Returns!$B:$XFD,MATCH('Headline Attribution'!$B23,EMD_Returns!$8:$8,0)-1,FALSE)/100</f>
        <v>9.3401188195230093E-5</v>
      </c>
      <c r="E23" s="2">
        <f>IFERROR(VLOOKUP(E$1,EMD_Returns!$B:$XFD,MATCH('Headline Attribution'!$B23,EMD_Returns!$8:$8,0)-1,FALSE)/100,"#N/A")</f>
        <v>-2.8408000307114101E-3</v>
      </c>
      <c r="F23" s="2">
        <f>VLOOKUP(F$1,EMD_Returns!$B:$XFD,MATCH('Headline Attribution'!$B23,EMD_Returns!$8:$8,0)-1,FALSE)/100</f>
        <v>-2.65517321391828E-3</v>
      </c>
      <c r="G23" s="2">
        <f>VLOOKUP(G$1,EMD_Returns!$B:$XFD,MATCH('Headline Attribution'!$B23,EMD_Returns!$8:$8,0)-1,FALSE)/100</f>
        <v>8.8622170839713899E-4</v>
      </c>
      <c r="I23" s="9">
        <f t="shared" si="1"/>
        <v>45777</v>
      </c>
      <c r="J23" s="2">
        <f>VLOOKUP(J$1,EMD_Returns!$B:$XFD,MATCH('Headline Attribution'!$B23,EMD_Returns!$8:$8,0)-1,FALSE)/100</f>
        <v>-1.0306437070033399E-3</v>
      </c>
      <c r="K23" s="85">
        <f>VLOOKUP(K$1,EMD_Returns!$B:$XFD,MATCH('Headline Attribution'!$B23,EMD_Returns!$32:$32,0)-1,FALSE)/100</f>
        <v>3.9325344999952001E-5</v>
      </c>
      <c r="L23" s="2">
        <f t="shared" si="51"/>
        <v>-1.0699690520032919E-3</v>
      </c>
      <c r="M23" s="2">
        <f t="shared" si="52"/>
        <v>-1.7770703371151608E-3</v>
      </c>
      <c r="N23" s="2" t="e">
        <f t="shared" si="53"/>
        <v>#N/A</v>
      </c>
      <c r="O23" s="2">
        <f t="array" ref="O23">(PRODUCT($J$2:J23+1))-1</f>
        <v>6.022504276865126E-3</v>
      </c>
      <c r="P23" s="2">
        <f t="array" ref="P23">(PRODUCT($K$2:K23+1))-1</f>
        <v>7.7995746139802868E-3</v>
      </c>
      <c r="Q23" s="69">
        <f t="shared" si="54"/>
        <v>100.60225042768647</v>
      </c>
      <c r="R23" s="69">
        <f t="shared" si="55"/>
        <v>100.77995746139801</v>
      </c>
      <c r="T23" s="3">
        <f t="shared" si="4"/>
        <v>45777</v>
      </c>
      <c r="U23" s="70">
        <f>VLOOKUP(U$1,Market_Values!B:XFD,MATCH('Headline Attribution'!$B23,EMD_Returns!$8:$8,0)-1,FALSE)</f>
        <v>382105610.45703602</v>
      </c>
      <c r="V23" s="70">
        <f>VLOOKUP(V$1,Market_Values!$B:$XFD,MATCH('Headline Attribution'!$B23,EMD_Returns!$8:$8,0)-1,FALSE)</f>
        <v>187748340.02474001</v>
      </c>
      <c r="W23" s="70">
        <f>VLOOKUP(W$1,Market_Values!$B:$XFD,MATCH('Headline Attribution'!$B23,EMD_Returns!$8:$8,0)-1,FALSE)</f>
        <v>224769277.2096</v>
      </c>
      <c r="X23" s="70">
        <f>VLOOKUP(X$1,Market_Values!$B:$XFD,MATCH('Headline Attribution'!$B23,EMD_Returns!$8:$8,0)-1,FALSE)</f>
        <v>266932645.48230001</v>
      </c>
      <c r="Y23" s="70">
        <f>VLOOKUP(Y$1,Market_Values!$B:$XFD,MATCH('Headline Attribution'!$B23,EMD_Returns!$8:$8,0)-1,FALSE)</f>
        <v>248453992.6225</v>
      </c>
      <c r="Z23" s="71"/>
      <c r="AA23" s="3">
        <f t="shared" si="5"/>
        <v>45777</v>
      </c>
      <c r="AB23" s="72">
        <f t="shared" si="33"/>
        <v>-6.2966278888798609E-4</v>
      </c>
      <c r="AC23" s="72">
        <f t="shared" si="34"/>
        <v>9.3401188195230093E-5</v>
      </c>
      <c r="AD23" s="72">
        <f t="shared" si="35"/>
        <v>-2.8408000307114101E-3</v>
      </c>
      <c r="AE23" s="72">
        <f t="shared" si="36"/>
        <v>-2.65517321391828E-3</v>
      </c>
      <c r="AF23" s="72">
        <f t="shared" si="37"/>
        <v>8.8622170839713899E-4</v>
      </c>
      <c r="AG23" s="2"/>
      <c r="AH23" s="9">
        <f t="shared" si="6"/>
        <v>45777</v>
      </c>
      <c r="AI23" s="2">
        <f t="array" ref="AI23">PRODUCT(AB$2:AB23+1)-1</f>
        <v>9.5210918111774401E-3</v>
      </c>
      <c r="AJ23" s="2">
        <f t="array" ref="AJ23">PRODUCT($AC$2:AC23+1)-1</f>
        <v>-3.1315778020053475E-3</v>
      </c>
      <c r="AK23" s="2" cm="1">
        <f t="array" ref="AK23">IFERROR(PRODUCT($AD$2:AD23+1)-1,"#N/A")</f>
        <v>7.0431636081673687E-3</v>
      </c>
      <c r="AL23" s="2">
        <f t="array" ref="AL23">PRODUCT(AE$2:AE23+1)-1</f>
        <v>-4.8318981411493711E-3</v>
      </c>
      <c r="AM23" s="2">
        <f t="array" ref="AM23">PRODUCT(AF$2:AF23+1)-1</f>
        <v>1.8634799955872028E-2</v>
      </c>
      <c r="AN23" s="2"/>
      <c r="AO23" s="3">
        <f t="shared" si="7"/>
        <v>45777</v>
      </c>
      <c r="AP23" s="2">
        <f t="shared" si="38"/>
        <v>-1.27186279913709E-3</v>
      </c>
      <c r="AQ23" s="2">
        <f t="shared" si="8"/>
        <v>-1.311188144137042E-3</v>
      </c>
      <c r="AR23" s="2">
        <f t="shared" si="39"/>
        <v>-1.7770703371151608E-3</v>
      </c>
      <c r="AS23" s="2" t="e">
        <f t="shared" si="56"/>
        <v>#N/A</v>
      </c>
      <c r="AT23" s="2">
        <f t="array" ref="AT23">PRODUCT($AP$2:AP23+1)-1</f>
        <v>7.4015302893886137E-3</v>
      </c>
      <c r="AU23" s="2">
        <f t="shared" si="10"/>
        <v>7.7995746139802868E-3</v>
      </c>
      <c r="AV23" s="69">
        <f t="shared" si="57"/>
        <v>100.74015302893886</v>
      </c>
      <c r="AW23" s="69">
        <f t="shared" si="11"/>
        <v>100.77995746139801</v>
      </c>
      <c r="AX23" s="2"/>
      <c r="AY23" s="2">
        <f t="shared" si="41"/>
        <v>-1.1290875870093302E-3</v>
      </c>
      <c r="AZ23" s="2">
        <f t="shared" si="42"/>
        <v>-1.195765332016323E-3</v>
      </c>
      <c r="BA23" s="2">
        <f t="shared" si="58"/>
        <v>-6.6677745006992742E-5</v>
      </c>
      <c r="BB23" s="2">
        <f t="shared" si="43"/>
        <v>-4.7229081966343819E-5</v>
      </c>
      <c r="BC23" s="2"/>
      <c r="BD23" s="78">
        <f t="shared" si="13"/>
        <v>45777</v>
      </c>
      <c r="BE23" s="2">
        <f t="shared" si="44"/>
        <v>-1.0354024316237016E-3</v>
      </c>
      <c r="BF23" s="72">
        <f t="shared" si="45"/>
        <v>-4.7229081966343819E-5</v>
      </c>
      <c r="BG23" s="2" cm="1">
        <f t="array" ref="BG23">(PRODUCT(BF$2:BF23+1))-1</f>
        <v>8.9279336624059624E-5</v>
      </c>
      <c r="BH23" s="72">
        <f t="shared" si="46"/>
        <v>-1.8663496737392204E-3</v>
      </c>
      <c r="BI23" s="73">
        <f t="shared" si="47"/>
        <v>-1717669.4047345032</v>
      </c>
      <c r="BJ23" s="74">
        <f>SUM($BI$2:BI23)</f>
        <v>-435224.3367483269</v>
      </c>
      <c r="BK23" s="72">
        <f t="shared" si="14"/>
        <v>-1.603629003926214E-4</v>
      </c>
      <c r="BL23" s="2">
        <f>SUM($BK$2:BK23)</f>
        <v>-1.4114864296741138E-3</v>
      </c>
      <c r="BM23" s="2"/>
      <c r="BN23" s="79">
        <f t="shared" si="15"/>
        <v>45777</v>
      </c>
      <c r="BO23" s="2">
        <f t="array" ref="BO23">(PRODUCT(AB$2:AB23+1)-1)-(PRODUCT($K$2:$K23+1)-1)</f>
        <v>1.7215171971971532E-3</v>
      </c>
      <c r="BP23" s="2">
        <f t="array" ref="BP23">AJ23-(PRODUCT($K$2:K23+1)-1)</f>
        <v>-1.0931152415985634E-2</v>
      </c>
      <c r="BQ23" s="2" t="e">
        <f>NA()</f>
        <v>#N/A</v>
      </c>
      <c r="BR23" s="2">
        <f t="array" ref="BR23">(PRODUCT(AE$2:AE23+1)-1)-(PRODUCT($K$2:$K23+1)-1)</f>
        <v>-1.2631472755129658E-2</v>
      </c>
      <c r="BS23" s="2"/>
      <c r="BT23" s="3">
        <f t="shared" si="16"/>
        <v>45777</v>
      </c>
      <c r="BU23" s="2">
        <f t="shared" si="17"/>
        <v>9.3401188195230093E-5</v>
      </c>
      <c r="BV23" s="2">
        <f t="shared" si="18"/>
        <v>5.4075843195278092E-5</v>
      </c>
      <c r="BW23" s="2" cm="1">
        <f t="array" ref="BW23">PRODUCT($BU$2:BU23+1)-1</f>
        <v>-3.1315778020053475E-3</v>
      </c>
      <c r="BX23" s="2">
        <f t="array" ref="BX23">BW23-(PRODUCT($K$2:K23+1)-1)</f>
        <v>-1.0931152415985634E-2</v>
      </c>
      <c r="BY23" s="2">
        <f t="shared" si="19"/>
        <v>5.094017617142513E-6</v>
      </c>
      <c r="BZ23" s="2"/>
      <c r="CC23" s="3">
        <v>44681</v>
      </c>
      <c r="CD23" s="2">
        <v>-2.7378324848525997E-4</v>
      </c>
      <c r="CE23" s="2">
        <v>0</v>
      </c>
      <c r="CF23" s="2" t="e">
        <f>NA()</f>
        <v>#N/A</v>
      </c>
      <c r="CG23" s="2">
        <v>8.8705737961935994E-4</v>
      </c>
      <c r="CH23" s="2">
        <v>0</v>
      </c>
      <c r="CJ23" s="9">
        <f t="shared" si="20"/>
        <v>44681</v>
      </c>
      <c r="CK23" s="2">
        <f t="array" ref="CK23">PRODUCT(CD$2:CD23+1)-1</f>
        <v>-2.6219441110765906E-2</v>
      </c>
      <c r="CL23" s="2">
        <f t="array" ref="CL23">PRODUCT(CE$2:CE23+1)-1</f>
        <v>-2.7672847831733627E-2</v>
      </c>
      <c r="CM23" s="2"/>
      <c r="CN23" s="2">
        <f t="array" ref="CN23">PRODUCT(CG$2:CG23+1)-1</f>
        <v>-4.8241516996047729E-2</v>
      </c>
      <c r="CO23" s="2">
        <f t="array" ref="CO23">PRODUCT(CH$2:CH23+1)-1</f>
        <v>-5.5208994579813431E-2</v>
      </c>
      <c r="CQ23" s="9">
        <f t="shared" si="21"/>
        <v>44681</v>
      </c>
      <c r="CR23" s="72">
        <f t="shared" si="22"/>
        <v>2.8989553469047524E-2</v>
      </c>
      <c r="CS23" s="72">
        <f t="shared" si="23"/>
        <v>2.7536146748079804E-2</v>
      </c>
      <c r="CT23" s="72"/>
      <c r="CU23" s="72">
        <f t="shared" si="24"/>
        <v>6.9674775837657021E-3</v>
      </c>
      <c r="CV23" s="72"/>
      <c r="CW23" s="3">
        <f t="shared" si="25"/>
        <v>44681</v>
      </c>
      <c r="CX23" s="75">
        <f t="shared" si="48"/>
        <v>94.832626072886086</v>
      </c>
      <c r="CY23" s="75">
        <f t="shared" si="49"/>
        <v>94.063419139988795</v>
      </c>
      <c r="CZ23" s="75">
        <f t="shared" si="50"/>
        <v>100.81775353259542</v>
      </c>
      <c r="DA23" s="72">
        <f>(CZ23/MAX($CZ$2:CZ23))-1</f>
        <v>0</v>
      </c>
      <c r="DC23" s="3">
        <f t="shared" si="26"/>
        <v>44681</v>
      </c>
      <c r="DD23" s="2">
        <f t="shared" si="27"/>
        <v>-2.7378324848525997E-4</v>
      </c>
      <c r="DE23" s="2">
        <f t="shared" si="28"/>
        <v>0</v>
      </c>
      <c r="DF23" s="2" t="e">
        <f>NA()</f>
        <v>#N/A</v>
      </c>
      <c r="DG23" s="2">
        <f t="shared" si="29"/>
        <v>8.8705737961935994E-4</v>
      </c>
      <c r="DH23" s="69"/>
      <c r="DI23" s="3">
        <f t="shared" ref="DI23:DI86" si="59">DC23</f>
        <v>44681</v>
      </c>
      <c r="DJ23" s="2">
        <f t="shared" ref="DJ23:DJ86" si="60">_xlfn.STDEV.P(DD2:DD23)*SQRT(252)</f>
        <v>3.2798785991208633E-2</v>
      </c>
      <c r="DK23" s="2">
        <f t="shared" ref="DK23:DK86" si="61">_xlfn.STDEV.P(DE2:DE23)*SQRT(252)</f>
        <v>3.8600875695480472E-2</v>
      </c>
      <c r="DL23" s="2" t="e">
        <f>NA()</f>
        <v>#N/A</v>
      </c>
      <c r="DM23" s="2">
        <f t="shared" ref="DM23:DM86" si="62">_xlfn.STDEV.P(DG2:DG23)*SQRT(252)</f>
        <v>1.3555048538104126E-2</v>
      </c>
      <c r="EM23" s="72"/>
      <c r="EN23" s="72"/>
      <c r="EO23" s="2"/>
      <c r="EP23" s="72"/>
      <c r="EQ23" s="72"/>
      <c r="ER23" s="72"/>
      <c r="ES23" s="72"/>
      <c r="ET23" s="72"/>
      <c r="EU23" s="72"/>
      <c r="EV23" s="72"/>
      <c r="EX23" s="72"/>
      <c r="EY23" s="72"/>
      <c r="EZ23" s="72"/>
      <c r="FP23" s="3"/>
      <c r="FR23" s="2"/>
    </row>
    <row r="24" spans="1:174" x14ac:dyDescent="0.3">
      <c r="A24" s="3">
        <f t="shared" si="0"/>
        <v>45778</v>
      </c>
      <c r="B24" s="47" t="s">
        <v>107</v>
      </c>
      <c r="C24" s="2">
        <f>VLOOKUP(C$1,EMD_Returns!$B:$XFD,MATCH('Headline Attribution'!$B24,EMD_Returns!$8:$8,0)-1,FALSE)/100</f>
        <v>1.2865864235069898E-3</v>
      </c>
      <c r="D24" s="2">
        <f>VLOOKUP(D$1,EMD_Returns!$B:$XFD,MATCH('Headline Attribution'!$B24,EMD_Returns!$8:$8,0)-1,FALSE)/100</f>
        <v>1.39588699940285E-3</v>
      </c>
      <c r="E24" s="2">
        <f>IFERROR(VLOOKUP(E$1,EMD_Returns!$B:$XFD,MATCH('Headline Attribution'!$B24,EMD_Returns!$8:$8,0)-1,FALSE)/100,"#N/A")</f>
        <v>-6.4164260507038102E-6</v>
      </c>
      <c r="F24" s="2">
        <f>VLOOKUP(F$1,EMD_Returns!$B:$XFD,MATCH('Headline Attribution'!$B24,EMD_Returns!$8:$8,0)-1,FALSE)/100</f>
        <v>-6.0960154016864699E-4</v>
      </c>
      <c r="G24" s="2">
        <f>VLOOKUP(G$1,EMD_Returns!$B:$XFD,MATCH('Headline Attribution'!$B24,EMD_Returns!$8:$8,0)-1,FALSE)/100</f>
        <v>0</v>
      </c>
      <c r="I24" s="9">
        <f t="shared" si="1"/>
        <v>45778</v>
      </c>
      <c r="J24" s="2">
        <f>VLOOKUP(J$1,EMD_Returns!$B:$XFD,MATCH('Headline Attribution'!$B24,EMD_Returns!$8:$8,0)-1,FALSE)/100</f>
        <v>4.5047104829376599E-4</v>
      </c>
      <c r="K24" s="85">
        <f>VLOOKUP(K$1,EMD_Returns!$B:$XFD,MATCH('Headline Attribution'!$B24,EMD_Returns!$32:$32,0)-1,FALSE)/100</f>
        <v>-6.1399567999997895E-4</v>
      </c>
      <c r="L24" s="2">
        <f t="shared" si="51"/>
        <v>1.064466728293745E-3</v>
      </c>
      <c r="M24" s="2">
        <f t="shared" si="52"/>
        <v>-7.051017398875814E-4</v>
      </c>
      <c r="N24" s="2" t="e">
        <f t="shared" si="53"/>
        <v>#N/A</v>
      </c>
      <c r="O24" s="2">
        <f t="array" ref="O24">(PRODUCT($J$2:J24+1))-1</f>
        <v>6.4756882889738243E-3</v>
      </c>
      <c r="P24" s="2">
        <f t="array" ref="P24">(PRODUCT($K$2:K24+1))-1</f>
        <v>7.1807900288614057E-3</v>
      </c>
      <c r="Q24" s="69">
        <f t="shared" si="54"/>
        <v>100.64756882889735</v>
      </c>
      <c r="R24" s="69">
        <f t="shared" si="55"/>
        <v>100.71807900288613</v>
      </c>
      <c r="T24" s="3">
        <f t="shared" si="4"/>
        <v>45778</v>
      </c>
      <c r="U24" s="70">
        <f>VLOOKUP(U$1,Market_Values!B:XFD,MATCH('Headline Attribution'!$B24,EMD_Returns!$8:$8,0)-1,FALSE)</f>
        <v>381865003.53398597</v>
      </c>
      <c r="V24" s="70">
        <f>VLOOKUP(V$1,Market_Values!$B:$XFD,MATCH('Headline Attribution'!$B24,EMD_Returns!$8:$8,0)-1,FALSE)</f>
        <v>187765875.94277999</v>
      </c>
      <c r="W24" s="70">
        <f>VLOOKUP(W$1,Market_Values!$B:$XFD,MATCH('Headline Attribution'!$B24,EMD_Returns!$8:$8,0)-1,FALSE)</f>
        <v>224130752.63999999</v>
      </c>
      <c r="X24" s="70">
        <f>VLOOKUP(X$1,Market_Values!$B:$XFD,MATCH('Headline Attribution'!$B24,EMD_Returns!$8:$8,0)-1,FALSE)</f>
        <v>266330260.67722401</v>
      </c>
      <c r="Y24" s="70">
        <f>VLOOKUP(Y$1,Market_Values!$B:$XFD,MATCH('Headline Attribution'!$B24,EMD_Returns!$8:$8,0)-1,FALSE)</f>
        <v>248779833.92429999</v>
      </c>
      <c r="Z24" s="71"/>
      <c r="AA24" s="3">
        <f t="shared" si="5"/>
        <v>45778</v>
      </c>
      <c r="AB24" s="72">
        <f t="shared" si="33"/>
        <v>1.2865864235069898E-3</v>
      </c>
      <c r="AC24" s="72">
        <f t="shared" si="34"/>
        <v>1.39588699940285E-3</v>
      </c>
      <c r="AD24" s="72">
        <f t="shared" si="35"/>
        <v>-6.4164260507038102E-6</v>
      </c>
      <c r="AE24" s="72">
        <f t="shared" si="36"/>
        <v>-6.0960154016864699E-4</v>
      </c>
      <c r="AF24" s="72">
        <f t="shared" si="37"/>
        <v>0</v>
      </c>
      <c r="AG24" s="2"/>
      <c r="AH24" s="9">
        <f t="shared" si="6"/>
        <v>45778</v>
      </c>
      <c r="AI24" s="2">
        <f t="array" ref="AI24">PRODUCT(AB$2:AB24+1)-1</f>
        <v>1.0819927942145702E-2</v>
      </c>
      <c r="AJ24" s="2">
        <f t="array" ref="AJ24">PRODUCT($AC$2:AC24+1)-1</f>
        <v>-1.7400621313439224E-3</v>
      </c>
      <c r="AK24" s="2" cm="1">
        <f t="array" ref="AK24">IFERROR(PRODUCT($AD$2:AD24+1)-1,"#N/A")</f>
        <v>7.0367019901782513E-3</v>
      </c>
      <c r="AL24" s="2">
        <f t="array" ref="AL24">PRODUCT(AE$2:AE24+1)-1</f>
        <v>-5.438554148769259E-3</v>
      </c>
      <c r="AM24" s="2">
        <f t="array" ref="AM24">PRODUCT(AF$2:AF24+1)-1</f>
        <v>1.8634799955872028E-2</v>
      </c>
      <c r="AN24" s="2"/>
      <c r="AO24" s="3">
        <f t="shared" si="7"/>
        <v>45778</v>
      </c>
      <c r="AP24" s="2">
        <f t="shared" si="38"/>
        <v>5.5618651819226185E-4</v>
      </c>
      <c r="AQ24" s="2">
        <f t="shared" si="8"/>
        <v>1.1701821981922409E-3</v>
      </c>
      <c r="AR24" s="2">
        <f t="shared" si="39"/>
        <v>-7.051017398875814E-4</v>
      </c>
      <c r="AS24" s="2" t="e">
        <f t="shared" si="56"/>
        <v>#N/A</v>
      </c>
      <c r="AT24" s="2">
        <f t="array" ref="AT24">PRODUCT($AP$2:AP24+1)-1</f>
        <v>7.9618334389417456E-3</v>
      </c>
      <c r="AU24" s="2">
        <f t="shared" si="10"/>
        <v>7.1807900288614057E-3</v>
      </c>
      <c r="AV24" s="69">
        <f t="shared" si="57"/>
        <v>100.79618334389419</v>
      </c>
      <c r="AW24" s="69">
        <f t="shared" si="11"/>
        <v>100.71807900288613</v>
      </c>
      <c r="AX24" s="2"/>
      <c r="AY24" s="2">
        <f t="shared" si="41"/>
        <v>1.9496725829587481E-4</v>
      </c>
      <c r="AZ24" s="2">
        <f t="shared" si="42"/>
        <v>1.0604722403735347E-4</v>
      </c>
      <c r="BA24" s="2">
        <f t="shared" si="58"/>
        <v>-8.8920034258521336E-5</v>
      </c>
      <c r="BB24" s="2">
        <f t="shared" si="43"/>
        <v>-6.2977500316323436E-5</v>
      </c>
      <c r="BC24" s="2"/>
      <c r="BD24" s="78">
        <f t="shared" si="13"/>
        <v>45778</v>
      </c>
      <c r="BE24" s="2">
        <f t="shared" si="44"/>
        <v>4.4973808156722171E-4</v>
      </c>
      <c r="BF24" s="72">
        <f t="shared" si="45"/>
        <v>-6.2977500316323436E-5</v>
      </c>
      <c r="BG24" s="2" cm="1">
        <f t="array" ref="BG24">(PRODUCT(BF$2:BF24+1))-1</f>
        <v>2.6296213718302042E-5</v>
      </c>
      <c r="BH24" s="72">
        <f t="shared" si="46"/>
        <v>-7.3139795360588344E-4</v>
      </c>
      <c r="BI24" s="73">
        <f t="shared" si="47"/>
        <v>1531618.3943228826</v>
      </c>
      <c r="BJ24" s="74">
        <f>SUM($BI$2:BI24)</f>
        <v>1096394.0575745557</v>
      </c>
      <c r="BK24" s="72">
        <f t="shared" si="14"/>
        <v>-3.4369085752986825E-4</v>
      </c>
      <c r="BL24" s="2">
        <f>SUM($BK$2:BK24)</f>
        <v>-1.7551772872039821E-3</v>
      </c>
      <c r="BM24" s="2"/>
      <c r="BN24" s="79">
        <f t="shared" si="15"/>
        <v>45778</v>
      </c>
      <c r="BO24" s="2">
        <f t="array" ref="BO24">(PRODUCT(AB$2:AB24+1)-1)-(PRODUCT($K$2:$K24+1)-1)</f>
        <v>3.639137913284296E-3</v>
      </c>
      <c r="BP24" s="2">
        <f t="array" ref="BP24">AJ24-(PRODUCT($K$2:K24+1)-1)</f>
        <v>-8.9208521602053281E-3</v>
      </c>
      <c r="BQ24" s="2" t="e">
        <f>NA()</f>
        <v>#N/A</v>
      </c>
      <c r="BR24" s="2">
        <f t="array" ref="BR24">(PRODUCT(AE$2:AE24+1)-1)-(PRODUCT($K$2:$K24+1)-1)</f>
        <v>-1.2619344177630665E-2</v>
      </c>
      <c r="BS24" s="2"/>
      <c r="BT24" s="3">
        <f t="shared" si="16"/>
        <v>45778</v>
      </c>
      <c r="BU24" s="2">
        <f t="shared" si="17"/>
        <v>1.39588699940285E-3</v>
      </c>
      <c r="BV24" s="2">
        <f t="shared" si="18"/>
        <v>2.0098826794028289E-3</v>
      </c>
      <c r="BW24" s="2" cm="1">
        <f t="array" ref="BW24">PRODUCT($BU$2:BU24+1)-1</f>
        <v>-1.7400621313439224E-3</v>
      </c>
      <c r="BX24" s="2">
        <f t="array" ref="BX24">BW24-(PRODUCT($K$2:K24+1)-1)</f>
        <v>-8.9208521602053281E-3</v>
      </c>
      <c r="BY24" s="2">
        <f t="shared" si="19"/>
        <v>1.8959513727678453E-4</v>
      </c>
      <c r="BZ24" s="2"/>
      <c r="CC24" s="3">
        <v>44683</v>
      </c>
      <c r="CD24" s="2">
        <v>-3.82977568599641E-3</v>
      </c>
      <c r="CE24" s="2">
        <v>0</v>
      </c>
      <c r="CF24" s="2" t="e">
        <f>NA()</f>
        <v>#N/A</v>
      </c>
      <c r="CG24" s="2">
        <v>-2.0539376700002801E-3</v>
      </c>
      <c r="CH24" s="2">
        <v>-6.2020712333710204E-4</v>
      </c>
      <c r="CJ24" s="9">
        <f t="shared" si="20"/>
        <v>44683</v>
      </c>
      <c r="CK24" s="2">
        <f t="array" ref="CK24">PRODUCT(CD$2:CD24+1)-1</f>
        <v>-2.9948802218695891E-2</v>
      </c>
      <c r="CL24" s="2">
        <f t="array" ref="CL24">PRODUCT(CE$2:CE24+1)-1</f>
        <v>-2.7672847831733627E-2</v>
      </c>
      <c r="CM24" s="2"/>
      <c r="CN24" s="2">
        <f t="array" ref="CN24">PRODUCT(CG$2:CG24+1)-1</f>
        <v>-5.0196369597031887E-2</v>
      </c>
      <c r="CO24" s="2">
        <f t="array" ref="CO24">PRODUCT(CH$2:CH24+1)-1</f>
        <v>-5.5794960691439854E-2</v>
      </c>
      <c r="CQ24" s="9">
        <f t="shared" si="21"/>
        <v>44683</v>
      </c>
      <c r="CR24" s="72">
        <f t="shared" si="22"/>
        <v>2.5846158472743963E-2</v>
      </c>
      <c r="CS24" s="72">
        <f t="shared" si="23"/>
        <v>2.8122112859706228E-2</v>
      </c>
      <c r="CT24" s="72"/>
      <c r="CU24" s="72">
        <f t="shared" si="24"/>
        <v>5.5985910944079675E-3</v>
      </c>
      <c r="CV24" s="72"/>
      <c r="CW24" s="3">
        <f t="shared" si="25"/>
        <v>44683</v>
      </c>
      <c r="CX24" s="75">
        <f t="shared" si="48"/>
        <v>94.637845769849932</v>
      </c>
      <c r="CY24" s="75">
        <f t="shared" si="49"/>
        <v>94.005080337392727</v>
      </c>
      <c r="CZ24" s="75">
        <f t="shared" si="50"/>
        <v>100.67311833593051</v>
      </c>
      <c r="DA24" s="72">
        <f>(CZ24/MAX($CZ$2:CZ24))-1</f>
        <v>-1.4346203083978049E-3</v>
      </c>
      <c r="DC24" s="3">
        <f t="shared" si="26"/>
        <v>44683</v>
      </c>
      <c r="DD24" s="2">
        <f t="shared" si="27"/>
        <v>-3.2095685626593079E-3</v>
      </c>
      <c r="DE24" s="2">
        <f t="shared" si="28"/>
        <v>6.2020712333710204E-4</v>
      </c>
      <c r="DF24" s="2" t="e">
        <f>NA()</f>
        <v>#N/A</v>
      </c>
      <c r="DG24" s="2">
        <f t="shared" si="29"/>
        <v>-1.4337305466631781E-3</v>
      </c>
      <c r="DH24" s="69"/>
      <c r="DI24" s="3">
        <f t="shared" si="59"/>
        <v>44683</v>
      </c>
      <c r="DJ24" s="2">
        <f t="shared" si="60"/>
        <v>3.58250176509484E-2</v>
      </c>
      <c r="DK24" s="2">
        <f t="shared" si="61"/>
        <v>3.621375019132736E-2</v>
      </c>
      <c r="DL24" s="2" t="e">
        <f>NA()</f>
        <v>#N/A</v>
      </c>
      <c r="DM24" s="2">
        <f t="shared" si="62"/>
        <v>1.4303917001449359E-2</v>
      </c>
      <c r="EM24" s="72"/>
      <c r="EN24" s="72"/>
      <c r="EO24" s="2"/>
      <c r="EP24" s="72"/>
      <c r="EQ24" s="72"/>
      <c r="ER24" s="72"/>
      <c r="ES24" s="72"/>
      <c r="ET24" s="72"/>
      <c r="EU24" s="72"/>
      <c r="EV24" s="72"/>
      <c r="EX24" s="72"/>
      <c r="EY24" s="72"/>
      <c r="EZ24" s="72"/>
      <c r="FP24" s="3"/>
      <c r="FR24" s="2"/>
    </row>
    <row r="25" spans="1:174" x14ac:dyDescent="0.3">
      <c r="A25" s="3">
        <f t="shared" si="0"/>
        <v>45779</v>
      </c>
      <c r="B25" s="47" t="s">
        <v>108</v>
      </c>
      <c r="C25" s="2">
        <f>VLOOKUP(C$1,EMD_Returns!$B:$XFD,MATCH('Headline Attribution'!$B25,EMD_Returns!$8:$8,0)-1,FALSE)/100</f>
        <v>2.2095455408255302E-4</v>
      </c>
      <c r="D25" s="2">
        <f>VLOOKUP(D$1,EMD_Returns!$B:$XFD,MATCH('Headline Attribution'!$B25,EMD_Returns!$8:$8,0)-1,FALSE)/100</f>
        <v>-3.7625891820569602E-4</v>
      </c>
      <c r="E25" s="2">
        <f>IFERROR(VLOOKUP(E$1,EMD_Returns!$B:$XFD,MATCH('Headline Attribution'!$B25,EMD_Returns!$8:$8,0)-1,FALSE)/100,"#N/A")</f>
        <v>8.3414073879239895E-5</v>
      </c>
      <c r="F25" s="2">
        <f>VLOOKUP(F$1,EMD_Returns!$B:$XFD,MATCH('Headline Attribution'!$B25,EMD_Returns!$8:$8,0)-1,FALSE)/100</f>
        <v>2.1317309574620002E-4</v>
      </c>
      <c r="G25" s="2">
        <f>VLOOKUP(G$1,EMD_Returns!$B:$XFD,MATCH('Headline Attribution'!$B25,EMD_Returns!$8:$8,0)-1,FALSE)/100</f>
        <v>8.4198708953131497E-4</v>
      </c>
      <c r="I25" s="9">
        <f t="shared" si="1"/>
        <v>45779</v>
      </c>
      <c r="J25" s="2">
        <f>VLOOKUP(J$1,EMD_Returns!$B:$XFD,MATCH('Headline Attribution'!$B25,EMD_Returns!$8:$8,0)-1,FALSE)/100</f>
        <v>2.2806583024959098E-4</v>
      </c>
      <c r="K25" s="85">
        <f>VLOOKUP(K$1,EMD_Returns!$B:$XFD,MATCH('Headline Attribution'!$B25,EMD_Returns!$32:$32,0)-1,FALSE)/100</f>
        <v>1.0231612500000201E-3</v>
      </c>
      <c r="L25" s="2">
        <f t="shared" si="51"/>
        <v>-7.9509541975042908E-4</v>
      </c>
      <c r="M25" s="2">
        <f t="shared" si="52"/>
        <v>-1.5060673825137982E-3</v>
      </c>
      <c r="N25" s="2" t="e">
        <f t="shared" si="53"/>
        <v>#N/A</v>
      </c>
      <c r="O25" s="2">
        <f t="array" ref="O25">(PRODUCT($J$2:J25+1))-1</f>
        <v>6.7052310024495743E-3</v>
      </c>
      <c r="P25" s="2">
        <f t="array" ref="P25">(PRODUCT($K$2:K25+1))-1</f>
        <v>8.2112983849633725E-3</v>
      </c>
      <c r="Q25" s="69">
        <f t="shared" si="54"/>
        <v>100.67052310024492</v>
      </c>
      <c r="R25" s="69">
        <f t="shared" si="55"/>
        <v>100.82112983849632</v>
      </c>
      <c r="T25" s="3">
        <f t="shared" si="4"/>
        <v>45779</v>
      </c>
      <c r="U25" s="70">
        <f>VLOOKUP(U$1,Market_Values!B:XFD,MATCH('Headline Attribution'!$B25,EMD_Returns!$8:$8,0)-1,FALSE)</f>
        <v>382011184.38288301</v>
      </c>
      <c r="V25" s="70">
        <f>VLOOKUP(V$1,Market_Values!$B:$XFD,MATCH('Headline Attribution'!$B25,EMD_Returns!$8:$8,0)-1,FALSE)</f>
        <v>188027975.88793999</v>
      </c>
      <c r="W25" s="70">
        <f>VLOOKUP(W$1,Market_Values!$B:$XFD,MATCH('Headline Attribution'!$B25,EMD_Returns!$8:$8,0)-1,FALSE)</f>
        <v>224129314.52160001</v>
      </c>
      <c r="X25" s="70">
        <f>VLOOKUP(X$1,Market_Values!$B:$XFD,MATCH('Headline Attribution'!$B25,EMD_Returns!$8:$8,0)-1,FALSE)</f>
        <v>266168960.72720599</v>
      </c>
      <c r="Y25" s="70">
        <f>VLOOKUP(Y$1,Market_Values!$B:$XFD,MATCH('Headline Attribution'!$B25,EMD_Returns!$8:$8,0)-1,FALSE)</f>
        <v>248779833.92429999</v>
      </c>
      <c r="Z25" s="71"/>
      <c r="AA25" s="3">
        <f t="shared" si="5"/>
        <v>45779</v>
      </c>
      <c r="AB25" s="72">
        <f t="shared" si="33"/>
        <v>2.2095455408255302E-4</v>
      </c>
      <c r="AC25" s="72">
        <f t="shared" si="34"/>
        <v>-3.7625891820569602E-4</v>
      </c>
      <c r="AD25" s="72">
        <f t="shared" si="35"/>
        <v>8.3414073879239895E-5</v>
      </c>
      <c r="AE25" s="72">
        <f t="shared" si="36"/>
        <v>2.1317309574620002E-4</v>
      </c>
      <c r="AF25" s="72">
        <f t="shared" si="37"/>
        <v>8.4198708953131497E-4</v>
      </c>
      <c r="AG25" s="2"/>
      <c r="AH25" s="9">
        <f t="shared" si="6"/>
        <v>45779</v>
      </c>
      <c r="AI25" s="2">
        <f t="array" ref="AI25">PRODUCT(AB$2:AB25+1)-1</f>
        <v>1.1043273208581894E-2</v>
      </c>
      <c r="AJ25" s="2">
        <f t="array" ref="AJ25">PRODUCT($AC$2:AC25+1)-1</f>
        <v>-2.1156663356545202E-3</v>
      </c>
      <c r="AK25" s="2" cm="1">
        <f t="array" ref="AK25">IFERROR(PRODUCT($AD$2:AD25+1)-1,"#N/A")</f>
        <v>7.1207030240372227E-3</v>
      </c>
      <c r="AL25" s="2">
        <f t="array" ref="AL25">PRODUCT(AE$2:AE25+1)-1</f>
        <v>-5.226540406447322E-3</v>
      </c>
      <c r="AM25" s="2">
        <f t="array" ref="AM25">PRODUCT(AF$2:AF25+1)-1</f>
        <v>1.9492477306382261E-2</v>
      </c>
      <c r="AN25" s="2"/>
      <c r="AO25" s="3">
        <f t="shared" si="7"/>
        <v>45779</v>
      </c>
      <c r="AP25" s="2">
        <f t="shared" si="38"/>
        <v>2.815753805799856E-4</v>
      </c>
      <c r="AQ25" s="2">
        <f t="shared" si="8"/>
        <v>-7.4158586942003456E-4</v>
      </c>
      <c r="AR25" s="2">
        <f t="shared" si="39"/>
        <v>-1.5060673825137982E-3</v>
      </c>
      <c r="AS25" s="2" t="e">
        <f t="shared" si="56"/>
        <v>#N/A</v>
      </c>
      <c r="AT25" s="2">
        <f t="array" ref="AT25">PRODUCT($AP$2:AP25+1)-1</f>
        <v>8.2456506758024073E-3</v>
      </c>
      <c r="AU25" s="2">
        <f t="shared" si="10"/>
        <v>8.2112983849633725E-3</v>
      </c>
      <c r="AV25" s="69">
        <f t="shared" si="57"/>
        <v>100.82456506758025</v>
      </c>
      <c r="AW25" s="69">
        <f t="shared" si="11"/>
        <v>100.82112983849632</v>
      </c>
      <c r="AX25" s="2"/>
      <c r="AY25" s="2">
        <f t="shared" si="41"/>
        <v>1.905788352377647E-4</v>
      </c>
      <c r="AZ25" s="2">
        <f t="shared" si="42"/>
        <v>2.3099600951888508E-4</v>
      </c>
      <c r="BA25" s="2">
        <f t="shared" si="58"/>
        <v>4.0417174281120381E-5</v>
      </c>
      <c r="BB25" s="2">
        <f t="shared" si="43"/>
        <v>2.8623110466578742E-5</v>
      </c>
      <c r="BC25" s="2"/>
      <c r="BD25" s="78">
        <f t="shared" si="13"/>
        <v>45779</v>
      </c>
      <c r="BE25" s="2">
        <f t="shared" si="44"/>
        <v>2.2589548263910204E-4</v>
      </c>
      <c r="BF25" s="72">
        <f t="shared" si="45"/>
        <v>2.8623110466578742E-5</v>
      </c>
      <c r="BG25" s="2" cm="1">
        <f t="array" ref="BG25">(PRODUCT(BF$2:BF25+1))-1</f>
        <v>5.4920076864251044E-5</v>
      </c>
      <c r="BH25" s="72">
        <f t="shared" si="46"/>
        <v>-1.5609874593780493E-3</v>
      </c>
      <c r="BI25" s="73">
        <f t="shared" si="47"/>
        <v>-970822.86843335768</v>
      </c>
      <c r="BJ25" s="74">
        <f>SUM($BI$2:BI25)</f>
        <v>125571.18914119806</v>
      </c>
      <c r="BK25" s="72">
        <f t="shared" si="14"/>
        <v>5.1005268797830365E-6</v>
      </c>
      <c r="BL25" s="2">
        <f>SUM($BK$2:BK25)</f>
        <v>-1.7500767603241991E-3</v>
      </c>
      <c r="BM25" s="2"/>
      <c r="BN25" s="79">
        <f t="shared" si="15"/>
        <v>45779</v>
      </c>
      <c r="BO25" s="2">
        <f t="array" ref="BO25">(PRODUCT(AB$2:AB25+1)-1)-(PRODUCT($K$2:$K25+1)-1)</f>
        <v>2.8319748236185216E-3</v>
      </c>
      <c r="BP25" s="2">
        <f t="array" ref="BP25">AJ25-(PRODUCT($K$2:K25+1)-1)</f>
        <v>-1.0326964720617893E-2</v>
      </c>
      <c r="BQ25" s="2" t="e">
        <f>NA()</f>
        <v>#N/A</v>
      </c>
      <c r="BR25" s="2">
        <f t="array" ref="BR25">(PRODUCT(AE$2:AE25+1)-1)-(PRODUCT($K$2:$K25+1)-1)</f>
        <v>-1.3437838791410694E-2</v>
      </c>
      <c r="BS25" s="2"/>
      <c r="BT25" s="3">
        <f t="shared" si="16"/>
        <v>45779</v>
      </c>
      <c r="BU25" s="2">
        <f t="shared" si="17"/>
        <v>-3.7625891820569602E-4</v>
      </c>
      <c r="BV25" s="2">
        <f t="shared" si="18"/>
        <v>-1.399420168205716E-3</v>
      </c>
      <c r="BW25" s="2" cm="1">
        <f t="array" ref="BW25">PRODUCT($BU$2:BU25+1)-1</f>
        <v>-2.1156663356545202E-3</v>
      </c>
      <c r="BX25" s="2">
        <f t="array" ref="BX25">BW25-(PRODUCT($K$2:K25+1)-1)</f>
        <v>-1.0326964720617893E-2</v>
      </c>
      <c r="BY25" s="2">
        <f t="shared" si="19"/>
        <v>-1.3197875707556399E-4</v>
      </c>
      <c r="BZ25" s="2"/>
      <c r="CC25" s="3">
        <v>44684</v>
      </c>
      <c r="CD25" s="2">
        <v>3.9877075180836403E-3</v>
      </c>
      <c r="CE25" s="2">
        <v>1.8886963454511898E-3</v>
      </c>
      <c r="CF25" s="2" t="e">
        <f>NA()</f>
        <v>#N/A</v>
      </c>
      <c r="CG25" s="2">
        <v>3.3273784105516723E-3</v>
      </c>
      <c r="CH25" s="2">
        <v>3.3033596007523425E-3</v>
      </c>
      <c r="CJ25" s="9">
        <f t="shared" si="20"/>
        <v>44684</v>
      </c>
      <c r="CK25" s="2">
        <f t="array" ref="CK25">PRODUCT(CD$2:CD25+1)-1</f>
        <v>-2.6080521764377362E-2</v>
      </c>
      <c r="CL25" s="2">
        <f t="array" ref="CL25">PRODUCT(CE$2:CE25+1)-1</f>
        <v>-2.583641709285045E-2</v>
      </c>
      <c r="CM25" s="2"/>
      <c r="CN25" s="2">
        <f t="array" ref="CN25">PRODUCT(CG$2:CG25+1)-1</f>
        <v>-4.703601350296549E-2</v>
      </c>
      <c r="CO25" s="2">
        <f t="array" ref="CO25">PRODUCT(CH$2:CH25+1)-1</f>
        <v>-5.2675911909761175E-2</v>
      </c>
      <c r="CQ25" s="9">
        <f t="shared" si="21"/>
        <v>44684</v>
      </c>
      <c r="CR25" s="72">
        <f t="shared" si="22"/>
        <v>2.6595390145383813E-2</v>
      </c>
      <c r="CS25" s="72">
        <f t="shared" si="23"/>
        <v>2.6839494816910725E-2</v>
      </c>
      <c r="CT25" s="72"/>
      <c r="CU25" s="72">
        <f t="shared" si="24"/>
        <v>5.6398984067956848E-3</v>
      </c>
      <c r="CV25" s="72"/>
      <c r="CW25" s="3">
        <f t="shared" si="25"/>
        <v>44684</v>
      </c>
      <c r="CX25" s="75">
        <f t="shared" si="48"/>
        <v>94.952741694685642</v>
      </c>
      <c r="CY25" s="75">
        <f t="shared" si="49"/>
        <v>94.31561292204475</v>
      </c>
      <c r="CZ25" s="75">
        <f t="shared" si="50"/>
        <v>100.67552842302739</v>
      </c>
      <c r="DA25" s="72">
        <f>(CZ25/MAX($CZ$2:CZ25))-1</f>
        <v>-1.4107149245499162E-3</v>
      </c>
      <c r="DC25" s="3">
        <f t="shared" si="26"/>
        <v>44684</v>
      </c>
      <c r="DD25" s="2">
        <f t="shared" si="27"/>
        <v>6.8434791733129781E-4</v>
      </c>
      <c r="DE25" s="2">
        <f t="shared" si="28"/>
        <v>-1.4146632553011526E-3</v>
      </c>
      <c r="DF25" s="2" t="e">
        <f>NA()</f>
        <v>#N/A</v>
      </c>
      <c r="DG25" s="2">
        <f t="shared" si="29"/>
        <v>2.4018809799329806E-5</v>
      </c>
      <c r="DH25" s="69"/>
      <c r="DI25" s="3">
        <f t="shared" si="59"/>
        <v>44684</v>
      </c>
      <c r="DJ25" s="2">
        <f t="shared" si="60"/>
        <v>3.2876763179935917E-2</v>
      </c>
      <c r="DK25" s="2">
        <f t="shared" si="61"/>
        <v>3.4387389631995183E-2</v>
      </c>
      <c r="DL25" s="2" t="e">
        <f>NA()</f>
        <v>#N/A</v>
      </c>
      <c r="DM25" s="2">
        <f t="shared" si="62"/>
        <v>1.4057765887559965E-2</v>
      </c>
      <c r="EM25" s="72"/>
      <c r="EN25" s="72"/>
      <c r="EO25" s="2"/>
      <c r="EP25" s="72"/>
      <c r="EQ25" s="72"/>
      <c r="ER25" s="72"/>
      <c r="ES25" s="72"/>
      <c r="ET25" s="72"/>
      <c r="EU25" s="72"/>
      <c r="EV25" s="72"/>
      <c r="EX25" s="72"/>
      <c r="EY25" s="72"/>
      <c r="EZ25" s="72"/>
      <c r="FP25" s="3"/>
      <c r="FR25" s="2"/>
    </row>
    <row r="26" spans="1:174" x14ac:dyDescent="0.3">
      <c r="A26" s="3">
        <f t="shared" si="0"/>
        <v>45782</v>
      </c>
      <c r="B26" s="47" t="s">
        <v>109</v>
      </c>
      <c r="C26" s="2">
        <f>VLOOKUP(C$1,EMD_Returns!$B:$XFD,MATCH('Headline Attribution'!$B26,EMD_Returns!$8:$8,0)-1,FALSE)/100</f>
        <v>-1.3522426876788602E-4</v>
      </c>
      <c r="D26" s="2">
        <f>VLOOKUP(D$1,EMD_Returns!$B:$XFD,MATCH('Headline Attribution'!$B26,EMD_Returns!$8:$8,0)-1,FALSE)/100</f>
        <v>-1.26299328874313E-4</v>
      </c>
      <c r="E26" s="2">
        <f>IFERROR(VLOOKUP(E$1,EMD_Returns!$B:$XFD,MATCH('Headline Attribution'!$B26,EMD_Returns!$8:$8,0)-1,FALSE)/100,"#N/A")</f>
        <v>6.6084100037211392E-4</v>
      </c>
      <c r="F26" s="2">
        <f>VLOOKUP(F$1,EMD_Returns!$B:$XFD,MATCH('Headline Attribution'!$B26,EMD_Returns!$8:$8,0)-1,FALSE)/100</f>
        <v>-1.2333693760045999E-3</v>
      </c>
      <c r="G26" s="2">
        <f>VLOOKUP(G$1,EMD_Returns!$B:$XFD,MATCH('Headline Attribution'!$B26,EMD_Returns!$8:$8,0)-1,FALSE)/100</f>
        <v>0</v>
      </c>
      <c r="I26" s="9">
        <f t="shared" si="1"/>
        <v>45782</v>
      </c>
      <c r="J26" s="2">
        <f>VLOOKUP(J$1,EMD_Returns!$B:$XFD,MATCH('Headline Attribution'!$B26,EMD_Returns!$8:$8,0)-1,FALSE)/100</f>
        <v>-1.9522881809830298E-4</v>
      </c>
      <c r="K26" s="85">
        <f>VLOOKUP(K$1,EMD_Returns!$B:$XFD,MATCH('Headline Attribution'!$B26,EMD_Returns!$32:$32,0)-1,FALSE)/100</f>
        <v>-2.6272364000001801E-4</v>
      </c>
      <c r="L26" s="2">
        <f t="shared" si="51"/>
        <v>6.7494821901715037E-5</v>
      </c>
      <c r="M26" s="2">
        <f t="shared" si="52"/>
        <v>-1.4377243127350336E-3</v>
      </c>
      <c r="N26" s="2" t="e">
        <f t="shared" si="53"/>
        <v>#N/A</v>
      </c>
      <c r="O26" s="2">
        <f t="array" ref="O26">(PRODUCT($J$2:J26+1))-1</f>
        <v>6.5086931300275541E-3</v>
      </c>
      <c r="P26" s="2">
        <f t="array" ref="P26">(PRODUCT($K$2:K26+1))-1</f>
        <v>7.9464174427625878E-3</v>
      </c>
      <c r="Q26" s="69">
        <f t="shared" si="54"/>
        <v>100.65086931300272</v>
      </c>
      <c r="R26" s="69">
        <f t="shared" si="55"/>
        <v>100.79464174427623</v>
      </c>
      <c r="T26" s="3">
        <f t="shared" si="4"/>
        <v>45782</v>
      </c>
      <c r="U26" s="70">
        <f>VLOOKUP(U$1,Market_Values!B:XFD,MATCH('Headline Attribution'!$B26,EMD_Returns!$8:$8,0)-1,FALSE)</f>
        <v>382097178.85450101</v>
      </c>
      <c r="V26" s="70">
        <f>VLOOKUP(V$1,Market_Values!$B:$XFD,MATCH('Headline Attribution'!$B26,EMD_Returns!$8:$8,0)-1,FALSE)</f>
        <v>187957228.68514001</v>
      </c>
      <c r="W26" s="70">
        <f>VLOOKUP(W$1,Market_Values!$B:$XFD,MATCH('Headline Attribution'!$B26,EMD_Returns!$8:$8,0)-1,FALSE)</f>
        <v>224148010.06079999</v>
      </c>
      <c r="X26" s="70">
        <f>VLOOKUP(X$1,Market_Values!$B:$XFD,MATCH('Headline Attribution'!$B26,EMD_Returns!$8:$8,0)-1,FALSE)</f>
        <v>266225605.361417</v>
      </c>
      <c r="Y26" s="70">
        <f>VLOOKUP(Y$1,Market_Values!$B:$XFD,MATCH('Headline Attribution'!$B26,EMD_Returns!$8:$8,0)-1,FALSE)</f>
        <v>248989303.3326</v>
      </c>
      <c r="Z26" s="71"/>
      <c r="AA26" s="3">
        <f t="shared" si="5"/>
        <v>45782</v>
      </c>
      <c r="AB26" s="72">
        <f t="shared" si="33"/>
        <v>-1.3522426876788602E-4</v>
      </c>
      <c r="AC26" s="72">
        <f t="shared" si="34"/>
        <v>-1.26299328874313E-4</v>
      </c>
      <c r="AD26" s="72">
        <f t="shared" si="35"/>
        <v>6.6084100037211392E-4</v>
      </c>
      <c r="AE26" s="72">
        <f t="shared" si="36"/>
        <v>-1.2333693760045999E-3</v>
      </c>
      <c r="AF26" s="72">
        <f t="shared" si="37"/>
        <v>0</v>
      </c>
      <c r="AG26" s="2"/>
      <c r="AH26" s="9">
        <f t="shared" si="6"/>
        <v>45782</v>
      </c>
      <c r="AI26" s="2">
        <f t="array" ref="AI26">PRODUCT(AB$2:AB26+1)-1</f>
        <v>1.090655562126952E-2</v>
      </c>
      <c r="AJ26" s="2">
        <f t="array" ref="AJ26">PRODUCT($AC$2:AC26+1)-1</f>
        <v>-2.2416984572904974E-3</v>
      </c>
      <c r="AK26" s="2" cm="1">
        <f t="array" ref="AK26">IFERROR(PRODUCT($AD$2:AD26+1)-1,"#N/A")</f>
        <v>7.7862496769189882E-3</v>
      </c>
      <c r="AL26" s="2">
        <f t="array" ref="AL26">PRODUCT(AE$2:AE26+1)-1</f>
        <v>-6.4534635275721453E-3</v>
      </c>
      <c r="AM26" s="2">
        <f t="array" ref="AM26">PRODUCT(AF$2:AF26+1)-1</f>
        <v>1.9492477306382261E-2</v>
      </c>
      <c r="AN26" s="2"/>
      <c r="AO26" s="3">
        <f t="shared" si="7"/>
        <v>45782</v>
      </c>
      <c r="AP26" s="2">
        <f t="shared" si="38"/>
        <v>-2.4106869252278886E-4</v>
      </c>
      <c r="AQ26" s="2">
        <f t="shared" si="8"/>
        <v>2.1654947477229154E-5</v>
      </c>
      <c r="AR26" s="2">
        <f t="shared" si="39"/>
        <v>-1.4377243127350336E-3</v>
      </c>
      <c r="AS26" s="2" t="e">
        <f t="shared" si="56"/>
        <v>#N/A</v>
      </c>
      <c r="AT26" s="2">
        <f t="array" ref="AT26">PRODUCT($AP$2:AP26+1)-1</f>
        <v>8.0025942150521168E-3</v>
      </c>
      <c r="AU26" s="2">
        <f t="shared" si="10"/>
        <v>7.9464174427625878E-3</v>
      </c>
      <c r="AV26" s="69">
        <f t="shared" si="57"/>
        <v>100.80025942150523</v>
      </c>
      <c r="AW26" s="69">
        <f t="shared" si="11"/>
        <v>100.79464174427623</v>
      </c>
      <c r="AX26" s="2"/>
      <c r="AY26" s="2">
        <f t="shared" si="41"/>
        <v>-1.7470692612669975E-4</v>
      </c>
      <c r="AZ26" s="2">
        <f t="shared" si="42"/>
        <v>-2.1995336342487442E-4</v>
      </c>
      <c r="BA26" s="2">
        <f t="shared" si="58"/>
        <v>-4.5246437298174675E-5</v>
      </c>
      <c r="BB26" s="2">
        <f t="shared" si="43"/>
        <v>-3.2043208886821107E-5</v>
      </c>
      <c r="BC26" s="2"/>
      <c r="BD26" s="78">
        <f t="shared" si="13"/>
        <v>45782</v>
      </c>
      <c r="BE26" s="2">
        <f t="shared" si="44"/>
        <v>-1.9822561625527888E-4</v>
      </c>
      <c r="BF26" s="72">
        <f t="shared" si="45"/>
        <v>-3.2043208886821107E-5</v>
      </c>
      <c r="BG26" s="2" cm="1">
        <f t="array" ref="BG26">(PRODUCT(BF$2:BF26+1))-1</f>
        <v>2.2875108161901636E-5</v>
      </c>
      <c r="BH26" s="72">
        <f t="shared" si="46"/>
        <v>-1.4605994208969353E-3</v>
      </c>
      <c r="BI26" s="73">
        <f t="shared" si="47"/>
        <v>28355.363426680316</v>
      </c>
      <c r="BJ26" s="74">
        <f>SUM($BI$2:BI26)</f>
        <v>153926.55256787839</v>
      </c>
      <c r="BK26" s="72">
        <f t="shared" si="14"/>
        <v>-2.1727747169595539E-5</v>
      </c>
      <c r="BL26" s="2">
        <f>SUM($BK$2:BK26)</f>
        <v>-1.7718045074937947E-3</v>
      </c>
      <c r="BM26" s="2"/>
      <c r="BN26" s="79">
        <f t="shared" si="15"/>
        <v>45782</v>
      </c>
      <c r="BO26" s="2">
        <f t="array" ref="BO26">(PRODUCT(AB$2:AB26+1)-1)-(PRODUCT($K$2:$K26+1)-1)</f>
        <v>2.9601381785069325E-3</v>
      </c>
      <c r="BP26" s="2">
        <f t="array" ref="BP26">AJ26-(PRODUCT($K$2:K26+1)-1)</f>
        <v>-1.0188115900053085E-2</v>
      </c>
      <c r="BQ26" s="2" t="e">
        <f>NA()</f>
        <v>#N/A</v>
      </c>
      <c r="BR26" s="2">
        <f t="array" ref="BR26">(PRODUCT(AE$2:AE26+1)-1)-(PRODUCT($K$2:$K26+1)-1)</f>
        <v>-1.4399880970334733E-2</v>
      </c>
      <c r="BS26" s="2"/>
      <c r="BT26" s="3">
        <f t="shared" si="16"/>
        <v>45782</v>
      </c>
      <c r="BU26" s="2">
        <f t="shared" si="17"/>
        <v>-1.26299328874313E-4</v>
      </c>
      <c r="BV26" s="2">
        <f t="shared" si="18"/>
        <v>1.3642431112570501E-4</v>
      </c>
      <c r="BW26" s="2" cm="1">
        <f t="array" ref="BW26">PRODUCT($BU$2:BU26+1)-1</f>
        <v>-2.2416984572904974E-3</v>
      </c>
      <c r="BX26" s="2">
        <f t="array" ref="BX26">BW26-(PRODUCT($K$2:K26+1)-1)</f>
        <v>-1.0188115900053085E-2</v>
      </c>
      <c r="BY26" s="2">
        <f t="shared" si="19"/>
        <v>1.2865023195507536E-5</v>
      </c>
      <c r="BZ26" s="2"/>
      <c r="CC26" s="3">
        <v>44685</v>
      </c>
      <c r="CD26" s="2">
        <v>1.13035416182723E-2</v>
      </c>
      <c r="CE26" s="2">
        <v>1.11748662701876E-2</v>
      </c>
      <c r="CF26" s="2" t="e">
        <f>NA()</f>
        <v>#N/A</v>
      </c>
      <c r="CG26" s="2">
        <v>1.2492205000106947E-2</v>
      </c>
      <c r="CH26" s="2">
        <v>1.1655777631731423E-2</v>
      </c>
      <c r="CJ26" s="9">
        <f t="shared" si="20"/>
        <v>44685</v>
      </c>
      <c r="CK26" s="2">
        <f t="array" ref="CK26">PRODUCT(CD$2:CD26+1)-1</f>
        <v>-1.5071782409294965E-2</v>
      </c>
      <c r="CL26" s="2">
        <f t="array" ref="CL26">PRODUCT(CE$2:CE26+1)-1</f>
        <v>-1.4950269328576238E-2</v>
      </c>
      <c r="CM26" s="2"/>
      <c r="CN26" s="2">
        <f t="array" ref="CN26">PRODUCT(CG$2:CG26+1)-1</f>
        <v>-3.5131392025925523E-2</v>
      </c>
      <c r="CO26" s="2">
        <f t="array" ref="CO26">PRODUCT(CH$2:CH26+1)-1</f>
        <v>-4.16341129937986E-2</v>
      </c>
      <c r="CQ26" s="9">
        <f t="shared" si="21"/>
        <v>44685</v>
      </c>
      <c r="CR26" s="72">
        <f t="shared" si="22"/>
        <v>2.6562330584503635E-2</v>
      </c>
      <c r="CS26" s="72">
        <f t="shared" si="23"/>
        <v>2.6683843665222362E-2</v>
      </c>
      <c r="CT26" s="72"/>
      <c r="CU26" s="72">
        <f t="shared" si="24"/>
        <v>6.5027209678730769E-3</v>
      </c>
      <c r="CV26" s="72"/>
      <c r="CW26" s="3">
        <f t="shared" si="25"/>
        <v>44685</v>
      </c>
      <c r="CX26" s="75">
        <f t="shared" si="48"/>
        <v>96.138910809257851</v>
      </c>
      <c r="CY26" s="75">
        <f t="shared" si="49"/>
        <v>95.414934733464563</v>
      </c>
      <c r="CZ26" s="75">
        <f t="shared" si="50"/>
        <v>100.75876599173459</v>
      </c>
      <c r="DA26" s="72">
        <f>(CZ26/MAX($CZ$2:CZ26))-1</f>
        <v>-5.8509080785806855E-4</v>
      </c>
      <c r="DC26" s="3">
        <f t="shared" si="26"/>
        <v>44685</v>
      </c>
      <c r="DD26" s="2">
        <f t="shared" si="27"/>
        <v>-3.5223601345912327E-4</v>
      </c>
      <c r="DE26" s="2">
        <f t="shared" si="28"/>
        <v>-4.8091136154382319E-4</v>
      </c>
      <c r="DF26" s="2" t="e">
        <f>NA()</f>
        <v>#N/A</v>
      </c>
      <c r="DG26" s="2">
        <f t="shared" si="29"/>
        <v>8.3642736837552349E-4</v>
      </c>
      <c r="DH26" s="69"/>
      <c r="DI26" s="3">
        <f t="shared" si="59"/>
        <v>44685</v>
      </c>
      <c r="DJ26" s="2">
        <f t="shared" si="60"/>
        <v>3.3296181331050341E-2</v>
      </c>
      <c r="DK26" s="2">
        <f t="shared" si="61"/>
        <v>3.3284508560104988E-2</v>
      </c>
      <c r="DL26" s="2" t="e">
        <f>NA()</f>
        <v>#N/A</v>
      </c>
      <c r="DM26" s="2">
        <f t="shared" si="62"/>
        <v>1.3933752519387299E-2</v>
      </c>
      <c r="EM26" s="72"/>
      <c r="EN26" s="72"/>
      <c r="EO26" s="2"/>
      <c r="EP26" s="72"/>
      <c r="EQ26" s="72"/>
      <c r="ER26" s="72"/>
      <c r="ES26" s="72"/>
      <c r="ET26" s="72"/>
      <c r="EU26" s="72"/>
      <c r="EV26" s="72"/>
      <c r="EX26" s="72"/>
      <c r="EY26" s="72"/>
      <c r="EZ26" s="72"/>
      <c r="FP26" s="3"/>
      <c r="FR26" s="2"/>
    </row>
    <row r="27" spans="1:174" x14ac:dyDescent="0.3">
      <c r="A27" s="3">
        <f t="shared" si="0"/>
        <v>45783</v>
      </c>
      <c r="B27" s="47" t="s">
        <v>110</v>
      </c>
      <c r="C27" s="2">
        <f>VLOOKUP(C$1,EMD_Returns!$B:$XFD,MATCH('Headline Attribution'!$B27,EMD_Returns!$8:$8,0)-1,FALSE)/100</f>
        <v>5.0662949481794495E-4</v>
      </c>
      <c r="D27" s="2">
        <f>VLOOKUP(D$1,EMD_Returns!$B:$XFD,MATCH('Headline Attribution'!$B27,EMD_Returns!$8:$8,0)-1,FALSE)/100</f>
        <v>3.0637700383895399E-4</v>
      </c>
      <c r="E27" s="2">
        <f>IFERROR(VLOOKUP(E$1,EMD_Returns!$B:$XFD,MATCH('Headline Attribution'!$B27,EMD_Returns!$8:$8,0)-1,FALSE)/100,"#N/A")</f>
        <v>1.7375693264514199E-3</v>
      </c>
      <c r="F27" s="2">
        <f>VLOOKUP(F$1,EMD_Returns!$B:$XFD,MATCH('Headline Attribution'!$B27,EMD_Returns!$8:$8,0)-1,FALSE)/100</f>
        <v>8.2282653309340202E-4</v>
      </c>
      <c r="G27" s="2">
        <f>VLOOKUP(G$1,EMD_Returns!$B:$XFD,MATCH('Headline Attribution'!$B27,EMD_Returns!$8:$8,0)-1,FALSE)/100</f>
        <v>-8.4127874369044299E-4</v>
      </c>
      <c r="I27" s="9">
        <f t="shared" si="1"/>
        <v>45783</v>
      </c>
      <c r="J27" s="2">
        <f>VLOOKUP(J$1,EMD_Returns!$B:$XFD,MATCH('Headline Attribution'!$B27,EMD_Returns!$8:$8,0)-1,FALSE)/100</f>
        <v>4.9664054492781805E-4</v>
      </c>
      <c r="K27" s="85">
        <f>VLOOKUP(K$1,EMD_Returns!$B:$XFD,MATCH('Headline Attribution'!$B27,EMD_Returns!$32:$32,0)-1,FALSE)/100</f>
        <v>-2.2165640000004798E-4</v>
      </c>
      <c r="L27" s="2">
        <f t="shared" si="51"/>
        <v>7.1829694492786598E-4</v>
      </c>
      <c r="M27" s="2">
        <f t="shared" si="52"/>
        <v>-7.1443351262101551E-4</v>
      </c>
      <c r="N27" s="2" t="e">
        <f t="shared" si="53"/>
        <v>#N/A</v>
      </c>
      <c r="O27" s="2">
        <f t="array" ref="O27">(PRODUCT($J$2:J27+1))-1</f>
        <v>7.0085661558583201E-3</v>
      </c>
      <c r="P27" s="2">
        <f t="array" ref="P27">(PRODUCT($K$2:K27+1))-1</f>
        <v>7.7229996684793356E-3</v>
      </c>
      <c r="Q27" s="69">
        <f t="shared" si="54"/>
        <v>100.70085661558578</v>
      </c>
      <c r="R27" s="69">
        <f t="shared" si="55"/>
        <v>100.7722999668479</v>
      </c>
      <c r="T27" s="3">
        <f t="shared" si="4"/>
        <v>45783</v>
      </c>
      <c r="U27" s="70">
        <f>VLOOKUP(U$1,Market_Values!B:XFD,MATCH('Headline Attribution'!$B27,EMD_Returns!$8:$8,0)-1,FALSE)</f>
        <v>382045510.04289198</v>
      </c>
      <c r="V27" s="70">
        <f>VLOOKUP(V$1,Market_Values!$B:$XFD,MATCH('Headline Attribution'!$B27,EMD_Returns!$8:$8,0)-1,FALSE)</f>
        <v>187933489.81330001</v>
      </c>
      <c r="W27" s="70">
        <f>VLOOKUP(W$1,Market_Values!$B:$XFD,MATCH('Headline Attribution'!$B27,EMD_Returns!$8:$8,0)-1,FALSE)</f>
        <v>224296136.25600001</v>
      </c>
      <c r="X27" s="70">
        <f>VLOOKUP(X$1,Market_Values!$B:$XFD,MATCH('Headline Attribution'!$B27,EMD_Returns!$8:$8,0)-1,FALSE)</f>
        <v>265899583.29319099</v>
      </c>
      <c r="Y27" s="70">
        <f>VLOOKUP(Y$1,Market_Values!$B:$XFD,MATCH('Headline Attribution'!$B27,EMD_Returns!$8:$8,0)-1,FALSE)</f>
        <v>248989303.3326</v>
      </c>
      <c r="Z27" s="71"/>
      <c r="AA27" s="3">
        <f t="shared" si="5"/>
        <v>45783</v>
      </c>
      <c r="AB27" s="72">
        <f t="shared" si="33"/>
        <v>5.0662949481794495E-4</v>
      </c>
      <c r="AC27" s="72">
        <f t="shared" si="34"/>
        <v>3.0637700383895399E-4</v>
      </c>
      <c r="AD27" s="72">
        <f t="shared" si="35"/>
        <v>1.7375693264514199E-3</v>
      </c>
      <c r="AE27" s="72">
        <f t="shared" si="36"/>
        <v>8.2282653309340202E-4</v>
      </c>
      <c r="AF27" s="72">
        <f t="shared" si="37"/>
        <v>-8.4127874369044299E-4</v>
      </c>
      <c r="AG27" s="2"/>
      <c r="AH27" s="9">
        <f t="shared" si="6"/>
        <v>45783</v>
      </c>
      <c r="AI27" s="2">
        <f t="array" ref="AI27">PRODUCT(AB$2:AB27+1)-1</f>
        <v>1.1418710698852141E-2</v>
      </c>
      <c r="AJ27" s="2">
        <f t="array" ref="AJ27">PRODUCT($AC$2:AC27+1)-1</f>
        <v>-1.9360082583084193E-3</v>
      </c>
      <c r="AK27" s="2" cm="1">
        <f t="array" ref="AK27">IFERROR(PRODUCT($AD$2:AD27+1)-1,"#N/A")</f>
        <v>9.5373481519771541E-3</v>
      </c>
      <c r="AL27" s="2">
        <f t="array" ref="AL27">PRODUCT(AE$2:AE27+1)-1</f>
        <v>-5.6359470754995256E-3</v>
      </c>
      <c r="AM27" s="2">
        <f t="array" ref="AM27">PRODUCT(AF$2:AF27+1)-1</f>
        <v>1.8634799955872028E-2</v>
      </c>
      <c r="AN27" s="2"/>
      <c r="AO27" s="3">
        <f t="shared" si="7"/>
        <v>45783</v>
      </c>
      <c r="AP27" s="2">
        <f t="shared" si="38"/>
        <v>6.1327998277233085E-4</v>
      </c>
      <c r="AQ27" s="2">
        <f t="shared" si="8"/>
        <v>8.3493638277237878E-4</v>
      </c>
      <c r="AR27" s="2">
        <f t="shared" si="39"/>
        <v>-7.1443351262101551E-4</v>
      </c>
      <c r="AS27" s="2" t="e">
        <f t="shared" si="56"/>
        <v>#N/A</v>
      </c>
      <c r="AT27" s="2">
        <f t="array" ref="AT27">PRODUCT($AP$2:AP27+1)-1</f>
        <v>8.6207820286667847E-3</v>
      </c>
      <c r="AU27" s="2">
        <f t="shared" si="10"/>
        <v>7.7229996684793356E-3</v>
      </c>
      <c r="AV27" s="69">
        <f t="shared" si="57"/>
        <v>100.8620782028667</v>
      </c>
      <c r="AW27" s="69">
        <f t="shared" si="11"/>
        <v>100.7722999668479</v>
      </c>
      <c r="AX27" s="2"/>
      <c r="AY27" s="2">
        <f t="shared" si="41"/>
        <v>5.0637352992333325E-4</v>
      </c>
      <c r="AZ27" s="2">
        <f t="shared" si="42"/>
        <v>4.9252431447485787E-4</v>
      </c>
      <c r="BA27" s="2">
        <f t="shared" si="58"/>
        <v>-1.3849215448475381E-5</v>
      </c>
      <c r="BB27" s="2">
        <f t="shared" si="43"/>
        <v>-9.8076817003656322E-6</v>
      </c>
      <c r="BC27" s="2"/>
      <c r="BD27" s="78">
        <f t="shared" si="13"/>
        <v>45783</v>
      </c>
      <c r="BE27" s="2">
        <f t="shared" si="44"/>
        <v>5.0031677573449693E-4</v>
      </c>
      <c r="BF27" s="72">
        <f t="shared" si="45"/>
        <v>-9.8076817003656322E-6</v>
      </c>
      <c r="BG27" s="2" cm="1">
        <f t="array" ref="BG27">(PRODUCT(BF$2:BF27+1))-1</f>
        <v>1.3067202109695586E-5</v>
      </c>
      <c r="BH27" s="72">
        <f t="shared" si="46"/>
        <v>-7.275007147307111E-4</v>
      </c>
      <c r="BI27" s="73">
        <f t="shared" si="47"/>
        <v>1093068.6736005878</v>
      </c>
      <c r="BJ27" s="74">
        <f>SUM($BI$2:BI27)</f>
        <v>1246995.2261684663</v>
      </c>
      <c r="BK27" s="72">
        <f t="shared" si="14"/>
        <v>-7.7924612596390547E-6</v>
      </c>
      <c r="BL27" s="2">
        <f>SUM($BK$2:BK27)</f>
        <v>-1.7795969687534339E-3</v>
      </c>
      <c r="BM27" s="2"/>
      <c r="BN27" s="79">
        <f t="shared" si="15"/>
        <v>45783</v>
      </c>
      <c r="BO27" s="2">
        <f t="array" ref="BO27">(PRODUCT(AB$2:AB27+1)-1)-(PRODUCT($K$2:$K27+1)-1)</f>
        <v>3.6957110303728058E-3</v>
      </c>
      <c r="BP27" s="2">
        <f t="array" ref="BP27">AJ27-(PRODUCT($K$2:K27+1)-1)</f>
        <v>-9.6590079267877549E-3</v>
      </c>
      <c r="BQ27" s="2" t="e">
        <f>NA()</f>
        <v>#N/A</v>
      </c>
      <c r="BR27" s="2">
        <f t="array" ref="BR27">(PRODUCT(AE$2:AE27+1)-1)-(PRODUCT($K$2:$K27+1)-1)</f>
        <v>-1.3358946743978861E-2</v>
      </c>
      <c r="BS27" s="2"/>
      <c r="BT27" s="3">
        <f t="shared" si="16"/>
        <v>45783</v>
      </c>
      <c r="BU27" s="2">
        <f t="shared" si="17"/>
        <v>3.0637700383895399E-4</v>
      </c>
      <c r="BV27" s="2">
        <f t="shared" si="18"/>
        <v>5.2803340383900197E-4</v>
      </c>
      <c r="BW27" s="2" cm="1">
        <f t="array" ref="BW27">PRODUCT($BU$2:BU27+1)-1</f>
        <v>-1.9360082583084193E-3</v>
      </c>
      <c r="BX27" s="2">
        <f t="array" ref="BX27">BW27-(PRODUCT($K$2:K27+1)-1)</f>
        <v>-9.6590079267877549E-3</v>
      </c>
      <c r="BY27" s="2">
        <f t="shared" si="19"/>
        <v>4.9806262512575145E-5</v>
      </c>
      <c r="BZ27" s="2"/>
      <c r="CC27" s="3">
        <v>44686</v>
      </c>
      <c r="CD27" s="2">
        <v>-1.0839371052690101E-2</v>
      </c>
      <c r="CE27" s="2">
        <v>-1.50706561438088E-2</v>
      </c>
      <c r="CF27" s="2" t="e">
        <f>NA()</f>
        <v>#N/A</v>
      </c>
      <c r="CG27" s="2">
        <v>-1.7657483312732605E-2</v>
      </c>
      <c r="CH27" s="2">
        <v>-1.9374438733591792E-2</v>
      </c>
      <c r="CJ27" s="9">
        <f t="shared" si="20"/>
        <v>44686</v>
      </c>
      <c r="CK27" s="2">
        <f t="array" ref="CK27">PRODUCT(CD$2:CD27+1)-1</f>
        <v>-2.5747784820025266E-2</v>
      </c>
      <c r="CL27" s="2">
        <f t="array" ref="CL27">PRODUCT(CE$2:CE27+1)-1</f>
        <v>-2.9795615104076689E-2</v>
      </c>
      <c r="CM27" s="2"/>
      <c r="CN27" s="2">
        <f t="array" ref="CN27">PRODUCT(CG$2:CG27+1)-1</f>
        <v>-5.2168543370207376E-2</v>
      </c>
      <c r="CO27" s="2">
        <f t="array" ref="CO27">PRODUCT(CH$2:CH27+1)-1</f>
        <v>-6.0201914155964653E-2</v>
      </c>
      <c r="CQ27" s="9">
        <f t="shared" si="21"/>
        <v>44686</v>
      </c>
      <c r="CR27" s="72">
        <f t="shared" si="22"/>
        <v>3.4454129335939387E-2</v>
      </c>
      <c r="CS27" s="72">
        <f t="shared" si="23"/>
        <v>3.0406299051887964E-2</v>
      </c>
      <c r="CT27" s="72"/>
      <c r="CU27" s="72">
        <f t="shared" si="24"/>
        <v>8.0333707857572767E-3</v>
      </c>
      <c r="CV27" s="72"/>
      <c r="CW27" s="3">
        <f t="shared" si="25"/>
        <v>44686</v>
      </c>
      <c r="CX27" s="75">
        <f t="shared" si="48"/>
        <v>94.441339595939084</v>
      </c>
      <c r="CY27" s="75">
        <f t="shared" si="49"/>
        <v>93.566323926201392</v>
      </c>
      <c r="CZ27" s="75">
        <f t="shared" si="50"/>
        <v>100.93518226753019</v>
      </c>
      <c r="DA27" s="72">
        <f>(CZ27/MAX($CZ$2:CZ27))-1</f>
        <v>0</v>
      </c>
      <c r="DC27" s="3">
        <f t="shared" si="26"/>
        <v>44686</v>
      </c>
      <c r="DD27" s="2">
        <f t="shared" si="27"/>
        <v>8.5350676809016913E-3</v>
      </c>
      <c r="DE27" s="2">
        <f t="shared" si="28"/>
        <v>4.3037825897829923E-3</v>
      </c>
      <c r="DF27" s="2" t="e">
        <f>NA()</f>
        <v>#N/A</v>
      </c>
      <c r="DG27" s="2">
        <f t="shared" si="29"/>
        <v>1.716955420859187E-3</v>
      </c>
      <c r="DH27" s="69"/>
      <c r="DI27" s="3">
        <f t="shared" si="59"/>
        <v>44686</v>
      </c>
      <c r="DJ27" s="2">
        <f t="shared" si="60"/>
        <v>4.0715650209710116E-2</v>
      </c>
      <c r="DK27" s="2">
        <f t="shared" si="61"/>
        <v>3.3323300215996665E-2</v>
      </c>
      <c r="DL27" s="2" t="e">
        <f>NA()</f>
        <v>#N/A</v>
      </c>
      <c r="DM27" s="2">
        <f t="shared" si="62"/>
        <v>1.4538459884173866E-2</v>
      </c>
      <c r="EM27" s="72"/>
      <c r="EN27" s="72"/>
      <c r="EO27" s="2"/>
      <c r="EP27" s="72"/>
      <c r="EQ27" s="72"/>
      <c r="ER27" s="72"/>
      <c r="ES27" s="72"/>
      <c r="ET27" s="72"/>
      <c r="EU27" s="72"/>
      <c r="EV27" s="72"/>
      <c r="EX27" s="72"/>
      <c r="EY27" s="72"/>
      <c r="EZ27" s="72"/>
      <c r="FP27" s="3"/>
      <c r="FR27" s="2"/>
    </row>
    <row r="28" spans="1:174" x14ac:dyDescent="0.3">
      <c r="A28" s="3">
        <f t="shared" si="0"/>
        <v>45784</v>
      </c>
      <c r="B28" s="47" t="s">
        <v>111</v>
      </c>
      <c r="C28" s="2">
        <f>VLOOKUP(C$1,EMD_Returns!$B:$XFD,MATCH('Headline Attribution'!$B28,EMD_Returns!$8:$8,0)-1,FALSE)/100</f>
        <v>-1.0857571474576199E-4</v>
      </c>
      <c r="D28" s="2">
        <f>VLOOKUP(D$1,EMD_Returns!$B:$XFD,MATCH('Headline Attribution'!$B28,EMD_Returns!$8:$8,0)-1,FALSE)/100</f>
        <v>1.83676262127208E-3</v>
      </c>
      <c r="E28" s="2">
        <f>IFERROR(VLOOKUP(E$1,EMD_Returns!$B:$XFD,MATCH('Headline Attribution'!$B28,EMD_Returns!$8:$8,0)-1,FALSE)/100,"#N/A")</f>
        <v>4.0387618730637299E-3</v>
      </c>
      <c r="F28" s="2">
        <f>VLOOKUP(F$1,EMD_Returns!$B:$XFD,MATCH('Headline Attribution'!$B28,EMD_Returns!$8:$8,0)-1,FALSE)/100</f>
        <v>3.0758018798537901E-3</v>
      </c>
      <c r="G28" s="2">
        <f>VLOOKUP(G$1,EMD_Returns!$B:$XFD,MATCH('Headline Attribution'!$B28,EMD_Returns!$8:$8,0)-1,FALSE)/100</f>
        <v>9.3554121059025207E-4</v>
      </c>
      <c r="I28" s="9">
        <f t="shared" si="1"/>
        <v>45784</v>
      </c>
      <c r="J28" s="2">
        <f>VLOOKUP(J$1,EMD_Returns!$B:$XFD,MATCH('Headline Attribution'!$B28,EMD_Returns!$8:$8,0)-1,FALSE)/100</f>
        <v>1.7269198034555199E-3</v>
      </c>
      <c r="K28" s="85">
        <f>VLOOKUP(K$1,EMD_Returns!$B:$XFD,MATCH('Headline Attribution'!$B28,EMD_Returns!$32:$32,0)-1,FALSE)/100</f>
        <v>1.2485548000000799E-3</v>
      </c>
      <c r="L28" s="2">
        <f t="shared" si="51"/>
        <v>4.7836500345544005E-4</v>
      </c>
      <c r="M28" s="2">
        <f t="shared" si="52"/>
        <v>-2.3360786578363602E-4</v>
      </c>
      <c r="N28" s="2" t="e">
        <f t="shared" si="53"/>
        <v>#N/A</v>
      </c>
      <c r="O28" s="2">
        <f t="array" ref="O28">(PRODUCT($J$2:J28+1))-1</f>
        <v>8.7475891910022696E-3</v>
      </c>
      <c r="P28" s="2">
        <f t="array" ref="P28">(PRODUCT($K$2:K28+1))-1</f>
        <v>8.9811970567859056E-3</v>
      </c>
      <c r="Q28" s="69">
        <f t="shared" si="54"/>
        <v>100.87475891910017</v>
      </c>
      <c r="R28" s="69">
        <f t="shared" si="55"/>
        <v>100.89811970567855</v>
      </c>
      <c r="T28" s="3">
        <f t="shared" si="4"/>
        <v>45784</v>
      </c>
      <c r="U28" s="70">
        <f>VLOOKUP(U$1,Market_Values!B:XFD,MATCH('Headline Attribution'!$B28,EMD_Returns!$8:$8,0)-1,FALSE)</f>
        <v>382582522.30080497</v>
      </c>
      <c r="V28" s="70">
        <f>VLOOKUP(V$1,Market_Values!$B:$XFD,MATCH('Headline Attribution'!$B28,EMD_Returns!$8:$8,0)-1,FALSE)</f>
        <v>187991068.31283</v>
      </c>
      <c r="W28" s="70">
        <f>VLOOKUP(W$1,Market_Values!$B:$XFD,MATCH('Headline Attribution'!$B28,EMD_Returns!$8:$8,0)-1,FALSE)</f>
        <v>224685866.34240001</v>
      </c>
      <c r="X28" s="70">
        <f>VLOOKUP(X$1,Market_Values!$B:$XFD,MATCH('Headline Attribution'!$B28,EMD_Returns!$8:$8,0)-1,FALSE)</f>
        <v>266161022.736417</v>
      </c>
      <c r="Y28" s="70">
        <f>VLOOKUP(Y$1,Market_Values!$B:$XFD,MATCH('Headline Attribution'!$B28,EMD_Returns!$8:$8,0)-1,FALSE)</f>
        <v>248779833.92429999</v>
      </c>
      <c r="Z28" s="71"/>
      <c r="AA28" s="3">
        <f t="shared" si="5"/>
        <v>45784</v>
      </c>
      <c r="AB28" s="72">
        <f t="shared" si="33"/>
        <v>-1.0857571474576199E-4</v>
      </c>
      <c r="AC28" s="72">
        <f t="shared" si="34"/>
        <v>1.83676262127208E-3</v>
      </c>
      <c r="AD28" s="72">
        <f t="shared" si="35"/>
        <v>4.0387618730637299E-3</v>
      </c>
      <c r="AE28" s="72">
        <f t="shared" si="36"/>
        <v>3.0758018798537901E-3</v>
      </c>
      <c r="AF28" s="72">
        <f t="shared" si="37"/>
        <v>9.3554121059025207E-4</v>
      </c>
      <c r="AG28" s="2"/>
      <c r="AH28" s="9">
        <f t="shared" si="6"/>
        <v>45784</v>
      </c>
      <c r="AI28" s="2">
        <f t="array" ref="AI28">PRODUCT(AB$2:AB28+1)-1</f>
        <v>1.1308895189430679E-2</v>
      </c>
      <c r="AJ28" s="2">
        <f t="array" ref="AJ28">PRODUCT($AC$2:AC28+1)-1</f>
        <v>-1.0280162463971454E-4</v>
      </c>
      <c r="AK28" s="2" cm="1">
        <f t="array" ref="AK28">IFERROR(PRODUCT($AD$2:AD28+1)-1,"#N/A")</f>
        <v>1.3614629103127163E-2</v>
      </c>
      <c r="AL28" s="2">
        <f t="array" ref="AL28">PRODUCT(AE$2:AE28+1)-1</f>
        <v>-2.5774802522553486E-3</v>
      </c>
      <c r="AM28" s="2">
        <f t="array" ref="AM28">PRODUCT(AF$2:AF28+1)-1</f>
        <v>1.9587774789772139E-2</v>
      </c>
      <c r="AN28" s="2"/>
      <c r="AO28" s="3">
        <f t="shared" si="7"/>
        <v>45784</v>
      </c>
      <c r="AP28" s="2">
        <f t="shared" si="38"/>
        <v>2.131681940727203E-3</v>
      </c>
      <c r="AQ28" s="2">
        <f t="shared" si="8"/>
        <v>8.8312714072712314E-4</v>
      </c>
      <c r="AR28" s="2">
        <f t="shared" si="39"/>
        <v>-2.3360786578363602E-4</v>
      </c>
      <c r="AS28" s="2" t="e">
        <f t="shared" si="56"/>
        <v>#N/A</v>
      </c>
      <c r="AT28" s="2">
        <f t="array" ref="AT28">PRODUCT($AP$2:AP28+1)-1</f>
        <v>1.0770840734759313E-2</v>
      </c>
      <c r="AU28" s="2">
        <f t="shared" si="10"/>
        <v>8.9811970567859056E-3</v>
      </c>
      <c r="AV28" s="69">
        <f t="shared" si="57"/>
        <v>101.07708407347596</v>
      </c>
      <c r="AW28" s="69">
        <f t="shared" si="11"/>
        <v>100.89811970567855</v>
      </c>
      <c r="AX28" s="2"/>
      <c r="AY28" s="2">
        <f t="shared" si="41"/>
        <v>2.471716896194963E-3</v>
      </c>
      <c r="AZ28" s="2">
        <f t="shared" si="42"/>
        <v>2.4839433444001895E-3</v>
      </c>
      <c r="BA28" s="2">
        <f t="shared" si="58"/>
        <v>1.2226448205226569E-5</v>
      </c>
      <c r="BB28" s="2">
        <f t="shared" si="43"/>
        <v>8.6562877156268188E-6</v>
      </c>
      <c r="BC28" s="2"/>
      <c r="BD28" s="78">
        <f t="shared" si="13"/>
        <v>45784</v>
      </c>
      <c r="BE28" s="2">
        <f t="shared" si="44"/>
        <v>1.7335677468051801E-3</v>
      </c>
      <c r="BF28" s="72">
        <f t="shared" si="45"/>
        <v>8.6562877156268188E-6</v>
      </c>
      <c r="BG28" s="2" cm="1">
        <f t="array" ref="BG28">(PRODUCT(BF$2:BF28+1))-1</f>
        <v>2.1723602938950037E-5</v>
      </c>
      <c r="BH28" s="72">
        <f t="shared" si="46"/>
        <v>-2.5533146872258605E-4</v>
      </c>
      <c r="BI28" s="73">
        <f t="shared" si="47"/>
        <v>1157073.4567441421</v>
      </c>
      <c r="BJ28" s="74">
        <f>SUM($BI$2:BI28)</f>
        <v>2404068.6829126086</v>
      </c>
      <c r="BK28" s="72">
        <f t="shared" si="14"/>
        <v>7.5037559759500946E-4</v>
      </c>
      <c r="BL28" s="2">
        <f>SUM($BK$2:BK28)</f>
        <v>-1.0292213711584244E-3</v>
      </c>
      <c r="BM28" s="2"/>
      <c r="BN28" s="79">
        <f t="shared" si="15"/>
        <v>45784</v>
      </c>
      <c r="BO28" s="2">
        <f t="array" ref="BO28">(PRODUCT(AB$2:AB28+1)-1)-(PRODUCT($K$2:$K28+1)-1)</f>
        <v>2.3276981326447732E-3</v>
      </c>
      <c r="BP28" s="2">
        <f t="array" ref="BP28">AJ28-(PRODUCT($K$2:K28+1)-1)</f>
        <v>-9.0839986814256202E-3</v>
      </c>
      <c r="BQ28" s="2" t="e">
        <f>NA()</f>
        <v>#N/A</v>
      </c>
      <c r="BR28" s="2">
        <f t="array" ref="BR28">(PRODUCT(AE$2:AE28+1)-1)-(PRODUCT($K$2:$K28+1)-1)</f>
        <v>-1.1558677309041254E-2</v>
      </c>
      <c r="BS28" s="2"/>
      <c r="BT28" s="3">
        <f t="shared" si="16"/>
        <v>45784</v>
      </c>
      <c r="BU28" s="2">
        <f t="shared" si="17"/>
        <v>1.83676262127208E-3</v>
      </c>
      <c r="BV28" s="2">
        <f t="shared" si="18"/>
        <v>5.8820782127200016E-4</v>
      </c>
      <c r="BW28" s="2" cm="1">
        <f t="array" ref="BW28">PRODUCT($BU$2:BU28+1)-1</f>
        <v>-1.0280162463971454E-4</v>
      </c>
      <c r="BX28" s="2">
        <f t="array" ref="BX28">BW28-(PRODUCT($K$2:K28+1)-1)</f>
        <v>-9.0839986814256202E-3</v>
      </c>
      <c r="BY28" s="2">
        <f t="shared" si="19"/>
        <v>5.5417040892449537E-5</v>
      </c>
      <c r="BZ28" s="2"/>
      <c r="CC28" s="3">
        <v>44687</v>
      </c>
      <c r="CD28" s="2">
        <v>-3.7331838425350701E-3</v>
      </c>
      <c r="CE28" s="2">
        <v>-6.0894451251383196E-3</v>
      </c>
      <c r="CF28" s="2" t="e">
        <f>NA()</f>
        <v>#N/A</v>
      </c>
      <c r="CG28" s="2">
        <v>-1.0265694923405021E-2</v>
      </c>
      <c r="CH28" s="2">
        <v>-1.2820762621047144E-2</v>
      </c>
      <c r="CJ28" s="9">
        <f t="shared" si="20"/>
        <v>44687</v>
      </c>
      <c r="CK28" s="2">
        <f t="array" ref="CK28">PRODUCT(CD$2:CD28+1)-1</f>
        <v>-2.9384847448289175E-2</v>
      </c>
      <c r="CL28" s="2">
        <f t="array" ref="CL28">PRODUCT(CE$2:CE28+1)-1</f>
        <v>-3.570362146606898E-2</v>
      </c>
      <c r="CM28" s="2"/>
      <c r="CN28" s="2">
        <f t="array" ref="CN28">PRODUCT(CG$2:CG28+1)-1</f>
        <v>-6.1898691942775419E-2</v>
      </c>
      <c r="CO28" s="2">
        <f t="array" ref="CO28">PRODUCT(CH$2:CH28+1)-1</f>
        <v>-7.2250842326285536E-2</v>
      </c>
      <c r="CQ28" s="9">
        <f t="shared" si="21"/>
        <v>44687</v>
      </c>
      <c r="CR28" s="72">
        <f t="shared" si="22"/>
        <v>4.2865994877996361E-2</v>
      </c>
      <c r="CS28" s="72">
        <f t="shared" si="23"/>
        <v>3.6547220860216556E-2</v>
      </c>
      <c r="CT28" s="72"/>
      <c r="CU28" s="72">
        <f t="shared" si="24"/>
        <v>1.0352150383510117E-2</v>
      </c>
      <c r="CV28" s="72"/>
      <c r="CW28" s="3">
        <f t="shared" si="25"/>
        <v>44687</v>
      </c>
      <c r="CX28" s="75">
        <f t="shared" si="48"/>
        <v>93.471833615489487</v>
      </c>
      <c r="CY28" s="75">
        <f t="shared" si="49"/>
        <v>92.366732297819553</v>
      </c>
      <c r="CZ28" s="75">
        <f t="shared" si="50"/>
        <v>101.19642785901178</v>
      </c>
      <c r="DA28" s="72">
        <f>(CZ28/MAX($CZ$2:CZ28))-1</f>
        <v>0</v>
      </c>
      <c r="DC28" s="3">
        <f t="shared" si="26"/>
        <v>44687</v>
      </c>
      <c r="DD28" s="2">
        <f t="shared" si="27"/>
        <v>9.0875787785120732E-3</v>
      </c>
      <c r="DE28" s="2">
        <f t="shared" si="28"/>
        <v>6.7313174959088241E-3</v>
      </c>
      <c r="DF28" s="2" t="e">
        <f>NA()</f>
        <v>#N/A</v>
      </c>
      <c r="DG28" s="2">
        <f t="shared" si="29"/>
        <v>2.5550676976421223E-3</v>
      </c>
      <c r="DH28" s="69"/>
      <c r="DI28" s="3">
        <f t="shared" si="59"/>
        <v>44687</v>
      </c>
      <c r="DJ28" s="2">
        <f t="shared" si="60"/>
        <v>4.696339133246228E-2</v>
      </c>
      <c r="DK28" s="2">
        <f t="shared" si="61"/>
        <v>3.7885013298581773E-2</v>
      </c>
      <c r="DL28" s="2" t="e">
        <f>NA()</f>
        <v>#N/A</v>
      </c>
      <c r="DM28" s="2">
        <f t="shared" si="62"/>
        <v>1.6086608646685884E-2</v>
      </c>
      <c r="EM28" s="72"/>
      <c r="EN28" s="72"/>
      <c r="EO28" s="2"/>
      <c r="EP28" s="72"/>
      <c r="EQ28" s="72"/>
      <c r="ER28" s="72"/>
      <c r="ES28" s="72"/>
      <c r="ET28" s="72"/>
      <c r="EU28" s="72"/>
      <c r="EV28" s="72"/>
      <c r="EX28" s="72"/>
      <c r="EY28" s="72"/>
      <c r="EZ28" s="72"/>
      <c r="FP28" s="3"/>
      <c r="FR28" s="2"/>
    </row>
    <row r="29" spans="1:174" x14ac:dyDescent="0.3">
      <c r="A29" s="3">
        <f t="shared" si="0"/>
        <v>45785</v>
      </c>
      <c r="B29" s="47" t="s">
        <v>112</v>
      </c>
      <c r="C29" s="2">
        <f>VLOOKUP(C$1,EMD_Returns!$B:$XFD,MATCH('Headline Attribution'!$B29,EMD_Returns!$8:$8,0)-1,FALSE)/100</f>
        <v>-8.1685421303823202E-4</v>
      </c>
      <c r="D29" s="2">
        <f>VLOOKUP(D$1,EMD_Returns!$B:$XFD,MATCH('Headline Attribution'!$B29,EMD_Returns!$8:$8,0)-1,FALSE)/100</f>
        <v>0</v>
      </c>
      <c r="E29" s="2">
        <f>IFERROR(VLOOKUP(E$1,EMD_Returns!$B:$XFD,MATCH('Headline Attribution'!$B29,EMD_Returns!$8:$8,0)-1,FALSE)/100,"#N/A")</f>
        <v>1.6574550415326999E-4</v>
      </c>
      <c r="F29" s="2">
        <f>VLOOKUP(F$1,EMD_Returns!$B:$XFD,MATCH('Headline Attribution'!$B29,EMD_Returns!$8:$8,0)-1,FALSE)/100</f>
        <v>9.7018800815984506E-4</v>
      </c>
      <c r="G29" s="2">
        <f>VLOOKUP(G$1,EMD_Returns!$B:$XFD,MATCH('Headline Attribution'!$B29,EMD_Returns!$8:$8,0)-1,FALSE)/100</f>
        <v>0</v>
      </c>
      <c r="I29" s="9">
        <f t="shared" si="1"/>
        <v>45785</v>
      </c>
      <c r="J29" s="2">
        <f>VLOOKUP(J$1,EMD_Returns!$B:$XFD,MATCH('Headline Attribution'!$B29,EMD_Returns!$8:$8,0)-1,FALSE)/100</f>
        <v>-1.22410717652288E-5</v>
      </c>
      <c r="K29" s="85">
        <f>VLOOKUP(K$1,EMD_Returns!$B:$XFD,MATCH('Headline Attribution'!$B29,EMD_Returns!$32:$32,0)-1,FALSE)/100</f>
        <v>-5.9034555000003796E-4</v>
      </c>
      <c r="L29" s="2">
        <f t="shared" si="51"/>
        <v>5.7810447823480914E-4</v>
      </c>
      <c r="M29" s="2">
        <f t="shared" si="52"/>
        <v>3.4969154230024557E-4</v>
      </c>
      <c r="N29" s="2" t="e">
        <f t="shared" si="53"/>
        <v>#N/A</v>
      </c>
      <c r="O29" s="2">
        <f t="array" ref="O29">(PRODUCT($J$2:J29+1))-1</f>
        <v>8.7352410393699564E-3</v>
      </c>
      <c r="P29" s="2">
        <f t="array" ref="P29">(PRODUCT($K$2:K29+1))-1</f>
        <v>8.3855494970697109E-3</v>
      </c>
      <c r="Q29" s="69">
        <f t="shared" si="54"/>
        <v>100.87352410393694</v>
      </c>
      <c r="R29" s="69">
        <f t="shared" si="55"/>
        <v>100.83855494970693</v>
      </c>
      <c r="T29" s="3">
        <f t="shared" si="4"/>
        <v>45785</v>
      </c>
      <c r="U29" s="70">
        <f>VLOOKUP(U$1,Market_Values!B:XFD,MATCH('Headline Attribution'!$B29,EMD_Returns!$8:$8,0)-1,FALSE)</f>
        <v>382540983.12999701</v>
      </c>
      <c r="V29" s="70">
        <f>VLOOKUP(V$1,Market_Values!$B:$XFD,MATCH('Headline Attribution'!$B29,EMD_Returns!$8:$8,0)-1,FALSE)</f>
        <v>188336363.28024</v>
      </c>
      <c r="W29" s="70">
        <f>VLOOKUP(W$1,Market_Values!$B:$XFD,MATCH('Headline Attribution'!$B29,EMD_Returns!$8:$8,0)-1,FALSE)</f>
        <v>225593319.0528</v>
      </c>
      <c r="X29" s="70">
        <f>VLOOKUP(X$1,Market_Values!$B:$XFD,MATCH('Headline Attribution'!$B29,EMD_Returns!$8:$8,0)-1,FALSE)</f>
        <v>266982426.803269</v>
      </c>
      <c r="Y29" s="70">
        <f>VLOOKUP(Y$1,Market_Values!$B:$XFD,MATCH('Headline Attribution'!$B29,EMD_Returns!$8:$8,0)-1,FALSE)</f>
        <v>249012577.71129999</v>
      </c>
      <c r="Z29" s="71"/>
      <c r="AA29" s="3">
        <f t="shared" si="5"/>
        <v>45785</v>
      </c>
      <c r="AB29" s="72">
        <f t="shared" si="33"/>
        <v>-8.1685421303823202E-4</v>
      </c>
      <c r="AC29" s="72">
        <f t="shared" si="34"/>
        <v>0</v>
      </c>
      <c r="AD29" s="72">
        <f t="shared" si="35"/>
        <v>1.6574550415326999E-4</v>
      </c>
      <c r="AE29" s="72">
        <f t="shared" si="36"/>
        <v>9.7018800815984506E-4</v>
      </c>
      <c r="AF29" s="72">
        <f t="shared" si="37"/>
        <v>0</v>
      </c>
      <c r="AG29" s="2"/>
      <c r="AH29" s="9">
        <f t="shared" si="6"/>
        <v>45785</v>
      </c>
      <c r="AI29" s="2">
        <f t="array" ref="AI29">PRODUCT(AB$2:AB29+1)-1</f>
        <v>1.0482803257712225E-2</v>
      </c>
      <c r="AJ29" s="2">
        <f t="array" ref="AJ29">PRODUCT($AC$2:AC29+1)-1</f>
        <v>-1.0280162463971454E-4</v>
      </c>
      <c r="AK29" s="2" cm="1">
        <f t="array" ref="AK29">IFERROR(PRODUCT($AD$2:AD29+1)-1,"#N/A")</f>
        <v>1.3782631170844883E-2</v>
      </c>
      <c r="AL29" s="2">
        <f t="array" ref="AL29">PRODUCT(AE$2:AE29+1)-1</f>
        <v>-1.6097928845275611E-3</v>
      </c>
      <c r="AM29" s="2">
        <f t="array" ref="AM29">PRODUCT(AF$2:AF29+1)-1</f>
        <v>1.9587774789772139E-2</v>
      </c>
      <c r="AN29" s="2"/>
      <c r="AO29" s="3">
        <f t="shared" si="7"/>
        <v>45785</v>
      </c>
      <c r="AP29" s="2">
        <f t="shared" si="38"/>
        <v>-1.5107376688638265E-5</v>
      </c>
      <c r="AQ29" s="2">
        <f t="shared" si="8"/>
        <v>5.7523817331139968E-4</v>
      </c>
      <c r="AR29" s="2">
        <f t="shared" si="39"/>
        <v>3.4969154230024557E-4</v>
      </c>
      <c r="AS29" s="2" t="e">
        <f t="shared" si="56"/>
        <v>#N/A</v>
      </c>
      <c r="AT29" s="2">
        <f t="array" ref="AT29">PRODUCT($AP$2:AP29+1)-1</f>
        <v>1.0755570638922407E-2</v>
      </c>
      <c r="AU29" s="2">
        <f t="shared" si="10"/>
        <v>8.3855494970697109E-3</v>
      </c>
      <c r="AV29" s="69">
        <f t="shared" si="57"/>
        <v>101.07555706389228</v>
      </c>
      <c r="AW29" s="69">
        <f t="shared" si="11"/>
        <v>100.83855494970693</v>
      </c>
      <c r="AX29" s="2"/>
      <c r="AY29" s="2">
        <f t="shared" si="41"/>
        <v>2.8398337807827878E-4</v>
      </c>
      <c r="AZ29" s="2">
        <f t="shared" si="42"/>
        <v>3.1875078860287936E-4</v>
      </c>
      <c r="BA29" s="2">
        <f t="shared" si="58"/>
        <v>3.4767410524600589E-5</v>
      </c>
      <c r="BB29" s="2">
        <f t="shared" si="43"/>
        <v>2.4633843066648075E-5</v>
      </c>
      <c r="BC29" s="2"/>
      <c r="BD29" s="78">
        <f t="shared" si="13"/>
        <v>45785</v>
      </c>
      <c r="BE29" s="2">
        <f t="shared" si="44"/>
        <v>-9.6127578565172865E-6</v>
      </c>
      <c r="BF29" s="72">
        <f t="shared" si="45"/>
        <v>2.4633843066648075E-5</v>
      </c>
      <c r="BG29" s="2" cm="1">
        <f t="array" ref="BG29">(PRODUCT(BF$2:BF29+1))-1</f>
        <v>4.6357981141609272E-5</v>
      </c>
      <c r="BH29" s="72">
        <f t="shared" si="46"/>
        <v>3.033335611586363E-4</v>
      </c>
      <c r="BI29" s="73">
        <f t="shared" si="47"/>
        <v>754980.35453184042</v>
      </c>
      <c r="BJ29" s="74">
        <f>SUM($BI$2:BI29)</f>
        <v>3159049.037444449</v>
      </c>
      <c r="BK29" s="72">
        <f t="shared" si="14"/>
        <v>3.2836354645939664E-4</v>
      </c>
      <c r="BL29" s="2">
        <f>SUM($BK$2:BK29)</f>
        <v>-7.0085782469902775E-4</v>
      </c>
      <c r="BM29" s="2"/>
      <c r="BN29" s="79">
        <f t="shared" si="15"/>
        <v>45785</v>
      </c>
      <c r="BO29" s="2">
        <f t="array" ref="BO29">(PRODUCT(AB$2:AB29+1)-1)-(PRODUCT($K$2:$K29+1)-1)</f>
        <v>2.0972537606425146E-3</v>
      </c>
      <c r="BP29" s="2">
        <f t="array" ref="BP29">AJ29-(PRODUCT($K$2:K29+1)-1)</f>
        <v>-8.4883511217094254E-3</v>
      </c>
      <c r="BQ29" s="2" t="e">
        <f>NA()</f>
        <v>#N/A</v>
      </c>
      <c r="BR29" s="2">
        <f t="array" ref="BR29">(PRODUCT(AE$2:AE29+1)-1)-(PRODUCT($K$2:$K29+1)-1)</f>
        <v>-9.995342381597272E-3</v>
      </c>
      <c r="BS29" s="2"/>
      <c r="BT29" s="3">
        <f t="shared" si="16"/>
        <v>45785</v>
      </c>
      <c r="BU29" s="2">
        <f t="shared" si="17"/>
        <v>0</v>
      </c>
      <c r="BV29" s="2">
        <f t="shared" si="18"/>
        <v>5.9034555000003796E-4</v>
      </c>
      <c r="BW29" s="2" cm="1">
        <f t="array" ref="BW29">PRODUCT($BU$2:BU29+1)-1</f>
        <v>-1.0280162463971454E-4</v>
      </c>
      <c r="BX29" s="2">
        <f t="array" ref="BX29">BW29-(PRODUCT($K$2:K29+1)-1)</f>
        <v>-8.4883511217094254E-3</v>
      </c>
      <c r="BY29" s="2">
        <f t="shared" si="19"/>
        <v>5.5512138174516282E-5</v>
      </c>
      <c r="BZ29" s="2"/>
      <c r="CC29" s="3">
        <v>44690</v>
      </c>
      <c r="CD29" s="2">
        <v>-2.03933424549535E-2</v>
      </c>
      <c r="CE29" s="2">
        <v>-1.5874323773269302E-2</v>
      </c>
      <c r="CF29" s="2" t="e">
        <f>NA()</f>
        <v>#N/A</v>
      </c>
      <c r="CG29" s="2">
        <v>-2.46569933315034E-2</v>
      </c>
      <c r="CH29" s="2">
        <v>-2.5250830619428344E-2</v>
      </c>
      <c r="CJ29" s="9">
        <f t="shared" si="20"/>
        <v>44690</v>
      </c>
      <c r="CK29" s="2">
        <f t="array" ref="CK29">PRODUCT(CD$2:CD29+1)-1</f>
        <v>-4.9178934646243122E-2</v>
      </c>
      <c r="CL29" s="2">
        <f t="array" ref="CL29">PRODUCT(CE$2:CE29+1)-1</f>
        <v>-5.1011174392307623E-2</v>
      </c>
      <c r="CM29" s="2"/>
      <c r="CN29" s="2">
        <f t="array" ref="CN29">PRODUCT(CG$2:CG29+1)-1</f>
        <v>-8.5029449639817067E-2</v>
      </c>
      <c r="CO29" s="2">
        <f t="array" ref="CO29">PRODUCT(CH$2:CH29+1)-1</f>
        <v>-9.56772791640218E-2</v>
      </c>
      <c r="CQ29" s="9">
        <f t="shared" si="21"/>
        <v>44690</v>
      </c>
      <c r="CR29" s="72">
        <f t="shared" si="22"/>
        <v>4.6498344517778678E-2</v>
      </c>
      <c r="CS29" s="72">
        <f t="shared" si="23"/>
        <v>4.4666104771714177E-2</v>
      </c>
      <c r="CT29" s="72"/>
      <c r="CU29" s="72">
        <f t="shared" si="24"/>
        <v>1.0647829524204733E-2</v>
      </c>
      <c r="CV29" s="72"/>
      <c r="CW29" s="3">
        <f t="shared" si="25"/>
        <v>44690</v>
      </c>
      <c r="CX29" s="75">
        <f t="shared" si="48"/>
        <v>91.167099237348964</v>
      </c>
      <c r="CY29" s="75">
        <f t="shared" si="49"/>
        <v>90.034395585697226</v>
      </c>
      <c r="CZ29" s="75">
        <f t="shared" si="50"/>
        <v>101.25807880897429</v>
      </c>
      <c r="DA29" s="72">
        <f>(CZ29/MAX($CZ$2:CZ29))-1</f>
        <v>0</v>
      </c>
      <c r="DC29" s="3">
        <f t="shared" si="26"/>
        <v>44690</v>
      </c>
      <c r="DD29" s="2">
        <f t="shared" si="27"/>
        <v>4.8574881644748436E-3</v>
      </c>
      <c r="DE29" s="2">
        <f t="shared" si="28"/>
        <v>9.3765068461590419E-3</v>
      </c>
      <c r="DF29" s="2" t="e">
        <f>NA()</f>
        <v>#N/A</v>
      </c>
      <c r="DG29" s="2">
        <f t="shared" si="29"/>
        <v>5.9383728792494414E-4</v>
      </c>
      <c r="DH29" s="69"/>
      <c r="DI29" s="3">
        <f t="shared" si="59"/>
        <v>44690</v>
      </c>
      <c r="DJ29" s="2">
        <f t="shared" si="60"/>
        <v>4.6772961457005269E-2</v>
      </c>
      <c r="DK29" s="2">
        <f t="shared" si="61"/>
        <v>4.5897965075779215E-2</v>
      </c>
      <c r="DL29" s="2" t="e">
        <f>NA()</f>
        <v>#N/A</v>
      </c>
      <c r="DM29" s="2">
        <f t="shared" si="62"/>
        <v>1.5926795469181385E-2</v>
      </c>
      <c r="EM29" s="72"/>
      <c r="EN29" s="72"/>
      <c r="EO29" s="2"/>
      <c r="EP29" s="72"/>
      <c r="EQ29" s="72"/>
      <c r="ER29" s="72"/>
      <c r="ES29" s="72"/>
      <c r="ET29" s="72"/>
      <c r="EU29" s="72"/>
      <c r="EV29" s="72"/>
      <c r="EX29" s="72"/>
      <c r="EY29" s="72"/>
      <c r="EZ29" s="72"/>
      <c r="FP29" s="3"/>
      <c r="FR29" s="2"/>
    </row>
    <row r="30" spans="1:174" x14ac:dyDescent="0.3">
      <c r="A30" s="3">
        <f t="shared" si="0"/>
        <v>45786</v>
      </c>
      <c r="B30" s="47" t="s">
        <v>113</v>
      </c>
      <c r="C30" s="2">
        <f>VLOOKUP(C$1,EMD_Returns!$B:$XFD,MATCH('Headline Attribution'!$B30,EMD_Returns!$8:$8,0)-1,FALSE)/100</f>
        <v>1.3513667158804299E-4</v>
      </c>
      <c r="D30" s="2">
        <f>VLOOKUP(D$1,EMD_Returns!$B:$XFD,MATCH('Headline Attribution'!$B30,EMD_Returns!$8:$8,0)-1,FALSE)/100</f>
        <v>-1.2844848121007499E-4</v>
      </c>
      <c r="E30" s="2">
        <f>IFERROR(VLOOKUP(E$1,EMD_Returns!$B:$XFD,MATCH('Headline Attribution'!$B30,EMD_Returns!$8:$8,0)-1,FALSE)/100,"#N/A")</f>
        <v>0</v>
      </c>
      <c r="F30" s="2">
        <f>VLOOKUP(F$1,EMD_Returns!$B:$XFD,MATCH('Headline Attribution'!$B30,EMD_Returns!$8:$8,0)-1,FALSE)/100</f>
        <v>3.0994282322627199E-4</v>
      </c>
      <c r="G30" s="2">
        <f>VLOOKUP(G$1,EMD_Returns!$B:$XFD,MATCH('Headline Attribution'!$B30,EMD_Returns!$8:$8,0)-1,FALSE)/100</f>
        <v>3.7386671651562503E-4</v>
      </c>
      <c r="I30" s="9">
        <f t="shared" si="1"/>
        <v>45786</v>
      </c>
      <c r="J30" s="2">
        <f>VLOOKUP(J$1,EMD_Returns!$B:$XFD,MATCH('Headline Attribution'!$B30,EMD_Returns!$8:$8,0)-1,FALSE)/100</f>
        <v>1.5496875018161701E-4</v>
      </c>
      <c r="K30" s="85">
        <f>VLOOKUP(K$1,EMD_Returns!$B:$XFD,MATCH('Headline Attribution'!$B30,EMD_Returns!$32:$32,0)-1,FALSE)/100</f>
        <v>1.1593725499992E-4</v>
      </c>
      <c r="L30" s="2">
        <f t="shared" si="51"/>
        <v>3.9031495181697011E-5</v>
      </c>
      <c r="M30" s="2">
        <f t="shared" si="52"/>
        <v>3.8910452927787276E-4</v>
      </c>
      <c r="N30" s="2" t="e">
        <f t="shared" si="53"/>
        <v>#N/A</v>
      </c>
      <c r="O30" s="2">
        <f t="array" ref="O30">(PRODUCT($J$2:J30+1))-1</f>
        <v>8.8915634789379361E-3</v>
      </c>
      <c r="P30" s="2">
        <f t="array" ref="P30">(PRODUCT($K$2:K30+1))-1</f>
        <v>8.5024589496600633E-3</v>
      </c>
      <c r="Q30" s="69">
        <f t="shared" si="54"/>
        <v>100.88915634789375</v>
      </c>
      <c r="R30" s="69">
        <f t="shared" si="55"/>
        <v>100.85024589496597</v>
      </c>
      <c r="T30" s="3">
        <f t="shared" si="4"/>
        <v>45786</v>
      </c>
      <c r="U30" s="70">
        <f>VLOOKUP(U$1,Market_Values!B:XFD,MATCH('Headline Attribution'!$B30,EMD_Returns!$8:$8,0)-1,FALSE)</f>
        <v>382228502.91626799</v>
      </c>
      <c r="V30" s="70">
        <f>VLOOKUP(V$1,Market_Values!$B:$XFD,MATCH('Headline Attribution'!$B30,EMD_Returns!$8:$8,0)-1,FALSE)</f>
        <v>188336363.28024</v>
      </c>
      <c r="W30" s="70">
        <f>VLOOKUP(W$1,Market_Values!$B:$XFD,MATCH('Headline Attribution'!$B30,EMD_Returns!$8:$8,0)-1,FALSE)</f>
        <v>225630710.13119999</v>
      </c>
      <c r="X30" s="70">
        <f>VLOOKUP(X$1,Market_Values!$B:$XFD,MATCH('Headline Attribution'!$B30,EMD_Returns!$8:$8,0)-1,FALSE)</f>
        <v>267241596.26917601</v>
      </c>
      <c r="Y30" s="70">
        <f>VLOOKUP(Y$1,Market_Values!$B:$XFD,MATCH('Headline Attribution'!$B30,EMD_Returns!$8:$8,0)-1,FALSE)</f>
        <v>249012577.71129999</v>
      </c>
      <c r="Z30" s="71"/>
      <c r="AA30" s="3">
        <f t="shared" si="5"/>
        <v>45786</v>
      </c>
      <c r="AB30" s="72">
        <f t="shared" si="33"/>
        <v>1.3513667158804299E-4</v>
      </c>
      <c r="AC30" s="72">
        <f t="shared" si="34"/>
        <v>-1.2844848121007499E-4</v>
      </c>
      <c r="AD30" s="72">
        <f t="shared" si="35"/>
        <v>0</v>
      </c>
      <c r="AE30" s="72">
        <f t="shared" si="36"/>
        <v>3.0994282322627199E-4</v>
      </c>
      <c r="AF30" s="72">
        <f t="shared" si="37"/>
        <v>3.7386671651562503E-4</v>
      </c>
      <c r="AG30" s="2"/>
      <c r="AH30" s="9">
        <f t="shared" si="6"/>
        <v>45786</v>
      </c>
      <c r="AI30" s="2">
        <f t="array" ref="AI30">PRODUCT(AB$2:AB30+1)-1</f>
        <v>1.0619356540441327E-2</v>
      </c>
      <c r="AJ30" s="2">
        <f t="array" ref="AJ30">PRODUCT($AC$2:AC30+1)-1</f>
        <v>-2.3123690113724393E-4</v>
      </c>
      <c r="AK30" s="2" cm="1">
        <f t="array" ref="AK30">IFERROR(PRODUCT($AD$2:AD30+1)-1,"#N/A")</f>
        <v>1.3782631170844883E-2</v>
      </c>
      <c r="AL30" s="2">
        <f t="array" ref="AL30">PRODUCT(AE$2:AE30+1)-1</f>
        <v>-1.3003490050527144E-3</v>
      </c>
      <c r="AM30" s="2">
        <f t="array" ref="AM30">PRODUCT(AF$2:AF30+1)-1</f>
        <v>1.9968964723332316E-2</v>
      </c>
      <c r="AN30" s="2"/>
      <c r="AO30" s="3">
        <f t="shared" si="7"/>
        <v>45786</v>
      </c>
      <c r="AP30" s="2">
        <f t="shared" si="38"/>
        <v>1.9125596012853241E-4</v>
      </c>
      <c r="AQ30" s="2">
        <f t="shared" si="8"/>
        <v>7.5318705128612413E-5</v>
      </c>
      <c r="AR30" s="2">
        <f t="shared" si="39"/>
        <v>3.8910452927787276E-4</v>
      </c>
      <c r="AS30" s="2" t="e">
        <f t="shared" si="56"/>
        <v>#N/A</v>
      </c>
      <c r="AT30" s="2">
        <f t="array" ref="AT30">PRODUCT($AP$2:AP30+1)-1</f>
        <v>1.0948883666040077E-2</v>
      </c>
      <c r="AU30" s="2">
        <f t="shared" si="10"/>
        <v>8.5024589496600633E-3</v>
      </c>
      <c r="AV30" s="69">
        <f t="shared" si="57"/>
        <v>101.09488836660405</v>
      </c>
      <c r="AW30" s="69">
        <f t="shared" si="11"/>
        <v>100.85024589496597</v>
      </c>
      <c r="AX30" s="2"/>
      <c r="AY30" s="2">
        <f t="shared" si="41"/>
        <v>1.3884026463295551E-4</v>
      </c>
      <c r="AZ30" s="2">
        <f t="shared" si="42"/>
        <v>1.6311776390469328E-4</v>
      </c>
      <c r="BA30" s="2">
        <f t="shared" si="58"/>
        <v>2.4277499271737761E-5</v>
      </c>
      <c r="BB30" s="2">
        <f t="shared" si="43"/>
        <v>1.7207093567436988E-5</v>
      </c>
      <c r="BC30" s="2"/>
      <c r="BD30" s="78">
        <f t="shared" si="13"/>
        <v>45786</v>
      </c>
      <c r="BE30" s="2">
        <f t="shared" si="44"/>
        <v>1.5460642711933407E-4</v>
      </c>
      <c r="BF30" s="72">
        <f t="shared" si="45"/>
        <v>1.7207093567436988E-5</v>
      </c>
      <c r="BG30" s="2" cm="1">
        <f t="array" ref="BG30">(PRODUCT(BF$2:BF30+1))-1</f>
        <v>6.3565872395088263E-5</v>
      </c>
      <c r="BH30" s="72">
        <f t="shared" si="46"/>
        <v>3.2553865688278449E-4</v>
      </c>
      <c r="BI30" s="73">
        <f t="shared" si="47"/>
        <v>98852.01573958309</v>
      </c>
      <c r="BJ30" s="74">
        <f>SUM($BI$2:BI30)</f>
        <v>3257901.053184032</v>
      </c>
      <c r="BK30" s="72">
        <f t="shared" si="14"/>
        <v>8.5113367853592039E-6</v>
      </c>
      <c r="BL30" s="2">
        <f>SUM($BK$2:BK30)</f>
        <v>-6.923464879136686E-4</v>
      </c>
      <c r="BM30" s="2"/>
      <c r="BN30" s="79">
        <f t="shared" si="15"/>
        <v>45786</v>
      </c>
      <c r="BO30" s="2">
        <f t="array" ref="BO30">(PRODUCT(AB$2:AB30+1)-1)-(PRODUCT($K$2:$K30+1)-1)</f>
        <v>2.1168975907812637E-3</v>
      </c>
      <c r="BP30" s="2">
        <f t="array" ref="BP30">AJ30-(PRODUCT($K$2:K30+1)-1)</f>
        <v>-8.7336958507973073E-3</v>
      </c>
      <c r="BQ30" s="2" t="e">
        <f>NA()</f>
        <v>#N/A</v>
      </c>
      <c r="BR30" s="2">
        <f t="array" ref="BR30">(PRODUCT(AE$2:AE30+1)-1)-(PRODUCT($K$2:$K30+1)-1)</f>
        <v>-9.8028079547127778E-3</v>
      </c>
      <c r="BS30" s="2"/>
      <c r="BT30" s="3">
        <f t="shared" si="16"/>
        <v>45786</v>
      </c>
      <c r="BU30" s="2">
        <f t="shared" si="17"/>
        <v>-1.2844848121007499E-4</v>
      </c>
      <c r="BV30" s="2">
        <f t="shared" si="18"/>
        <v>-2.44385736209995E-4</v>
      </c>
      <c r="BW30" s="2" cm="1">
        <f t="array" ref="BW30">PRODUCT($BU$2:BU30+1)-1</f>
        <v>-2.3123690113724393E-4</v>
      </c>
      <c r="BX30" s="2">
        <f t="array" ref="BX30">BW30-(PRODUCT($K$2:K30+1)-1)</f>
        <v>-8.7336958507973073E-3</v>
      </c>
      <c r="BY30" s="2">
        <f t="shared" si="19"/>
        <v>-2.2980740424299055E-5</v>
      </c>
      <c r="BZ30" s="2"/>
      <c r="CC30" s="3">
        <v>44691</v>
      </c>
      <c r="CD30" s="2">
        <v>-2.1385478276947402E-3</v>
      </c>
      <c r="CE30" s="2">
        <v>-2.3778862188715798E-3</v>
      </c>
      <c r="CF30" s="2" t="e">
        <f>NA()</f>
        <v>#N/A</v>
      </c>
      <c r="CG30" s="2">
        <v>-1.02326961462518E-3</v>
      </c>
      <c r="CH30" s="2">
        <v>-4.5897257638849442E-4</v>
      </c>
      <c r="CJ30" s="9">
        <f t="shared" si="20"/>
        <v>44691</v>
      </c>
      <c r="CK30" s="2">
        <f t="array" ref="CK30">PRODUCT(CD$2:CD30+1)-1</f>
        <v>-5.1212310970081831E-2</v>
      </c>
      <c r="CL30" s="2">
        <f t="array" ref="CL30">PRODUCT(CE$2:CE30+1)-1</f>
        <v>-5.3267761842583305E-2</v>
      </c>
      <c r="CM30" s="2"/>
      <c r="CN30" s="2">
        <f t="array" ref="CN30">PRODUCT(CG$2:CG30+1)-1</f>
        <v>-8.5965711202277473E-2</v>
      </c>
      <c r="CO30" s="2">
        <f t="array" ref="CO30">PRODUCT(CH$2:CH30+1)-1</f>
        <v>-9.6092338493090512E-2</v>
      </c>
      <c r="CQ30" s="9">
        <f t="shared" si="21"/>
        <v>44691</v>
      </c>
      <c r="CR30" s="72">
        <f t="shared" si="22"/>
        <v>4.4880027523008681E-2</v>
      </c>
      <c r="CS30" s="72">
        <f t="shared" si="23"/>
        <v>4.2824576650507207E-2</v>
      </c>
      <c r="CT30" s="72"/>
      <c r="CU30" s="72">
        <f t="shared" si="24"/>
        <v>1.0126627290813039E-2</v>
      </c>
      <c r="CV30" s="72"/>
      <c r="CW30" s="3">
        <f t="shared" si="25"/>
        <v>44691</v>
      </c>
      <c r="CX30" s="75">
        <f t="shared" si="48"/>
        <v>91.073810714845862</v>
      </c>
      <c r="CY30" s="75">
        <f t="shared" si="49"/>
        <v>89.993072267191678</v>
      </c>
      <c r="CZ30" s="75">
        <f t="shared" si="50"/>
        <v>101.20091293743749</v>
      </c>
      <c r="DA30" s="72">
        <f>(CZ30/MAX($CZ$2:CZ30))-1</f>
        <v>-5.6455615402939419E-4</v>
      </c>
      <c r="DC30" s="3">
        <f t="shared" si="26"/>
        <v>44691</v>
      </c>
      <c r="DD30" s="2">
        <f t="shared" si="27"/>
        <v>-1.6795752513062458E-3</v>
      </c>
      <c r="DE30" s="2">
        <f t="shared" si="28"/>
        <v>-1.9189136424830854E-3</v>
      </c>
      <c r="DF30" s="2" t="e">
        <f>NA()</f>
        <v>#N/A</v>
      </c>
      <c r="DG30" s="2">
        <f t="shared" si="29"/>
        <v>-5.6429703823668558E-4</v>
      </c>
      <c r="DH30" s="69"/>
      <c r="DI30" s="3">
        <f t="shared" si="59"/>
        <v>44691</v>
      </c>
      <c r="DJ30" s="2">
        <f t="shared" si="60"/>
        <v>4.8177644113729476E-2</v>
      </c>
      <c r="DK30" s="2">
        <f t="shared" si="61"/>
        <v>4.7137944520962281E-2</v>
      </c>
      <c r="DL30" s="2" t="e">
        <f>NA()</f>
        <v>#N/A</v>
      </c>
      <c r="DM30" s="2">
        <f t="shared" si="62"/>
        <v>1.6323062631141208E-2</v>
      </c>
      <c r="EM30" s="72"/>
      <c r="EN30" s="72"/>
      <c r="EO30" s="2"/>
      <c r="EP30" s="72"/>
      <c r="EQ30" s="72"/>
      <c r="ER30" s="72"/>
      <c r="ES30" s="72"/>
      <c r="ET30" s="72"/>
      <c r="EU30" s="72"/>
      <c r="EV30" s="72"/>
      <c r="EX30" s="72"/>
      <c r="EY30" s="72"/>
      <c r="EZ30" s="72"/>
      <c r="FP30" s="3"/>
      <c r="FR30" s="2"/>
    </row>
    <row r="31" spans="1:174" x14ac:dyDescent="0.3">
      <c r="A31" s="3">
        <f t="shared" si="0"/>
        <v>45789</v>
      </c>
      <c r="B31" s="47" t="s">
        <v>114</v>
      </c>
      <c r="C31" s="2">
        <f>VLOOKUP(C$1,EMD_Returns!$B:$XFD,MATCH('Headline Attribution'!$B31,EMD_Returns!$8:$8,0)-1,FALSE)/100</f>
        <v>-2.1327878281211E-3</v>
      </c>
      <c r="D31" s="2">
        <f>VLOOKUP(D$1,EMD_Returns!$B:$XFD,MATCH('Headline Attribution'!$B31,EMD_Returns!$8:$8,0)-1,FALSE)/100</f>
        <v>-2.9064423274578499E-3</v>
      </c>
      <c r="E31" s="2">
        <f>IFERROR(VLOOKUP(E$1,EMD_Returns!$B:$XFD,MATCH('Headline Attribution'!$B31,EMD_Returns!$8:$8,0)-1,FALSE)/100,"#N/A")</f>
        <v>8.5790953069926398E-3</v>
      </c>
      <c r="F31" s="2">
        <f>VLOOKUP(F$1,EMD_Returns!$B:$XFD,MATCH('Headline Attribution'!$B31,EMD_Returns!$8:$8,0)-1,FALSE)/100</f>
        <v>6.4486680514999097E-3</v>
      </c>
      <c r="G31" s="2">
        <f>VLOOKUP(G$1,EMD_Returns!$B:$XFD,MATCH('Headline Attribution'!$B31,EMD_Returns!$8:$8,0)-1,FALSE)/100</f>
        <v>-3.8307016724283801E-3</v>
      </c>
      <c r="I31" s="9">
        <f t="shared" si="1"/>
        <v>45789</v>
      </c>
      <c r="J31" s="2">
        <f>VLOOKUP(J$1,EMD_Returns!$B:$XFD,MATCH('Headline Attribution'!$B31,EMD_Returns!$8:$8,0)-1,FALSE)/100</f>
        <v>1.0228927459985399E-3</v>
      </c>
      <c r="K31" s="85">
        <f>VLOOKUP(K$1,EMD_Returns!$B:$XFD,MATCH('Headline Attribution'!$B31,EMD_Returns!$32:$32,0)-1,FALSE)/100</f>
        <v>-6.2355052499996099E-4</v>
      </c>
      <c r="L31" s="2">
        <f t="shared" si="51"/>
        <v>1.646443270998501E-3</v>
      </c>
      <c r="M31" s="2">
        <f t="shared" si="52"/>
        <v>2.0499446288013701E-3</v>
      </c>
      <c r="N31" s="2" t="e">
        <f t="shared" si="53"/>
        <v>#N/A</v>
      </c>
      <c r="O31" s="2">
        <f t="array" ref="O31">(PRODUCT($J$2:J31+1))-1</f>
        <v>9.9235513407196496E-3</v>
      </c>
      <c r="P31" s="2">
        <f t="array" ref="P31">(PRODUCT($K$2:K31+1))-1</f>
        <v>7.8736067119182795E-3</v>
      </c>
      <c r="Q31" s="69">
        <f t="shared" si="54"/>
        <v>100.99235513407191</v>
      </c>
      <c r="R31" s="69">
        <f t="shared" si="55"/>
        <v>100.78736067119178</v>
      </c>
      <c r="T31" s="3">
        <f t="shared" si="4"/>
        <v>45789</v>
      </c>
      <c r="U31" s="70">
        <f>VLOOKUP(U$1,Market_Values!B:XFD,MATCH('Headline Attribution'!$B31,EMD_Returns!$8:$8,0)-1,FALSE)</f>
        <v>382280156.00393802</v>
      </c>
      <c r="V31" s="70">
        <f>VLOOKUP(V$1,Market_Values!$B:$XFD,MATCH('Headline Attribution'!$B31,EMD_Returns!$8:$8,0)-1,FALSE)</f>
        <v>188312171.76041999</v>
      </c>
      <c r="W31" s="70">
        <f>VLOOKUP(W$1,Market_Values!$B:$XFD,MATCH('Headline Attribution'!$B31,EMD_Returns!$8:$8,0)-1,FALSE)</f>
        <v>225630710.13119999</v>
      </c>
      <c r="X31" s="70">
        <f>VLOOKUP(X$1,Market_Values!$B:$XFD,MATCH('Headline Attribution'!$B31,EMD_Returns!$8:$8,0)-1,FALSE)</f>
        <v>267324422.20801899</v>
      </c>
      <c r="Y31" s="70">
        <f>VLOOKUP(Y$1,Market_Values!$B:$XFD,MATCH('Headline Attribution'!$B31,EMD_Returns!$8:$8,0)-1,FALSE)</f>
        <v>249105675.2261</v>
      </c>
      <c r="Z31" s="71"/>
      <c r="AA31" s="3">
        <f t="shared" si="5"/>
        <v>45789</v>
      </c>
      <c r="AB31" s="72">
        <f t="shared" si="33"/>
        <v>-2.1327878281211E-3</v>
      </c>
      <c r="AC31" s="72">
        <f t="shared" si="34"/>
        <v>-2.9064423274578499E-3</v>
      </c>
      <c r="AD31" s="72">
        <f t="shared" si="35"/>
        <v>8.5790953069926398E-3</v>
      </c>
      <c r="AE31" s="72">
        <f t="shared" si="36"/>
        <v>6.4486680514999097E-3</v>
      </c>
      <c r="AF31" s="72">
        <f t="shared" si="37"/>
        <v>-3.8307016724283801E-3</v>
      </c>
      <c r="AG31" s="2"/>
      <c r="AH31" s="9">
        <f t="shared" si="6"/>
        <v>45789</v>
      </c>
      <c r="AI31" s="2">
        <f t="array" ref="AI31">PRODUCT(AB$2:AB31+1)-1</f>
        <v>8.4639198779483671E-3</v>
      </c>
      <c r="AJ31" s="2">
        <f t="array" ref="AJ31">PRODUCT($AC$2:AC31+1)-1</f>
        <v>-3.1370071518779241E-3</v>
      </c>
      <c r="AK31" s="2" cm="1">
        <f t="array" ref="AK31">IFERROR(PRODUCT($AD$2:AD31+1)-1,"#N/A")</f>
        <v>2.2479968984233434E-2</v>
      </c>
      <c r="AL31" s="2">
        <f t="array" ref="AL31">PRODUCT(AE$2:AE31+1)-1</f>
        <v>5.139933527362528E-3</v>
      </c>
      <c r="AM31" s="2">
        <f t="array" ref="AM31">PRODUCT(AF$2:AF31+1)-1</f>
        <v>1.6061767904341551E-2</v>
      </c>
      <c r="AN31" s="2"/>
      <c r="AO31" s="3">
        <f t="shared" si="7"/>
        <v>45789</v>
      </c>
      <c r="AP31" s="2">
        <f t="shared" si="38"/>
        <v>1.2624762133419995E-3</v>
      </c>
      <c r="AQ31" s="2">
        <f t="shared" si="8"/>
        <v>1.8860267383419603E-3</v>
      </c>
      <c r="AR31" s="2">
        <f t="shared" si="39"/>
        <v>2.0499446288013701E-3</v>
      </c>
      <c r="AS31" s="2" t="e">
        <f t="shared" si="56"/>
        <v>#N/A</v>
      </c>
      <c r="AT31" s="2">
        <f t="array" ref="AT31">PRODUCT($AP$2:AP31+1)-1</f>
        <v>1.2225182584573169E-2</v>
      </c>
      <c r="AU31" s="2">
        <f t="shared" si="10"/>
        <v>7.8736067119182795E-3</v>
      </c>
      <c r="AV31" s="69">
        <f t="shared" si="57"/>
        <v>101.22251825845736</v>
      </c>
      <c r="AW31" s="69">
        <f t="shared" si="11"/>
        <v>100.78736067119178</v>
      </c>
      <c r="AX31" s="2"/>
      <c r="AY31" s="2">
        <f t="shared" si="41"/>
        <v>2.0726548396515802E-3</v>
      </c>
      <c r="AZ31" s="2">
        <f t="shared" si="42"/>
        <v>2.3195276322002245E-3</v>
      </c>
      <c r="BA31" s="2">
        <f t="shared" si="58"/>
        <v>2.4687279254864431E-4</v>
      </c>
      <c r="BB31" s="2">
        <f t="shared" si="43"/>
        <v>1.7497674696846814E-4</v>
      </c>
      <c r="BC31" s="2"/>
      <c r="BD31" s="78">
        <f t="shared" si="13"/>
        <v>45789</v>
      </c>
      <c r="BE31" s="2">
        <f t="shared" si="44"/>
        <v>1.0342840138017645E-3</v>
      </c>
      <c r="BF31" s="72">
        <f t="shared" si="45"/>
        <v>1.7497674696846814E-4</v>
      </c>
      <c r="BG31" s="2" cm="1">
        <f t="array" ref="BG31">(PRODUCT(BF$2:BF31+1))-1</f>
        <v>2.3855374191317225E-4</v>
      </c>
      <c r="BH31" s="72">
        <f t="shared" si="46"/>
        <v>1.8113908868881978E-3</v>
      </c>
      <c r="BI31" s="73">
        <f t="shared" si="47"/>
        <v>2475698.9114001789</v>
      </c>
      <c r="BJ31" s="74">
        <f>SUM($BI$2:BI31)</f>
        <v>5733599.9645842109</v>
      </c>
      <c r="BK31" s="72">
        <f t="shared" si="14"/>
        <v>1.28524361839846E-3</v>
      </c>
      <c r="BL31" s="2">
        <f>SUM($BK$2:BK31)</f>
        <v>5.9289713048479137E-4</v>
      </c>
      <c r="BM31" s="2"/>
      <c r="BN31" s="79">
        <f t="shared" si="15"/>
        <v>45789</v>
      </c>
      <c r="BO31" s="2">
        <f t="array" ref="BO31">(PRODUCT(AB$2:AB31+1)-1)-(PRODUCT($K$2:$K31+1)-1)</f>
        <v>5.9031316603008754E-4</v>
      </c>
      <c r="BP31" s="2">
        <f t="array" ref="BP31">AJ31-(PRODUCT($K$2:K31+1)-1)</f>
        <v>-1.1010613863796204E-2</v>
      </c>
      <c r="BQ31" s="2" t="e">
        <f>NA()</f>
        <v>#N/A</v>
      </c>
      <c r="BR31" s="2">
        <f t="array" ref="BR31">(PRODUCT(AE$2:AE31+1)-1)-(PRODUCT($K$2:$K31+1)-1)</f>
        <v>-2.7336731845557516E-3</v>
      </c>
      <c r="BS31" s="2"/>
      <c r="BT31" s="3">
        <f t="shared" si="16"/>
        <v>45789</v>
      </c>
      <c r="BU31" s="2">
        <f t="shared" si="17"/>
        <v>-2.9064423274578499E-3</v>
      </c>
      <c r="BV31" s="2">
        <f t="shared" si="18"/>
        <v>-2.2828918024578888E-3</v>
      </c>
      <c r="BW31" s="2" cm="1">
        <f t="array" ref="BW31">PRODUCT($BU$2:BU31+1)-1</f>
        <v>-3.1370071518779241E-3</v>
      </c>
      <c r="BX31" s="2">
        <f t="array" ref="BX31">BW31-(PRODUCT($K$2:K31+1)-1)</f>
        <v>-1.1010613863796204E-2</v>
      </c>
      <c r="BY31" s="2">
        <f t="shared" si="19"/>
        <v>-2.1464879453856833E-4</v>
      </c>
      <c r="BZ31" s="2"/>
      <c r="CC31" s="3">
        <v>44692</v>
      </c>
      <c r="CD31" s="2">
        <v>-2.0910833061902299E-3</v>
      </c>
      <c r="CE31" s="2">
        <v>-7.3561185201983506E-3</v>
      </c>
      <c r="CF31" s="2" t="e">
        <f>NA()</f>
        <v>#N/A</v>
      </c>
      <c r="CG31" s="2">
        <v>-5.5766758463218205E-3</v>
      </c>
      <c r="CH31" s="2">
        <v>-6.7256852298280823E-3</v>
      </c>
      <c r="CJ31" s="9">
        <f t="shared" si="20"/>
        <v>44692</v>
      </c>
      <c r="CK31" s="2">
        <f t="array" ref="CK31">PRODUCT(CD$2:CD31+1)-1</f>
        <v>-5.3196305067731098E-2</v>
      </c>
      <c r="CL31" s="2">
        <f t="array" ref="CL31">PRODUCT(CE$2:CE31+1)-1</f>
        <v>-6.0232036393361943E-2</v>
      </c>
      <c r="CM31" s="2"/>
      <c r="CN31" s="2">
        <f t="array" ref="CN31">PRODUCT(CG$2:CG31+1)-1</f>
        <v>-9.1062984143325698E-2</v>
      </c>
      <c r="CO31" s="2">
        <f t="array" ref="CO31">PRODUCT(CH$2:CH31+1)-1</f>
        <v>-0.10217173690121595</v>
      </c>
      <c r="CQ31" s="9">
        <f t="shared" si="21"/>
        <v>44692</v>
      </c>
      <c r="CR31" s="72">
        <f t="shared" si="22"/>
        <v>4.897543183348485E-2</v>
      </c>
      <c r="CS31" s="72">
        <f t="shared" si="23"/>
        <v>4.1939700507854005E-2</v>
      </c>
      <c r="CT31" s="72"/>
      <c r="CU31" s="72">
        <f t="shared" si="24"/>
        <v>1.110875275789025E-2</v>
      </c>
      <c r="CV31" s="72"/>
      <c r="CW31" s="3">
        <f t="shared" si="25"/>
        <v>44692</v>
      </c>
      <c r="CX31" s="75">
        <f t="shared" si="48"/>
        <v>90.565921594399896</v>
      </c>
      <c r="CY31" s="75">
        <f t="shared" si="49"/>
        <v>89.387807190257377</v>
      </c>
      <c r="CZ31" s="75">
        <f t="shared" si="50"/>
        <v>101.31798109963137</v>
      </c>
      <c r="DA31" s="72">
        <f>(CZ31/MAX($CZ$2:CZ31))-1</f>
        <v>0</v>
      </c>
      <c r="DC31" s="3">
        <f t="shared" si="26"/>
        <v>44692</v>
      </c>
      <c r="DD31" s="2">
        <f t="shared" si="27"/>
        <v>4.6346019236378523E-3</v>
      </c>
      <c r="DE31" s="2">
        <f t="shared" si="28"/>
        <v>-6.3043329037026832E-4</v>
      </c>
      <c r="DF31" s="2" t="e">
        <f>NA()</f>
        <v>#N/A</v>
      </c>
      <c r="DG31" s="2">
        <f t="shared" si="29"/>
        <v>1.1490093835062618E-3</v>
      </c>
      <c r="DH31" s="69"/>
      <c r="DI31" s="3">
        <f t="shared" si="59"/>
        <v>44692</v>
      </c>
      <c r="DJ31" s="2">
        <f t="shared" si="60"/>
        <v>4.9088290775559734E-2</v>
      </c>
      <c r="DK31" s="2">
        <f t="shared" si="61"/>
        <v>4.6409673087858185E-2</v>
      </c>
      <c r="DL31" s="2" t="e">
        <f>NA()</f>
        <v>#N/A</v>
      </c>
      <c r="DM31" s="2">
        <f t="shared" si="62"/>
        <v>1.6467974447476948E-2</v>
      </c>
      <c r="EM31" s="72"/>
      <c r="EN31" s="72"/>
      <c r="EO31" s="72"/>
      <c r="EP31" s="72"/>
      <c r="EQ31" s="72"/>
      <c r="ER31" s="72"/>
      <c r="ES31" s="72"/>
      <c r="ET31" s="72"/>
      <c r="EU31" s="72"/>
      <c r="EV31" s="72"/>
      <c r="EX31" s="72"/>
      <c r="EY31" s="72"/>
      <c r="EZ31" s="72"/>
      <c r="FP31" s="3"/>
      <c r="FR31" s="2"/>
    </row>
    <row r="32" spans="1:174" x14ac:dyDescent="0.3">
      <c r="A32" s="3">
        <f t="shared" si="0"/>
        <v>45790</v>
      </c>
      <c r="B32" s="47" t="s">
        <v>115</v>
      </c>
      <c r="C32" s="2">
        <f>VLOOKUP(C$1,EMD_Returns!$B:$XFD,MATCH('Headline Attribution'!$B32,EMD_Returns!$8:$8,0)-1,FALSE)/100</f>
        <v>9.7663467665487502E-5</v>
      </c>
      <c r="D32" s="2">
        <f>VLOOKUP(D$1,EMD_Returns!$B:$XFD,MATCH('Headline Attribution'!$B32,EMD_Returns!$8:$8,0)-1,FALSE)/100</f>
        <v>1.5217876165203302E-3</v>
      </c>
      <c r="E32" s="2">
        <f>IFERROR(VLOOKUP(E$1,EMD_Returns!$B:$XFD,MATCH('Headline Attribution'!$B32,EMD_Returns!$8:$8,0)-1,FALSE)/100,"#N/A")</f>
        <v>3.6021461207413901E-3</v>
      </c>
      <c r="F32" s="2">
        <f>VLOOKUP(F$1,EMD_Returns!$B:$XFD,MATCH('Headline Attribution'!$B32,EMD_Returns!$8:$8,0)-1,FALSE)/100</f>
        <v>2.2529940116331501E-3</v>
      </c>
      <c r="G32" s="2">
        <f>VLOOKUP(G$1,EMD_Returns!$B:$XFD,MATCH('Headline Attribution'!$B32,EMD_Returns!$8:$8,0)-1,FALSE)/100</f>
        <v>1.8758206715439E-3</v>
      </c>
      <c r="I32" s="9">
        <f t="shared" si="1"/>
        <v>45790</v>
      </c>
      <c r="J32" s="2">
        <f>VLOOKUP(J$1,EMD_Returns!$B:$XFD,MATCH('Headline Attribution'!$B32,EMD_Returns!$8:$8,0)-1,FALSE)/100</f>
        <v>1.6852008365506599E-3</v>
      </c>
      <c r="K32" s="85">
        <f>VLOOKUP(K$1,EMD_Returns!$B:$XFD,MATCH('Headline Attribution'!$B32,EMD_Returns!$32:$32,0)-1,FALSE)/100</f>
        <v>8.7680824999991592E-4</v>
      </c>
      <c r="L32" s="2">
        <f t="shared" si="51"/>
        <v>8.0839258655074396E-4</v>
      </c>
      <c r="M32" s="2">
        <f t="shared" si="52"/>
        <v>2.8681567490507209E-3</v>
      </c>
      <c r="N32" s="2" t="e">
        <f t="shared" si="53"/>
        <v>#N/A</v>
      </c>
      <c r="O32" s="2">
        <f t="array" ref="O32">(PRODUCT($J$2:J32+1))-1</f>
        <v>1.1625475354291259E-2</v>
      </c>
      <c r="P32" s="2">
        <f t="array" ref="P32">(PRODUCT($K$2:K32+1))-1</f>
        <v>8.7573186052405383E-3</v>
      </c>
      <c r="Q32" s="69">
        <f t="shared" si="54"/>
        <v>101.16254753542907</v>
      </c>
      <c r="R32" s="69">
        <f t="shared" si="55"/>
        <v>100.875731860524</v>
      </c>
      <c r="T32" s="3">
        <f t="shared" si="4"/>
        <v>45790</v>
      </c>
      <c r="U32" s="70">
        <f>VLOOKUP(U$1,Market_Values!B:XFD,MATCH('Headline Attribution'!$B32,EMD_Returns!$8:$8,0)-1,FALSE)</f>
        <v>381464833.540281</v>
      </c>
      <c r="V32" s="70">
        <f>VLOOKUP(V$1,Market_Values!$B:$XFD,MATCH('Headline Attribution'!$B32,EMD_Returns!$8:$8,0)-1,FALSE)</f>
        <v>187764853.29363999</v>
      </c>
      <c r="W32" s="70">
        <f>VLOOKUP(W$1,Market_Values!$B:$XFD,MATCH('Headline Attribution'!$B32,EMD_Returns!$8:$8,0)-1,FALSE)</f>
        <v>227566417.49759999</v>
      </c>
      <c r="X32" s="70">
        <f>VLOOKUP(X$1,Market_Values!$B:$XFD,MATCH('Headline Attribution'!$B32,EMD_Returns!$8:$8,0)-1,FALSE)</f>
        <v>269002850.80316001</v>
      </c>
      <c r="Y32" s="70">
        <f>VLOOKUP(Y$1,Market_Values!$B:$XFD,MATCH('Headline Attribution'!$B32,EMD_Returns!$8:$8,0)-1,FALSE)</f>
        <v>248151425.69940001</v>
      </c>
      <c r="Z32" s="71"/>
      <c r="AA32" s="3">
        <f t="shared" si="5"/>
        <v>45790</v>
      </c>
      <c r="AB32" s="72">
        <f t="shared" si="33"/>
        <v>9.7663467665487502E-5</v>
      </c>
      <c r="AC32" s="72">
        <f t="shared" si="34"/>
        <v>1.5217876165203302E-3</v>
      </c>
      <c r="AD32" s="72">
        <f t="shared" si="35"/>
        <v>3.6021461207413901E-3</v>
      </c>
      <c r="AE32" s="72">
        <f t="shared" si="36"/>
        <v>2.2529940116331501E-3</v>
      </c>
      <c r="AF32" s="72">
        <f t="shared" si="37"/>
        <v>1.8758206715439E-3</v>
      </c>
      <c r="AG32" s="2"/>
      <c r="AH32" s="9">
        <f t="shared" si="6"/>
        <v>45790</v>
      </c>
      <c r="AI32" s="2">
        <f t="array" ref="AI32">PRODUCT(AB$2:AB32+1)-1</f>
        <v>8.562409961379247E-3</v>
      </c>
      <c r="AJ32" s="2">
        <f t="array" ref="AJ32">PRODUCT($AC$2:AC32+1)-1</f>
        <v>-1.6199933939942124E-3</v>
      </c>
      <c r="AK32" s="2" cm="1">
        <f t="array" ref="AK32">IFERROR(PRODUCT($AD$2:AD32+1)-1,"#N/A")</f>
        <v>2.6163091238045721E-2</v>
      </c>
      <c r="AL32" s="2">
        <f t="array" ref="AL32">PRODUCT(AE$2:AE32+1)-1</f>
        <v>7.4045077784530289E-3</v>
      </c>
      <c r="AM32" s="2">
        <f t="array" ref="AM32">PRODUCT(AF$2:AF32+1)-1</f>
        <v>1.7967717572141995E-2</v>
      </c>
      <c r="AN32" s="2"/>
      <c r="AO32" s="3">
        <f t="shared" si="7"/>
        <v>45790</v>
      </c>
      <c r="AP32" s="2">
        <f t="shared" si="38"/>
        <v>2.0775684478767163E-3</v>
      </c>
      <c r="AQ32" s="2">
        <f t="shared" si="8"/>
        <v>1.2007601978768004E-3</v>
      </c>
      <c r="AR32" s="2">
        <f t="shared" si="39"/>
        <v>2.8681567490507209E-3</v>
      </c>
      <c r="AS32" s="2" t="e">
        <f t="shared" si="56"/>
        <v>#N/A</v>
      </c>
      <c r="AT32" s="2">
        <f t="array" ref="AT32">PRODUCT($AP$2:AP32+1)-1</f>
        <v>1.4328149686057001E-2</v>
      </c>
      <c r="AU32" s="2">
        <f t="shared" si="10"/>
        <v>8.7573186052405383E-3</v>
      </c>
      <c r="AV32" s="69">
        <f t="shared" si="57"/>
        <v>101.43281496860574</v>
      </c>
      <c r="AW32" s="69">
        <f t="shared" si="11"/>
        <v>100.875731860524</v>
      </c>
      <c r="AX32" s="2"/>
      <c r="AY32" s="2">
        <f t="shared" si="41"/>
        <v>2.3131871051096926E-3</v>
      </c>
      <c r="AZ32" s="2">
        <f t="shared" si="42"/>
        <v>2.3346368304042859E-3</v>
      </c>
      <c r="BA32" s="2">
        <f t="shared" si="58"/>
        <v>2.1449725294593255E-5</v>
      </c>
      <c r="BB32" s="2">
        <f t="shared" si="43"/>
        <v>1.5222461306288972E-5</v>
      </c>
      <c r="BC32" s="2"/>
      <c r="BD32" s="78">
        <f t="shared" si="13"/>
        <v>45790</v>
      </c>
      <c r="BE32" s="2">
        <f t="shared" si="44"/>
        <v>1.6804504978139183E-3</v>
      </c>
      <c r="BF32" s="72">
        <f t="shared" si="45"/>
        <v>1.5222461306288972E-5</v>
      </c>
      <c r="BG32" s="2" cm="1">
        <f t="array" ref="BG32">(PRODUCT(BF$2:BF32+1))-1</f>
        <v>2.5377983459473619E-4</v>
      </c>
      <c r="BH32" s="72">
        <f t="shared" si="46"/>
        <v>2.6143769144559847E-3</v>
      </c>
      <c r="BI32" s="73">
        <f t="shared" si="47"/>
        <v>1577739.3192906282</v>
      </c>
      <c r="BJ32" s="74">
        <f>SUM($BI$2:BI32)</f>
        <v>7311339.2838748395</v>
      </c>
      <c r="BK32" s="72">
        <f t="shared" si="14"/>
        <v>6.5418633259036753E-4</v>
      </c>
      <c r="BL32" s="2">
        <f>SUM($BK$2:BK32)</f>
        <v>1.2470834630751589E-3</v>
      </c>
      <c r="BM32" s="2"/>
      <c r="BN32" s="79">
        <f t="shared" si="15"/>
        <v>45790</v>
      </c>
      <c r="BO32" s="2">
        <f t="array" ref="BO32">(PRODUCT(AB$2:AB32+1)-1)-(PRODUCT($K$2:$K32+1)-1)</f>
        <v>-1.9490864386129125E-4</v>
      </c>
      <c r="BP32" s="2">
        <f t="array" ref="BP32">AJ32-(PRODUCT($K$2:K32+1)-1)</f>
        <v>-1.0377311999234751E-2</v>
      </c>
      <c r="BQ32" s="2" t="e">
        <f>NA()</f>
        <v>#N/A</v>
      </c>
      <c r="BR32" s="2">
        <f t="array" ref="BR32">(PRODUCT(AE$2:AE32+1)-1)-(PRODUCT($K$2:$K32+1)-1)</f>
        <v>-1.3528108267875094E-3</v>
      </c>
      <c r="BS32" s="2"/>
      <c r="BT32" s="3">
        <f t="shared" si="16"/>
        <v>45790</v>
      </c>
      <c r="BU32" s="2">
        <f t="shared" si="17"/>
        <v>1.5217876165203302E-3</v>
      </c>
      <c r="BV32" s="2">
        <f t="shared" si="18"/>
        <v>6.4497936652041423E-4</v>
      </c>
      <c r="BW32" s="2" cm="1">
        <f t="array" ref="BW32">PRODUCT($BU$2:BU32+1)-1</f>
        <v>-1.6199933939942124E-3</v>
      </c>
      <c r="BX32" s="2">
        <f t="array" ref="BX32">BW32-(PRODUCT($K$2:K32+1)-1)</f>
        <v>-1.0377311999234751E-2</v>
      </c>
      <c r="BY32" s="2">
        <f t="shared" si="19"/>
        <v>6.051604417635319E-5</v>
      </c>
      <c r="BZ32" s="2"/>
      <c r="CC32" s="3">
        <v>44693</v>
      </c>
      <c r="CD32" s="2">
        <v>-4.8980146076786904E-3</v>
      </c>
      <c r="CE32" s="2">
        <v>-1.7299281838671901E-3</v>
      </c>
      <c r="CF32" s="2" t="e">
        <f>NA()</f>
        <v>#N/A</v>
      </c>
      <c r="CG32" s="2">
        <v>-4.9031568983308703E-3</v>
      </c>
      <c r="CH32" s="2">
        <v>-3.8343089066101843E-3</v>
      </c>
      <c r="CJ32" s="9">
        <f t="shared" si="20"/>
        <v>44693</v>
      </c>
      <c r="CK32" s="2">
        <f t="array" ref="CK32">PRODUCT(CD$2:CD32+1)-1</f>
        <v>-5.7833763396113458E-2</v>
      </c>
      <c r="CL32" s="2">
        <f t="array" ref="CL32">PRODUCT(CE$2:CE32+1)-1</f>
        <v>-6.1857767479900572E-2</v>
      </c>
      <c r="CM32" s="2"/>
      <c r="CN32" s="2">
        <f t="array" ref="CN32">PRODUCT(CG$2:CG32+1)-1</f>
        <v>-9.5519644942771653E-2</v>
      </c>
      <c r="CO32" s="2">
        <f t="array" ref="CO32">PRODUCT(CH$2:CH32+1)-1</f>
        <v>-0.10561428780702198</v>
      </c>
      <c r="CQ32" s="9">
        <f t="shared" si="21"/>
        <v>44693</v>
      </c>
      <c r="CR32" s="72">
        <f t="shared" si="22"/>
        <v>4.778052441090852E-2</v>
      </c>
      <c r="CS32" s="72">
        <f t="shared" si="23"/>
        <v>4.3756520327121406E-2</v>
      </c>
      <c r="CT32" s="72"/>
      <c r="CU32" s="72">
        <f t="shared" si="24"/>
        <v>1.0094642864250325E-2</v>
      </c>
      <c r="CV32" s="72"/>
      <c r="CW32" s="3">
        <f t="shared" si="25"/>
        <v>44693</v>
      </c>
      <c r="CX32" s="75">
        <f t="shared" si="48"/>
        <v>90.121862671180622</v>
      </c>
      <c r="CY32" s="75">
        <f t="shared" si="49"/>
        <v>89.045066725005412</v>
      </c>
      <c r="CZ32" s="75">
        <f t="shared" si="50"/>
        <v>101.20927074994579</v>
      </c>
      <c r="DA32" s="72">
        <f>(CZ32/MAX($CZ$2:CZ32))-1</f>
        <v>-1.0729620597027534E-3</v>
      </c>
      <c r="DC32" s="3">
        <f t="shared" si="26"/>
        <v>44693</v>
      </c>
      <c r="DD32" s="2">
        <f t="shared" si="27"/>
        <v>-1.0637057010685061E-3</v>
      </c>
      <c r="DE32" s="2">
        <f t="shared" si="28"/>
        <v>2.1043807227429942E-3</v>
      </c>
      <c r="DF32" s="2" t="e">
        <f>NA()</f>
        <v>#N/A</v>
      </c>
      <c r="DG32" s="2">
        <f t="shared" si="29"/>
        <v>-1.068847991720686E-3</v>
      </c>
      <c r="DH32" s="69"/>
      <c r="DI32" s="3">
        <f t="shared" si="59"/>
        <v>44693</v>
      </c>
      <c r="DJ32" s="2">
        <f t="shared" si="60"/>
        <v>4.9948373705770488E-2</v>
      </c>
      <c r="DK32" s="2">
        <f t="shared" si="61"/>
        <v>4.4722116977155654E-2</v>
      </c>
      <c r="DL32" s="2" t="e">
        <f>NA()</f>
        <v>#N/A</v>
      </c>
      <c r="DM32" s="2">
        <f t="shared" si="62"/>
        <v>1.7163570422006464E-2</v>
      </c>
      <c r="EM32" s="72"/>
      <c r="EN32" s="72"/>
      <c r="EO32" s="72"/>
      <c r="EP32" s="72"/>
      <c r="EQ32" s="72"/>
      <c r="ER32" s="72"/>
      <c r="ES32" s="72"/>
      <c r="ET32" s="72"/>
      <c r="EU32" s="72"/>
      <c r="EV32" s="72"/>
      <c r="EX32" s="72"/>
      <c r="EY32" s="72"/>
      <c r="EZ32" s="72"/>
      <c r="FP32" s="3"/>
      <c r="FR32" s="2"/>
    </row>
    <row r="33" spans="1:174" x14ac:dyDescent="0.3">
      <c r="A33" s="3">
        <f t="shared" si="0"/>
        <v>45791</v>
      </c>
      <c r="B33" s="47" t="s">
        <v>116</v>
      </c>
      <c r="C33" s="2">
        <f>VLOOKUP(C$1,EMD_Returns!$B:$XFD,MATCH('Headline Attribution'!$B33,EMD_Returns!$8:$8,0)-1,FALSE)/100</f>
        <v>-2.3314357473713798E-5</v>
      </c>
      <c r="D33" s="2">
        <f>VLOOKUP(D$1,EMD_Returns!$B:$XFD,MATCH('Headline Attribution'!$B33,EMD_Returns!$8:$8,0)-1,FALSE)/100</f>
        <v>4.41471583832787E-4</v>
      </c>
      <c r="E33" s="2">
        <f>IFERROR(VLOOKUP(E$1,EMD_Returns!$B:$XFD,MATCH('Headline Attribution'!$B33,EMD_Returns!$8:$8,0)-1,FALSE)/100,"#N/A")</f>
        <v>6.3598410669407602E-4</v>
      </c>
      <c r="F33" s="2">
        <f>VLOOKUP(F$1,EMD_Returns!$B:$XFD,MATCH('Headline Attribution'!$B33,EMD_Returns!$8:$8,0)-1,FALSE)/100</f>
        <v>-1.10094132022009E-5</v>
      </c>
      <c r="G33" s="2">
        <f>VLOOKUP(G$1,EMD_Returns!$B:$XFD,MATCH('Headline Attribution'!$B33,EMD_Returns!$8:$8,0)-1,FALSE)/100</f>
        <v>-1.8723085564498199E-4</v>
      </c>
      <c r="I33" s="9">
        <f t="shared" si="1"/>
        <v>45791</v>
      </c>
      <c r="J33" s="2">
        <f>VLOOKUP(J$1,EMD_Returns!$B:$XFD,MATCH('Headline Attribution'!$B33,EMD_Returns!$8:$8,0)-1,FALSE)/100</f>
        <v>1.29054895997793E-4</v>
      </c>
      <c r="K33" s="85">
        <f>VLOOKUP(K$1,EMD_Returns!$B:$XFD,MATCH('Headline Attribution'!$B33,EMD_Returns!$32:$32,0)-1,FALSE)/100</f>
        <v>2.1940941000009301E-4</v>
      </c>
      <c r="L33" s="2">
        <f t="shared" si="51"/>
        <v>-9.0354514002300015E-5</v>
      </c>
      <c r="M33" s="2">
        <f t="shared" si="52"/>
        <v>2.777381121452871E-3</v>
      </c>
      <c r="N33" s="2" t="e">
        <f t="shared" si="53"/>
        <v>#N/A</v>
      </c>
      <c r="O33" s="2">
        <f t="array" ref="O33">(PRODUCT($J$2:J33+1))-1</f>
        <v>1.1756030574801901E-2</v>
      </c>
      <c r="P33" s="2">
        <f t="array" ref="P33">(PRODUCT($K$2:K33+1))-1</f>
        <v>8.9786494533490302E-3</v>
      </c>
      <c r="Q33" s="69">
        <f t="shared" si="54"/>
        <v>101.17560305748013</v>
      </c>
      <c r="R33" s="69">
        <f t="shared" si="55"/>
        <v>100.89786494533485</v>
      </c>
      <c r="T33" s="3">
        <f t="shared" si="4"/>
        <v>45791</v>
      </c>
      <c r="U33" s="70">
        <f>VLOOKUP(U$1,Market_Values!B:XFD,MATCH('Headline Attribution'!$B33,EMD_Returns!$8:$8,0)-1,FALSE)</f>
        <v>381502088.71871603</v>
      </c>
      <c r="V33" s="70">
        <f>VLOOKUP(V$1,Market_Values!$B:$XFD,MATCH('Headline Attribution'!$B33,EMD_Returns!$8:$8,0)-1,FALSE)</f>
        <v>188050591.52219999</v>
      </c>
      <c r="W33" s="70">
        <f>VLOOKUP(W$1,Market_Values!$B:$XFD,MATCH('Headline Attribution'!$B33,EMD_Returns!$8:$8,0)-1,FALSE)</f>
        <v>228386144.98559999</v>
      </c>
      <c r="X33" s="70">
        <f>VLOOKUP(X$1,Market_Values!$B:$XFD,MATCH('Headline Attribution'!$B33,EMD_Returns!$8:$8,0)-1,FALSE)</f>
        <v>269608836.35699999</v>
      </c>
      <c r="Y33" s="70">
        <f>VLOOKUP(Y$1,Market_Values!$B:$XFD,MATCH('Headline Attribution'!$B33,EMD_Returns!$8:$8,0)-1,FALSE)</f>
        <v>248616913.27340001</v>
      </c>
      <c r="Z33" s="71"/>
      <c r="AA33" s="3">
        <f t="shared" si="5"/>
        <v>45791</v>
      </c>
      <c r="AB33" s="72">
        <f t="shared" si="33"/>
        <v>-2.3314357473713798E-5</v>
      </c>
      <c r="AC33" s="72">
        <f t="shared" si="34"/>
        <v>4.41471583832787E-4</v>
      </c>
      <c r="AD33" s="72">
        <f t="shared" si="35"/>
        <v>6.3598410669407602E-4</v>
      </c>
      <c r="AE33" s="72">
        <f t="shared" si="36"/>
        <v>-1.10094132022009E-5</v>
      </c>
      <c r="AF33" s="72">
        <f t="shared" si="37"/>
        <v>-1.8723085564498199E-4</v>
      </c>
      <c r="AG33" s="2"/>
      <c r="AH33" s="9">
        <f t="shared" si="6"/>
        <v>45791</v>
      </c>
      <c r="AI33" s="2">
        <f t="array" ref="AI33">PRODUCT(AB$2:AB33+1)-1</f>
        <v>8.5388959768188943E-3</v>
      </c>
      <c r="AJ33" s="2">
        <f t="array" ref="AJ33">PRODUCT($AC$2:AC33+1)-1</f>
        <v>-1.1792369912109191E-3</v>
      </c>
      <c r="AK33" s="2" cm="1">
        <f t="array" ref="AK33">IFERROR(PRODUCT($AD$2:AD33+1)-1,"#N/A")</f>
        <v>2.6815714654949252E-2</v>
      </c>
      <c r="AL33" s="2">
        <f t="array" ref="AL33">PRODUCT(AE$2:AE33+1)-1</f>
        <v>7.3934168459650618E-3</v>
      </c>
      <c r="AM33" s="2">
        <f t="array" ref="AM33">PRODUCT(AF$2:AF33+1)-1</f>
        <v>1.7777122605362017E-2</v>
      </c>
      <c r="AN33" s="2"/>
      <c r="AO33" s="3">
        <f t="shared" si="7"/>
        <v>45791</v>
      </c>
      <c r="AP33" s="2">
        <f t="shared" si="38"/>
        <v>1.5910997554174498E-4</v>
      </c>
      <c r="AQ33" s="2">
        <f t="shared" si="8"/>
        <v>-6.0299434458348027E-5</v>
      </c>
      <c r="AR33" s="2">
        <f t="shared" si="39"/>
        <v>2.777381121452871E-3</v>
      </c>
      <c r="AS33" s="2" t="e">
        <f t="shared" si="56"/>
        <v>#N/A</v>
      </c>
      <c r="AT33" s="2">
        <f t="array" ref="AT33">PRODUCT($AP$2:AP33+1)-1</f>
        <v>1.4489539413145014E-2</v>
      </c>
      <c r="AU33" s="2">
        <f t="shared" si="10"/>
        <v>8.9786494533490302E-3</v>
      </c>
      <c r="AV33" s="69">
        <f t="shared" si="57"/>
        <v>101.44895394131453</v>
      </c>
      <c r="AW33" s="69">
        <f t="shared" si="11"/>
        <v>100.89786494533485</v>
      </c>
      <c r="AX33" s="2"/>
      <c r="AY33" s="2">
        <f t="shared" si="41"/>
        <v>2.1980385541992003E-4</v>
      </c>
      <c r="AZ33" s="2">
        <f t="shared" si="42"/>
        <v>1.912476011914385E-4</v>
      </c>
      <c r="BA33" s="2">
        <f t="shared" si="58"/>
        <v>-2.8556254228481531E-5</v>
      </c>
      <c r="BB33" s="2">
        <f t="shared" si="43"/>
        <v>-2.02789682094951E-5</v>
      </c>
      <c r="BC33" s="2"/>
      <c r="BD33" s="78">
        <f t="shared" si="13"/>
        <v>45791</v>
      </c>
      <c r="BE33" s="2">
        <f t="shared" si="44"/>
        <v>1.2855150746020412E-4</v>
      </c>
      <c r="BF33" s="72">
        <f t="shared" si="45"/>
        <v>-2.02789682094951E-5</v>
      </c>
      <c r="BG33" s="2" cm="1">
        <f t="array" ref="BG33">(PRODUCT(BF$2:BF33+1))-1</f>
        <v>2.3349571999209395E-4</v>
      </c>
      <c r="BH33" s="72">
        <f t="shared" si="46"/>
        <v>2.543885401460777E-3</v>
      </c>
      <c r="BI33" s="73">
        <f t="shared" si="47"/>
        <v>-79363.979517984102</v>
      </c>
      <c r="BJ33" s="74">
        <f>SUM($BI$2:BI33)</f>
        <v>7231975.3043568553</v>
      </c>
      <c r="BK33" s="72">
        <f t="shared" si="14"/>
        <v>6.2696093731234387E-5</v>
      </c>
      <c r="BL33" s="2">
        <f>SUM($BK$2:BK33)</f>
        <v>1.3097795568063934E-3</v>
      </c>
      <c r="BM33" s="2"/>
      <c r="BN33" s="79">
        <f t="shared" si="15"/>
        <v>45791</v>
      </c>
      <c r="BO33" s="2">
        <f t="array" ref="BO33">(PRODUCT(AB$2:AB33+1)-1)-(PRODUCT($K$2:$K33+1)-1)</f>
        <v>-4.3975347653013586E-4</v>
      </c>
      <c r="BP33" s="2">
        <f t="array" ref="BP33">AJ33-(PRODUCT($K$2:K33+1)-1)</f>
        <v>-1.0157886444559949E-2</v>
      </c>
      <c r="BQ33" s="2" t="e">
        <f>NA()</f>
        <v>#N/A</v>
      </c>
      <c r="BR33" s="2">
        <f t="array" ref="BR33">(PRODUCT(AE$2:AE33+1)-1)-(PRODUCT($K$2:$K33+1)-1)</f>
        <v>-1.5852326073839684E-3</v>
      </c>
      <c r="BS33" s="2"/>
      <c r="BT33" s="3">
        <f t="shared" si="16"/>
        <v>45791</v>
      </c>
      <c r="BU33" s="2">
        <f t="shared" si="17"/>
        <v>4.41471583832787E-4</v>
      </c>
      <c r="BV33" s="2">
        <f t="shared" si="18"/>
        <v>2.2206217383269398E-4</v>
      </c>
      <c r="BW33" s="2" cm="1">
        <f t="array" ref="BW33">PRODUCT($BU$2:BU33+1)-1</f>
        <v>-1.1792369912109191E-3</v>
      </c>
      <c r="BX33" s="2">
        <f t="array" ref="BX33">BW33-(PRODUCT($K$2:K33+1)-1)</f>
        <v>-1.0157886444559949E-2</v>
      </c>
      <c r="BY33" s="2">
        <f t="shared" si="19"/>
        <v>2.08011484473962E-5</v>
      </c>
      <c r="BZ33" s="2"/>
      <c r="CC33" s="3">
        <v>44694</v>
      </c>
      <c r="CD33" s="2">
        <v>1.7028757647899798E-2</v>
      </c>
      <c r="CE33" s="2">
        <v>1.5110045814675802E-2</v>
      </c>
      <c r="CF33" s="2" t="e">
        <f>NA()</f>
        <v>#N/A</v>
      </c>
      <c r="CG33" s="2">
        <v>2.0918719677935901E-2</v>
      </c>
      <c r="CH33" s="2">
        <v>2.1743136170996991E-2</v>
      </c>
      <c r="CJ33" s="9">
        <f t="shared" si="20"/>
        <v>44694</v>
      </c>
      <c r="CK33" s="2">
        <f t="array" ref="CK33">PRODUCT(CD$2:CD33+1)-1</f>
        <v>-4.1789842888952045E-2</v>
      </c>
      <c r="CL33" s="2">
        <f t="array" ref="CL33">PRODUCT(CE$2:CE33+1)-1</f>
        <v>-4.7682395365839625E-2</v>
      </c>
      <c r="CM33" s="2"/>
      <c r="CN33" s="2">
        <f t="array" ref="CN33">PRODUCT(CG$2:CG33+1)-1</f>
        <v>-7.6599073941129525E-2</v>
      </c>
      <c r="CO33" s="2">
        <f t="array" ref="CO33">PRODUCT(CH$2:CH33+1)-1</f>
        <v>-8.6167537477415901E-2</v>
      </c>
      <c r="CQ33" s="9">
        <f t="shared" si="21"/>
        <v>44694</v>
      </c>
      <c r="CR33" s="72">
        <f t="shared" si="22"/>
        <v>4.4377694588463856E-2</v>
      </c>
      <c r="CS33" s="72">
        <f t="shared" si="23"/>
        <v>3.8485142111576276E-2</v>
      </c>
      <c r="CT33" s="72"/>
      <c r="CU33" s="72">
        <f t="shared" si="24"/>
        <v>9.5684635362863757E-3</v>
      </c>
      <c r="CV33" s="72"/>
      <c r="CW33" s="3">
        <f t="shared" si="25"/>
        <v>44694</v>
      </c>
      <c r="CX33" s="75">
        <f t="shared" si="48"/>
        <v>92.007096653252489</v>
      </c>
      <c r="CY33" s="75">
        <f t="shared" si="49"/>
        <v>90.981185736162715</v>
      </c>
      <c r="CZ33" s="75">
        <f t="shared" si="50"/>
        <v>101.12760776724193</v>
      </c>
      <c r="DA33" s="72">
        <f>(CZ33/MAX($CZ$2:CZ33))-1</f>
        <v>-1.878968869328701E-3</v>
      </c>
      <c r="DC33" s="3">
        <f t="shared" si="26"/>
        <v>44694</v>
      </c>
      <c r="DD33" s="2">
        <f t="shared" si="27"/>
        <v>-4.7143785230971923E-3</v>
      </c>
      <c r="DE33" s="2">
        <f t="shared" si="28"/>
        <v>-6.633090356321189E-3</v>
      </c>
      <c r="DF33" s="2" t="e">
        <f>NA()</f>
        <v>#N/A</v>
      </c>
      <c r="DG33" s="2">
        <f t="shared" si="29"/>
        <v>-8.2441649306108991E-4</v>
      </c>
      <c r="DH33" s="69"/>
      <c r="DI33" s="3">
        <f t="shared" si="59"/>
        <v>44694</v>
      </c>
      <c r="DJ33" s="2">
        <f t="shared" si="60"/>
        <v>5.3748545639660167E-2</v>
      </c>
      <c r="DK33" s="2">
        <f t="shared" si="61"/>
        <v>5.2439842475994369E-2</v>
      </c>
      <c r="DL33" s="2" t="e">
        <f>NA()</f>
        <v>#N/A</v>
      </c>
      <c r="DM33" s="2">
        <f t="shared" si="62"/>
        <v>1.7628941299732963E-2</v>
      </c>
      <c r="EM33" s="72"/>
      <c r="EN33" s="72"/>
      <c r="EO33" s="72"/>
      <c r="EP33" s="72"/>
      <c r="EQ33" s="72"/>
      <c r="ER33" s="72"/>
      <c r="ES33" s="72"/>
      <c r="ET33" s="72"/>
      <c r="EU33" s="72"/>
      <c r="EV33" s="72"/>
      <c r="EX33" s="72"/>
      <c r="EY33" s="72"/>
      <c r="EZ33" s="72"/>
      <c r="FP33" s="3"/>
      <c r="FR33" s="2"/>
    </row>
    <row r="34" spans="1:174" x14ac:dyDescent="0.3">
      <c r="A34" s="3">
        <f t="shared" si="0"/>
        <v>45792</v>
      </c>
      <c r="B34" s="47" t="s">
        <v>117</v>
      </c>
      <c r="C34" s="2">
        <f>VLOOKUP(C$1,EMD_Returns!$B:$XFD,MATCH('Headline Attribution'!$B34,EMD_Returns!$8:$8,0)-1,FALSE)/100</f>
        <v>1.29911811319849E-3</v>
      </c>
      <c r="D34" s="2">
        <f>VLOOKUP(D$1,EMD_Returns!$B:$XFD,MATCH('Headline Attribution'!$B34,EMD_Returns!$8:$8,0)-1,FALSE)/100</f>
        <v>1.32222632330015E-3</v>
      </c>
      <c r="E34" s="2">
        <f>IFERROR(VLOOKUP(E$1,EMD_Returns!$B:$XFD,MATCH('Headline Attribution'!$B34,EMD_Returns!$8:$8,0)-1,FALSE)/100,"#N/A")</f>
        <v>4.2791517211004904E-4</v>
      </c>
      <c r="F34" s="2">
        <f>VLOOKUP(F$1,EMD_Returns!$B:$XFD,MATCH('Headline Attribution'!$B34,EMD_Returns!$8:$8,0)-1,FALSE)/100</f>
        <v>-8.0358021809534596E-4</v>
      </c>
      <c r="G34" s="2">
        <f>VLOOKUP(G$1,EMD_Returns!$B:$XFD,MATCH('Headline Attribution'!$B34,EMD_Returns!$8:$8,0)-1,FALSE)/100</f>
        <v>5.6179775280895694E-4</v>
      </c>
      <c r="I34" s="9">
        <f t="shared" si="1"/>
        <v>45792</v>
      </c>
      <c r="J34" s="2">
        <f>VLOOKUP(J$1,EMD_Returns!$B:$XFD,MATCH('Headline Attribution'!$B34,EMD_Returns!$8:$8,0)-1,FALSE)/100</f>
        <v>5.8127192283197204E-4</v>
      </c>
      <c r="K34" s="85">
        <f>VLOOKUP(K$1,EMD_Returns!$B:$XFD,MATCH('Headline Attribution'!$B34,EMD_Returns!$32:$32,0)-1,FALSE)/100</f>
        <v>3.67255025000013E-4</v>
      </c>
      <c r="L34" s="2">
        <f t="shared" si="51"/>
        <v>2.1401689783195904E-4</v>
      </c>
      <c r="M34" s="2">
        <f t="shared" si="52"/>
        <v>2.9949340156523174E-3</v>
      </c>
      <c r="N34" s="2" t="e">
        <f t="shared" si="53"/>
        <v>#N/A</v>
      </c>
      <c r="O34" s="2">
        <f t="array" ref="O34">(PRODUCT($J$2:J34+1))-1</f>
        <v>1.2344135948130885E-2</v>
      </c>
      <c r="P34" s="2">
        <f t="array" ref="P34">(PRODUCT($K$2:K34+1))-1</f>
        <v>9.349201932478568E-3</v>
      </c>
      <c r="Q34" s="69">
        <f t="shared" si="54"/>
        <v>101.23441359481303</v>
      </c>
      <c r="R34" s="69">
        <f t="shared" si="55"/>
        <v>100.93492019324779</v>
      </c>
      <c r="T34" s="3">
        <f t="shared" si="4"/>
        <v>45792</v>
      </c>
      <c r="U34" s="70">
        <f>VLOOKUP(U$1,Market_Values!B:XFD,MATCH('Headline Attribution'!$B34,EMD_Returns!$8:$8,0)-1,FALSE)</f>
        <v>381493194.242643</v>
      </c>
      <c r="V34" s="70">
        <f>VLOOKUP(V$1,Market_Values!$B:$XFD,MATCH('Headline Attribution'!$B34,EMD_Returns!$8:$8,0)-1,FALSE)</f>
        <v>188133610.51468</v>
      </c>
      <c r="W34" s="70">
        <f>VLOOKUP(W$1,Market_Values!$B:$XFD,MATCH('Headline Attribution'!$B34,EMD_Returns!$8:$8,0)-1,FALSE)</f>
        <v>228531394.94400001</v>
      </c>
      <c r="X34" s="70">
        <f>VLOOKUP(X$1,Market_Values!$B:$XFD,MATCH('Headline Attribution'!$B34,EMD_Returns!$8:$8,0)-1,FALSE)</f>
        <v>269605915.305134</v>
      </c>
      <c r="Y34" s="70">
        <f>VLOOKUP(Y$1,Market_Values!$B:$XFD,MATCH('Headline Attribution'!$B34,EMD_Returns!$8:$8,0)-1,FALSE)</f>
        <v>248570364.516</v>
      </c>
      <c r="Z34" s="71"/>
      <c r="AA34" s="3">
        <f t="shared" si="5"/>
        <v>45792</v>
      </c>
      <c r="AB34" s="72">
        <f t="shared" si="33"/>
        <v>1.29911811319849E-3</v>
      </c>
      <c r="AC34" s="72">
        <f t="shared" si="34"/>
        <v>1.32222632330015E-3</v>
      </c>
      <c r="AD34" s="72">
        <f t="shared" si="35"/>
        <v>4.2791517211004904E-4</v>
      </c>
      <c r="AE34" s="72">
        <f t="shared" si="36"/>
        <v>-8.0358021809534596E-4</v>
      </c>
      <c r="AF34" s="72">
        <f t="shared" si="37"/>
        <v>5.6179775280895694E-4</v>
      </c>
      <c r="AG34" s="2"/>
      <c r="AH34" s="9">
        <f t="shared" si="6"/>
        <v>45792</v>
      </c>
      <c r="AI34" s="2">
        <f t="array" ref="AI34">PRODUCT(AB$2:AB34+1)-1</f>
        <v>9.8491071244475314E-3</v>
      </c>
      <c r="AJ34" s="2">
        <f t="array" ref="AJ34">PRODUCT($AC$2:AC34+1)-1</f>
        <v>1.4143011389800009E-4</v>
      </c>
      <c r="AK34" s="2" cm="1">
        <f t="array" ref="AK34">IFERROR(PRODUCT($AD$2:AD34+1)-1,"#N/A")</f>
        <v>2.7255104678211017E-2</v>
      </c>
      <c r="AL34" s="2">
        <f t="array" ref="AL34">PRODUCT(AE$2:AE34+1)-1</f>
        <v>6.5838954243482295E-3</v>
      </c>
      <c r="AM34" s="2">
        <f t="array" ref="AM34">PRODUCT(AF$2:AF34+1)-1</f>
        <v>1.8348907505702172E-2</v>
      </c>
      <c r="AN34" s="2"/>
      <c r="AO34" s="3">
        <f t="shared" si="7"/>
        <v>45792</v>
      </c>
      <c r="AP34" s="2">
        <f t="shared" si="38"/>
        <v>7.1658923843610973E-4</v>
      </c>
      <c r="AQ34" s="2">
        <f t="shared" si="8"/>
        <v>3.4933421343609673E-4</v>
      </c>
      <c r="AR34" s="2">
        <f t="shared" si="39"/>
        <v>2.9949340156523174E-3</v>
      </c>
      <c r="AS34" s="2" t="e">
        <f t="shared" si="56"/>
        <v>#N/A</v>
      </c>
      <c r="AT34" s="2">
        <f t="array" ref="AT34">PRODUCT($AP$2:AP34+1)-1</f>
        <v>1.5216511699594593E-2</v>
      </c>
      <c r="AU34" s="2">
        <f t="shared" si="10"/>
        <v>9.349201932478568E-3</v>
      </c>
      <c r="AV34" s="69">
        <f t="shared" si="57"/>
        <v>101.52165116995948</v>
      </c>
      <c r="AW34" s="69">
        <f t="shared" si="11"/>
        <v>100.93492019324779</v>
      </c>
      <c r="AX34" s="2"/>
      <c r="AY34" s="2">
        <f t="shared" si="41"/>
        <v>3.7708975753095251E-4</v>
      </c>
      <c r="AZ34" s="2">
        <f t="shared" si="42"/>
        <v>2.8833082101058178E-4</v>
      </c>
      <c r="BA34" s="2">
        <f t="shared" si="58"/>
        <v>-8.8758936520370727E-5</v>
      </c>
      <c r="BB34" s="2">
        <f t="shared" si="43"/>
        <v>-6.3035284411052457E-5</v>
      </c>
      <c r="BC34" s="2"/>
      <c r="BD34" s="78">
        <f t="shared" si="13"/>
        <v>45792</v>
      </c>
      <c r="BE34" s="2">
        <f t="shared" si="44"/>
        <v>5.8255684927340868E-4</v>
      </c>
      <c r="BF34" s="72">
        <f t="shared" si="45"/>
        <v>-6.3035284411052457E-5</v>
      </c>
      <c r="BG34" s="2" cm="1">
        <f t="array" ref="BG34">(PRODUCT(BF$2:BF34+1))-1</f>
        <v>1.7044571711188894E-4</v>
      </c>
      <c r="BH34" s="72">
        <f t="shared" si="46"/>
        <v>2.8244882985404285E-3</v>
      </c>
      <c r="BI34" s="73">
        <f t="shared" si="47"/>
        <v>459840.67002279131</v>
      </c>
      <c r="BJ34" s="74">
        <f>SUM($BI$2:BI34)</f>
        <v>7691815.9743796466</v>
      </c>
      <c r="BK34" s="72">
        <f t="shared" si="14"/>
        <v>-2.9422602826282689E-4</v>
      </c>
      <c r="BL34" s="2">
        <f>SUM($BK$2:BK34)</f>
        <v>1.0155535285435665E-3</v>
      </c>
      <c r="BM34" s="2"/>
      <c r="BN34" s="79">
        <f t="shared" si="15"/>
        <v>45792</v>
      </c>
      <c r="BO34" s="2">
        <f t="array" ref="BO34">(PRODUCT(AB$2:AB34+1)-1)-(PRODUCT($K$2:$K34+1)-1)</f>
        <v>4.9990519196896344E-4</v>
      </c>
      <c r="BP34" s="2">
        <f t="array" ref="BP34">AJ34-(PRODUCT($K$2:K34+1)-1)</f>
        <v>-9.2077718185805679E-3</v>
      </c>
      <c r="BQ34" s="2" t="e">
        <f>NA()</f>
        <v>#N/A</v>
      </c>
      <c r="BR34" s="2">
        <f t="array" ref="BR34">(PRODUCT(AE$2:AE34+1)-1)-(PRODUCT($K$2:$K34+1)-1)</f>
        <v>-2.7653065081303385E-3</v>
      </c>
      <c r="BS34" s="2"/>
      <c r="BT34" s="3">
        <f t="shared" si="16"/>
        <v>45792</v>
      </c>
      <c r="BU34" s="2">
        <f t="shared" si="17"/>
        <v>1.32222632330015E-3</v>
      </c>
      <c r="BV34" s="2">
        <f t="shared" si="18"/>
        <v>9.5497129830013697E-4</v>
      </c>
      <c r="BW34" s="2" cm="1">
        <f t="array" ref="BW34">PRODUCT($BU$2:BU34+1)-1</f>
        <v>1.4143011389800009E-4</v>
      </c>
      <c r="BX34" s="2">
        <f t="array" ref="BX34">BW34-(PRODUCT($K$2:K34+1)-1)</f>
        <v>-9.2077718185805679E-3</v>
      </c>
      <c r="BY34" s="2">
        <f t="shared" si="19"/>
        <v>8.9436541730414111E-5</v>
      </c>
      <c r="BZ34" s="2"/>
      <c r="CC34" s="3">
        <v>44697</v>
      </c>
      <c r="CD34" s="2">
        <v>-9.480247775329741E-4</v>
      </c>
      <c r="CE34" s="2">
        <v>-2.0622133746961398E-3</v>
      </c>
      <c r="CF34" s="2" t="e">
        <f>NA()</f>
        <v>#N/A</v>
      </c>
      <c r="CG34" s="2">
        <v>-2.0366094827231097E-3</v>
      </c>
      <c r="CH34" s="2">
        <v>-3.1125805697492792E-3</v>
      </c>
      <c r="CJ34" s="9">
        <f t="shared" si="20"/>
        <v>44697</v>
      </c>
      <c r="CK34" s="2">
        <f t="array" ref="CK34">PRODUCT(CD$2:CD34+1)-1</f>
        <v>-4.2698249859977055E-2</v>
      </c>
      <c r="CL34" s="2">
        <f t="array" ref="CL34">PRODUCT(CE$2:CE34+1)-1</f>
        <v>-4.9646277467074729E-2</v>
      </c>
      <c r="CM34" s="2"/>
      <c r="CN34" s="2">
        <f t="array" ref="CN34">PRODUCT(CG$2:CG34+1)-1</f>
        <v>-7.8479681023496339E-2</v>
      </c>
      <c r="CO34" s="2">
        <f t="array" ref="CO34">PRODUCT(CH$2:CH34+1)-1</f>
        <v>-8.9011914644269829E-2</v>
      </c>
      <c r="CQ34" s="9">
        <f t="shared" si="21"/>
        <v>44697</v>
      </c>
      <c r="CR34" s="72">
        <f t="shared" si="22"/>
        <v>4.6313664784292774E-2</v>
      </c>
      <c r="CS34" s="72">
        <f t="shared" si="23"/>
        <v>3.9365637177195101E-2</v>
      </c>
      <c r="CT34" s="72"/>
      <c r="CU34" s="72">
        <f t="shared" si="24"/>
        <v>1.053223362077349E-2</v>
      </c>
      <c r="CV34" s="72"/>
      <c r="CW34" s="3">
        <f t="shared" si="25"/>
        <v>44697</v>
      </c>
      <c r="CX34" s="75">
        <f t="shared" si="48"/>
        <v>91.819714127730649</v>
      </c>
      <c r="CY34" s="75">
        <f t="shared" si="49"/>
        <v>90.697999465227582</v>
      </c>
      <c r="CZ34" s="75">
        <f t="shared" si="50"/>
        <v>101.23675788784416</v>
      </c>
      <c r="DA34" s="72">
        <f>(CZ34/MAX($CZ$2:CZ34))-1</f>
        <v>-8.016663074575936E-4</v>
      </c>
      <c r="DC34" s="3">
        <f t="shared" si="26"/>
        <v>44697</v>
      </c>
      <c r="DD34" s="2">
        <f t="shared" si="27"/>
        <v>2.164555792216305E-3</v>
      </c>
      <c r="DE34" s="2">
        <f t="shared" si="28"/>
        <v>1.0503671950531394E-3</v>
      </c>
      <c r="DF34" s="2" t="e">
        <f>NA()</f>
        <v>#N/A</v>
      </c>
      <c r="DG34" s="2">
        <f t="shared" si="29"/>
        <v>1.0759710870261695E-3</v>
      </c>
      <c r="DH34" s="69"/>
      <c r="DI34" s="3">
        <f t="shared" si="59"/>
        <v>44697</v>
      </c>
      <c r="DJ34" s="2">
        <f t="shared" si="60"/>
        <v>5.356726896681762E-2</v>
      </c>
      <c r="DK34" s="2">
        <f t="shared" si="61"/>
        <v>5.2083902295648132E-2</v>
      </c>
      <c r="DL34" s="2" t="e">
        <f>NA()</f>
        <v>#N/A</v>
      </c>
      <c r="DM34" s="2">
        <f t="shared" si="62"/>
        <v>1.7335699523260029E-2</v>
      </c>
      <c r="EM34" s="72"/>
      <c r="EN34" s="72"/>
      <c r="EO34" s="72"/>
      <c r="EP34" s="72"/>
      <c r="EQ34" s="72"/>
      <c r="ER34" s="72"/>
      <c r="ES34" s="72"/>
      <c r="ET34" s="72"/>
      <c r="EU34" s="72"/>
      <c r="EV34" s="72"/>
      <c r="EX34" s="72"/>
      <c r="EY34" s="72"/>
      <c r="EZ34" s="72"/>
      <c r="FP34" s="3"/>
      <c r="FR34" s="2"/>
    </row>
    <row r="35" spans="1:174" x14ac:dyDescent="0.3">
      <c r="A35" s="3">
        <f t="shared" si="0"/>
        <v>45793</v>
      </c>
      <c r="B35" s="47" t="s">
        <v>118</v>
      </c>
      <c r="C35" s="2">
        <f>VLOOKUP(C$1,EMD_Returns!$B:$XFD,MATCH('Headline Attribution'!$B35,EMD_Returns!$8:$8,0)-1,FALSE)/100</f>
        <v>-2.9240819202502898E-4</v>
      </c>
      <c r="D35" s="2">
        <f>VLOOKUP(D$1,EMD_Returns!$B:$XFD,MATCH('Headline Attribution'!$B35,EMD_Returns!$8:$8,0)-1,FALSE)/100</f>
        <v>6.0737824402279405E-4</v>
      </c>
      <c r="E35" s="2">
        <f>IFERROR(VLOOKUP(E$1,EMD_Returns!$B:$XFD,MATCH('Headline Attribution'!$B35,EMD_Returns!$8:$8,0)-1,FALSE)/100,"#N/A")</f>
        <v>-8.3030356401514504E-4</v>
      </c>
      <c r="F35" s="2">
        <f>VLOOKUP(F$1,EMD_Returns!$B:$XFD,MATCH('Headline Attribution'!$B35,EMD_Returns!$8:$8,0)-1,FALSE)/100</f>
        <v>1.4882227681691802E-3</v>
      </c>
      <c r="G35" s="2">
        <f>VLOOKUP(G$1,EMD_Returns!$B:$XFD,MATCH('Headline Attribution'!$B35,EMD_Returns!$8:$8,0)-1,FALSE)/100</f>
        <v>-4.6790192775592E-4</v>
      </c>
      <c r="I35" s="9">
        <f t="shared" si="1"/>
        <v>45793</v>
      </c>
      <c r="J35" s="2">
        <f>VLOOKUP(J$1,EMD_Returns!$B:$XFD,MATCH('Headline Attribution'!$B35,EMD_Returns!$8:$8,0)-1,FALSE)/100</f>
        <v>7.3972344656780806E-5</v>
      </c>
      <c r="K35" s="85">
        <f>VLOOKUP(K$1,EMD_Returns!$B:$XFD,MATCH('Headline Attribution'!$B35,EMD_Returns!$32:$32,0)-1,FALSE)/100</f>
        <v>3.81154799999894E-4</v>
      </c>
      <c r="L35" s="2">
        <f t="shared" si="51"/>
        <v>-3.0718245534311318E-4</v>
      </c>
      <c r="M35" s="2">
        <f t="shared" si="52"/>
        <v>2.6851011917952139E-3</v>
      </c>
      <c r="N35" s="2" t="e">
        <f t="shared" si="53"/>
        <v>#N/A</v>
      </c>
      <c r="O35" s="2">
        <f t="array" ref="O35">(PRODUCT($J$2:J35+1))-1</f>
        <v>1.2419021417466425E-2</v>
      </c>
      <c r="P35" s="2">
        <f t="array" ref="P35">(PRODUCT($K$2:K35+1))-1</f>
        <v>9.733920225671211E-3</v>
      </c>
      <c r="Q35" s="69">
        <f t="shared" si="54"/>
        <v>101.24190214174659</v>
      </c>
      <c r="R35" s="69">
        <f t="shared" si="55"/>
        <v>100.97339202256705</v>
      </c>
      <c r="T35" s="3">
        <f t="shared" si="4"/>
        <v>45793</v>
      </c>
      <c r="U35" s="70">
        <f>VLOOKUP(U$1,Market_Values!B:XFD,MATCH('Headline Attribution'!$B35,EMD_Returns!$8:$8,0)-1,FALSE)</f>
        <v>381988791.00984502</v>
      </c>
      <c r="V35" s="70">
        <f>VLOOKUP(V$1,Market_Values!$B:$XFD,MATCH('Headline Attribution'!$B35,EMD_Returns!$8:$8,0)-1,FALSE)</f>
        <v>188382365.72679999</v>
      </c>
      <c r="W35" s="70">
        <f>VLOOKUP(W$1,Market_Values!$B:$XFD,MATCH('Headline Attribution'!$B35,EMD_Returns!$8:$8,0)-1,FALSE)</f>
        <v>228629186.99520001</v>
      </c>
      <c r="X35" s="70">
        <f>VLOOKUP(X$1,Market_Values!$B:$XFD,MATCH('Headline Attribution'!$B35,EMD_Returns!$8:$8,0)-1,FALSE)</f>
        <v>269388227.61808598</v>
      </c>
      <c r="Y35" s="70">
        <f>VLOOKUP(Y$1,Market_Values!$B:$XFD,MATCH('Headline Attribution'!$B35,EMD_Returns!$8:$8,0)-1,FALSE)</f>
        <v>248710010.78819999</v>
      </c>
      <c r="Z35" s="71"/>
      <c r="AA35" s="3">
        <f t="shared" si="5"/>
        <v>45793</v>
      </c>
      <c r="AB35" s="72">
        <f t="shared" si="33"/>
        <v>-2.9240819202502898E-4</v>
      </c>
      <c r="AC35" s="72">
        <f t="shared" si="34"/>
        <v>6.0737824402279405E-4</v>
      </c>
      <c r="AD35" s="72">
        <f t="shared" si="35"/>
        <v>-8.3030356401514504E-4</v>
      </c>
      <c r="AE35" s="72">
        <f t="shared" si="36"/>
        <v>1.4882227681691802E-3</v>
      </c>
      <c r="AF35" s="72">
        <f t="shared" si="37"/>
        <v>-4.6790192775592E-4</v>
      </c>
      <c r="AG35" s="2"/>
      <c r="AH35" s="9">
        <f t="shared" si="6"/>
        <v>45793</v>
      </c>
      <c r="AI35" s="2">
        <f t="array" ref="AI35">PRODUCT(AB$2:AB35+1)-1</f>
        <v>9.5538189728152645E-3</v>
      </c>
      <c r="AJ35" s="2">
        <f t="array" ref="AJ35">PRODUCT($AC$2:AC35+1)-1</f>
        <v>7.4889425949509203E-4</v>
      </c>
      <c r="AK35" s="2" cm="1">
        <f t="array" ref="AK35">IFERROR(PRODUCT($AD$2:AD35+1)-1,"#N/A")</f>
        <v>2.6402171103643957E-2</v>
      </c>
      <c r="AL35" s="2">
        <f t="array" ref="AL35">PRODUCT(AE$2:AE35+1)-1</f>
        <v>8.0819164955912015E-3</v>
      </c>
      <c r="AM35" s="2">
        <f t="array" ref="AM35">PRODUCT(AF$2:AF35+1)-1</f>
        <v>1.7872420088752117E-2</v>
      </c>
      <c r="AN35" s="2"/>
      <c r="AO35" s="3">
        <f t="shared" si="7"/>
        <v>45793</v>
      </c>
      <c r="AP35" s="2">
        <f t="shared" si="38"/>
        <v>9.119235536361812E-5</v>
      </c>
      <c r="AQ35" s="2">
        <f t="shared" si="8"/>
        <v>-2.8996244463627588E-4</v>
      </c>
      <c r="AR35" s="2">
        <f t="shared" si="39"/>
        <v>2.6851011917952139E-3</v>
      </c>
      <c r="AS35" s="2" t="e">
        <f t="shared" si="56"/>
        <v>#N/A</v>
      </c>
      <c r="AT35" s="2">
        <f t="array" ref="AT35">PRODUCT($AP$2:AP35+1)-1</f>
        <v>1.5309091684500675E-2</v>
      </c>
      <c r="AU35" s="2">
        <f t="shared" si="10"/>
        <v>9.733920225671211E-3</v>
      </c>
      <c r="AV35" s="69">
        <f t="shared" si="57"/>
        <v>101.53090916845008</v>
      </c>
      <c r="AW35" s="69">
        <f t="shared" si="11"/>
        <v>100.97339202256705</v>
      </c>
      <c r="AX35" s="2"/>
      <c r="AY35" s="2">
        <f t="shared" si="41"/>
        <v>1.9934888010522732E-4</v>
      </c>
      <c r="AZ35" s="2">
        <f t="shared" si="42"/>
        <v>2.2363739958883297E-4</v>
      </c>
      <c r="BA35" s="2">
        <f t="shared" si="58"/>
        <v>2.428851948360565E-5</v>
      </c>
      <c r="BB35" s="2">
        <f t="shared" si="43"/>
        <v>1.7244291876967348E-5</v>
      </c>
      <c r="BC35" s="2"/>
      <c r="BD35" s="78">
        <f t="shared" si="13"/>
        <v>45793</v>
      </c>
      <c r="BE35" s="2">
        <f t="shared" si="44"/>
        <v>7.9155450484592863E-5</v>
      </c>
      <c r="BF35" s="72">
        <f t="shared" si="45"/>
        <v>1.7244291876967348E-5</v>
      </c>
      <c r="BG35" s="2" cm="1">
        <f t="array" ref="BG35">(PRODUCT(BF$2:BF35+1))-1</f>
        <v>1.8769294820453197E-4</v>
      </c>
      <c r="BH35" s="72">
        <f t="shared" si="46"/>
        <v>2.4974082435906819E-3</v>
      </c>
      <c r="BI35" s="73">
        <f t="shared" si="47"/>
        <v>-381909.12470374524</v>
      </c>
      <c r="BJ35" s="74">
        <f>SUM($BI$2:BI35)</f>
        <v>7309906.8496759012</v>
      </c>
      <c r="BK35" s="72">
        <f t="shared" si="14"/>
        <v>1.4448194910424009E-4</v>
      </c>
      <c r="BL35" s="2">
        <f>SUM($BK$2:BK35)</f>
        <v>1.1600354776478065E-3</v>
      </c>
      <c r="BM35" s="2"/>
      <c r="BN35" s="79">
        <f t="shared" si="15"/>
        <v>45793</v>
      </c>
      <c r="BO35" s="2">
        <f t="array" ref="BO35">(PRODUCT(AB$2:AB35+1)-1)-(PRODUCT($K$2:$K35+1)-1)</f>
        <v>-1.8010125285594647E-4</v>
      </c>
      <c r="BP35" s="2">
        <f t="array" ref="BP35">AJ35-(PRODUCT($K$2:K35+1)-1)</f>
        <v>-8.9850259661761189E-3</v>
      </c>
      <c r="BQ35" s="2" t="e">
        <f>NA()</f>
        <v>#N/A</v>
      </c>
      <c r="BR35" s="2">
        <f t="array" ref="BR35">(PRODUCT(AE$2:AE35+1)-1)-(PRODUCT($K$2:$K35+1)-1)</f>
        <v>-1.6520037300800094E-3</v>
      </c>
      <c r="BS35" s="2"/>
      <c r="BT35" s="3">
        <f t="shared" si="16"/>
        <v>45793</v>
      </c>
      <c r="BU35" s="2">
        <f t="shared" si="17"/>
        <v>6.0737824402279405E-4</v>
      </c>
      <c r="BV35" s="2">
        <f t="shared" si="18"/>
        <v>2.2622344402290005E-4</v>
      </c>
      <c r="BW35" s="2" cm="1">
        <f t="array" ref="BW35">PRODUCT($BU$2:BU35+1)-1</f>
        <v>7.4889425949509203E-4</v>
      </c>
      <c r="BX35" s="2">
        <f t="array" ref="BX35">BW35-(PRODUCT($K$2:K35+1)-1)</f>
        <v>-8.9850259661761189E-3</v>
      </c>
      <c r="BY35" s="2">
        <f t="shared" si="19"/>
        <v>2.1174266562685341E-5</v>
      </c>
      <c r="BZ35" s="2"/>
      <c r="CC35" s="3">
        <v>44698</v>
      </c>
      <c r="CD35" s="2">
        <v>1.13809722476976E-2</v>
      </c>
      <c r="CE35" s="2">
        <v>1.0167500745523299E-2</v>
      </c>
      <c r="CF35" s="2" t="e">
        <f>NA()</f>
        <v>#N/A</v>
      </c>
      <c r="CG35" s="2">
        <v>1.5123682751479099E-2</v>
      </c>
      <c r="CH35" s="2">
        <v>1.6616526743897797E-2</v>
      </c>
      <c r="CJ35" s="9">
        <f t="shared" si="20"/>
        <v>44698</v>
      </c>
      <c r="CK35" s="2">
        <f t="array" ref="CK35">PRODUCT(CD$2:CD35+1)-1</f>
        <v>-3.1803225208961061E-2</v>
      </c>
      <c r="CL35" s="2">
        <f t="array" ref="CL35">PRODUCT(CE$2:CE35+1)-1</f>
        <v>-3.9983555284710315E-2</v>
      </c>
      <c r="CM35" s="2"/>
      <c r="CN35" s="2">
        <f t="array" ref="CN35">PRODUCT(CG$2:CG35+1)-1</f>
        <v>-6.4542900070253872E-2</v>
      </c>
      <c r="CO35" s="2">
        <f t="array" ref="CO35">PRODUCT(CH$2:CH35+1)-1</f>
        <v>-7.3874456760584128E-2</v>
      </c>
      <c r="CQ35" s="9">
        <f t="shared" si="21"/>
        <v>44698</v>
      </c>
      <c r="CR35" s="72">
        <f t="shared" si="22"/>
        <v>4.2071231551623067E-2</v>
      </c>
      <c r="CS35" s="72">
        <f t="shared" si="23"/>
        <v>3.3890901475873814E-2</v>
      </c>
      <c r="CT35" s="72"/>
      <c r="CU35" s="72">
        <f t="shared" si="24"/>
        <v>9.331556690330256E-3</v>
      </c>
      <c r="CV35" s="72"/>
      <c r="CW35" s="3">
        <f t="shared" si="25"/>
        <v>44698</v>
      </c>
      <c r="CX35" s="75">
        <f t="shared" si="48"/>
        <v>93.208366354529957</v>
      </c>
      <c r="CY35" s="75">
        <f t="shared" si="49"/>
        <v>92.205085198959566</v>
      </c>
      <c r="CZ35" s="75">
        <f t="shared" si="50"/>
        <v>101.08809742261559</v>
      </c>
      <c r="DA35" s="72">
        <f>(CZ35/MAX($CZ$2:CZ35))-1</f>
        <v>-2.2689326664505627E-3</v>
      </c>
      <c r="DC35" s="3">
        <f t="shared" si="26"/>
        <v>44698</v>
      </c>
      <c r="DD35" s="2">
        <f t="shared" si="27"/>
        <v>-5.2355544962001972E-3</v>
      </c>
      <c r="DE35" s="2">
        <f t="shared" si="28"/>
        <v>-6.4490259983744982E-3</v>
      </c>
      <c r="DF35" s="2" t="e">
        <f>NA()</f>
        <v>#N/A</v>
      </c>
      <c r="DG35" s="2">
        <f t="shared" si="29"/>
        <v>-1.4928439924186982E-3</v>
      </c>
      <c r="DH35" s="69"/>
      <c r="DI35" s="3">
        <f t="shared" si="59"/>
        <v>44698</v>
      </c>
      <c r="DJ35" s="2">
        <f t="shared" si="60"/>
        <v>5.7813965197549264E-2</v>
      </c>
      <c r="DK35" s="2">
        <f t="shared" si="61"/>
        <v>5.8278410022989356E-2</v>
      </c>
      <c r="DL35" s="2" t="e">
        <f>NA()</f>
        <v>#N/A</v>
      </c>
      <c r="DM35" s="2">
        <f t="shared" si="62"/>
        <v>1.7386326610995557E-2</v>
      </c>
      <c r="EM35" s="72"/>
      <c r="EN35" s="72"/>
      <c r="EO35" s="72"/>
      <c r="EP35" s="72"/>
      <c r="EQ35" s="72"/>
      <c r="ER35" s="72"/>
      <c r="ES35" s="72"/>
      <c r="ET35" s="72"/>
      <c r="EU35" s="72"/>
      <c r="EV35" s="72"/>
      <c r="EX35" s="72"/>
      <c r="EY35" s="72"/>
      <c r="EZ35" s="72"/>
      <c r="FP35" s="3"/>
      <c r="FR35" s="2"/>
    </row>
    <row r="36" spans="1:174" x14ac:dyDescent="0.3">
      <c r="A36" s="3">
        <f t="shared" si="0"/>
        <v>45796</v>
      </c>
      <c r="B36" s="47" t="s">
        <v>119</v>
      </c>
      <c r="C36" s="2">
        <f>VLOOKUP(C$1,EMD_Returns!$B:$XFD,MATCH('Headline Attribution'!$B36,EMD_Returns!$8:$8,0)-1,FALSE)/100</f>
        <v>1.6052128567500801E-3</v>
      </c>
      <c r="D36" s="2">
        <f>VLOOKUP(D$1,EMD_Returns!$B:$XFD,MATCH('Headline Attribution'!$B36,EMD_Returns!$8:$8,0)-1,FALSE)/100</f>
        <v>1.4069280913797699E-3</v>
      </c>
      <c r="E36" s="2">
        <f>IFERROR(VLOOKUP(E$1,EMD_Returns!$B:$XFD,MATCH('Headline Attribution'!$B36,EMD_Returns!$8:$8,0)-1,FALSE)/100,"#N/A")</f>
        <v>6.1694975007231501E-4</v>
      </c>
      <c r="F36" s="2">
        <f>VLOOKUP(F$1,EMD_Returns!$B:$XFD,MATCH('Headline Attribution'!$B36,EMD_Returns!$8:$8,0)-1,FALSE)/100</f>
        <v>-5.1746631480553702E-5</v>
      </c>
      <c r="G36" s="2">
        <f>VLOOKUP(G$1,EMD_Returns!$B:$XFD,MATCH('Headline Attribution'!$B36,EMD_Returns!$8:$8,0)-1,FALSE)/100</f>
        <v>2.5278531972661201E-3</v>
      </c>
      <c r="I36" s="9">
        <f t="shared" si="1"/>
        <v>45796</v>
      </c>
      <c r="J36" s="2">
        <f>VLOOKUP(J$1,EMD_Returns!$B:$XFD,MATCH('Headline Attribution'!$B36,EMD_Returns!$8:$8,0)-1,FALSE)/100</f>
        <v>1.24019402722331E-3</v>
      </c>
      <c r="K36" s="85">
        <f>VLOOKUP(K$1,EMD_Returns!$B:$XFD,MATCH('Headline Attribution'!$B36,EMD_Returns!$32:$32,0)-1,FALSE)/100</f>
        <v>1.09020680000005E-3</v>
      </c>
      <c r="L36" s="2">
        <f t="shared" si="51"/>
        <v>1.4998722722326004E-4</v>
      </c>
      <c r="M36" s="2">
        <f t="shared" si="52"/>
        <v>2.839878429183873E-3</v>
      </c>
      <c r="N36" s="2" t="e">
        <f t="shared" si="53"/>
        <v>#N/A</v>
      </c>
      <c r="O36" s="2">
        <f t="array" ref="O36">(PRODUCT($J$2:J36+1))-1</f>
        <v>1.3674617440875725E-2</v>
      </c>
      <c r="P36" s="2">
        <f t="array" ref="P36">(PRODUCT($K$2:K36+1))-1</f>
        <v>1.0834739011691852E-2</v>
      </c>
      <c r="Q36" s="69">
        <f t="shared" si="54"/>
        <v>101.36746174408751</v>
      </c>
      <c r="R36" s="69">
        <f t="shared" si="55"/>
        <v>101.08347390116913</v>
      </c>
      <c r="T36" s="3">
        <f t="shared" si="4"/>
        <v>45796</v>
      </c>
      <c r="U36" s="70">
        <f>VLOOKUP(U$1,Market_Values!B:XFD,MATCH('Headline Attribution'!$B36,EMD_Returns!$8:$8,0)-1,FALSE)</f>
        <v>381877094.35809201</v>
      </c>
      <c r="V36" s="70">
        <f>VLOOKUP(V$1,Market_Values!$B:$XFD,MATCH('Headline Attribution'!$B36,EMD_Returns!$8:$8,0)-1,FALSE)</f>
        <v>188496785.07730001</v>
      </c>
      <c r="W36" s="70">
        <f>VLOOKUP(W$1,Market_Values!$B:$XFD,MATCH('Headline Attribution'!$B36,EMD_Returns!$8:$8,0)-1,FALSE)</f>
        <v>228439355.3664</v>
      </c>
      <c r="X36" s="70">
        <f>VLOOKUP(X$1,Market_Values!$B:$XFD,MATCH('Headline Attribution'!$B36,EMD_Returns!$8:$8,0)-1,FALSE)</f>
        <v>269789111.86270899</v>
      </c>
      <c r="Y36" s="70">
        <f>VLOOKUP(Y$1,Market_Values!$B:$XFD,MATCH('Headline Attribution'!$B36,EMD_Returns!$8:$8,0)-1,FALSE)</f>
        <v>248593638.89469999</v>
      </c>
      <c r="Z36" s="71"/>
      <c r="AA36" s="3">
        <f t="shared" si="5"/>
        <v>45796</v>
      </c>
      <c r="AB36" s="72">
        <f t="shared" si="33"/>
        <v>1.6052128567500801E-3</v>
      </c>
      <c r="AC36" s="72">
        <f t="shared" si="34"/>
        <v>1.4069280913797699E-3</v>
      </c>
      <c r="AD36" s="72">
        <f t="shared" si="35"/>
        <v>6.1694975007231501E-4</v>
      </c>
      <c r="AE36" s="72">
        <f t="shared" si="36"/>
        <v>-5.1746631480553702E-5</v>
      </c>
      <c r="AF36" s="72">
        <f t="shared" si="37"/>
        <v>2.5278531972661201E-3</v>
      </c>
      <c r="AG36" s="2"/>
      <c r="AH36" s="9">
        <f t="shared" si="6"/>
        <v>45796</v>
      </c>
      <c r="AI36" s="2">
        <f t="array" ref="AI36">PRODUCT(AB$2:AB36+1)-1</f>
        <v>1.1174367742611491E-2</v>
      </c>
      <c r="AJ36" s="2">
        <f t="array" ref="AJ36">PRODUCT($AC$2:AC36+1)-1</f>
        <v>2.1568759912460322E-3</v>
      </c>
      <c r="AK36" s="2" cm="1">
        <f t="array" ref="AK36">IFERROR(PRODUCT($AD$2:AD36+1)-1,"#N/A")</f>
        <v>2.7035409666580135E-2</v>
      </c>
      <c r="AL36" s="2">
        <f t="array" ref="AL36">PRODUCT(AE$2:AE36+1)-1</f>
        <v>8.0297516521561363E-3</v>
      </c>
      <c r="AM36" s="2">
        <f t="array" ref="AM36">PRODUCT(AF$2:AF36+1)-1</f>
        <v>2.0445452140282372E-2</v>
      </c>
      <c r="AN36" s="2"/>
      <c r="AO36" s="3">
        <f t="shared" si="7"/>
        <v>45796</v>
      </c>
      <c r="AP36" s="2">
        <f t="shared" si="38"/>
        <v>1.5287057894566116E-3</v>
      </c>
      <c r="AQ36" s="2">
        <f t="shared" si="8"/>
        <v>4.3849898945656166E-4</v>
      </c>
      <c r="AR36" s="2">
        <f t="shared" si="39"/>
        <v>2.839878429183873E-3</v>
      </c>
      <c r="AS36" s="2" t="e">
        <f t="shared" si="56"/>
        <v>#N/A</v>
      </c>
      <c r="AT36" s="2">
        <f t="array" ref="AT36">PRODUCT($AP$2:AP36+1)-1</f>
        <v>1.6861200571046675E-2</v>
      </c>
      <c r="AU36" s="2">
        <f t="shared" si="10"/>
        <v>1.0834739011691852E-2</v>
      </c>
      <c r="AV36" s="69">
        <f t="shared" si="57"/>
        <v>101.68612005710469</v>
      </c>
      <c r="AW36" s="69">
        <f t="shared" si="11"/>
        <v>101.08347390116913</v>
      </c>
      <c r="AX36" s="2"/>
      <c r="AY36" s="2">
        <f t="shared" si="41"/>
        <v>1.124996101809413E-3</v>
      </c>
      <c r="AZ36" s="2">
        <f t="shared" si="42"/>
        <v>1.0911621501628885E-3</v>
      </c>
      <c r="BA36" s="2">
        <f t="shared" si="58"/>
        <v>-3.3833951646524427E-5</v>
      </c>
      <c r="BB36" s="2">
        <f t="shared" si="43"/>
        <v>-2.4024924525976594E-5</v>
      </c>
      <c r="BC36" s="2"/>
      <c r="BD36" s="78">
        <f t="shared" si="13"/>
        <v>45796</v>
      </c>
      <c r="BE36" s="2">
        <f t="shared" si="44"/>
        <v>1.2397622746888937E-3</v>
      </c>
      <c r="BF36" s="72">
        <f t="shared" si="45"/>
        <v>-2.4024924525976594E-5</v>
      </c>
      <c r="BG36" s="2" cm="1">
        <f t="array" ref="BG36">(PRODUCT(BF$2:BF36+1))-1</f>
        <v>1.6366351436958304E-4</v>
      </c>
      <c r="BH36" s="72">
        <f t="shared" si="46"/>
        <v>2.67621491481429E-3</v>
      </c>
      <c r="BI36" s="73">
        <f t="shared" si="47"/>
        <v>577589.10858394939</v>
      </c>
      <c r="BJ36" s="74">
        <f>SUM($BI$2:BI36)</f>
        <v>7887495.9582598507</v>
      </c>
      <c r="BK36" s="72">
        <f t="shared" si="14"/>
        <v>-1.4860012452600521E-4</v>
      </c>
      <c r="BL36" s="2">
        <f>SUM($BK$2:BK36)</f>
        <v>1.0114353531218013E-3</v>
      </c>
      <c r="BM36" s="2"/>
      <c r="BN36" s="79">
        <f t="shared" si="15"/>
        <v>45796</v>
      </c>
      <c r="BO36" s="2">
        <f t="array" ref="BO36">(PRODUCT(AB$2:AB36+1)-1)-(PRODUCT($K$2:$K36+1)-1)</f>
        <v>3.3962873091963885E-4</v>
      </c>
      <c r="BP36" s="2">
        <f t="array" ref="BP36">AJ36-(PRODUCT($K$2:K36+1)-1)</f>
        <v>-8.6778630204458196E-3</v>
      </c>
      <c r="BQ36" s="2" t="e">
        <f>NA()</f>
        <v>#N/A</v>
      </c>
      <c r="BR36" s="2">
        <f t="array" ref="BR36">(PRODUCT(AE$2:AE36+1)-1)-(PRODUCT($K$2:$K36+1)-1)</f>
        <v>-2.8049873595357155E-3</v>
      </c>
      <c r="BS36" s="2"/>
      <c r="BT36" s="3">
        <f t="shared" si="16"/>
        <v>45796</v>
      </c>
      <c r="BU36" s="2">
        <f t="shared" si="17"/>
        <v>1.4069280913797699E-3</v>
      </c>
      <c r="BV36" s="2">
        <f t="shared" si="18"/>
        <v>3.1672129137971989E-4</v>
      </c>
      <c r="BW36" s="2" cm="1">
        <f t="array" ref="BW36">PRODUCT($BU$2:BU36+1)-1</f>
        <v>2.1568759912460322E-3</v>
      </c>
      <c r="BX36" s="2">
        <f t="array" ref="BX36">BW36-(PRODUCT($K$2:K36+1)-1)</f>
        <v>-8.6778630204458196E-3</v>
      </c>
      <c r="BY36" s="2">
        <f t="shared" si="19"/>
        <v>2.9638835472177558E-5</v>
      </c>
      <c r="BZ36" s="2"/>
      <c r="CC36" s="3">
        <v>44699</v>
      </c>
      <c r="CD36" s="2">
        <v>-1.8205244135463702E-2</v>
      </c>
      <c r="CE36" s="2">
        <v>-2.0983570707660298E-2</v>
      </c>
      <c r="CF36" s="2" t="e">
        <f>NA()</f>
        <v>#N/A</v>
      </c>
      <c r="CG36" s="2">
        <v>-1.99462917047807E-2</v>
      </c>
      <c r="CH36" s="2">
        <v>-1.9857772739555357E-2</v>
      </c>
      <c r="CJ36" s="9">
        <f t="shared" si="20"/>
        <v>44699</v>
      </c>
      <c r="CK36" s="2">
        <f t="array" ref="CK36">PRODUCT(CD$2:CD36+1)-1</f>
        <v>-4.9429483865200408E-2</v>
      </c>
      <c r="CL36" s="2">
        <f t="array" ref="CL36">PRODUCT(CE$2:CE36+1)-1</f>
        <v>-6.012812823291025E-2</v>
      </c>
      <c r="CM36" s="2"/>
      <c r="CN36" s="2">
        <f t="array" ref="CN36">PRODUCT(CG$2:CG36+1)-1</f>
        <v>-8.3201800262760806E-2</v>
      </c>
      <c r="CO36" s="2">
        <f t="array" ref="CO36">PRODUCT(CH$2:CH36+1)-1</f>
        <v>-9.2265247326529742E-2</v>
      </c>
      <c r="CQ36" s="9">
        <f t="shared" si="21"/>
        <v>44699</v>
      </c>
      <c r="CR36" s="72">
        <f t="shared" si="22"/>
        <v>4.2835763461329335E-2</v>
      </c>
      <c r="CS36" s="72">
        <f t="shared" si="23"/>
        <v>3.2137119093619493E-2</v>
      </c>
      <c r="CT36" s="72"/>
      <c r="CU36" s="72">
        <f t="shared" si="24"/>
        <v>9.0634470637689368E-3</v>
      </c>
      <c r="CV36" s="72"/>
      <c r="CW36" s="3">
        <f t="shared" si="25"/>
        <v>44699</v>
      </c>
      <c r="CX36" s="75">
        <f t="shared" si="48"/>
        <v>91.349205089896444</v>
      </c>
      <c r="CY36" s="75">
        <f t="shared" si="49"/>
        <v>90.374097571647283</v>
      </c>
      <c r="CZ36" s="75">
        <f t="shared" si="50"/>
        <v>101.07896791719122</v>
      </c>
      <c r="DA36" s="72">
        <f>(CZ36/MAX($CZ$2:CZ36))-1</f>
        <v>-2.3590401214678147E-3</v>
      </c>
      <c r="DC36" s="3">
        <f t="shared" si="26"/>
        <v>44699</v>
      </c>
      <c r="DD36" s="2">
        <f t="shared" si="27"/>
        <v>1.6525286040916555E-3</v>
      </c>
      <c r="DE36" s="2">
        <f t="shared" si="28"/>
        <v>-1.1257979681049413E-3</v>
      </c>
      <c r="DF36" s="2" t="e">
        <f>NA()</f>
        <v>#N/A</v>
      </c>
      <c r="DG36" s="2">
        <f t="shared" si="29"/>
        <v>-8.8518965225343332E-5</v>
      </c>
      <c r="DH36" s="69"/>
      <c r="DI36" s="3">
        <f t="shared" si="59"/>
        <v>44699</v>
      </c>
      <c r="DJ36" s="2">
        <f t="shared" si="60"/>
        <v>5.7722134802733853E-2</v>
      </c>
      <c r="DK36" s="2">
        <f t="shared" si="61"/>
        <v>5.8098239329889369E-2</v>
      </c>
      <c r="DL36" s="2" t="e">
        <f>NA()</f>
        <v>#N/A</v>
      </c>
      <c r="DM36" s="2">
        <f t="shared" si="62"/>
        <v>1.6883972619546085E-2</v>
      </c>
      <c r="EM36" s="72"/>
      <c r="EN36" s="72"/>
      <c r="EO36" s="72"/>
      <c r="EP36" s="72"/>
      <c r="EQ36" s="72"/>
      <c r="ER36" s="72"/>
      <c r="ES36" s="72"/>
      <c r="ET36" s="72"/>
      <c r="EU36" s="72"/>
      <c r="EV36" s="72"/>
      <c r="EX36" s="72"/>
      <c r="EY36" s="72"/>
      <c r="EZ36" s="72"/>
      <c r="FP36" s="3"/>
      <c r="FR36" s="2"/>
    </row>
    <row r="37" spans="1:174" x14ac:dyDescent="0.3">
      <c r="A37" s="3">
        <f t="shared" si="0"/>
        <v>45797</v>
      </c>
      <c r="B37" s="47" t="s">
        <v>120</v>
      </c>
      <c r="C37" s="2">
        <f>VLOOKUP(C$1,EMD_Returns!$B:$XFD,MATCH('Headline Attribution'!$B37,EMD_Returns!$8:$8,0)-1,FALSE)/100</f>
        <v>2.82591626556972E-4</v>
      </c>
      <c r="D37" s="2">
        <f>VLOOKUP(D$1,EMD_Returns!$B:$XFD,MATCH('Headline Attribution'!$B37,EMD_Returns!$8:$8,0)-1,FALSE)/100</f>
        <v>2.7432922206600502E-3</v>
      </c>
      <c r="E37" s="2">
        <f>IFERROR(VLOOKUP(E$1,EMD_Returns!$B:$XFD,MATCH('Headline Attribution'!$B37,EMD_Returns!$8:$8,0)-1,FALSE)/100,"#N/A")</f>
        <v>1.4910912019330299E-3</v>
      </c>
      <c r="F37" s="2">
        <f>VLOOKUP(F$1,EMD_Returns!$B:$XFD,MATCH('Headline Attribution'!$B37,EMD_Returns!$8:$8,0)-1,FALSE)/100</f>
        <v>7.5774936757766508E-4</v>
      </c>
      <c r="G37" s="2">
        <f>VLOOKUP(G$1,EMD_Returns!$B:$XFD,MATCH('Headline Attribution'!$B37,EMD_Returns!$8:$8,0)-1,FALSE)/100</f>
        <v>3.7355248412396203E-4</v>
      </c>
      <c r="I37" s="9">
        <f t="shared" si="1"/>
        <v>45797</v>
      </c>
      <c r="J37" s="2">
        <f>VLOOKUP(J$1,EMD_Returns!$B:$XFD,MATCH('Headline Attribution'!$B37,EMD_Returns!$8:$8,0)-1,FALSE)/100</f>
        <v>9.5863132851703502E-4</v>
      </c>
      <c r="K37" s="85">
        <f>VLOOKUP(K$1,EMD_Returns!$B:$XFD,MATCH('Headline Attribution'!$B37,EMD_Returns!$32:$32,0)-1,FALSE)/100</f>
        <v>7.96803749999908E-4</v>
      </c>
      <c r="L37" s="2">
        <f t="shared" si="51"/>
        <v>1.6182757851712702E-4</v>
      </c>
      <c r="M37" s="2">
        <f t="shared" si="52"/>
        <v>3.0061817637105914E-3</v>
      </c>
      <c r="N37" s="2" t="e">
        <f t="shared" si="53"/>
        <v>#N/A</v>
      </c>
      <c r="O37" s="2">
        <f t="array" ref="O37">(PRODUCT($J$2:J37+1))-1</f>
        <v>1.4646357686077138E-2</v>
      </c>
      <c r="P37" s="2">
        <f t="array" ref="P37">(PRODUCT($K$2:K37+1))-1</f>
        <v>1.1640175922366547E-2</v>
      </c>
      <c r="Q37" s="69">
        <f t="shared" si="54"/>
        <v>101.46463576860764</v>
      </c>
      <c r="R37" s="69">
        <f t="shared" si="55"/>
        <v>101.1640175922366</v>
      </c>
      <c r="T37" s="3">
        <f t="shared" si="4"/>
        <v>45797</v>
      </c>
      <c r="U37" s="70">
        <f>VLOOKUP(U$1,Market_Values!B:XFD,MATCH('Headline Attribution'!$B37,EMD_Returns!$8:$8,0)-1,FALSE)</f>
        <v>382490083.76029402</v>
      </c>
      <c r="V37" s="70">
        <f>VLOOKUP(V$1,Market_Values!$B:$XFD,MATCH('Headline Attribution'!$B37,EMD_Returns!$8:$8,0)-1,FALSE)</f>
        <v>188761986.49936</v>
      </c>
      <c r="W37" s="70">
        <f>VLOOKUP(W$1,Market_Values!$B:$XFD,MATCH('Headline Attribution'!$B37,EMD_Returns!$8:$8,0)-1,FALSE)</f>
        <v>228580290.96959999</v>
      </c>
      <c r="X37" s="70">
        <f>VLOOKUP(X$1,Market_Values!$B:$XFD,MATCH('Headline Attribution'!$B37,EMD_Returns!$8:$8,0)-1,FALSE)</f>
        <v>269775037.12221903</v>
      </c>
      <c r="Y37" s="70">
        <f>VLOOKUP(Y$1,Market_Values!$B:$XFD,MATCH('Headline Attribution'!$B37,EMD_Returns!$8:$8,0)-1,FALSE)</f>
        <v>249222047.1196</v>
      </c>
      <c r="Z37" s="71"/>
      <c r="AA37" s="3">
        <f t="shared" si="5"/>
        <v>45797</v>
      </c>
      <c r="AB37" s="72">
        <f t="shared" si="33"/>
        <v>2.82591626556972E-4</v>
      </c>
      <c r="AC37" s="72">
        <f t="shared" si="34"/>
        <v>2.7432922206600502E-3</v>
      </c>
      <c r="AD37" s="72">
        <f t="shared" si="35"/>
        <v>1.4910912019330299E-3</v>
      </c>
      <c r="AE37" s="72">
        <f t="shared" si="36"/>
        <v>7.5774936757766508E-4</v>
      </c>
      <c r="AF37" s="72">
        <f t="shared" si="37"/>
        <v>3.7355248412396203E-4</v>
      </c>
      <c r="AG37" s="2"/>
      <c r="AH37" s="9">
        <f t="shared" si="6"/>
        <v>45797</v>
      </c>
      <c r="AI37" s="2">
        <f t="array" ref="AI37">PRODUCT(AB$2:AB37+1)-1</f>
        <v>1.1460117151924631E-2</v>
      </c>
      <c r="AJ37" s="2">
        <f t="array" ref="AJ37">PRODUCT($AC$2:AC37+1)-1</f>
        <v>4.9060851530338123E-3</v>
      </c>
      <c r="AK37" s="2" cm="1">
        <f t="array" ref="AK37">IFERROR(PRODUCT($AD$2:AD37+1)-1,"#N/A")</f>
        <v>2.856681313000764E-2</v>
      </c>
      <c r="AL37" s="2">
        <f t="array" ref="AL37">PRODUCT(AE$2:AE37+1)-1</f>
        <v>8.7935855589700296E-3</v>
      </c>
      <c r="AM37" s="2">
        <f t="array" ref="AM37">PRODUCT(AF$2:AF37+1)-1</f>
        <v>2.0826642073842327E-2</v>
      </c>
      <c r="AN37" s="2"/>
      <c r="AO37" s="3">
        <f t="shared" si="7"/>
        <v>45797</v>
      </c>
      <c r="AP37" s="2">
        <f t="shared" si="38"/>
        <v>1.1819955858083707E-3</v>
      </c>
      <c r="AQ37" s="2">
        <f t="shared" si="8"/>
        <v>3.851918358084627E-4</v>
      </c>
      <c r="AR37" s="2">
        <f t="shared" si="39"/>
        <v>3.0061817637105914E-3</v>
      </c>
      <c r="AS37" s="2" t="e">
        <f t="shared" si="56"/>
        <v>#N/A</v>
      </c>
      <c r="AT37" s="2">
        <f t="array" ref="AT37">PRODUCT($AP$2:AP37+1)-1</f>
        <v>1.8063126021501397E-2</v>
      </c>
      <c r="AU37" s="2">
        <f t="shared" si="10"/>
        <v>1.1640175922366547E-2</v>
      </c>
      <c r="AV37" s="69">
        <f t="shared" si="57"/>
        <v>101.80631260215016</v>
      </c>
      <c r="AW37" s="69">
        <f t="shared" si="11"/>
        <v>101.1640175922366</v>
      </c>
      <c r="AX37" s="2"/>
      <c r="AY37" s="2">
        <f t="shared" si="41"/>
        <v>1.3414213185736767E-3</v>
      </c>
      <c r="AZ37" s="2">
        <f t="shared" si="42"/>
        <v>1.2347902649048413E-3</v>
      </c>
      <c r="BA37" s="2">
        <f t="shared" si="58"/>
        <v>-1.0663105366883548E-4</v>
      </c>
      <c r="BB37" s="2">
        <f t="shared" si="43"/>
        <v>-7.5705659343359839E-5</v>
      </c>
      <c r="BC37" s="2"/>
      <c r="BD37" s="78">
        <f t="shared" si="13"/>
        <v>45797</v>
      </c>
      <c r="BE37" s="2">
        <f t="shared" si="44"/>
        <v>9.6044494528466518E-4</v>
      </c>
      <c r="BF37" s="72">
        <f t="shared" si="45"/>
        <v>-7.5705659343359839E-5</v>
      </c>
      <c r="BG37" s="2" cm="1">
        <f t="array" ref="BG37">(PRODUCT(BF$2:BF37+1))-1</f>
        <v>8.7945464771976845E-5</v>
      </c>
      <c r="BH37" s="72">
        <f t="shared" si="46"/>
        <v>2.9182362989386146E-3</v>
      </c>
      <c r="BI37" s="73">
        <f t="shared" si="47"/>
        <v>508002.33521925955</v>
      </c>
      <c r="BJ37" s="74">
        <f>SUM($BI$2:BI37)</f>
        <v>8395498.293479111</v>
      </c>
      <c r="BK37" s="72">
        <f t="shared" si="14"/>
        <v>2.7434531962017609E-4</v>
      </c>
      <c r="BL37" s="2">
        <f>SUM($BK$2:BK37)</f>
        <v>1.2857806727419774E-3</v>
      </c>
      <c r="BM37" s="2"/>
      <c r="BN37" s="79">
        <f t="shared" si="15"/>
        <v>45797</v>
      </c>
      <c r="BO37" s="2">
        <f t="array" ref="BO37">(PRODUCT(AB$2:AB37+1)-1)-(PRODUCT($K$2:$K37+1)-1)</f>
        <v>-1.8005877044191543E-4</v>
      </c>
      <c r="BP37" s="2">
        <f t="array" ref="BP37">AJ37-(PRODUCT($K$2:K37+1)-1)</f>
        <v>-6.7340907693327345E-3</v>
      </c>
      <c r="BQ37" s="2" t="e">
        <f>NA()</f>
        <v>#N/A</v>
      </c>
      <c r="BR37" s="2">
        <f t="array" ref="BR37">(PRODUCT(AE$2:AE37+1)-1)-(PRODUCT($K$2:$K37+1)-1)</f>
        <v>-2.8465903633965173E-3</v>
      </c>
      <c r="BS37" s="2"/>
      <c r="BT37" s="3">
        <f t="shared" si="16"/>
        <v>45797</v>
      </c>
      <c r="BU37" s="2">
        <f t="shared" si="17"/>
        <v>2.7432922206600502E-3</v>
      </c>
      <c r="BV37" s="2">
        <f t="shared" si="18"/>
        <v>1.9464884706601421E-3</v>
      </c>
      <c r="BW37" s="2" cm="1">
        <f t="array" ref="BW37">PRODUCT($BU$2:BU37+1)-1</f>
        <v>4.9060851530338123E-3</v>
      </c>
      <c r="BX37" s="2">
        <f t="array" ref="BX37">BW37-(PRODUCT($K$2:K37+1)-1)</f>
        <v>-6.7340907693327345E-3</v>
      </c>
      <c r="BY37" s="2">
        <f t="shared" si="19"/>
        <v>1.8198158255638072E-4</v>
      </c>
      <c r="BZ37" s="2"/>
      <c r="CC37" s="3">
        <v>44700</v>
      </c>
      <c r="CD37" s="2">
        <v>-5.7207547011816099E-3</v>
      </c>
      <c r="CE37" s="2">
        <v>-5.9248335134675098E-3</v>
      </c>
      <c r="CF37" s="2" t="e">
        <f>NA()</f>
        <v>#N/A</v>
      </c>
      <c r="CG37" s="2">
        <v>-4.58652928267667E-3</v>
      </c>
      <c r="CH37" s="2">
        <v>-3.8126361655773655E-3</v>
      </c>
      <c r="CJ37" s="9">
        <f t="shared" si="20"/>
        <v>44700</v>
      </c>
      <c r="CK37" s="2">
        <f t="array" ref="CK37">PRODUCT(CD$2:CD37+1)-1</f>
        <v>-5.4867464614183237E-2</v>
      </c>
      <c r="CL37" s="2">
        <f t="array" ref="CL37">PRODUCT(CE$2:CE37+1)-1</f>
        <v>-6.5696712597121287E-2</v>
      </c>
      <c r="CM37" s="2"/>
      <c r="CN37" s="2">
        <f t="array" ref="CN37">PRODUCT(CG$2:CG37+1)-1</f>
        <v>-8.7406722052160934E-2</v>
      </c>
      <c r="CO37" s="2">
        <f t="array" ref="CO37">PRODUCT(CH$2:CH37+1)-1</f>
        <v>-9.5726109673324067E-2</v>
      </c>
      <c r="CQ37" s="9">
        <f t="shared" si="21"/>
        <v>44700</v>
      </c>
      <c r="CR37" s="72">
        <f t="shared" si="22"/>
        <v>4.085864505914083E-2</v>
      </c>
      <c r="CS37" s="72">
        <f t="shared" si="23"/>
        <v>3.002939707620278E-2</v>
      </c>
      <c r="CT37" s="72"/>
      <c r="CU37" s="72">
        <f t="shared" si="24"/>
        <v>8.3193876211631324E-3</v>
      </c>
      <c r="CV37" s="72"/>
      <c r="CW37" s="3">
        <f t="shared" si="25"/>
        <v>44700</v>
      </c>
      <c r="CX37" s="75">
        <f t="shared" si="48"/>
        <v>90.930229285802397</v>
      </c>
      <c r="CY37" s="75">
        <f t="shared" si="49"/>
        <v>90.029534018814203</v>
      </c>
      <c r="CZ37" s="75">
        <f t="shared" si="50"/>
        <v>101.0004442173387</v>
      </c>
      <c r="DA37" s="72">
        <f>(CZ37/MAX($CZ$2:CZ37))-1</f>
        <v>-3.1340624718965149E-3</v>
      </c>
      <c r="DC37" s="3">
        <f t="shared" si="26"/>
        <v>44700</v>
      </c>
      <c r="DD37" s="2">
        <f t="shared" si="27"/>
        <v>-1.9081185356042444E-3</v>
      </c>
      <c r="DE37" s="2">
        <f t="shared" si="28"/>
        <v>-2.1121973478901443E-3</v>
      </c>
      <c r="DF37" s="2" t="e">
        <f>NA()</f>
        <v>#N/A</v>
      </c>
      <c r="DG37" s="2">
        <f t="shared" si="29"/>
        <v>-7.7389311709930454E-4</v>
      </c>
      <c r="DH37" s="69"/>
      <c r="DI37" s="3">
        <f t="shared" si="59"/>
        <v>44700</v>
      </c>
      <c r="DJ37" s="2">
        <f t="shared" si="60"/>
        <v>5.8035879300196123E-2</v>
      </c>
      <c r="DK37" s="2">
        <f t="shared" si="61"/>
        <v>5.8389051198246486E-2</v>
      </c>
      <c r="DL37" s="2" t="e">
        <f>NA()</f>
        <v>#N/A</v>
      </c>
      <c r="DM37" s="2">
        <f t="shared" si="62"/>
        <v>1.7110266536577122E-2</v>
      </c>
      <c r="EM37" s="72"/>
      <c r="EN37" s="72"/>
      <c r="EO37" s="72"/>
      <c r="EP37" s="72"/>
      <c r="EQ37" s="72"/>
      <c r="ER37" s="72"/>
      <c r="ES37" s="72"/>
      <c r="ET37" s="72"/>
      <c r="EU37" s="72"/>
      <c r="EV37" s="72"/>
      <c r="EX37" s="72"/>
      <c r="EY37" s="72"/>
      <c r="EZ37" s="72"/>
      <c r="FP37" s="3"/>
      <c r="FR37" s="2"/>
    </row>
    <row r="38" spans="1:174" x14ac:dyDescent="0.3">
      <c r="A38" s="3">
        <f t="shared" si="0"/>
        <v>45798</v>
      </c>
      <c r="B38" s="47" t="s">
        <v>121</v>
      </c>
      <c r="C38" s="2">
        <f>VLOOKUP(C$1,EMD_Returns!$B:$XFD,MATCH('Headline Attribution'!$B38,EMD_Returns!$8:$8,0)-1,FALSE)/100</f>
        <v>-1.4250021548082301E-3</v>
      </c>
      <c r="D38" s="2">
        <f>VLOOKUP(D$1,EMD_Returns!$B:$XFD,MATCH('Headline Attribution'!$B38,EMD_Returns!$8:$8,0)-1,FALSE)/100</f>
        <v>1.6966698646771999E-3</v>
      </c>
      <c r="E38" s="2">
        <f>IFERROR(VLOOKUP(E$1,EMD_Returns!$B:$XFD,MATCH('Headline Attribution'!$B38,EMD_Returns!$8:$8,0)-1,FALSE)/100,"#N/A")</f>
        <v>5.7167626789622606E-4</v>
      </c>
      <c r="F38" s="2">
        <f>VLOOKUP(F$1,EMD_Returns!$B:$XFD,MATCH('Headline Attribution'!$B38,EMD_Returns!$8:$8,0)-1,FALSE)/100</f>
        <v>-2.1401933679119399E-3</v>
      </c>
      <c r="G38" s="2">
        <f>VLOOKUP(G$1,EMD_Returns!$B:$XFD,MATCH('Headline Attribution'!$B38,EMD_Returns!$8:$8,0)-1,FALSE)/100</f>
        <v>6.5347274085136896E-4</v>
      </c>
      <c r="I38" s="9">
        <f t="shared" si="1"/>
        <v>45798</v>
      </c>
      <c r="J38" s="2">
        <f>VLOOKUP(J$1,EMD_Returns!$B:$XFD,MATCH('Headline Attribution'!$B38,EMD_Returns!$8:$8,0)-1,FALSE)/100</f>
        <v>-3.8487923481234104E-4</v>
      </c>
      <c r="K38" s="85">
        <f>VLOOKUP(K$1,EMD_Returns!$B:$XFD,MATCH('Headline Attribution'!$B38,EMD_Returns!$32:$32,0)-1,FALSE)/100</f>
        <v>-3.0373299999997299E-4</v>
      </c>
      <c r="L38" s="2">
        <f t="shared" si="51"/>
        <v>-8.1146234812368048E-5</v>
      </c>
      <c r="M38" s="2">
        <f t="shared" si="52"/>
        <v>2.9229339555125744E-3</v>
      </c>
      <c r="N38" s="2" t="e">
        <f t="shared" si="53"/>
        <v>#N/A</v>
      </c>
      <c r="O38" s="2">
        <f t="array" ref="O38">(PRODUCT($J$2:J38+1))-1</f>
        <v>1.4255841372325717E-2</v>
      </c>
      <c r="P38" s="2">
        <f t="array" ref="P38">(PRODUCT($K$2:K38+1))-1</f>
        <v>1.1332907416813143E-2</v>
      </c>
      <c r="Q38" s="69">
        <f t="shared" si="54"/>
        <v>101.42558413723251</v>
      </c>
      <c r="R38" s="69">
        <f t="shared" si="55"/>
        <v>101.13329074168126</v>
      </c>
      <c r="T38" s="3">
        <f t="shared" si="4"/>
        <v>45798</v>
      </c>
      <c r="U38" s="70">
        <f>VLOOKUP(U$1,Market_Values!B:XFD,MATCH('Headline Attribution'!$B38,EMD_Returns!$8:$8,0)-1,FALSE)</f>
        <v>382598176.87456501</v>
      </c>
      <c r="V38" s="70">
        <f>VLOOKUP(V$1,Market_Values!$B:$XFD,MATCH('Headline Attribution'!$B38,EMD_Returns!$8:$8,0)-1,FALSE)</f>
        <v>189279815.78848001</v>
      </c>
      <c r="W38" s="70">
        <f>VLOOKUP(W$1,Market_Values!$B:$XFD,MATCH('Headline Attribution'!$B38,EMD_Returns!$8:$8,0)-1,FALSE)</f>
        <v>228921125.03040001</v>
      </c>
      <c r="X38" s="70">
        <f>VLOOKUP(X$1,Market_Values!$B:$XFD,MATCH('Headline Attribution'!$B38,EMD_Returns!$8:$8,0)-1,FALSE)</f>
        <v>269979443.04217601</v>
      </c>
      <c r="Y38" s="70">
        <f>VLOOKUP(Y$1,Market_Values!$B:$XFD,MATCH('Headline Attribution'!$B38,EMD_Returns!$8:$8,0)-1,FALSE)</f>
        <v>249315144.63440001</v>
      </c>
      <c r="Z38" s="71"/>
      <c r="AA38" s="3">
        <f t="shared" si="5"/>
        <v>45798</v>
      </c>
      <c r="AB38" s="72">
        <f t="shared" si="33"/>
        <v>-1.4250021548082301E-3</v>
      </c>
      <c r="AC38" s="72">
        <f t="shared" si="34"/>
        <v>1.6966698646771999E-3</v>
      </c>
      <c r="AD38" s="72">
        <f t="shared" si="35"/>
        <v>5.7167626789622606E-4</v>
      </c>
      <c r="AE38" s="72">
        <f t="shared" si="36"/>
        <v>-2.1401933679119399E-3</v>
      </c>
      <c r="AF38" s="72">
        <f t="shared" si="37"/>
        <v>6.5347274085136896E-4</v>
      </c>
      <c r="AG38" s="2"/>
      <c r="AH38" s="9">
        <f t="shared" si="6"/>
        <v>45798</v>
      </c>
      <c r="AI38" s="2">
        <f t="array" ref="AI38">PRODUCT(AB$2:AB38+1)-1</f>
        <v>1.0018784305480644E-2</v>
      </c>
      <c r="AJ38" s="2">
        <f t="array" ref="AJ38">PRODUCT($AC$2:AC38+1)-1</f>
        <v>6.6110790245437201E-3</v>
      </c>
      <c r="AK38" s="2" cm="1">
        <f t="array" ref="AK38">IFERROR(PRODUCT($AD$2:AD38+1)-1,"#N/A")</f>
        <v>2.9154820367019774E-2</v>
      </c>
      <c r="AL38" s="2">
        <f t="array" ref="AL38">PRODUCT(AE$2:AE38+1)-1</f>
        <v>6.6345722175646937E-3</v>
      </c>
      <c r="AM38" s="2">
        <f t="array" ref="AM38">PRODUCT(AF$2:AF38+1)-1</f>
        <v>2.1493724457572361E-2</v>
      </c>
      <c r="AN38" s="2"/>
      <c r="AO38" s="3">
        <f t="shared" si="7"/>
        <v>45798</v>
      </c>
      <c r="AP38" s="2">
        <f t="shared" si="38"/>
        <v>-4.7449274185540862E-4</v>
      </c>
      <c r="AQ38" s="2">
        <f t="shared" si="8"/>
        <v>-1.7075974185543563E-4</v>
      </c>
      <c r="AR38" s="2">
        <f t="shared" si="39"/>
        <v>2.9229339555125744E-3</v>
      </c>
      <c r="AS38" s="2" t="e">
        <f t="shared" si="56"/>
        <v>#N/A</v>
      </c>
      <c r="AT38" s="2">
        <f t="array" ref="AT38">PRODUCT($AP$2:AP38+1)-1</f>
        <v>1.7580062457453582E-2</v>
      </c>
      <c r="AU38" s="2">
        <f t="shared" si="10"/>
        <v>1.1332907416813143E-2</v>
      </c>
      <c r="AV38" s="69">
        <f t="shared" si="57"/>
        <v>101.75800624574538</v>
      </c>
      <c r="AW38" s="69">
        <f t="shared" si="11"/>
        <v>101.13329074168126</v>
      </c>
      <c r="AX38" s="2"/>
      <c r="AY38" s="2">
        <f t="shared" si="41"/>
        <v>1.9540637637821372E-4</v>
      </c>
      <c r="AZ38" s="2">
        <f t="shared" si="42"/>
        <v>3.9601864905004125E-5</v>
      </c>
      <c r="BA38" s="2">
        <f t="shared" si="58"/>
        <v>-1.558045114732096E-4</v>
      </c>
      <c r="BB38" s="2">
        <f t="shared" si="43"/>
        <v>-1.1064823067587524E-4</v>
      </c>
      <c r="BC38" s="2"/>
      <c r="BD38" s="78">
        <f t="shared" si="13"/>
        <v>45798</v>
      </c>
      <c r="BE38" s="2">
        <f t="shared" si="44"/>
        <v>-3.8844507564401868E-4</v>
      </c>
      <c r="BF38" s="72">
        <f t="shared" si="45"/>
        <v>-1.1064823067587524E-4</v>
      </c>
      <c r="BG38" s="2" cm="1">
        <f t="array" ref="BG38">(PRODUCT(BF$2:BF38+1))-1</f>
        <v>-2.2712496913990243E-5</v>
      </c>
      <c r="BH38" s="72">
        <f t="shared" si="46"/>
        <v>2.9456464524265646E-3</v>
      </c>
      <c r="BI38" s="73">
        <f t="shared" si="47"/>
        <v>-225418.86035397029</v>
      </c>
      <c r="BJ38" s="74">
        <f>SUM($BI$2:BI38)</f>
        <v>8170079.4331251411</v>
      </c>
      <c r="BK38" s="72">
        <f t="shared" si="14"/>
        <v>4.2804694054902279E-4</v>
      </c>
      <c r="BL38" s="2">
        <f>SUM($BK$2:BK38)</f>
        <v>1.7138276132910002E-3</v>
      </c>
      <c r="BM38" s="2"/>
      <c r="BN38" s="79">
        <f t="shared" si="15"/>
        <v>45798</v>
      </c>
      <c r="BO38" s="2">
        <f t="array" ref="BO38">(PRODUCT(AB$2:AB38+1)-1)-(PRODUCT($K$2:$K38+1)-1)</f>
        <v>-1.3141231113324991E-3</v>
      </c>
      <c r="BP38" s="2">
        <f t="array" ref="BP38">AJ38-(PRODUCT($K$2:K38+1)-1)</f>
        <v>-4.7218283922694226E-3</v>
      </c>
      <c r="BQ38" s="2" t="e">
        <f>NA()</f>
        <v>#N/A</v>
      </c>
      <c r="BR38" s="2">
        <f t="array" ref="BR38">(PRODUCT(AE$2:AE38+1)-1)-(PRODUCT($K$2:$K38+1)-1)</f>
        <v>-4.698335199248449E-3</v>
      </c>
      <c r="BS38" s="2"/>
      <c r="BT38" s="3">
        <f t="shared" si="16"/>
        <v>45798</v>
      </c>
      <c r="BU38" s="2">
        <f t="shared" si="17"/>
        <v>1.6966698646771999E-3</v>
      </c>
      <c r="BV38" s="2">
        <f t="shared" si="18"/>
        <v>2.0004028646771728E-3</v>
      </c>
      <c r="BW38" s="2" cm="1">
        <f t="array" ref="BW38">PRODUCT($BU$2:BU38+1)-1</f>
        <v>6.6110790245437201E-3</v>
      </c>
      <c r="BX38" s="2">
        <f t="array" ref="BX38">BW38-(PRODUCT($K$2:K38+1)-1)</f>
        <v>-4.7218283922694226E-3</v>
      </c>
      <c r="BY38" s="2">
        <f t="shared" si="19"/>
        <v>1.86817605248176E-4</v>
      </c>
      <c r="BZ38" s="2"/>
      <c r="CC38" s="3">
        <v>44701</v>
      </c>
      <c r="CD38" s="2">
        <v>8.0603747944301089E-3</v>
      </c>
      <c r="CE38" s="2">
        <v>3.7308635357666798E-3</v>
      </c>
      <c r="CF38" s="2" t="e">
        <f>NA()</f>
        <v>#N/A</v>
      </c>
      <c r="CG38" s="2">
        <v>5.9857731403731894E-3</v>
      </c>
      <c r="CH38" s="2">
        <v>4.9139717446624598E-3</v>
      </c>
      <c r="CJ38" s="9">
        <f t="shared" si="20"/>
        <v>44701</v>
      </c>
      <c r="CK38" s="2">
        <f t="array" ref="CK38">PRODUCT(CD$2:CD38+1)-1</f>
        <v>-4.7249342148563578E-2</v>
      </c>
      <c r="CL38" s="2">
        <f t="array" ref="CL38">PRODUCT(CE$2:CE38+1)-1</f>
        <v>-6.2210954530802942E-2</v>
      </c>
      <c r="CM38" s="2"/>
      <c r="CN38" s="2">
        <f t="array" ref="CN38">PRODUCT(CG$2:CG38+1)-1</f>
        <v>-8.1944145720935668E-2</v>
      </c>
      <c r="CO38" s="2">
        <f t="array" ref="CO38">PRODUCT(CH$2:CH38+1)-1</f>
        <v>-9.128253332682279E-2</v>
      </c>
      <c r="CQ38" s="9">
        <f t="shared" si="21"/>
        <v>44701</v>
      </c>
      <c r="CR38" s="72">
        <f t="shared" si="22"/>
        <v>4.4033191178259212E-2</v>
      </c>
      <c r="CS38" s="72">
        <f t="shared" si="23"/>
        <v>2.9071578796019848E-2</v>
      </c>
      <c r="CT38" s="72"/>
      <c r="CU38" s="72">
        <f t="shared" si="24"/>
        <v>9.3383876058871218E-3</v>
      </c>
      <c r="CV38" s="72"/>
      <c r="CW38" s="3">
        <f t="shared" si="25"/>
        <v>44701</v>
      </c>
      <c r="CX38" s="75">
        <f t="shared" si="48"/>
        <v>91.474517009909334</v>
      </c>
      <c r="CY38" s="75">
        <f t="shared" si="49"/>
        <v>90.471936605167784</v>
      </c>
      <c r="CZ38" s="75">
        <f t="shared" si="50"/>
        <v>101.10816728630112</v>
      </c>
      <c r="DA38" s="72">
        <f>(CZ38/MAX($CZ$2:CZ38))-1</f>
        <v>-2.0708447903627913E-3</v>
      </c>
      <c r="DC38" s="3">
        <f t="shared" si="26"/>
        <v>44701</v>
      </c>
      <c r="DD38" s="2">
        <f t="shared" si="27"/>
        <v>3.1464030497676491E-3</v>
      </c>
      <c r="DE38" s="2">
        <f t="shared" si="28"/>
        <v>-1.18310820889578E-3</v>
      </c>
      <c r="DF38" s="2" t="e">
        <f>NA()</f>
        <v>#N/A</v>
      </c>
      <c r="DG38" s="2">
        <f t="shared" si="29"/>
        <v>1.0718013957107296E-3</v>
      </c>
      <c r="DH38" s="69"/>
      <c r="DI38" s="3">
        <f t="shared" si="59"/>
        <v>44701</v>
      </c>
      <c r="DJ38" s="2">
        <f t="shared" si="60"/>
        <v>5.8293382767849677E-2</v>
      </c>
      <c r="DK38" s="2">
        <f t="shared" si="61"/>
        <v>5.6246480206155636E-2</v>
      </c>
      <c r="DL38" s="2" t="e">
        <f>NA()</f>
        <v>#N/A</v>
      </c>
      <c r="DM38" s="2">
        <f t="shared" si="62"/>
        <v>1.7358237359871874E-2</v>
      </c>
      <c r="EM38" s="72"/>
      <c r="EN38" s="72"/>
      <c r="EO38" s="72"/>
      <c r="EP38" s="72"/>
      <c r="EQ38" s="72"/>
      <c r="ER38" s="72"/>
      <c r="ES38" s="72"/>
      <c r="ET38" s="72"/>
      <c r="EU38" s="72"/>
      <c r="EV38" s="72"/>
      <c r="EX38" s="72"/>
      <c r="EY38" s="72"/>
      <c r="EZ38" s="72"/>
      <c r="FP38" s="3"/>
      <c r="FR38" s="2"/>
    </row>
    <row r="39" spans="1:174" x14ac:dyDescent="0.3">
      <c r="A39" s="3">
        <f t="shared" si="0"/>
        <v>45799</v>
      </c>
      <c r="B39" s="47" t="s">
        <v>122</v>
      </c>
      <c r="C39" s="2">
        <f>VLOOKUP(C$1,EMD_Returns!$B:$XFD,MATCH('Headline Attribution'!$B39,EMD_Returns!$8:$8,0)-1,FALSE)/100</f>
        <v>2.9939111224241998E-4</v>
      </c>
      <c r="D39" s="2">
        <f>VLOOKUP(D$1,EMD_Returns!$B:$XFD,MATCH('Headline Attribution'!$B39,EMD_Returns!$8:$8,0)-1,FALSE)/100</f>
        <v>-1.2796312624739901E-3</v>
      </c>
      <c r="E39" s="2">
        <f>IFERROR(VLOOKUP(E$1,EMD_Returns!$B:$XFD,MATCH('Headline Attribution'!$B39,EMD_Returns!$8:$8,0)-1,FALSE)/100,"#N/A")</f>
        <v>-5.0228539856256298E-5</v>
      </c>
      <c r="F39" s="2">
        <f>VLOOKUP(F$1,EMD_Returns!$B:$XFD,MATCH('Headline Attribution'!$B39,EMD_Returns!$8:$8,0)-1,FALSE)/100</f>
        <v>-1.2098398497891701E-3</v>
      </c>
      <c r="G39" s="2">
        <f>VLOOKUP(G$1,EMD_Returns!$B:$XFD,MATCH('Headline Attribution'!$B39,EMD_Returns!$8:$8,0)-1,FALSE)/100</f>
        <v>-6.5304599309634604E-4</v>
      </c>
      <c r="I39" s="9">
        <f t="shared" si="1"/>
        <v>45799</v>
      </c>
      <c r="J39" s="2">
        <f>VLOOKUP(J$1,EMD_Returns!$B:$XFD,MATCH('Headline Attribution'!$B39,EMD_Returns!$8:$8,0)-1,FALSE)/100</f>
        <v>-4.7638257622717499E-4</v>
      </c>
      <c r="K39" s="85">
        <f>VLOOKUP(K$1,EMD_Returns!$B:$XFD,MATCH('Headline Attribution'!$B39,EMD_Returns!$32:$32,0)-1,FALSE)/100</f>
        <v>-8.8446615000004102E-4</v>
      </c>
      <c r="L39" s="2">
        <f t="shared" si="51"/>
        <v>4.0808357377286603E-4</v>
      </c>
      <c r="M39" s="2">
        <f t="shared" si="52"/>
        <v>3.3342498678374799E-3</v>
      </c>
      <c r="N39" s="2" t="e">
        <f t="shared" si="53"/>
        <v>#N/A</v>
      </c>
      <c r="O39" s="2">
        <f t="array" ref="O39">(PRODUCT($J$2:J39+1))-1</f>
        <v>1.3772667561659402E-2</v>
      </c>
      <c r="P39" s="2">
        <f t="array" ref="P39">(PRODUCT($K$2:K39+1))-1</f>
        <v>1.0438417693821922E-2</v>
      </c>
      <c r="Q39" s="69">
        <f t="shared" si="54"/>
        <v>101.37726675616587</v>
      </c>
      <c r="R39" s="69">
        <f t="shared" si="55"/>
        <v>101.04384176938214</v>
      </c>
      <c r="T39" s="3">
        <f t="shared" si="4"/>
        <v>45799</v>
      </c>
      <c r="U39" s="70">
        <f>VLOOKUP(U$1,Market_Values!B:XFD,MATCH('Headline Attribution'!$B39,EMD_Returns!$8:$8,0)-1,FALSE)</f>
        <v>382052973.64809299</v>
      </c>
      <c r="V39" s="70">
        <f>VLOOKUP(V$1,Market_Values!$B:$XFD,MATCH('Headline Attribution'!$B39,EMD_Returns!$8:$8,0)-1,FALSE)</f>
        <v>189600961.14792001</v>
      </c>
      <c r="W39" s="70">
        <f>VLOOKUP(W$1,Market_Values!$B:$XFD,MATCH('Headline Attribution'!$B39,EMD_Returns!$8:$8,0)-1,FALSE)</f>
        <v>229051993.8048</v>
      </c>
      <c r="X39" s="70">
        <f>VLOOKUP(X$1,Market_Values!$B:$XFD,MATCH('Headline Attribution'!$B39,EMD_Returns!$8:$8,0)-1,FALSE)</f>
        <v>269446787.12665999</v>
      </c>
      <c r="Y39" s="70">
        <f>VLOOKUP(Y$1,Market_Values!$B:$XFD,MATCH('Headline Attribution'!$B39,EMD_Returns!$8:$8,0)-1,FALSE)</f>
        <v>249478065.28529999</v>
      </c>
      <c r="Z39" s="71"/>
      <c r="AA39" s="3">
        <f t="shared" si="5"/>
        <v>45799</v>
      </c>
      <c r="AB39" s="72">
        <f t="shared" si="33"/>
        <v>2.9939111224241998E-4</v>
      </c>
      <c r="AC39" s="72">
        <f t="shared" si="34"/>
        <v>-1.2796312624739901E-3</v>
      </c>
      <c r="AD39" s="72">
        <f t="shared" si="35"/>
        <v>-5.0228539856256298E-5</v>
      </c>
      <c r="AE39" s="72">
        <f t="shared" si="36"/>
        <v>-1.2098398497891701E-3</v>
      </c>
      <c r="AF39" s="72">
        <f t="shared" si="37"/>
        <v>-6.5304599309634604E-4</v>
      </c>
      <c r="AG39" s="2"/>
      <c r="AH39" s="9">
        <f t="shared" si="6"/>
        <v>45799</v>
      </c>
      <c r="AI39" s="2">
        <f t="array" ref="AI39">PRODUCT(AB$2:AB39+1)-1</f>
        <v>1.0321174952699685E-2</v>
      </c>
      <c r="AJ39" s="2">
        <f t="array" ref="AJ39">PRODUCT($AC$2:AC39+1)-1</f>
        <v>5.3229880186711487E-3</v>
      </c>
      <c r="AK39" s="2" cm="1">
        <f t="array" ref="AK39">IFERROR(PRODUCT($AD$2:AD39+1)-1,"#N/A")</f>
        <v>2.9103127423106612E-2</v>
      </c>
      <c r="AL39" s="2">
        <f t="array" ref="AL39">PRODUCT(AE$2:AE39+1)-1</f>
        <v>5.4167055979204015E-3</v>
      </c>
      <c r="AM39" s="2">
        <f t="array" ref="AM39">PRODUCT(AF$2:AF39+1)-1</f>
        <v>2.0826642073842327E-2</v>
      </c>
      <c r="AN39" s="2"/>
      <c r="AO39" s="3">
        <f t="shared" si="7"/>
        <v>45799</v>
      </c>
      <c r="AP39" s="2">
        <f t="shared" si="38"/>
        <v>-5.8743869158906772E-4</v>
      </c>
      <c r="AQ39" s="2">
        <f t="shared" si="8"/>
        <v>2.970274584109733E-4</v>
      </c>
      <c r="AR39" s="2">
        <f t="shared" si="39"/>
        <v>3.3342498678374799E-3</v>
      </c>
      <c r="AS39" s="2" t="e">
        <f t="shared" si="56"/>
        <v>#N/A</v>
      </c>
      <c r="AT39" s="2">
        <f t="array" ref="AT39">PRODUCT($AP$2:AP39+1)-1</f>
        <v>1.6982296556976362E-2</v>
      </c>
      <c r="AU39" s="2">
        <f t="shared" si="10"/>
        <v>1.0438417693821922E-2</v>
      </c>
      <c r="AV39" s="69">
        <f t="shared" si="57"/>
        <v>101.69822965569766</v>
      </c>
      <c r="AW39" s="69">
        <f t="shared" si="11"/>
        <v>101.04384176938214</v>
      </c>
      <c r="AX39" s="2"/>
      <c r="AY39" s="2">
        <f t="shared" si="41"/>
        <v>-7.9818641130394066E-4</v>
      </c>
      <c r="AZ39" s="2">
        <f t="shared" si="42"/>
        <v>-7.9250209423360556E-4</v>
      </c>
      <c r="BA39" s="2">
        <f t="shared" si="58"/>
        <v>5.6843170703350975E-6</v>
      </c>
      <c r="BB39" s="2">
        <f t="shared" si="43"/>
        <v>4.0386217204483479E-6</v>
      </c>
      <c r="BC39" s="2"/>
      <c r="BD39" s="78">
        <f t="shared" si="13"/>
        <v>45799</v>
      </c>
      <c r="BE39" s="2">
        <f t="shared" si="44"/>
        <v>-4.7821438559673979E-4</v>
      </c>
      <c r="BF39" s="72">
        <f t="shared" si="45"/>
        <v>4.0386217204483479E-6</v>
      </c>
      <c r="BG39" s="2" cm="1">
        <f t="array" ref="BG39">(PRODUCT(BF$2:BF39+1))-1</f>
        <v>-1.8673966920790264E-5</v>
      </c>
      <c r="BH39" s="72">
        <f t="shared" si="46"/>
        <v>3.3529238347582702E-3</v>
      </c>
      <c r="BI39" s="73">
        <f t="shared" si="47"/>
        <v>391966.57692511164</v>
      </c>
      <c r="BJ39" s="74">
        <f>SUM($BI$2:BI39)</f>
        <v>8562046.0100502521</v>
      </c>
      <c r="BK39" s="72">
        <f t="shared" si="14"/>
        <v>-3.1428770863686578E-4</v>
      </c>
      <c r="BL39" s="2">
        <f>SUM($BK$2:BK39)</f>
        <v>1.3995399046541346E-3</v>
      </c>
      <c r="BM39" s="2"/>
      <c r="BN39" s="79">
        <f t="shared" si="15"/>
        <v>45799</v>
      </c>
      <c r="BO39" s="2">
        <f t="array" ref="BO39">(PRODUCT(AB$2:AB39+1)-1)-(PRODUCT($K$2:$K39+1)-1)</f>
        <v>-1.1724274112223654E-4</v>
      </c>
      <c r="BP39" s="2">
        <f t="array" ref="BP39">AJ39-(PRODUCT($K$2:K39+1)-1)</f>
        <v>-5.1154296751507733E-3</v>
      </c>
      <c r="BQ39" s="2" t="e">
        <f>NA()</f>
        <v>#N/A</v>
      </c>
      <c r="BR39" s="2">
        <f t="array" ref="BR39">(PRODUCT(AE$2:AE39+1)-1)-(PRODUCT($K$2:$K39+1)-1)</f>
        <v>-5.0217120959015205E-3</v>
      </c>
      <c r="BS39" s="2"/>
      <c r="BT39" s="3">
        <f t="shared" si="16"/>
        <v>45799</v>
      </c>
      <c r="BU39" s="2">
        <f t="shared" si="17"/>
        <v>-1.2796312624739901E-3</v>
      </c>
      <c r="BV39" s="2">
        <f t="shared" si="18"/>
        <v>-3.9516511247394905E-4</v>
      </c>
      <c r="BW39" s="2" cm="1">
        <f t="array" ref="BW39">PRODUCT($BU$2:BU39+1)-1</f>
        <v>5.3229880186711487E-3</v>
      </c>
      <c r="BX39" s="2">
        <f t="array" ref="BX39">BW39-(PRODUCT($K$2:K39+1)-1)</f>
        <v>-5.1154296751507733E-3</v>
      </c>
      <c r="BY39" s="2">
        <f t="shared" si="19"/>
        <v>-3.6926048653282349E-5</v>
      </c>
      <c r="BZ39" s="2"/>
      <c r="CC39" s="3">
        <v>44704</v>
      </c>
      <c r="CD39" s="2">
        <v>1.36896026987354E-2</v>
      </c>
      <c r="CE39" s="2">
        <v>7.6708626086774397E-3</v>
      </c>
      <c r="CF39" s="2" t="e">
        <f>NA()</f>
        <v>#N/A</v>
      </c>
      <c r="CG39" s="2">
        <v>1.00202096633963E-2</v>
      </c>
      <c r="CH39" s="2">
        <v>9.2089442962983714E-3</v>
      </c>
      <c r="CJ39" s="9">
        <f t="shared" si="20"/>
        <v>44704</v>
      </c>
      <c r="CK39" s="2">
        <f t="array" ref="CK39">PRODUCT(CD$2:CD39+1)-1</f>
        <v>-3.4206564171618603E-2</v>
      </c>
      <c r="CL39" s="2">
        <f t="array" ref="CL39">PRODUCT(CE$2:CE39+1)-1</f>
        <v>-5.501730360708601E-2</v>
      </c>
      <c r="CM39" s="2"/>
      <c r="CN39" s="2">
        <f t="array" ref="CN39">PRODUCT(CG$2:CG39+1)-1</f>
        <v>-7.2745033578351048E-2</v>
      </c>
      <c r="CO39" s="2">
        <f t="array" ref="CO39">PRODUCT(CH$2:CH39+1)-1</f>
        <v>-8.2914204795156099E-2</v>
      </c>
      <c r="CQ39" s="9">
        <f t="shared" si="21"/>
        <v>44704</v>
      </c>
      <c r="CR39" s="72">
        <f t="shared" si="22"/>
        <v>4.8707640623537496E-2</v>
      </c>
      <c r="CS39" s="72">
        <f t="shared" si="23"/>
        <v>2.7896901188070089E-2</v>
      </c>
      <c r="CT39" s="72"/>
      <c r="CU39" s="72">
        <f t="shared" si="24"/>
        <v>1.0169171216805051E-2</v>
      </c>
      <c r="CV39" s="72"/>
      <c r="CW39" s="3">
        <f t="shared" si="25"/>
        <v>44704</v>
      </c>
      <c r="CX39" s="75">
        <f t="shared" si="48"/>
        <v>92.391110849206541</v>
      </c>
      <c r="CY39" s="75">
        <f t="shared" si="49"/>
        <v>91.305087629743014</v>
      </c>
      <c r="CZ39" s="75">
        <f t="shared" si="50"/>
        <v>101.18944436466401</v>
      </c>
      <c r="DA39" s="72">
        <f>(CZ39/MAX($CZ$2:CZ39))-1</f>
        <v>-1.2686468243080506E-3</v>
      </c>
      <c r="DC39" s="3">
        <f t="shared" si="26"/>
        <v>44704</v>
      </c>
      <c r="DD39" s="2">
        <f t="shared" si="27"/>
        <v>4.4806584024370284E-3</v>
      </c>
      <c r="DE39" s="2">
        <f t="shared" si="28"/>
        <v>-1.5380816876209317E-3</v>
      </c>
      <c r="DF39" s="2" t="e">
        <f>NA()</f>
        <v>#N/A</v>
      </c>
      <c r="DG39" s="2">
        <f t="shared" si="29"/>
        <v>8.1126536709792869E-4</v>
      </c>
      <c r="DH39" s="69"/>
      <c r="DI39" s="3">
        <f t="shared" si="59"/>
        <v>44704</v>
      </c>
      <c r="DJ39" s="2">
        <f t="shared" si="60"/>
        <v>5.861915278870429E-2</v>
      </c>
      <c r="DK39" s="2">
        <f t="shared" si="61"/>
        <v>5.6291063979343345E-2</v>
      </c>
      <c r="DL39" s="2" t="e">
        <f>NA()</f>
        <v>#N/A</v>
      </c>
      <c r="DM39" s="2">
        <f t="shared" si="62"/>
        <v>1.6402591615380699E-2</v>
      </c>
      <c r="EM39" s="72"/>
      <c r="EN39" s="72"/>
      <c r="EO39" s="72"/>
      <c r="EP39" s="72"/>
      <c r="EQ39" s="72"/>
      <c r="ER39" s="72"/>
      <c r="ES39" s="72"/>
      <c r="ET39" s="72"/>
      <c r="EU39" s="72"/>
      <c r="EV39" s="72"/>
      <c r="EX39" s="72"/>
      <c r="EY39" s="72"/>
      <c r="EZ39" s="72"/>
      <c r="FP39" s="3"/>
      <c r="FR39" s="2"/>
    </row>
    <row r="40" spans="1:174" x14ac:dyDescent="0.3">
      <c r="A40" s="3">
        <f t="shared" si="0"/>
        <v>45800</v>
      </c>
      <c r="B40" s="47" t="s">
        <v>123</v>
      </c>
      <c r="C40" s="2">
        <f>VLOOKUP(C$1,EMD_Returns!$B:$XFD,MATCH('Headline Attribution'!$B40,EMD_Returns!$8:$8,0)-1,FALSE)/100</f>
        <v>1.52357676124404E-3</v>
      </c>
      <c r="D40" s="2">
        <f>VLOOKUP(D$1,EMD_Returns!$B:$XFD,MATCH('Headline Attribution'!$B40,EMD_Returns!$8:$8,0)-1,FALSE)/100</f>
        <v>2.6902968702358101E-3</v>
      </c>
      <c r="E40" s="2">
        <f>IFERROR(VLOOKUP(E$1,EMD_Returns!$B:$XFD,MATCH('Headline Attribution'!$B40,EMD_Returns!$8:$8,0)-1,FALSE)/100,"#N/A")</f>
        <v>2.0720313441831002E-3</v>
      </c>
      <c r="F40" s="2">
        <f>VLOOKUP(F$1,EMD_Returns!$B:$XFD,MATCH('Headline Attribution'!$B40,EMD_Returns!$8:$8,0)-1,FALSE)/100</f>
        <v>1.4198124801700898E-4</v>
      </c>
      <c r="G40" s="2">
        <f>VLOOKUP(G$1,EMD_Returns!$B:$XFD,MATCH('Headline Attribution'!$B40,EMD_Returns!$8:$8,0)-1,FALSE)/100</f>
        <v>2.5205377147123897E-3</v>
      </c>
      <c r="I40" s="9">
        <f t="shared" si="1"/>
        <v>45800</v>
      </c>
      <c r="J40" s="2">
        <f>VLOOKUP(J$1,EMD_Returns!$B:$XFD,MATCH('Headline Attribution'!$B40,EMD_Returns!$8:$8,0)-1,FALSE)/100</f>
        <v>1.6928622184178E-3</v>
      </c>
      <c r="K40" s="85">
        <f>VLOOKUP(K$1,EMD_Returns!$B:$XFD,MATCH('Headline Attribution'!$B40,EMD_Returns!$32:$32,0)-1,FALSE)/100</f>
        <v>1.77159564999996E-3</v>
      </c>
      <c r="L40" s="2">
        <f t="shared" si="51"/>
        <v>-7.8733431582160085E-5</v>
      </c>
      <c r="M40" s="2">
        <f t="shared" si="52"/>
        <v>3.2603390094381179E-3</v>
      </c>
      <c r="N40" s="2" t="e">
        <f t="shared" si="53"/>
        <v>#N/A</v>
      </c>
      <c r="O40" s="2">
        <f t="array" ref="O40">(PRODUCT($J$2:J40+1))-1</f>
        <v>1.5488845008639229E-2</v>
      </c>
      <c r="P40" s="2">
        <f t="array" ref="P40">(PRODUCT($K$2:K40+1))-1</f>
        <v>1.2228505999201111E-2</v>
      </c>
      <c r="Q40" s="69">
        <f t="shared" si="54"/>
        <v>101.54888450086385</v>
      </c>
      <c r="R40" s="69">
        <f t="shared" si="55"/>
        <v>101.22285059992006</v>
      </c>
      <c r="T40" s="3">
        <f t="shared" si="4"/>
        <v>45800</v>
      </c>
      <c r="U40" s="70">
        <f>VLOOKUP(U$1,Market_Values!B:XFD,MATCH('Headline Attribution'!$B40,EMD_Returns!$8:$8,0)-1,FALSE)</f>
        <v>382167352.29344898</v>
      </c>
      <c r="V40" s="70">
        <f>VLOOKUP(V$1,Market_Values!$B:$XFD,MATCH('Headline Attribution'!$B40,EMD_Returns!$8:$8,0)-1,FALSE)</f>
        <v>189358341.83063999</v>
      </c>
      <c r="W40" s="70">
        <f>VLOOKUP(W$1,Market_Values!$B:$XFD,MATCH('Headline Attribution'!$B40,EMD_Returns!$8:$8,0)-1,FALSE)</f>
        <v>229040488.8576</v>
      </c>
      <c r="X40" s="70">
        <f>VLOOKUP(X$1,Market_Values!$B:$XFD,MATCH('Headline Attribution'!$B40,EMD_Returns!$8:$8,0)-1,FALSE)</f>
        <v>269120791.83544898</v>
      </c>
      <c r="Y40" s="70">
        <f>VLOOKUP(Y$1,Market_Values!$B:$XFD,MATCH('Headline Attribution'!$B40,EMD_Returns!$8:$8,0)-1,FALSE)</f>
        <v>249315144.63440001</v>
      </c>
      <c r="Z40" s="71"/>
      <c r="AA40" s="3">
        <f t="shared" si="5"/>
        <v>45800</v>
      </c>
      <c r="AB40" s="72">
        <f t="shared" si="33"/>
        <v>1.52357676124404E-3</v>
      </c>
      <c r="AC40" s="72">
        <f t="shared" si="34"/>
        <v>2.6902968702358101E-3</v>
      </c>
      <c r="AD40" s="72">
        <f t="shared" si="35"/>
        <v>2.0720313441831002E-3</v>
      </c>
      <c r="AE40" s="72">
        <f t="shared" si="36"/>
        <v>1.4198124801700898E-4</v>
      </c>
      <c r="AF40" s="72">
        <f t="shared" si="37"/>
        <v>2.5205377147123897E-3</v>
      </c>
      <c r="AG40" s="2"/>
      <c r="AH40" s="9">
        <f t="shared" si="6"/>
        <v>45800</v>
      </c>
      <c r="AI40" s="2">
        <f t="array" ref="AI40">PRODUCT(AB$2:AB40+1)-1</f>
        <v>1.1860476816250465E-2</v>
      </c>
      <c r="AJ40" s="2">
        <f t="array" ref="AJ40">PRODUCT($AC$2:AC40+1)-1</f>
        <v>8.0276053069139319E-3</v>
      </c>
      <c r="AK40" s="2" cm="1">
        <f t="array" ref="AK40">IFERROR(PRODUCT($AD$2:AD40+1)-1,"#N/A")</f>
        <v>3.1235461359524042E-2</v>
      </c>
      <c r="AL40" s="2">
        <f t="array" ref="AL40">PRODUCT(AE$2:AE40+1)-1</f>
        <v>5.5594559165583757E-3</v>
      </c>
      <c r="AM40" s="2">
        <f t="array" ref="AM40">PRODUCT(AF$2:AF40+1)-1</f>
        <v>2.3399674125372583E-2</v>
      </c>
      <c r="AN40" s="2"/>
      <c r="AO40" s="3">
        <f t="shared" si="7"/>
        <v>45800</v>
      </c>
      <c r="AP40" s="2">
        <f t="shared" si="38"/>
        <v>2.0874226821489122E-3</v>
      </c>
      <c r="AQ40" s="2">
        <f t="shared" si="8"/>
        <v>3.158270321489522E-4</v>
      </c>
      <c r="AR40" s="2">
        <f t="shared" si="39"/>
        <v>3.2603390094381179E-3</v>
      </c>
      <c r="AS40" s="2" t="e">
        <f t="shared" si="56"/>
        <v>#N/A</v>
      </c>
      <c r="AT40" s="2">
        <f t="array" ref="AT40">PRODUCT($AP$2:AP40+1)-1</f>
        <v>1.9105168470153311E-2</v>
      </c>
      <c r="AU40" s="2">
        <f t="shared" si="10"/>
        <v>1.2228505999201111E-2</v>
      </c>
      <c r="AV40" s="69">
        <f t="shared" si="57"/>
        <v>101.91051684701536</v>
      </c>
      <c r="AW40" s="69">
        <f t="shared" si="11"/>
        <v>101.22285059992006</v>
      </c>
      <c r="AX40" s="2"/>
      <c r="AY40" s="2">
        <f t="shared" si="41"/>
        <v>1.8562117942870773E-3</v>
      </c>
      <c r="AZ40" s="2">
        <f t="shared" si="42"/>
        <v>1.7619196202328204E-3</v>
      </c>
      <c r="BA40" s="2">
        <f t="shared" si="58"/>
        <v>-9.4292174054256845E-5</v>
      </c>
      <c r="BB40" s="2">
        <f t="shared" si="43"/>
        <v>-6.6971982548201891E-5</v>
      </c>
      <c r="BC40" s="2"/>
      <c r="BD40" s="78">
        <f t="shared" si="13"/>
        <v>45800</v>
      </c>
      <c r="BE40" s="2">
        <f t="shared" si="44"/>
        <v>1.6892684959388174E-3</v>
      </c>
      <c r="BF40" s="72">
        <f t="shared" si="45"/>
        <v>-6.6971982548201891E-5</v>
      </c>
      <c r="BG40" s="2" cm="1">
        <f t="array" ref="BG40">(PRODUCT(BF$2:BF40+1))-1</f>
        <v>-8.5644698836429001E-5</v>
      </c>
      <c r="BH40" s="72">
        <f t="shared" si="46"/>
        <v>3.3459837082745469E-3</v>
      </c>
      <c r="BI40" s="73">
        <f t="shared" si="47"/>
        <v>416576.524784557</v>
      </c>
      <c r="BJ40" s="74">
        <f>SUM($BI$2:BI40)</f>
        <v>8978622.5348348096</v>
      </c>
      <c r="BK40" s="72">
        <f t="shared" si="14"/>
        <v>7.2651124294003007E-5</v>
      </c>
      <c r="BL40" s="2">
        <f>SUM($BK$2:BK40)</f>
        <v>1.4721910289481376E-3</v>
      </c>
      <c r="BM40" s="2"/>
      <c r="BN40" s="79">
        <f t="shared" si="15"/>
        <v>45800</v>
      </c>
      <c r="BO40" s="2">
        <f t="array" ref="BO40">(PRODUCT(AB$2:AB40+1)-1)-(PRODUCT($K$2:$K40+1)-1)</f>
        <v>-3.6802918295064657E-4</v>
      </c>
      <c r="BP40" s="2">
        <f t="array" ref="BP40">AJ40-(PRODUCT($K$2:K40+1)-1)</f>
        <v>-4.2009006922871794E-3</v>
      </c>
      <c r="BQ40" s="2" t="e">
        <f>NA()</f>
        <v>#N/A</v>
      </c>
      <c r="BR40" s="2">
        <f t="array" ref="BR40">(PRODUCT(AE$2:AE40+1)-1)-(PRODUCT($K$2:$K40+1)-1)</f>
        <v>-6.6690500826427357E-3</v>
      </c>
      <c r="BS40" s="2"/>
      <c r="BT40" s="3">
        <f t="shared" si="16"/>
        <v>45800</v>
      </c>
      <c r="BU40" s="2">
        <f t="shared" si="17"/>
        <v>2.6902968702358101E-3</v>
      </c>
      <c r="BV40" s="2">
        <f t="shared" si="18"/>
        <v>9.1870122023585002E-4</v>
      </c>
      <c r="BW40" s="2" cm="1">
        <f t="array" ref="BW40">PRODUCT($BU$2:BU40+1)-1</f>
        <v>8.0276053069139319E-3</v>
      </c>
      <c r="BX40" s="2">
        <f t="array" ref="BX40">BW40-(PRODUCT($K$2:K40+1)-1)</f>
        <v>-4.2009006922871794E-3</v>
      </c>
      <c r="BY40" s="2">
        <f t="shared" si="19"/>
        <v>8.5885052530708917E-5</v>
      </c>
      <c r="BZ40" s="2"/>
      <c r="CC40" s="3">
        <v>44705</v>
      </c>
      <c r="CD40" s="2">
        <v>-5.0557666712533998E-3</v>
      </c>
      <c r="CE40" s="2">
        <v>-4.8555851097787902E-3</v>
      </c>
      <c r="CF40" s="2" t="e">
        <f>NA()</f>
        <v>#N/A</v>
      </c>
      <c r="CG40" s="2">
        <v>-9.96627958916208E-3</v>
      </c>
      <c r="CH40" s="2">
        <v>-1.1307970821574975E-2</v>
      </c>
      <c r="CJ40" s="9">
        <f t="shared" si="20"/>
        <v>44705</v>
      </c>
      <c r="CK40" s="2">
        <f t="array" ref="CK40">PRODUCT(CD$2:CD40+1)-1</f>
        <v>-3.9089390435795068E-2</v>
      </c>
      <c r="CL40" s="2">
        <f t="array" ref="CL40">PRODUCT(CE$2:CE40+1)-1</f>
        <v>-5.9605747516690011E-2</v>
      </c>
      <c r="CM40" s="2"/>
      <c r="CN40" s="2">
        <f t="array" ref="CN40">PRODUCT(CG$2:CG40+1)-1</f>
        <v>-8.1986315824148281E-2</v>
      </c>
      <c r="CO40" s="2">
        <f t="array" ref="CO40">PRODUCT(CH$2:CH40+1)-1</f>
        <v>-9.3284584208213395E-2</v>
      </c>
      <c r="CQ40" s="9">
        <f t="shared" si="21"/>
        <v>44705</v>
      </c>
      <c r="CR40" s="72">
        <f t="shared" si="22"/>
        <v>5.4195193772418326E-2</v>
      </c>
      <c r="CS40" s="72">
        <f t="shared" si="23"/>
        <v>3.3678836691523384E-2</v>
      </c>
      <c r="CT40" s="72"/>
      <c r="CU40" s="72">
        <f t="shared" si="24"/>
        <v>1.1298268384065113E-2</v>
      </c>
      <c r="CV40" s="72"/>
      <c r="CW40" s="3">
        <f t="shared" si="25"/>
        <v>44705</v>
      </c>
      <c r="CX40" s="75">
        <f t="shared" si="48"/>
        <v>91.470315206930081</v>
      </c>
      <c r="CY40" s="75">
        <f t="shared" si="49"/>
        <v>90.272612362964537</v>
      </c>
      <c r="CZ40" s="75">
        <f t="shared" si="50"/>
        <v>101.32676214038194</v>
      </c>
      <c r="DA40" s="72">
        <f>(CZ40/MAX($CZ$2:CZ40))-1</f>
        <v>0</v>
      </c>
      <c r="DC40" s="3">
        <f t="shared" si="26"/>
        <v>44705</v>
      </c>
      <c r="DD40" s="2">
        <f t="shared" si="27"/>
        <v>6.2522041503215754E-3</v>
      </c>
      <c r="DE40" s="2">
        <f t="shared" si="28"/>
        <v>6.4523857117961851E-3</v>
      </c>
      <c r="DF40" s="2" t="e">
        <f>NA()</f>
        <v>#N/A</v>
      </c>
      <c r="DG40" s="2">
        <f t="shared" si="29"/>
        <v>1.3416912324128952E-3</v>
      </c>
      <c r="DH40" s="69"/>
      <c r="DI40" s="3">
        <f t="shared" si="59"/>
        <v>44705</v>
      </c>
      <c r="DJ40" s="2">
        <f t="shared" si="60"/>
        <v>5.9562165642630067E-2</v>
      </c>
      <c r="DK40" s="2">
        <f t="shared" si="61"/>
        <v>5.9720970857274139E-2</v>
      </c>
      <c r="DL40" s="2" t="e">
        <f>NA()</f>
        <v>#N/A</v>
      </c>
      <c r="DM40" s="2">
        <f t="shared" si="62"/>
        <v>1.6608456494526871E-2</v>
      </c>
      <c r="EM40" s="72"/>
      <c r="EN40" s="72"/>
      <c r="EO40" s="72"/>
      <c r="EP40" s="72"/>
      <c r="EQ40" s="72"/>
      <c r="ER40" s="72"/>
      <c r="ES40" s="72"/>
      <c r="ET40" s="72"/>
      <c r="EU40" s="72"/>
      <c r="EV40" s="72"/>
      <c r="EX40" s="72"/>
      <c r="EY40" s="72"/>
      <c r="EZ40" s="72"/>
      <c r="FP40" s="3"/>
      <c r="FR40" s="2"/>
    </row>
    <row r="41" spans="1:174" x14ac:dyDescent="0.3">
      <c r="A41" s="3">
        <f t="shared" si="0"/>
        <v>45803</v>
      </c>
      <c r="B41" s="47" t="s">
        <v>124</v>
      </c>
      <c r="C41" s="2">
        <f>VLOOKUP(C$1,EMD_Returns!$B:$XFD,MATCH('Headline Attribution'!$B41,EMD_Returns!$8:$8,0)-1,FALSE)/100</f>
        <v>-9.1405205400074699E-5</v>
      </c>
      <c r="D41" s="2">
        <f>VLOOKUP(D$1,EMD_Returns!$B:$XFD,MATCH('Headline Attribution'!$B41,EMD_Returns!$8:$8,0)-1,FALSE)/100</f>
        <v>6.4183033163511805E-4</v>
      </c>
      <c r="E41" s="2">
        <f>IFERROR(VLOOKUP(E$1,EMD_Returns!$B:$XFD,MATCH('Headline Attribution'!$B41,EMD_Returns!$8:$8,0)-1,FALSE)/100,"#N/A")</f>
        <v>1.28450944271097E-3</v>
      </c>
      <c r="F41" s="2">
        <f>VLOOKUP(F$1,EMD_Returns!$B:$XFD,MATCH('Headline Attribution'!$B41,EMD_Returns!$8:$8,0)-1,FALSE)/100</f>
        <v>5.3384397431344198E-4</v>
      </c>
      <c r="G41" s="2">
        <f>VLOOKUP(G$1,EMD_Returns!$B:$XFD,MATCH('Headline Attribution'!$B41,EMD_Returns!$8:$8,0)-1,FALSE)/100</f>
        <v>0</v>
      </c>
      <c r="I41" s="9">
        <f t="shared" si="1"/>
        <v>45803</v>
      </c>
      <c r="J41" s="2">
        <f>VLOOKUP(J$1,EMD_Returns!$B:$XFD,MATCH('Headline Attribution'!$B41,EMD_Returns!$8:$8,0)-1,FALSE)/100</f>
        <v>3.97643697493955E-4</v>
      </c>
      <c r="K41" s="85">
        <f>VLOOKUP(K$1,EMD_Returns!$B:$XFD,MATCH('Headline Attribution'!$B41,EMD_Returns!$32:$32,0)-1,FALSE)/100</f>
        <v>5.3443941999997701E-4</v>
      </c>
      <c r="L41" s="2">
        <f t="shared" si="51"/>
        <v>-1.3679572250602202E-4</v>
      </c>
      <c r="M41" s="2">
        <f t="shared" si="52"/>
        <v>3.123166932877508E-3</v>
      </c>
      <c r="N41" s="2" t="e">
        <f t="shared" si="53"/>
        <v>#N/A</v>
      </c>
      <c r="O41" s="2">
        <f t="array" ref="O41">(PRODUCT($J$2:J41+1))-1</f>
        <v>1.5892647747732358E-2</v>
      </c>
      <c r="P41" s="2">
        <f t="array" ref="P41">(PRODUCT($K$2:K41+1))-1</f>
        <v>1.276948081485485E-2</v>
      </c>
      <c r="Q41" s="69">
        <f t="shared" si="54"/>
        <v>101.58926477477316</v>
      </c>
      <c r="R41" s="69">
        <f t="shared" si="55"/>
        <v>101.27694808148543</v>
      </c>
      <c r="T41" s="3">
        <f t="shared" si="4"/>
        <v>45803</v>
      </c>
      <c r="U41" s="70">
        <f>VLOOKUP(U$1,Market_Values!B:XFD,MATCH('Headline Attribution'!$B41,EMD_Returns!$8:$8,0)-1,FALSE)</f>
        <v>382749618.20967001</v>
      </c>
      <c r="V41" s="70">
        <f>VLOOKUP(V$1,Market_Values!$B:$XFD,MATCH('Headline Attribution'!$B41,EMD_Returns!$8:$8,0)-1,FALSE)</f>
        <v>189867771.98502001</v>
      </c>
      <c r="W41" s="70">
        <f>VLOOKUP(W$1,Market_Values!$B:$XFD,MATCH('Headline Attribution'!$B41,EMD_Returns!$8:$8,0)-1,FALSE)</f>
        <v>229515067.9296</v>
      </c>
      <c r="X41" s="70">
        <f>VLOOKUP(X$1,Market_Values!$B:$XFD,MATCH('Headline Attribution'!$B41,EMD_Returns!$8:$8,0)-1,FALSE)</f>
        <v>269159037.83472502</v>
      </c>
      <c r="Y41" s="70">
        <f>VLOOKUP(Y$1,Market_Values!$B:$XFD,MATCH('Headline Attribution'!$B41,EMD_Returns!$8:$8,0)-1,FALSE)</f>
        <v>249943552.85929999</v>
      </c>
      <c r="Z41" s="71"/>
      <c r="AA41" s="3">
        <f t="shared" si="5"/>
        <v>45803</v>
      </c>
      <c r="AB41" s="72">
        <f t="shared" si="33"/>
        <v>-9.1405205400074699E-5</v>
      </c>
      <c r="AC41" s="72">
        <f t="shared" si="34"/>
        <v>6.4183033163511805E-4</v>
      </c>
      <c r="AD41" s="72">
        <f t="shared" si="35"/>
        <v>1.28450944271097E-3</v>
      </c>
      <c r="AE41" s="72">
        <f t="shared" si="36"/>
        <v>5.3384397431344198E-4</v>
      </c>
      <c r="AF41" s="72">
        <f t="shared" si="37"/>
        <v>0</v>
      </c>
      <c r="AG41" s="2"/>
      <c r="AH41" s="9">
        <f t="shared" si="6"/>
        <v>45803</v>
      </c>
      <c r="AI41" s="2">
        <f t="array" ref="AI41">PRODUCT(AB$2:AB41+1)-1</f>
        <v>1.1767987501530852E-2</v>
      </c>
      <c r="AJ41" s="2">
        <f t="array" ref="AJ41">PRODUCT($AC$2:AC41+1)-1</f>
        <v>8.6745879991254604E-3</v>
      </c>
      <c r="AK41" s="2" cm="1">
        <f t="array" ref="AK41">IFERROR(PRODUCT($AD$2:AD41+1)-1,"#N/A")</f>
        <v>3.2560093047298677E-2</v>
      </c>
      <c r="AL41" s="2">
        <f t="array" ref="AL41">PRODUCT(AE$2:AE41+1)-1</f>
        <v>6.0962677729132775E-3</v>
      </c>
      <c r="AM41" s="2">
        <f t="array" ref="AM41">PRODUCT(AF$2:AF41+1)-1</f>
        <v>2.3399674125372583E-2</v>
      </c>
      <c r="AN41" s="2"/>
      <c r="AO41" s="3">
        <f t="shared" si="7"/>
        <v>45803</v>
      </c>
      <c r="AP41" s="2">
        <f t="shared" si="38"/>
        <v>4.9041814674397792E-4</v>
      </c>
      <c r="AQ41" s="2">
        <f t="shared" si="8"/>
        <v>-4.4021273255999091E-5</v>
      </c>
      <c r="AR41" s="2">
        <f t="shared" si="39"/>
        <v>3.123166932877508E-3</v>
      </c>
      <c r="AS41" s="2" t="e">
        <f t="shared" si="56"/>
        <v>#N/A</v>
      </c>
      <c r="AT41" s="2">
        <f t="array" ref="AT41">PRODUCT($AP$2:AP41+1)-1</f>
        <v>1.9604956138211671E-2</v>
      </c>
      <c r="AU41" s="2">
        <f t="shared" si="10"/>
        <v>1.276948081485485E-2</v>
      </c>
      <c r="AV41" s="69">
        <f t="shared" si="57"/>
        <v>101.96049561382119</v>
      </c>
      <c r="AW41" s="69">
        <f t="shared" si="11"/>
        <v>101.27694808148543</v>
      </c>
      <c r="AX41" s="2"/>
      <c r="AY41" s="2">
        <f t="shared" si="41"/>
        <v>6.1504593716488253E-4</v>
      </c>
      <c r="AZ41" s="2">
        <f t="shared" si="42"/>
        <v>5.9709621403140933E-4</v>
      </c>
      <c r="BA41" s="2">
        <f t="shared" si="58"/>
        <v>-1.79497231334732E-5</v>
      </c>
      <c r="BB41" s="2">
        <f t="shared" si="43"/>
        <v>-1.2749853751828537E-5</v>
      </c>
      <c r="BC41" s="2"/>
      <c r="BD41" s="78">
        <f t="shared" si="13"/>
        <v>45803</v>
      </c>
      <c r="BE41" s="2">
        <f t="shared" si="44"/>
        <v>3.9592096867830295E-4</v>
      </c>
      <c r="BF41" s="72">
        <f t="shared" si="45"/>
        <v>-1.2749853751828537E-5</v>
      </c>
      <c r="BG41" s="2" cm="1">
        <f t="array" ref="BG41">(PRODUCT(BF$2:BF41+1))-1</f>
        <v>-9.8393460630896712E-5</v>
      </c>
      <c r="BH41" s="72">
        <f t="shared" si="46"/>
        <v>3.2215603935084047E-3</v>
      </c>
      <c r="BI41" s="73">
        <f t="shared" si="47"/>
        <v>-58162.449119434343</v>
      </c>
      <c r="BJ41" s="74">
        <f>SUM($BI$2:BI41)</f>
        <v>8920460.0857153758</v>
      </c>
      <c r="BK41" s="72">
        <f t="shared" si="14"/>
        <v>2.0117524535310637E-4</v>
      </c>
      <c r="BL41" s="2">
        <f>SUM($BK$2:BK41)</f>
        <v>1.673366274301244E-3</v>
      </c>
      <c r="BM41" s="2"/>
      <c r="BN41" s="79">
        <f t="shared" si="15"/>
        <v>45803</v>
      </c>
      <c r="BO41" s="2">
        <f t="array" ref="BO41">(PRODUCT(AB$2:AB41+1)-1)-(PRODUCT($K$2:$K41+1)-1)</f>
        <v>-1.0014933133239978E-3</v>
      </c>
      <c r="BP41" s="2">
        <f t="array" ref="BP41">AJ41-(PRODUCT($K$2:K41+1)-1)</f>
        <v>-4.0948928157293896E-3</v>
      </c>
      <c r="BQ41" s="2" t="e">
        <f>NA()</f>
        <v>#N/A</v>
      </c>
      <c r="BR41" s="2">
        <f t="array" ref="BR41">(PRODUCT(AE$2:AE41+1)-1)-(PRODUCT($K$2:$K41+1)-1)</f>
        <v>-6.6732130419415725E-3</v>
      </c>
      <c r="BS41" s="2"/>
      <c r="BT41" s="3">
        <f t="shared" si="16"/>
        <v>45803</v>
      </c>
      <c r="BU41" s="2">
        <f t="shared" si="17"/>
        <v>6.4183033163511805E-4</v>
      </c>
      <c r="BV41" s="2">
        <f t="shared" si="18"/>
        <v>1.0739091163514103E-4</v>
      </c>
      <c r="BW41" s="2" cm="1">
        <f t="array" ref="BW41">PRODUCT($BU$2:BU41+1)-1</f>
        <v>8.6745879991254604E-3</v>
      </c>
      <c r="BX41" s="2">
        <f t="array" ref="BX41">BW41-(PRODUCT($K$2:K41+1)-1)</f>
        <v>-4.0948928157293896E-3</v>
      </c>
      <c r="BY41" s="2">
        <f t="shared" si="19"/>
        <v>1.0024434249709526E-5</v>
      </c>
      <c r="BZ41" s="2"/>
      <c r="CC41" s="3">
        <v>44706</v>
      </c>
      <c r="CD41" s="2">
        <v>6.2401695708089698E-3</v>
      </c>
      <c r="CE41" s="2">
        <v>4.9065503001031203E-3</v>
      </c>
      <c r="CF41" s="2" t="e">
        <f>NA()</f>
        <v>#N/A</v>
      </c>
      <c r="CG41" s="2">
        <v>7.1895397987760097E-3</v>
      </c>
      <c r="CH41" s="2">
        <v>6.8260304680611839E-3</v>
      </c>
      <c r="CJ41" s="9">
        <f t="shared" si="20"/>
        <v>44706</v>
      </c>
      <c r="CK41" s="2">
        <f t="array" ref="CK41">PRODUCT(CD$2:CD41+1)-1</f>
        <v>-3.3093145289725068E-2</v>
      </c>
      <c r="CL41" s="2">
        <f t="array" ref="CL41">PRODUCT(CE$2:CE41+1)-1</f>
        <v>-5.49916558149528E-2</v>
      </c>
      <c r="CM41" s="2"/>
      <c r="CN41" s="2">
        <f t="array" ref="CN41">PRODUCT(CG$2:CG41+1)-1</f>
        <v>-7.5386219905944962E-2</v>
      </c>
      <c r="CO41" s="2">
        <f t="array" ref="CO41">PRODUCT(CH$2:CH41+1)-1</f>
        <v>-8.7095317154157859E-2</v>
      </c>
      <c r="CQ41" s="9">
        <f t="shared" si="21"/>
        <v>44706</v>
      </c>
      <c r="CR41" s="72">
        <f t="shared" si="22"/>
        <v>5.4002171864432791E-2</v>
      </c>
      <c r="CS41" s="72">
        <f t="shared" si="23"/>
        <v>3.2103661339205058E-2</v>
      </c>
      <c r="CT41" s="72"/>
      <c r="CU41" s="72">
        <f t="shared" si="24"/>
        <v>1.1709097248212896E-2</v>
      </c>
      <c r="CV41" s="72"/>
      <c r="CW41" s="3">
        <f t="shared" si="25"/>
        <v>44706</v>
      </c>
      <c r="CX41" s="75">
        <f t="shared" si="48"/>
        <v>92.127944678516897</v>
      </c>
      <c r="CY41" s="75">
        <f t="shared" si="49"/>
        <v>90.888815965385604</v>
      </c>
      <c r="CZ41" s="75">
        <f t="shared" si="50"/>
        <v>101.36334564376237</v>
      </c>
      <c r="DA41" s="72">
        <f>(CZ41/MAX($CZ$2:CZ41))-1</f>
        <v>0</v>
      </c>
      <c r="DC41" s="3">
        <f t="shared" si="26"/>
        <v>44706</v>
      </c>
      <c r="DD41" s="2">
        <f t="shared" si="27"/>
        <v>-5.8586089725221405E-4</v>
      </c>
      <c r="DE41" s="2">
        <f t="shared" si="28"/>
        <v>-1.9194801679580636E-3</v>
      </c>
      <c r="DF41" s="2" t="e">
        <f>NA()</f>
        <v>#N/A</v>
      </c>
      <c r="DG41" s="2">
        <f t="shared" si="29"/>
        <v>3.6350933071482589E-4</v>
      </c>
      <c r="DH41" s="69"/>
      <c r="DI41" s="3">
        <f t="shared" si="59"/>
        <v>44706</v>
      </c>
      <c r="DJ41" s="2">
        <f t="shared" si="60"/>
        <v>5.9851030524374002E-2</v>
      </c>
      <c r="DK41" s="2">
        <f t="shared" si="61"/>
        <v>5.8946603439490014E-2</v>
      </c>
      <c r="DL41" s="2" t="e">
        <f>NA()</f>
        <v>#N/A</v>
      </c>
      <c r="DM41" s="2">
        <f t="shared" si="62"/>
        <v>1.6559319008516454E-2</v>
      </c>
      <c r="EM41" s="72"/>
      <c r="EN41" s="72"/>
      <c r="EO41" s="72"/>
      <c r="EP41" s="72"/>
      <c r="EQ41" s="72"/>
      <c r="ER41" s="72"/>
      <c r="ES41" s="72"/>
      <c r="ET41" s="72"/>
      <c r="EU41" s="72"/>
      <c r="EV41" s="72"/>
      <c r="EX41" s="72"/>
      <c r="EY41" s="72"/>
      <c r="EZ41" s="72"/>
      <c r="FP41" s="3"/>
      <c r="FR41" s="2"/>
    </row>
    <row r="42" spans="1:174" x14ac:dyDescent="0.3">
      <c r="A42" s="3">
        <f t="shared" si="0"/>
        <v>45804</v>
      </c>
      <c r="B42" s="47" t="s">
        <v>125</v>
      </c>
      <c r="C42" s="2">
        <f>VLOOKUP(C$1,EMD_Returns!$B:$XFD,MATCH('Headline Attribution'!$B42,EMD_Returns!$8:$8,0)-1,FALSE)/100</f>
        <v>1.6467061369542799E-3</v>
      </c>
      <c r="D42" s="2">
        <f>VLOOKUP(D$1,EMD_Returns!$B:$XFD,MATCH('Headline Attribution'!$B42,EMD_Returns!$8:$8,0)-1,FALSE)/100</f>
        <v>-1.21630412262153E-3</v>
      </c>
      <c r="E42" s="2">
        <f>IFERROR(VLOOKUP(E$1,EMD_Returns!$B:$XFD,MATCH('Headline Attribution'!$B42,EMD_Returns!$8:$8,0)-1,FALSE)/100,"#N/A")</f>
        <v>2.22779867208178E-3</v>
      </c>
      <c r="F42" s="2">
        <f>VLOOKUP(F$1,EMD_Returns!$B:$XFD,MATCH('Headline Attribution'!$B42,EMD_Returns!$8:$8,0)-1,FALSE)/100</f>
        <v>2.8322635818545101E-3</v>
      </c>
      <c r="G42" s="2">
        <f>VLOOKUP(G$1,EMD_Returns!$B:$XFD,MATCH('Headline Attribution'!$B42,EMD_Returns!$8:$8,0)-1,FALSE)/100</f>
        <v>1.8623707980258699E-3</v>
      </c>
      <c r="I42" s="9">
        <f t="shared" si="1"/>
        <v>45804</v>
      </c>
      <c r="J42" s="2">
        <f>VLOOKUP(J$1,EMD_Returns!$B:$XFD,MATCH('Headline Attribution'!$B42,EMD_Returns!$8:$8,0)-1,FALSE)/100</f>
        <v>1.6185056015130001E-3</v>
      </c>
      <c r="K42" s="85">
        <f>VLOOKUP(K$1,EMD_Returns!$B:$XFD,MATCH('Headline Attribution'!$B42,EMD_Returns!$32:$32,0)-1,FALSE)/100</f>
        <v>7.8344539999997099E-4</v>
      </c>
      <c r="L42" s="2">
        <f t="shared" si="51"/>
        <v>8.3506020151302913E-4</v>
      </c>
      <c r="M42" s="2">
        <f t="shared" si="52"/>
        <v>3.9739452827884936E-3</v>
      </c>
      <c r="N42" s="2" t="e">
        <f t="shared" si="53"/>
        <v>#N/A</v>
      </c>
      <c r="O42" s="2">
        <f t="array" ref="O42">(PRODUCT($J$2:J42+1))-1</f>
        <v>1.7536875688648035E-2</v>
      </c>
      <c r="P42" s="2">
        <f t="array" ref="P42">(PRODUCT($K$2:K42+1))-1</f>
        <v>1.3562930405859541E-2</v>
      </c>
      <c r="Q42" s="69">
        <f t="shared" si="54"/>
        <v>101.75368756886472</v>
      </c>
      <c r="R42" s="69">
        <f t="shared" si="55"/>
        <v>101.35629304058591</v>
      </c>
      <c r="T42" s="3">
        <f t="shared" si="4"/>
        <v>45804</v>
      </c>
      <c r="U42" s="70">
        <f>VLOOKUP(U$1,Market_Values!B:XFD,MATCH('Headline Attribution'!$B42,EMD_Returns!$8:$8,0)-1,FALSE)</f>
        <v>382714632.902201</v>
      </c>
      <c r="V42" s="70">
        <f>VLOOKUP(V$1,Market_Values!$B:$XFD,MATCH('Headline Attribution'!$B42,EMD_Returns!$8:$8,0)-1,FALSE)</f>
        <v>189989634.88008001</v>
      </c>
      <c r="W42" s="70">
        <f>VLOOKUP(W$1,Market_Values!$B:$XFD,MATCH('Headline Attribution'!$B42,EMD_Returns!$8:$8,0)-1,FALSE)</f>
        <v>229809882.20159999</v>
      </c>
      <c r="X42" s="70">
        <f>VLOOKUP(X$1,Market_Values!$B:$XFD,MATCH('Headline Attribution'!$B42,EMD_Returns!$8:$8,0)-1,FALSE)</f>
        <v>269260931.55148798</v>
      </c>
      <c r="Y42" s="70">
        <f>VLOOKUP(Y$1,Market_Values!$B:$XFD,MATCH('Headline Attribution'!$B42,EMD_Returns!$8:$8,0)-1,FALSE)</f>
        <v>249943552.85929999</v>
      </c>
      <c r="Z42" s="71"/>
      <c r="AA42" s="3">
        <f t="shared" si="5"/>
        <v>45804</v>
      </c>
      <c r="AB42" s="72">
        <f t="shared" si="33"/>
        <v>1.6467061369542799E-3</v>
      </c>
      <c r="AC42" s="72">
        <f t="shared" si="34"/>
        <v>-1.21630412262153E-3</v>
      </c>
      <c r="AD42" s="72">
        <f t="shared" si="35"/>
        <v>2.22779867208178E-3</v>
      </c>
      <c r="AE42" s="72">
        <f t="shared" si="36"/>
        <v>2.8322635818545101E-3</v>
      </c>
      <c r="AF42" s="72">
        <f t="shared" si="37"/>
        <v>1.8623707980258699E-3</v>
      </c>
      <c r="AG42" s="2"/>
      <c r="AH42" s="9">
        <f t="shared" si="6"/>
        <v>45804</v>
      </c>
      <c r="AI42" s="2">
        <f t="array" ref="AI42">PRODUCT(AB$2:AB42+1)-1</f>
        <v>1.3434072055723556E-2</v>
      </c>
      <c r="AJ42" s="2">
        <f t="array" ref="AJ42">PRODUCT($AC$2:AC42+1)-1</f>
        <v>7.4477329393585201E-3</v>
      </c>
      <c r="AK42" s="2" cm="1">
        <f t="array" ref="AK42">IFERROR(PRODUCT($AD$2:AD42+1)-1,"#N/A")</f>
        <v>3.486042905143405E-2</v>
      </c>
      <c r="AL42" s="2">
        <f t="array" ref="AL42">PRODUCT(AE$2:AE42+1)-1</f>
        <v>8.9457975919662314E-3</v>
      </c>
      <c r="AM42" s="2">
        <f t="array" ref="AM42">PRODUCT(AF$2:AF42+1)-1</f>
        <v>2.5305623793172805E-2</v>
      </c>
      <c r="AN42" s="2"/>
      <c r="AO42" s="3">
        <f t="shared" si="7"/>
        <v>45804</v>
      </c>
      <c r="AP42" s="2">
        <f t="shared" si="38"/>
        <v>1.9959495702467993E-3</v>
      </c>
      <c r="AQ42" s="2">
        <f t="shared" si="8"/>
        <v>1.2125041702468285E-3</v>
      </c>
      <c r="AR42" s="2">
        <f t="shared" si="39"/>
        <v>3.9739452827884936E-3</v>
      </c>
      <c r="AS42" s="2" t="e">
        <f t="shared" si="56"/>
        <v>#N/A</v>
      </c>
      <c r="AT42" s="2">
        <f t="array" ref="AT42">PRODUCT($AP$2:AP42+1)-1</f>
        <v>2.1640036212237312E-2</v>
      </c>
      <c r="AU42" s="2">
        <f t="shared" si="10"/>
        <v>1.3562930405859541E-2</v>
      </c>
      <c r="AV42" s="69">
        <f t="shared" si="57"/>
        <v>102.16400362122376</v>
      </c>
      <c r="AW42" s="69">
        <f t="shared" si="11"/>
        <v>101.35629304058591</v>
      </c>
      <c r="AX42" s="2"/>
      <c r="AY42" s="2">
        <f t="shared" si="41"/>
        <v>1.4265322323351575E-3</v>
      </c>
      <c r="AZ42" s="2">
        <f t="shared" si="42"/>
        <v>1.6070117659680637E-3</v>
      </c>
      <c r="BA42" s="2">
        <f t="shared" si="58"/>
        <v>1.8047953363290619E-4</v>
      </c>
      <c r="BB42" s="2">
        <f t="shared" si="43"/>
        <v>1.282201823131661E-4</v>
      </c>
      <c r="BC42" s="2"/>
      <c r="BD42" s="78">
        <f t="shared" si="13"/>
        <v>45804</v>
      </c>
      <c r="BE42" s="2">
        <f t="shared" si="44"/>
        <v>1.6159009847789211E-3</v>
      </c>
      <c r="BF42" s="72">
        <f t="shared" si="45"/>
        <v>1.282201823131661E-4</v>
      </c>
      <c r="BG42" s="2" cm="1">
        <f t="array" ref="BG42">(PRODUCT(BF$2:BF42+1))-1</f>
        <v>2.9814105654724088E-5</v>
      </c>
      <c r="BH42" s="72">
        <f t="shared" si="46"/>
        <v>3.9441311771337695E-3</v>
      </c>
      <c r="BI42" s="73">
        <f t="shared" si="47"/>
        <v>1602589.3560964791</v>
      </c>
      <c r="BJ42" s="74">
        <f>SUM($BI$2:BI42)</f>
        <v>10523049.441811856</v>
      </c>
      <c r="BK42" s="72">
        <f t="shared" si="14"/>
        <v>-8.8892188108574428E-6</v>
      </c>
      <c r="BL42" s="2">
        <f>SUM($BK$2:BK42)</f>
        <v>1.6644770554903865E-3</v>
      </c>
      <c r="BM42" s="2"/>
      <c r="BN42" s="79">
        <f t="shared" si="15"/>
        <v>45804</v>
      </c>
      <c r="BO42" s="2">
        <f t="array" ref="BO42">(PRODUCT(AB$2:AB42+1)-1)-(PRODUCT($K$2:$K42+1)-1)</f>
        <v>-1.2885835013598523E-4</v>
      </c>
      <c r="BP42" s="2">
        <f t="array" ref="BP42">AJ42-(PRODUCT($K$2:K42+1)-1)</f>
        <v>-6.1151974665010211E-3</v>
      </c>
      <c r="BQ42" s="2" t="e">
        <f>NA()</f>
        <v>#N/A</v>
      </c>
      <c r="BR42" s="2">
        <f t="array" ref="BR42">(PRODUCT(AE$2:AE42+1)-1)-(PRODUCT($K$2:$K42+1)-1)</f>
        <v>-4.6171328138933099E-3</v>
      </c>
      <c r="BS42" s="2"/>
      <c r="BT42" s="3">
        <f t="shared" si="16"/>
        <v>45804</v>
      </c>
      <c r="BU42" s="2">
        <f t="shared" si="17"/>
        <v>-1.21630412262153E-3</v>
      </c>
      <c r="BV42" s="2">
        <f t="shared" si="18"/>
        <v>-1.9997495226215011E-3</v>
      </c>
      <c r="BW42" s="2" cm="1">
        <f t="array" ref="BW42">PRODUCT($BU$2:BU42+1)-1</f>
        <v>7.4477329393585201E-3</v>
      </c>
      <c r="BX42" s="2">
        <f t="array" ref="BX42">BW42-(PRODUCT($K$2:K42+1)-1)</f>
        <v>-6.1151974665010211E-3</v>
      </c>
      <c r="BY42" s="2">
        <f t="shared" si="19"/>
        <v>-1.8658294609320123E-4</v>
      </c>
      <c r="BZ42" s="2"/>
      <c r="CC42" s="3">
        <v>44707</v>
      </c>
      <c r="CD42" s="2">
        <v>9.3301885887562292E-3</v>
      </c>
      <c r="CE42" s="2">
        <v>9.4813422034789596E-3</v>
      </c>
      <c r="CF42" s="2" t="e">
        <f>NA()</f>
        <v>#N/A</v>
      </c>
      <c r="CG42" s="2">
        <v>1.2480992906955399E-2</v>
      </c>
      <c r="CH42" s="2">
        <v>1.3512700333638605E-2</v>
      </c>
      <c r="CJ42" s="9">
        <f t="shared" si="20"/>
        <v>44707</v>
      </c>
      <c r="CK42" s="2">
        <f t="array" ref="CK42">PRODUCT(CD$2:CD42+1)-1</f>
        <v>-2.4071721987517058E-2</v>
      </c>
      <c r="CL42" s="2">
        <f t="array" ref="CL42">PRODUCT(CE$2:CE42+1)-1</f>
        <v>-4.603170831859138E-2</v>
      </c>
      <c r="CM42" s="2"/>
      <c r="CN42" s="2">
        <f t="array" ref="CN42">PRODUCT(CG$2:CG42+1)-1</f>
        <v>-6.3846121874917894E-2</v>
      </c>
      <c r="CO42" s="2">
        <f t="array" ref="CO42">PRODUCT(CH$2:CH42+1)-1</f>
        <v>-7.4759509741686547E-2</v>
      </c>
      <c r="CQ42" s="9">
        <f t="shared" si="21"/>
        <v>44707</v>
      </c>
      <c r="CR42" s="72">
        <f t="shared" si="22"/>
        <v>5.0687787754169489E-2</v>
      </c>
      <c r="CS42" s="72">
        <f t="shared" si="23"/>
        <v>2.8727801423095167E-2</v>
      </c>
      <c r="CT42" s="72"/>
      <c r="CU42" s="72">
        <f t="shared" si="24"/>
        <v>1.0913387866768653E-2</v>
      </c>
      <c r="CV42" s="72"/>
      <c r="CW42" s="3">
        <f t="shared" si="25"/>
        <v>44707</v>
      </c>
      <c r="CX42" s="75">
        <f t="shared" si="48"/>
        <v>93.277792902581837</v>
      </c>
      <c r="CY42" s="75">
        <f t="shared" si="49"/>
        <v>92.116969299205081</v>
      </c>
      <c r="CZ42" s="75">
        <f t="shared" si="50"/>
        <v>101.26016260870057</v>
      </c>
      <c r="DA42" s="72">
        <f>(CZ42/MAX($CZ$2:CZ42))-1</f>
        <v>-1.0179521444017015E-3</v>
      </c>
      <c r="DC42" s="3">
        <f t="shared" si="26"/>
        <v>44707</v>
      </c>
      <c r="DD42" s="2">
        <f t="shared" si="27"/>
        <v>-4.1825117448823761E-3</v>
      </c>
      <c r="DE42" s="2">
        <f t="shared" si="28"/>
        <v>-4.0313581301596457E-3</v>
      </c>
      <c r="DF42" s="2" t="e">
        <f>NA()</f>
        <v>#N/A</v>
      </c>
      <c r="DG42" s="2">
        <f t="shared" si="29"/>
        <v>-1.0317074266832059E-3</v>
      </c>
      <c r="DH42" s="69"/>
      <c r="DI42" s="3">
        <f t="shared" si="59"/>
        <v>44707</v>
      </c>
      <c r="DJ42" s="2">
        <f t="shared" si="60"/>
        <v>6.2684413620862994E-2</v>
      </c>
      <c r="DK42" s="2">
        <f t="shared" si="61"/>
        <v>6.0671783034734153E-2</v>
      </c>
      <c r="DL42" s="2" t="e">
        <f>NA()</f>
        <v>#N/A</v>
      </c>
      <c r="DM42" s="2">
        <f t="shared" si="62"/>
        <v>1.6885498472694493E-2</v>
      </c>
      <c r="EM42" s="72"/>
      <c r="EN42" s="72"/>
      <c r="EO42" s="72"/>
      <c r="EP42" s="72"/>
      <c r="EQ42" s="72"/>
      <c r="ER42" s="72"/>
      <c r="ES42" s="72"/>
      <c r="ET42" s="72"/>
      <c r="EU42" s="72"/>
      <c r="EV42" s="72"/>
      <c r="EX42" s="72"/>
      <c r="EY42" s="72"/>
      <c r="EZ42" s="72"/>
      <c r="FP42" s="3"/>
      <c r="FR42" s="2"/>
    </row>
    <row r="43" spans="1:174" x14ac:dyDescent="0.3">
      <c r="A43" s="3">
        <f t="shared" si="0"/>
        <v>45805</v>
      </c>
      <c r="B43" s="47" t="s">
        <v>126</v>
      </c>
      <c r="C43" s="2">
        <f>VLOOKUP(C$1,EMD_Returns!$B:$XFD,MATCH('Headline Attribution'!$B43,EMD_Returns!$8:$8,0)-1,FALSE)/100</f>
        <v>-6.8765279422167201E-4</v>
      </c>
      <c r="D43" s="2">
        <f>VLOOKUP(D$1,EMD_Returns!$B:$XFD,MATCH('Headline Attribution'!$B43,EMD_Returns!$8:$8,0)-1,FALSE)/100</f>
        <v>-8.6165555899897495E-4</v>
      </c>
      <c r="E43" s="2">
        <f>IFERROR(VLOOKUP(E$1,EMD_Returns!$B:$XFD,MATCH('Headline Attribution'!$B43,EMD_Returns!$8:$8,0)-1,FALSE)/100,"#N/A")</f>
        <v>1.0052761387404601E-3</v>
      </c>
      <c r="F43" s="2">
        <f>VLOOKUP(F$1,EMD_Returns!$B:$XFD,MATCH('Headline Attribution'!$B43,EMD_Returns!$8:$8,0)-1,FALSE)/100</f>
        <v>-4.7386455926146098E-4</v>
      </c>
      <c r="G43" s="2">
        <f>VLOOKUP(G$1,EMD_Returns!$B:$XFD,MATCH('Headline Attribution'!$B43,EMD_Returns!$8:$8,0)-1,FALSE)/100</f>
        <v>-1.1153452923133899E-3</v>
      </c>
      <c r="I43" s="9">
        <f t="shared" si="1"/>
        <v>45805</v>
      </c>
      <c r="J43" s="2">
        <f>VLOOKUP(J$1,EMD_Returns!$B:$XFD,MATCH('Headline Attribution'!$B43,EMD_Returns!$8:$8,0)-1,FALSE)/100</f>
        <v>-4.5535517388128904E-4</v>
      </c>
      <c r="K43" s="85">
        <f>VLOOKUP(K$1,EMD_Returns!$B:$XFD,MATCH('Headline Attribution'!$B43,EMD_Returns!$32:$32,0)-1,FALSE)/100</f>
        <v>-5.6535280000002996E-4</v>
      </c>
      <c r="L43" s="2">
        <f t="shared" si="51"/>
        <v>1.0999762611874092E-4</v>
      </c>
      <c r="M43" s="2">
        <f t="shared" si="52"/>
        <v>4.0836252425098252E-3</v>
      </c>
      <c r="N43" s="2" t="e">
        <f t="shared" si="53"/>
        <v>#N/A</v>
      </c>
      <c r="O43" s="2">
        <f t="array" ref="O43">(PRODUCT($J$2:J43+1))-1</f>
        <v>1.7073535007688267E-2</v>
      </c>
      <c r="P43" s="2">
        <f t="array" ref="P43">(PRODUCT($K$2:K43+1))-1</f>
        <v>1.2989909765178442E-2</v>
      </c>
      <c r="Q43" s="69">
        <f t="shared" si="54"/>
        <v>101.70735350076873</v>
      </c>
      <c r="R43" s="69">
        <f t="shared" si="55"/>
        <v>101.29899097651779</v>
      </c>
      <c r="T43" s="3">
        <f t="shared" si="4"/>
        <v>45805</v>
      </c>
      <c r="U43" s="70">
        <f>VLOOKUP(U$1,Market_Values!B:XFD,MATCH('Headline Attribution'!$B43,EMD_Returns!$8:$8,0)-1,FALSE)</f>
        <v>383344851.436903</v>
      </c>
      <c r="V43" s="70">
        <f>VLOOKUP(V$1,Market_Values!$B:$XFD,MATCH('Headline Attribution'!$B43,EMD_Returns!$8:$8,0)-1,FALSE)</f>
        <v>189758549.70392001</v>
      </c>
      <c r="W43" s="70">
        <f>VLOOKUP(W$1,Market_Values!$B:$XFD,MATCH('Headline Attribution'!$B43,EMD_Returns!$8:$8,0)-1,FALSE)</f>
        <v>230321852.352</v>
      </c>
      <c r="X43" s="70">
        <f>VLOOKUP(X$1,Market_Values!$B:$XFD,MATCH('Headline Attribution'!$B43,EMD_Returns!$8:$8,0)-1,FALSE)</f>
        <v>270065622.87007803</v>
      </c>
      <c r="Y43" s="70">
        <f>VLOOKUP(Y$1,Market_Values!$B:$XFD,MATCH('Headline Attribution'!$B43,EMD_Returns!$8:$8,0)-1,FALSE)</f>
        <v>250409040.43329999</v>
      </c>
      <c r="Z43" s="71"/>
      <c r="AA43" s="3">
        <f t="shared" si="5"/>
        <v>45805</v>
      </c>
      <c r="AB43" s="72">
        <f t="shared" si="33"/>
        <v>-6.8765279422167201E-4</v>
      </c>
      <c r="AC43" s="72">
        <f t="shared" si="34"/>
        <v>-8.6165555899897495E-4</v>
      </c>
      <c r="AD43" s="72">
        <f t="shared" si="35"/>
        <v>1.0052761387404601E-3</v>
      </c>
      <c r="AE43" s="72">
        <f t="shared" si="36"/>
        <v>-4.7386455926146098E-4</v>
      </c>
      <c r="AF43" s="72">
        <f t="shared" si="37"/>
        <v>-1.1153452923133899E-3</v>
      </c>
      <c r="AG43" s="2"/>
      <c r="AH43" s="9">
        <f t="shared" si="6"/>
        <v>45805</v>
      </c>
      <c r="AI43" s="2">
        <f t="array" ref="AI43">PRODUCT(AB$2:AB43+1)-1</f>
        <v>1.2737181284314891E-2</v>
      </c>
      <c r="AJ43" s="2">
        <f t="array" ref="AJ43">PRODUCT($AC$2:AC43+1)-1</f>
        <v>6.5796599998704242E-3</v>
      </c>
      <c r="AK43" s="2" cm="1">
        <f t="array" ref="AK43">IFERROR(PRODUCT($AD$2:AD43+1)-1,"#N/A")</f>
        <v>3.5900749547686184E-2</v>
      </c>
      <c r="AL43" s="2">
        <f t="array" ref="AL43">PRODUCT(AE$2:AE43+1)-1</f>
        <v>8.4676939362715586E-3</v>
      </c>
      <c r="AM43" s="2">
        <f t="array" ref="AM43">PRODUCT(AF$2:AF43+1)-1</f>
        <v>2.4162053992492716E-2</v>
      </c>
      <c r="AN43" s="2"/>
      <c r="AO43" s="3">
        <f t="shared" si="7"/>
        <v>45805</v>
      </c>
      <c r="AP43" s="2">
        <f t="shared" si="38"/>
        <v>-5.615741037842554E-4</v>
      </c>
      <c r="AQ43" s="2">
        <f t="shared" si="8"/>
        <v>3.778696215774556E-6</v>
      </c>
      <c r="AR43" s="2">
        <f t="shared" si="39"/>
        <v>4.0836252425098252E-3</v>
      </c>
      <c r="AS43" s="2" t="e">
        <f t="shared" si="56"/>
        <v>#N/A</v>
      </c>
      <c r="AT43" s="2">
        <f t="array" ref="AT43">PRODUCT($AP$2:AP43+1)-1</f>
        <v>2.1066309624511392E-2</v>
      </c>
      <c r="AU43" s="2">
        <f t="shared" si="10"/>
        <v>1.2989909765178442E-2</v>
      </c>
      <c r="AV43" s="69">
        <f t="shared" si="57"/>
        <v>102.10663096245116</v>
      </c>
      <c r="AW43" s="69">
        <f t="shared" si="11"/>
        <v>101.29899097651779</v>
      </c>
      <c r="AX43" s="2"/>
      <c r="AY43" s="2">
        <f t="shared" si="41"/>
        <v>-3.6139731795834141E-4</v>
      </c>
      <c r="AZ43" s="2">
        <f t="shared" si="42"/>
        <v>-3.606769354257876E-4</v>
      </c>
      <c r="BA43" s="2">
        <f t="shared" si="58"/>
        <v>7.203825325538169E-7</v>
      </c>
      <c r="BB43" s="2">
        <f t="shared" si="43"/>
        <v>5.1179052992882263E-7</v>
      </c>
      <c r="BC43" s="2"/>
      <c r="BD43" s="78">
        <f t="shared" si="13"/>
        <v>45805</v>
      </c>
      <c r="BE43" s="2">
        <f t="shared" si="44"/>
        <v>-4.5949620239320625E-4</v>
      </c>
      <c r="BF43" s="72">
        <f t="shared" si="45"/>
        <v>5.1179052992882263E-7</v>
      </c>
      <c r="BG43" s="2" cm="1">
        <f t="array" ref="BG43">(PRODUCT(BF$2:BF43+1))-1</f>
        <v>3.0325911443362941E-5</v>
      </c>
      <c r="BH43" s="72">
        <f t="shared" si="46"/>
        <v>4.0532993310664622E-3</v>
      </c>
      <c r="BI43" s="73">
        <f t="shared" si="47"/>
        <v>5002.6156056620539</v>
      </c>
      <c r="BJ43" s="74">
        <f>SUM($BI$2:BI43)</f>
        <v>10528052.057417518</v>
      </c>
      <c r="BK43" s="72">
        <f t="shared" si="14"/>
        <v>9.8819266967418648E-5</v>
      </c>
      <c r="BL43" s="2">
        <f>SUM($BK$2:BK43)</f>
        <v>1.7632963224578052E-3</v>
      </c>
      <c r="BM43" s="2"/>
      <c r="BN43" s="79">
        <f t="shared" si="15"/>
        <v>45805</v>
      </c>
      <c r="BO43" s="2">
        <f t="array" ref="BO43">(PRODUCT(AB$2:AB43+1)-1)-(PRODUCT($K$2:$K43+1)-1)</f>
        <v>-2.5272848086355104E-4</v>
      </c>
      <c r="BP43" s="2">
        <f t="array" ref="BP43">AJ43-(PRODUCT($K$2:K43+1)-1)</f>
        <v>-6.4102497653080182E-3</v>
      </c>
      <c r="BQ43" s="2" t="e">
        <f>NA()</f>
        <v>#N/A</v>
      </c>
      <c r="BR43" s="2">
        <f t="array" ref="BR43">(PRODUCT(AE$2:AE43+1)-1)-(PRODUCT($K$2:$K43+1)-1)</f>
        <v>-4.5222158289068837E-3</v>
      </c>
      <c r="BS43" s="2"/>
      <c r="BT43" s="3">
        <f t="shared" si="16"/>
        <v>45805</v>
      </c>
      <c r="BU43" s="2">
        <f t="shared" si="17"/>
        <v>-8.6165555899897495E-4</v>
      </c>
      <c r="BV43" s="2">
        <f t="shared" si="18"/>
        <v>-2.9630275899894499E-4</v>
      </c>
      <c r="BW43" s="2" cm="1">
        <f t="array" ref="BW43">PRODUCT($BU$2:BU43+1)-1</f>
        <v>6.5796599998704242E-3</v>
      </c>
      <c r="BX43" s="2">
        <f t="array" ref="BX43">BW43-(PRODUCT($K$2:K43+1)-1)</f>
        <v>-6.4102497653080182E-3</v>
      </c>
      <c r="BY43" s="2">
        <f t="shared" si="19"/>
        <v>-2.7601795741650793E-5</v>
      </c>
      <c r="BZ43" s="2"/>
      <c r="CC43" s="3">
        <v>44708</v>
      </c>
      <c r="CD43" s="2">
        <v>1.2155736826921599E-2</v>
      </c>
      <c r="CE43" s="2">
        <v>1.33966501854519E-2</v>
      </c>
      <c r="CF43" s="2" t="e">
        <f>NA()</f>
        <v>#N/A</v>
      </c>
      <c r="CG43" s="2">
        <v>1.5967873853834899E-2</v>
      </c>
      <c r="CH43" s="2">
        <v>1.6875131940046639E-2</v>
      </c>
      <c r="CJ43" s="9">
        <f t="shared" si="20"/>
        <v>44708</v>
      </c>
      <c r="CK43" s="2">
        <f t="array" ref="CK43">PRODUCT(CD$2:CD43+1)-1</f>
        <v>-1.2208594678046469E-2</v>
      </c>
      <c r="CL43" s="2">
        <f t="array" ref="CL43">PRODUCT(CE$2:CE43+1)-1</f>
        <v>-3.32517288269224E-2</v>
      </c>
      <c r="CM43" s="2"/>
      <c r="CN43" s="2">
        <f t="array" ref="CN43">PRODUCT(CG$2:CG43+1)-1</f>
        <v>-4.8897734841238272E-2</v>
      </c>
      <c r="CO43" s="2">
        <f t="array" ref="CO43">PRODUCT(CH$2:CH43+1)-1</f>
        <v>-5.9145954392304079E-2</v>
      </c>
      <c r="CQ43" s="9">
        <f t="shared" si="21"/>
        <v>44708</v>
      </c>
      <c r="CR43" s="72">
        <f t="shared" si="22"/>
        <v>4.6937359714257609E-2</v>
      </c>
      <c r="CS43" s="72">
        <f t="shared" si="23"/>
        <v>2.5894225565381679E-2</v>
      </c>
      <c r="CT43" s="72"/>
      <c r="CU43" s="72">
        <f t="shared" si="24"/>
        <v>1.0248219551065807E-2</v>
      </c>
      <c r="CV43" s="72"/>
      <c r="CW43" s="3">
        <f t="shared" si="25"/>
        <v>44708</v>
      </c>
      <c r="CX43" s="75">
        <f t="shared" si="48"/>
        <v>94.767240933014406</v>
      </c>
      <c r="CY43" s="75">
        <f t="shared" si="49"/>
        <v>93.671455310046397</v>
      </c>
      <c r="CZ43" s="75">
        <f t="shared" si="50"/>
        <v>101.16981808315143</v>
      </c>
      <c r="DA43" s="72">
        <f>(CZ43/MAX($CZ$2:CZ43))-1</f>
        <v>-1.9092459841557607E-3</v>
      </c>
      <c r="DC43" s="3">
        <f t="shared" si="26"/>
        <v>44708</v>
      </c>
      <c r="DD43" s="2">
        <f t="shared" si="27"/>
        <v>-4.7193951131250401E-3</v>
      </c>
      <c r="DE43" s="2">
        <f t="shared" si="28"/>
        <v>-3.4784817545947394E-3</v>
      </c>
      <c r="DF43" s="2" t="e">
        <f>NA()</f>
        <v>#N/A</v>
      </c>
      <c r="DG43" s="2">
        <f t="shared" si="29"/>
        <v>-9.072580862117402E-4</v>
      </c>
      <c r="DH43" s="69"/>
      <c r="DI43" s="3">
        <f t="shared" si="59"/>
        <v>44708</v>
      </c>
      <c r="DJ43" s="2">
        <f t="shared" si="60"/>
        <v>6.5668061274493414E-2</v>
      </c>
      <c r="DK43" s="2">
        <f t="shared" si="61"/>
        <v>6.1773652018626071E-2</v>
      </c>
      <c r="DL43" s="2" t="e">
        <f>NA()</f>
        <v>#N/A</v>
      </c>
      <c r="DM43" s="2">
        <f t="shared" si="62"/>
        <v>1.7255050097137282E-2</v>
      </c>
      <c r="EM43" s="72"/>
      <c r="EN43" s="72"/>
      <c r="EO43" s="72"/>
      <c r="EP43" s="72"/>
      <c r="EQ43" s="72"/>
      <c r="ER43" s="72"/>
      <c r="ES43" s="72"/>
      <c r="ET43" s="72"/>
      <c r="EU43" s="72"/>
      <c r="EV43" s="72"/>
      <c r="EX43" s="72"/>
      <c r="EY43" s="72"/>
      <c r="EZ43" s="72"/>
      <c r="FP43" s="3"/>
      <c r="FR43" s="2"/>
    </row>
    <row r="44" spans="1:174" x14ac:dyDescent="0.3">
      <c r="A44" s="3">
        <f t="shared" si="0"/>
        <v>45806</v>
      </c>
      <c r="B44" s="47" t="s">
        <v>127</v>
      </c>
      <c r="C44" s="2">
        <f>VLOOKUP(C$1,EMD_Returns!$B:$XFD,MATCH('Headline Attribution'!$B44,EMD_Returns!$8:$8,0)-1,FALSE)/100</f>
        <v>1.2890837303105602E-3</v>
      </c>
      <c r="D44" s="2">
        <f>VLOOKUP(D$1,EMD_Returns!$B:$XFD,MATCH('Headline Attribution'!$B44,EMD_Returns!$8:$8,0)-1,FALSE)/100</f>
        <v>7.7547792032195406E-4</v>
      </c>
      <c r="E44" s="2">
        <f>IFERROR(VLOOKUP(E$1,EMD_Returns!$B:$XFD,MATCH('Headline Attribution'!$B44,EMD_Returns!$8:$8,0)-1,FALSE)/100,"#N/A")</f>
        <v>0</v>
      </c>
      <c r="F44" s="2">
        <f>VLOOKUP(F$1,EMD_Returns!$B:$XFD,MATCH('Headline Attribution'!$B44,EMD_Returns!$8:$8,0)-1,FALSE)/100</f>
        <v>1.6989354448437898E-3</v>
      </c>
      <c r="G44" s="2">
        <f>VLOOKUP(G$1,EMD_Returns!$B:$XFD,MATCH('Headline Attribution'!$B44,EMD_Returns!$8:$8,0)-1,FALSE)/100</f>
        <v>1.39573834558471E-3</v>
      </c>
      <c r="I44" s="9">
        <f t="shared" si="1"/>
        <v>45806</v>
      </c>
      <c r="J44" s="2">
        <f>VLOOKUP(J$1,EMD_Returns!$B:$XFD,MATCH('Headline Attribution'!$B44,EMD_Returns!$8:$8,0)-1,FALSE)/100</f>
        <v>1.0946694611972999E-3</v>
      </c>
      <c r="K44" s="85">
        <f>VLOOKUP(K$1,EMD_Returns!$B:$XFD,MATCH('Headline Attribution'!$B44,EMD_Returns!$32:$32,0)-1,FALSE)/100</f>
        <v>1.2721942500000299E-3</v>
      </c>
      <c r="L44" s="2">
        <f t="shared" si="51"/>
        <v>-1.7752478880273003E-4</v>
      </c>
      <c r="M44" s="2">
        <f t="shared" si="52"/>
        <v>3.9082646425634415E-3</v>
      </c>
      <c r="N44" s="2" t="e">
        <f t="shared" si="53"/>
        <v>#N/A</v>
      </c>
      <c r="O44" s="2">
        <f t="array" ref="O44">(PRODUCT($J$2:J44+1))-1</f>
        <v>1.8186894346253091E-2</v>
      </c>
      <c r="P44" s="2">
        <f t="array" ref="P44">(PRODUCT($K$2:K44+1))-1</f>
        <v>1.4278629703689649E-2</v>
      </c>
      <c r="Q44" s="69">
        <f t="shared" si="54"/>
        <v>101.81868943462523</v>
      </c>
      <c r="R44" s="69">
        <f t="shared" si="55"/>
        <v>101.42786297036892</v>
      </c>
      <c r="T44" s="3">
        <f t="shared" si="4"/>
        <v>45806</v>
      </c>
      <c r="U44" s="70">
        <f>VLOOKUP(U$1,Market_Values!B:XFD,MATCH('Headline Attribution'!$B44,EMD_Returns!$8:$8,0)-1,FALSE)</f>
        <v>383081243.27866203</v>
      </c>
      <c r="V44" s="70">
        <f>VLOOKUP(V$1,Market_Values!$B:$XFD,MATCH('Headline Attribution'!$B44,EMD_Returns!$8:$8,0)-1,FALSE)</f>
        <v>189595043.1947</v>
      </c>
      <c r="W44" s="70">
        <f>VLOOKUP(W$1,Market_Values!$B:$XFD,MATCH('Headline Attribution'!$B44,EMD_Returns!$8:$8,0)-1,FALSE)</f>
        <v>230553389.41440001</v>
      </c>
      <c r="X44" s="70">
        <f>VLOOKUP(X$1,Market_Values!$B:$XFD,MATCH('Headline Attribution'!$B44,EMD_Returns!$8:$8,0)-1,FALSE)</f>
        <v>269937658.06701797</v>
      </c>
      <c r="Y44" s="70">
        <f>VLOOKUP(Y$1,Market_Values!$B:$XFD,MATCH('Headline Attribution'!$B44,EMD_Returns!$8:$8,0)-1,FALSE)</f>
        <v>250129747.88890001</v>
      </c>
      <c r="Z44" s="71"/>
      <c r="AA44" s="3">
        <f t="shared" si="5"/>
        <v>45806</v>
      </c>
      <c r="AB44" s="72">
        <f t="shared" si="33"/>
        <v>1.2890837303105602E-3</v>
      </c>
      <c r="AC44" s="72">
        <f t="shared" si="34"/>
        <v>7.7547792032195406E-4</v>
      </c>
      <c r="AD44" s="72">
        <f t="shared" si="35"/>
        <v>0</v>
      </c>
      <c r="AE44" s="72">
        <f t="shared" si="36"/>
        <v>1.6989354448437898E-3</v>
      </c>
      <c r="AF44" s="72">
        <f t="shared" si="37"/>
        <v>1.39573834558471E-3</v>
      </c>
      <c r="AG44" s="2"/>
      <c r="AH44" s="9">
        <f t="shared" si="6"/>
        <v>45806</v>
      </c>
      <c r="AI44" s="2">
        <f t="array" ref="AI44">PRODUCT(AB$2:AB44+1)-1</f>
        <v>1.4042684307788988E-2</v>
      </c>
      <c r="AJ44" s="2">
        <f t="array" ref="AJ44">PRODUCT($AC$2:AC44+1)-1</f>
        <v>7.3602403012456019E-3</v>
      </c>
      <c r="AK44" s="2" cm="1">
        <f t="array" ref="AK44">IFERROR(PRODUCT($AD$2:AD44+1)-1,"#N/A")</f>
        <v>3.5900749547686184E-2</v>
      </c>
      <c r="AL44" s="2">
        <f t="array" ref="AL44">PRODUCT(AE$2:AE44+1)-1</f>
        <v>1.0181015446479869E-2</v>
      </c>
      <c r="AM44" s="2">
        <f t="array" ref="AM44">PRODUCT(AF$2:AF44+1)-1</f>
        <v>2.5591516243342882E-2</v>
      </c>
      <c r="AN44" s="2"/>
      <c r="AO44" s="3">
        <f t="shared" si="7"/>
        <v>45806</v>
      </c>
      <c r="AP44" s="2">
        <f t="shared" si="38"/>
        <v>1.3498108428697611E-3</v>
      </c>
      <c r="AQ44" s="2">
        <f t="shared" si="8"/>
        <v>7.7616592869731143E-5</v>
      </c>
      <c r="AR44" s="2">
        <f t="shared" si="39"/>
        <v>3.9082646425634415E-3</v>
      </c>
      <c r="AS44" s="2" t="e">
        <f t="shared" si="56"/>
        <v>#N/A</v>
      </c>
      <c r="AT44" s="2">
        <f t="array" ref="AT44">PRODUCT($AP$2:AP44+1)-1</f>
        <v>2.2444556000531524E-2</v>
      </c>
      <c r="AU44" s="2">
        <f t="shared" si="10"/>
        <v>1.4278629703689649E-2</v>
      </c>
      <c r="AV44" s="69">
        <f t="shared" si="57"/>
        <v>102.24445560005319</v>
      </c>
      <c r="AW44" s="69">
        <f t="shared" si="11"/>
        <v>101.42786297036892</v>
      </c>
      <c r="AX44" s="2"/>
      <c r="AY44" s="2">
        <f t="shared" si="41"/>
        <v>9.6753792768761344E-4</v>
      </c>
      <c r="AZ44" s="2">
        <f t="shared" si="42"/>
        <v>1.0154573730062812E-3</v>
      </c>
      <c r="BA44" s="2">
        <f t="shared" si="58"/>
        <v>4.7919445318667792E-5</v>
      </c>
      <c r="BB44" s="2">
        <f t="shared" si="43"/>
        <v>3.4047246141500995E-5</v>
      </c>
      <c r="BC44" s="2"/>
      <c r="BD44" s="78">
        <f t="shared" si="13"/>
        <v>45806</v>
      </c>
      <c r="BE44" s="2">
        <f t="shared" si="44"/>
        <v>1.0984837813305455E-3</v>
      </c>
      <c r="BF44" s="72">
        <f t="shared" si="45"/>
        <v>3.4047246141500995E-5</v>
      </c>
      <c r="BG44" s="2" cm="1">
        <f t="array" ref="BG44">(PRODUCT(BF$2:BF44+1))-1</f>
        <v>6.437419009874823E-5</v>
      </c>
      <c r="BH44" s="72">
        <f t="shared" si="46"/>
        <v>3.8438904524646933E-3</v>
      </c>
      <c r="BI44" s="73">
        <f t="shared" si="47"/>
        <v>102709.81084716419</v>
      </c>
      <c r="BJ44" s="74">
        <f>SUM($BI$2:BI44)</f>
        <v>10630761.868264683</v>
      </c>
      <c r="BK44" s="72">
        <f t="shared" si="14"/>
        <v>-8.3026408324264308E-5</v>
      </c>
      <c r="BL44" s="2">
        <f>SUM($BK$2:BK44)</f>
        <v>1.6802699141335409E-3</v>
      </c>
      <c r="BM44" s="2"/>
      <c r="BN44" s="79">
        <f t="shared" si="15"/>
        <v>45806</v>
      </c>
      <c r="BO44" s="2">
        <f t="array" ref="BO44">(PRODUCT(AB$2:AB44+1)-1)-(PRODUCT($K$2:$K44+1)-1)</f>
        <v>-2.3594539590066077E-4</v>
      </c>
      <c r="BP44" s="2">
        <f t="array" ref="BP44">AJ44-(PRODUCT($K$2:K44+1)-1)</f>
        <v>-6.9183894024440473E-3</v>
      </c>
      <c r="BQ44" s="2" t="e">
        <f>NA()</f>
        <v>#N/A</v>
      </c>
      <c r="BR44" s="2">
        <f t="array" ref="BR44">(PRODUCT(AE$2:AE44+1)-1)-(PRODUCT($K$2:$K44+1)-1)</f>
        <v>-4.0976142572097807E-3</v>
      </c>
      <c r="BS44" s="2"/>
      <c r="BT44" s="3">
        <f t="shared" si="16"/>
        <v>45806</v>
      </c>
      <c r="BU44" s="2">
        <f t="shared" si="17"/>
        <v>7.7547792032195406E-4</v>
      </c>
      <c r="BV44" s="2">
        <f t="shared" si="18"/>
        <v>-4.9671632967807587E-4</v>
      </c>
      <c r="BW44" s="2" cm="1">
        <f t="array" ref="BW44">PRODUCT($BU$2:BU44+1)-1</f>
        <v>7.3602403012456019E-3</v>
      </c>
      <c r="BX44" s="2">
        <f t="array" ref="BX44">BW44-(PRODUCT($K$2:K44+1)-1)</f>
        <v>-6.9183894024440473E-3</v>
      </c>
      <c r="BY44" s="2">
        <f t="shared" si="19"/>
        <v>-4.6285077262611322E-5</v>
      </c>
      <c r="BZ44" s="2"/>
      <c r="CC44" s="3">
        <v>44711</v>
      </c>
      <c r="CD44" s="2">
        <v>5.1552334858571101E-3</v>
      </c>
      <c r="CE44" s="2">
        <v>4.7715978457367704E-3</v>
      </c>
      <c r="CF44" s="2" t="e">
        <f>NA()</f>
        <v>#N/A</v>
      </c>
      <c r="CG44" s="2">
        <v>5.9463774789476594E-3</v>
      </c>
      <c r="CH44" s="2">
        <v>6.1890983638464014E-3</v>
      </c>
      <c r="CJ44" s="9">
        <f t="shared" si="20"/>
        <v>44711</v>
      </c>
      <c r="CK44" s="2">
        <f t="array" ref="CK44">PRODUCT(CD$2:CD44+1)-1</f>
        <v>-7.1162993482888348E-3</v>
      </c>
      <c r="CL44" s="2">
        <f t="array" ref="CL44">PRODUCT(CE$2:CE44+1)-1</f>
        <v>-2.8638794858823147E-2</v>
      </c>
      <c r="CM44" s="2"/>
      <c r="CN44" s="2">
        <f t="array" ref="CN44">PRODUCT(CG$2:CG44+1)-1</f>
        <v>-4.3242121751522089E-2</v>
      </c>
      <c r="CO44" s="2">
        <f t="array" ref="CO44">PRODUCT(CH$2:CH44+1)-1</f>
        <v>-5.332291615801521E-2</v>
      </c>
      <c r="CQ44" s="9">
        <f t="shared" si="21"/>
        <v>44711</v>
      </c>
      <c r="CR44" s="72">
        <f t="shared" si="22"/>
        <v>4.6206616809726375E-2</v>
      </c>
      <c r="CS44" s="72">
        <f t="shared" si="23"/>
        <v>2.4684121299192063E-2</v>
      </c>
      <c r="CT44" s="72"/>
      <c r="CU44" s="72">
        <f t="shared" si="24"/>
        <v>1.0080794406493121E-2</v>
      </c>
      <c r="CV44" s="72"/>
      <c r="CW44" s="3">
        <f t="shared" si="25"/>
        <v>44711</v>
      </c>
      <c r="CX44" s="75">
        <f t="shared" si="48"/>
        <v>95.330762720240486</v>
      </c>
      <c r="CY44" s="75">
        <f t="shared" si="49"/>
        <v>94.25119716084491</v>
      </c>
      <c r="CZ44" s="75">
        <f t="shared" si="50"/>
        <v>101.14541310022113</v>
      </c>
      <c r="DA44" s="72">
        <f>(CZ44/MAX($CZ$2:CZ44))-1</f>
        <v>-2.1500133224405804E-3</v>
      </c>
      <c r="DC44" s="3">
        <f t="shared" si="26"/>
        <v>44711</v>
      </c>
      <c r="DD44" s="2">
        <f t="shared" si="27"/>
        <v>-1.0338648779892913E-3</v>
      </c>
      <c r="DE44" s="2">
        <f t="shared" si="28"/>
        <v>-1.4175005181096311E-3</v>
      </c>
      <c r="DF44" s="2" t="e">
        <f>NA()</f>
        <v>#N/A</v>
      </c>
      <c r="DG44" s="2">
        <f t="shared" si="29"/>
        <v>-2.4272088489874204E-4</v>
      </c>
      <c r="DH44" s="69"/>
      <c r="DI44" s="3">
        <f t="shared" si="59"/>
        <v>44711</v>
      </c>
      <c r="DJ44" s="2">
        <f t="shared" si="60"/>
        <v>6.5446569067583699E-2</v>
      </c>
      <c r="DK44" s="2">
        <f t="shared" si="61"/>
        <v>6.1864409149202465E-2</v>
      </c>
      <c r="DL44" s="2" t="e">
        <f>NA()</f>
        <v>#N/A</v>
      </c>
      <c r="DM44" s="2">
        <f t="shared" si="62"/>
        <v>1.7185688316087393E-2</v>
      </c>
      <c r="EM44" s="72"/>
      <c r="EN44" s="72"/>
      <c r="EO44" s="72"/>
      <c r="EP44" s="72"/>
      <c r="EQ44" s="72"/>
      <c r="ER44" s="72"/>
      <c r="ES44" s="72"/>
      <c r="ET44" s="72"/>
      <c r="EU44" s="72"/>
      <c r="EV44" s="72"/>
      <c r="EX44" s="72"/>
      <c r="EY44" s="72"/>
      <c r="EZ44" s="72"/>
      <c r="FP44" s="3"/>
      <c r="FR44" s="2"/>
    </row>
    <row r="45" spans="1:174" x14ac:dyDescent="0.3">
      <c r="A45" s="3">
        <f t="shared" si="0"/>
        <v>45807</v>
      </c>
      <c r="B45" s="47" t="s">
        <v>128</v>
      </c>
      <c r="C45" s="2">
        <f>VLOOKUP(C$1,EMD_Returns!$B:$XFD,MATCH('Headline Attribution'!$B45,EMD_Returns!$8:$8,0)-1,FALSE)/100</f>
        <v>-4.27092159321796E-4</v>
      </c>
      <c r="D45" s="2">
        <f>VLOOKUP(D$1,EMD_Returns!$B:$XFD,MATCH('Headline Attribution'!$B45,EMD_Returns!$8:$8,0)-1,FALSE)/100</f>
        <v>1.74979070810233E-3</v>
      </c>
      <c r="E45" s="2">
        <f>IFERROR(VLOOKUP(E$1,EMD_Returns!$B:$XFD,MATCH('Headline Attribution'!$B45,EMD_Returns!$8:$8,0)-1,FALSE)/100,"#N/A")</f>
        <v>1.9336809800643E-3</v>
      </c>
      <c r="F45" s="2">
        <f>VLOOKUP(F$1,EMD_Returns!$B:$XFD,MATCH('Headline Attribution'!$B45,EMD_Returns!$8:$8,0)-1,FALSE)/100</f>
        <v>-8.8752142840209394E-5</v>
      </c>
      <c r="G45" s="2">
        <f>VLOOKUP(G$1,EMD_Returns!$B:$XFD,MATCH('Headline Attribution'!$B45,EMD_Returns!$8:$8,0)-1,FALSE)/100</f>
        <v>-1.5796320386545202E-3</v>
      </c>
      <c r="I45" s="9">
        <f t="shared" si="1"/>
        <v>45807</v>
      </c>
      <c r="J45" s="2">
        <f>VLOOKUP(J$1,EMD_Returns!$B:$XFD,MATCH('Headline Attribution'!$B45,EMD_Returns!$8:$8,0)-1,FALSE)/100</f>
        <v>1.46700653694154E-4</v>
      </c>
      <c r="K45" s="85">
        <f>VLOOKUP(K$1,EMD_Returns!$B:$XFD,MATCH('Headline Attribution'!$B45,EMD_Returns!$32:$32,0)-1,FALSE)/100</f>
        <v>-8.5922949999994692E-4</v>
      </c>
      <c r="L45" s="2">
        <f t="shared" si="51"/>
        <v>1.005930153694101E-3</v>
      </c>
      <c r="M45" s="2">
        <f t="shared" si="52"/>
        <v>4.9291314454078528E-3</v>
      </c>
      <c r="N45" s="2" t="e">
        <f t="shared" si="53"/>
        <v>#N/A</v>
      </c>
      <c r="O45" s="2">
        <f t="array" ref="O45">(PRODUCT($J$2:J45+1))-1</f>
        <v>1.8336263029236521E-2</v>
      </c>
      <c r="P45" s="2">
        <f t="array" ref="P45">(PRODUCT($K$2:K45+1))-1</f>
        <v>1.3407131583828669E-2</v>
      </c>
      <c r="Q45" s="69">
        <f t="shared" si="54"/>
        <v>101.83362630292356</v>
      </c>
      <c r="R45" s="69">
        <f t="shared" si="55"/>
        <v>101.34071315838283</v>
      </c>
      <c r="T45" s="3">
        <f t="shared" si="4"/>
        <v>45807</v>
      </c>
      <c r="U45" s="70">
        <f>VLOOKUP(U$1,Market_Values!B:XFD,MATCH('Headline Attribution'!$B45,EMD_Returns!$8:$8,0)-1,FALSE)</f>
        <v>383575067.07675898</v>
      </c>
      <c r="V45" s="70">
        <f>VLOOKUP(V$1,Market_Values!$B:$XFD,MATCH('Headline Attribution'!$B45,EMD_Returns!$8:$8,0)-1,FALSE)</f>
        <v>189742069.96450001</v>
      </c>
      <c r="W45" s="70">
        <f>VLOOKUP(W$1,Market_Values!$B:$XFD,MATCH('Headline Attribution'!$B45,EMD_Returns!$8:$8,0)-1,FALSE)</f>
        <v>230553389.41440001</v>
      </c>
      <c r="X45" s="70">
        <f>VLOOKUP(X$1,Market_Values!$B:$XFD,MATCH('Headline Attribution'!$B45,EMD_Returns!$8:$8,0)-1,FALSE)</f>
        <v>270396145.63380098</v>
      </c>
      <c r="Y45" s="70">
        <f>VLOOKUP(Y$1,Market_Values!$B:$XFD,MATCH('Headline Attribution'!$B45,EMD_Returns!$8:$8,0)-1,FALSE)</f>
        <v>250478863.56940001</v>
      </c>
      <c r="Z45" s="71"/>
      <c r="AA45" s="3">
        <f t="shared" si="5"/>
        <v>45807</v>
      </c>
      <c r="AB45" s="72">
        <f t="shared" si="33"/>
        <v>-4.27092159321796E-4</v>
      </c>
      <c r="AC45" s="72">
        <f t="shared" si="34"/>
        <v>1.74979070810233E-3</v>
      </c>
      <c r="AD45" s="72">
        <f t="shared" si="35"/>
        <v>1.9336809800643E-3</v>
      </c>
      <c r="AE45" s="72">
        <f t="shared" si="36"/>
        <v>-8.8752142840209394E-5</v>
      </c>
      <c r="AF45" s="72">
        <f t="shared" si="37"/>
        <v>-1.5796320386545202E-3</v>
      </c>
      <c r="AG45" s="2"/>
      <c r="AH45" s="9">
        <f t="shared" si="6"/>
        <v>45807</v>
      </c>
      <c r="AI45" s="2">
        <f t="array" ref="AI45">PRODUCT(AB$2:AB45+1)-1</f>
        <v>1.3609594628103405E-2</v>
      </c>
      <c r="AJ45" s="2">
        <f t="array" ref="AJ45">PRODUCT($AC$2:AC45+1)-1</f>
        <v>9.1229098894365368E-3</v>
      </c>
      <c r="AK45" s="2" cm="1">
        <f t="array" ref="AK45">IFERROR(PRODUCT($AD$2:AD45+1)-1,"#N/A")</f>
        <v>3.790385112432082E-2</v>
      </c>
      <c r="AL45" s="2">
        <f t="array" ref="AL45">PRODUCT(AE$2:AE45+1)-1</f>
        <v>1.0091359716702497E-2</v>
      </c>
      <c r="AM45" s="2">
        <f t="array" ref="AM45">PRODUCT(AF$2:AF45+1)-1</f>
        <v>2.3971459025712738E-2</v>
      </c>
      <c r="AN45" s="2"/>
      <c r="AO45" s="3">
        <f t="shared" si="7"/>
        <v>45807</v>
      </c>
      <c r="AP45" s="2">
        <f t="shared" si="38"/>
        <v>1.8090576679757219E-4</v>
      </c>
      <c r="AQ45" s="2">
        <f t="shared" si="8"/>
        <v>1.0401352667975192E-3</v>
      </c>
      <c r="AR45" s="2">
        <f t="shared" si="39"/>
        <v>4.9291314454078528E-3</v>
      </c>
      <c r="AS45" s="2" t="e">
        <f t="shared" si="56"/>
        <v>#N/A</v>
      </c>
      <c r="AT45" s="2">
        <f t="array" ref="AT45">PRODUCT($AP$2:AP45+1)-1</f>
        <v>2.2629522116942802E-2</v>
      </c>
      <c r="AU45" s="2">
        <f t="shared" si="10"/>
        <v>1.3407131583828669E-2</v>
      </c>
      <c r="AV45" s="69">
        <f t="shared" si="57"/>
        <v>102.26295221169433</v>
      </c>
      <c r="AW45" s="69">
        <f t="shared" si="11"/>
        <v>101.34071315838283</v>
      </c>
      <c r="AX45" s="2"/>
      <c r="AY45" s="2">
        <f t="shared" si="41"/>
        <v>5.0377187666797516E-4</v>
      </c>
      <c r="AZ45" s="2">
        <f t="shared" si="42"/>
        <v>3.80550550272596E-4</v>
      </c>
      <c r="BA45" s="2">
        <f t="shared" si="58"/>
        <v>-1.2322132639537917E-4</v>
      </c>
      <c r="BB45" s="2">
        <f t="shared" si="43"/>
        <v>-8.7543056671006943E-5</v>
      </c>
      <c r="BC45" s="2"/>
      <c r="BD45" s="78">
        <f t="shared" si="13"/>
        <v>45807</v>
      </c>
      <c r="BE45" s="2">
        <f t="shared" si="44"/>
        <v>1.4530666239160616E-4</v>
      </c>
      <c r="BF45" s="72">
        <f t="shared" si="45"/>
        <v>-8.7543056671006943E-5</v>
      </c>
      <c r="BG45" s="2" cm="1">
        <f t="array" ref="BG45">(PRODUCT(BF$2:BF45+1))-1</f>
        <v>-2.3174502085665516E-5</v>
      </c>
      <c r="BH45" s="72">
        <f t="shared" si="46"/>
        <v>4.9523059474935183E-3</v>
      </c>
      <c r="BI45" s="73">
        <f t="shared" si="47"/>
        <v>1377914.5511713508</v>
      </c>
      <c r="BJ45" s="74">
        <f>SUM($BI$2:BI45)</f>
        <v>12008676.419436034</v>
      </c>
      <c r="BK45" s="72">
        <f t="shared" si="14"/>
        <v>2.3524388788098984E-4</v>
      </c>
      <c r="BL45" s="2">
        <f>SUM($BK$2:BK45)</f>
        <v>1.9155138020145307E-3</v>
      </c>
      <c r="BM45" s="2"/>
      <c r="BN45" s="79">
        <f t="shared" si="15"/>
        <v>45807</v>
      </c>
      <c r="BO45" s="2">
        <f t="array" ref="BO45">(PRODUCT(AB$2:AB45+1)-1)-(PRODUCT($K$2:$K45+1)-1)</f>
        <v>2.024630442747366E-4</v>
      </c>
      <c r="BP45" s="2">
        <f t="array" ref="BP45">AJ45-(PRODUCT($K$2:K45+1)-1)</f>
        <v>-4.2842216943921319E-3</v>
      </c>
      <c r="BQ45" s="2" t="e">
        <f>NA()</f>
        <v>#N/A</v>
      </c>
      <c r="BR45" s="2">
        <f t="array" ref="BR45">(PRODUCT(AE$2:AE45+1)-1)-(PRODUCT($K$2:$K45+1)-1)</f>
        <v>-3.3157718671261716E-3</v>
      </c>
      <c r="BS45" s="2"/>
      <c r="BT45" s="3">
        <f t="shared" si="16"/>
        <v>45807</v>
      </c>
      <c r="BU45" s="2">
        <f t="shared" si="17"/>
        <v>1.74979070810233E-3</v>
      </c>
      <c r="BV45" s="2">
        <f t="shared" si="18"/>
        <v>2.6090202081022768E-3</v>
      </c>
      <c r="BW45" s="2" cm="1">
        <f t="array" ref="BW45">PRODUCT($BU$2:BU45+1)-1</f>
        <v>9.1229098894365368E-3</v>
      </c>
      <c r="BX45" s="2">
        <f t="array" ref="BX45">BW45-(PRODUCT($K$2:K45+1)-1)</f>
        <v>-4.2842216943921319E-3</v>
      </c>
      <c r="BY45" s="2">
        <f t="shared" si="19"/>
        <v>2.4286522852167658E-4</v>
      </c>
      <c r="BZ45" s="2"/>
      <c r="CC45" s="3">
        <v>44712</v>
      </c>
      <c r="CD45" s="2">
        <v>-4.8313340828157704E-3</v>
      </c>
      <c r="CE45" s="2">
        <v>-5.0881441394396995E-3</v>
      </c>
      <c r="CF45" s="2" t="e">
        <f>NA()</f>
        <v>#N/A</v>
      </c>
      <c r="CG45" s="2">
        <v>-4.6843338683395502E-3</v>
      </c>
      <c r="CH45" s="2">
        <v>-5.7383813895910407E-3</v>
      </c>
      <c r="CJ45" s="9">
        <f t="shared" si="20"/>
        <v>44712</v>
      </c>
      <c r="CK45" s="2">
        <f t="array" ref="CK45">PRODUCT(CD$2:CD45+1)-1</f>
        <v>-1.1913252211519731E-2</v>
      </c>
      <c r="CL45" s="2">
        <f t="array" ref="CL45">PRODUCT(CE$2:CE45+1)-1</f>
        <v>-3.358122068204128E-2</v>
      </c>
      <c r="CM45" s="2"/>
      <c r="CN45" s="2">
        <f t="array" ref="CN45">PRODUCT(CG$2:CG45+1)-1</f>
        <v>-4.7723895084402113E-2</v>
      </c>
      <c r="CO45" s="2">
        <f t="array" ref="CO45">PRODUCT(CH$2:CH45+1)-1</f>
        <v>-5.8755310317886389E-2</v>
      </c>
      <c r="CQ45" s="9">
        <f t="shared" si="21"/>
        <v>44712</v>
      </c>
      <c r="CR45" s="72">
        <f t="shared" si="22"/>
        <v>4.6842058106366657E-2</v>
      </c>
      <c r="CS45" s="72">
        <f t="shared" si="23"/>
        <v>2.5174089635845109E-2</v>
      </c>
      <c r="CT45" s="72"/>
      <c r="CU45" s="72">
        <f t="shared" si="24"/>
        <v>1.1031415233484276E-2</v>
      </c>
      <c r="CV45" s="72"/>
      <c r="CW45" s="3">
        <f t="shared" si="25"/>
        <v>44712</v>
      </c>
      <c r="CX45" s="75">
        <f t="shared" si="48"/>
        <v>94.88420159973542</v>
      </c>
      <c r="CY45" s="75">
        <f t="shared" si="49"/>
        <v>93.710347845110448</v>
      </c>
      <c r="CZ45" s="75">
        <f t="shared" si="50"/>
        <v>101.2526404838078</v>
      </c>
      <c r="DA45" s="72">
        <f>(CZ45/MAX($CZ$2:CZ45))-1</f>
        <v>-1.0921616611161422E-3</v>
      </c>
      <c r="DC45" s="3">
        <f t="shared" si="26"/>
        <v>44712</v>
      </c>
      <c r="DD45" s="2">
        <f t="shared" si="27"/>
        <v>9.0704730677527035E-4</v>
      </c>
      <c r="DE45" s="2">
        <f t="shared" si="28"/>
        <v>6.5023725015134117E-4</v>
      </c>
      <c r="DF45" s="2" t="e">
        <f>NA()</f>
        <v>#N/A</v>
      </c>
      <c r="DG45" s="2">
        <f t="shared" si="29"/>
        <v>1.0540475212514906E-3</v>
      </c>
      <c r="DH45" s="69"/>
      <c r="DI45" s="3">
        <f t="shared" si="59"/>
        <v>44712</v>
      </c>
      <c r="DJ45" s="2">
        <f t="shared" si="60"/>
        <v>6.5351042063747228E-2</v>
      </c>
      <c r="DK45" s="2">
        <f t="shared" si="61"/>
        <v>6.1921961815062002E-2</v>
      </c>
      <c r="DL45" s="2" t="e">
        <f>NA()</f>
        <v>#N/A</v>
      </c>
      <c r="DM45" s="2">
        <f t="shared" si="62"/>
        <v>1.7272840584346215E-2</v>
      </c>
      <c r="EM45" s="72"/>
      <c r="EN45" s="72"/>
      <c r="EO45" s="72"/>
      <c r="EP45" s="72"/>
      <c r="EQ45" s="72"/>
      <c r="ER45" s="72"/>
      <c r="ES45" s="72"/>
      <c r="ET45" s="72"/>
      <c r="EU45" s="72"/>
      <c r="EV45" s="72"/>
      <c r="EX45" s="72"/>
      <c r="EY45" s="72"/>
      <c r="EZ45" s="72"/>
      <c r="FP45" s="3"/>
      <c r="FR45" s="2"/>
    </row>
    <row r="46" spans="1:174" x14ac:dyDescent="0.3">
      <c r="A46" s="3">
        <f t="shared" si="0"/>
        <v>45808</v>
      </c>
      <c r="B46" s="47" t="s">
        <v>129</v>
      </c>
      <c r="C46" s="2">
        <f>VLOOKUP(C$1,EMD_Returns!$B:$XFD,MATCH('Headline Attribution'!$B46,EMD_Returns!$8:$8,0)-1,FALSE)/100</f>
        <v>-2.1686373613549697E-6</v>
      </c>
      <c r="D46" s="2">
        <f>VLOOKUP(D$1,EMD_Returns!$B:$XFD,MATCH('Headline Attribution'!$B46,EMD_Returns!$8:$8,0)-1,FALSE)/100</f>
        <v>-4.7147890022772899E-3</v>
      </c>
      <c r="E46" s="2">
        <f>IFERROR(VLOOKUP(E$1,EMD_Returns!$B:$XFD,MATCH('Headline Attribution'!$B46,EMD_Returns!$8:$8,0)-1,FALSE)/100,"#N/A")</f>
        <v>2.4902568700024799E-5</v>
      </c>
      <c r="F46" s="2">
        <f>VLOOKUP(F$1,EMD_Returns!$B:$XFD,MATCH('Headline Attribution'!$B46,EMD_Returns!$8:$8,0)-1,FALSE)/100</f>
        <v>-2.5240366706091898E-4</v>
      </c>
      <c r="G46" s="2">
        <f>VLOOKUP(G$1,EMD_Returns!$B:$XFD,MATCH('Headline Attribution'!$B46,EMD_Returns!$8:$8,0)-1,FALSE)/100</f>
        <v>-4.1732587539844402E-4</v>
      </c>
      <c r="I46" s="9">
        <f t="shared" si="1"/>
        <v>45808</v>
      </c>
      <c r="J46" s="2">
        <f>VLOOKUP(J$1,EMD_Returns!$B:$XFD,MATCH('Headline Attribution'!$B46,EMD_Returns!$8:$8,0)-1,FALSE)/100</f>
        <v>-8.0294003009651104E-4</v>
      </c>
      <c r="K46" s="85">
        <f>VLOOKUP(K$1,EMD_Returns!$B:$XFD,MATCH('Headline Attribution'!$B46,EMD_Returns!$32:$32,0)-1,FALSE)/100</f>
        <v>0</v>
      </c>
      <c r="L46" s="2">
        <f t="shared" si="51"/>
        <v>-8.0294003009651104E-4</v>
      </c>
      <c r="M46" s="2">
        <f t="shared" si="52"/>
        <v>4.1114684957228587E-3</v>
      </c>
      <c r="N46" s="2" t="e">
        <f t="shared" si="53"/>
        <v>#N/A</v>
      </c>
      <c r="O46" s="2">
        <f t="array" ref="O46">(PRODUCT($J$2:J46+1))-1</f>
        <v>1.7518600079551527E-2</v>
      </c>
      <c r="P46" s="2">
        <f t="array" ref="P46">(PRODUCT($K$2:K46+1))-1</f>
        <v>1.3407131583828669E-2</v>
      </c>
      <c r="Q46" s="69">
        <f t="shared" si="54"/>
        <v>101.75186000795506</v>
      </c>
      <c r="R46" s="69">
        <f t="shared" si="55"/>
        <v>101.34071315838283</v>
      </c>
      <c r="T46" s="3">
        <f t="shared" si="4"/>
        <v>45808</v>
      </c>
      <c r="U46" s="70">
        <f>VLOOKUP(U$1,Market_Values!B:XFD,MATCH('Headline Attribution'!$B46,EMD_Returns!$8:$8,0)-1,FALSE)</f>
        <v>383411245.17309999</v>
      </c>
      <c r="V46" s="70">
        <f>VLOOKUP(V$1,Market_Values!$B:$XFD,MATCH('Headline Attribution'!$B46,EMD_Returns!$8:$8,0)-1,FALSE)</f>
        <v>190074078.87546</v>
      </c>
      <c r="W46" s="70">
        <f>VLOOKUP(W$1,Market_Values!$B:$XFD,MATCH('Headline Attribution'!$B46,EMD_Returns!$8:$8,0)-1,FALSE)</f>
        <v>230999206.11840001</v>
      </c>
      <c r="X46" s="70">
        <f>VLOOKUP(X$1,Market_Values!$B:$XFD,MATCH('Headline Attribution'!$B46,EMD_Returns!$8:$8,0)-1,FALSE)</f>
        <v>270372201.98976499</v>
      </c>
      <c r="Y46" s="70">
        <f>VLOOKUP(Y$1,Market_Values!$B:$XFD,MATCH('Headline Attribution'!$B46,EMD_Returns!$8:$8,0)-1,FALSE)</f>
        <v>250083199.13150001</v>
      </c>
      <c r="Z46" s="71"/>
      <c r="AA46" s="3">
        <f t="shared" si="5"/>
        <v>45808</v>
      </c>
      <c r="AB46" s="72">
        <f t="shared" si="33"/>
        <v>-2.1686373613549697E-6</v>
      </c>
      <c r="AC46" s="72">
        <f t="shared" si="34"/>
        <v>-4.7147890022772899E-3</v>
      </c>
      <c r="AD46" s="72">
        <f t="shared" si="35"/>
        <v>2.4902568700024799E-5</v>
      </c>
      <c r="AE46" s="72">
        <f t="shared" si="36"/>
        <v>-2.5240366706091898E-4</v>
      </c>
      <c r="AF46" s="72">
        <f t="shared" si="37"/>
        <v>-4.1732587539844402E-4</v>
      </c>
      <c r="AG46" s="2"/>
      <c r="AH46" s="9">
        <f t="shared" si="6"/>
        <v>45808</v>
      </c>
      <c r="AI46" s="2">
        <f t="array" ref="AI46">PRODUCT(AB$2:AB46+1)-1</f>
        <v>1.3607396476466693E-2</v>
      </c>
      <c r="AJ46" s="2">
        <f t="array" ref="AJ46">PRODUCT($AC$2:AC46+1)-1</f>
        <v>4.3651082919438089E-3</v>
      </c>
      <c r="AK46" s="2" cm="1">
        <f t="array" ref="AK46">IFERROR(PRODUCT($AD$2:AD46+1)-1,"#N/A")</f>
        <v>3.7929697596277512E-2</v>
      </c>
      <c r="AL46" s="2">
        <f t="array" ref="AL46">PRODUCT(AE$2:AE46+1)-1</f>
        <v>9.8364089534435095E-3</v>
      </c>
      <c r="AM46" s="2">
        <f t="array" ref="AM46">PRODUCT(AF$2:AF46+1)-1</f>
        <v>2.3544129240191891E-2</v>
      </c>
      <c r="AN46" s="2"/>
      <c r="AO46" s="3">
        <f t="shared" si="7"/>
        <v>45808</v>
      </c>
      <c r="AP46" s="2">
        <f t="shared" si="38"/>
        <v>-9.8975731041843202E-4</v>
      </c>
      <c r="AQ46" s="2">
        <f t="shared" si="8"/>
        <v>-9.8975731041843202E-4</v>
      </c>
      <c r="AR46" s="2">
        <f t="shared" si="39"/>
        <v>4.1114684957228587E-3</v>
      </c>
      <c r="AS46" s="2" t="e">
        <f t="shared" si="56"/>
        <v>#N/A</v>
      </c>
      <c r="AT46" s="2">
        <f t="array" ref="AT46">PRODUCT($AP$2:AP46+1)-1</f>
        <v>2.1617367071577798E-2</v>
      </c>
      <c r="AU46" s="2">
        <f t="shared" si="10"/>
        <v>1.3407131583828669E-2</v>
      </c>
      <c r="AV46" s="69">
        <f t="shared" si="57"/>
        <v>102.16173670715783</v>
      </c>
      <c r="AW46" s="69">
        <f t="shared" si="11"/>
        <v>101.34071315838283</v>
      </c>
      <c r="AX46" s="2"/>
      <c r="AY46" s="2">
        <f t="shared" si="41"/>
        <v>-1.339903994009157E-3</v>
      </c>
      <c r="AZ46" s="2">
        <f t="shared" si="42"/>
        <v>-1.1290318011867345E-3</v>
      </c>
      <c r="BA46" s="2">
        <f t="shared" si="58"/>
        <v>2.1087219282242249E-4</v>
      </c>
      <c r="BB46" s="2">
        <f t="shared" si="43"/>
        <v>1.4984997731426984E-4</v>
      </c>
      <c r="BC46" s="2"/>
      <c r="BD46" s="78">
        <f t="shared" si="13"/>
        <v>45808</v>
      </c>
      <c r="BE46" s="2">
        <f t="shared" si="44"/>
        <v>-8.0926882843740952E-4</v>
      </c>
      <c r="BF46" s="72">
        <f t="shared" si="45"/>
        <v>1.4984997731426984E-4</v>
      </c>
      <c r="BG46" s="2" cm="1">
        <f t="array" ref="BG46">(PRODUCT(BF$2:BF46+1))-1</f>
        <v>1.2667200252991506E-4</v>
      </c>
      <c r="BH46" s="72">
        <f t="shared" si="46"/>
        <v>3.9847964931929436E-3</v>
      </c>
      <c r="BI46" s="73">
        <f t="shared" si="47"/>
        <v>-1311368.9828578157</v>
      </c>
      <c r="BJ46" s="74">
        <f>SUM($BI$2:BI46)</f>
        <v>10697307.436578218</v>
      </c>
      <c r="BK46" s="72">
        <f t="shared" si="14"/>
        <v>-3.1976297274932501E-4</v>
      </c>
      <c r="BL46" s="2">
        <f>SUM($BK$2:BK46)</f>
        <v>1.5957508292652057E-3</v>
      </c>
      <c r="BM46" s="2"/>
      <c r="BN46" s="79">
        <f t="shared" si="15"/>
        <v>45808</v>
      </c>
      <c r="BO46" s="2">
        <f t="array" ref="BO46">(PRODUCT(AB$2:AB46+1)-1)-(PRODUCT($K$2:$K46+1)-1)</f>
        <v>2.0026489263802461E-4</v>
      </c>
      <c r="BP46" s="2">
        <f t="array" ref="BP46">AJ46-(PRODUCT($K$2:K46+1)-1)</f>
        <v>-9.0420232918848598E-3</v>
      </c>
      <c r="BQ46" s="2" t="e">
        <f>NA()</f>
        <v>#N/A</v>
      </c>
      <c r="BR46" s="2">
        <f t="array" ref="BR46">(PRODUCT(AE$2:AE46+1)-1)-(PRODUCT($K$2:$K46+1)-1)</f>
        <v>-3.5707226303851591E-3</v>
      </c>
      <c r="BS46" s="2"/>
      <c r="BT46" s="3">
        <f t="shared" si="16"/>
        <v>45808</v>
      </c>
      <c r="BU46" s="2">
        <f t="shared" si="17"/>
        <v>-4.7147890022772899E-3</v>
      </c>
      <c r="BV46" s="2">
        <f t="shared" si="18"/>
        <v>-4.7147890022772899E-3</v>
      </c>
      <c r="BW46" s="2" cm="1">
        <f t="array" ref="BW46">PRODUCT($BU$2:BU46+1)-1</f>
        <v>4.3651082919438089E-3</v>
      </c>
      <c r="BX46" s="2">
        <f t="array" ref="BX46">BW46-(PRODUCT($K$2:K46+1)-1)</f>
        <v>-9.0420232918848598E-3</v>
      </c>
      <c r="BY46" s="2">
        <f t="shared" si="19"/>
        <v>-4.3864348254273451E-4</v>
      </c>
      <c r="BZ46" s="2"/>
      <c r="CC46" s="3">
        <v>44713</v>
      </c>
      <c r="CD46" s="2">
        <v>-1.29998057054181E-3</v>
      </c>
      <c r="CE46" s="2">
        <v>-2.8947619016020899E-3</v>
      </c>
      <c r="CF46" s="2" t="e">
        <f>NA()</f>
        <v>#N/A</v>
      </c>
      <c r="CG46" s="2">
        <v>-4.5093663467868899E-3</v>
      </c>
      <c r="CH46" s="2">
        <v>-5.6353189888850297E-3</v>
      </c>
      <c r="CJ46" s="9">
        <f t="shared" si="20"/>
        <v>44713</v>
      </c>
      <c r="CK46" s="2">
        <f t="array" ref="CK46">PRODUCT(CD$2:CD46+1)-1</f>
        <v>-1.319774578565458E-2</v>
      </c>
      <c r="CL46" s="2">
        <f t="array" ref="CL46">PRODUCT(CE$2:CE46+1)-1</f>
        <v>-3.6378772945403703E-2</v>
      </c>
      <c r="CM46" s="2"/>
      <c r="CN46" s="2">
        <f t="array" ref="CN46">PRODUCT(CG$2:CG46+1)-1</f>
        <v>-5.2018056904757803E-2</v>
      </c>
      <c r="CO46" s="2">
        <f t="array" ref="CO46">PRODUCT(CH$2:CH46+1)-1</f>
        <v>-6.4059524390839173E-2</v>
      </c>
      <c r="CQ46" s="9">
        <f t="shared" si="21"/>
        <v>44713</v>
      </c>
      <c r="CR46" s="72">
        <f t="shared" si="22"/>
        <v>5.0861778605184593E-2</v>
      </c>
      <c r="CS46" s="72">
        <f t="shared" si="23"/>
        <v>2.768075144543547E-2</v>
      </c>
      <c r="CT46" s="72"/>
      <c r="CU46" s="72">
        <f t="shared" si="24"/>
        <v>1.204146748608137E-2</v>
      </c>
      <c r="CV46" s="72"/>
      <c r="CW46" s="3">
        <f t="shared" si="25"/>
        <v>44713</v>
      </c>
      <c r="CX46" s="75">
        <f t="shared" si="48"/>
        <v>94.456333974199836</v>
      </c>
      <c r="CY46" s="75">
        <f t="shared" si="49"/>
        <v>93.18226014244388</v>
      </c>
      <c r="CZ46" s="75">
        <f t="shared" si="50"/>
        <v>101.36729226121832</v>
      </c>
      <c r="DA46" s="72">
        <f>(CZ46/MAX($CZ$2:CZ46))-1</f>
        <v>0</v>
      </c>
      <c r="DC46" s="3">
        <f t="shared" si="26"/>
        <v>44713</v>
      </c>
      <c r="DD46" s="2">
        <f t="shared" si="27"/>
        <v>4.3353384183432197E-3</v>
      </c>
      <c r="DE46" s="2">
        <f t="shared" si="28"/>
        <v>2.7405570872829398E-3</v>
      </c>
      <c r="DF46" s="2" t="e">
        <f>NA()</f>
        <v>#N/A</v>
      </c>
      <c r="DG46" s="2">
        <f t="shared" si="29"/>
        <v>1.1259526420981398E-3</v>
      </c>
      <c r="DH46" s="69"/>
      <c r="DI46" s="3">
        <f t="shared" si="59"/>
        <v>44713</v>
      </c>
      <c r="DJ46" s="2">
        <f t="shared" si="60"/>
        <v>6.480131398070417E-2</v>
      </c>
      <c r="DK46" s="2">
        <f t="shared" si="61"/>
        <v>6.2612573122309126E-2</v>
      </c>
      <c r="DL46" s="2" t="e">
        <f>NA()</f>
        <v>#N/A</v>
      </c>
      <c r="DM46" s="2">
        <f t="shared" si="62"/>
        <v>1.6577485055429747E-2</v>
      </c>
      <c r="EM46" s="72"/>
      <c r="EN46" s="72"/>
      <c r="EO46" s="72"/>
      <c r="EP46" s="72"/>
      <c r="EQ46" s="72"/>
      <c r="ER46" s="72"/>
      <c r="ES46" s="72"/>
      <c r="ET46" s="72"/>
      <c r="EU46" s="72"/>
      <c r="EV46" s="72"/>
      <c r="EX46" s="72"/>
      <c r="EY46" s="72"/>
      <c r="EZ46" s="72"/>
      <c r="FP46" s="3"/>
      <c r="FR46" s="2"/>
    </row>
    <row r="47" spans="1:174" x14ac:dyDescent="0.3">
      <c r="A47" s="3">
        <f t="shared" si="0"/>
        <v>45810</v>
      </c>
      <c r="B47" s="47" t="s">
        <v>130</v>
      </c>
      <c r="C47" s="2">
        <f>VLOOKUP(C$1,EMD_Returns!$B:$XFD,MATCH('Headline Attribution'!$B47,EMD_Returns!$8:$8,0)-1,FALSE)/100</f>
        <v>1.54610760347684E-3</v>
      </c>
      <c r="D47" s="2">
        <f>VLOOKUP(D$1,EMD_Returns!$B:$XFD,MATCH('Headline Attribution'!$B47,EMD_Returns!$8:$8,0)-1,FALSE)/100</f>
        <v>2.5427422269259699E-3</v>
      </c>
      <c r="E47" s="2">
        <f>IFERROR(VLOOKUP(E$1,EMD_Returns!$B:$XFD,MATCH('Headline Attribution'!$B47,EMD_Returns!$8:$8,0)-1,FALSE)/100,"#N/A")</f>
        <v>-1.62485214468022E-3</v>
      </c>
      <c r="F47" s="2">
        <f>VLOOKUP(F$1,EMD_Returns!$B:$XFD,MATCH('Headline Attribution'!$B47,EMD_Returns!$8:$8,0)-1,FALSE)/100</f>
        <v>-1.17323361368382E-4</v>
      </c>
      <c r="G47" s="2">
        <f>VLOOKUP(G$1,EMD_Returns!$B:$XFD,MATCH('Headline Attribution'!$B47,EMD_Returns!$8:$8,0)-1,FALSE)/100</f>
        <v>2.1405304792927499E-3</v>
      </c>
      <c r="I47" s="9">
        <f t="shared" si="1"/>
        <v>45810</v>
      </c>
      <c r="J47" s="2">
        <f>VLOOKUP(J$1,EMD_Returns!$B:$XFD,MATCH('Headline Attribution'!$B47,EMD_Returns!$8:$8,0)-1,FALSE)/100</f>
        <v>9.0783998162247094E-4</v>
      </c>
      <c r="K47" s="85">
        <f>VLOOKUP(K$1,EMD_Returns!$B:$XFD,MATCH('Headline Attribution'!$B47,EMD_Returns!$32:$32,0)-1,FALSE)/100</f>
        <v>1.00033359999996E-3</v>
      </c>
      <c r="L47" s="2">
        <f t="shared" si="51"/>
        <v>-9.2493618377489104E-5</v>
      </c>
      <c r="M47" s="2">
        <f t="shared" si="52"/>
        <v>4.0214673587166683E-3</v>
      </c>
      <c r="N47" s="2" t="e">
        <f t="shared" si="53"/>
        <v>#N/A</v>
      </c>
      <c r="O47" s="2">
        <f t="array" ref="O47">(PRODUCT($J$2:J47+1))-1</f>
        <v>1.844234414674828E-2</v>
      </c>
      <c r="P47" s="2">
        <f t="array" ref="P47">(PRODUCT($K$2:K47+1))-1</f>
        <v>1.4420876788031611E-2</v>
      </c>
      <c r="Q47" s="69">
        <f t="shared" si="54"/>
        <v>101.84423441467473</v>
      </c>
      <c r="R47" s="69">
        <f t="shared" si="55"/>
        <v>101.44208767880312</v>
      </c>
      <c r="T47" s="3">
        <f t="shared" si="4"/>
        <v>45810</v>
      </c>
      <c r="U47" s="70">
        <f>VLOOKUP(U$1,Market_Values!B:XFD,MATCH('Headline Attribution'!$B47,EMD_Returns!$8:$8,0)-1,FALSE)</f>
        <v>383410415.965096</v>
      </c>
      <c r="V47" s="70">
        <f>VLOOKUP(V$1,Market_Values!$B:$XFD,MATCH('Headline Attribution'!$B47,EMD_Returns!$8:$8,0)-1,FALSE)</f>
        <v>189177919.69876</v>
      </c>
      <c r="W47" s="70">
        <f>VLOOKUP(W$1,Market_Values!$B:$XFD,MATCH('Headline Attribution'!$B47,EMD_Returns!$8:$8,0)-1,FALSE)</f>
        <v>231004958.59200001</v>
      </c>
      <c r="X47" s="70">
        <f>VLOOKUP(X$1,Market_Values!$B:$XFD,MATCH('Headline Attribution'!$B47,EMD_Returns!$8:$8,0)-1,FALSE)</f>
        <v>270412130.31910199</v>
      </c>
      <c r="Y47" s="70">
        <f>VLOOKUP(Y$1,Market_Values!$B:$XFD,MATCH('Headline Attribution'!$B47,EMD_Returns!$8:$8,0)-1,FALSE)</f>
        <v>250083199.13150001</v>
      </c>
      <c r="Z47" s="71"/>
      <c r="AA47" s="3">
        <f t="shared" si="5"/>
        <v>45810</v>
      </c>
      <c r="AB47" s="72">
        <f t="shared" si="33"/>
        <v>1.54610760347684E-3</v>
      </c>
      <c r="AC47" s="72">
        <f t="shared" si="34"/>
        <v>2.5427422269259699E-3</v>
      </c>
      <c r="AD47" s="72">
        <f t="shared" si="35"/>
        <v>-1.62485214468022E-3</v>
      </c>
      <c r="AE47" s="72">
        <f t="shared" si="36"/>
        <v>-1.17323361368382E-4</v>
      </c>
      <c r="AF47" s="72">
        <f t="shared" si="37"/>
        <v>2.1405304792927499E-3</v>
      </c>
      <c r="AG47" s="2"/>
      <c r="AH47" s="9">
        <f t="shared" si="6"/>
        <v>45810</v>
      </c>
      <c r="AI47" s="2">
        <f t="array" ref="AI47">PRODUCT(AB$2:AB47+1)-1</f>
        <v>1.5174542579099226E-2</v>
      </c>
      <c r="AJ47" s="2">
        <f t="array" ref="AJ47">PRODUCT($AC$2:AC47+1)-1</f>
        <v>6.918949864048729E-3</v>
      </c>
      <c r="AK47" s="2" cm="1">
        <f t="array" ref="AK47">IFERROR(PRODUCT($AD$2:AD47+1)-1,"#N/A")</f>
        <v>3.6243215301110965E-2</v>
      </c>
      <c r="AL47" s="2">
        <f t="array" ref="AL47">PRODUCT(AE$2:AE47+1)-1</f>
        <v>9.7179315515130149E-3</v>
      </c>
      <c r="AM47" s="2">
        <f t="array" ref="AM47">PRODUCT(AF$2:AF47+1)-1</f>
        <v>2.5735056645731724E-2</v>
      </c>
      <c r="AN47" s="2"/>
      <c r="AO47" s="3">
        <f t="shared" si="7"/>
        <v>45810</v>
      </c>
      <c r="AP47" s="2">
        <f t="shared" si="38"/>
        <v>1.1192313970740284E-3</v>
      </c>
      <c r="AQ47" s="2">
        <f t="shared" si="8"/>
        <v>1.1889779707406839E-4</v>
      </c>
      <c r="AR47" s="2">
        <f t="shared" si="39"/>
        <v>4.0214673587166683E-3</v>
      </c>
      <c r="AS47" s="2" t="e">
        <f t="shared" si="56"/>
        <v>#N/A</v>
      </c>
      <c r="AT47" s="2">
        <f t="array" ref="AT47">PRODUCT($AP$2:AP47+1)-1</f>
        <v>2.2760793304600346E-2</v>
      </c>
      <c r="AU47" s="2">
        <f t="shared" si="10"/>
        <v>1.4420876788031611E-2</v>
      </c>
      <c r="AV47" s="69">
        <f t="shared" si="57"/>
        <v>102.27607933046009</v>
      </c>
      <c r="AW47" s="69">
        <f t="shared" si="11"/>
        <v>101.44208767880312</v>
      </c>
      <c r="AX47" s="2"/>
      <c r="AY47" s="2">
        <f t="shared" si="41"/>
        <v>7.352743000425294E-4</v>
      </c>
      <c r="AZ47" s="2">
        <f t="shared" si="42"/>
        <v>6.4768889873526177E-4</v>
      </c>
      <c r="BA47" s="2">
        <f t="shared" si="58"/>
        <v>-8.7585401307267632E-5</v>
      </c>
      <c r="BB47" s="2">
        <f t="shared" si="43"/>
        <v>-6.2223688694944732E-5</v>
      </c>
      <c r="BC47" s="2"/>
      <c r="BD47" s="78">
        <f t="shared" si="13"/>
        <v>45810</v>
      </c>
      <c r="BE47" s="2">
        <f t="shared" si="44"/>
        <v>9.1731242134947852E-4</v>
      </c>
      <c r="BF47" s="72">
        <f t="shared" si="45"/>
        <v>-6.2223688694944732E-5</v>
      </c>
      <c r="BG47" s="2" cm="1">
        <f t="array" ref="BG47">(PRODUCT(BF$2:BF47+1))-1</f>
        <v>6.4440431835732781E-5</v>
      </c>
      <c r="BH47" s="72">
        <f t="shared" si="46"/>
        <v>3.9570269268809355E-3</v>
      </c>
      <c r="BI47" s="73">
        <f t="shared" si="47"/>
        <v>157431.22048953295</v>
      </c>
      <c r="BJ47" s="74">
        <f>SUM($BI$2:BI47)</f>
        <v>10854738.657067752</v>
      </c>
      <c r="BK47" s="72">
        <f t="shared" si="14"/>
        <v>-2.6962352261421674E-4</v>
      </c>
      <c r="BL47" s="2">
        <f>SUM($BK$2:BK47)</f>
        <v>1.326127306650989E-3</v>
      </c>
      <c r="BM47" s="2"/>
      <c r="BN47" s="79">
        <f t="shared" si="15"/>
        <v>45810</v>
      </c>
      <c r="BO47" s="2">
        <f t="array" ref="BO47">(PRODUCT(AB$2:AB47+1)-1)-(PRODUCT($K$2:$K47+1)-1)</f>
        <v>7.5366579106761478E-4</v>
      </c>
      <c r="BP47" s="2">
        <f t="array" ref="BP47">AJ47-(PRODUCT($K$2:K47+1)-1)</f>
        <v>-7.5019269239828823E-3</v>
      </c>
      <c r="BQ47" s="2" t="e">
        <f>NA()</f>
        <v>#N/A</v>
      </c>
      <c r="BR47" s="2">
        <f t="array" ref="BR47">(PRODUCT(AE$2:AE47+1)-1)-(PRODUCT($K$2:$K47+1)-1)</f>
        <v>-4.7029452365185964E-3</v>
      </c>
      <c r="BS47" s="2"/>
      <c r="BT47" s="3">
        <f t="shared" si="16"/>
        <v>45810</v>
      </c>
      <c r="BU47" s="2">
        <f t="shared" si="17"/>
        <v>2.5427422269259699E-3</v>
      </c>
      <c r="BV47" s="2">
        <f t="shared" si="18"/>
        <v>1.5424086269260099E-3</v>
      </c>
      <c r="BW47" s="2" cm="1">
        <f t="array" ref="BW47">PRODUCT($BU$2:BU47+1)-1</f>
        <v>6.918949864048729E-3</v>
      </c>
      <c r="BX47" s="2">
        <f t="array" ref="BX47">BW47-(PRODUCT($K$2:K47+1)-1)</f>
        <v>-7.5019269239828823E-3</v>
      </c>
      <c r="BY47" s="2">
        <f t="shared" si="19"/>
        <v>1.4361274083288957E-4</v>
      </c>
      <c r="BZ47" s="2"/>
      <c r="CC47" s="3">
        <v>44714</v>
      </c>
      <c r="CD47" s="2">
        <v>3.1395138059984199E-3</v>
      </c>
      <c r="CE47" s="2">
        <v>6.3834479348299196E-3</v>
      </c>
      <c r="CF47" s="2" t="e">
        <f>NA()</f>
        <v>#N/A</v>
      </c>
      <c r="CG47" s="2">
        <v>6.46077924605604E-3</v>
      </c>
      <c r="CH47" s="2">
        <v>1.0551921584483814E-2</v>
      </c>
      <c r="CJ47" s="9">
        <f t="shared" si="20"/>
        <v>44714</v>
      </c>
      <c r="CK47" s="2">
        <f t="array" ref="CK47">PRODUCT(CD$2:CD47+1)-1</f>
        <v>-1.0099666484758241E-2</v>
      </c>
      <c r="CL47" s="2">
        <f t="array" ref="CL47">PRODUCT(CE$2:CE47+1)-1</f>
        <v>-3.0227547013603751E-2</v>
      </c>
      <c r="CM47" s="2"/>
      <c r="CN47" s="2">
        <f t="array" ref="CN47">PRODUCT(CG$2:CG47+1)-1</f>
        <v>-4.5893354841172185E-2</v>
      </c>
      <c r="CO47" s="2">
        <f t="array" ref="CO47">PRODUCT(CH$2:CH47+1)-1</f>
        <v>-5.4183553884466829E-2</v>
      </c>
      <c r="CQ47" s="9">
        <f t="shared" si="21"/>
        <v>44714</v>
      </c>
      <c r="CR47" s="72">
        <f t="shared" si="22"/>
        <v>4.4083887399708588E-2</v>
      </c>
      <c r="CS47" s="72">
        <f t="shared" si="23"/>
        <v>2.3956006870863078E-2</v>
      </c>
      <c r="CT47" s="72"/>
      <c r="CU47" s="72">
        <f t="shared" si="24"/>
        <v>8.2901990432946437E-3</v>
      </c>
      <c r="CV47" s="72"/>
      <c r="CW47" s="3">
        <f t="shared" si="25"/>
        <v>44714</v>
      </c>
      <c r="CX47" s="75">
        <f t="shared" si="48"/>
        <v>95.06659549639889</v>
      </c>
      <c r="CY47" s="75">
        <f t="shared" si="49"/>
        <v>94.165512044531923</v>
      </c>
      <c r="CZ47" s="75">
        <f t="shared" si="50"/>
        <v>100.95691451392612</v>
      </c>
      <c r="DA47" s="72">
        <f>(CZ47/MAX($CZ$2:CZ47))-1</f>
        <v>-4.0484236891193959E-3</v>
      </c>
      <c r="DC47" s="3">
        <f t="shared" si="26"/>
        <v>44714</v>
      </c>
      <c r="DD47" s="2">
        <f t="shared" si="27"/>
        <v>-7.4124077784853944E-3</v>
      </c>
      <c r="DE47" s="2">
        <f t="shared" si="28"/>
        <v>-4.1684736496538947E-3</v>
      </c>
      <c r="DF47" s="2" t="e">
        <f>NA()</f>
        <v>#N/A</v>
      </c>
      <c r="DG47" s="2">
        <f t="shared" si="29"/>
        <v>-4.0911423384277744E-3</v>
      </c>
      <c r="DH47" s="69"/>
      <c r="DI47" s="3">
        <f t="shared" si="59"/>
        <v>44714</v>
      </c>
      <c r="DJ47" s="2">
        <f t="shared" si="60"/>
        <v>7.0725286924845449E-2</v>
      </c>
      <c r="DK47" s="2">
        <f t="shared" si="61"/>
        <v>6.3951936109328852E-2</v>
      </c>
      <c r="DL47" s="2" t="e">
        <f>NA()</f>
        <v>#N/A</v>
      </c>
      <c r="DM47" s="2">
        <f t="shared" si="62"/>
        <v>2.2057364288279809E-2</v>
      </c>
      <c r="EM47" s="72"/>
      <c r="EN47" s="72"/>
      <c r="EO47" s="72"/>
      <c r="EP47" s="72"/>
      <c r="EQ47" s="72"/>
      <c r="ER47" s="72"/>
      <c r="ES47" s="72"/>
      <c r="ET47" s="72"/>
      <c r="EU47" s="72"/>
      <c r="EV47" s="72"/>
      <c r="EX47" s="72"/>
      <c r="EY47" s="72"/>
      <c r="EZ47" s="72"/>
      <c r="FP47" s="3"/>
      <c r="FR47" s="2"/>
    </row>
    <row r="48" spans="1:174" x14ac:dyDescent="0.3">
      <c r="A48" s="3">
        <f t="shared" si="0"/>
        <v>45811</v>
      </c>
      <c r="B48" s="47" t="s">
        <v>131</v>
      </c>
      <c r="C48" s="2">
        <f>VLOOKUP(C$1,EMD_Returns!$B:$XFD,MATCH('Headline Attribution'!$B48,EMD_Returns!$8:$8,0)-1,FALSE)/100</f>
        <v>5.1999265171254205E-4</v>
      </c>
      <c r="D48" s="2">
        <f>VLOOKUP(D$1,EMD_Returns!$B:$XFD,MATCH('Headline Attribution'!$B48,EMD_Returns!$8:$8,0)-1,FALSE)/100</f>
        <v>1.3478338617976E-3</v>
      </c>
      <c r="E48" s="2">
        <f>IFERROR(VLOOKUP(E$1,EMD_Returns!$B:$XFD,MATCH('Headline Attribution'!$B48,EMD_Returns!$8:$8,0)-1,FALSE)/100,"#N/A")</f>
        <v>3.4233548877899999E-3</v>
      </c>
      <c r="F48" s="2">
        <f>VLOOKUP(F$1,EMD_Returns!$B:$XFD,MATCH('Headline Attribution'!$B48,EMD_Returns!$8:$8,0)-1,FALSE)/100</f>
        <v>2.7514152357586102E-3</v>
      </c>
      <c r="G48" s="2">
        <f>VLOOKUP(G$1,EMD_Returns!$B:$XFD,MATCH('Headline Attribution'!$B48,EMD_Returns!$8:$8,0)-1,FALSE)/100</f>
        <v>-2.7860326894502097E-4</v>
      </c>
      <c r="I48" s="9">
        <f t="shared" si="1"/>
        <v>45811</v>
      </c>
      <c r="J48" s="2">
        <f>VLOOKUP(J$1,EMD_Returns!$B:$XFD,MATCH('Headline Attribution'!$B48,EMD_Returns!$8:$8,0)-1,FALSE)/100</f>
        <v>1.4481783684825401E-3</v>
      </c>
      <c r="K48" s="85">
        <f>VLOOKUP(K$1,EMD_Returns!$B:$XFD,MATCH('Headline Attribution'!$B48,EMD_Returns!$32:$32,0)-1,FALSE)/100</f>
        <v>5.4943564999998496E-4</v>
      </c>
      <c r="L48" s="2">
        <f t="shared" si="51"/>
        <v>8.9874271848255514E-4</v>
      </c>
      <c r="M48" s="2">
        <f t="shared" si="52"/>
        <v>4.9389945372451116E-3</v>
      </c>
      <c r="N48" s="2" t="e">
        <f t="shared" si="53"/>
        <v>#N/A</v>
      </c>
      <c r="O48" s="2">
        <f t="array" ref="O48">(PRODUCT($J$2:J48+1))-1</f>
        <v>1.9917230319088208E-2</v>
      </c>
      <c r="P48" s="2">
        <f t="array" ref="P48">(PRODUCT($K$2:K48+1))-1</f>
        <v>1.4978235781843097E-2</v>
      </c>
      <c r="Q48" s="69">
        <f t="shared" si="54"/>
        <v>101.99172303190873</v>
      </c>
      <c r="R48" s="69">
        <f t="shared" si="55"/>
        <v>101.49782357818428</v>
      </c>
      <c r="T48" s="3">
        <f t="shared" si="4"/>
        <v>45811</v>
      </c>
      <c r="U48" s="70">
        <f>VLOOKUP(U$1,Market_Values!B:XFD,MATCH('Headline Attribution'!$B48,EMD_Returns!$8:$8,0)-1,FALSE)</f>
        <v>383661758.10680902</v>
      </c>
      <c r="V48" s="70">
        <f>VLOOKUP(V$1,Market_Values!$B:$XFD,MATCH('Headline Attribution'!$B48,EMD_Returns!$8:$8,0)-1,FALSE)</f>
        <v>189658950.38358</v>
      </c>
      <c r="W48" s="70">
        <f>VLOOKUP(W$1,Market_Values!$B:$XFD,MATCH('Headline Attribution'!$B48,EMD_Returns!$8:$8,0)-1,FALSE)</f>
        <v>230629609.68959999</v>
      </c>
      <c r="X48" s="70">
        <f>VLOOKUP(X$1,Market_Values!$B:$XFD,MATCH('Headline Attribution'!$B48,EMD_Returns!$8:$8,0)-1,FALSE)</f>
        <v>270380510.01014799</v>
      </c>
      <c r="Y48" s="70">
        <f>VLOOKUP(Y$1,Market_Values!$B:$XFD,MATCH('Headline Attribution'!$B48,EMD_Returns!$8:$8,0)-1,FALSE)</f>
        <v>250618509.8416</v>
      </c>
      <c r="Z48" s="71"/>
      <c r="AA48" s="3">
        <f t="shared" si="5"/>
        <v>45811</v>
      </c>
      <c r="AB48" s="72">
        <f t="shared" si="33"/>
        <v>5.1999265171254205E-4</v>
      </c>
      <c r="AC48" s="72">
        <f t="shared" si="34"/>
        <v>1.3478338617976E-3</v>
      </c>
      <c r="AD48" s="72">
        <f t="shared" si="35"/>
        <v>3.4233548877899999E-3</v>
      </c>
      <c r="AE48" s="72">
        <f t="shared" si="36"/>
        <v>2.7514152357586102E-3</v>
      </c>
      <c r="AF48" s="72">
        <f t="shared" si="37"/>
        <v>-2.7860326894502097E-4</v>
      </c>
      <c r="AG48" s="2"/>
      <c r="AH48" s="9">
        <f t="shared" si="6"/>
        <v>45811</v>
      </c>
      <c r="AI48" s="2">
        <f t="array" ref="AI48">PRODUCT(AB$2:AB48+1)-1</f>
        <v>1.5702425881445992E-2</v>
      </c>
      <c r="AJ48" s="2">
        <f t="array" ref="AJ48">PRODUCT($AC$2:AC48+1)-1</f>
        <v>8.2761093207612824E-3</v>
      </c>
      <c r="AK48" s="2" cm="1">
        <f t="array" ref="AK48">IFERROR(PRODUCT($AD$2:AD48+1)-1,"#N/A")</f>
        <v>3.9790643577151341E-2</v>
      </c>
      <c r="AL48" s="2">
        <f t="array" ref="AL48">PRODUCT(AE$2:AE48+1)-1</f>
        <v>1.2496084852202438E-2</v>
      </c>
      <c r="AM48" s="2">
        <f t="array" ref="AM48">PRODUCT(AF$2:AF48+1)-1</f>
        <v>2.5449283505878606E-2</v>
      </c>
      <c r="AN48" s="2"/>
      <c r="AO48" s="3">
        <f t="shared" si="7"/>
        <v>45811</v>
      </c>
      <c r="AP48" s="2">
        <f t="shared" si="38"/>
        <v>1.786007550304743E-3</v>
      </c>
      <c r="AQ48" s="2">
        <f t="shared" si="8"/>
        <v>1.2365719003047579E-3</v>
      </c>
      <c r="AR48" s="2">
        <f t="shared" si="39"/>
        <v>4.9389945372451116E-3</v>
      </c>
      <c r="AS48" s="2" t="e">
        <f t="shared" si="56"/>
        <v>#N/A</v>
      </c>
      <c r="AT48" s="2">
        <f t="array" ref="AT48">PRODUCT($AP$2:AP48+1)-1</f>
        <v>2.4587451803598004E-2</v>
      </c>
      <c r="AU48" s="2">
        <f t="shared" si="10"/>
        <v>1.4978235781843097E-2</v>
      </c>
      <c r="AV48" s="69">
        <f t="shared" si="57"/>
        <v>102.45874518035986</v>
      </c>
      <c r="AW48" s="69">
        <f t="shared" si="11"/>
        <v>101.49782357818428</v>
      </c>
      <c r="AX48" s="2"/>
      <c r="AY48" s="2">
        <f t="shared" si="41"/>
        <v>1.8110001791002972E-3</v>
      </c>
      <c r="AZ48" s="2">
        <f t="shared" si="42"/>
        <v>1.8264999054286852E-3</v>
      </c>
      <c r="BA48" s="2">
        <f t="shared" si="58"/>
        <v>1.5499726328388041E-5</v>
      </c>
      <c r="BB48" s="2">
        <f t="shared" si="43"/>
        <v>1.1011515283158395E-5</v>
      </c>
      <c r="BC48" s="2"/>
      <c r="BD48" s="78">
        <f t="shared" si="13"/>
        <v>45811</v>
      </c>
      <c r="BE48" s="2">
        <f t="shared" si="44"/>
        <v>1.4456852318331334E-3</v>
      </c>
      <c r="BF48" s="72">
        <f t="shared" si="45"/>
        <v>1.1011515283158395E-5</v>
      </c>
      <c r="BG48" s="2" cm="1">
        <f t="array" ref="BG48">(PRODUCT(BF$2:BF48+1))-1</f>
        <v>7.5452656705721211E-5</v>
      </c>
      <c r="BH48" s="72">
        <f t="shared" si="46"/>
        <v>4.8635418805393904E-3</v>
      </c>
      <c r="BI48" s="73">
        <f t="shared" si="47"/>
        <v>1638395.120737436</v>
      </c>
      <c r="BJ48" s="74">
        <f>SUM($BI$2:BI48)</f>
        <v>12493133.777805187</v>
      </c>
      <c r="BK48" s="72">
        <f t="shared" si="14"/>
        <v>3.8081467359555188E-4</v>
      </c>
      <c r="BL48" s="2">
        <f>SUM($BK$2:BK48)</f>
        <v>1.7069419802465409E-3</v>
      </c>
      <c r="BM48" s="2"/>
      <c r="BN48" s="79">
        <f t="shared" si="15"/>
        <v>45811</v>
      </c>
      <c r="BO48" s="2">
        <f t="array" ref="BO48">(PRODUCT(AB$2:AB48+1)-1)-(PRODUCT($K$2:$K48+1)-1)</f>
        <v>7.2419009960289493E-4</v>
      </c>
      <c r="BP48" s="2">
        <f t="array" ref="BP48">AJ48-(PRODUCT($K$2:K48+1)-1)</f>
        <v>-6.7021264610818143E-3</v>
      </c>
      <c r="BQ48" s="2" t="e">
        <f>NA()</f>
        <v>#N/A</v>
      </c>
      <c r="BR48" s="2">
        <f t="array" ref="BR48">(PRODUCT(AE$2:AE48+1)-1)-(PRODUCT($K$2:$K48+1)-1)</f>
        <v>-2.4821509296406585E-3</v>
      </c>
      <c r="BS48" s="2"/>
      <c r="BT48" s="3">
        <f t="shared" si="16"/>
        <v>45811</v>
      </c>
      <c r="BU48" s="2">
        <f t="shared" si="17"/>
        <v>1.3478338617976E-3</v>
      </c>
      <c r="BV48" s="2">
        <f t="shared" si="18"/>
        <v>7.98398211797615E-4</v>
      </c>
      <c r="BW48" s="2" cm="1">
        <f t="array" ref="BW48">PRODUCT($BU$2:BU48+1)-1</f>
        <v>8.2761093207612824E-3</v>
      </c>
      <c r="BX48" s="2">
        <f t="array" ref="BX48">BW48-(PRODUCT($K$2:K48+1)-1)</f>
        <v>-6.7021264610818143E-3</v>
      </c>
      <c r="BY48" s="2">
        <f t="shared" si="19"/>
        <v>7.431586163664598E-5</v>
      </c>
      <c r="BZ48" s="2"/>
      <c r="CC48" s="3">
        <v>44715</v>
      </c>
      <c r="CD48" s="2">
        <v>-3.8177633832146003E-3</v>
      </c>
      <c r="CE48" s="2">
        <v>-3.7642139956020099E-3</v>
      </c>
      <c r="CF48" s="2" t="e">
        <f>NA()</f>
        <v>#N/A</v>
      </c>
      <c r="CG48" s="2">
        <v>-4.6325465861983802E-3</v>
      </c>
      <c r="CH48" s="2">
        <v>-7.5312187409246611E-3</v>
      </c>
      <c r="CJ48" s="9">
        <f t="shared" si="20"/>
        <v>44715</v>
      </c>
      <c r="CK48" s="2">
        <f t="array" ref="CK48">PRODUCT(CD$2:CD48+1)-1</f>
        <v>-1.3878871731084597E-2</v>
      </c>
      <c r="CL48" s="2">
        <f t="array" ref="CL48">PRODUCT(CE$2:CE48+1)-1</f>
        <v>-3.3877978053684421E-2</v>
      </c>
      <c r="CM48" s="2"/>
      <c r="CN48" s="2">
        <f t="array" ref="CN48">PRODUCT(CG$2:CG48+1)-1</f>
        <v>-5.0313298323071853E-2</v>
      </c>
      <c r="CO48" s="2">
        <f t="array" ref="CO48">PRODUCT(CH$2:CH48+1)-1</f>
        <v>-6.1306704428926939E-2</v>
      </c>
      <c r="CQ48" s="9">
        <f t="shared" si="21"/>
        <v>44715</v>
      </c>
      <c r="CR48" s="72">
        <f t="shared" si="22"/>
        <v>4.7427832697842343E-2</v>
      </c>
      <c r="CS48" s="72">
        <f t="shared" si="23"/>
        <v>2.7428726375242518E-2</v>
      </c>
      <c r="CT48" s="72"/>
      <c r="CU48" s="72">
        <f t="shared" si="24"/>
        <v>1.0993406105855086E-2</v>
      </c>
      <c r="CV48" s="72"/>
      <c r="CW48" s="3">
        <f t="shared" si="25"/>
        <v>44715</v>
      </c>
      <c r="CX48" s="75">
        <f t="shared" si="48"/>
        <v>94.626195063970542</v>
      </c>
      <c r="CY48" s="75">
        <f t="shared" si="49"/>
        <v>93.456330975473378</v>
      </c>
      <c r="CZ48" s="75">
        <f t="shared" si="50"/>
        <v>101.25177617854931</v>
      </c>
      <c r="DA48" s="72">
        <f>(CZ48/MAX($CZ$2:CZ48))-1</f>
        <v>-1.1395794451265484E-3</v>
      </c>
      <c r="DC48" s="3">
        <f t="shared" si="26"/>
        <v>44715</v>
      </c>
      <c r="DD48" s="2">
        <f t="shared" si="27"/>
        <v>3.7134553577100608E-3</v>
      </c>
      <c r="DE48" s="2">
        <f t="shared" si="28"/>
        <v>3.7670047453226513E-3</v>
      </c>
      <c r="DF48" s="2" t="e">
        <f>NA()</f>
        <v>#N/A</v>
      </c>
      <c r="DG48" s="2">
        <f t="shared" si="29"/>
        <v>2.898672154726281E-3</v>
      </c>
      <c r="DH48" s="69"/>
      <c r="DI48" s="3">
        <f t="shared" si="59"/>
        <v>44715</v>
      </c>
      <c r="DJ48" s="2">
        <f t="shared" si="60"/>
        <v>7.1255307785848973E-2</v>
      </c>
      <c r="DK48" s="2">
        <f t="shared" si="61"/>
        <v>6.5242746022728781E-2</v>
      </c>
      <c r="DL48" s="2" t="e">
        <f>NA()</f>
        <v>#N/A</v>
      </c>
      <c r="DM48" s="2">
        <f t="shared" si="62"/>
        <v>2.3810484956347709E-2</v>
      </c>
      <c r="EM48" s="72"/>
      <c r="EN48" s="72"/>
      <c r="EO48" s="72"/>
      <c r="EP48" s="72"/>
      <c r="EQ48" s="72"/>
      <c r="ER48" s="72"/>
      <c r="ES48" s="72"/>
      <c r="ET48" s="72"/>
      <c r="EU48" s="72"/>
      <c r="EV48" s="72"/>
      <c r="EX48" s="72"/>
      <c r="EY48" s="72"/>
      <c r="EZ48" s="72"/>
      <c r="FP48" s="3"/>
      <c r="FR48" s="2"/>
    </row>
    <row r="49" spans="1:174" x14ac:dyDescent="0.3">
      <c r="A49" s="3">
        <f t="shared" si="0"/>
        <v>45812</v>
      </c>
      <c r="B49" s="47" t="s">
        <v>132</v>
      </c>
      <c r="C49" s="2">
        <f>VLOOKUP(C$1,EMD_Returns!$B:$XFD,MATCH('Headline Attribution'!$B49,EMD_Returns!$8:$8,0)-1,FALSE)/100</f>
        <v>1.2707358974266599E-3</v>
      </c>
      <c r="D49" s="2">
        <f>VLOOKUP(D$1,EMD_Returns!$B:$XFD,MATCH('Headline Attribution'!$B49,EMD_Returns!$8:$8,0)-1,FALSE)/100</f>
        <v>2.3658625829399201E-3</v>
      </c>
      <c r="E49" s="2">
        <f>IFERROR(VLOOKUP(E$1,EMD_Returns!$B:$XFD,MATCH('Headline Attribution'!$B49,EMD_Returns!$8:$8,0)-1,FALSE)/100,"#N/A")</f>
        <v>5.2511216893076397E-3</v>
      </c>
      <c r="F49" s="2">
        <f>VLOOKUP(F$1,EMD_Returns!$B:$XFD,MATCH('Headline Attribution'!$B49,EMD_Returns!$8:$8,0)-1,FALSE)/100</f>
        <v>2.8121682935244902E-3</v>
      </c>
      <c r="G49" s="2">
        <f>VLOOKUP(G$1,EMD_Returns!$B:$XFD,MATCH('Headline Attribution'!$B49,EMD_Returns!$8:$8,0)-1,FALSE)/100</f>
        <v>2.4152345564327801E-3</v>
      </c>
      <c r="I49" s="9">
        <f t="shared" si="1"/>
        <v>45812</v>
      </c>
      <c r="J49" s="2">
        <f>VLOOKUP(J$1,EMD_Returns!$B:$XFD,MATCH('Headline Attribution'!$B49,EMD_Returns!$8:$8,0)-1,FALSE)/100</f>
        <v>2.65277568151734E-3</v>
      </c>
      <c r="K49" s="85">
        <f>VLOOKUP(K$1,EMD_Returns!$B:$XFD,MATCH('Headline Attribution'!$B49,EMD_Returns!$32:$32,0)-1,FALSE)/100</f>
        <v>1.8155847500000999E-3</v>
      </c>
      <c r="L49" s="2">
        <f t="shared" si="51"/>
        <v>8.3719093151724011E-4</v>
      </c>
      <c r="M49" s="2">
        <f t="shared" si="52"/>
        <v>5.8018271565285495E-3</v>
      </c>
      <c r="N49" s="2" t="e">
        <f t="shared" si="53"/>
        <v>#N/A</v>
      </c>
      <c r="O49" s="2">
        <f t="array" ref="O49">(PRODUCT($J$2:J49+1))-1</f>
        <v>2.26228419448391E-2</v>
      </c>
      <c r="P49" s="2">
        <f t="array" ref="P49">(PRODUCT($K$2:K49+1))-1</f>
        <v>1.6821014788310551E-2</v>
      </c>
      <c r="Q49" s="69">
        <f t="shared" si="54"/>
        <v>102.26228419448384</v>
      </c>
      <c r="R49" s="69">
        <f t="shared" si="55"/>
        <v>101.68210147883103</v>
      </c>
      <c r="T49" s="3">
        <f t="shared" si="4"/>
        <v>45812</v>
      </c>
      <c r="U49" s="70">
        <f>VLOOKUP(U$1,Market_Values!B:XFD,MATCH('Headline Attribution'!$B49,EMD_Returns!$8:$8,0)-1,FALSE)</f>
        <v>383865667.49633598</v>
      </c>
      <c r="V49" s="70">
        <f>VLOOKUP(V$1,Market_Values!$B:$XFD,MATCH('Headline Attribution'!$B49,EMD_Returns!$8:$8,0)-1,FALSE)</f>
        <v>189914579.13909999</v>
      </c>
      <c r="W49" s="70">
        <f>VLOOKUP(W$1,Market_Values!$B:$XFD,MATCH('Headline Attribution'!$B49,EMD_Returns!$8:$8,0)-1,FALSE)</f>
        <v>231419136.69119999</v>
      </c>
      <c r="X49" s="70">
        <f>VLOOKUP(X$1,Market_Values!$B:$XFD,MATCH('Headline Attribution'!$B49,EMD_Returns!$8:$8,0)-1,FALSE)</f>
        <v>271124433.11318302</v>
      </c>
      <c r="Y49" s="70">
        <f>VLOOKUP(Y$1,Market_Values!$B:$XFD,MATCH('Headline Attribution'!$B49,EMD_Returns!$8:$8,0)-1,FALSE)</f>
        <v>250548686.70550001</v>
      </c>
      <c r="Z49" s="71"/>
      <c r="AA49" s="3">
        <f t="shared" si="5"/>
        <v>45812</v>
      </c>
      <c r="AB49" s="72">
        <f t="shared" si="33"/>
        <v>1.2707358974266599E-3</v>
      </c>
      <c r="AC49" s="72">
        <f t="shared" si="34"/>
        <v>2.3658625829399201E-3</v>
      </c>
      <c r="AD49" s="72">
        <f t="shared" si="35"/>
        <v>5.2511216893076397E-3</v>
      </c>
      <c r="AE49" s="72">
        <f t="shared" si="36"/>
        <v>2.8121682935244902E-3</v>
      </c>
      <c r="AF49" s="72">
        <f t="shared" si="37"/>
        <v>2.4152345564327801E-3</v>
      </c>
      <c r="AG49" s="2"/>
      <c r="AH49" s="9">
        <f t="shared" si="6"/>
        <v>45812</v>
      </c>
      <c r="AI49" s="2">
        <f t="array" ref="AI49">PRODUCT(AB$2:AB49+1)-1</f>
        <v>1.6993115415116833E-2</v>
      </c>
      <c r="AJ49" s="2">
        <f t="array" ref="AJ49">PRODUCT($AC$2:AC49+1)-1</f>
        <v>1.066155204107555E-2</v>
      </c>
      <c r="AK49" s="2" cm="1">
        <f t="array" ref="AK49">IFERROR(PRODUCT($AD$2:AD49+1)-1,"#N/A")</f>
        <v>4.5250710777978487E-2</v>
      </c>
      <c r="AL49" s="2">
        <f t="array" ref="AL49">PRODUCT(AE$2:AE49+1)-1</f>
        <v>1.5343394239341501E-2</v>
      </c>
      <c r="AM49" s="2">
        <f t="array" ref="AM49">PRODUCT(AF$2:AF49+1)-1</f>
        <v>2.7925984051271335E-2</v>
      </c>
      <c r="AN49" s="2"/>
      <c r="AO49" s="3">
        <f t="shared" si="7"/>
        <v>45812</v>
      </c>
      <c r="AP49" s="2">
        <f t="shared" si="38"/>
        <v>3.2702938047591812E-3</v>
      </c>
      <c r="AQ49" s="2">
        <f t="shared" si="8"/>
        <v>1.4547090547590814E-3</v>
      </c>
      <c r="AR49" s="2">
        <f t="shared" si="39"/>
        <v>5.8018271565285495E-3</v>
      </c>
      <c r="AS49" s="2" t="e">
        <f t="shared" si="56"/>
        <v>#N/A</v>
      </c>
      <c r="AT49" s="2">
        <f t="array" ref="AT49">PRODUCT($AP$2:AP49+1)-1</f>
        <v>2.7938153799665244E-2</v>
      </c>
      <c r="AU49" s="2">
        <f t="shared" si="10"/>
        <v>1.6821014788310551E-2</v>
      </c>
      <c r="AV49" s="69">
        <f t="shared" si="57"/>
        <v>102.79381537996657</v>
      </c>
      <c r="AW49" s="69">
        <f t="shared" si="11"/>
        <v>101.68210147883103</v>
      </c>
      <c r="AX49" s="2"/>
      <c r="AY49" s="2">
        <f t="shared" si="41"/>
        <v>3.2110967805512075E-3</v>
      </c>
      <c r="AZ49" s="2">
        <f t="shared" si="42"/>
        <v>3.2153565708290394E-3</v>
      </c>
      <c r="BA49" s="2">
        <f t="shared" si="58"/>
        <v>4.2597902778318368E-6</v>
      </c>
      <c r="BB49" s="2">
        <f t="shared" si="43"/>
        <v>3.0274282878756438E-6</v>
      </c>
      <c r="BC49" s="2"/>
      <c r="BD49" s="78">
        <f t="shared" si="13"/>
        <v>45812</v>
      </c>
      <c r="BE49" s="2">
        <f t="shared" si="44"/>
        <v>2.6421260234499528E-3</v>
      </c>
      <c r="BF49" s="72">
        <f t="shared" si="45"/>
        <v>3.0274282878756438E-6</v>
      </c>
      <c r="BG49" s="2" cm="1">
        <f t="array" ref="BG49">(PRODUCT(BF$2:BF49+1))-1</f>
        <v>7.8480313421058767E-5</v>
      </c>
      <c r="BH49" s="72">
        <f t="shared" si="46"/>
        <v>5.7233468431074908E-3</v>
      </c>
      <c r="BI49" s="73">
        <f t="shared" si="47"/>
        <v>1930213.4448363432</v>
      </c>
      <c r="BJ49" s="74">
        <f>SUM($BI$2:BI49)</f>
        <v>14423347.22264153</v>
      </c>
      <c r="BK49" s="72">
        <f t="shared" si="14"/>
        <v>5.732305473790866E-4</v>
      </c>
      <c r="BL49" s="2">
        <f>SUM($BK$2:BK49)</f>
        <v>2.2801725276256277E-3</v>
      </c>
      <c r="BM49" s="2"/>
      <c r="BN49" s="79">
        <f t="shared" si="15"/>
        <v>45812</v>
      </c>
      <c r="BO49" s="2">
        <f t="array" ref="BO49">(PRODUCT(AB$2:AB49+1)-1)-(PRODUCT($K$2:$K49+1)-1)</f>
        <v>1.7210062680628191E-4</v>
      </c>
      <c r="BP49" s="2">
        <f t="array" ref="BP49">AJ49-(PRODUCT($K$2:K49+1)-1)</f>
        <v>-6.1594627472350005E-3</v>
      </c>
      <c r="BQ49" s="2" t="e">
        <f>NA()</f>
        <v>#N/A</v>
      </c>
      <c r="BR49" s="2">
        <f t="array" ref="BR49">(PRODUCT(AE$2:AE49+1)-1)-(PRODUCT($K$2:$K49+1)-1)</f>
        <v>-1.4776205489690497E-3</v>
      </c>
      <c r="BS49" s="2"/>
      <c r="BT49" s="3">
        <f t="shared" si="16"/>
        <v>45812</v>
      </c>
      <c r="BU49" s="2">
        <f t="shared" si="17"/>
        <v>2.3658625829399201E-3</v>
      </c>
      <c r="BV49" s="2">
        <f t="shared" si="18"/>
        <v>5.5027783293982026E-4</v>
      </c>
      <c r="BW49" s="2" cm="1">
        <f t="array" ref="BW49">PRODUCT($BU$2:BU49+1)-1</f>
        <v>1.066155204107555E-2</v>
      </c>
      <c r="BX49" s="2">
        <f t="array" ref="BX49">BW49-(PRODUCT($K$2:K49+1)-1)</f>
        <v>-6.1594627472350005E-3</v>
      </c>
      <c r="BY49" s="2">
        <f t="shared" si="19"/>
        <v>5.1125676542212636E-5</v>
      </c>
      <c r="BZ49" s="2"/>
      <c r="CC49" s="3">
        <v>44718</v>
      </c>
      <c r="CD49" s="2">
        <v>4.60970401761252E-3</v>
      </c>
      <c r="CE49" s="2">
        <v>3.03604172867034E-3</v>
      </c>
      <c r="CF49" s="2" t="e">
        <f>NA()</f>
        <v>#N/A</v>
      </c>
      <c r="CG49" s="2">
        <v>3.5883484859100499E-3</v>
      </c>
      <c r="CH49" s="2">
        <v>3.9274845891745791E-3</v>
      </c>
      <c r="CJ49" s="9">
        <f t="shared" si="20"/>
        <v>44718</v>
      </c>
      <c r="CK49" s="2">
        <f t="array" ref="CK49">PRODUCT(CD$2:CD49+1)-1</f>
        <v>-9.3331452042507701E-3</v>
      </c>
      <c r="CL49" s="2">
        <f t="array" ref="CL49">PRODUCT(CE$2:CE49+1)-1</f>
        <v>-3.0944791280067996E-2</v>
      </c>
      <c r="CM49" s="2"/>
      <c r="CN49" s="2">
        <f t="array" ref="CN49">PRODUCT(CG$2:CG49+1)-1</f>
        <v>-4.6905491485020545E-2</v>
      </c>
      <c r="CO49" s="2">
        <f t="array" ref="CO49">PRODUCT(CH$2:CH49+1)-1</f>
        <v>-5.762000097661002E-2</v>
      </c>
      <c r="CQ49" s="9">
        <f t="shared" si="21"/>
        <v>44718</v>
      </c>
      <c r="CR49" s="72">
        <f t="shared" si="22"/>
        <v>4.828685577235925E-2</v>
      </c>
      <c r="CS49" s="72">
        <f t="shared" si="23"/>
        <v>2.6675209696542024E-2</v>
      </c>
      <c r="CT49" s="72"/>
      <c r="CU49" s="72">
        <f t="shared" si="24"/>
        <v>1.0714509491589475E-2</v>
      </c>
      <c r="CV49" s="72"/>
      <c r="CW49" s="3">
        <f t="shared" si="25"/>
        <v>44718</v>
      </c>
      <c r="CX49" s="75">
        <f t="shared" si="48"/>
        <v>94.965746827755765</v>
      </c>
      <c r="CY49" s="75">
        <f t="shared" si="49"/>
        <v>93.823379275140354</v>
      </c>
      <c r="CZ49" s="75">
        <f t="shared" si="50"/>
        <v>101.21757238061677</v>
      </c>
      <c r="DA49" s="72">
        <f>(CZ49/MAX($CZ$2:CZ49))-1</f>
        <v>-1.4770038467214475E-3</v>
      </c>
      <c r="DC49" s="3">
        <f t="shared" si="26"/>
        <v>44718</v>
      </c>
      <c r="DD49" s="2">
        <f t="shared" si="27"/>
        <v>6.8221942843794091E-4</v>
      </c>
      <c r="DE49" s="2">
        <f t="shared" si="28"/>
        <v>-8.9144286050423915E-4</v>
      </c>
      <c r="DF49" s="2" t="e">
        <f>NA()</f>
        <v>#N/A</v>
      </c>
      <c r="DG49" s="2">
        <f t="shared" si="29"/>
        <v>-3.3913610326452917E-4</v>
      </c>
      <c r="DH49" s="69"/>
      <c r="DI49" s="3">
        <f t="shared" si="59"/>
        <v>44718</v>
      </c>
      <c r="DJ49" s="2">
        <f t="shared" si="60"/>
        <v>6.6255011235381744E-2</v>
      </c>
      <c r="DK49" s="2">
        <f t="shared" si="61"/>
        <v>6.3581327497947385E-2</v>
      </c>
      <c r="DL49" s="2" t="e">
        <f>NA()</f>
        <v>#N/A</v>
      </c>
      <c r="DM49" s="2">
        <f t="shared" si="62"/>
        <v>2.3287154033246927E-2</v>
      </c>
      <c r="EM49" s="72"/>
      <c r="EN49" s="72"/>
      <c r="EO49" s="72"/>
      <c r="EP49" s="72"/>
      <c r="EQ49" s="72"/>
      <c r="ER49" s="72"/>
      <c r="ES49" s="72"/>
      <c r="ET49" s="72"/>
      <c r="EU49" s="72"/>
      <c r="EV49" s="72"/>
      <c r="EX49" s="72"/>
      <c r="EY49" s="72"/>
      <c r="EZ49" s="72"/>
      <c r="FP49" s="3"/>
      <c r="FR49" s="2"/>
    </row>
    <row r="50" spans="1:174" x14ac:dyDescent="0.3">
      <c r="A50" s="3">
        <f t="shared" si="0"/>
        <v>45813</v>
      </c>
      <c r="B50" s="47" t="s">
        <v>133</v>
      </c>
      <c r="C50" s="2">
        <f>VLOOKUP(C$1,EMD_Returns!$B:$XFD,MATCH('Headline Attribution'!$B50,EMD_Returns!$8:$8,0)-1,FALSE)/100</f>
        <v>-4.0260642066880498E-4</v>
      </c>
      <c r="D50" s="2">
        <f>VLOOKUP(D$1,EMD_Returns!$B:$XFD,MATCH('Headline Attribution'!$B50,EMD_Returns!$8:$8,0)-1,FALSE)/100</f>
        <v>2.9405506782209699E-4</v>
      </c>
      <c r="E50" s="2">
        <f>IFERROR(VLOOKUP(E$1,EMD_Returns!$B:$XFD,MATCH('Headline Attribution'!$B50,EMD_Returns!$8:$8,0)-1,FALSE)/100,"#N/A")</f>
        <v>3.5854923560996199E-4</v>
      </c>
      <c r="F50" s="2">
        <f>VLOOKUP(F$1,EMD_Returns!$B:$XFD,MATCH('Headline Attribution'!$B50,EMD_Returns!$8:$8,0)-1,FALSE)/100</f>
        <v>5.1384092459905205E-4</v>
      </c>
      <c r="G50" s="2">
        <f>VLOOKUP(G$1,EMD_Returns!$B:$XFD,MATCH('Headline Attribution'!$B50,EMD_Returns!$8:$8,0)-1,FALSE)/100</f>
        <v>7.4135853952372909E-4</v>
      </c>
      <c r="I50" s="9">
        <f t="shared" si="1"/>
        <v>45813</v>
      </c>
      <c r="J50" s="2">
        <f>VLOOKUP(J$1,EMD_Returns!$B:$XFD,MATCH('Headline Attribution'!$B50,EMD_Returns!$8:$8,0)-1,FALSE)/100</f>
        <v>2.3342933456427202E-4</v>
      </c>
      <c r="K50" s="85">
        <f>VLOOKUP(K$1,EMD_Returns!$B:$XFD,MATCH('Headline Attribution'!$B50,EMD_Returns!$32:$32,0)-1,FALSE)/100</f>
        <v>4.9937590000004295E-4</v>
      </c>
      <c r="L50" s="2">
        <f t="shared" si="51"/>
        <v>-2.6594656543577094E-4</v>
      </c>
      <c r="M50" s="2">
        <f t="shared" si="52"/>
        <v>5.532761416635168E-3</v>
      </c>
      <c r="N50" s="2" t="e">
        <f t="shared" si="53"/>
        <v>#N/A</v>
      </c>
      <c r="O50" s="2">
        <f t="array" ref="O50">(PRODUCT($J$2:J50+1))-1</f>
        <v>2.2861552114344486E-2</v>
      </c>
      <c r="P50" s="2">
        <f t="array" ref="P50">(PRODUCT($K$2:K50+1))-1</f>
        <v>1.7328790697709318E-2</v>
      </c>
      <c r="Q50" s="69">
        <f t="shared" si="54"/>
        <v>102.28615521143438</v>
      </c>
      <c r="R50" s="69">
        <f t="shared" si="55"/>
        <v>101.73287906977092</v>
      </c>
      <c r="T50" s="3">
        <f t="shared" si="4"/>
        <v>45813</v>
      </c>
      <c r="U50" s="70">
        <f>VLOOKUP(U$1,Market_Values!B:XFD,MATCH('Headline Attribution'!$B50,EMD_Returns!$8:$8,0)-1,FALSE)</f>
        <v>384353459.37981302</v>
      </c>
      <c r="V50" s="70">
        <f>VLOOKUP(V$1,Market_Values!$B:$XFD,MATCH('Headline Attribution'!$B50,EMD_Returns!$8:$8,0)-1,FALSE)</f>
        <v>190363890.93584001</v>
      </c>
      <c r="W50" s="70">
        <f>VLOOKUP(W$1,Market_Values!$B:$XFD,MATCH('Headline Attribution'!$B50,EMD_Returns!$8:$8,0)-1,FALSE)</f>
        <v>232634346.7392</v>
      </c>
      <c r="X50" s="70">
        <f>VLOOKUP(X$1,Market_Values!$B:$XFD,MATCH('Headline Attribution'!$B50,EMD_Returns!$8:$8,0)-1,FALSE)</f>
        <v>271907610.846371</v>
      </c>
      <c r="Y50" s="70">
        <f>VLOOKUP(Y$1,Market_Values!$B:$XFD,MATCH('Headline Attribution'!$B50,EMD_Returns!$8:$8,0)-1,FALSE)</f>
        <v>251153820.5517</v>
      </c>
      <c r="Z50" s="71"/>
      <c r="AA50" s="3">
        <f t="shared" si="5"/>
        <v>45813</v>
      </c>
      <c r="AB50" s="72">
        <f t="shared" si="33"/>
        <v>-4.0260642066880498E-4</v>
      </c>
      <c r="AC50" s="72">
        <f t="shared" si="34"/>
        <v>2.9405506782209699E-4</v>
      </c>
      <c r="AD50" s="72">
        <f t="shared" si="35"/>
        <v>3.5854923560996199E-4</v>
      </c>
      <c r="AE50" s="72">
        <f t="shared" si="36"/>
        <v>5.1384092459905205E-4</v>
      </c>
      <c r="AF50" s="72">
        <f t="shared" si="37"/>
        <v>7.4135853952372909E-4</v>
      </c>
      <c r="AG50" s="2"/>
      <c r="AH50" s="9">
        <f t="shared" si="6"/>
        <v>45813</v>
      </c>
      <c r="AI50" s="2">
        <f t="array" ref="AI50">PRODUCT(AB$2:AB50+1)-1</f>
        <v>1.6583667457074736E-2</v>
      </c>
      <c r="AJ50" s="2">
        <f t="array" ref="AJ50">PRODUCT($AC$2:AC50+1)-1</f>
        <v>1.0958742192306081E-2</v>
      </c>
      <c r="AK50" s="2" cm="1">
        <f t="array" ref="AK50">IFERROR(PRODUCT($AD$2:AD50+1)-1,"#N/A")</f>
        <v>4.5625484621348633E-2</v>
      </c>
      <c r="AL50" s="2">
        <f t="array" ref="AL50">PRODUCT(AE$2:AE50+1)-1</f>
        <v>1.5865119227822966E-2</v>
      </c>
      <c r="AM50" s="2">
        <f t="array" ref="AM50">PRODUCT(AF$2:AF50+1)-1</f>
        <v>2.8688045757546021E-2</v>
      </c>
      <c r="AN50" s="2"/>
      <c r="AO50" s="3">
        <f t="shared" si="7"/>
        <v>45813</v>
      </c>
      <c r="AP50" s="2">
        <f t="shared" si="38"/>
        <v>2.8775054242909955E-4</v>
      </c>
      <c r="AQ50" s="2">
        <f t="shared" si="8"/>
        <v>-2.116253575709434E-4</v>
      </c>
      <c r="AR50" s="2">
        <f t="shared" si="39"/>
        <v>5.532761416635168E-3</v>
      </c>
      <c r="AS50" s="2" t="e">
        <f t="shared" si="56"/>
        <v>#N/A</v>
      </c>
      <c r="AT50" s="2">
        <f t="array" ref="AT50">PRODUCT($AP$2:AP50+1)-1</f>
        <v>2.8233943561004615E-2</v>
      </c>
      <c r="AU50" s="2">
        <f t="shared" si="10"/>
        <v>1.7328790697709318E-2</v>
      </c>
      <c r="AV50" s="69">
        <f t="shared" si="57"/>
        <v>102.82339435610051</v>
      </c>
      <c r="AW50" s="69">
        <f t="shared" si="11"/>
        <v>101.73287906977092</v>
      </c>
      <c r="AX50" s="2"/>
      <c r="AY50" s="2">
        <f t="shared" si="41"/>
        <v>4.7695094188871E-4</v>
      </c>
      <c r="AZ50" s="2">
        <f t="shared" si="42"/>
        <v>4.9183010018668605E-4</v>
      </c>
      <c r="BA50" s="2">
        <f t="shared" si="58"/>
        <v>1.487915829797605E-5</v>
      </c>
      <c r="BB50" s="2">
        <f t="shared" si="43"/>
        <v>1.0580601825418429E-5</v>
      </c>
      <c r="BC50" s="2"/>
      <c r="BD50" s="78">
        <f t="shared" si="13"/>
        <v>45813</v>
      </c>
      <c r="BE50" s="2">
        <f t="shared" si="44"/>
        <v>2.3166702398246146E-4</v>
      </c>
      <c r="BF50" s="72">
        <f t="shared" si="45"/>
        <v>1.0580601825418429E-5</v>
      </c>
      <c r="BG50" s="2" cm="1">
        <f t="array" ref="BG50">(PRODUCT(BF$2:BF50+1))-1</f>
        <v>8.906174561529312E-5</v>
      </c>
      <c r="BH50" s="72">
        <f t="shared" si="46"/>
        <v>5.4436996710198748E-3</v>
      </c>
      <c r="BI50" s="73">
        <f t="shared" si="47"/>
        <v>-281549.15402592754</v>
      </c>
      <c r="BJ50" s="74">
        <f>SUM($BI$2:BI50)</f>
        <v>14141798.068615602</v>
      </c>
      <c r="BK50" s="72">
        <f t="shared" si="14"/>
        <v>2.6016307620422457E-4</v>
      </c>
      <c r="BL50" s="2">
        <f>SUM($BK$2:BK50)</f>
        <v>2.5403356038298523E-3</v>
      </c>
      <c r="BM50" s="2"/>
      <c r="BN50" s="79">
        <f t="shared" si="15"/>
        <v>45813</v>
      </c>
      <c r="BO50" s="2">
        <f t="array" ref="BO50">(PRODUCT(AB$2:AB50+1)-1)-(PRODUCT($K$2:$K50+1)-1)</f>
        <v>-7.4512324063458202E-4</v>
      </c>
      <c r="BP50" s="2">
        <f t="array" ref="BP50">AJ50-(PRODUCT($K$2:K50+1)-1)</f>
        <v>-6.3700485054032363E-3</v>
      </c>
      <c r="BQ50" s="2" t="e">
        <f>NA()</f>
        <v>#N/A</v>
      </c>
      <c r="BR50" s="2">
        <f t="array" ref="BR50">(PRODUCT(AE$2:AE50+1)-1)-(PRODUCT($K$2:$K50+1)-1)</f>
        <v>-1.4636714698863518E-3</v>
      </c>
      <c r="BS50" s="2"/>
      <c r="BT50" s="3">
        <f t="shared" si="16"/>
        <v>45813</v>
      </c>
      <c r="BU50" s="2">
        <f t="shared" si="17"/>
        <v>2.9405506782209699E-4</v>
      </c>
      <c r="BV50" s="2">
        <f t="shared" si="18"/>
        <v>-2.0532083217794596E-4</v>
      </c>
      <c r="BW50" s="2" cm="1">
        <f t="array" ref="BW50">PRODUCT($BU$2:BU50+1)-1</f>
        <v>1.0958742192306081E-2</v>
      </c>
      <c r="BX50" s="2">
        <f t="array" ref="BX50">BW50-(PRODUCT($K$2:K50+1)-1)</f>
        <v>-6.3700485054032363E-3</v>
      </c>
      <c r="BY50" s="2">
        <f t="shared" si="19"/>
        <v>-1.9024235480277858E-5</v>
      </c>
      <c r="BZ50" s="2"/>
      <c r="CC50" s="3">
        <v>44719</v>
      </c>
      <c r="CD50" s="2">
        <v>3.7363134235066696E-3</v>
      </c>
      <c r="CE50" s="2">
        <v>2.6573456156762099E-3</v>
      </c>
      <c r="CF50" s="2" t="e">
        <f>NA()</f>
        <v>#N/A</v>
      </c>
      <c r="CG50" s="2">
        <v>3.7880721328151803E-3</v>
      </c>
      <c r="CH50" s="2">
        <v>3.096015337582303E-3</v>
      </c>
      <c r="CJ50" s="9">
        <f t="shared" si="20"/>
        <v>44719</v>
      </c>
      <c r="CK50" s="2">
        <f t="array" ref="CK50">PRODUCT(CD$2:CD50+1)-1</f>
        <v>-5.6317033364542413E-3</v>
      </c>
      <c r="CL50" s="2">
        <f t="array" ref="CL50">PRODUCT(CE$2:CE50+1)-1</f>
        <v>-2.8369676669827926E-2</v>
      </c>
      <c r="CM50" s="2"/>
      <c r="CN50" s="2">
        <f t="array" ref="CN50">PRODUCT(CG$2:CG50+1)-1</f>
        <v>-4.3295100737375747E-2</v>
      </c>
      <c r="CO50" s="2">
        <f t="array" ref="CO50">PRODUCT(CH$2:CH50+1)-1</f>
        <v>-5.4702378045802802E-2</v>
      </c>
      <c r="CQ50" s="9">
        <f t="shared" si="21"/>
        <v>44719</v>
      </c>
      <c r="CR50" s="72">
        <f t="shared" si="22"/>
        <v>4.9070674709348561E-2</v>
      </c>
      <c r="CS50" s="72">
        <f t="shared" si="23"/>
        <v>2.6332701375974876E-2</v>
      </c>
      <c r="CT50" s="72"/>
      <c r="CU50" s="72">
        <f t="shared" si="24"/>
        <v>1.1407277308427055E-2</v>
      </c>
      <c r="CV50" s="72"/>
      <c r="CW50" s="3">
        <f t="shared" si="25"/>
        <v>44719</v>
      </c>
      <c r="CX50" s="75">
        <f t="shared" si="48"/>
        <v>95.325483926885966</v>
      </c>
      <c r="CY50" s="75">
        <f t="shared" si="49"/>
        <v>94.113857896399992</v>
      </c>
      <c r="CZ50" s="75">
        <f t="shared" si="50"/>
        <v>101.28740448810389</v>
      </c>
      <c r="DA50" s="72">
        <f>(CZ50/MAX($CZ$2:CZ50))-1</f>
        <v>-7.8810207249657704E-4</v>
      </c>
      <c r="DC50" s="3">
        <f t="shared" si="26"/>
        <v>44719</v>
      </c>
      <c r="DD50" s="2">
        <f t="shared" si="27"/>
        <v>6.4029808592436666E-4</v>
      </c>
      <c r="DE50" s="2">
        <f t="shared" si="28"/>
        <v>-4.386697219060931E-4</v>
      </c>
      <c r="DF50" s="2" t="e">
        <f>NA()</f>
        <v>#N/A</v>
      </c>
      <c r="DG50" s="2">
        <f t="shared" si="29"/>
        <v>6.920567952328773E-4</v>
      </c>
      <c r="DH50" s="69"/>
      <c r="DI50" s="3">
        <f t="shared" si="59"/>
        <v>44719</v>
      </c>
      <c r="DJ50" s="2">
        <f t="shared" si="60"/>
        <v>5.9405307575133903E-2</v>
      </c>
      <c r="DK50" s="2">
        <f t="shared" si="61"/>
        <v>5.8859845822233213E-2</v>
      </c>
      <c r="DL50" s="2" t="e">
        <f>NA()</f>
        <v>#N/A</v>
      </c>
      <c r="DM50" s="2">
        <f t="shared" si="62"/>
        <v>2.1823521362055055E-2</v>
      </c>
      <c r="EM50" s="72"/>
      <c r="EN50" s="72"/>
      <c r="EO50" s="72"/>
      <c r="EP50" s="72"/>
      <c r="EQ50" s="72"/>
      <c r="ER50" s="72"/>
      <c r="ES50" s="72"/>
      <c r="ET50" s="72"/>
      <c r="EU50" s="72"/>
      <c r="EV50" s="72"/>
      <c r="EX50" s="72"/>
      <c r="EY50" s="72"/>
      <c r="EZ50" s="72"/>
      <c r="FP50" s="3"/>
      <c r="FR50" s="2"/>
    </row>
    <row r="51" spans="1:174" x14ac:dyDescent="0.3">
      <c r="A51" s="3">
        <f t="shared" si="0"/>
        <v>45814</v>
      </c>
      <c r="B51" s="47" t="s">
        <v>134</v>
      </c>
      <c r="C51" s="2">
        <f>VLOOKUP(C$1,EMD_Returns!$B:$XFD,MATCH('Headline Attribution'!$B51,EMD_Returns!$8:$8,0)-1,FALSE)/100</f>
        <v>-1.10880408158986E-3</v>
      </c>
      <c r="D51" s="2">
        <f>VLOOKUP(D$1,EMD_Returns!$B:$XFD,MATCH('Headline Attribution'!$B51,EMD_Returns!$8:$8,0)-1,FALSE)/100</f>
        <v>-1.01810517456091E-3</v>
      </c>
      <c r="E51" s="2">
        <f>IFERROR(VLOOKUP(E$1,EMD_Returns!$B:$XFD,MATCH('Headline Attribution'!$B51,EMD_Returns!$8:$8,0)-1,FALSE)/100,"#N/A")</f>
        <v>1.60053392328585E-3</v>
      </c>
      <c r="F51" s="2">
        <f>VLOOKUP(F$1,EMD_Returns!$B:$XFD,MATCH('Headline Attribution'!$B51,EMD_Returns!$8:$8,0)-1,FALSE)/100</f>
        <v>-2.8475201387323501E-4</v>
      </c>
      <c r="G51" s="2">
        <f>VLOOKUP(G$1,EMD_Returns!$B:$XFD,MATCH('Headline Attribution'!$B51,EMD_Returns!$8:$8,0)-1,FALSE)/100</f>
        <v>-1.8520233354939501E-3</v>
      </c>
      <c r="I51" s="9">
        <f t="shared" si="1"/>
        <v>45814</v>
      </c>
      <c r="J51" s="2">
        <f>VLOOKUP(J$1,EMD_Returns!$B:$XFD,MATCH('Headline Attribution'!$B51,EMD_Returns!$8:$8,0)-1,FALSE)/100</f>
        <v>-5.94056276307819E-4</v>
      </c>
      <c r="K51" s="85">
        <f>VLOOKUP(K$1,EMD_Returns!$B:$XFD,MATCH('Headline Attribution'!$B51,EMD_Returns!$32:$32,0)-1,FALSE)/100</f>
        <v>-9.6985905000002203E-4</v>
      </c>
      <c r="L51" s="2">
        <f t="shared" si="51"/>
        <v>3.7580277369220303E-4</v>
      </c>
      <c r="M51" s="2">
        <f t="shared" si="52"/>
        <v>5.9117896262914638E-3</v>
      </c>
      <c r="N51" s="2" t="e">
        <f t="shared" si="53"/>
        <v>#N/A</v>
      </c>
      <c r="O51" s="2">
        <f t="array" ref="O51">(PRODUCT($J$2:J51+1))-1</f>
        <v>2.2253914789517104E-2</v>
      </c>
      <c r="P51" s="2">
        <f t="array" ref="P51">(PRODUCT($K$2:K51+1))-1</f>
        <v>1.634212516322564E-2</v>
      </c>
      <c r="Q51" s="69">
        <f t="shared" si="54"/>
        <v>102.22539147895162</v>
      </c>
      <c r="R51" s="69">
        <f t="shared" si="55"/>
        <v>101.63421251632253</v>
      </c>
      <c r="T51" s="3">
        <f t="shared" si="4"/>
        <v>45814</v>
      </c>
      <c r="U51" s="70">
        <f>VLOOKUP(U$1,Market_Values!B:XFD,MATCH('Headline Attribution'!$B51,EMD_Returns!$8:$8,0)-1,FALSE)</f>
        <v>384539188.12185198</v>
      </c>
      <c r="V51" s="70">
        <f>VLOOKUP(V$1,Market_Values!$B:$XFD,MATCH('Headline Attribution'!$B51,EMD_Returns!$8:$8,0)-1,FALSE)</f>
        <v>190419868.40270001</v>
      </c>
      <c r="W51" s="70">
        <f>VLOOKUP(W$1,Market_Values!$B:$XFD,MATCH('Headline Attribution'!$B51,EMD_Returns!$8:$8,0)-1,FALSE)</f>
        <v>232717757.60640001</v>
      </c>
      <c r="X51" s="70">
        <f>VLOOKUP(X$1,Market_Values!$B:$XFD,MATCH('Headline Attribution'!$B51,EMD_Returns!$8:$8,0)-1,FALSE)</f>
        <v>272047297.41594702</v>
      </c>
      <c r="Y51" s="70">
        <f>VLOOKUP(Y$1,Market_Values!$B:$XFD,MATCH('Headline Attribution'!$B51,EMD_Returns!$8:$8,0)-1,FALSE)</f>
        <v>251340015.58129999</v>
      </c>
      <c r="Z51" s="71"/>
      <c r="AA51" s="3">
        <f t="shared" si="5"/>
        <v>45814</v>
      </c>
      <c r="AB51" s="72">
        <f t="shared" si="33"/>
        <v>-1.10880408158986E-3</v>
      </c>
      <c r="AC51" s="72">
        <f t="shared" si="34"/>
        <v>-1.01810517456091E-3</v>
      </c>
      <c r="AD51" s="72">
        <f t="shared" si="35"/>
        <v>1.60053392328585E-3</v>
      </c>
      <c r="AE51" s="72">
        <f t="shared" si="36"/>
        <v>-2.8475201387323501E-4</v>
      </c>
      <c r="AF51" s="72">
        <f t="shared" si="37"/>
        <v>-1.8520233354939501E-3</v>
      </c>
      <c r="AG51" s="2"/>
      <c r="AH51" s="9">
        <f t="shared" si="6"/>
        <v>45814</v>
      </c>
      <c r="AI51" s="2">
        <f t="array" ref="AI51">PRODUCT(AB$2:AB51+1)-1</f>
        <v>1.5456475337320752E-2</v>
      </c>
      <c r="AJ51" s="2">
        <f t="array" ref="AJ51">PRODUCT($AC$2:AC51+1)-1</f>
        <v>9.9294798656124339E-3</v>
      </c>
      <c r="AK51" s="2" cm="1">
        <f t="array" ref="AK51">IFERROR(PRODUCT($AD$2:AD51+1)-1,"#N/A")</f>
        <v>4.7299043680537389E-2</v>
      </c>
      <c r="AL51" s="2">
        <f t="array" ref="AL51">PRODUCT(AE$2:AE51+1)-1</f>
        <v>1.5575849589299251E-2</v>
      </c>
      <c r="AM51" s="2">
        <f t="array" ref="AM51">PRODUCT(AF$2:AF51+1)-1</f>
        <v>2.6782891491859306E-2</v>
      </c>
      <c r="AN51" s="2"/>
      <c r="AO51" s="3">
        <f t="shared" si="7"/>
        <v>45814</v>
      </c>
      <c r="AP51" s="2">
        <f t="shared" si="38"/>
        <v>-7.323417069530694E-4</v>
      </c>
      <c r="AQ51" s="2">
        <f t="shared" si="8"/>
        <v>2.3751734304695263E-4</v>
      </c>
      <c r="AR51" s="2">
        <f t="shared" si="39"/>
        <v>5.9117896262914638E-3</v>
      </c>
      <c r="AS51" s="2" t="e">
        <f t="shared" si="56"/>
        <v>#N/A</v>
      </c>
      <c r="AT51" s="2">
        <f t="array" ref="AT51">PRODUCT($AP$2:AP51+1)-1</f>
        <v>2.7480924959630171E-2</v>
      </c>
      <c r="AU51" s="2">
        <f t="shared" si="10"/>
        <v>1.634212516322564E-2</v>
      </c>
      <c r="AV51" s="69">
        <f t="shared" si="57"/>
        <v>102.74809249596306</v>
      </c>
      <c r="AW51" s="69">
        <f t="shared" si="11"/>
        <v>101.63421251632253</v>
      </c>
      <c r="AX51" s="2"/>
      <c r="AY51" s="2">
        <f t="shared" si="41"/>
        <v>-3.8858665016056125E-4</v>
      </c>
      <c r="AZ51" s="2">
        <f t="shared" si="42"/>
        <v>-3.849326758895243E-4</v>
      </c>
      <c r="BA51" s="2">
        <f t="shared" si="58"/>
        <v>3.653974271036948E-6</v>
      </c>
      <c r="BB51" s="2">
        <f t="shared" si="43"/>
        <v>2.5983554838082583E-6</v>
      </c>
      <c r="BC51" s="2"/>
      <c r="BD51" s="78">
        <f t="shared" si="13"/>
        <v>45814</v>
      </c>
      <c r="BE51" s="2">
        <f t="shared" si="44"/>
        <v>-6.021174829564358E-4</v>
      </c>
      <c r="BF51" s="72">
        <f t="shared" si="45"/>
        <v>2.5983554838082583E-6</v>
      </c>
      <c r="BG51" s="2" cm="1">
        <f t="array" ref="BG51">(PRODUCT(BF$2:BF51+1))-1</f>
        <v>9.1660332513177067E-5</v>
      </c>
      <c r="BH51" s="72">
        <f t="shared" si="46"/>
        <v>5.8201292937782867E-3</v>
      </c>
      <c r="BI51" s="73">
        <f t="shared" si="47"/>
        <v>316150.81490060105</v>
      </c>
      <c r="BJ51" s="74">
        <f>SUM($BI$2:BI51)</f>
        <v>14457948.883516204</v>
      </c>
      <c r="BK51" s="72">
        <f t="shared" si="14"/>
        <v>2.171848070669115E-4</v>
      </c>
      <c r="BL51" s="2">
        <f>SUM($BK$2:BK51)</f>
        <v>2.7575204108967639E-3</v>
      </c>
      <c r="BM51" s="2"/>
      <c r="BN51" s="79">
        <f t="shared" si="15"/>
        <v>45814</v>
      </c>
      <c r="BO51" s="2">
        <f t="array" ref="BO51">(PRODUCT(AB$2:AB51+1)-1)-(PRODUCT($K$2:$K51+1)-1)</f>
        <v>-8.8564982590488839E-4</v>
      </c>
      <c r="BP51" s="2">
        <f t="array" ref="BP51">AJ51-(PRODUCT($K$2:K51+1)-1)</f>
        <v>-6.4126452976132065E-3</v>
      </c>
      <c r="BQ51" s="2" t="e">
        <f>NA()</f>
        <v>#N/A</v>
      </c>
      <c r="BR51" s="2">
        <f t="array" ref="BR51">(PRODUCT(AE$2:AE51+1)-1)-(PRODUCT($K$2:$K51+1)-1)</f>
        <v>-7.6627557392638934E-4</v>
      </c>
      <c r="BS51" s="2"/>
      <c r="BT51" s="3">
        <f t="shared" si="16"/>
        <v>45814</v>
      </c>
      <c r="BU51" s="2">
        <f t="shared" si="17"/>
        <v>-1.01810517456091E-3</v>
      </c>
      <c r="BV51" s="2">
        <f t="shared" si="18"/>
        <v>-4.8246124560888024E-5</v>
      </c>
      <c r="BW51" s="2" cm="1">
        <f t="array" ref="BW51">PRODUCT($BU$2:BU51+1)-1</f>
        <v>9.9294798656124339E-3</v>
      </c>
      <c r="BX51" s="2">
        <f t="array" ref="BX51">BW51-(PRODUCT($K$2:K51+1)-1)</f>
        <v>-6.4126452976132065E-3</v>
      </c>
      <c r="BY51" s="2">
        <f t="shared" si="19"/>
        <v>-4.4683752122351674E-6</v>
      </c>
      <c r="BZ51" s="2"/>
      <c r="CC51" s="3">
        <v>44720</v>
      </c>
      <c r="CD51" s="2">
        <v>-1.8848131907603898E-3</v>
      </c>
      <c r="CE51" s="2">
        <v>-4.4597842621152397E-3</v>
      </c>
      <c r="CF51" s="2" t="e">
        <f>NA()</f>
        <v>#N/A</v>
      </c>
      <c r="CG51" s="2">
        <v>-3.6206065057727797E-3</v>
      </c>
      <c r="CH51" s="2">
        <v>-4.8298572996706701E-3</v>
      </c>
      <c r="CJ51" s="9">
        <f t="shared" si="20"/>
        <v>44720</v>
      </c>
      <c r="CK51" s="2">
        <f t="array" ref="CK51">PRODUCT(CD$2:CD51+1)-1</f>
        <v>-7.5059018184796544E-3</v>
      </c>
      <c r="CL51" s="2">
        <f t="array" ref="CL51">PRODUCT(CE$2:CE51+1)-1</f>
        <v>-3.2702938294409734E-2</v>
      </c>
      <c r="CM51" s="2"/>
      <c r="CN51" s="2">
        <f t="array" ref="CN51">PRODUCT(CG$2:CG51+1)-1</f>
        <v>-4.6758952719750724E-2</v>
      </c>
      <c r="CO51" s="2">
        <f t="array" ref="CO51">PRODUCT(CH$2:CH51+1)-1</f>
        <v>-5.9268030665559635E-2</v>
      </c>
      <c r="CQ51" s="9">
        <f t="shared" si="21"/>
        <v>44720</v>
      </c>
      <c r="CR51" s="72">
        <f t="shared" si="22"/>
        <v>5.176212884707998E-2</v>
      </c>
      <c r="CS51" s="72">
        <f t="shared" si="23"/>
        <v>2.6565092371149901E-2</v>
      </c>
      <c r="CT51" s="72"/>
      <c r="CU51" s="72">
        <f t="shared" si="24"/>
        <v>1.2509077945808911E-2</v>
      </c>
      <c r="CV51" s="72"/>
      <c r="CW51" s="3">
        <f t="shared" si="25"/>
        <v>44720</v>
      </c>
      <c r="CX51" s="75">
        <f t="shared" si="48"/>
        <v>94.980347859614341</v>
      </c>
      <c r="CY51" s="75">
        <f t="shared" si="49"/>
        <v>93.659301392838898</v>
      </c>
      <c r="CZ51" s="75">
        <f t="shared" si="50"/>
        <v>101.410480803433</v>
      </c>
      <c r="DA51" s="72">
        <f>(CZ51/MAX($CZ$2:CZ51))-1</f>
        <v>0</v>
      </c>
      <c r="DC51" s="3">
        <f t="shared" si="26"/>
        <v>44720</v>
      </c>
      <c r="DD51" s="2">
        <f t="shared" si="27"/>
        <v>2.9450441089102801E-3</v>
      </c>
      <c r="DE51" s="2">
        <f t="shared" si="28"/>
        <v>3.700730375554304E-4</v>
      </c>
      <c r="DF51" s="2" t="e">
        <f>NA()</f>
        <v>#N/A</v>
      </c>
      <c r="DG51" s="2">
        <f t="shared" si="29"/>
        <v>1.2092507938978904E-3</v>
      </c>
      <c r="DH51" s="69"/>
      <c r="DI51" s="3">
        <f t="shared" si="59"/>
        <v>44720</v>
      </c>
      <c r="DJ51" s="2">
        <f t="shared" si="60"/>
        <v>5.801709587593229E-2</v>
      </c>
      <c r="DK51" s="2">
        <f t="shared" si="61"/>
        <v>4.8022166972552932E-2</v>
      </c>
      <c r="DL51" s="2" t="e">
        <f>NA()</f>
        <v>#N/A</v>
      </c>
      <c r="DM51" s="2">
        <f t="shared" si="62"/>
        <v>2.2097438612704634E-2</v>
      </c>
      <c r="EM51" s="72"/>
      <c r="EN51" s="72"/>
      <c r="EO51" s="72"/>
      <c r="EP51" s="72"/>
      <c r="EQ51" s="72"/>
      <c r="ER51" s="72"/>
      <c r="ES51" s="72"/>
      <c r="ET51" s="72"/>
      <c r="EU51" s="72"/>
      <c r="EV51" s="72"/>
      <c r="EX51" s="72"/>
      <c r="EY51" s="72"/>
      <c r="EZ51" s="72"/>
      <c r="FP51" s="3"/>
      <c r="FR51" s="2"/>
    </row>
    <row r="52" spans="1:174" x14ac:dyDescent="0.3">
      <c r="A52" s="3">
        <f t="shared" si="0"/>
        <v>45817</v>
      </c>
      <c r="B52" s="47" t="s">
        <v>135</v>
      </c>
      <c r="C52" s="2">
        <f>VLOOKUP(C$1,EMD_Returns!$B:$XFD,MATCH('Headline Attribution'!$B52,EMD_Returns!$8:$8,0)-1,FALSE)/100</f>
        <v>1.1645012121386201E-3</v>
      </c>
      <c r="D52" s="2">
        <f>VLOOKUP(D$1,EMD_Returns!$B:$XFD,MATCH('Headline Attribution'!$B52,EMD_Returns!$8:$8,0)-1,FALSE)/100</f>
        <v>1.9388741715697899E-5</v>
      </c>
      <c r="E52" s="2">
        <f>IFERROR(VLOOKUP(E$1,EMD_Returns!$B:$XFD,MATCH('Headline Attribution'!$B52,EMD_Returns!$8:$8,0)-1,FALSE)/100,"#N/A")</f>
        <v>0</v>
      </c>
      <c r="F52" s="2">
        <f>VLOOKUP(F$1,EMD_Returns!$B:$XFD,MATCH('Headline Attribution'!$B52,EMD_Returns!$8:$8,0)-1,FALSE)/100</f>
        <v>7.6060403288336108E-4</v>
      </c>
      <c r="G52" s="2">
        <f>VLOOKUP(G$1,EMD_Returns!$B:$XFD,MATCH('Headline Attribution'!$B52,EMD_Returns!$8:$8,0)-1,FALSE)/100</f>
        <v>1.2060487985898801E-3</v>
      </c>
      <c r="I52" s="9">
        <f t="shared" si="1"/>
        <v>45817</v>
      </c>
      <c r="J52" s="2">
        <f>VLOOKUP(J$1,EMD_Returns!$B:$XFD,MATCH('Headline Attribution'!$B52,EMD_Returns!$8:$8,0)-1,FALSE)/100</f>
        <v>7.21969149495294E-4</v>
      </c>
      <c r="K52" s="85">
        <f>VLOOKUP(K$1,EMD_Returns!$B:$XFD,MATCH('Headline Attribution'!$B52,EMD_Returns!$32:$32,0)-1,FALSE)/100</f>
        <v>3.8478452500001503E-4</v>
      </c>
      <c r="L52" s="2">
        <f t="shared" si="51"/>
        <v>3.3718462449527898E-4</v>
      </c>
      <c r="M52" s="2">
        <f t="shared" si="52"/>
        <v>6.2587526938520099E-3</v>
      </c>
      <c r="N52" s="2" t="e">
        <f t="shared" si="53"/>
        <v>#N/A</v>
      </c>
      <c r="O52" s="2">
        <f t="array" ref="O52">(PRODUCT($J$2:J52+1))-1</f>
        <v>2.2991950578945985E-2</v>
      </c>
      <c r="P52" s="2">
        <f t="array" ref="P52">(PRODUCT($K$2:K52+1))-1</f>
        <v>1.6733197885093976E-2</v>
      </c>
      <c r="Q52" s="69">
        <f t="shared" si="54"/>
        <v>102.29919505789451</v>
      </c>
      <c r="R52" s="69">
        <f t="shared" si="55"/>
        <v>101.67331978850937</v>
      </c>
      <c r="T52" s="3">
        <f t="shared" si="4"/>
        <v>45817</v>
      </c>
      <c r="U52" s="70">
        <f>VLOOKUP(U$1,Market_Values!B:XFD,MATCH('Headline Attribution'!$B52,EMD_Returns!$8:$8,0)-1,FALSE)</f>
        <v>384112820.76498502</v>
      </c>
      <c r="V52" s="70">
        <f>VLOOKUP(V$1,Market_Values!$B:$XFD,MATCH('Headline Attribution'!$B52,EMD_Returns!$8:$8,0)-1,FALSE)</f>
        <v>190226000.94933999</v>
      </c>
      <c r="W52" s="70">
        <f>VLOOKUP(W$1,Market_Values!$B:$XFD,MATCH('Headline Attribution'!$B52,EMD_Returns!$8:$8,0)-1,FALSE)</f>
        <v>233090230.27200001</v>
      </c>
      <c r="X52" s="70">
        <f>VLOOKUP(X$1,Market_Values!$B:$XFD,MATCH('Headline Attribution'!$B52,EMD_Returns!$8:$8,0)-1,FALSE)</f>
        <v>271969871.66791201</v>
      </c>
      <c r="Y52" s="70">
        <f>VLOOKUP(Y$1,Market_Values!$B:$XFD,MATCH('Headline Attribution'!$B52,EMD_Returns!$8:$8,0)-1,FALSE)</f>
        <v>250874528.00729999</v>
      </c>
      <c r="Z52" s="71"/>
      <c r="AA52" s="3">
        <f t="shared" si="5"/>
        <v>45817</v>
      </c>
      <c r="AB52" s="72">
        <f t="shared" si="33"/>
        <v>1.1645012121386201E-3</v>
      </c>
      <c r="AC52" s="72">
        <f t="shared" si="34"/>
        <v>1.9388741715697899E-5</v>
      </c>
      <c r="AD52" s="72">
        <f t="shared" si="35"/>
        <v>0</v>
      </c>
      <c r="AE52" s="72">
        <f t="shared" si="36"/>
        <v>7.6060403288336108E-4</v>
      </c>
      <c r="AF52" s="72">
        <f t="shared" si="37"/>
        <v>1.2060487985898801E-3</v>
      </c>
      <c r="AG52" s="2"/>
      <c r="AH52" s="9">
        <f t="shared" si="6"/>
        <v>45817</v>
      </c>
      <c r="AI52" s="2">
        <f t="array" ref="AI52">PRODUCT(AB$2:AB52+1)-1</f>
        <v>1.6638975633725073E-2</v>
      </c>
      <c r="AJ52" s="2">
        <f t="array" ref="AJ52">PRODUCT($AC$2:AC52+1)-1</f>
        <v>9.949061127448644E-3</v>
      </c>
      <c r="AK52" s="2" cm="1">
        <f t="array" ref="AK52">IFERROR(PRODUCT($AD$2:AD52+1)-1,"#N/A")</f>
        <v>4.7299043680537389E-2</v>
      </c>
      <c r="AL52" s="2">
        <f t="array" ref="AL52">PRODUCT(AE$2:AE52+1)-1</f>
        <v>1.6348300676195748E-2</v>
      </c>
      <c r="AM52" s="2">
        <f t="array" ref="AM52">PRODUCT(AF$2:AF52+1)-1</f>
        <v>2.8021241764555782E-2</v>
      </c>
      <c r="AN52" s="2"/>
      <c r="AO52" s="3">
        <f t="shared" si="7"/>
        <v>45817</v>
      </c>
      <c r="AP52" s="2">
        <f t="shared" si="38"/>
        <v>8.8976964071891857E-4</v>
      </c>
      <c r="AQ52" s="2">
        <f t="shared" si="8"/>
        <v>5.0498511571890354E-4</v>
      </c>
      <c r="AR52" s="2">
        <f t="shared" si="39"/>
        <v>6.2587526938520099E-3</v>
      </c>
      <c r="AS52" s="2" t="e">
        <f t="shared" si="56"/>
        <v>#N/A</v>
      </c>
      <c r="AT52" s="2">
        <f t="array" ref="AT52">PRODUCT($AP$2:AP52+1)-1</f>
        <v>2.8395146293076934E-2</v>
      </c>
      <c r="AU52" s="2">
        <f t="shared" si="10"/>
        <v>1.6733197885093976E-2</v>
      </c>
      <c r="AV52" s="69">
        <f t="shared" si="57"/>
        <v>102.83951462930774</v>
      </c>
      <c r="AW52" s="69">
        <f t="shared" si="11"/>
        <v>101.67331978850937</v>
      </c>
      <c r="AX52" s="2"/>
      <c r="AY52" s="2">
        <f t="shared" si="41"/>
        <v>4.9651039329723476E-4</v>
      </c>
      <c r="AZ52" s="2">
        <f t="shared" si="42"/>
        <v>5.423144129630455E-4</v>
      </c>
      <c r="BA52" s="2">
        <f t="shared" si="58"/>
        <v>4.5804019665810739E-5</v>
      </c>
      <c r="BB52" s="2">
        <f t="shared" si="43"/>
        <v>3.257823426489615E-5</v>
      </c>
      <c r="BC52" s="2"/>
      <c r="BD52" s="78">
        <f t="shared" si="13"/>
        <v>45817</v>
      </c>
      <c r="BE52" s="2">
        <f t="shared" si="44"/>
        <v>7.241870975969784E-4</v>
      </c>
      <c r="BF52" s="72">
        <f t="shared" si="45"/>
        <v>3.257823426489615E-5</v>
      </c>
      <c r="BG52" s="2" cm="1">
        <f t="array" ref="BG52">(PRODUCT(BF$2:BF52+1))-1</f>
        <v>1.2424155290990946E-4</v>
      </c>
      <c r="BH52" s="72">
        <f t="shared" si="46"/>
        <v>6.1345111409421005E-3</v>
      </c>
      <c r="BI52" s="73">
        <f t="shared" si="47"/>
        <v>671768.29292508645</v>
      </c>
      <c r="BJ52" s="74">
        <f>SUM($BI$2:BI52)</f>
        <v>15129717.176441289</v>
      </c>
      <c r="BK52" s="72">
        <f t="shared" si="14"/>
        <v>-1.818726846339329E-4</v>
      </c>
      <c r="BL52" s="2">
        <f>SUM($BK$2:BK52)</f>
        <v>2.575647726262831E-3</v>
      </c>
      <c r="BM52" s="2"/>
      <c r="BN52" s="79">
        <f t="shared" si="15"/>
        <v>45817</v>
      </c>
      <c r="BO52" s="2">
        <f t="array" ref="BO52">(PRODUCT(AB$2:AB52+1)-1)-(PRODUCT($K$2:$K52+1)-1)</f>
        <v>-9.4222251368902832E-5</v>
      </c>
      <c r="BP52" s="2">
        <f t="array" ref="BP52">AJ52-(PRODUCT($K$2:K52+1)-1)</f>
        <v>-6.7841367576453315E-3</v>
      </c>
      <c r="BQ52" s="2" t="e">
        <f>NA()</f>
        <v>#N/A</v>
      </c>
      <c r="BR52" s="2">
        <f t="array" ref="BR52">(PRODUCT(AE$2:AE52+1)-1)-(PRODUCT($K$2:$K52+1)-1)</f>
        <v>-3.8489720889822721E-4</v>
      </c>
      <c r="BS52" s="2"/>
      <c r="BT52" s="3">
        <f t="shared" si="16"/>
        <v>45817</v>
      </c>
      <c r="BU52" s="2">
        <f t="shared" si="17"/>
        <v>1.9388741715697899E-5</v>
      </c>
      <c r="BV52" s="2">
        <f t="shared" si="18"/>
        <v>-3.6539578328431715E-4</v>
      </c>
      <c r="BW52" s="2" cm="1">
        <f t="array" ref="BW52">PRODUCT($BU$2:BU52+1)-1</f>
        <v>9.949061127448644E-3</v>
      </c>
      <c r="BX52" s="2">
        <f t="array" ref="BX52">BW52-(PRODUCT($K$2:K52+1)-1)</f>
        <v>-6.7841367576453315E-3</v>
      </c>
      <c r="BY52" s="2">
        <f t="shared" si="19"/>
        <v>-3.3851783180151114E-5</v>
      </c>
      <c r="BZ52" s="2"/>
      <c r="CC52" s="3">
        <v>44721</v>
      </c>
      <c r="CD52" s="2">
        <v>-1.1534449407061401E-2</v>
      </c>
      <c r="CE52" s="2">
        <v>-9.4418180527204906E-3</v>
      </c>
      <c r="CF52" s="2" t="e">
        <f>NA()</f>
        <v>#N/A</v>
      </c>
      <c r="CG52" s="2">
        <v>-1.49299550958625E-2</v>
      </c>
      <c r="CH52" s="2">
        <v>-1.5020568121358435E-2</v>
      </c>
      <c r="CJ52" s="9">
        <f t="shared" si="20"/>
        <v>44721</v>
      </c>
      <c r="CK52" s="2">
        <f t="array" ref="CK52">PRODUCT(CD$2:CD52+1)-1</f>
        <v>-1.8953774780761434E-2</v>
      </c>
      <c r="CL52" s="2">
        <f t="array" ref="CL52">PRODUCT(CE$2:CE52+1)-1</f>
        <v>-4.1835981153965029E-2</v>
      </c>
      <c r="CM52" s="2"/>
      <c r="CN52" s="2">
        <f t="array" ref="CN52">PRODUCT(CG$2:CG52+1)-1</f>
        <v>-6.0990798751177744E-2</v>
      </c>
      <c r="CO52" s="2">
        <f t="array" ref="CO52">PRODUCT(CH$2:CH52+1)-1</f>
        <v>-7.339835929488725E-2</v>
      </c>
      <c r="CQ52" s="9">
        <f t="shared" si="21"/>
        <v>44721</v>
      </c>
      <c r="CR52" s="72">
        <f t="shared" si="22"/>
        <v>5.4444584514125816E-2</v>
      </c>
      <c r="CS52" s="72">
        <f t="shared" si="23"/>
        <v>3.156237814092222E-2</v>
      </c>
      <c r="CT52" s="72"/>
      <c r="CU52" s="72">
        <f t="shared" si="24"/>
        <v>1.2407560543709506E-2</v>
      </c>
      <c r="CV52" s="72"/>
      <c r="CW52" s="3">
        <f t="shared" si="25"/>
        <v>44721</v>
      </c>
      <c r="CX52" s="75">
        <f t="shared" si="48"/>
        <v>93.562295531080906</v>
      </c>
      <c r="CY52" s="75">
        <f t="shared" si="49"/>
        <v>92.252485476068927</v>
      </c>
      <c r="CZ52" s="75">
        <f t="shared" si="50"/>
        <v>101.4198100444153</v>
      </c>
      <c r="DA52" s="72">
        <f>(CZ52/MAX($CZ$2:CZ52))-1</f>
        <v>0</v>
      </c>
      <c r="DC52" s="3">
        <f t="shared" si="26"/>
        <v>44721</v>
      </c>
      <c r="DD52" s="2">
        <f t="shared" si="27"/>
        <v>3.4861187142970346E-3</v>
      </c>
      <c r="DE52" s="2">
        <f t="shared" si="28"/>
        <v>5.5787500686379447E-3</v>
      </c>
      <c r="DF52" s="2" t="e">
        <f>NA()</f>
        <v>#N/A</v>
      </c>
      <c r="DG52" s="2">
        <f t="shared" si="29"/>
        <v>9.0613025495935029E-5</v>
      </c>
      <c r="DH52" s="69"/>
      <c r="DI52" s="3">
        <f t="shared" si="59"/>
        <v>44721</v>
      </c>
      <c r="DJ52" s="2">
        <f t="shared" si="60"/>
        <v>5.8674907091420266E-2</v>
      </c>
      <c r="DK52" s="2">
        <f t="shared" si="61"/>
        <v>5.247455312281829E-2</v>
      </c>
      <c r="DL52" s="2" t="e">
        <f>NA()</f>
        <v>#N/A</v>
      </c>
      <c r="DM52" s="2">
        <f t="shared" si="62"/>
        <v>2.1990607130250507E-2</v>
      </c>
      <c r="EM52" s="72"/>
      <c r="EN52" s="72"/>
      <c r="EO52" s="72"/>
      <c r="EP52" s="72"/>
      <c r="EQ52" s="72"/>
      <c r="ER52" s="72"/>
      <c r="ES52" s="72"/>
      <c r="ET52" s="72"/>
      <c r="EU52" s="72"/>
      <c r="EV52" s="72"/>
      <c r="EX52" s="72"/>
      <c r="EY52" s="72"/>
      <c r="EZ52" s="72"/>
      <c r="FP52" s="3"/>
      <c r="FR52" s="2"/>
    </row>
    <row r="53" spans="1:174" x14ac:dyDescent="0.3">
      <c r="A53" s="3">
        <f t="shared" si="0"/>
        <v>45818</v>
      </c>
      <c r="B53" s="47" t="s">
        <v>136</v>
      </c>
      <c r="C53" s="2">
        <f>VLOOKUP(C$1,EMD_Returns!$B:$XFD,MATCH('Headline Attribution'!$B53,EMD_Returns!$8:$8,0)-1,FALSE)/100</f>
        <v>1.41090387861809E-3</v>
      </c>
      <c r="D53" s="2">
        <f>VLOOKUP(D$1,EMD_Returns!$B:$XFD,MATCH('Headline Attribution'!$B53,EMD_Returns!$8:$8,0)-1,FALSE)/100</f>
        <v>3.9067557086180899E-4</v>
      </c>
      <c r="E53" s="2">
        <f>IFERROR(VLOOKUP(E$1,EMD_Returns!$B:$XFD,MATCH('Headline Attribution'!$B53,EMD_Returns!$8:$8,0)-1,FALSE)/100,"#N/A")</f>
        <v>2.7332181638695103E-3</v>
      </c>
      <c r="F53" s="2">
        <f>VLOOKUP(F$1,EMD_Returns!$B:$XFD,MATCH('Headline Attribution'!$B53,EMD_Returns!$8:$8,0)-1,FALSE)/100</f>
        <v>1.9317956562285902E-3</v>
      </c>
      <c r="G53" s="2">
        <f>VLOOKUP(G$1,EMD_Returns!$B:$XFD,MATCH('Headline Attribution'!$B53,EMD_Returns!$8:$8,0)-1,FALSE)/100</f>
        <v>1.2972572275760099E-3</v>
      </c>
      <c r="I53" s="9">
        <f t="shared" si="1"/>
        <v>45818</v>
      </c>
      <c r="J53" s="2">
        <f>VLOOKUP(J$1,EMD_Returns!$B:$XFD,MATCH('Headline Attribution'!$B53,EMD_Returns!$8:$8,0)-1,FALSE)/100</f>
        <v>1.5816993338837501E-3</v>
      </c>
      <c r="K53" s="85">
        <f>VLOOKUP(K$1,EMD_Returns!$B:$XFD,MATCH('Headline Attribution'!$B53,EMD_Returns!$32:$32,0)-1,FALSE)/100</f>
        <v>9.9520184999990513E-4</v>
      </c>
      <c r="L53" s="2">
        <f t="shared" si="51"/>
        <v>5.8649748388384495E-4</v>
      </c>
      <c r="M53" s="2">
        <f t="shared" si="52"/>
        <v>6.8649636211597365E-3</v>
      </c>
      <c r="N53" s="2" t="e">
        <f t="shared" si="53"/>
        <v>#N/A</v>
      </c>
      <c r="O53" s="2">
        <f t="array" ref="O53">(PRODUCT($J$2:J53+1))-1</f>
        <v>2.4610016265745216E-2</v>
      </c>
      <c r="P53" s="2">
        <f t="array" ref="P53">(PRODUCT($K$2:K53+1))-1</f>
        <v>1.7745052644585479E-2</v>
      </c>
      <c r="Q53" s="69">
        <f t="shared" si="54"/>
        <v>102.46100162657443</v>
      </c>
      <c r="R53" s="69">
        <f t="shared" si="55"/>
        <v>101.77450526445853</v>
      </c>
      <c r="T53" s="3">
        <f t="shared" si="4"/>
        <v>45818</v>
      </c>
      <c r="U53" s="70">
        <f>VLOOKUP(U$1,Market_Values!B:XFD,MATCH('Headline Attribution'!$B53,EMD_Returns!$8:$8,0)-1,FALSE)</f>
        <v>384560120.61036402</v>
      </c>
      <c r="V53" s="70">
        <f>VLOOKUP(V$1,Market_Values!$B:$XFD,MATCH('Headline Attribution'!$B53,EMD_Returns!$8:$8,0)-1,FALSE)</f>
        <v>190229689.19214001</v>
      </c>
      <c r="W53" s="70">
        <f>VLOOKUP(W$1,Market_Values!$B:$XFD,MATCH('Headline Attribution'!$B53,EMD_Returns!$8:$8,0)-1,FALSE)</f>
        <v>233090230.27200001</v>
      </c>
      <c r="X53" s="70">
        <f>VLOOKUP(X$1,Market_Values!$B:$XFD,MATCH('Headline Attribution'!$B53,EMD_Returns!$8:$8,0)-1,FALSE)</f>
        <v>272172964.26560003</v>
      </c>
      <c r="Y53" s="70">
        <f>VLOOKUP(Y$1,Market_Values!$B:$XFD,MATCH('Headline Attribution'!$B53,EMD_Returns!$8:$8,0)-1,FALSE)</f>
        <v>251177094.93040001</v>
      </c>
      <c r="Z53" s="71"/>
      <c r="AA53" s="3">
        <f t="shared" si="5"/>
        <v>45818</v>
      </c>
      <c r="AB53" s="72">
        <f t="shared" si="33"/>
        <v>1.41090387861809E-3</v>
      </c>
      <c r="AC53" s="72">
        <f t="shared" si="34"/>
        <v>3.9067557086180899E-4</v>
      </c>
      <c r="AD53" s="72">
        <f t="shared" si="35"/>
        <v>2.7332181638695103E-3</v>
      </c>
      <c r="AE53" s="72">
        <f t="shared" si="36"/>
        <v>1.9317956562285902E-3</v>
      </c>
      <c r="AF53" s="72">
        <f t="shared" si="37"/>
        <v>1.2972572275760099E-3</v>
      </c>
      <c r="AG53" s="2"/>
      <c r="AH53" s="9">
        <f t="shared" si="6"/>
        <v>45818</v>
      </c>
      <c r="AI53" s="2">
        <f t="array" ref="AI53">PRODUCT(AB$2:AB53+1)-1</f>
        <v>1.8073355507600919E-2</v>
      </c>
      <c r="AJ53" s="2">
        <f t="array" ref="AJ53">PRODUCT($AC$2:AC53+1)-1</f>
        <v>1.034362355344598E-2</v>
      </c>
      <c r="AK53" s="2" cm="1">
        <f t="array" ref="AK53">IFERROR(PRODUCT($AD$2:AD53+1)-1,"#N/A")</f>
        <v>5.0161540449728204E-2</v>
      </c>
      <c r="AL53" s="2">
        <f t="array" ref="AL53">PRODUCT(AE$2:AE53+1)-1</f>
        <v>1.8311677908657398E-2</v>
      </c>
      <c r="AM53" s="2">
        <f t="array" ref="AM53">PRODUCT(AF$2:AF53+1)-1</f>
        <v>2.9354849750536482E-2</v>
      </c>
      <c r="AN53" s="2"/>
      <c r="AO53" s="3">
        <f t="shared" si="7"/>
        <v>45818</v>
      </c>
      <c r="AP53" s="2">
        <f t="shared" si="38"/>
        <v>1.949539284461886E-3</v>
      </c>
      <c r="AQ53" s="2">
        <f t="shared" si="8"/>
        <v>9.5433743446198091E-4</v>
      </c>
      <c r="AR53" s="2">
        <f t="shared" si="39"/>
        <v>6.8649636211597365E-3</v>
      </c>
      <c r="AS53" s="2" t="e">
        <f t="shared" si="56"/>
        <v>#N/A</v>
      </c>
      <c r="AT53" s="2">
        <f t="array" ref="AT53">PRODUCT($AP$2:AP53+1)-1</f>
        <v>3.0400043030725188E-2</v>
      </c>
      <c r="AU53" s="2">
        <f t="shared" si="10"/>
        <v>1.7745052644585479E-2</v>
      </c>
      <c r="AV53" s="69">
        <f t="shared" si="57"/>
        <v>103.04000430307258</v>
      </c>
      <c r="AW53" s="69">
        <f t="shared" si="11"/>
        <v>101.77450526445853</v>
      </c>
      <c r="AX53" s="2"/>
      <c r="AY53" s="2">
        <f t="shared" si="41"/>
        <v>1.5882366546339797E-3</v>
      </c>
      <c r="AZ53" s="2">
        <f t="shared" si="42"/>
        <v>1.6510805568624139E-3</v>
      </c>
      <c r="BA53" s="2">
        <f t="shared" si="58"/>
        <v>6.2843902228434251E-5</v>
      </c>
      <c r="BB53" s="2">
        <f t="shared" si="43"/>
        <v>4.4689821552346835E-5</v>
      </c>
      <c r="BC53" s="2"/>
      <c r="BD53" s="78">
        <f t="shared" si="13"/>
        <v>45818</v>
      </c>
      <c r="BE53" s="2">
        <f t="shared" si="44"/>
        <v>1.5752256698159928E-3</v>
      </c>
      <c r="BF53" s="72">
        <f t="shared" si="45"/>
        <v>4.4689821552346835E-5</v>
      </c>
      <c r="BG53" s="2" cm="1">
        <f t="array" ref="BG53">(PRODUCT(BF$2:BF53+1))-1</f>
        <v>1.6893692679498251E-4</v>
      </c>
      <c r="BH53" s="72">
        <f t="shared" si="46"/>
        <v>6.696026694364754E-3</v>
      </c>
      <c r="BI53" s="73">
        <f t="shared" si="47"/>
        <v>1270442.7176163809</v>
      </c>
      <c r="BJ53" s="74">
        <f>SUM($BI$2:BI53)</f>
        <v>16400159.894057671</v>
      </c>
      <c r="BK53" s="72">
        <f t="shared" si="14"/>
        <v>7.5854887046421108E-5</v>
      </c>
      <c r="BL53" s="2">
        <f>SUM($BK$2:BK53)</f>
        <v>2.6515026133092524E-3</v>
      </c>
      <c r="BM53" s="2"/>
      <c r="BN53" s="79">
        <f t="shared" si="15"/>
        <v>45818</v>
      </c>
      <c r="BO53" s="2">
        <f t="array" ref="BO53">(PRODUCT(AB$2:AB53+1)-1)-(PRODUCT($K$2:$K53+1)-1)</f>
        <v>3.2830286301543943E-4</v>
      </c>
      <c r="BP53" s="2">
        <f t="array" ref="BP53">AJ53-(PRODUCT($K$2:K53+1)-1)</f>
        <v>-7.4014290911394998E-3</v>
      </c>
      <c r="BQ53" s="2" t="e">
        <f>NA()</f>
        <v>#N/A</v>
      </c>
      <c r="BR53" s="2">
        <f t="array" ref="BR53">(PRODUCT(AE$2:AE53+1)-1)-(PRODUCT($K$2:$K53+1)-1)</f>
        <v>5.6662526407191827E-4</v>
      </c>
      <c r="BS53" s="2"/>
      <c r="BT53" s="3">
        <f t="shared" si="16"/>
        <v>45818</v>
      </c>
      <c r="BU53" s="2">
        <f t="shared" si="17"/>
        <v>3.9067557086180899E-4</v>
      </c>
      <c r="BV53" s="2">
        <f t="shared" si="18"/>
        <v>-6.0452627913809608E-4</v>
      </c>
      <c r="BW53" s="2" cm="1">
        <f t="array" ref="BW53">PRODUCT($BU$2:BU53+1)-1</f>
        <v>1.034362355344598E-2</v>
      </c>
      <c r="BX53" s="2">
        <f t="array" ref="BX53">BW53-(PRODUCT($K$2:K53+1)-1)</f>
        <v>-7.4014290911394998E-3</v>
      </c>
      <c r="BY53" s="2">
        <f t="shared" si="19"/>
        <v>-5.5971908481237216E-5</v>
      </c>
      <c r="BZ53" s="2"/>
      <c r="CC53" s="3">
        <v>44722</v>
      </c>
      <c r="CD53" s="2">
        <v>-1.8405991841105002E-2</v>
      </c>
      <c r="CE53" s="2">
        <v>-1.6178941938199E-2</v>
      </c>
      <c r="CF53" s="2" t="e">
        <f>NA()</f>
        <v>#N/A</v>
      </c>
      <c r="CG53" s="2">
        <v>-2.0270063177265998E-2</v>
      </c>
      <c r="CH53" s="2">
        <v>-1.997931584182544E-2</v>
      </c>
      <c r="CJ53" s="9">
        <f t="shared" si="20"/>
        <v>44722</v>
      </c>
      <c r="CK53" s="2">
        <f t="array" ref="CK53">PRODUCT(CD$2:CD53+1)-1</f>
        <v>-3.7010903597893607E-2</v>
      </c>
      <c r="CL53" s="2">
        <f t="array" ref="CL53">PRODUCT(CE$2:CE53+1)-1</f>
        <v>-5.733806118214646E-2</v>
      </c>
      <c r="CM53" s="2"/>
      <c r="CN53" s="2">
        <f t="array" ref="CN53">PRODUCT(CG$2:CG53+1)-1</f>
        <v>-8.0024574584525388E-2</v>
      </c>
      <c r="CO53" s="2">
        <f t="array" ref="CO53">PRODUCT(CH$2:CH53+1)-1</f>
        <v>-9.1911226134088309E-2</v>
      </c>
      <c r="CQ53" s="9">
        <f t="shared" si="21"/>
        <v>44722</v>
      </c>
      <c r="CR53" s="72">
        <f t="shared" si="22"/>
        <v>5.4900322536194701E-2</v>
      </c>
      <c r="CS53" s="72">
        <f t="shared" si="23"/>
        <v>3.4573164951941848E-2</v>
      </c>
      <c r="CT53" s="72"/>
      <c r="CU53" s="72">
        <f t="shared" si="24"/>
        <v>1.1886651549562921E-2</v>
      </c>
      <c r="CV53" s="72"/>
      <c r="CW53" s="3">
        <f t="shared" si="25"/>
        <v>44722</v>
      </c>
      <c r="CX53" s="75">
        <f t="shared" si="48"/>
        <v>91.665781889655861</v>
      </c>
      <c r="CY53" s="75">
        <f t="shared" si="49"/>
        <v>90.409343931549131</v>
      </c>
      <c r="CZ53" s="75">
        <f t="shared" si="50"/>
        <v>101.3897213534234</v>
      </c>
      <c r="DA53" s="72">
        <f>(CZ53/MAX($CZ$2:CZ53))-1</f>
        <v>-2.9667469283101155E-4</v>
      </c>
      <c r="DC53" s="3">
        <f t="shared" si="26"/>
        <v>44722</v>
      </c>
      <c r="DD53" s="2">
        <f t="shared" si="27"/>
        <v>1.5733240007204385E-3</v>
      </c>
      <c r="DE53" s="2">
        <f t="shared" si="28"/>
        <v>3.8003739036264403E-3</v>
      </c>
      <c r="DF53" s="2" t="e">
        <f>NA()</f>
        <v>#N/A</v>
      </c>
      <c r="DG53" s="2">
        <f t="shared" si="29"/>
        <v>-2.907473354405582E-4</v>
      </c>
      <c r="DH53" s="69"/>
      <c r="DI53" s="3">
        <f t="shared" si="59"/>
        <v>44722</v>
      </c>
      <c r="DJ53" s="2">
        <f t="shared" si="60"/>
        <v>5.697606504885145E-2</v>
      </c>
      <c r="DK53" s="2">
        <f t="shared" si="61"/>
        <v>5.445751713174854E-2</v>
      </c>
      <c r="DL53" s="2" t="e">
        <f>NA()</f>
        <v>#N/A</v>
      </c>
      <c r="DM53" s="2">
        <f t="shared" si="62"/>
        <v>2.1711443760803178E-2</v>
      </c>
      <c r="EM53" s="72"/>
      <c r="EN53" s="72"/>
      <c r="EO53" s="72"/>
      <c r="EP53" s="72"/>
      <c r="EQ53" s="72"/>
      <c r="ER53" s="72"/>
      <c r="ES53" s="72"/>
      <c r="ET53" s="72"/>
      <c r="EU53" s="72"/>
      <c r="EV53" s="72"/>
      <c r="EX53" s="72"/>
      <c r="EY53" s="72"/>
      <c r="EZ53" s="72"/>
      <c r="FP53" s="3"/>
      <c r="FR53" s="2"/>
    </row>
    <row r="54" spans="1:174" x14ac:dyDescent="0.3">
      <c r="A54" s="3">
        <f t="shared" si="0"/>
        <v>45819</v>
      </c>
      <c r="B54" s="47" t="s">
        <v>137</v>
      </c>
      <c r="C54" s="2">
        <f>VLOOKUP(C$1,EMD_Returns!$B:$XFD,MATCH('Headline Attribution'!$B54,EMD_Returns!$8:$8,0)-1,FALSE)/100</f>
        <v>5.9498310903638397E-4</v>
      </c>
      <c r="D54" s="2">
        <f>VLOOKUP(D$1,EMD_Returns!$B:$XFD,MATCH('Headline Attribution'!$B54,EMD_Returns!$8:$8,0)-1,FALSE)/100</f>
        <v>1.6408485123125E-3</v>
      </c>
      <c r="E54" s="2">
        <f>IFERROR(VLOOKUP(E$1,EMD_Returns!$B:$XFD,MATCH('Headline Attribution'!$B54,EMD_Returns!$8:$8,0)-1,FALSE)/100,"#N/A")</f>
        <v>2.1473883696461198E-3</v>
      </c>
      <c r="F54" s="2">
        <f>VLOOKUP(F$1,EMD_Returns!$B:$XFD,MATCH('Headline Attribution'!$B54,EMD_Returns!$8:$8,0)-1,FALSE)/100</f>
        <v>1.6891035697681499E-3</v>
      </c>
      <c r="G54" s="2">
        <f>VLOOKUP(G$1,EMD_Returns!$B:$XFD,MATCH('Headline Attribution'!$B54,EMD_Returns!$8:$8,0)-1,FALSE)/100</f>
        <v>8.3287062742920493E-4</v>
      </c>
      <c r="I54" s="9">
        <f t="shared" si="1"/>
        <v>45819</v>
      </c>
      <c r="J54" s="2">
        <f>VLOOKUP(J$1,EMD_Returns!$B:$XFD,MATCH('Headline Attribution'!$B54,EMD_Returns!$8:$8,0)-1,FALSE)/100</f>
        <v>1.2850329627542801E-3</v>
      </c>
      <c r="K54" s="85">
        <f>VLOOKUP(K$1,EMD_Returns!$B:$XFD,MATCH('Headline Attribution'!$B54,EMD_Returns!$32:$32,0)-1,FALSE)/100</f>
        <v>1.2083151999999801E-3</v>
      </c>
      <c r="L54" s="2">
        <f t="shared" si="51"/>
        <v>7.671776275430006E-5</v>
      </c>
      <c r="M54" s="2">
        <f t="shared" si="52"/>
        <v>6.9518644491943782E-3</v>
      </c>
      <c r="N54" s="2" t="e">
        <f t="shared" si="53"/>
        <v>#N/A</v>
      </c>
      <c r="O54" s="2">
        <f t="array" ref="O54">(PRODUCT($J$2:J54+1))-1</f>
        <v>2.5926673910614983E-2</v>
      </c>
      <c r="P54" s="2">
        <f t="array" ref="P54">(PRODUCT($K$2:K54+1))-1</f>
        <v>1.8974809461420605E-2</v>
      </c>
      <c r="Q54" s="69">
        <f t="shared" si="54"/>
        <v>102.5926673910614</v>
      </c>
      <c r="R54" s="69">
        <f t="shared" si="55"/>
        <v>101.89748094614205</v>
      </c>
      <c r="T54" s="3">
        <f t="shared" si="4"/>
        <v>45819</v>
      </c>
      <c r="U54" s="70">
        <f>VLOOKUP(U$1,Market_Values!B:XFD,MATCH('Headline Attribution'!$B54,EMD_Returns!$8:$8,0)-1,FALSE)</f>
        <v>385102697.97609502</v>
      </c>
      <c r="V54" s="70">
        <f>VLOOKUP(V$1,Market_Values!$B:$XFD,MATCH('Headline Attribution'!$B54,EMD_Returns!$8:$8,0)-1,FALSE)</f>
        <v>190304007.28455999</v>
      </c>
      <c r="W54" s="70">
        <f>VLOOKUP(W$1,Market_Values!$B:$XFD,MATCH('Headline Attribution'!$B54,EMD_Returns!$8:$8,0)-1,FALSE)</f>
        <v>233727316.72319999</v>
      </c>
      <c r="X54" s="70">
        <f>VLOOKUP(X$1,Market_Values!$B:$XFD,MATCH('Headline Attribution'!$B54,EMD_Returns!$8:$8,0)-1,FALSE)</f>
        <v>272702525.82178599</v>
      </c>
      <c r="Y54" s="70">
        <f>VLOOKUP(Y$1,Market_Values!$B:$XFD,MATCH('Headline Attribution'!$B54,EMD_Returns!$8:$8,0)-1,FALSE)</f>
        <v>251502936.2322</v>
      </c>
      <c r="Z54" s="71"/>
      <c r="AA54" s="3">
        <f t="shared" si="5"/>
        <v>45819</v>
      </c>
      <c r="AB54" s="72">
        <f t="shared" si="33"/>
        <v>5.9498310903638397E-4</v>
      </c>
      <c r="AC54" s="72">
        <f t="shared" si="34"/>
        <v>1.6408485123125E-3</v>
      </c>
      <c r="AD54" s="72">
        <f t="shared" si="35"/>
        <v>2.1473883696461198E-3</v>
      </c>
      <c r="AE54" s="72">
        <f t="shared" si="36"/>
        <v>1.6891035697681499E-3</v>
      </c>
      <c r="AF54" s="72">
        <f t="shared" si="37"/>
        <v>8.3287062742920493E-4</v>
      </c>
      <c r="AG54" s="2"/>
      <c r="AH54" s="9">
        <f t="shared" si="6"/>
        <v>45819</v>
      </c>
      <c r="AI54" s="2">
        <f t="array" ref="AI54">PRODUCT(AB$2:AB54+1)-1</f>
        <v>1.8679091957887861E-2</v>
      </c>
      <c r="AJ54" s="2">
        <f t="array" ref="AJ54">PRODUCT($AC$2:AC54+1)-1</f>
        <v>1.2001444385077997E-2</v>
      </c>
      <c r="AK54" s="2" cm="1">
        <f t="array" ref="AK54">IFERROR(PRODUCT($AD$2:AD54+1)-1,"#N/A")</f>
        <v>5.2416645127939532E-2</v>
      </c>
      <c r="AL54" s="2">
        <f t="array" ref="AL54">PRODUCT(AE$2:AE54+1)-1</f>
        <v>2.003171179894947E-2</v>
      </c>
      <c r="AM54" s="2">
        <f t="array" ref="AM54">PRODUCT(AF$2:AF54+1)-1</f>
        <v>3.0212169170095615E-2</v>
      </c>
      <c r="AN54" s="2"/>
      <c r="AO54" s="3">
        <f t="shared" si="7"/>
        <v>45819</v>
      </c>
      <c r="AP54" s="2">
        <f t="shared" si="38"/>
        <v>1.5837745461695007E-3</v>
      </c>
      <c r="AQ54" s="2">
        <f t="shared" si="8"/>
        <v>3.7545934616952065E-4</v>
      </c>
      <c r="AR54" s="2">
        <f t="shared" si="39"/>
        <v>6.9518644491943782E-3</v>
      </c>
      <c r="AS54" s="2" t="e">
        <f t="shared" si="56"/>
        <v>#N/A</v>
      </c>
      <c r="AT54" s="2">
        <f t="array" ref="AT54">PRODUCT($AP$2:AP54+1)-1</f>
        <v>3.2031964391249224E-2</v>
      </c>
      <c r="AU54" s="2">
        <f t="shared" si="10"/>
        <v>1.8974809461420605E-2</v>
      </c>
      <c r="AV54" s="69">
        <f t="shared" si="57"/>
        <v>103.20319643912498</v>
      </c>
      <c r="AW54" s="69">
        <f t="shared" si="11"/>
        <v>101.89748094614205</v>
      </c>
      <c r="AX54" s="2"/>
      <c r="AY54" s="2">
        <f t="shared" si="41"/>
        <v>1.5775527697889937E-3</v>
      </c>
      <c r="AZ54" s="2">
        <f t="shared" si="42"/>
        <v>1.565279483782537E-3</v>
      </c>
      <c r="BA54" s="2">
        <f t="shared" si="58"/>
        <v>-1.2273286006456727E-5</v>
      </c>
      <c r="BB54" s="2">
        <f t="shared" si="43"/>
        <v>-8.7284456933166444E-6</v>
      </c>
      <c r="BC54" s="2"/>
      <c r="BD54" s="78">
        <f t="shared" si="13"/>
        <v>45819</v>
      </c>
      <c r="BE54" s="2">
        <f t="shared" si="44"/>
        <v>1.2816988757898607E-3</v>
      </c>
      <c r="BF54" s="72">
        <f t="shared" si="45"/>
        <v>-8.7284456933166444E-6</v>
      </c>
      <c r="BG54" s="2" cm="1">
        <f t="array" ref="BG54">(PRODUCT(BF$2:BF54+1))-1</f>
        <v>1.6020700654495457E-4</v>
      </c>
      <c r="BH54" s="72">
        <f t="shared" si="46"/>
        <v>6.7916574426494236E-3</v>
      </c>
      <c r="BI54" s="73">
        <f t="shared" si="47"/>
        <v>500614.77089885372</v>
      </c>
      <c r="BJ54" s="74">
        <f>SUM($BI$2:BI54)</f>
        <v>16900774.664956525</v>
      </c>
      <c r="BK54" s="72">
        <f t="shared" si="14"/>
        <v>2.8358060799267624E-4</v>
      </c>
      <c r="BL54" s="2">
        <f>SUM($BK$2:BK54)</f>
        <v>2.9350832213019288E-3</v>
      </c>
      <c r="BM54" s="2"/>
      <c r="BN54" s="79">
        <f t="shared" si="15"/>
        <v>45819</v>
      </c>
      <c r="BO54" s="2">
        <f t="array" ref="BO54">(PRODUCT(AB$2:AB54+1)-1)-(PRODUCT($K$2:$K54+1)-1)</f>
        <v>-2.9571750353274417E-4</v>
      </c>
      <c r="BP54" s="2">
        <f t="array" ref="BP54">AJ54-(PRODUCT($K$2:K54+1)-1)</f>
        <v>-6.973365076342608E-3</v>
      </c>
      <c r="BQ54" s="2" t="e">
        <f>NA()</f>
        <v>#N/A</v>
      </c>
      <c r="BR54" s="2">
        <f t="array" ref="BR54">(PRODUCT(AE$2:AE54+1)-1)-(PRODUCT($K$2:$K54+1)-1)</f>
        <v>1.0569023375288644E-3</v>
      </c>
      <c r="BS54" s="2"/>
      <c r="BT54" s="3">
        <f t="shared" si="16"/>
        <v>45819</v>
      </c>
      <c r="BU54" s="2">
        <f t="shared" si="17"/>
        <v>1.6408485123125E-3</v>
      </c>
      <c r="BV54" s="2">
        <f t="shared" si="18"/>
        <v>4.3253331231251995E-4</v>
      </c>
      <c r="BW54" s="2" cm="1">
        <f t="array" ref="BW54">PRODUCT($BU$2:BU54+1)-1</f>
        <v>1.2001444385077997E-2</v>
      </c>
      <c r="BX54" s="2">
        <f t="array" ref="BX54">BW54-(PRODUCT($K$2:K54+1)-1)</f>
        <v>-6.973365076342608E-3</v>
      </c>
      <c r="BY54" s="2">
        <f t="shared" si="19"/>
        <v>3.9981392123408595E-5</v>
      </c>
      <c r="BZ54" s="2"/>
      <c r="CC54" s="3">
        <v>44725</v>
      </c>
      <c r="CD54" s="2">
        <v>-2.82403967919755E-2</v>
      </c>
      <c r="CE54" s="2">
        <v>-2.3921276786749601E-2</v>
      </c>
      <c r="CF54" s="2" t="e">
        <f>NA()</f>
        <v>#N/A</v>
      </c>
      <c r="CG54" s="2">
        <v>-3.23257976255018E-2</v>
      </c>
      <c r="CH54" s="2">
        <v>-3.3332437119389047E-2</v>
      </c>
      <c r="CJ54" s="9">
        <f t="shared" si="20"/>
        <v>44725</v>
      </c>
      <c r="CK54" s="2">
        <f t="array" ref="CK54">PRODUCT(CD$2:CD54+1)-1</f>
        <v>-6.4206097786635108E-2</v>
      </c>
      <c r="CL54" s="2">
        <f t="array" ref="CL54">PRODUCT(CE$2:CE54+1)-1</f>
        <v>-7.9887738336942404E-2</v>
      </c>
      <c r="CM54" s="2"/>
      <c r="CN54" s="2">
        <f t="array" ref="CN54">PRODUCT(CG$2:CG54+1)-1</f>
        <v>-0.10976351400694095</v>
      </c>
      <c r="CO54" s="2">
        <f t="array" ref="CO54">PRODUCT(CH$2:CH54+1)-1</f>
        <v>-0.12218003808779687</v>
      </c>
      <c r="CQ54" s="9">
        <f t="shared" si="21"/>
        <v>44725</v>
      </c>
      <c r="CR54" s="72">
        <f t="shared" si="22"/>
        <v>5.7973940301161764E-2</v>
      </c>
      <c r="CS54" s="72">
        <f t="shared" si="23"/>
        <v>4.2292299750854467E-2</v>
      </c>
      <c r="CT54" s="72"/>
      <c r="CU54" s="72">
        <f t="shared" si="24"/>
        <v>1.2416524080855917E-2</v>
      </c>
      <c r="CV54" s="72"/>
      <c r="CW54" s="3">
        <f t="shared" si="25"/>
        <v>44725</v>
      </c>
      <c r="CX54" s="75">
        <f t="shared" si="48"/>
        <v>88.702612375107464</v>
      </c>
      <c r="CY54" s="75">
        <f t="shared" si="49"/>
        <v>87.395780159945545</v>
      </c>
      <c r="CZ54" s="75">
        <f t="shared" si="50"/>
        <v>101.4953035635934</v>
      </c>
      <c r="DA54" s="72">
        <f>(CZ54/MAX($CZ$2:CZ54))-1</f>
        <v>0</v>
      </c>
      <c r="DC54" s="3">
        <f t="shared" si="26"/>
        <v>44725</v>
      </c>
      <c r="DD54" s="2">
        <f t="shared" si="27"/>
        <v>5.0920403274135467E-3</v>
      </c>
      <c r="DE54" s="2">
        <f t="shared" si="28"/>
        <v>9.4111603326394455E-3</v>
      </c>
      <c r="DF54" s="2" t="e">
        <f>NA()</f>
        <v>#N/A</v>
      </c>
      <c r="DG54" s="2">
        <f t="shared" si="29"/>
        <v>1.0066394938872472E-3</v>
      </c>
      <c r="DH54" s="69"/>
      <c r="DI54" s="3">
        <f t="shared" si="59"/>
        <v>44725</v>
      </c>
      <c r="DJ54" s="2">
        <f t="shared" si="60"/>
        <v>5.8972399436368457E-2</v>
      </c>
      <c r="DK54" s="2">
        <f t="shared" si="61"/>
        <v>6.3001074216541497E-2</v>
      </c>
      <c r="DL54" s="2" t="e">
        <f>NA()</f>
        <v>#N/A</v>
      </c>
      <c r="DM54" s="2">
        <f t="shared" si="62"/>
        <v>2.1596382369287875E-2</v>
      </c>
      <c r="EM54" s="72"/>
      <c r="EN54" s="72"/>
      <c r="EO54" s="72"/>
      <c r="EP54" s="72"/>
      <c r="EQ54" s="72"/>
      <c r="ER54" s="72"/>
      <c r="ES54" s="72"/>
      <c r="ET54" s="72"/>
      <c r="EU54" s="72"/>
      <c r="EV54" s="72"/>
      <c r="EX54" s="72"/>
      <c r="EY54" s="72"/>
      <c r="EZ54" s="72"/>
      <c r="FP54" s="3"/>
      <c r="FR54" s="2"/>
    </row>
    <row r="55" spans="1:174" x14ac:dyDescent="0.3">
      <c r="A55" s="3">
        <f t="shared" si="0"/>
        <v>45820</v>
      </c>
      <c r="B55" s="47" t="s">
        <v>138</v>
      </c>
      <c r="C55" s="2">
        <f>VLOOKUP(C$1,EMD_Returns!$B:$XFD,MATCH('Headline Attribution'!$B55,EMD_Returns!$8:$8,0)-1,FALSE)/100</f>
        <v>1.2806600065185E-3</v>
      </c>
      <c r="D55" s="2">
        <f>VLOOKUP(D$1,EMD_Returns!$B:$XFD,MATCH('Headline Attribution'!$B55,EMD_Returns!$8:$8,0)-1,FALSE)/100</f>
        <v>4.8768389288711395E-4</v>
      </c>
      <c r="E55" s="2">
        <f>IFERROR(VLOOKUP(E$1,EMD_Returns!$B:$XFD,MATCH('Headline Attribution'!$B55,EMD_Returns!$8:$8,0)-1,FALSE)/100,"#N/A")</f>
        <v>1.2647968957215699E-3</v>
      </c>
      <c r="F55" s="2">
        <f>VLOOKUP(F$1,EMD_Returns!$B:$XFD,MATCH('Headline Attribution'!$B55,EMD_Returns!$8:$8,0)-1,FALSE)/100</f>
        <v>7.3862356269360806E-4</v>
      </c>
      <c r="G55" s="2">
        <f>VLOOKUP(G$1,EMD_Returns!$B:$XFD,MATCH('Headline Attribution'!$B55,EMD_Returns!$8:$8,0)-1,FALSE)/100</f>
        <v>1.6643550624131402E-3</v>
      </c>
      <c r="I55" s="9">
        <f t="shared" si="1"/>
        <v>45820</v>
      </c>
      <c r="J55" s="2">
        <f>VLOOKUP(J$1,EMD_Returns!$B:$XFD,MATCH('Headline Attribution'!$B55,EMD_Returns!$8:$8,0)-1,FALSE)/100</f>
        <v>1.12609434949706E-3</v>
      </c>
      <c r="K55" s="85">
        <f>VLOOKUP(K$1,EMD_Returns!$B:$XFD,MATCH('Headline Attribution'!$B55,EMD_Returns!$32:$32,0)-1,FALSE)/100</f>
        <v>1.2990165999999801E-3</v>
      </c>
      <c r="L55" s="2">
        <f t="shared" si="51"/>
        <v>-1.7292225050292011E-4</v>
      </c>
      <c r="M55" s="2">
        <f t="shared" si="52"/>
        <v>6.7834894872111917E-3</v>
      </c>
      <c r="N55" s="2" t="e">
        <f t="shared" si="53"/>
        <v>#N/A</v>
      </c>
      <c r="O55" s="2">
        <f t="array" ref="O55">(PRODUCT($J$2:J55+1))-1</f>
        <v>2.7081964141103976E-2</v>
      </c>
      <c r="P55" s="2">
        <f t="array" ref="P55">(PRODUCT($K$2:K55+1))-1</f>
        <v>2.0298474653892784E-2</v>
      </c>
      <c r="Q55" s="69">
        <f t="shared" si="54"/>
        <v>102.7081964141103</v>
      </c>
      <c r="R55" s="69">
        <f t="shared" si="55"/>
        <v>102.02984746538927</v>
      </c>
      <c r="T55" s="3">
        <f t="shared" si="4"/>
        <v>45820</v>
      </c>
      <c r="U55" s="70">
        <f>VLOOKUP(U$1,Market_Values!B:XFD,MATCH('Headline Attribution'!$B55,EMD_Returns!$8:$8,0)-1,FALSE)</f>
        <v>385331827.576635</v>
      </c>
      <c r="V55" s="70">
        <f>VLOOKUP(V$1,Market_Values!$B:$XFD,MATCH('Headline Attribution'!$B55,EMD_Returns!$8:$8,0)-1,FALSE)</f>
        <v>190616267.33180001</v>
      </c>
      <c r="W55" s="70">
        <f>VLOOKUP(W$1,Market_Values!$B:$XFD,MATCH('Headline Attribution'!$B55,EMD_Returns!$8:$8,0)-1,FALSE)</f>
        <v>234229220.04480001</v>
      </c>
      <c r="X55" s="70">
        <f>VLOOKUP(X$1,Market_Values!$B:$XFD,MATCH('Headline Attribution'!$B55,EMD_Returns!$8:$8,0)-1,FALSE)</f>
        <v>273163140.47735399</v>
      </c>
      <c r="Y55" s="70">
        <f>VLOOKUP(Y$1,Market_Values!$B:$XFD,MATCH('Headline Attribution'!$B55,EMD_Returns!$8:$8,0)-1,FALSE)</f>
        <v>251712405.64050001</v>
      </c>
      <c r="Z55" s="71"/>
      <c r="AA55" s="3">
        <f t="shared" si="5"/>
        <v>45820</v>
      </c>
      <c r="AB55" s="72">
        <f t="shared" si="33"/>
        <v>1.2806600065185E-3</v>
      </c>
      <c r="AC55" s="72">
        <f t="shared" si="34"/>
        <v>4.8768389288711395E-4</v>
      </c>
      <c r="AD55" s="72">
        <f t="shared" si="35"/>
        <v>1.2647968957215699E-3</v>
      </c>
      <c r="AE55" s="72">
        <f t="shared" si="36"/>
        <v>7.3862356269360806E-4</v>
      </c>
      <c r="AF55" s="72">
        <f t="shared" si="37"/>
        <v>1.6643550624131402E-3</v>
      </c>
      <c r="AG55" s="2"/>
      <c r="AH55" s="9">
        <f t="shared" si="6"/>
        <v>45820</v>
      </c>
      <c r="AI55" s="2">
        <f t="array" ref="AI55">PRODUCT(AB$2:AB55+1)-1</f>
        <v>1.9983673530434842E-2</v>
      </c>
      <c r="AJ55" s="2">
        <f t="array" ref="AJ55">PRODUCT($AC$2:AC55+1)-1</f>
        <v>1.2494981189083099E-2</v>
      </c>
      <c r="AK55" s="2" cm="1">
        <f t="array" ref="AK55">IFERROR(PRODUCT($AD$2:AD55+1)-1,"#N/A")</f>
        <v>5.3747738433703063E-2</v>
      </c>
      <c r="AL55" s="2">
        <f t="array" ref="AL55">PRODUCT(AE$2:AE55+1)-1</f>
        <v>2.0785131255978806E-2</v>
      </c>
      <c r="AM55" s="2">
        <f t="array" ref="AM55">PRODUCT(AF$2:AF55+1)-1</f>
        <v>3.1926808009213437E-2</v>
      </c>
      <c r="AN55" s="2"/>
      <c r="AO55" s="3">
        <f t="shared" si="7"/>
        <v>45820</v>
      </c>
      <c r="AP55" s="2">
        <f t="shared" si="38"/>
        <v>1.3877405533926799E-3</v>
      </c>
      <c r="AQ55" s="2">
        <f t="shared" si="8"/>
        <v>8.8723953392699827E-5</v>
      </c>
      <c r="AR55" s="2">
        <f t="shared" si="39"/>
        <v>6.7834894872111917E-3</v>
      </c>
      <c r="AS55" s="2" t="e">
        <f t="shared" si="56"/>
        <v>#N/A</v>
      </c>
      <c r="AT55" s="2">
        <f t="array" ref="AT55">PRODUCT($AP$2:AP55+1)-1</f>
        <v>3.3464157000632433E-2</v>
      </c>
      <c r="AU55" s="2">
        <f t="shared" si="10"/>
        <v>2.0298474653892784E-2</v>
      </c>
      <c r="AV55" s="69">
        <f t="shared" si="57"/>
        <v>103.3464157000633</v>
      </c>
      <c r="AW55" s="69">
        <f t="shared" si="11"/>
        <v>102.02984746538927</v>
      </c>
      <c r="AX55" s="2"/>
      <c r="AY55" s="2">
        <f t="shared" si="41"/>
        <v>1.038864853428858E-3</v>
      </c>
      <c r="AZ55" s="2">
        <f t="shared" si="42"/>
        <v>1.0633821792910114E-3</v>
      </c>
      <c r="BA55" s="2">
        <f t="shared" si="58"/>
        <v>2.4517325862153392E-5</v>
      </c>
      <c r="BB55" s="2">
        <f t="shared" si="43"/>
        <v>1.7440972365426634E-5</v>
      </c>
      <c r="BC55" s="2"/>
      <c r="BD55" s="78">
        <f t="shared" si="13"/>
        <v>45820</v>
      </c>
      <c r="BE55" s="2">
        <f t="shared" si="44"/>
        <v>1.1236476108491488E-3</v>
      </c>
      <c r="BF55" s="72">
        <f t="shared" si="45"/>
        <v>1.7440972365426634E-5</v>
      </c>
      <c r="BG55" s="2" cm="1">
        <f t="array" ref="BG55">(PRODUCT(BF$2:BF55+1))-1</f>
        <v>1.7765077307640986E-4</v>
      </c>
      <c r="BH55" s="72">
        <f t="shared" si="46"/>
        <v>6.6058387141347819E-3</v>
      </c>
      <c r="BI55" s="73">
        <f t="shared" si="47"/>
        <v>118451.16782246187</v>
      </c>
      <c r="BJ55" s="74">
        <f>SUM($BI$2:BI55)</f>
        <v>17019225.832778987</v>
      </c>
      <c r="BK55" s="72">
        <f t="shared" si="14"/>
        <v>-6.0265431558137418E-5</v>
      </c>
      <c r="BL55" s="2">
        <f>SUM($BK$2:BK55)</f>
        <v>2.8748177897437912E-3</v>
      </c>
      <c r="BM55" s="2"/>
      <c r="BN55" s="79">
        <f t="shared" si="15"/>
        <v>45820</v>
      </c>
      <c r="BO55" s="2">
        <f t="array" ref="BO55">(PRODUCT(AB$2:AB55+1)-1)-(PRODUCT($K$2:$K55+1)-1)</f>
        <v>-3.1480112345794176E-4</v>
      </c>
      <c r="BP55" s="2">
        <f t="array" ref="BP55">AJ55-(PRODUCT($K$2:K55+1)-1)</f>
        <v>-7.8034934648096854E-3</v>
      </c>
      <c r="BQ55" s="2" t="e">
        <f>NA()</f>
        <v>#N/A</v>
      </c>
      <c r="BR55" s="2">
        <f t="array" ref="BR55">(PRODUCT(AE$2:AE55+1)-1)-(PRODUCT($K$2:$K55+1)-1)</f>
        <v>4.8665660208602191E-4</v>
      </c>
      <c r="BS55" s="2"/>
      <c r="BT55" s="3">
        <f t="shared" si="16"/>
        <v>45820</v>
      </c>
      <c r="BU55" s="2">
        <f t="shared" si="17"/>
        <v>4.8768389288711395E-4</v>
      </c>
      <c r="BV55" s="2">
        <f t="shared" si="18"/>
        <v>-8.113327071128662E-4</v>
      </c>
      <c r="BW55" s="2" cm="1">
        <f t="array" ref="BW55">PRODUCT($BU$2:BU55+1)-1</f>
        <v>1.2494981189083099E-2</v>
      </c>
      <c r="BX55" s="2">
        <f t="array" ref="BX55">BW55-(PRODUCT($K$2:K55+1)-1)</f>
        <v>-7.8034934648096854E-3</v>
      </c>
      <c r="BY55" s="2">
        <f t="shared" si="19"/>
        <v>-7.4891757530682319E-5</v>
      </c>
      <c r="BZ55" s="2"/>
      <c r="CC55" s="3">
        <v>44726</v>
      </c>
      <c r="CD55" s="2">
        <v>-4.8177077338492601E-3</v>
      </c>
      <c r="CE55" s="2">
        <v>-5.2410508220289698E-3</v>
      </c>
      <c r="CF55" s="2" t="e">
        <f>NA()</f>
        <v>#N/A</v>
      </c>
      <c r="CG55" s="2">
        <v>-6.8196144904709701E-3</v>
      </c>
      <c r="CH55" s="2">
        <v>-6.2719465980599631E-3</v>
      </c>
      <c r="CJ55" s="9">
        <f t="shared" si="20"/>
        <v>44726</v>
      </c>
      <c r="CK55" s="2">
        <f t="array" ref="CK55">PRODUCT(CD$2:CD55+1)-1</f>
        <v>-6.8714479306617449E-2</v>
      </c>
      <c r="CL55" s="2">
        <f t="array" ref="CL55">PRODUCT(CE$2:CE55+1)-1</f>
        <v>-8.4710093462290526E-2</v>
      </c>
      <c r="CM55" s="2"/>
      <c r="CN55" s="2">
        <f t="array" ref="CN55">PRODUCT(CG$2:CG55+1)-1</f>
        <v>-0.11583458364676513</v>
      </c>
      <c r="CO55" s="2">
        <f t="array" ref="CO55">PRODUCT(CH$2:CH55+1)-1</f>
        <v>-0.12768567801162123</v>
      </c>
      <c r="CQ55" s="9">
        <f t="shared" si="21"/>
        <v>44726</v>
      </c>
      <c r="CR55" s="72">
        <f t="shared" si="22"/>
        <v>5.897119870500378E-2</v>
      </c>
      <c r="CS55" s="72">
        <f t="shared" si="23"/>
        <v>4.2975584549330703E-2</v>
      </c>
      <c r="CT55" s="72"/>
      <c r="CU55" s="72">
        <f t="shared" si="24"/>
        <v>1.1851094364856096E-2</v>
      </c>
      <c r="CV55" s="72"/>
      <c r="CW55" s="3">
        <f t="shared" si="25"/>
        <v>44726</v>
      </c>
      <c r="CX55" s="75">
        <f t="shared" si="48"/>
        <v>88.097694754411549</v>
      </c>
      <c r="CY55" s="75">
        <f t="shared" si="49"/>
        <v>86.847638493886578</v>
      </c>
      <c r="CZ55" s="75">
        <f t="shared" si="50"/>
        <v>101.43936701354632</v>
      </c>
      <c r="DA55" s="72">
        <f>(CZ55/MAX($CZ$2:CZ55))-1</f>
        <v>-5.5112451594407919E-4</v>
      </c>
      <c r="DC55" s="3">
        <f t="shared" si="26"/>
        <v>44726</v>
      </c>
      <c r="DD55" s="2">
        <f t="shared" si="27"/>
        <v>1.4542388642107031E-3</v>
      </c>
      <c r="DE55" s="2">
        <f t="shared" si="28"/>
        <v>1.0308957760309934E-3</v>
      </c>
      <c r="DF55" s="2" t="e">
        <f>NA()</f>
        <v>#N/A</v>
      </c>
      <c r="DG55" s="2">
        <f t="shared" si="29"/>
        <v>-5.4766789241100702E-4</v>
      </c>
      <c r="DH55" s="69"/>
      <c r="DI55" s="3">
        <f t="shared" si="59"/>
        <v>44726</v>
      </c>
      <c r="DJ55" s="2">
        <f t="shared" si="60"/>
        <v>5.6170479162586044E-2</v>
      </c>
      <c r="DK55" s="2">
        <f t="shared" si="61"/>
        <v>5.881536408826929E-2</v>
      </c>
      <c r="DL55" s="2" t="e">
        <f>NA()</f>
        <v>#N/A</v>
      </c>
      <c r="DM55" s="2">
        <f t="shared" si="62"/>
        <v>2.1476685006238484E-2</v>
      </c>
      <c r="EM55" s="72"/>
      <c r="EN55" s="72"/>
      <c r="EO55" s="72"/>
      <c r="EP55" s="72"/>
      <c r="EQ55" s="72"/>
      <c r="ER55" s="72"/>
      <c r="ES55" s="72"/>
      <c r="ET55" s="72"/>
      <c r="EU55" s="72"/>
      <c r="EV55" s="72"/>
      <c r="EX55" s="72"/>
      <c r="EY55" s="72"/>
      <c r="EZ55" s="72"/>
      <c r="FP55" s="3"/>
      <c r="FR55" s="2"/>
    </row>
    <row r="56" spans="1:174" x14ac:dyDescent="0.3">
      <c r="A56" s="3">
        <f t="shared" si="0"/>
        <v>45821</v>
      </c>
      <c r="B56" s="47" t="s">
        <v>139</v>
      </c>
      <c r="C56" s="2">
        <f>VLOOKUP(C$1,EMD_Returns!$B:$XFD,MATCH('Headline Attribution'!$B56,EMD_Returns!$8:$8,0)-1,FALSE)/100</f>
        <v>-1.61905204858703E-3</v>
      </c>
      <c r="D56" s="2">
        <f>VLOOKUP(D$1,EMD_Returns!$B:$XFD,MATCH('Headline Attribution'!$B56,EMD_Returns!$8:$8,0)-1,FALSE)/100</f>
        <v>7.0361031029975195E-4</v>
      </c>
      <c r="E56" s="2">
        <f>IFERROR(VLOOKUP(E$1,EMD_Returns!$B:$XFD,MATCH('Headline Attribution'!$B56,EMD_Returns!$8:$8,0)-1,FALSE)/100,"#N/A")</f>
        <v>-3.30516685267179E-3</v>
      </c>
      <c r="F56" s="2">
        <f>VLOOKUP(F$1,EMD_Returns!$B:$XFD,MATCH('Headline Attribution'!$B56,EMD_Returns!$8:$8,0)-1,FALSE)/100</f>
        <v>-1.75926771301083E-3</v>
      </c>
      <c r="G56" s="2">
        <f>VLOOKUP(G$1,EMD_Returns!$B:$XFD,MATCH('Headline Attribution'!$B56,EMD_Returns!$8:$8,0)-1,FALSE)/100</f>
        <v>-2.7693159789532501E-3</v>
      </c>
      <c r="I56" s="9">
        <f t="shared" si="1"/>
        <v>45821</v>
      </c>
      <c r="J56" s="2">
        <f>VLOOKUP(J$1,EMD_Returns!$B:$XFD,MATCH('Headline Attribution'!$B56,EMD_Returns!$8:$8,0)-1,FALSE)/100</f>
        <v>-1.8291676789918801E-3</v>
      </c>
      <c r="K56" s="85">
        <f>VLOOKUP(K$1,EMD_Returns!$B:$XFD,MATCH('Headline Attribution'!$B56,EMD_Returns!$32:$32,0)-1,FALSE)/100</f>
        <v>-1.6229143499999499E-3</v>
      </c>
      <c r="L56" s="2">
        <f t="shared" si="51"/>
        <v>-2.0625332899193026E-4</v>
      </c>
      <c r="M56" s="2">
        <f t="shared" si="52"/>
        <v>6.5606413905276995E-3</v>
      </c>
      <c r="N56" s="2" t="e">
        <f t="shared" si="53"/>
        <v>#N/A</v>
      </c>
      <c r="O56" s="2">
        <f t="array" ref="O56">(PRODUCT($J$2:J56+1))-1</f>
        <v>2.5203259008621526E-2</v>
      </c>
      <c r="P56" s="2">
        <f t="array" ref="P56">(PRODUCT($K$2:K56+1))-1</f>
        <v>1.8642617618093826E-2</v>
      </c>
      <c r="Q56" s="69">
        <f t="shared" si="54"/>
        <v>102.52032590086206</v>
      </c>
      <c r="R56" s="69">
        <f t="shared" si="55"/>
        <v>101.86426176180937</v>
      </c>
      <c r="T56" s="3">
        <f t="shared" si="4"/>
        <v>45821</v>
      </c>
      <c r="U56" s="70">
        <f>VLOOKUP(U$1,Market_Values!B:XFD,MATCH('Headline Attribution'!$B56,EMD_Returns!$8:$8,0)-1,FALSE)</f>
        <v>385825306.63745099</v>
      </c>
      <c r="V56" s="70">
        <f>VLOOKUP(V$1,Market_Values!$B:$XFD,MATCH('Headline Attribution'!$B56,EMD_Returns!$8:$8,0)-1,FALSE)</f>
        <v>190709227.81510001</v>
      </c>
      <c r="W56" s="70">
        <f>VLOOKUP(W$1,Market_Values!$B:$XFD,MATCH('Headline Attribution'!$B56,EMD_Returns!$8:$8,0)-1,FALSE)</f>
        <v>234525472.43520001</v>
      </c>
      <c r="X56" s="70">
        <f>VLOOKUP(X$1,Market_Values!$B:$XFD,MATCH('Headline Attribution'!$B56,EMD_Returns!$8:$8,0)-1,FALSE)</f>
        <v>273364886.75209802</v>
      </c>
      <c r="Y56" s="70">
        <f>VLOOKUP(Y$1,Market_Values!$B:$XFD,MATCH('Headline Attribution'!$B56,EMD_Returns!$8:$8,0)-1,FALSE)</f>
        <v>252131344.4571</v>
      </c>
      <c r="Z56" s="71"/>
      <c r="AA56" s="3">
        <f t="shared" si="5"/>
        <v>45821</v>
      </c>
      <c r="AB56" s="72">
        <f t="shared" si="33"/>
        <v>-1.61905204858703E-3</v>
      </c>
      <c r="AC56" s="72">
        <f t="shared" si="34"/>
        <v>7.0361031029975195E-4</v>
      </c>
      <c r="AD56" s="72">
        <f t="shared" si="35"/>
        <v>-3.30516685267179E-3</v>
      </c>
      <c r="AE56" s="72">
        <f t="shared" si="36"/>
        <v>-1.75926771301083E-3</v>
      </c>
      <c r="AF56" s="72">
        <f t="shared" si="37"/>
        <v>-2.7693159789532501E-3</v>
      </c>
      <c r="AG56" s="2"/>
      <c r="AH56" s="9">
        <f t="shared" si="6"/>
        <v>45821</v>
      </c>
      <c r="AI56" s="2">
        <f t="array" ref="AI56">PRODUCT(AB$2:AB56+1)-1</f>
        <v>1.8332266874280023E-2</v>
      </c>
      <c r="AJ56" s="2">
        <f t="array" ref="AJ56">PRODUCT($AC$2:AC56+1)-1</f>
        <v>1.3207383096974556E-2</v>
      </c>
      <c r="AK56" s="2" cm="1">
        <f t="array" ref="AK56">IFERROR(PRODUCT($AD$2:AD56+1)-1,"#N/A")</f>
        <v>5.0264926337554083E-2</v>
      </c>
      <c r="AL56" s="2">
        <f t="array" ref="AL56">PRODUCT(AE$2:AE56+1)-1</f>
        <v>1.8989296932638622E-2</v>
      </c>
      <c r="AM56" s="2">
        <f t="array" ref="AM56">PRODUCT(AF$2:AF56+1)-1</f>
        <v>2.9069076610683364E-2</v>
      </c>
      <c r="AN56" s="2"/>
      <c r="AO56" s="3">
        <f t="shared" si="7"/>
        <v>45821</v>
      </c>
      <c r="AP56" s="2">
        <f t="shared" si="38"/>
        <v>-2.2544534768803221E-3</v>
      </c>
      <c r="AQ56" s="2">
        <f t="shared" si="8"/>
        <v>-6.3153912688037228E-4</v>
      </c>
      <c r="AR56" s="2">
        <f t="shared" si="39"/>
        <v>6.5606413905276995E-3</v>
      </c>
      <c r="AS56" s="2" t="e">
        <f t="shared" si="56"/>
        <v>#N/A</v>
      </c>
      <c r="AT56" s="2">
        <f t="array" ref="AT56">PRODUCT($AP$2:AP56+1)-1</f>
        <v>3.113426013865106E-2</v>
      </c>
      <c r="AU56" s="2">
        <f t="shared" si="10"/>
        <v>1.8642617618093826E-2</v>
      </c>
      <c r="AV56" s="69">
        <f t="shared" si="57"/>
        <v>103.11342601386518</v>
      </c>
      <c r="AW56" s="69">
        <f t="shared" si="11"/>
        <v>101.86426176180937</v>
      </c>
      <c r="AX56" s="2"/>
      <c r="AY56" s="2">
        <f t="shared" si="41"/>
        <v>-1.7825350585840296E-3</v>
      </c>
      <c r="AZ56" s="2">
        <f t="shared" si="42"/>
        <v>-1.9144367334086106E-3</v>
      </c>
      <c r="BA56" s="2">
        <f t="shared" si="58"/>
        <v>-1.31901674824581E-4</v>
      </c>
      <c r="BB56" s="2">
        <f t="shared" si="43"/>
        <v>-9.3825458736847733E-5</v>
      </c>
      <c r="BC56" s="2"/>
      <c r="BD56" s="78">
        <f t="shared" si="13"/>
        <v>45821</v>
      </c>
      <c r="BE56" s="2">
        <f t="shared" si="44"/>
        <v>-1.8159250502282323E-3</v>
      </c>
      <c r="BF56" s="72">
        <f t="shared" si="45"/>
        <v>-9.3825458736847733E-5</v>
      </c>
      <c r="BG56" s="2" cm="1">
        <f t="array" ref="BG56">(PRODUCT(BF$2:BF56+1))-1</f>
        <v>8.3808646174299284E-5</v>
      </c>
      <c r="BH56" s="72">
        <f t="shared" si="46"/>
        <v>6.4768327443534002E-3</v>
      </c>
      <c r="BI56" s="73">
        <f t="shared" si="47"/>
        <v>-844087.559634262</v>
      </c>
      <c r="BJ56" s="74">
        <f>SUM($BI$2:BI56)</f>
        <v>16175138.273144724</v>
      </c>
      <c r="BK56" s="72">
        <f t="shared" si="14"/>
        <v>-9.8511683180378283E-5</v>
      </c>
      <c r="BL56" s="2">
        <f>SUM($BK$2:BK56)</f>
        <v>2.7763061065634127E-3</v>
      </c>
      <c r="BM56" s="2"/>
      <c r="BN56" s="79">
        <f t="shared" si="15"/>
        <v>45821</v>
      </c>
      <c r="BO56" s="2">
        <f t="array" ref="BO56">(PRODUCT(AB$2:AB56+1)-1)-(PRODUCT($K$2:$K56+1)-1)</f>
        <v>-3.1035074381380312E-4</v>
      </c>
      <c r="BP56" s="2">
        <f t="array" ref="BP56">AJ56-(PRODUCT($K$2:K56+1)-1)</f>
        <v>-5.4352345211192699E-3</v>
      </c>
      <c r="BQ56" s="2" t="e">
        <f>NA()</f>
        <v>#N/A</v>
      </c>
      <c r="BR56" s="2">
        <f t="array" ref="BR56">(PRODUCT(AE$2:AE56+1)-1)-(PRODUCT($K$2:$K56+1)-1)</f>
        <v>3.466793145447955E-4</v>
      </c>
      <c r="BS56" s="2"/>
      <c r="BT56" s="3">
        <f t="shared" si="16"/>
        <v>45821</v>
      </c>
      <c r="BU56" s="2">
        <f t="shared" si="17"/>
        <v>7.0361031029975195E-4</v>
      </c>
      <c r="BV56" s="2">
        <f t="shared" si="18"/>
        <v>2.326524660299702E-3</v>
      </c>
      <c r="BW56" s="2" cm="1">
        <f t="array" ref="BW56">PRODUCT($BU$2:BU56+1)-1</f>
        <v>1.3207383096974556E-2</v>
      </c>
      <c r="BX56" s="2">
        <f t="array" ref="BX56">BW56-(PRODUCT($K$2:K56+1)-1)</f>
        <v>-5.4352345211192699E-3</v>
      </c>
      <c r="BY56" s="2">
        <f t="shared" si="19"/>
        <v>2.1453995329181091E-4</v>
      </c>
      <c r="BZ56" s="2"/>
      <c r="CC56" s="3">
        <v>44727</v>
      </c>
      <c r="CD56" s="2">
        <v>4.9202402602304103E-3</v>
      </c>
      <c r="CE56" s="2">
        <v>3.59883602974143E-3</v>
      </c>
      <c r="CF56" s="2" t="e">
        <f>NA()</f>
        <v>#N/A</v>
      </c>
      <c r="CG56" s="2">
        <v>8.0365373072577295E-3</v>
      </c>
      <c r="CH56" s="2">
        <v>8.4037141477681931E-3</v>
      </c>
      <c r="CJ56" s="9">
        <f t="shared" si="20"/>
        <v>44727</v>
      </c>
      <c r="CK56" s="2">
        <f t="array" ref="CK56">PRODUCT(CD$2:CD56+1)-1</f>
        <v>-6.4132330793932213E-2</v>
      </c>
      <c r="CL56" s="2">
        <f t="array" ref="CL56">PRODUCT(CE$2:CE56+1)-1</f>
        <v>-8.1416115168983949E-2</v>
      </c>
      <c r="CM56" s="2"/>
      <c r="CN56" s="2">
        <f t="array" ref="CN56">PRODUCT(CG$2:CG56+1)-1</f>
        <v>-0.1087289552924553</v>
      </c>
      <c r="CO56" s="2">
        <f t="array" ref="CO56">PRODUCT(CH$2:CH56+1)-1</f>
        <v>-0.12035499780262671</v>
      </c>
      <c r="CQ56" s="9">
        <f t="shared" si="21"/>
        <v>44727</v>
      </c>
      <c r="CR56" s="72">
        <f t="shared" si="22"/>
        <v>5.6222667008694494E-2</v>
      </c>
      <c r="CS56" s="72">
        <f t="shared" si="23"/>
        <v>3.8938882633642757E-2</v>
      </c>
      <c r="CT56" s="72"/>
      <c r="CU56" s="72">
        <f t="shared" si="24"/>
        <v>1.1626042510171408E-2</v>
      </c>
      <c r="CV56" s="72"/>
      <c r="CW56" s="3">
        <f t="shared" si="25"/>
        <v>44727</v>
      </c>
      <c r="CX56" s="75">
        <f t="shared" si="48"/>
        <v>88.805695164988776</v>
      </c>
      <c r="CY56" s="75">
        <f t="shared" si="49"/>
        <v>87.577481222197903</v>
      </c>
      <c r="CZ56" s="75">
        <f t="shared" si="50"/>
        <v>101.40243122507108</v>
      </c>
      <c r="DA56" s="72">
        <f>(CZ56/MAX($CZ$2:CZ56))-1</f>
        <v>-9.1504074830539572E-4</v>
      </c>
      <c r="DC56" s="3">
        <f t="shared" si="26"/>
        <v>44727</v>
      </c>
      <c r="DD56" s="2">
        <f t="shared" si="27"/>
        <v>-3.4834738875377828E-3</v>
      </c>
      <c r="DE56" s="2">
        <f t="shared" si="28"/>
        <v>-4.8048781180267631E-3</v>
      </c>
      <c r="DF56" s="2" t="e">
        <f>NA()</f>
        <v>#N/A</v>
      </c>
      <c r="DG56" s="2">
        <f t="shared" si="29"/>
        <v>-3.6717684051046362E-4</v>
      </c>
      <c r="DH56" s="69"/>
      <c r="DI56" s="3">
        <f t="shared" si="59"/>
        <v>44727</v>
      </c>
      <c r="DJ56" s="2">
        <f t="shared" si="60"/>
        <v>5.7675465564178179E-2</v>
      </c>
      <c r="DK56" s="2">
        <f t="shared" si="61"/>
        <v>6.1076923265146181E-2</v>
      </c>
      <c r="DL56" s="2" t="e">
        <f>NA()</f>
        <v>#N/A</v>
      </c>
      <c r="DM56" s="2">
        <f t="shared" si="62"/>
        <v>2.1280478229207266E-2</v>
      </c>
      <c r="EM56" s="72"/>
      <c r="EN56" s="72"/>
      <c r="EO56" s="72"/>
      <c r="EP56" s="72"/>
      <c r="EQ56" s="72"/>
      <c r="ER56" s="72"/>
      <c r="ES56" s="72"/>
      <c r="ET56" s="72"/>
      <c r="EU56" s="72"/>
      <c r="EV56" s="72"/>
      <c r="EX56" s="72"/>
      <c r="EY56" s="72"/>
      <c r="EZ56" s="72"/>
      <c r="FP56" s="3"/>
      <c r="FR56" s="2"/>
    </row>
    <row r="57" spans="1:174" x14ac:dyDescent="0.3">
      <c r="A57" s="3">
        <f t="shared" si="0"/>
        <v>45824</v>
      </c>
      <c r="B57" s="47" t="s">
        <v>140</v>
      </c>
      <c r="C57" s="2">
        <f>VLOOKUP(C$1,EMD_Returns!$B:$XFD,MATCH('Headline Attribution'!$B57,EMD_Returns!$8:$8,0)-1,FALSE)/100</f>
        <v>8.03197063359518E-4</v>
      </c>
      <c r="D57" s="2">
        <f>VLOOKUP(D$1,EMD_Returns!$B:$XFD,MATCH('Headline Attribution'!$B57,EMD_Returns!$8:$8,0)-1,FALSE)/100</f>
        <v>-3.5154901090768097E-3</v>
      </c>
      <c r="E57" s="2">
        <f>IFERROR(VLOOKUP(E$1,EMD_Returns!$B:$XFD,MATCH('Headline Attribution'!$B57,EMD_Returns!$8:$8,0)-1,FALSE)/100,"#N/A")</f>
        <v>2.2517672681634502E-3</v>
      </c>
      <c r="F57" s="2">
        <f>VLOOKUP(F$1,EMD_Returns!$B:$XFD,MATCH('Headline Attribution'!$B57,EMD_Returns!$8:$8,0)-1,FALSE)/100</f>
        <v>4.6006125652286995E-4</v>
      </c>
      <c r="G57" s="2">
        <f>VLOOKUP(G$1,EMD_Returns!$B:$XFD,MATCH('Headline Attribution'!$B57,EMD_Returns!$8:$8,0)-1,FALSE)/100</f>
        <v>3.0547070258262199E-3</v>
      </c>
      <c r="I57" s="9">
        <f t="shared" si="1"/>
        <v>45824</v>
      </c>
      <c r="J57" s="2">
        <f>VLOOKUP(J$1,EMD_Returns!$B:$XFD,MATCH('Headline Attribution'!$B57,EMD_Returns!$8:$8,0)-1,FALSE)/100</f>
        <v>7.9336179724176503E-4</v>
      </c>
      <c r="K57" s="85">
        <f>VLOOKUP(K$1,EMD_Returns!$B:$XFD,MATCH('Headline Attribution'!$B57,EMD_Returns!$32:$32,0)-1,FALSE)/100</f>
        <v>1.02440680000004E-3</v>
      </c>
      <c r="L57" s="2">
        <f t="shared" si="51"/>
        <v>-2.3104500275827498E-4</v>
      </c>
      <c r="M57" s="2">
        <f t="shared" si="52"/>
        <v>6.3304940663750919E-3</v>
      </c>
      <c r="N57" s="2" t="e">
        <f t="shared" si="53"/>
        <v>#N/A</v>
      </c>
      <c r="O57" s="2">
        <f t="array" ref="O57">(PRODUCT($J$2:J57+1))-1</f>
        <v>2.6016616108726742E-2</v>
      </c>
      <c r="P57" s="2">
        <f t="array" ref="P57">(PRODUCT($K$2:K57+1))-1</f>
        <v>1.968612204235165E-2</v>
      </c>
      <c r="Q57" s="69">
        <f t="shared" si="54"/>
        <v>102.60166161087258</v>
      </c>
      <c r="R57" s="69">
        <f t="shared" si="55"/>
        <v>101.96861220423516</v>
      </c>
      <c r="T57" s="3">
        <f t="shared" si="4"/>
        <v>45824</v>
      </c>
      <c r="U57" s="70">
        <f>VLOOKUP(U$1,Market_Values!B:XFD,MATCH('Headline Attribution'!$B57,EMD_Returns!$8:$8,0)-1,FALSE)</f>
        <v>385200635.38434303</v>
      </c>
      <c r="V57" s="70">
        <f>VLOOKUP(V$1,Market_Values!$B:$XFD,MATCH('Headline Attribution'!$B57,EMD_Returns!$8:$8,0)-1,FALSE)</f>
        <v>190843412.79405999</v>
      </c>
      <c r="W57" s="70">
        <f>VLOOKUP(W$1,Market_Values!$B:$XFD,MATCH('Headline Attribution'!$B57,EMD_Returns!$8:$8,0)-1,FALSE)</f>
        <v>233750326.61759999</v>
      </c>
      <c r="X57" s="70">
        <f>VLOOKUP(X$1,Market_Values!$B:$XFD,MATCH('Headline Attribution'!$B57,EMD_Returns!$8:$8,0)-1,FALSE)</f>
        <v>272883966.26155901</v>
      </c>
      <c r="Y57" s="70">
        <f>VLOOKUP(Y$1,Market_Values!$B:$XFD,MATCH('Headline Attribution'!$B57,EMD_Returns!$8:$8,0)-1,FALSE)</f>
        <v>251433113.0961</v>
      </c>
      <c r="Z57" s="71"/>
      <c r="AA57" s="3">
        <f t="shared" si="5"/>
        <v>45824</v>
      </c>
      <c r="AB57" s="72">
        <f t="shared" si="33"/>
        <v>8.03197063359518E-4</v>
      </c>
      <c r="AC57" s="72">
        <f t="shared" si="34"/>
        <v>-3.5154901090768097E-3</v>
      </c>
      <c r="AD57" s="72">
        <f t="shared" si="35"/>
        <v>2.2517672681634502E-3</v>
      </c>
      <c r="AE57" s="72">
        <f t="shared" si="36"/>
        <v>4.6006125652286995E-4</v>
      </c>
      <c r="AF57" s="72">
        <f t="shared" si="37"/>
        <v>3.0547070258262199E-3</v>
      </c>
      <c r="AG57" s="2"/>
      <c r="AH57" s="9">
        <f t="shared" si="6"/>
        <v>45824</v>
      </c>
      <c r="AI57" s="2">
        <f t="array" ref="AI57">PRODUCT(AB$2:AB57+1)-1</f>
        <v>1.9150188360557596E-2</v>
      </c>
      <c r="AJ57" s="2">
        <f t="array" ref="AJ57">PRODUCT($AC$2:AC57+1)-1</f>
        <v>9.645462563253604E-3</v>
      </c>
      <c r="AK57" s="2" cm="1">
        <f t="array" ref="AK57">IFERROR(PRODUCT($AD$2:AD57+1)-1,"#N/A")</f>
        <v>5.2629878521581075E-2</v>
      </c>
      <c r="AL57" s="2">
        <f t="array" ref="AL57">PRODUCT(AE$2:AE57+1)-1</f>
        <v>1.9458094428968842E-2</v>
      </c>
      <c r="AM57" s="2">
        <f t="array" ref="AM57">PRODUCT(AF$2:AF57+1)-1</f>
        <v>3.2212581149066555E-2</v>
      </c>
      <c r="AN57" s="2"/>
      <c r="AO57" s="3">
        <f t="shared" si="7"/>
        <v>45824</v>
      </c>
      <c r="AP57" s="2">
        <f t="shared" si="38"/>
        <v>9.7760620199933523E-4</v>
      </c>
      <c r="AQ57" s="2">
        <f t="shared" si="8"/>
        <v>-4.6800598000704781E-5</v>
      </c>
      <c r="AR57" s="2">
        <f t="shared" si="39"/>
        <v>6.3304940663750919E-3</v>
      </c>
      <c r="AS57" s="2" t="e">
        <f t="shared" si="56"/>
        <v>#N/A</v>
      </c>
      <c r="AT57" s="2">
        <f t="array" ref="AT57">PRODUCT($AP$2:AP57+1)-1</f>
        <v>3.2142303386456517E-2</v>
      </c>
      <c r="AU57" s="2">
        <f t="shared" si="10"/>
        <v>1.968612204235165E-2</v>
      </c>
      <c r="AV57" s="69">
        <f t="shared" si="57"/>
        <v>103.21423033864573</v>
      </c>
      <c r="AW57" s="69">
        <f t="shared" si="11"/>
        <v>101.96861220423516</v>
      </c>
      <c r="AX57" s="2"/>
      <c r="AY57" s="2">
        <f t="shared" si="41"/>
        <v>5.6276136035893253E-4</v>
      </c>
      <c r="AZ57" s="2">
        <f t="shared" si="42"/>
        <v>7.8936927161897162E-4</v>
      </c>
      <c r="BA57" s="2">
        <f t="shared" si="58"/>
        <v>2.2660791126003909E-4</v>
      </c>
      <c r="BB57" s="2">
        <f t="shared" si="43"/>
        <v>1.6117896143076046E-4</v>
      </c>
      <c r="BC57" s="2"/>
      <c r="BD57" s="78">
        <f t="shared" si="13"/>
        <v>45824</v>
      </c>
      <c r="BE57" s="2">
        <f t="shared" si="44"/>
        <v>7.7766639901217193E-4</v>
      </c>
      <c r="BF57" s="72">
        <f t="shared" si="45"/>
        <v>1.6117896143076046E-4</v>
      </c>
      <c r="BG57" s="2" cm="1">
        <f t="array" ref="BG57">(PRODUCT(BF$2:BF57+1))-1</f>
        <v>2.4500111579572881E-4</v>
      </c>
      <c r="BH57" s="72">
        <f t="shared" si="46"/>
        <v>6.0854929505793631E-3</v>
      </c>
      <c r="BI57" s="73">
        <f t="shared" si="47"/>
        <v>-62437.213853981222</v>
      </c>
      <c r="BJ57" s="74">
        <f>SUM($BI$2:BI57)</f>
        <v>16112701.059290743</v>
      </c>
      <c r="BK57" s="72">
        <f t="shared" si="14"/>
        <v>1.1702872606799688E-5</v>
      </c>
      <c r="BL57" s="2">
        <f>SUM($BK$2:BK57)</f>
        <v>2.7880089791702126E-3</v>
      </c>
      <c r="BM57" s="2"/>
      <c r="BN57" s="79">
        <f t="shared" si="15"/>
        <v>45824</v>
      </c>
      <c r="BO57" s="2">
        <f t="array" ref="BO57">(PRODUCT(AB$2:AB57+1)-1)-(PRODUCT($K$2:$K57+1)-1)</f>
        <v>-5.359336817940541E-4</v>
      </c>
      <c r="BP57" s="2">
        <f t="array" ref="BP57">AJ57-(PRODUCT($K$2:K57+1)-1)</f>
        <v>-1.0040659479098046E-2</v>
      </c>
      <c r="BQ57" s="2" t="e">
        <f>NA()</f>
        <v>#N/A</v>
      </c>
      <c r="BR57" s="2">
        <f t="array" ref="BR57">(PRODUCT(AE$2:AE57+1)-1)-(PRODUCT($K$2:$K57+1)-1)</f>
        <v>-2.2802761338280852E-4</v>
      </c>
      <c r="BS57" s="2"/>
      <c r="BT57" s="3">
        <f t="shared" si="16"/>
        <v>45824</v>
      </c>
      <c r="BU57" s="2">
        <f t="shared" si="17"/>
        <v>-3.5154901090768097E-3</v>
      </c>
      <c r="BV57" s="2">
        <f t="shared" si="18"/>
        <v>-4.5398969090768501E-3</v>
      </c>
      <c r="BW57" s="2" cm="1">
        <f t="array" ref="BW57">PRODUCT($BU$2:BU57+1)-1</f>
        <v>9.645462563253604E-3</v>
      </c>
      <c r="BX57" s="2">
        <f t="array" ref="BX57">BW57-(PRODUCT($K$2:K57+1)-1)</f>
        <v>-1.0040659479098046E-2</v>
      </c>
      <c r="BY57" s="2">
        <f t="shared" si="19"/>
        <v>-4.1932093188843804E-4</v>
      </c>
      <c r="BZ57" s="2"/>
      <c r="CC57" s="3">
        <v>44728</v>
      </c>
      <c r="CD57" s="2">
        <v>-1.6984550019063401E-2</v>
      </c>
      <c r="CE57" s="2">
        <v>-1.7549977678585699E-2</v>
      </c>
      <c r="CF57" s="2" t="e">
        <f>NA()</f>
        <v>#N/A</v>
      </c>
      <c r="CG57" s="2">
        <v>-2.18119172790756E-2</v>
      </c>
      <c r="CH57" s="2">
        <v>-2.2919355510221173E-2</v>
      </c>
      <c r="CJ57" s="9">
        <f t="shared" si="20"/>
        <v>44728</v>
      </c>
      <c r="CK57" s="2">
        <f t="array" ref="CK57">PRODUCT(CD$2:CD57+1)-1</f>
        <v>-8.0027622032786905E-2</v>
      </c>
      <c r="CL57" s="2">
        <f t="array" ref="CL57">PRODUCT(CE$2:CE57+1)-1</f>
        <v>-9.7537241843676847E-2</v>
      </c>
      <c r="CM57" s="2"/>
      <c r="CN57" s="2">
        <f t="array" ref="CN57">PRODUCT(CG$2:CG57+1)-1</f>
        <v>-0.12816928559285157</v>
      </c>
      <c r="CO57" s="2">
        <f t="array" ref="CO57">PRODUCT(CH$2:CH57+1)-1</f>
        <v>-0.1405158943307776</v>
      </c>
      <c r="CQ57" s="9">
        <f t="shared" si="21"/>
        <v>44728</v>
      </c>
      <c r="CR57" s="72">
        <f t="shared" si="22"/>
        <v>6.0488272297990697E-2</v>
      </c>
      <c r="CS57" s="72">
        <f t="shared" si="23"/>
        <v>4.2978652487100755E-2</v>
      </c>
      <c r="CT57" s="72"/>
      <c r="CU57" s="72">
        <f t="shared" si="24"/>
        <v>1.2346608737926035E-2</v>
      </c>
      <c r="CV57" s="72"/>
      <c r="CW57" s="3">
        <f t="shared" si="25"/>
        <v>44728</v>
      </c>
      <c r="CX57" s="75">
        <f t="shared" si="48"/>
        <v>86.868672688139242</v>
      </c>
      <c r="CY57" s="75">
        <f t="shared" si="49"/>
        <v>85.570261795376624</v>
      </c>
      <c r="CZ57" s="75">
        <f t="shared" si="50"/>
        <v>101.51736230031349</v>
      </c>
      <c r="DA57" s="72">
        <f>(CZ57/MAX($CZ$2:CZ57))-1</f>
        <v>0</v>
      </c>
      <c r="DC57" s="3">
        <f t="shared" si="26"/>
        <v>44728</v>
      </c>
      <c r="DD57" s="2">
        <f t="shared" si="27"/>
        <v>5.934805491157772E-3</v>
      </c>
      <c r="DE57" s="2">
        <f t="shared" si="28"/>
        <v>5.3693778316354739E-3</v>
      </c>
      <c r="DF57" s="2" t="e">
        <f>NA()</f>
        <v>#N/A</v>
      </c>
      <c r="DG57" s="2">
        <f t="shared" si="29"/>
        <v>1.1074382311455737E-3</v>
      </c>
      <c r="DH57" s="69"/>
      <c r="DI57" s="3">
        <f t="shared" si="59"/>
        <v>44728</v>
      </c>
      <c r="DJ57" s="2">
        <f t="shared" si="60"/>
        <v>5.6689585754727233E-2</v>
      </c>
      <c r="DK57" s="2">
        <f t="shared" si="61"/>
        <v>5.9232767810771504E-2</v>
      </c>
      <c r="DL57" s="2" t="e">
        <f>NA()</f>
        <v>#N/A</v>
      </c>
      <c r="DM57" s="2">
        <f t="shared" si="62"/>
        <v>2.0828278716325005E-2</v>
      </c>
      <c r="EM57" s="72"/>
      <c r="EN57" s="72"/>
      <c r="EO57" s="72"/>
      <c r="EP57" s="72"/>
      <c r="EQ57" s="72"/>
      <c r="ER57" s="72"/>
      <c r="ES57" s="72"/>
      <c r="ET57" s="72"/>
      <c r="EU57" s="72"/>
      <c r="EV57" s="72"/>
      <c r="EX57" s="72"/>
      <c r="EY57" s="72"/>
      <c r="EZ57" s="72"/>
      <c r="FP57" s="3"/>
      <c r="FR57" s="2"/>
    </row>
    <row r="58" spans="1:174" x14ac:dyDescent="0.3">
      <c r="A58" s="3">
        <f t="shared" si="0"/>
        <v>45825</v>
      </c>
      <c r="B58" s="47" t="s">
        <v>141</v>
      </c>
      <c r="C58" s="2">
        <f>VLOOKUP(C$1,EMD_Returns!$B:$XFD,MATCH('Headline Attribution'!$B58,EMD_Returns!$8:$8,0)-1,FALSE)/100</f>
        <v>-3.3262905701181305E-4</v>
      </c>
      <c r="D58" s="2">
        <f>VLOOKUP(D$1,EMD_Returns!$B:$XFD,MATCH('Headline Attribution'!$B58,EMD_Returns!$8:$8,0)-1,FALSE)/100</f>
        <v>2.06318981628417E-3</v>
      </c>
      <c r="E58" s="2">
        <f>IFERROR(VLOOKUP(E$1,EMD_Returns!$B:$XFD,MATCH('Headline Attribution'!$B58,EMD_Returns!$8:$8,0)-1,FALSE)/100,"#N/A")</f>
        <v>-8.0414965777597701E-4</v>
      </c>
      <c r="F58" s="2">
        <f>VLOOKUP(F$1,EMD_Returns!$B:$XFD,MATCH('Headline Attribution'!$B58,EMD_Returns!$8:$8,0)-1,FALSE)/100</f>
        <v>8.2768884617112593E-4</v>
      </c>
      <c r="G58" s="2">
        <f>VLOOKUP(G$1,EMD_Returns!$B:$XFD,MATCH('Headline Attribution'!$B58,EMD_Returns!$8:$8,0)-1,FALSE)/100</f>
        <v>-1.5688445921002701E-3</v>
      </c>
      <c r="I58" s="9">
        <f t="shared" si="1"/>
        <v>45825</v>
      </c>
      <c r="J58" s="2">
        <f>VLOOKUP(J$1,EMD_Returns!$B:$XFD,MATCH('Headline Attribution'!$B58,EMD_Returns!$8:$8,0)-1,FALSE)/100</f>
        <v>-7.0374046737375892E-5</v>
      </c>
      <c r="K58" s="85">
        <f>VLOOKUP(K$1,EMD_Returns!$B:$XFD,MATCH('Headline Attribution'!$B58,EMD_Returns!$32:$32,0)-1,FALSE)/100</f>
        <v>-6.5300250000000003E-4</v>
      </c>
      <c r="L58" s="2">
        <f t="shared" si="51"/>
        <v>5.8262845326262412E-4</v>
      </c>
      <c r="M58" s="2">
        <f t="shared" si="52"/>
        <v>6.9241467119887101E-3</v>
      </c>
      <c r="N58" s="2" t="e">
        <f t="shared" si="53"/>
        <v>#N/A</v>
      </c>
      <c r="O58" s="2">
        <f t="array" ref="O58">(PRODUCT($J$2:J58+1))-1</f>
        <v>2.5944411167431403E-2</v>
      </c>
      <c r="P58" s="2">
        <f t="array" ref="P58">(PRODUCT($K$2:K58+1))-1</f>
        <v>1.9020264455442693E-2</v>
      </c>
      <c r="Q58" s="69">
        <f t="shared" si="54"/>
        <v>102.59444111674304</v>
      </c>
      <c r="R58" s="69">
        <f t="shared" si="55"/>
        <v>101.90202644554427</v>
      </c>
      <c r="T58" s="3">
        <f t="shared" si="4"/>
        <v>45825</v>
      </c>
      <c r="U58" s="70">
        <f>VLOOKUP(U$1,Market_Values!B:XFD,MATCH('Headline Attribution'!$B58,EMD_Returns!$8:$8,0)-1,FALSE)</f>
        <v>385510027.40348798</v>
      </c>
      <c r="V58" s="70">
        <f>VLOOKUP(V$1,Market_Values!$B:$XFD,MATCH('Headline Attribution'!$B58,EMD_Returns!$8:$8,0)-1,FALSE)</f>
        <v>190172504.664</v>
      </c>
      <c r="W58" s="70">
        <f>VLOOKUP(W$1,Market_Values!$B:$XFD,MATCH('Headline Attribution'!$B58,EMD_Returns!$8:$8,0)-1,FALSE)</f>
        <v>234276677.95199999</v>
      </c>
      <c r="X58" s="70">
        <f>VLOOKUP(X$1,Market_Values!$B:$XFD,MATCH('Headline Attribution'!$B58,EMD_Returns!$8:$8,0)-1,FALSE)</f>
        <v>273009037.67778099</v>
      </c>
      <c r="Y58" s="70">
        <f>VLOOKUP(Y$1,Market_Values!$B:$XFD,MATCH('Headline Attribution'!$B58,EMD_Returns!$8:$8,0)-1,FALSE)</f>
        <v>252201167.5932</v>
      </c>
      <c r="Z58" s="71"/>
      <c r="AA58" s="3">
        <f t="shared" si="5"/>
        <v>45825</v>
      </c>
      <c r="AB58" s="72">
        <f t="shared" si="33"/>
        <v>-3.3262905701181305E-4</v>
      </c>
      <c r="AC58" s="72">
        <f t="shared" si="34"/>
        <v>2.06318981628417E-3</v>
      </c>
      <c r="AD58" s="72">
        <f t="shared" si="35"/>
        <v>-8.0414965777597701E-4</v>
      </c>
      <c r="AE58" s="72">
        <f t="shared" si="36"/>
        <v>8.2768884617112593E-4</v>
      </c>
      <c r="AF58" s="72">
        <f t="shared" si="37"/>
        <v>-1.5688445921002701E-3</v>
      </c>
      <c r="AG58" s="2"/>
      <c r="AH58" s="9">
        <f t="shared" si="6"/>
        <v>45825</v>
      </c>
      <c r="AI58" s="2">
        <f t="array" ref="AI58">PRODUCT(AB$2:AB58+1)-1</f>
        <v>1.8811189394449812E-2</v>
      </c>
      <c r="AJ58" s="2">
        <f t="array" ref="AJ58">PRODUCT($AC$2:AC58+1)-1</f>
        <v>1.1728552799671554E-2</v>
      </c>
      <c r="AK58" s="2" cm="1">
        <f t="array" ref="AK58">IFERROR(PRODUCT($AD$2:AD58+1)-1,"#N/A")</f>
        <v>5.1783406565003132E-2</v>
      </c>
      <c r="AL58" s="2">
        <f t="array" ref="AL58">PRODUCT(AE$2:AE58+1)-1</f>
        <v>2.0301888522866518E-2</v>
      </c>
      <c r="AM58" s="2">
        <f t="array" ref="AM58">PRODUCT(AF$2:AF58+1)-1</f>
        <v>3.0593200023232958E-2</v>
      </c>
      <c r="AN58" s="2"/>
      <c r="AO58" s="3">
        <f t="shared" si="7"/>
        <v>45825</v>
      </c>
      <c r="AP58" s="2">
        <f t="shared" si="38"/>
        <v>-8.6762723684411124E-5</v>
      </c>
      <c r="AQ58" s="2">
        <f t="shared" si="8"/>
        <v>5.6623977631558892E-4</v>
      </c>
      <c r="AR58" s="2">
        <f t="shared" si="39"/>
        <v>6.9241467119887101E-3</v>
      </c>
      <c r="AS58" s="2" t="e">
        <f t="shared" si="56"/>
        <v>#N/A</v>
      </c>
      <c r="AT58" s="2">
        <f t="array" ref="AT58">PRODUCT($AP$2:AP58+1)-1</f>
        <v>3.2052751908984822E-2</v>
      </c>
      <c r="AU58" s="2">
        <f t="shared" si="10"/>
        <v>1.9020264455442693E-2</v>
      </c>
      <c r="AV58" s="69">
        <f t="shared" si="57"/>
        <v>103.20527519089856</v>
      </c>
      <c r="AW58" s="69">
        <f t="shared" si="11"/>
        <v>101.90202644554427</v>
      </c>
      <c r="AX58" s="2"/>
      <c r="AY58" s="2">
        <f t="shared" si="41"/>
        <v>1.2947110314476219E-4</v>
      </c>
      <c r="AZ58" s="2">
        <f t="shared" si="42"/>
        <v>3.6087214518169926E-5</v>
      </c>
      <c r="BA58" s="2">
        <f t="shared" si="58"/>
        <v>-9.3383888626592256E-5</v>
      </c>
      <c r="BB58" s="2">
        <f t="shared" si="43"/>
        <v>-6.6420699497780558E-5</v>
      </c>
      <c r="BC58" s="2"/>
      <c r="BD58" s="78">
        <f t="shared" si="13"/>
        <v>45825</v>
      </c>
      <c r="BE58" s="2">
        <f t="shared" si="44"/>
        <v>-5.9740596865846265E-5</v>
      </c>
      <c r="BF58" s="72">
        <f t="shared" si="45"/>
        <v>-6.6420699497780558E-5</v>
      </c>
      <c r="BG58" s="2" cm="1">
        <f t="array" ref="BG58">(PRODUCT(BF$2:BF58+1))-1</f>
        <v>1.7856414315242652E-4</v>
      </c>
      <c r="BH58" s="72">
        <f t="shared" si="46"/>
        <v>6.7455825688362836E-3</v>
      </c>
      <c r="BI58" s="73">
        <f t="shared" si="47"/>
        <v>756026.03105749073</v>
      </c>
      <c r="BJ58" s="74">
        <f>SUM($BI$2:BI58)</f>
        <v>16868727.090348233</v>
      </c>
      <c r="BK58" s="72">
        <f t="shared" si="14"/>
        <v>9.5827811384016198E-5</v>
      </c>
      <c r="BL58" s="2">
        <f>SUM($BK$2:BK58)</f>
        <v>2.8838367905542287E-3</v>
      </c>
      <c r="BM58" s="2"/>
      <c r="BN58" s="79">
        <f t="shared" si="15"/>
        <v>45825</v>
      </c>
      <c r="BO58" s="2">
        <f t="array" ref="BO58">(PRODUCT(AB$2:AB58+1)-1)-(PRODUCT($K$2:$K58+1)-1)</f>
        <v>-2.0907506099288042E-4</v>
      </c>
      <c r="BP58" s="2">
        <f t="array" ref="BP58">AJ58-(PRODUCT($K$2:K58+1)-1)</f>
        <v>-7.2917116557711381E-3</v>
      </c>
      <c r="BQ58" s="2" t="e">
        <f>NA()</f>
        <v>#N/A</v>
      </c>
      <c r="BR58" s="2">
        <f t="array" ref="BR58">(PRODUCT(AE$2:AE58+1)-1)-(PRODUCT($K$2:$K58+1)-1)</f>
        <v>1.2816240674238255E-3</v>
      </c>
      <c r="BS58" s="2"/>
      <c r="BT58" s="3">
        <f t="shared" si="16"/>
        <v>45825</v>
      </c>
      <c r="BU58" s="2">
        <f t="shared" si="17"/>
        <v>2.06318981628417E-3</v>
      </c>
      <c r="BV58" s="2">
        <f t="shared" si="18"/>
        <v>2.7161923162841699E-3</v>
      </c>
      <c r="BW58" s="2" cm="1">
        <f t="array" ref="BW58">PRODUCT($BU$2:BU58+1)-1</f>
        <v>1.1728552799671554E-2</v>
      </c>
      <c r="BX58" s="2">
        <f t="array" ref="BX58">BW58-(PRODUCT($K$2:K58+1)-1)</f>
        <v>-7.2917116557711381E-3</v>
      </c>
      <c r="BY58" s="2">
        <f t="shared" si="19"/>
        <v>2.5080996807243878E-4</v>
      </c>
      <c r="BZ58" s="2"/>
      <c r="CC58" s="3">
        <v>44729</v>
      </c>
      <c r="CD58" s="2">
        <v>-3.65361331909142E-3</v>
      </c>
      <c r="CE58" s="2">
        <v>-1.17663785541955E-3</v>
      </c>
      <c r="CF58" s="2" t="e">
        <f>NA()</f>
        <v>#N/A</v>
      </c>
      <c r="CG58" s="2">
        <v>5.9682592400744905E-4</v>
      </c>
      <c r="CH58" s="2">
        <v>2.4856012669465244E-3</v>
      </c>
      <c r="CJ58" s="9">
        <f t="shared" si="20"/>
        <v>44729</v>
      </c>
      <c r="CK58" s="2">
        <f t="array" ref="CK58">PRODUCT(CD$2:CD58+1)-1</f>
        <v>-8.338884536612412E-2</v>
      </c>
      <c r="CL58" s="2">
        <f t="array" ref="CL58">PRODUCT(CE$2:CE58+1)-1</f>
        <v>-9.8599113688029871E-2</v>
      </c>
      <c r="CM58" s="2"/>
      <c r="CN58" s="2">
        <f t="array" ref="CN58">PRODUCT(CG$2:CG58+1)-1</f>
        <v>-0.12764895442114743</v>
      </c>
      <c r="CO58" s="2">
        <f t="array" ref="CO58">PRODUCT(CH$2:CH58+1)-1</f>
        <v>-0.13837955954880576</v>
      </c>
      <c r="CQ58" s="9">
        <f t="shared" si="21"/>
        <v>44729</v>
      </c>
      <c r="CR58" s="72">
        <f t="shared" si="22"/>
        <v>5.4990714182681644E-2</v>
      </c>
      <c r="CS58" s="72">
        <f t="shared" si="23"/>
        <v>3.9780445860775893E-2</v>
      </c>
      <c r="CT58" s="72"/>
      <c r="CU58" s="72">
        <f t="shared" si="24"/>
        <v>1.0730605127658333E-2</v>
      </c>
      <c r="CV58" s="72"/>
      <c r="CW58" s="3">
        <f t="shared" si="25"/>
        <v>44729</v>
      </c>
      <c r="CX58" s="75">
        <f t="shared" si="48"/>
        <v>86.920518163983644</v>
      </c>
      <c r="CY58" s="75">
        <f t="shared" si="49"/>
        <v>85.78295534650816</v>
      </c>
      <c r="CZ58" s="75">
        <f t="shared" si="50"/>
        <v>101.32609422568908</v>
      </c>
      <c r="DA58" s="72">
        <f>(CZ58/MAX($CZ$2:CZ58))-1</f>
        <v>-1.8840922408779326E-3</v>
      </c>
      <c r="DC58" s="3">
        <f t="shared" si="26"/>
        <v>44729</v>
      </c>
      <c r="DD58" s="2">
        <f t="shared" si="27"/>
        <v>-6.1392145860379443E-3</v>
      </c>
      <c r="DE58" s="2">
        <f t="shared" si="28"/>
        <v>-3.6622391223660742E-3</v>
      </c>
      <c r="DF58" s="2" t="e">
        <f>NA()</f>
        <v>#N/A</v>
      </c>
      <c r="DG58" s="2">
        <f t="shared" si="29"/>
        <v>-1.8887753429390752E-3</v>
      </c>
      <c r="DH58" s="69"/>
      <c r="DI58" s="3">
        <f t="shared" si="59"/>
        <v>44729</v>
      </c>
      <c r="DJ58" s="2">
        <f t="shared" si="60"/>
        <v>6.1391470039975214E-2</v>
      </c>
      <c r="DK58" s="2">
        <f t="shared" si="61"/>
        <v>6.0631169645380012E-2</v>
      </c>
      <c r="DL58" s="2" t="e">
        <f>NA()</f>
        <v>#N/A</v>
      </c>
      <c r="DM58" s="2">
        <f t="shared" si="62"/>
        <v>2.1922058854340971E-2</v>
      </c>
      <c r="EM58" s="72"/>
      <c r="EN58" s="72"/>
      <c r="EO58" s="72"/>
      <c r="EP58" s="72"/>
      <c r="EQ58" s="72"/>
      <c r="ER58" s="72"/>
      <c r="ES58" s="72"/>
      <c r="ET58" s="72"/>
      <c r="EU58" s="72"/>
      <c r="EV58" s="72"/>
      <c r="EX58" s="72"/>
      <c r="EY58" s="72"/>
      <c r="EZ58" s="72"/>
      <c r="FP58" s="3"/>
      <c r="FR58" s="2"/>
    </row>
    <row r="59" spans="1:174" x14ac:dyDescent="0.3">
      <c r="A59" s="3">
        <f t="shared" si="0"/>
        <v>45826</v>
      </c>
      <c r="B59" s="47" t="s">
        <v>142</v>
      </c>
      <c r="C59" s="2">
        <f>VLOOKUP(C$1,EMD_Returns!$B:$XFD,MATCH('Headline Attribution'!$B59,EMD_Returns!$8:$8,0)-1,FALSE)/100</f>
        <v>3.0115500091842901E-4</v>
      </c>
      <c r="D59" s="2">
        <f>VLOOKUP(D$1,EMD_Returns!$B:$XFD,MATCH('Headline Attribution'!$B59,EMD_Returns!$8:$8,0)-1,FALSE)/100</f>
        <v>-5.0840133424789901E-4</v>
      </c>
      <c r="E59" s="2">
        <f>IFERROR(VLOOKUP(E$1,EMD_Returns!$B:$XFD,MATCH('Headline Attribution'!$B59,EMD_Returns!$8:$8,0)-1,FALSE)/100,"#N/A")</f>
        <v>1.0751102755968101E-3</v>
      </c>
      <c r="F59" s="2">
        <f>VLOOKUP(F$1,EMD_Returns!$B:$XFD,MATCH('Headline Attribution'!$B59,EMD_Returns!$8:$8,0)-1,FALSE)/100</f>
        <v>1.3821939459424099E-4</v>
      </c>
      <c r="G59" s="2">
        <f>VLOOKUP(G$1,EMD_Returns!$B:$XFD,MATCH('Headline Attribution'!$B59,EMD_Returns!$8:$8,0)-1,FALSE)/100</f>
        <v>-6.4700989000832099E-4</v>
      </c>
      <c r="I59" s="9">
        <f t="shared" si="1"/>
        <v>45826</v>
      </c>
      <c r="J59" s="2">
        <f>VLOOKUP(J$1,EMD_Returns!$B:$XFD,MATCH('Headline Attribution'!$B59,EMD_Returns!$8:$8,0)-1,FALSE)/100</f>
        <v>1.09126919029645E-4</v>
      </c>
      <c r="K59" s="85">
        <f>VLOOKUP(K$1,EMD_Returns!$B:$XFD,MATCH('Headline Attribution'!$B59,EMD_Returns!$32:$32,0)-1,FALSE)/100</f>
        <v>2.2289507000006201E-4</v>
      </c>
      <c r="L59" s="2">
        <f t="shared" si="51"/>
        <v>-1.1376815097041701E-4</v>
      </c>
      <c r="M59" s="2">
        <f t="shared" si="52"/>
        <v>6.8089702714977385E-3</v>
      </c>
      <c r="N59" s="2" t="e">
        <f t="shared" si="53"/>
        <v>#N/A</v>
      </c>
      <c r="O59" s="2">
        <f t="array" ref="O59">(PRODUCT($J$2:J59+1))-1</f>
        <v>2.6056369320117678E-2</v>
      </c>
      <c r="P59" s="2">
        <f t="array" ref="P59">(PRODUCT($K$2:K59+1))-1</f>
        <v>1.924739904861994E-2</v>
      </c>
      <c r="Q59" s="69">
        <f t="shared" si="54"/>
        <v>102.60563693201168</v>
      </c>
      <c r="R59" s="69">
        <f t="shared" si="55"/>
        <v>101.92473990486199</v>
      </c>
      <c r="T59" s="3">
        <f t="shared" si="4"/>
        <v>45826</v>
      </c>
      <c r="U59" s="70">
        <f>VLOOKUP(U$1,Market_Values!B:XFD,MATCH('Headline Attribution'!$B59,EMD_Returns!$8:$8,0)-1,FALSE)</f>
        <v>385381795.56660402</v>
      </c>
      <c r="V59" s="70">
        <f>VLOOKUP(V$1,Market_Values!$B:$XFD,MATCH('Headline Attribution'!$B59,EMD_Returns!$8:$8,0)-1,FALSE)</f>
        <v>190564866.63896</v>
      </c>
      <c r="W59" s="70">
        <f>VLOOKUP(W$1,Market_Values!$B:$XFD,MATCH('Headline Attribution'!$B59,EMD_Returns!$8:$8,0)-1,FALSE)</f>
        <v>234088284.44159999</v>
      </c>
      <c r="X59" s="70">
        <f>VLOOKUP(X$1,Market_Values!$B:$XFD,MATCH('Headline Attribution'!$B59,EMD_Returns!$8:$8,0)-1,FALSE)</f>
        <v>273235089.00133598</v>
      </c>
      <c r="Y59" s="70">
        <f>VLOOKUP(Y$1,Market_Values!$B:$XFD,MATCH('Headline Attribution'!$B59,EMD_Returns!$8:$8,0)-1,FALSE)</f>
        <v>251805503.15529999</v>
      </c>
      <c r="Z59" s="71"/>
      <c r="AA59" s="3">
        <f t="shared" si="5"/>
        <v>45826</v>
      </c>
      <c r="AB59" s="72">
        <f t="shared" si="33"/>
        <v>3.0115500091842901E-4</v>
      </c>
      <c r="AC59" s="72">
        <f t="shared" si="34"/>
        <v>-5.0840133424789901E-4</v>
      </c>
      <c r="AD59" s="72">
        <f t="shared" si="35"/>
        <v>1.0751102755968101E-3</v>
      </c>
      <c r="AE59" s="72">
        <f t="shared" si="36"/>
        <v>1.3821939459424099E-4</v>
      </c>
      <c r="AF59" s="72">
        <f t="shared" si="37"/>
        <v>-6.4700989000832099E-4</v>
      </c>
      <c r="AG59" s="2"/>
      <c r="AH59" s="9">
        <f t="shared" si="6"/>
        <v>45826</v>
      </c>
      <c r="AI59" s="2">
        <f t="array" ref="AI59">PRODUCT(AB$2:AB59+1)-1</f>
        <v>1.9118009479127673E-2</v>
      </c>
      <c r="AJ59" s="2">
        <f t="array" ref="AJ59">PRODUCT($AC$2:AC59+1)-1</f>
        <v>1.1214188653531521E-2</v>
      </c>
      <c r="AK59" s="2" cm="1">
        <f t="array" ref="AK59">IFERROR(PRODUCT($AD$2:AD59+1)-1,"#N/A")</f>
        <v>5.2914189713103355E-2</v>
      </c>
      <c r="AL59" s="2">
        <f t="array" ref="AL59">PRODUCT(AE$2:AE59+1)-1</f>
        <v>2.0442914032201553E-2</v>
      </c>
      <c r="AM59" s="2">
        <f t="array" ref="AM59">PRODUCT(AF$2:AF59+1)-1</f>
        <v>2.9926396030242497E-2</v>
      </c>
      <c r="AN59" s="2"/>
      <c r="AO59" s="3">
        <f t="shared" si="7"/>
        <v>45826</v>
      </c>
      <c r="AP59" s="2">
        <f t="shared" si="38"/>
        <v>1.344934092395789E-4</v>
      </c>
      <c r="AQ59" s="2">
        <f t="shared" si="8"/>
        <v>-8.8401660760483109E-5</v>
      </c>
      <c r="AR59" s="2">
        <f t="shared" si="39"/>
        <v>6.8089702714977385E-3</v>
      </c>
      <c r="AS59" s="2" t="e">
        <f t="shared" si="56"/>
        <v>#N/A</v>
      </c>
      <c r="AT59" s="2">
        <f t="array" ref="AT59">PRODUCT($AP$2:AP59+1)-1</f>
        <v>3.219155620210401E-2</v>
      </c>
      <c r="AU59" s="2">
        <f t="shared" si="10"/>
        <v>1.924739904861994E-2</v>
      </c>
      <c r="AV59" s="69">
        <f t="shared" si="57"/>
        <v>103.21915562021049</v>
      </c>
      <c r="AW59" s="69">
        <f t="shared" si="11"/>
        <v>101.92473990486199</v>
      </c>
      <c r="AX59" s="2"/>
      <c r="AY59" s="2">
        <f t="shared" si="41"/>
        <v>1.4479611483707766E-5</v>
      </c>
      <c r="AZ59" s="2">
        <f t="shared" si="42"/>
        <v>3.1202717122923419E-5</v>
      </c>
      <c r="BA59" s="2">
        <f t="shared" si="58"/>
        <v>1.6723105639215653E-5</v>
      </c>
      <c r="BB59" s="2">
        <f t="shared" si="43"/>
        <v>1.1895827862509985E-5</v>
      </c>
      <c r="BC59" s="2"/>
      <c r="BD59" s="78">
        <f t="shared" si="13"/>
        <v>45826</v>
      </c>
      <c r="BE59" s="2">
        <f t="shared" si="44"/>
        <v>1.049032310333293E-4</v>
      </c>
      <c r="BF59" s="72">
        <f t="shared" si="45"/>
        <v>1.1895827862509985E-5</v>
      </c>
      <c r="BG59" s="2" cm="1">
        <f t="array" ref="BG59">(PRODUCT(BF$2:BF59+1))-1</f>
        <v>1.9046209518336354E-4</v>
      </c>
      <c r="BH59" s="72">
        <f t="shared" si="46"/>
        <v>6.6185081763143749E-3</v>
      </c>
      <c r="BI59" s="73">
        <f t="shared" si="47"/>
        <v>-118022.89487095272</v>
      </c>
      <c r="BJ59" s="74">
        <f>SUM($BI$2:BI59)</f>
        <v>16750704.195477279</v>
      </c>
      <c r="BK59" s="72">
        <f t="shared" si="14"/>
        <v>-7.3700513910405878E-5</v>
      </c>
      <c r="BL59" s="2">
        <f>SUM($BK$2:BK59)</f>
        <v>2.8101362766438228E-3</v>
      </c>
      <c r="BM59" s="2"/>
      <c r="BN59" s="79">
        <f t="shared" si="15"/>
        <v>45826</v>
      </c>
      <c r="BO59" s="2">
        <f t="array" ref="BO59">(PRODUCT(AB$2:AB59+1)-1)-(PRODUCT($K$2:$K59+1)-1)</f>
        <v>-1.2938956949226643E-4</v>
      </c>
      <c r="BP59" s="2">
        <f t="array" ref="BP59">AJ59-(PRODUCT($K$2:K59+1)-1)</f>
        <v>-8.0332103950884193E-3</v>
      </c>
      <c r="BQ59" s="2" t="e">
        <f>NA()</f>
        <v>#N/A</v>
      </c>
      <c r="BR59" s="2">
        <f t="array" ref="BR59">(PRODUCT(AE$2:AE59+1)-1)-(PRODUCT($K$2:$K59+1)-1)</f>
        <v>1.1955149835816137E-3</v>
      </c>
      <c r="BS59" s="2"/>
      <c r="BT59" s="3">
        <f t="shared" si="16"/>
        <v>45826</v>
      </c>
      <c r="BU59" s="2">
        <f t="shared" si="17"/>
        <v>-5.0840133424789901E-4</v>
      </c>
      <c r="BV59" s="2">
        <f t="shared" si="18"/>
        <v>-7.3129640424796105E-4</v>
      </c>
      <c r="BW59" s="2" cm="1">
        <f t="array" ref="BW59">PRODUCT($BU$2:BU59+1)-1</f>
        <v>1.1214188653531521E-2</v>
      </c>
      <c r="BX59" s="2">
        <f t="array" ref="BX59">BW59-(PRODUCT($K$2:K59+1)-1)</f>
        <v>-8.0332103950884193E-3</v>
      </c>
      <c r="BY59" s="2">
        <f t="shared" si="19"/>
        <v>-6.750822788245686E-5</v>
      </c>
      <c r="BZ59" s="2"/>
      <c r="CC59" s="3">
        <v>44732</v>
      </c>
      <c r="CD59" s="2">
        <v>-5.7952661407212301E-3</v>
      </c>
      <c r="CE59" s="2">
        <v>-4.0215693993422806E-3</v>
      </c>
      <c r="CF59" s="2" t="e">
        <f>NA()</f>
        <v>#N/A</v>
      </c>
      <c r="CG59" s="2">
        <v>-1.2731217559700499E-3</v>
      </c>
      <c r="CH59" s="2">
        <v>2.1252328901155693E-5</v>
      </c>
      <c r="CJ59" s="9">
        <f t="shared" si="20"/>
        <v>44732</v>
      </c>
      <c r="CK59" s="2">
        <f t="array" ref="CK59">PRODUCT(CD$2:CD59+1)-1</f>
        <v>-8.8700850954781196E-2</v>
      </c>
      <c r="CL59" s="2">
        <f t="array" ref="CL59">PRODUCT(CE$2:CE59+1)-1</f>
        <v>-0.10222415990896205</v>
      </c>
      <c r="CM59" s="2"/>
      <c r="CN59" s="2">
        <f t="array" ref="CN59">PRODUCT(CG$2:CG59+1)-1</f>
        <v>-0.12875956351611706</v>
      </c>
      <c r="CO59" s="2">
        <f t="array" ref="CO59">PRODUCT(CH$2:CH59+1)-1</f>
        <v>-0.13836124810781736</v>
      </c>
      <c r="CQ59" s="9">
        <f t="shared" si="21"/>
        <v>44732</v>
      </c>
      <c r="CR59" s="72">
        <f t="shared" si="22"/>
        <v>4.9660397153036162E-2</v>
      </c>
      <c r="CS59" s="72">
        <f t="shared" si="23"/>
        <v>3.6137088198855305E-2</v>
      </c>
      <c r="CT59" s="72"/>
      <c r="CU59" s="72">
        <f t="shared" si="24"/>
        <v>9.6016845917002991E-3</v>
      </c>
      <c r="CV59" s="72"/>
      <c r="CW59" s="3">
        <f t="shared" si="25"/>
        <v>44732</v>
      </c>
      <c r="CX59" s="75">
        <f t="shared" si="48"/>
        <v>86.809857761268887</v>
      </c>
      <c r="CY59" s="75">
        <f t="shared" si="49"/>
        <v>85.784778434089304</v>
      </c>
      <c r="CZ59" s="75">
        <f t="shared" si="50"/>
        <v>101.19494314246806</v>
      </c>
      <c r="DA59" s="72">
        <f>(CZ59/MAX($CZ$2:CZ59))-1</f>
        <v>-3.1760001495274581E-3</v>
      </c>
      <c r="DC59" s="3">
        <f t="shared" si="26"/>
        <v>44732</v>
      </c>
      <c r="DD59" s="2">
        <f t="shared" si="27"/>
        <v>-5.8165184696223858E-3</v>
      </c>
      <c r="DE59" s="2">
        <f t="shared" si="28"/>
        <v>-4.0428217282434363E-3</v>
      </c>
      <c r="DF59" s="2" t="e">
        <f>NA()</f>
        <v>#N/A</v>
      </c>
      <c r="DG59" s="2">
        <f t="shared" si="29"/>
        <v>-1.2943740848712056E-3</v>
      </c>
      <c r="DH59" s="69"/>
      <c r="DI59" s="3">
        <f t="shared" si="59"/>
        <v>44732</v>
      </c>
      <c r="DJ59" s="2">
        <f t="shared" si="60"/>
        <v>6.4564366763348785E-2</v>
      </c>
      <c r="DK59" s="2">
        <f t="shared" si="61"/>
        <v>6.1882644272105575E-2</v>
      </c>
      <c r="DL59" s="2" t="e">
        <f>NA()</f>
        <v>#N/A</v>
      </c>
      <c r="DM59" s="2">
        <f t="shared" si="62"/>
        <v>2.222631294240714E-2</v>
      </c>
      <c r="EM59" s="72"/>
      <c r="EN59" s="72"/>
      <c r="EO59" s="72"/>
      <c r="EP59" s="72"/>
      <c r="EQ59" s="72"/>
      <c r="ER59" s="72"/>
      <c r="ES59" s="72"/>
      <c r="ET59" s="72"/>
      <c r="EU59" s="72"/>
      <c r="EV59" s="72"/>
      <c r="EX59" s="72"/>
      <c r="EY59" s="72"/>
      <c r="EZ59" s="72"/>
      <c r="FP59" s="3"/>
      <c r="FR59" s="2"/>
    </row>
    <row r="60" spans="1:174" x14ac:dyDescent="0.3">
      <c r="A60" s="3">
        <f t="shared" si="0"/>
        <v>45827</v>
      </c>
      <c r="B60" s="47" t="s">
        <v>143</v>
      </c>
      <c r="C60" s="2">
        <f>VLOOKUP(C$1,EMD_Returns!$B:$XFD,MATCH('Headline Attribution'!$B60,EMD_Returns!$8:$8,0)-1,FALSE)/100</f>
        <v>-4.1223256183409195E-4</v>
      </c>
      <c r="D60" s="2">
        <f>VLOOKUP(D$1,EMD_Returns!$B:$XFD,MATCH('Headline Attribution'!$B60,EMD_Returns!$8:$8,0)-1,FALSE)/100</f>
        <v>1.7761288945514801E-3</v>
      </c>
      <c r="E60" s="2">
        <f>IFERROR(VLOOKUP(E$1,EMD_Returns!$B:$XFD,MATCH('Headline Attribution'!$B60,EMD_Returns!$8:$8,0)-1,FALSE)/100,"#N/A")</f>
        <v>1.5771805902460301E-3</v>
      </c>
      <c r="F60" s="2">
        <f>VLOOKUP(F$1,EMD_Returns!$B:$XFD,MATCH('Headline Attribution'!$B60,EMD_Returns!$8:$8,0)-1,FALSE)/100</f>
        <v>1.3318936142736601E-4</v>
      </c>
      <c r="G60" s="2">
        <f>VLOOKUP(G$1,EMD_Returns!$B:$XFD,MATCH('Headline Attribution'!$B60,EMD_Returns!$8:$8,0)-1,FALSE)/100</f>
        <v>0</v>
      </c>
      <c r="I60" s="9">
        <f t="shared" si="1"/>
        <v>45827</v>
      </c>
      <c r="J60" s="2">
        <f>VLOOKUP(J$1,EMD_Returns!$B:$XFD,MATCH('Headline Attribution'!$B60,EMD_Returns!$8:$8,0)-1,FALSE)/100</f>
        <v>4.3841008384437602E-4</v>
      </c>
      <c r="K60" s="85">
        <f>VLOOKUP(K$1,EMD_Returns!$B:$XFD,MATCH('Headline Attribution'!$B60,EMD_Returns!$32:$32,0)-1,FALSE)/100</f>
        <v>-7.8835420000000799E-4</v>
      </c>
      <c r="L60" s="2">
        <f t="shared" si="51"/>
        <v>1.226764283844384E-3</v>
      </c>
      <c r="M60" s="2">
        <f t="shared" si="52"/>
        <v>8.0623316982795235E-3</v>
      </c>
      <c r="N60" s="2" t="e">
        <f t="shared" si="53"/>
        <v>#N/A</v>
      </c>
      <c r="O60" s="2">
        <f t="array" ref="O60">(PRODUCT($J$2:J60+1))-1</f>
        <v>2.6506202779020382E-2</v>
      </c>
      <c r="P60" s="2">
        <f t="array" ref="P60">(PRODUCT($K$2:K60+1))-1</f>
        <v>1.8443871080740859E-2</v>
      </c>
      <c r="Q60" s="69">
        <f t="shared" si="54"/>
        <v>102.65062027790195</v>
      </c>
      <c r="R60" s="69">
        <f t="shared" si="55"/>
        <v>101.84438710807409</v>
      </c>
      <c r="T60" s="3">
        <f t="shared" si="4"/>
        <v>45827</v>
      </c>
      <c r="U60" s="70">
        <f>VLOOKUP(U$1,Market_Values!B:XFD,MATCH('Headline Attribution'!$B60,EMD_Returns!$8:$8,0)-1,FALSE)</f>
        <v>385497855.22160202</v>
      </c>
      <c r="V60" s="70">
        <f>VLOOKUP(V$1,Market_Values!$B:$XFD,MATCH('Headline Attribution'!$B60,EMD_Returns!$8:$8,0)-1,FALSE)</f>
        <v>190467983.20649999</v>
      </c>
      <c r="W60" s="70">
        <f>VLOOKUP(W$1,Market_Values!$B:$XFD,MATCH('Headline Attribution'!$B60,EMD_Returns!$8:$8,0)-1,FALSE)</f>
        <v>234339955.16159999</v>
      </c>
      <c r="X60" s="70">
        <f>VLOOKUP(X$1,Market_Values!$B:$XFD,MATCH('Headline Attribution'!$B60,EMD_Returns!$8:$8,0)-1,FALSE)</f>
        <v>273272638.75811499</v>
      </c>
      <c r="Y60" s="70">
        <f>VLOOKUP(Y$1,Market_Values!$B:$XFD,MATCH('Headline Attribution'!$B60,EMD_Returns!$8:$8,0)-1,FALSE)</f>
        <v>251642582.50440001</v>
      </c>
      <c r="Z60" s="71"/>
      <c r="AA60" s="3">
        <f t="shared" si="5"/>
        <v>45827</v>
      </c>
      <c r="AB60" s="72">
        <f t="shared" si="33"/>
        <v>-4.1223256183409195E-4</v>
      </c>
      <c r="AC60" s="72">
        <f t="shared" si="34"/>
        <v>1.7761288945514801E-3</v>
      </c>
      <c r="AD60" s="72">
        <f t="shared" si="35"/>
        <v>1.5771805902460301E-3</v>
      </c>
      <c r="AE60" s="72">
        <f t="shared" si="36"/>
        <v>1.3318936142736601E-4</v>
      </c>
      <c r="AF60" s="72">
        <f t="shared" si="37"/>
        <v>0</v>
      </c>
      <c r="AG60" s="2"/>
      <c r="AH60" s="9">
        <f t="shared" si="6"/>
        <v>45827</v>
      </c>
      <c r="AI60" s="2">
        <f t="array" ref="AI60">PRODUCT(AB$2:AB60+1)-1</f>
        <v>1.8697895851268909E-2</v>
      </c>
      <c r="AJ60" s="2">
        <f t="array" ref="AJ60">PRODUCT($AC$2:AC60+1)-1</f>
        <v>1.3010235392579395E-2</v>
      </c>
      <c r="AK60" s="2" cm="1">
        <f t="array" ref="AK60">IFERROR(PRODUCT($AD$2:AD60+1)-1,"#N/A")</f>
        <v>5.4574825536313432E-2</v>
      </c>
      <c r="AL60" s="2">
        <f t="array" ref="AL60">PRODUCT(AE$2:AE60+1)-1</f>
        <v>2.0578826172294562E-2</v>
      </c>
      <c r="AM60" s="2">
        <f t="array" ref="AM60">PRODUCT(AF$2:AF60+1)-1</f>
        <v>2.9926396030242497E-2</v>
      </c>
      <c r="AN60" s="2"/>
      <c r="AO60" s="3">
        <f t="shared" si="7"/>
        <v>45827</v>
      </c>
      <c r="AP60" s="2">
        <f t="shared" si="38"/>
        <v>5.4022333741350073E-4</v>
      </c>
      <c r="AQ60" s="2">
        <f t="shared" si="8"/>
        <v>1.3285775374135087E-3</v>
      </c>
      <c r="AR60" s="2">
        <f t="shared" si="39"/>
        <v>8.0623316982795235E-3</v>
      </c>
      <c r="AS60" s="2" t="e">
        <f t="shared" si="56"/>
        <v>#N/A</v>
      </c>
      <c r="AT60" s="2">
        <f t="array" ref="AT60">PRODUCT($AP$2:AP60+1)-1</f>
        <v>3.2749170169445563E-2</v>
      </c>
      <c r="AU60" s="2">
        <f t="shared" si="10"/>
        <v>1.8443871080740859E-2</v>
      </c>
      <c r="AV60" s="69">
        <f t="shared" si="57"/>
        <v>103.27491701694463</v>
      </c>
      <c r="AW60" s="69">
        <f t="shared" si="11"/>
        <v>101.84438710807409</v>
      </c>
      <c r="AX60" s="2"/>
      <c r="AY60" s="2">
        <f t="shared" si="41"/>
        <v>8.7162471155621899E-4</v>
      </c>
      <c r="AZ60" s="2">
        <f t="shared" si="42"/>
        <v>7.8369061337964978E-4</v>
      </c>
      <c r="BA60" s="2">
        <f t="shared" si="58"/>
        <v>-8.7934098176569212E-5</v>
      </c>
      <c r="BB60" s="2">
        <f t="shared" si="43"/>
        <v>-6.2546236638406482E-5</v>
      </c>
      <c r="BC60" s="2"/>
      <c r="BD60" s="78">
        <f t="shared" si="13"/>
        <v>45827</v>
      </c>
      <c r="BE60" s="2">
        <f t="shared" si="44"/>
        <v>4.345365564197034E-4</v>
      </c>
      <c r="BF60" s="72">
        <f t="shared" si="45"/>
        <v>-6.2546236638406482E-5</v>
      </c>
      <c r="BG60" s="2" cm="1">
        <f t="array" ref="BG60">(PRODUCT(BF$2:BF60+1))-1</f>
        <v>1.2790394585771026E-4</v>
      </c>
      <c r="BH60" s="72">
        <f t="shared" si="46"/>
        <v>7.9344277524218132E-3</v>
      </c>
      <c r="BI60" s="73">
        <f t="shared" si="47"/>
        <v>1773944.6478151244</v>
      </c>
      <c r="BJ60" s="74">
        <f>SUM($BI$2:BI60)</f>
        <v>18524648.843292404</v>
      </c>
      <c r="BK60" s="72">
        <f t="shared" si="14"/>
        <v>3.4915405695994637E-4</v>
      </c>
      <c r="BL60" s="2">
        <f>SUM($BK$2:BK60)</f>
        <v>3.1592903336037691E-3</v>
      </c>
      <c r="BM60" s="2"/>
      <c r="BN60" s="79">
        <f t="shared" si="15"/>
        <v>45827</v>
      </c>
      <c r="BO60" s="2">
        <f t="array" ref="BO60">(PRODUCT(AB$2:AB60+1)-1)-(PRODUCT($K$2:$K60+1)-1)</f>
        <v>2.5402477052804961E-4</v>
      </c>
      <c r="BP60" s="2">
        <f t="array" ref="BP60">AJ60-(PRODUCT($K$2:K60+1)-1)</f>
        <v>-5.4336356881614645E-3</v>
      </c>
      <c r="BQ60" s="2" t="e">
        <f>NA()</f>
        <v>#N/A</v>
      </c>
      <c r="BR60" s="2">
        <f t="array" ref="BR60">(PRODUCT(AE$2:AE60+1)-1)-(PRODUCT($K$2:$K60+1)-1)</f>
        <v>2.134955091553703E-3</v>
      </c>
      <c r="BS60" s="2"/>
      <c r="BT60" s="3">
        <f t="shared" si="16"/>
        <v>45827</v>
      </c>
      <c r="BU60" s="2">
        <f t="shared" si="17"/>
        <v>1.7761288945514801E-3</v>
      </c>
      <c r="BV60" s="2">
        <f t="shared" si="18"/>
        <v>2.5644830945514879E-3</v>
      </c>
      <c r="BW60" s="2" cm="1">
        <f t="array" ref="BW60">PRODUCT($BU$2:BU60+1)-1</f>
        <v>1.3010235392579395E-2</v>
      </c>
      <c r="BX60" s="2">
        <f t="array" ref="BX60">BW60-(PRODUCT($K$2:K60+1)-1)</f>
        <v>-5.4336356881614645E-3</v>
      </c>
      <c r="BY60" s="2">
        <f t="shared" si="19"/>
        <v>2.3666797141716424E-4</v>
      </c>
      <c r="BZ60" s="2"/>
      <c r="CC60" s="3">
        <v>44733</v>
      </c>
      <c r="CD60" s="2">
        <v>1.52065959530212E-2</v>
      </c>
      <c r="CE60" s="2">
        <v>1.3207093851595998E-2</v>
      </c>
      <c r="CF60" s="2" t="e">
        <f>NA()</f>
        <v>#N/A</v>
      </c>
      <c r="CG60" s="2">
        <v>1.4682677820251299E-2</v>
      </c>
      <c r="CH60" s="2">
        <v>1.4670879261001302E-2</v>
      </c>
      <c r="CJ60" s="9">
        <f t="shared" si="20"/>
        <v>44733</v>
      </c>
      <c r="CK60" s="2">
        <f t="array" ref="CK60">PRODUCT(CD$2:CD60+1)-1</f>
        <v>-7.484309300291847E-2</v>
      </c>
      <c r="CL60" s="2">
        <f t="array" ref="CL60">PRODUCT(CE$2:CE60+1)-1</f>
        <v>-9.0367150131184237E-2</v>
      </c>
      <c r="CM60" s="2"/>
      <c r="CN60" s="2">
        <f t="array" ref="CN60">PRODUCT(CG$2:CG60+1)-1</f>
        <v>-0.11596742088324907</v>
      </c>
      <c r="CO60" s="2">
        <f t="array" ref="CO60">PRODUCT(CH$2:CH60+1)-1</f>
        <v>-0.12572025001220732</v>
      </c>
      <c r="CQ60" s="9">
        <f t="shared" si="21"/>
        <v>44733</v>
      </c>
      <c r="CR60" s="72">
        <f t="shared" si="22"/>
        <v>5.0877157009288854E-2</v>
      </c>
      <c r="CS60" s="72">
        <f t="shared" si="23"/>
        <v>3.5353099881023087E-2</v>
      </c>
      <c r="CT60" s="72"/>
      <c r="CU60" s="72">
        <f t="shared" si="24"/>
        <v>9.7528291289582514E-3</v>
      </c>
      <c r="CV60" s="72"/>
      <c r="CW60" s="3">
        <f t="shared" si="25"/>
        <v>44733</v>
      </c>
      <c r="CX60" s="75">
        <f t="shared" si="48"/>
        <v>88.08445893439945</v>
      </c>
      <c r="CY60" s="75">
        <f t="shared" si="49"/>
        <v>87.043316560927579</v>
      </c>
      <c r="CZ60" s="75">
        <f t="shared" si="50"/>
        <v>101.1961198339026</v>
      </c>
      <c r="DA60" s="72">
        <f>(CZ60/MAX($CZ$2:CZ60))-1</f>
        <v>-3.1644091131975971E-3</v>
      </c>
      <c r="DC60" s="3">
        <f t="shared" si="26"/>
        <v>44733</v>
      </c>
      <c r="DD60" s="2">
        <f t="shared" si="27"/>
        <v>5.357166920198983E-4</v>
      </c>
      <c r="DE60" s="2">
        <f t="shared" si="28"/>
        <v>-1.4637854094053035E-3</v>
      </c>
      <c r="DF60" s="2" t="e">
        <f>NA()</f>
        <v>#N/A</v>
      </c>
      <c r="DG60" s="2">
        <f t="shared" si="29"/>
        <v>1.179855924999737E-5</v>
      </c>
      <c r="DH60" s="69"/>
      <c r="DI60" s="3">
        <f t="shared" si="59"/>
        <v>44733</v>
      </c>
      <c r="DJ60" s="2">
        <f t="shared" si="60"/>
        <v>6.3918197351796033E-2</v>
      </c>
      <c r="DK60" s="2">
        <f t="shared" si="61"/>
        <v>6.1968944704617446E-2</v>
      </c>
      <c r="DL60" s="2" t="e">
        <f>NA()</f>
        <v>#N/A</v>
      </c>
      <c r="DM60" s="2">
        <f t="shared" si="62"/>
        <v>2.195958236447906E-2</v>
      </c>
      <c r="EM60" s="72"/>
      <c r="EN60" s="72"/>
      <c r="EO60" s="72"/>
      <c r="EP60" s="72"/>
      <c r="EQ60" s="72"/>
      <c r="ER60" s="72"/>
      <c r="ES60" s="72"/>
      <c r="ET60" s="72"/>
      <c r="EU60" s="72"/>
      <c r="EV60" s="72"/>
      <c r="EX60" s="72"/>
      <c r="EY60" s="72"/>
      <c r="EZ60" s="72"/>
      <c r="FP60" s="3"/>
      <c r="FR60" s="2"/>
    </row>
    <row r="61" spans="1:174" x14ac:dyDescent="0.3">
      <c r="A61" s="3">
        <f t="shared" si="0"/>
        <v>45828</v>
      </c>
      <c r="B61" s="47" t="s">
        <v>144</v>
      </c>
      <c r="C61" s="2">
        <f>VLOOKUP(C$1,EMD_Returns!$B:$XFD,MATCH('Headline Attribution'!$B61,EMD_Returns!$8:$8,0)-1,FALSE)/100</f>
        <v>5.1649806220499495E-4</v>
      </c>
      <c r="D61" s="2">
        <f>VLOOKUP(D$1,EMD_Returns!$B:$XFD,MATCH('Headline Attribution'!$B61,EMD_Returns!$8:$8,0)-1,FALSE)/100</f>
        <v>-1.4788157946067401E-3</v>
      </c>
      <c r="E61" s="2">
        <f>IFERROR(VLOOKUP(E$1,EMD_Returns!$B:$XFD,MATCH('Headline Attribution'!$B61,EMD_Returns!$8:$8,0)-1,FALSE)/100,"#N/A")</f>
        <v>-3.0636128573791096E-5</v>
      </c>
      <c r="F61" s="2">
        <f>VLOOKUP(F$1,EMD_Returns!$B:$XFD,MATCH('Headline Attribution'!$B61,EMD_Returns!$8:$8,0)-1,FALSE)/100</f>
        <v>-3.9357748883794797E-4</v>
      </c>
      <c r="G61" s="2">
        <f>VLOOKUP(G$1,EMD_Returns!$B:$XFD,MATCH('Headline Attribution'!$B61,EMD_Returns!$8:$8,0)-1,FALSE)/100</f>
        <v>-7.3991860895295002E-4</v>
      </c>
      <c r="I61" s="9">
        <f t="shared" si="1"/>
        <v>45828</v>
      </c>
      <c r="J61" s="2">
        <f>VLOOKUP(J$1,EMD_Returns!$B:$XFD,MATCH('Headline Attribution'!$B61,EMD_Returns!$8:$8,0)-1,FALSE)/100</f>
        <v>-2.8753580341844798E-4</v>
      </c>
      <c r="K61" s="85">
        <f>VLOOKUP(K$1,EMD_Returns!$B:$XFD,MATCH('Headline Attribution'!$B61,EMD_Returns!$32:$32,0)-1,FALSE)/100</f>
        <v>2.0969380000002098E-4</v>
      </c>
      <c r="L61" s="2">
        <f t="shared" si="51"/>
        <v>-4.9722960341846891E-4</v>
      </c>
      <c r="M61" s="2">
        <f t="shared" si="52"/>
        <v>7.5536130471356433E-3</v>
      </c>
      <c r="N61" s="2" t="e">
        <f t="shared" si="53"/>
        <v>#N/A</v>
      </c>
      <c r="O61" s="2">
        <f t="array" ref="O61">(PRODUCT($J$2:J61+1))-1</f>
        <v>2.621104549329023E-2</v>
      </c>
      <c r="P61" s="2">
        <f t="array" ref="P61">(PRODUCT($K$2:K61+1))-1</f>
        <v>1.8657432446154587E-2</v>
      </c>
      <c r="Q61" s="69">
        <f t="shared" si="54"/>
        <v>102.62110454932895</v>
      </c>
      <c r="R61" s="69">
        <f t="shared" si="55"/>
        <v>101.86574324461546</v>
      </c>
      <c r="T61" s="3">
        <f t="shared" si="4"/>
        <v>45828</v>
      </c>
      <c r="U61" s="70">
        <f>VLOOKUP(U$1,Market_Values!B:XFD,MATCH('Headline Attribution'!$B61,EMD_Returns!$8:$8,0)-1,FALSE)</f>
        <v>385338940.45316201</v>
      </c>
      <c r="V61" s="70">
        <f>VLOOKUP(V$1,Market_Values!$B:$XFD,MATCH('Headline Attribution'!$B61,EMD_Returns!$8:$8,0)-1,FALSE)</f>
        <v>190806278.89495999</v>
      </c>
      <c r="W61" s="70">
        <f>VLOOKUP(W$1,Market_Values!$B:$XFD,MATCH('Headline Attribution'!$B61,EMD_Returns!$8:$8,0)-1,FALSE)</f>
        <v>234709551.59040001</v>
      </c>
      <c r="X61" s="70">
        <f>VLOOKUP(X$1,Market_Values!$B:$XFD,MATCH('Headline Attribution'!$B61,EMD_Returns!$8:$8,0)-1,FALSE)</f>
        <v>273287674.87772697</v>
      </c>
      <c r="Y61" s="70">
        <f>VLOOKUP(Y$1,Market_Values!$B:$XFD,MATCH('Headline Attribution'!$B61,EMD_Returns!$8:$8,0)-1,FALSE)</f>
        <v>251642582.50440001</v>
      </c>
      <c r="Z61" s="71"/>
      <c r="AA61" s="3">
        <f t="shared" si="5"/>
        <v>45828</v>
      </c>
      <c r="AB61" s="72">
        <f t="shared" si="33"/>
        <v>5.1649806220499495E-4</v>
      </c>
      <c r="AC61" s="72">
        <f t="shared" si="34"/>
        <v>-1.4788157946067401E-3</v>
      </c>
      <c r="AD61" s="72">
        <f t="shared" si="35"/>
        <v>-3.0636128573791096E-5</v>
      </c>
      <c r="AE61" s="72">
        <f t="shared" si="36"/>
        <v>-3.9357748883794797E-4</v>
      </c>
      <c r="AF61" s="72">
        <f t="shared" si="37"/>
        <v>-7.3991860895295002E-4</v>
      </c>
      <c r="AG61" s="2"/>
      <c r="AH61" s="9">
        <f t="shared" si="6"/>
        <v>45828</v>
      </c>
      <c r="AI61" s="2">
        <f t="array" ref="AI61">PRODUCT(AB$2:AB61+1)-1</f>
        <v>1.9224051340448467E-2</v>
      </c>
      <c r="AJ61" s="2">
        <f t="array" ref="AJ61">PRODUCT($AC$2:AC61+1)-1</f>
        <v>1.1512179856382643E-2</v>
      </c>
      <c r="AK61" s="2" cm="1">
        <f t="array" ref="AK61">IFERROR(PRODUCT($AD$2:AD61+1)-1,"#N/A")</f>
        <v>5.4542517446367622E-2</v>
      </c>
      <c r="AL61" s="2">
        <f t="array" ref="AL61">PRODUCT(AE$2:AE61+1)-1</f>
        <v>2.017714932072856E-2</v>
      </c>
      <c r="AM61" s="2">
        <f t="array" ref="AM61">PRODUCT(AF$2:AF61+1)-1</f>
        <v>2.9164334323967811E-2</v>
      </c>
      <c r="AN61" s="2"/>
      <c r="AO61" s="3">
        <f t="shared" si="7"/>
        <v>45828</v>
      </c>
      <c r="AP61" s="2">
        <f t="shared" si="38"/>
        <v>-3.542763432930486E-4</v>
      </c>
      <c r="AQ61" s="2">
        <f t="shared" si="8"/>
        <v>-5.6397014329306959E-4</v>
      </c>
      <c r="AR61" s="2">
        <f t="shared" si="39"/>
        <v>7.5536130471356433E-3</v>
      </c>
      <c r="AS61" s="2" t="e">
        <f t="shared" si="56"/>
        <v>#N/A</v>
      </c>
      <c r="AT61" s="2">
        <f t="array" ref="AT61">PRODUCT($AP$2:AP61+1)-1</f>
        <v>3.2383291569898942E-2</v>
      </c>
      <c r="AU61" s="2">
        <f t="shared" si="10"/>
        <v>1.8657432446154587E-2</v>
      </c>
      <c r="AV61" s="69">
        <f t="shared" si="57"/>
        <v>103.23832915698996</v>
      </c>
      <c r="AW61" s="69">
        <f t="shared" si="11"/>
        <v>101.86574324461546</v>
      </c>
      <c r="AX61" s="2"/>
      <c r="AY61" s="2">
        <f t="shared" si="41"/>
        <v>-6.6073700524285725E-4</v>
      </c>
      <c r="AZ61" s="2">
        <f t="shared" si="42"/>
        <v>-6.135149008368011E-4</v>
      </c>
      <c r="BA61" s="2">
        <f t="shared" si="58"/>
        <v>4.722210440605615E-5</v>
      </c>
      <c r="BB61" s="2">
        <f t="shared" si="43"/>
        <v>3.3599766011775035E-5</v>
      </c>
      <c r="BC61" s="2"/>
      <c r="BD61" s="78">
        <f t="shared" si="13"/>
        <v>45828</v>
      </c>
      <c r="BE61" s="2">
        <f t="shared" si="44"/>
        <v>-2.8898668667797861E-4</v>
      </c>
      <c r="BF61" s="72">
        <f t="shared" si="45"/>
        <v>3.3599766011775035E-5</v>
      </c>
      <c r="BG61" s="2" cm="1">
        <f t="array" ref="BG61">(PRODUCT(BF$2:BF61+1))-1</f>
        <v>1.6150800941194809E-4</v>
      </c>
      <c r="BH61" s="72">
        <f t="shared" si="46"/>
        <v>7.3921050377236952E-3</v>
      </c>
      <c r="BI61" s="73">
        <f t="shared" si="47"/>
        <v>-753342.87383073336</v>
      </c>
      <c r="BJ61" s="74">
        <f>SUM($BI$2:BI61)</f>
        <v>17771305.969461672</v>
      </c>
      <c r="BK61" s="72">
        <f t="shared" si="14"/>
        <v>-3.2452821415882249E-4</v>
      </c>
      <c r="BL61" s="2">
        <f>SUM($BK$2:BK61)</f>
        <v>2.8347621194449468E-3</v>
      </c>
      <c r="BM61" s="2"/>
      <c r="BN61" s="79">
        <f t="shared" si="15"/>
        <v>45828</v>
      </c>
      <c r="BO61" s="2">
        <f t="array" ref="BO61">(PRODUCT(AB$2:AB61+1)-1)-(PRODUCT($K$2:$K61+1)-1)</f>
        <v>5.666188942938799E-4</v>
      </c>
      <c r="BP61" s="2">
        <f t="array" ref="BP61">AJ61-(PRODUCT($K$2:K61+1)-1)</f>
        <v>-7.1452525897719443E-3</v>
      </c>
      <c r="BQ61" s="2" t="e">
        <f>NA()</f>
        <v>#N/A</v>
      </c>
      <c r="BR61" s="2">
        <f t="array" ref="BR61">(PRODUCT(AE$2:AE61+1)-1)-(PRODUCT($K$2:$K61+1)-1)</f>
        <v>1.5197168745739731E-3</v>
      </c>
      <c r="BS61" s="2"/>
      <c r="BT61" s="3">
        <f t="shared" si="16"/>
        <v>45828</v>
      </c>
      <c r="BU61" s="2">
        <f t="shared" si="17"/>
        <v>-1.4788157946067401E-3</v>
      </c>
      <c r="BV61" s="2">
        <f t="shared" si="18"/>
        <v>-1.6885095946067611E-3</v>
      </c>
      <c r="BW61" s="2" cm="1">
        <f t="array" ref="BW61">PRODUCT($BU$2:BU61+1)-1</f>
        <v>1.1512179856382643E-2</v>
      </c>
      <c r="BX61" s="2">
        <f t="array" ref="BX61">BW61-(PRODUCT($K$2:K61+1)-1)</f>
        <v>-7.1452525897719443E-3</v>
      </c>
      <c r="BY61" s="2">
        <f t="shared" si="19"/>
        <v>-1.5574610154991996E-4</v>
      </c>
      <c r="BZ61" s="2"/>
      <c r="CC61" s="3">
        <v>44734</v>
      </c>
      <c r="CD61" s="2">
        <v>-4.2775469793270302E-3</v>
      </c>
      <c r="CE61" s="2">
        <v>-3.2851797682853499E-3</v>
      </c>
      <c r="CF61" s="2" t="e">
        <f>NA()</f>
        <v>#N/A</v>
      </c>
      <c r="CG61" s="2">
        <v>-4.8418488718560103E-3</v>
      </c>
      <c r="CH61" s="2">
        <v>-4.2308095088490205E-3</v>
      </c>
      <c r="CJ61" s="9">
        <f t="shared" si="20"/>
        <v>44734</v>
      </c>
      <c r="CK61" s="2">
        <f t="array" ref="CK61">PRODUCT(CD$2:CD61+1)-1</f>
        <v>-7.8800495135847415E-2</v>
      </c>
      <c r="CL61" s="2">
        <f t="array" ref="CL61">PRODUCT(CE$2:CE61+1)-1</f>
        <v>-9.3355457566141054E-2</v>
      </c>
      <c r="CM61" s="2"/>
      <c r="CN61" s="2">
        <f t="array" ref="CN61">PRODUCT(CG$2:CG61+1)-1</f>
        <v>-0.12024777302912948</v>
      </c>
      <c r="CO61" s="2">
        <f t="array" ref="CO61">PRODUCT(CH$2:CH61+1)-1</f>
        <v>-0.12941916109184981</v>
      </c>
      <c r="CQ61" s="9">
        <f t="shared" si="21"/>
        <v>44734</v>
      </c>
      <c r="CR61" s="72">
        <f t="shared" si="22"/>
        <v>5.0618665956002395E-2</v>
      </c>
      <c r="CS61" s="72">
        <f t="shared" si="23"/>
        <v>3.6063703525708757E-2</v>
      </c>
      <c r="CT61" s="72"/>
      <c r="CU61" s="72">
        <f t="shared" si="24"/>
        <v>9.1713880627203315E-3</v>
      </c>
      <c r="CV61" s="72"/>
      <c r="CW61" s="3">
        <f t="shared" si="25"/>
        <v>44734</v>
      </c>
      <c r="CX61" s="75">
        <f t="shared" si="48"/>
        <v>87.657967296279878</v>
      </c>
      <c r="CY61" s="75">
        <f t="shared" si="49"/>
        <v>86.675052869539854</v>
      </c>
      <c r="CZ61" s="75">
        <f t="shared" si="50"/>
        <v>101.13402229845705</v>
      </c>
      <c r="DA61" s="72">
        <f>(CZ61/MAX($CZ$2:CZ61))-1</f>
        <v>-3.7761028573853883E-3</v>
      </c>
      <c r="DC61" s="3">
        <f t="shared" si="26"/>
        <v>44734</v>
      </c>
      <c r="DD61" s="2">
        <f t="shared" si="27"/>
        <v>-4.673747047800967E-5</v>
      </c>
      <c r="DE61" s="2">
        <f t="shared" si="28"/>
        <v>9.4562974056367063E-4</v>
      </c>
      <c r="DF61" s="2" t="e">
        <f>NA()</f>
        <v>#N/A</v>
      </c>
      <c r="DG61" s="2">
        <f t="shared" si="29"/>
        <v>-6.1103936300698977E-4</v>
      </c>
      <c r="DH61" s="69"/>
      <c r="DI61" s="3">
        <f t="shared" si="59"/>
        <v>44734</v>
      </c>
      <c r="DJ61" s="2">
        <f t="shared" si="60"/>
        <v>6.2335766895752896E-2</v>
      </c>
      <c r="DK61" s="2">
        <f t="shared" si="61"/>
        <v>6.1653609925946179E-2</v>
      </c>
      <c r="DL61" s="2" t="e">
        <f>NA()</f>
        <v>#N/A</v>
      </c>
      <c r="DM61" s="2">
        <f t="shared" si="62"/>
        <v>2.1885218734599421E-2</v>
      </c>
      <c r="EM61" s="72"/>
      <c r="EN61" s="72"/>
      <c r="EO61" s="72"/>
      <c r="EP61" s="72"/>
      <c r="EQ61" s="72"/>
      <c r="ER61" s="72"/>
      <c r="ES61" s="72"/>
      <c r="ET61" s="72"/>
      <c r="EU61" s="72"/>
      <c r="EV61" s="72"/>
      <c r="EX61" s="72"/>
      <c r="EY61" s="72"/>
      <c r="EZ61" s="72"/>
      <c r="FP61" s="3"/>
      <c r="FR61" s="2"/>
    </row>
    <row r="62" spans="1:174" x14ac:dyDescent="0.3">
      <c r="A62" s="3">
        <f t="shared" si="0"/>
        <v>45831</v>
      </c>
      <c r="B62" s="47" t="s">
        <v>145</v>
      </c>
      <c r="C62" s="2">
        <f>VLOOKUP(C$1,EMD_Returns!$B:$XFD,MATCH('Headline Attribution'!$B62,EMD_Returns!$8:$8,0)-1,FALSE)/100</f>
        <v>3.0388504962552997E-4</v>
      </c>
      <c r="D62" s="2">
        <f>VLOOKUP(D$1,EMD_Returns!$B:$XFD,MATCH('Headline Attribution'!$B62,EMD_Returns!$8:$8,0)-1,FALSE)/100</f>
        <v>-3.7660895838331797E-4</v>
      </c>
      <c r="E62" s="2">
        <f>IFERROR(VLOOKUP(E$1,EMD_Returns!$B:$XFD,MATCH('Headline Attribution'!$B62,EMD_Returns!$8:$8,0)-1,FALSE)/100,"#N/A")</f>
        <v>0</v>
      </c>
      <c r="F62" s="2">
        <f>VLOOKUP(F$1,EMD_Returns!$B:$XFD,MATCH('Headline Attribution'!$B62,EMD_Returns!$8:$8,0)-1,FALSE)/100</f>
        <v>7.4045260539157309E-4</v>
      </c>
      <c r="G62" s="2">
        <f>VLOOKUP(G$1,EMD_Returns!$B:$XFD,MATCH('Headline Attribution'!$B62,EMD_Returns!$8:$8,0)-1,FALSE)/100</f>
        <v>-1.9437245464643E-3</v>
      </c>
      <c r="I62" s="9">
        <f t="shared" si="1"/>
        <v>45831</v>
      </c>
      <c r="J62" s="2">
        <f>VLOOKUP(J$1,EMD_Returns!$B:$XFD,MATCH('Headline Attribution'!$B62,EMD_Returns!$8:$8,0)-1,FALSE)/100</f>
        <v>-1.8051450520950598E-4</v>
      </c>
      <c r="K62" s="85">
        <f>VLOOKUP(K$1,EMD_Returns!$B:$XFD,MATCH('Headline Attribution'!$B62,EMD_Returns!$32:$32,0)-1,FALSE)/100</f>
        <v>-1.6230544999995498E-4</v>
      </c>
      <c r="L62" s="2">
        <f t="shared" si="51"/>
        <v>-1.8209055209551003E-5</v>
      </c>
      <c r="M62" s="2">
        <f t="shared" si="52"/>
        <v>7.5337007209868023E-3</v>
      </c>
      <c r="N62" s="2" t="e">
        <f t="shared" si="53"/>
        <v>#N/A</v>
      </c>
      <c r="O62" s="2">
        <f t="array" ref="O62">(PRODUCT($J$2:J62+1))-1</f>
        <v>2.6025799514172387E-2</v>
      </c>
      <c r="P62" s="2">
        <f t="array" ref="P62">(PRODUCT($K$2:K62+1))-1</f>
        <v>1.8492098793185585E-2</v>
      </c>
      <c r="Q62" s="69">
        <f t="shared" si="54"/>
        <v>102.60257995141717</v>
      </c>
      <c r="R62" s="69">
        <f t="shared" si="55"/>
        <v>101.84920987931856</v>
      </c>
      <c r="T62" s="3">
        <f t="shared" si="4"/>
        <v>45831</v>
      </c>
      <c r="U62" s="70">
        <f>VLOOKUP(U$1,Market_Values!B:XFD,MATCH('Headline Attribution'!$B62,EMD_Returns!$8:$8,0)-1,FALSE)</f>
        <v>385537962.63328099</v>
      </c>
      <c r="V62" s="70">
        <f>VLOOKUP(V$1,Market_Values!$B:$XFD,MATCH('Headline Attribution'!$B62,EMD_Returns!$8:$8,0)-1,FALSE)</f>
        <v>190524111.55601999</v>
      </c>
      <c r="W62" s="70">
        <f>VLOOKUP(W$1,Market_Values!$B:$XFD,MATCH('Headline Attribution'!$B62,EMD_Returns!$8:$8,0)-1,FALSE)</f>
        <v>234702360.9984</v>
      </c>
      <c r="X62" s="70">
        <f>VLOOKUP(X$1,Market_Values!$B:$XFD,MATCH('Headline Attribution'!$B62,EMD_Returns!$8:$8,0)-1,FALSE)</f>
        <v>273201450.81229103</v>
      </c>
      <c r="Y62" s="70">
        <f>VLOOKUP(Y$1,Market_Values!$B:$XFD,MATCH('Headline Attribution'!$B62,EMD_Returns!$8:$8,0)-1,FALSE)</f>
        <v>251456387.47479999</v>
      </c>
      <c r="Z62" s="71"/>
      <c r="AA62" s="3">
        <f t="shared" si="5"/>
        <v>45831</v>
      </c>
      <c r="AB62" s="72">
        <f t="shared" si="33"/>
        <v>3.0388504962552997E-4</v>
      </c>
      <c r="AC62" s="72">
        <f t="shared" si="34"/>
        <v>-3.7660895838331797E-4</v>
      </c>
      <c r="AD62" s="72">
        <f t="shared" si="35"/>
        <v>0</v>
      </c>
      <c r="AE62" s="72">
        <f t="shared" si="36"/>
        <v>7.4045260539157309E-4</v>
      </c>
      <c r="AF62" s="72">
        <f t="shared" si="37"/>
        <v>-1.9437245464643E-3</v>
      </c>
      <c r="AG62" s="2"/>
      <c r="AH62" s="9">
        <f t="shared" si="6"/>
        <v>45831</v>
      </c>
      <c r="AI62" s="2">
        <f t="array" ref="AI62">PRODUCT(AB$2:AB62+1)-1</f>
        <v>1.9533778291869641E-2</v>
      </c>
      <c r="AJ62" s="2">
        <f t="array" ref="AJ62">PRODUCT($AC$2:AC62+1)-1</f>
        <v>1.1131235307934917E-2</v>
      </c>
      <c r="AK62" s="2" cm="1">
        <f t="array" ref="AK62">IFERROR(PRODUCT($AD$2:AD62+1)-1,"#N/A")</f>
        <v>5.4542517446367622E-2</v>
      </c>
      <c r="AL62" s="2">
        <f t="array" ref="AL62">PRODUCT(AE$2:AE62+1)-1</f>
        <v>2.0932542148903943E-2</v>
      </c>
      <c r="AM62" s="2">
        <f t="array" ref="AM62">PRODUCT(AF$2:AF62+1)-1</f>
        <v>2.7163922344996649E-2</v>
      </c>
      <c r="AN62" s="2"/>
      <c r="AO62" s="3">
        <f t="shared" si="7"/>
        <v>45831</v>
      </c>
      <c r="AP62" s="2">
        <f t="shared" si="38"/>
        <v>-2.2238992394080706E-4</v>
      </c>
      <c r="AQ62" s="2">
        <f t="shared" si="8"/>
        <v>-6.0084473940852075E-5</v>
      </c>
      <c r="AR62" s="2">
        <f t="shared" si="39"/>
        <v>7.5337007209868023E-3</v>
      </c>
      <c r="AS62" s="2" t="e">
        <f t="shared" si="56"/>
        <v>#N/A</v>
      </c>
      <c r="AT62" s="2">
        <f t="array" ref="AT62">PRODUCT($AP$2:AP62+1)-1</f>
        <v>3.2153699928208823E-2</v>
      </c>
      <c r="AU62" s="2">
        <f t="shared" si="10"/>
        <v>1.8492098793185585E-2</v>
      </c>
      <c r="AV62" s="69">
        <f t="shared" si="57"/>
        <v>103.21536999282095</v>
      </c>
      <c r="AW62" s="69">
        <f t="shared" si="11"/>
        <v>101.84920987931856</v>
      </c>
      <c r="AX62" s="2"/>
      <c r="AY62" s="2">
        <f t="shared" si="41"/>
        <v>-3.9497022486401122E-4</v>
      </c>
      <c r="AZ62" s="2">
        <f t="shared" si="42"/>
        <v>-3.7712204503299532E-4</v>
      </c>
      <c r="BA62" s="2">
        <f t="shared" si="58"/>
        <v>1.7848179831015905E-5</v>
      </c>
      <c r="BB62" s="2">
        <f t="shared" si="43"/>
        <v>1.2695389567261045E-5</v>
      </c>
      <c r="BC62" s="2"/>
      <c r="BD62" s="78">
        <f t="shared" si="13"/>
        <v>45831</v>
      </c>
      <c r="BE62" s="2">
        <f t="shared" si="44"/>
        <v>-1.7863755746657466E-4</v>
      </c>
      <c r="BF62" s="72">
        <f t="shared" si="45"/>
        <v>1.2695389567261045E-5</v>
      </c>
      <c r="BG62" s="2" cm="1">
        <f t="array" ref="BG62">(PRODUCT(BF$2:BF62+1))-1</f>
        <v>1.7420544938628879E-4</v>
      </c>
      <c r="BH62" s="72">
        <f t="shared" si="46"/>
        <v>7.3594952716005135E-3</v>
      </c>
      <c r="BI62" s="73">
        <f t="shared" si="47"/>
        <v>-80238.14479062958</v>
      </c>
      <c r="BJ62" s="74">
        <f>SUM($BI$2:BI62)</f>
        <v>17691067.824671041</v>
      </c>
      <c r="BK62" s="72">
        <f t="shared" si="14"/>
        <v>-1.9848448756642066E-4</v>
      </c>
      <c r="BL62" s="2">
        <f>SUM($BK$2:BK62)</f>
        <v>2.6362776318785263E-3</v>
      </c>
      <c r="BM62" s="2"/>
      <c r="BN62" s="79">
        <f t="shared" si="15"/>
        <v>45831</v>
      </c>
      <c r="BO62" s="2">
        <f t="array" ref="BO62">(PRODUCT(AB$2:AB62+1)-1)-(PRODUCT($K$2:$K62+1)-1)</f>
        <v>1.0416794986840561E-3</v>
      </c>
      <c r="BP62" s="2">
        <f t="array" ref="BP62">AJ62-(PRODUCT($K$2:K62+1)-1)</f>
        <v>-7.3608634852506682E-3</v>
      </c>
      <c r="BQ62" s="2" t="e">
        <f>NA()</f>
        <v>#N/A</v>
      </c>
      <c r="BR62" s="2">
        <f t="array" ref="BR62">(PRODUCT(AE$2:AE62+1)-1)-(PRODUCT($K$2:$K62+1)-1)</f>
        <v>2.440443355718358E-3</v>
      </c>
      <c r="BS62" s="2"/>
      <c r="BT62" s="3">
        <f t="shared" si="16"/>
        <v>45831</v>
      </c>
      <c r="BU62" s="2">
        <f t="shared" si="17"/>
        <v>-3.7660895838331797E-4</v>
      </c>
      <c r="BV62" s="2">
        <f t="shared" si="18"/>
        <v>-2.1430350838336299E-4</v>
      </c>
      <c r="BW62" s="2" cm="1">
        <f t="array" ref="BW62">PRODUCT($BU$2:BU62+1)-1</f>
        <v>1.1131235307934917E-2</v>
      </c>
      <c r="BX62" s="2">
        <f t="array" ref="BX62">BW62-(PRODUCT($K$2:K62+1)-1)</f>
        <v>-7.3608634852506682E-3</v>
      </c>
      <c r="BY62" s="2">
        <f t="shared" si="19"/>
        <v>-1.9770318526736792E-5</v>
      </c>
      <c r="BZ62" s="2"/>
      <c r="CC62" s="3">
        <v>44735</v>
      </c>
      <c r="CD62" s="2">
        <v>4.1795873805927598E-4</v>
      </c>
      <c r="CE62" s="2">
        <v>2.7674969711863899E-3</v>
      </c>
      <c r="CF62" s="2" t="e">
        <f>NA()</f>
        <v>#N/A</v>
      </c>
      <c r="CG62" s="2">
        <v>3.3435106212085204E-3</v>
      </c>
      <c r="CH62" s="2">
        <v>6.3872003589733328E-3</v>
      </c>
      <c r="CJ62" s="9">
        <f t="shared" si="20"/>
        <v>44735</v>
      </c>
      <c r="CK62" s="2">
        <f t="array" ref="CK62">PRODUCT(CD$2:CD62+1)-1</f>
        <v>-7.8415471753293553E-2</v>
      </c>
      <c r="CL62" s="2">
        <f t="array" ref="CL62">PRODUCT(CE$2:CE62+1)-1</f>
        <v>-9.0846321541012687E-2</v>
      </c>
      <c r="CM62" s="2"/>
      <c r="CN62" s="2">
        <f t="array" ref="CN62">PRODUCT(CG$2:CG62+1)-1</f>
        <v>-0.11730631211422049</v>
      </c>
      <c r="CO62" s="2">
        <f t="array" ref="CO62">PRODUCT(CH$2:CH62+1)-1</f>
        <v>-0.12385858684506035</v>
      </c>
      <c r="CQ62" s="9">
        <f t="shared" si="21"/>
        <v>44735</v>
      </c>
      <c r="CR62" s="72">
        <f t="shared" si="22"/>
        <v>4.5443115091766795E-2</v>
      </c>
      <c r="CS62" s="72">
        <f t="shared" si="23"/>
        <v>3.3012265304047661E-2</v>
      </c>
      <c r="CT62" s="72"/>
      <c r="CU62" s="72">
        <f t="shared" si="24"/>
        <v>6.5522747308398577E-3</v>
      </c>
      <c r="CV62" s="72"/>
      <c r="CW62" s="3">
        <f t="shared" si="25"/>
        <v>44735</v>
      </c>
      <c r="CX62" s="75">
        <f t="shared" si="48"/>
        <v>87.951052640968541</v>
      </c>
      <c r="CY62" s="75">
        <f t="shared" si="49"/>
        <v>87.228663798342211</v>
      </c>
      <c r="CZ62" s="75">
        <f t="shared" si="50"/>
        <v>100.8281553461559</v>
      </c>
      <c r="DA62" s="72">
        <f>(CZ62/MAX($CZ$2:CZ62))-1</f>
        <v>-6.7890549807505529E-3</v>
      </c>
      <c r="DC62" s="3">
        <f t="shared" si="26"/>
        <v>44735</v>
      </c>
      <c r="DD62" s="2">
        <f t="shared" si="27"/>
        <v>-5.9692416209140564E-3</v>
      </c>
      <c r="DE62" s="2">
        <f t="shared" si="28"/>
        <v>-3.6197033877869429E-3</v>
      </c>
      <c r="DF62" s="2" t="e">
        <f>NA()</f>
        <v>#N/A</v>
      </c>
      <c r="DG62" s="2">
        <f t="shared" si="29"/>
        <v>-3.0436897377648124E-3</v>
      </c>
      <c r="DH62" s="69"/>
      <c r="DI62" s="3">
        <f t="shared" si="59"/>
        <v>44735</v>
      </c>
      <c r="DJ62" s="2">
        <f t="shared" si="60"/>
        <v>6.1813847536339755E-2</v>
      </c>
      <c r="DK62" s="2">
        <f t="shared" si="61"/>
        <v>5.9365774941891374E-2</v>
      </c>
      <c r="DL62" s="2" t="e">
        <f>NA()</f>
        <v>#N/A</v>
      </c>
      <c r="DM62" s="2">
        <f t="shared" si="62"/>
        <v>2.3477707681396422E-2</v>
      </c>
      <c r="EM62" s="72"/>
      <c r="EN62" s="72"/>
      <c r="EO62" s="72"/>
      <c r="EP62" s="72"/>
      <c r="EQ62" s="72"/>
      <c r="ER62" s="72"/>
      <c r="ES62" s="72"/>
      <c r="ET62" s="72"/>
      <c r="EU62" s="72"/>
      <c r="EV62" s="72"/>
      <c r="EX62" s="72"/>
      <c r="EY62" s="72"/>
      <c r="EZ62" s="72"/>
      <c r="FP62" s="3"/>
      <c r="FR62" s="2"/>
    </row>
    <row r="63" spans="1:174" x14ac:dyDescent="0.3">
      <c r="A63" s="3">
        <f t="shared" si="0"/>
        <v>45832</v>
      </c>
      <c r="B63" s="47" t="s">
        <v>146</v>
      </c>
      <c r="C63" s="2">
        <f>VLOOKUP(C$1,EMD_Returns!$B:$XFD,MATCH('Headline Attribution'!$B63,EMD_Returns!$8:$8,0)-1,FALSE)/100</f>
        <v>3.1440615609261702E-3</v>
      </c>
      <c r="D63" s="2">
        <f>VLOOKUP(D$1,EMD_Returns!$B:$XFD,MATCH('Headline Attribution'!$B63,EMD_Returns!$8:$8,0)-1,FALSE)/100</f>
        <v>4.27779459561473E-3</v>
      </c>
      <c r="E63" s="2">
        <f>IFERROR(VLOOKUP(E$1,EMD_Returns!$B:$XFD,MATCH('Headline Attribution'!$B63,EMD_Returns!$8:$8,0)-1,FALSE)/100,"#N/A")</f>
        <v>5.3124674481162008E-3</v>
      </c>
      <c r="F63" s="2">
        <f>VLOOKUP(F$1,EMD_Returns!$B:$XFD,MATCH('Headline Attribution'!$B63,EMD_Returns!$8:$8,0)-1,FALSE)/100</f>
        <v>3.8668124856604501E-3</v>
      </c>
      <c r="G63" s="2">
        <f>VLOOKUP(G$1,EMD_Returns!$B:$XFD,MATCH('Headline Attribution'!$B63,EMD_Returns!$8:$8,0)-1,FALSE)/100</f>
        <v>0</v>
      </c>
      <c r="I63" s="9">
        <f t="shared" si="1"/>
        <v>45832</v>
      </c>
      <c r="J63" s="2">
        <f>VLOOKUP(J$1,EMD_Returns!$B:$XFD,MATCH('Headline Attribution'!$B63,EMD_Returns!$8:$8,0)-1,FALSE)/100</f>
        <v>3.2439710320171199E-3</v>
      </c>
      <c r="K63" s="85">
        <f>VLOOKUP(K$1,EMD_Returns!$B:$XFD,MATCH('Headline Attribution'!$B63,EMD_Returns!$32:$32,0)-1,FALSE)/100</f>
        <v>3.57002380000004E-3</v>
      </c>
      <c r="L63" s="2">
        <f t="shared" si="51"/>
        <v>-3.2605276798292017E-4</v>
      </c>
      <c r="M63" s="2">
        <f t="shared" si="52"/>
        <v>7.2260576599094684E-3</v>
      </c>
      <c r="N63" s="2" t="e">
        <f t="shared" si="53"/>
        <v>#N/A</v>
      </c>
      <c r="O63" s="2">
        <f t="array" ref="O63">(PRODUCT($J$2:J63+1))-1</f>
        <v>2.9354197485898625E-2</v>
      </c>
      <c r="P63" s="2">
        <f t="array" ref="P63">(PRODUCT($K$2:K63+1))-1</f>
        <v>2.2128139825989157E-2</v>
      </c>
      <c r="Q63" s="69">
        <f t="shared" si="54"/>
        <v>102.93541974858979</v>
      </c>
      <c r="R63" s="69">
        <f t="shared" si="55"/>
        <v>102.21281398259893</v>
      </c>
      <c r="T63" s="3">
        <f t="shared" si="4"/>
        <v>45832</v>
      </c>
      <c r="U63" s="70">
        <f>VLOOKUP(U$1,Market_Values!B:XFD,MATCH('Headline Attribution'!$B63,EMD_Returns!$8:$8,0)-1,FALSE)</f>
        <v>385655126.47554898</v>
      </c>
      <c r="V63" s="70">
        <f>VLOOKUP(V$1,Market_Values!$B:$XFD,MATCH('Headline Attribution'!$B63,EMD_Returns!$8:$8,0)-1,FALSE)</f>
        <v>190452358.46882001</v>
      </c>
      <c r="W63" s="70">
        <f>VLOOKUP(W$1,Market_Values!$B:$XFD,MATCH('Headline Attribution'!$B63,EMD_Returns!$8:$8,0)-1,FALSE)</f>
        <v>234702360.9984</v>
      </c>
      <c r="X63" s="70">
        <f>VLOOKUP(X$1,Market_Values!$B:$XFD,MATCH('Headline Attribution'!$B63,EMD_Returns!$8:$8,0)-1,FALSE)</f>
        <v>273403732.80927199</v>
      </c>
      <c r="Y63" s="70">
        <f>VLOOKUP(Y$1,Market_Values!$B:$XFD,MATCH('Headline Attribution'!$B63,EMD_Returns!$8:$8,0)-1,FALSE)</f>
        <v>250967625.5221</v>
      </c>
      <c r="Z63" s="71"/>
      <c r="AA63" s="3">
        <f t="shared" si="5"/>
        <v>45832</v>
      </c>
      <c r="AB63" s="72">
        <f t="shared" si="33"/>
        <v>3.1440615609261702E-3</v>
      </c>
      <c r="AC63" s="72">
        <f t="shared" si="34"/>
        <v>4.27779459561473E-3</v>
      </c>
      <c r="AD63" s="72">
        <f t="shared" si="35"/>
        <v>5.3124674481162008E-3</v>
      </c>
      <c r="AE63" s="72">
        <f t="shared" si="36"/>
        <v>3.8668124856604501E-3</v>
      </c>
      <c r="AF63" s="72">
        <f t="shared" si="37"/>
        <v>0</v>
      </c>
      <c r="AG63" s="2"/>
      <c r="AH63" s="9">
        <f t="shared" si="6"/>
        <v>45832</v>
      </c>
      <c r="AI63" s="2">
        <f t="array" ref="AI63">PRODUCT(AB$2:AB63+1)-1</f>
        <v>2.2739255254262902E-2</v>
      </c>
      <c r="AJ63" s="2">
        <f t="array" ref="AJ63">PRODUCT($AC$2:AC63+1)-1</f>
        <v>1.5456647041792504E-2</v>
      </c>
      <c r="AK63" s="2" cm="1">
        <f t="array" ref="AK63">IFERROR(PRODUCT($AD$2:AD63+1)-1,"#N/A")</f>
        <v>6.0144740242956019E-2</v>
      </c>
      <c r="AL63" s="2">
        <f t="array" ref="AL63">PRODUCT(AE$2:AE63+1)-1</f>
        <v>2.488029684990245E-2</v>
      </c>
      <c r="AM63" s="2">
        <f t="array" ref="AM63">PRODUCT(AF$2:AF63+1)-1</f>
        <v>2.7163922344996649E-2</v>
      </c>
      <c r="AN63" s="2"/>
      <c r="AO63" s="3">
        <f t="shared" si="7"/>
        <v>45832</v>
      </c>
      <c r="AP63" s="2">
        <f t="shared" si="38"/>
        <v>3.9948670944929569E-3</v>
      </c>
      <c r="AQ63" s="2">
        <f t="shared" si="8"/>
        <v>4.2484329449291687E-4</v>
      </c>
      <c r="AR63" s="2">
        <f t="shared" si="39"/>
        <v>7.2260576599094684E-3</v>
      </c>
      <c r="AS63" s="2" t="e">
        <f t="shared" si="56"/>
        <v>#N/A</v>
      </c>
      <c r="AT63" s="2">
        <f t="array" ref="AT63">PRODUCT($AP$2:AP63+1)-1</f>
        <v>3.6277016780511095E-2</v>
      </c>
      <c r="AU63" s="2">
        <f t="shared" si="10"/>
        <v>2.2128139825989157E-2</v>
      </c>
      <c r="AV63" s="69">
        <f t="shared" si="57"/>
        <v>103.62770167805118</v>
      </c>
      <c r="AW63" s="69">
        <f t="shared" si="11"/>
        <v>102.21281398259893</v>
      </c>
      <c r="AX63" s="2"/>
      <c r="AY63" s="2">
        <f t="shared" si="41"/>
        <v>3.3642686323478452E-3</v>
      </c>
      <c r="AZ63" s="2">
        <f t="shared" si="42"/>
        <v>3.284549801374298E-3</v>
      </c>
      <c r="BA63" s="2">
        <f t="shared" si="58"/>
        <v>-7.971883097354724E-5</v>
      </c>
      <c r="BB63" s="2">
        <f t="shared" si="43"/>
        <v>-5.669276099655116E-5</v>
      </c>
      <c r="BC63" s="2"/>
      <c r="BD63" s="78">
        <f t="shared" si="13"/>
        <v>45832</v>
      </c>
      <c r="BE63" s="2">
        <f t="shared" si="44"/>
        <v>3.2378380156879794E-3</v>
      </c>
      <c r="BF63" s="72">
        <f t="shared" si="45"/>
        <v>-5.669276099655116E-5</v>
      </c>
      <c r="BG63" s="2" cm="1">
        <f t="array" ref="BG63">(PRODUCT(BF$2:BF63+1))-1</f>
        <v>1.1750281220179737E-4</v>
      </c>
      <c r="BH63" s="72">
        <f t="shared" si="46"/>
        <v>7.108554847707671E-3</v>
      </c>
      <c r="BI63" s="73">
        <f t="shared" si="47"/>
        <v>567242.7815688462</v>
      </c>
      <c r="BJ63" s="74">
        <f>SUM($BI$2:BI63)</f>
        <v>18258310.606239889</v>
      </c>
      <c r="BK63" s="72">
        <f t="shared" si="14"/>
        <v>4.6711785686318584E-5</v>
      </c>
      <c r="BL63" s="2">
        <f>SUM($BK$2:BK63)</f>
        <v>2.6829894175648449E-3</v>
      </c>
      <c r="BM63" s="2"/>
      <c r="BN63" s="79">
        <f t="shared" si="15"/>
        <v>45832</v>
      </c>
      <c r="BO63" s="2">
        <f t="array" ref="BO63">(PRODUCT(AB$2:AB63+1)-1)-(PRODUCT($K$2:$K63+1)-1)</f>
        <v>6.1111542827374521E-4</v>
      </c>
      <c r="BP63" s="2">
        <f t="array" ref="BP63">AJ63-(PRODUCT($K$2:K63+1)-1)</f>
        <v>-6.6714927841966531E-3</v>
      </c>
      <c r="BQ63" s="2" t="e">
        <f>NA()</f>
        <v>#N/A</v>
      </c>
      <c r="BR63" s="2">
        <f t="array" ref="BR63">(PRODUCT(AE$2:AE63+1)-1)-(PRODUCT($K$2:$K63+1)-1)</f>
        <v>2.7521570239132931E-3</v>
      </c>
      <c r="BS63" s="2"/>
      <c r="BT63" s="3">
        <f t="shared" si="16"/>
        <v>45832</v>
      </c>
      <c r="BU63" s="2">
        <f t="shared" si="17"/>
        <v>4.27779459561473E-3</v>
      </c>
      <c r="BV63" s="2">
        <f t="shared" si="18"/>
        <v>7.0777079561468994E-4</v>
      </c>
      <c r="BW63" s="2" cm="1">
        <f t="array" ref="BW63">PRODUCT($BU$2:BU63+1)-1</f>
        <v>1.5456647041792504E-2</v>
      </c>
      <c r="BX63" s="2">
        <f t="array" ref="BX63">BW63-(PRODUCT($K$2:K63+1)-1)</f>
        <v>-6.6714927841966531E-3</v>
      </c>
      <c r="BY63" s="2">
        <f t="shared" si="19"/>
        <v>6.5279646878187351E-5</v>
      </c>
      <c r="BZ63" s="2"/>
      <c r="CC63" s="3">
        <v>44736</v>
      </c>
      <c r="CD63" s="2">
        <v>1.5627353692589701E-2</v>
      </c>
      <c r="CE63" s="2">
        <v>1.9265485682571401E-2</v>
      </c>
      <c r="CF63" s="2" t="e">
        <f>NA()</f>
        <v>#N/A</v>
      </c>
      <c r="CG63" s="2">
        <v>2.3024360591950697E-2</v>
      </c>
      <c r="CH63" s="2">
        <v>2.3721610700849993E-2</v>
      </c>
      <c r="CJ63" s="9">
        <f t="shared" si="20"/>
        <v>44736</v>
      </c>
      <c r="CK63" s="2">
        <f t="array" ref="CK63">PRODUCT(CD$2:CD63+1)-1</f>
        <v>-6.4013544372763853E-2</v>
      </c>
      <c r="CL63" s="2">
        <f t="array" ref="CL63">PRODUCT(CE$2:CE63+1)-1</f>
        <v>-7.3331034365404002E-2</v>
      </c>
      <c r="CM63" s="2"/>
      <c r="CN63" s="2">
        <f t="array" ref="CN63">PRODUCT(CG$2:CG63+1)-1</f>
        <v>-9.6982854352099523E-2</v>
      </c>
      <c r="CO63" s="2">
        <f t="array" ref="CO63">PRODUCT(CH$2:CH63+1)-1</f>
        <v>-0.10307510132330633</v>
      </c>
      <c r="CQ63" s="9">
        <f t="shared" si="21"/>
        <v>44736</v>
      </c>
      <c r="CR63" s="72">
        <f t="shared" si="22"/>
        <v>3.9061556950542475E-2</v>
      </c>
      <c r="CS63" s="72">
        <f t="shared" si="23"/>
        <v>2.9744066957902326E-2</v>
      </c>
      <c r="CT63" s="72"/>
      <c r="CU63" s="72">
        <f t="shared" si="24"/>
        <v>6.092246971206805E-3</v>
      </c>
      <c r="CV63" s="72"/>
      <c r="CW63" s="3">
        <f t="shared" si="25"/>
        <v>44736</v>
      </c>
      <c r="CX63" s="75">
        <f t="shared" si="48"/>
        <v>89.976069391415834</v>
      </c>
      <c r="CY63" s="75">
        <f t="shared" si="49"/>
        <v>89.297868202921819</v>
      </c>
      <c r="CZ63" s="75">
        <f t="shared" si="50"/>
        <v>100.75948194748933</v>
      </c>
      <c r="DA63" s="72">
        <f>(CZ63/MAX($CZ$2:CZ63))-1</f>
        <v>-7.4655244743471183E-3</v>
      </c>
      <c r="DC63" s="3">
        <f t="shared" si="26"/>
        <v>44736</v>
      </c>
      <c r="DD63" s="2">
        <f t="shared" si="27"/>
        <v>-8.0942570082602923E-3</v>
      </c>
      <c r="DE63" s="2">
        <f t="shared" si="28"/>
        <v>-4.4561250182785922E-3</v>
      </c>
      <c r="DF63" s="2" t="e">
        <f>NA()</f>
        <v>#N/A</v>
      </c>
      <c r="DG63" s="2">
        <f t="shared" si="29"/>
        <v>-6.9725010889929578E-4</v>
      </c>
      <c r="DH63" s="69"/>
      <c r="DI63" s="3">
        <f t="shared" si="59"/>
        <v>44736</v>
      </c>
      <c r="DJ63" s="2">
        <f t="shared" si="60"/>
        <v>6.6894582053362323E-2</v>
      </c>
      <c r="DK63" s="2">
        <f t="shared" si="61"/>
        <v>6.0872567768918188E-2</v>
      </c>
      <c r="DL63" s="2" t="e">
        <f>NA()</f>
        <v>#N/A</v>
      </c>
      <c r="DM63" s="2">
        <f t="shared" si="62"/>
        <v>2.3431679928359754E-2</v>
      </c>
      <c r="EM63" s="72"/>
      <c r="EN63" s="72"/>
      <c r="EO63" s="72"/>
      <c r="EP63" s="72"/>
      <c r="EQ63" s="72"/>
      <c r="ER63" s="72"/>
      <c r="ES63" s="72"/>
      <c r="ET63" s="72"/>
      <c r="EU63" s="72"/>
      <c r="EV63" s="72"/>
      <c r="EX63" s="72"/>
      <c r="EY63" s="72"/>
      <c r="EZ63" s="72"/>
      <c r="FP63" s="3"/>
      <c r="FR63" s="2"/>
    </row>
    <row r="64" spans="1:174" x14ac:dyDescent="0.3">
      <c r="A64" s="3">
        <f t="shared" si="0"/>
        <v>45833</v>
      </c>
      <c r="B64" s="47" t="s">
        <v>147</v>
      </c>
      <c r="C64" s="2">
        <f>VLOOKUP(C$1,EMD_Returns!$B:$XFD,MATCH('Headline Attribution'!$B64,EMD_Returns!$8:$8,0)-1,FALSE)/100</f>
        <v>-1.5074969448070102E-4</v>
      </c>
      <c r="D64" s="2">
        <f>VLOOKUP(D$1,EMD_Returns!$B:$XFD,MATCH('Headline Attribution'!$B64,EMD_Returns!$8:$8,0)-1,FALSE)/100</f>
        <v>2.5299569020300599E-3</v>
      </c>
      <c r="E64" s="2">
        <f>IFERROR(VLOOKUP(E$1,EMD_Returns!$B:$XFD,MATCH('Headline Attribution'!$B64,EMD_Returns!$8:$8,0)-1,FALSE)/100,"#N/A")</f>
        <v>-2.6818148572538302E-4</v>
      </c>
      <c r="F64" s="2">
        <f>VLOOKUP(F$1,EMD_Returns!$B:$XFD,MATCH('Headline Attribution'!$B64,EMD_Returns!$8:$8,0)-1,FALSE)/100</f>
        <v>1.0104218382776E-3</v>
      </c>
      <c r="G64" s="2">
        <f>VLOOKUP(G$1,EMD_Returns!$B:$XFD,MATCH('Headline Attribution'!$B64,EMD_Returns!$8:$8,0)-1,FALSE)/100</f>
        <v>6.86265417787246E-3</v>
      </c>
      <c r="I64" s="9">
        <f t="shared" si="1"/>
        <v>45833</v>
      </c>
      <c r="J64" s="2">
        <f>VLOOKUP(J$1,EMD_Returns!$B:$XFD,MATCH('Headline Attribution'!$B64,EMD_Returns!$8:$8,0)-1,FALSE)/100</f>
        <v>1.7632724273839401E-3</v>
      </c>
      <c r="K64" s="85">
        <f>VLOOKUP(K$1,EMD_Returns!$B:$XFD,MATCH('Headline Attribution'!$B64,EMD_Returns!$32:$32,0)-1,FALSE)/100</f>
        <v>5.6192196999993492E-4</v>
      </c>
      <c r="L64" s="2">
        <f t="shared" si="51"/>
        <v>1.2013504573840051E-3</v>
      </c>
      <c r="M64" s="2">
        <f t="shared" si="52"/>
        <v>8.466733276424776E-3</v>
      </c>
      <c r="N64" s="2" t="e">
        <f t="shared" si="53"/>
        <v>#N/A</v>
      </c>
      <c r="O64" s="2">
        <f t="array" ref="O64">(PRODUCT($J$2:J64+1))-1</f>
        <v>3.1169229360337392E-2</v>
      </c>
      <c r="P64" s="2">
        <f t="array" ref="P64">(PRODUCT($K$2:K64+1))-1</f>
        <v>2.2702496083912616E-2</v>
      </c>
      <c r="Q64" s="69">
        <f t="shared" si="54"/>
        <v>103.11692293603367</v>
      </c>
      <c r="R64" s="69">
        <f t="shared" si="55"/>
        <v>102.27024960839127</v>
      </c>
      <c r="T64" s="3">
        <f t="shared" si="4"/>
        <v>45833</v>
      </c>
      <c r="U64" s="70">
        <f>VLOOKUP(U$1,Market_Values!B:XFD,MATCH('Headline Attribution'!$B64,EMD_Returns!$8:$8,0)-1,FALSE)</f>
        <v>386867649.93447399</v>
      </c>
      <c r="V64" s="70">
        <f>VLOOKUP(V$1,Market_Values!$B:$XFD,MATCH('Headline Attribution'!$B64,EMD_Returns!$8:$8,0)-1,FALSE)</f>
        <v>191267074.5386</v>
      </c>
      <c r="W64" s="70">
        <f>VLOOKUP(W$1,Market_Values!$B:$XFD,MATCH('Headline Attribution'!$B64,EMD_Returns!$8:$8,0)-1,FALSE)</f>
        <v>235949209.6512</v>
      </c>
      <c r="X64" s="70">
        <f>VLOOKUP(X$1,Market_Values!$B:$XFD,MATCH('Headline Attribution'!$B64,EMD_Returns!$8:$8,0)-1,FALSE)</f>
        <v>274460887.26111698</v>
      </c>
      <c r="Y64" s="70">
        <f>VLOOKUP(Y$1,Market_Values!$B:$XFD,MATCH('Headline Attribution'!$B64,EMD_Returns!$8:$8,0)-1,FALSE)</f>
        <v>250967625.5221</v>
      </c>
      <c r="Z64" s="71"/>
      <c r="AA64" s="3">
        <f t="shared" si="5"/>
        <v>45833</v>
      </c>
      <c r="AB64" s="72">
        <f t="shared" si="33"/>
        <v>-1.5074969448070102E-4</v>
      </c>
      <c r="AC64" s="72">
        <f t="shared" si="34"/>
        <v>2.5299569020300599E-3</v>
      </c>
      <c r="AD64" s="72">
        <f t="shared" si="35"/>
        <v>-2.6818148572538302E-4</v>
      </c>
      <c r="AE64" s="72">
        <f t="shared" si="36"/>
        <v>1.0104218382776E-3</v>
      </c>
      <c r="AF64" s="72">
        <f t="shared" si="37"/>
        <v>6.86265417787246E-3</v>
      </c>
      <c r="AG64" s="2"/>
      <c r="AH64" s="9">
        <f t="shared" si="6"/>
        <v>45833</v>
      </c>
      <c r="AI64" s="2">
        <f t="array" ref="AI64">PRODUCT(AB$2:AB64+1)-1</f>
        <v>2.2585077623999972E-2</v>
      </c>
      <c r="AJ64" s="2">
        <f t="array" ref="AJ64">PRODUCT($AC$2:AC64+1)-1</f>
        <v>1.8025708594688217E-2</v>
      </c>
      <c r="AK64" s="2" cm="1">
        <f t="array" ref="AK64">IFERROR(PRODUCT($AD$2:AD64+1)-1,"#N/A")</f>
        <v>5.9860429051433739E-2</v>
      </c>
      <c r="AL64" s="2">
        <f t="array" ref="AL64">PRODUCT(AE$2:AE64+1)-1</f>
        <v>2.5915858283459992E-2</v>
      </c>
      <c r="AM64" s="2">
        <f t="array" ref="AM64">PRODUCT(AF$2:AF64+1)-1</f>
        <v>3.4212993128037494E-2</v>
      </c>
      <c r="AN64" s="2"/>
      <c r="AO64" s="3">
        <f t="shared" si="7"/>
        <v>45833</v>
      </c>
      <c r="AP64" s="2">
        <f t="shared" si="38"/>
        <v>2.1698007444136097E-3</v>
      </c>
      <c r="AQ64" s="2">
        <f t="shared" si="8"/>
        <v>1.6078787744136748E-3</v>
      </c>
      <c r="AR64" s="2">
        <f t="shared" si="39"/>
        <v>8.466733276424776E-3</v>
      </c>
      <c r="AS64" s="2" t="e">
        <f t="shared" si="56"/>
        <v>#N/A</v>
      </c>
      <c r="AT64" s="2">
        <f t="array" ref="AT64">PRODUCT($AP$2:AP64+1)-1</f>
        <v>3.8525531422940018E-2</v>
      </c>
      <c r="AU64" s="2">
        <f t="shared" si="10"/>
        <v>2.2702496083912616E-2</v>
      </c>
      <c r="AV64" s="69">
        <f t="shared" si="57"/>
        <v>103.85255314229408</v>
      </c>
      <c r="AW64" s="69">
        <f t="shared" si="11"/>
        <v>102.27024960839127</v>
      </c>
      <c r="AX64" s="2"/>
      <c r="AY64" s="2">
        <f t="shared" si="41"/>
        <v>2.5337128581136843E-3</v>
      </c>
      <c r="AZ64" s="2">
        <f t="shared" si="42"/>
        <v>2.540553993988004E-3</v>
      </c>
      <c r="BA64" s="2">
        <f t="shared" si="58"/>
        <v>6.84113587431966E-6</v>
      </c>
      <c r="BB64" s="2">
        <f t="shared" si="43"/>
        <v>4.8653317937449234E-6</v>
      </c>
      <c r="BC64" s="2"/>
      <c r="BD64" s="78">
        <f t="shared" si="13"/>
        <v>45833</v>
      </c>
      <c r="BE64" s="2">
        <f t="shared" si="44"/>
        <v>1.7722980922265273E-3</v>
      </c>
      <c r="BF64" s="72">
        <f t="shared" si="45"/>
        <v>4.8653317937449234E-6</v>
      </c>
      <c r="BG64" s="2" cm="1">
        <f t="array" ref="BG64">(PRODUCT(BF$2:BF64+1))-1</f>
        <v>1.2236871568571672E-4</v>
      </c>
      <c r="BH64" s="72">
        <f t="shared" si="46"/>
        <v>8.3443645607390593E-3</v>
      </c>
      <c r="BI64" s="73">
        <f t="shared" si="47"/>
        <v>2153773.6314454791</v>
      </c>
      <c r="BJ64" s="74">
        <f>SUM($BI$2:BI64)</f>
        <v>20412084.237685367</v>
      </c>
      <c r="BK64" s="72">
        <f t="shared" si="14"/>
        <v>7.6825590176147671E-4</v>
      </c>
      <c r="BL64" s="2">
        <f>SUM($BK$2:BK64)</f>
        <v>3.4512453193263218E-3</v>
      </c>
      <c r="BM64" s="2"/>
      <c r="BN64" s="79">
        <f t="shared" si="15"/>
        <v>45833</v>
      </c>
      <c r="BO64" s="2">
        <f t="array" ref="BO64">(PRODUCT(AB$2:AB64+1)-1)-(PRODUCT($K$2:$K64+1)-1)</f>
        <v>-1.1741845991264377E-4</v>
      </c>
      <c r="BP64" s="2">
        <f t="array" ref="BP64">AJ64-(PRODUCT($K$2:K64+1)-1)</f>
        <v>-4.6767874892243988E-3</v>
      </c>
      <c r="BQ64" s="2" t="e">
        <f>NA()</f>
        <v>#N/A</v>
      </c>
      <c r="BR64" s="2">
        <f t="array" ref="BR64">(PRODUCT(AE$2:AE64+1)-1)-(PRODUCT($K$2:$K64+1)-1)</f>
        <v>3.213362199547376E-3</v>
      </c>
      <c r="BS64" s="2"/>
      <c r="BT64" s="3">
        <f t="shared" si="16"/>
        <v>45833</v>
      </c>
      <c r="BU64" s="2">
        <f t="shared" si="17"/>
        <v>2.5299569020300599E-3</v>
      </c>
      <c r="BV64" s="2">
        <f t="shared" si="18"/>
        <v>1.968034932030125E-3</v>
      </c>
      <c r="BW64" s="2" cm="1">
        <f t="array" ref="BW64">PRODUCT($BU$2:BU64+1)-1</f>
        <v>1.8025708594688217E-2</v>
      </c>
      <c r="BX64" s="2">
        <f t="array" ref="BX64">BW64-(PRODUCT($K$2:K64+1)-1)</f>
        <v>-4.6767874892243988E-3</v>
      </c>
      <c r="BY64" s="2">
        <f t="shared" si="19"/>
        <v>1.8079502959973727E-4</v>
      </c>
      <c r="BZ64" s="2"/>
      <c r="CC64" s="3">
        <v>44739</v>
      </c>
      <c r="CD64" s="2">
        <v>7.3879815524238203E-3</v>
      </c>
      <c r="CE64" s="2">
        <v>3.7302760099888798E-3</v>
      </c>
      <c r="CF64" s="2" t="e">
        <f>NA()</f>
        <v>#N/A</v>
      </c>
      <c r="CG64" s="2">
        <v>4.8268125938590901E-3</v>
      </c>
      <c r="CH64" s="2">
        <v>4.1580183061689091E-3</v>
      </c>
      <c r="CJ64" s="9">
        <f t="shared" si="20"/>
        <v>44739</v>
      </c>
      <c r="CK64" s="2">
        <f t="array" ref="CK64">PRODUCT(CD$2:CD64+1)-1</f>
        <v>-5.7098493705271314E-2</v>
      </c>
      <c r="CL64" s="2">
        <f t="array" ref="CL64">PRODUCT(CE$2:CE64+1)-1</f>
        <v>-6.9874303353696043E-2</v>
      </c>
      <c r="CM64" s="2"/>
      <c r="CN64" s="2">
        <f t="array" ref="CN64">PRODUCT(CG$2:CG64+1)-1</f>
        <v>-9.2624159821015573E-2</v>
      </c>
      <c r="CO64" s="2">
        <f t="array" ref="CO64">PRODUCT(CH$2:CH64+1)-1</f>
        <v>-9.9345671175349981E-2</v>
      </c>
      <c r="CQ64" s="9">
        <f t="shared" si="21"/>
        <v>44739</v>
      </c>
      <c r="CR64" s="72">
        <f t="shared" si="22"/>
        <v>4.2247177470078667E-2</v>
      </c>
      <c r="CS64" s="72">
        <f t="shared" si="23"/>
        <v>2.9471367821653938E-2</v>
      </c>
      <c r="CT64" s="72"/>
      <c r="CU64" s="72">
        <f t="shared" si="24"/>
        <v>6.7215113543344085E-3</v>
      </c>
      <c r="CV64" s="72"/>
      <c r="CW64" s="3">
        <f t="shared" si="25"/>
        <v>44739</v>
      </c>
      <c r="CX64" s="75">
        <f t="shared" si="48"/>
        <v>90.410367016300256</v>
      </c>
      <c r="CY64" s="75">
        <f t="shared" si="49"/>
        <v>89.669170373611422</v>
      </c>
      <c r="CZ64" s="75">
        <f t="shared" si="50"/>
        <v>100.82659027578889</v>
      </c>
      <c r="DA64" s="72">
        <f>(CZ64/MAX($CZ$2:CZ64))-1</f>
        <v>-6.8044717560837853E-3</v>
      </c>
      <c r="DC64" s="3">
        <f t="shared" si="26"/>
        <v>44739</v>
      </c>
      <c r="DD64" s="2">
        <f t="shared" si="27"/>
        <v>3.2299632462549112E-3</v>
      </c>
      <c r="DE64" s="2">
        <f t="shared" si="28"/>
        <v>-4.2774229618002934E-4</v>
      </c>
      <c r="DF64" s="2" t="e">
        <f>NA()</f>
        <v>#N/A</v>
      </c>
      <c r="DG64" s="2">
        <f t="shared" si="29"/>
        <v>6.6879428769018104E-4</v>
      </c>
      <c r="DH64" s="69"/>
      <c r="DI64" s="3">
        <f t="shared" si="59"/>
        <v>44739</v>
      </c>
      <c r="DJ64" s="2">
        <f t="shared" si="60"/>
        <v>6.6976094078990231E-2</v>
      </c>
      <c r="DK64" s="2">
        <f t="shared" si="61"/>
        <v>5.9373363793103338E-2</v>
      </c>
      <c r="DL64" s="2" t="e">
        <f>NA()</f>
        <v>#N/A</v>
      </c>
      <c r="DM64" s="2">
        <f t="shared" si="62"/>
        <v>2.3481275019717397E-2</v>
      </c>
      <c r="EM64" s="72"/>
      <c r="EN64" s="72"/>
      <c r="EO64" s="72"/>
      <c r="EP64" s="72"/>
      <c r="EQ64" s="72"/>
      <c r="ER64" s="72"/>
      <c r="ES64" s="72"/>
      <c r="ET64" s="72"/>
      <c r="EU64" s="72"/>
      <c r="EV64" s="72"/>
      <c r="EX64" s="72"/>
      <c r="EY64" s="72"/>
      <c r="EZ64" s="72"/>
      <c r="FP64" s="3"/>
      <c r="FR64" s="2"/>
    </row>
    <row r="65" spans="1:174" x14ac:dyDescent="0.3">
      <c r="A65" s="3">
        <f t="shared" si="0"/>
        <v>45834</v>
      </c>
      <c r="B65" s="47" t="s">
        <v>148</v>
      </c>
      <c r="C65" s="2">
        <f>VLOOKUP(C$1,EMD_Returns!$B:$XFD,MATCH('Headline Attribution'!$B65,EMD_Returns!$8:$8,0)-1,FALSE)/100</f>
        <v>2.0402593743780199E-3</v>
      </c>
      <c r="D65" s="2">
        <f>VLOOKUP(D$1,EMD_Returns!$B:$XFD,MATCH('Headline Attribution'!$B65,EMD_Returns!$8:$8,0)-1,FALSE)/100</f>
        <v>2.5520744719635903E-3</v>
      </c>
      <c r="E65" s="2">
        <f>IFERROR(VLOOKUP(E$1,EMD_Returns!$B:$XFD,MATCH('Headline Attribution'!$B65,EMD_Returns!$8:$8,0)-1,FALSE)/100,"#N/A")</f>
        <v>6.4624689069892104E-4</v>
      </c>
      <c r="F65" s="2">
        <f>VLOOKUP(F$1,EMD_Returns!$B:$XFD,MATCH('Headline Attribution'!$B65,EMD_Returns!$8:$8,0)-1,FALSE)/100</f>
        <v>1.0845771238887599E-3</v>
      </c>
      <c r="G65" s="2">
        <f>VLOOKUP(G$1,EMD_Returns!$B:$XFD,MATCH('Headline Attribution'!$B65,EMD_Returns!$8:$8,0)-1,FALSE)/100</f>
        <v>2.5789813023857598E-3</v>
      </c>
      <c r="I65" s="9">
        <f t="shared" si="1"/>
        <v>45834</v>
      </c>
      <c r="J65" s="2">
        <f>VLOOKUP(J$1,EMD_Returns!$B:$XFD,MATCH('Headline Attribution'!$B65,EMD_Returns!$8:$8,0)-1,FALSE)/100</f>
        <v>1.7741244198587998E-3</v>
      </c>
      <c r="K65" s="85">
        <f>VLOOKUP(K$1,EMD_Returns!$B:$XFD,MATCH('Headline Attribution'!$B65,EMD_Returns!$32:$32,0)-1,FALSE)/100</f>
        <v>1.7294208500000499E-3</v>
      </c>
      <c r="L65" s="2">
        <f t="shared" si="51"/>
        <v>4.4703569858749919E-5</v>
      </c>
      <c r="M65" s="2">
        <f t="shared" si="52"/>
        <v>8.5274727671651451E-3</v>
      </c>
      <c r="N65" s="2" t="e">
        <f t="shared" si="53"/>
        <v>#N/A</v>
      </c>
      <c r="O65" s="2">
        <f t="array" ref="O65">(PRODUCT($J$2:J65+1))-1</f>
        <v>3.2998651871152473E-2</v>
      </c>
      <c r="P65" s="2">
        <f t="array" ref="P65">(PRODUCT($K$2:K65+1))-1</f>
        <v>2.4471179103987328E-2</v>
      </c>
      <c r="Q65" s="69">
        <f t="shared" si="54"/>
        <v>103.29986518711519</v>
      </c>
      <c r="R65" s="69">
        <f t="shared" si="55"/>
        <v>102.44711791039873</v>
      </c>
      <c r="T65" s="3">
        <f t="shared" si="4"/>
        <v>45834</v>
      </c>
      <c r="U65" s="70">
        <f>VLOOKUP(U$1,Market_Values!B:XFD,MATCH('Headline Attribution'!$B65,EMD_Returns!$8:$8,0)-1,FALSE)</f>
        <v>386809329.75444198</v>
      </c>
      <c r="V65" s="70">
        <f>VLOOKUP(V$1,Market_Values!$B:$XFD,MATCH('Headline Attribution'!$B65,EMD_Returns!$8:$8,0)-1,FALSE)</f>
        <v>191750971.99395999</v>
      </c>
      <c r="W65" s="70">
        <f>VLOOKUP(W$1,Market_Values!$B:$XFD,MATCH('Headline Attribution'!$B65,EMD_Returns!$8:$8,0)-1,FALSE)</f>
        <v>235885932.44159999</v>
      </c>
      <c r="X65" s="70">
        <f>VLOOKUP(X$1,Market_Values!$B:$XFD,MATCH('Headline Attribution'!$B65,EMD_Returns!$8:$8,0)-1,FALSE)</f>
        <v>274738149.85171598</v>
      </c>
      <c r="Y65" s="70">
        <f>VLOOKUP(Y$1,Market_Values!$B:$XFD,MATCH('Headline Attribution'!$B65,EMD_Returns!$8:$8,0)-1,FALSE)</f>
        <v>252689929.54589999</v>
      </c>
      <c r="Z65" s="71"/>
      <c r="AA65" s="3">
        <f t="shared" si="5"/>
        <v>45834</v>
      </c>
      <c r="AB65" s="72">
        <f t="shared" si="33"/>
        <v>2.0402593743780199E-3</v>
      </c>
      <c r="AC65" s="72">
        <f t="shared" si="34"/>
        <v>2.5520744719635903E-3</v>
      </c>
      <c r="AD65" s="72">
        <f t="shared" si="35"/>
        <v>6.4624689069892104E-4</v>
      </c>
      <c r="AE65" s="72">
        <f t="shared" si="36"/>
        <v>1.0845771238887599E-3</v>
      </c>
      <c r="AF65" s="72">
        <f t="shared" si="37"/>
        <v>2.5789813023857598E-3</v>
      </c>
      <c r="AG65" s="2"/>
      <c r="AH65" s="9">
        <f t="shared" si="6"/>
        <v>45834</v>
      </c>
      <c r="AI65" s="2">
        <f t="array" ref="AI65">PRODUCT(AB$2:AB65+1)-1</f>
        <v>2.4671416414721481E-2</v>
      </c>
      <c r="AJ65" s="2">
        <f t="array" ref="AJ65">PRODUCT($AC$2:AC65+1)-1</f>
        <v>2.0623786017395451E-2</v>
      </c>
      <c r="AK65" s="2" cm="1">
        <f t="array" ref="AK65">IFERROR(PRODUCT($AD$2:AD65+1)-1,"#N/A")</f>
        <v>6.0545360558283079E-2</v>
      </c>
      <c r="AL65" s="2">
        <f t="array" ref="AL65">PRODUCT(AE$2:AE65+1)-1</f>
        <v>2.7028543154388851E-2</v>
      </c>
      <c r="AM65" s="2">
        <f t="array" ref="AM65">PRODUCT(AF$2:AF65+1)-1</f>
        <v>3.6880209099999117E-2</v>
      </c>
      <c r="AN65" s="2"/>
      <c r="AO65" s="3">
        <f t="shared" si="7"/>
        <v>45834</v>
      </c>
      <c r="AP65" s="2">
        <f t="shared" si="38"/>
        <v>2.1857199047263698E-3</v>
      </c>
      <c r="AQ65" s="2">
        <f t="shared" si="8"/>
        <v>4.562990547263199E-4</v>
      </c>
      <c r="AR65" s="2">
        <f t="shared" si="39"/>
        <v>8.5274727671651451E-3</v>
      </c>
      <c r="AS65" s="2" t="e">
        <f t="shared" si="56"/>
        <v>#N/A</v>
      </c>
      <c r="AT65" s="2">
        <f t="array" ref="AT65">PRODUCT($AP$2:AP65+1)-1</f>
        <v>4.0795457348537623E-2</v>
      </c>
      <c r="AU65" s="2">
        <f t="shared" si="10"/>
        <v>2.4471179103987328E-2</v>
      </c>
      <c r="AV65" s="69">
        <f t="shared" si="57"/>
        <v>104.07954573485385</v>
      </c>
      <c r="AW65" s="69">
        <f t="shared" si="11"/>
        <v>102.44711791039873</v>
      </c>
      <c r="AX65" s="2"/>
      <c r="AY65" s="2">
        <f t="shared" si="41"/>
        <v>1.7154699472342577E-3</v>
      </c>
      <c r="AZ65" s="2">
        <f t="shared" si="42"/>
        <v>1.6663375308781289E-3</v>
      </c>
      <c r="BA65" s="2">
        <f t="shared" si="58"/>
        <v>-4.9132416356128736E-5</v>
      </c>
      <c r="BB65" s="2">
        <f t="shared" si="43"/>
        <v>-3.496948257947782E-5</v>
      </c>
      <c r="BC65" s="2"/>
      <c r="BD65" s="78">
        <f t="shared" si="13"/>
        <v>45834</v>
      </c>
      <c r="BE65" s="2">
        <f t="shared" si="44"/>
        <v>1.7803991412824636E-3</v>
      </c>
      <c r="BF65" s="72">
        <f t="shared" si="45"/>
        <v>-3.496948257947782E-5</v>
      </c>
      <c r="BG65" s="2" cm="1">
        <f t="array" ref="BG65">(PRODUCT(BF$2:BF65+1))-1</f>
        <v>8.739495393550456E-5</v>
      </c>
      <c r="BH65" s="72">
        <f t="shared" si="46"/>
        <v>8.4400778132296406E-3</v>
      </c>
      <c r="BI65" s="73">
        <f t="shared" si="47"/>
        <v>612295.98085155943</v>
      </c>
      <c r="BJ65" s="74">
        <f>SUM($BI$2:BI65)</f>
        <v>21024380.218536928</v>
      </c>
      <c r="BK65" s="72">
        <f t="shared" si="14"/>
        <v>-1.1406161040433465E-4</v>
      </c>
      <c r="BL65" s="2">
        <f>SUM($BK$2:BK65)</f>
        <v>3.3371837089219872E-3</v>
      </c>
      <c r="BM65" s="2"/>
      <c r="BN65" s="79">
        <f t="shared" si="15"/>
        <v>45834</v>
      </c>
      <c r="BO65" s="2">
        <f t="array" ref="BO65">(PRODUCT(AB$2:AB65+1)-1)-(PRODUCT($K$2:$K65+1)-1)</f>
        <v>2.0023731073415263E-4</v>
      </c>
      <c r="BP65" s="2">
        <f t="array" ref="BP65">AJ65-(PRODUCT($K$2:K65+1)-1)</f>
        <v>-3.8473930865918771E-3</v>
      </c>
      <c r="BQ65" s="2" t="e">
        <f>NA()</f>
        <v>#N/A</v>
      </c>
      <c r="BR65" s="2">
        <f t="array" ref="BR65">(PRODUCT(AE$2:AE65+1)-1)-(PRODUCT($K$2:$K65+1)-1)</f>
        <v>2.5573640504015227E-3</v>
      </c>
      <c r="BS65" s="2"/>
      <c r="BT65" s="3">
        <f t="shared" si="16"/>
        <v>45834</v>
      </c>
      <c r="BU65" s="2">
        <f t="shared" si="17"/>
        <v>2.5520744719635903E-3</v>
      </c>
      <c r="BV65" s="2">
        <f t="shared" si="18"/>
        <v>8.2265362196354036E-4</v>
      </c>
      <c r="BW65" s="2" cm="1">
        <f t="array" ref="BW65">PRODUCT($BU$2:BU65+1)-1</f>
        <v>2.0623786017395451E-2</v>
      </c>
      <c r="BX65" s="2">
        <f t="array" ref="BX65">BW65-(PRODUCT($K$2:K65+1)-1)</f>
        <v>-3.8473930865918771E-3</v>
      </c>
      <c r="BY65" s="2">
        <f t="shared" si="19"/>
        <v>7.5529325797975364E-5</v>
      </c>
      <c r="BZ65" s="2"/>
      <c r="CC65" s="3">
        <v>44740</v>
      </c>
      <c r="CD65" s="2">
        <v>-4.77404679944737E-3</v>
      </c>
      <c r="CE65" s="2">
        <v>-3.4962085205991799E-3</v>
      </c>
      <c r="CF65" s="2" t="e">
        <f>NA()</f>
        <v>#N/A</v>
      </c>
      <c r="CG65" s="2">
        <v>-6.8668059092196199E-3</v>
      </c>
      <c r="CH65" s="2">
        <v>-6.9261839572772876E-3</v>
      </c>
      <c r="CJ65" s="9">
        <f t="shared" si="20"/>
        <v>44740</v>
      </c>
      <c r="CK65" s="2">
        <f t="array" ref="CK65">PRODUCT(CD$2:CD65+1)-1</f>
        <v>-6.1599949623591721E-2</v>
      </c>
      <c r="CL65" s="2">
        <f t="array" ref="CL65">PRODUCT(CE$2:CE65+1)-1</f>
        <v>-7.3126216739539118E-2</v>
      </c>
      <c r="CM65" s="2"/>
      <c r="CN65" s="2">
        <f t="array" ref="CN65">PRODUCT(CG$2:CG65+1)-1</f>
        <v>-9.8854933602239736E-2</v>
      </c>
      <c r="CO65" s="2">
        <f t="array" ref="CO65">PRODUCT(CH$2:CH65+1)-1</f>
        <v>-0.10558376873870756</v>
      </c>
      <c r="CQ65" s="9">
        <f t="shared" si="21"/>
        <v>44740</v>
      </c>
      <c r="CR65" s="72">
        <f t="shared" si="22"/>
        <v>4.3983819115115841E-2</v>
      </c>
      <c r="CS65" s="72">
        <f t="shared" si="23"/>
        <v>3.2457551999168444E-2</v>
      </c>
      <c r="CT65" s="72"/>
      <c r="CU65" s="72">
        <f t="shared" si="24"/>
        <v>6.7288351364678256E-3</v>
      </c>
      <c r="CV65" s="72"/>
      <c r="CW65" s="3">
        <f t="shared" si="25"/>
        <v>44740</v>
      </c>
      <c r="CX65" s="75">
        <f t="shared" si="48"/>
        <v>89.789536573818012</v>
      </c>
      <c r="CY65" s="75">
        <f t="shared" si="49"/>
        <v>89.048105204307348</v>
      </c>
      <c r="CZ65" s="75">
        <f t="shared" si="50"/>
        <v>100.83261891739252</v>
      </c>
      <c r="DA65" s="72">
        <f>(CZ65/MAX($CZ$2:CZ65))-1</f>
        <v>-6.745086430588354E-3</v>
      </c>
      <c r="DC65" s="3">
        <f t="shared" si="26"/>
        <v>44740</v>
      </c>
      <c r="DD65" s="2">
        <f t="shared" si="27"/>
        <v>2.1521371578299177E-3</v>
      </c>
      <c r="DE65" s="2">
        <f t="shared" si="28"/>
        <v>3.4299754366781078E-3</v>
      </c>
      <c r="DF65" s="2" t="e">
        <f>NA()</f>
        <v>#N/A</v>
      </c>
      <c r="DG65" s="2">
        <f t="shared" si="29"/>
        <v>5.9378048057667776E-5</v>
      </c>
      <c r="DH65" s="69"/>
      <c r="DI65" s="3">
        <f t="shared" si="59"/>
        <v>44740</v>
      </c>
      <c r="DJ65" s="2">
        <f t="shared" si="60"/>
        <v>6.5709316078159469E-2</v>
      </c>
      <c r="DK65" s="2">
        <f t="shared" si="61"/>
        <v>5.908307186363293E-2</v>
      </c>
      <c r="DL65" s="2" t="e">
        <f>NA()</f>
        <v>#N/A</v>
      </c>
      <c r="DM65" s="2">
        <f t="shared" si="62"/>
        <v>2.336623124702078E-2</v>
      </c>
      <c r="EM65" s="72"/>
      <c r="EN65" s="72"/>
      <c r="EO65" s="72"/>
      <c r="EP65" s="72"/>
      <c r="EQ65" s="72"/>
      <c r="ER65" s="72"/>
      <c r="ES65" s="72"/>
      <c r="ET65" s="72"/>
      <c r="EU65" s="72"/>
      <c r="EV65" s="72"/>
      <c r="EX65" s="72"/>
      <c r="EY65" s="72"/>
      <c r="EZ65" s="72"/>
      <c r="FP65" s="3"/>
      <c r="FR65" s="2"/>
    </row>
    <row r="66" spans="1:174" x14ac:dyDescent="0.3">
      <c r="A66" s="3">
        <f>DATEVALUE(TRIM(MID(SUBSTITUTE(B66," ",REPT(" ",LEN(B66))), (3-1)*LEN(B66)+1, LEN(B66))))</f>
        <v>45835</v>
      </c>
      <c r="B66" s="47" t="s">
        <v>149</v>
      </c>
      <c r="C66" s="2">
        <f>VLOOKUP(C$1,EMD_Returns!$B:$XFD,MATCH('Headline Attribution'!$B66,EMD_Returns!$8:$8,0)-1,FALSE)/100</f>
        <v>6.4165022615192405E-6</v>
      </c>
      <c r="D66" s="2">
        <f>VLOOKUP(D$1,EMD_Returns!$B:$XFD,MATCH('Headline Attribution'!$B66,EMD_Returns!$8:$8,0)-1,FALSE)/100</f>
        <v>2.65284281496525E-4</v>
      </c>
      <c r="E66" s="2">
        <f>IFERROR(VLOOKUP(E$1,EMD_Returns!$B:$XFD,MATCH('Headline Attribution'!$B66,EMD_Returns!$8:$8,0)-1,FALSE)/100,"#N/A")</f>
        <v>1.3221227076099002E-3</v>
      </c>
      <c r="F66" s="2">
        <f>VLOOKUP(F$1,EMD_Returns!$B:$XFD,MATCH('Headline Attribution'!$B66,EMD_Returns!$8:$8,0)-1,FALSE)/100</f>
        <v>2.11714623154169E-4</v>
      </c>
      <c r="G66" s="2">
        <f>VLOOKUP(G$1,EMD_Returns!$B:$XFD,MATCH('Headline Attribution'!$B66,EMD_Returns!$8:$8,0)-1,FALSE)/100</f>
        <v>6.4308681672020597E-4</v>
      </c>
      <c r="I66" s="9">
        <f t="shared" ref="I66:I129" si="63">A66</f>
        <v>45835</v>
      </c>
      <c r="J66" s="2">
        <f>VLOOKUP(J$1,EMD_Returns!$B:$XFD,MATCH('Headline Attribution'!$B66,EMD_Returns!$8:$8,0)-1,FALSE)/100</f>
        <v>4.3645509642842301E-4</v>
      </c>
      <c r="K66" s="85">
        <f>VLOOKUP(K$1,EMD_Returns!$B:$XFD,MATCH('Headline Attribution'!$B66,EMD_Returns!$32:$32,0)-1,FALSE)/100</f>
        <v>1.9577475000009899E-4</v>
      </c>
      <c r="L66" s="2">
        <f t="shared" si="51"/>
        <v>2.4068034642832402E-4</v>
      </c>
      <c r="M66" s="2">
        <f t="shared" si="52"/>
        <v>8.7777647044064988E-3</v>
      </c>
      <c r="N66" s="2" t="e">
        <f t="shared" si="53"/>
        <v>#N/A</v>
      </c>
      <c r="O66" s="2">
        <f t="array" ref="O66">(PRODUCT($J$2:J66+1))-1</f>
        <v>3.344950939736524E-2</v>
      </c>
      <c r="P66" s="2">
        <f t="array" ref="P66">(PRODUCT($K$2:K66+1))-1</f>
        <v>2.4671744692958741E-2</v>
      </c>
      <c r="Q66" s="69">
        <f t="shared" si="54"/>
        <v>103.34495093973648</v>
      </c>
      <c r="R66" s="69">
        <f t="shared" si="55"/>
        <v>102.46717446929587</v>
      </c>
      <c r="T66" s="3">
        <f t="shared" ref="T66:T129" si="64">A66</f>
        <v>45835</v>
      </c>
      <c r="U66" s="70">
        <f>VLOOKUP(U$1,Market_Values!B:XFD,MATCH('Headline Attribution'!$B66,EMD_Returns!$8:$8,0)-1,FALSE)</f>
        <v>387598521.11557102</v>
      </c>
      <c r="V66" s="70">
        <f>VLOOKUP(V$1,Market_Values!$B:$XFD,MATCH('Headline Attribution'!$B66,EMD_Returns!$8:$8,0)-1,FALSE)</f>
        <v>192240334.75455999</v>
      </c>
      <c r="W66" s="70">
        <f>VLOOKUP(W$1,Market_Values!$B:$XFD,MATCH('Headline Attribution'!$B66,EMD_Returns!$8:$8,0)-1,FALSE)</f>
        <v>236038372.99200001</v>
      </c>
      <c r="X66" s="70">
        <f>VLOOKUP(X$1,Market_Values!$B:$XFD,MATCH('Headline Attribution'!$B66,EMD_Returns!$8:$8,0)-1,FALSE)</f>
        <v>275035895.00391603</v>
      </c>
      <c r="Y66" s="70">
        <f>VLOOKUP(Y$1,Market_Values!$B:$XFD,MATCH('Headline Attribution'!$B66,EMD_Returns!$8:$8,0)-1,FALSE)</f>
        <v>253341612.14950001</v>
      </c>
      <c r="Z66" s="71"/>
      <c r="AA66" s="3">
        <f t="shared" ref="AA66:AA129" si="65">A66</f>
        <v>45835</v>
      </c>
      <c r="AB66" s="72">
        <f t="shared" si="33"/>
        <v>6.4165022615192405E-6</v>
      </c>
      <c r="AC66" s="72">
        <f t="shared" si="34"/>
        <v>2.65284281496525E-4</v>
      </c>
      <c r="AD66" s="72">
        <f t="shared" si="35"/>
        <v>1.3221227076099002E-3</v>
      </c>
      <c r="AE66" s="72">
        <f t="shared" si="36"/>
        <v>2.11714623154169E-4</v>
      </c>
      <c r="AF66" s="72">
        <f t="shared" si="37"/>
        <v>6.4308681672020597E-4</v>
      </c>
      <c r="AG66" s="2"/>
      <c r="AH66" s="9">
        <f t="shared" ref="AH66:AH129" si="66">AA66</f>
        <v>45835</v>
      </c>
      <c r="AI66" s="2">
        <f t="array" ref="AI66">PRODUCT(AB$2:AB66+1)-1</f>
        <v>2.4677991221182305E-2</v>
      </c>
      <c r="AJ66" s="2">
        <f t="array" ref="AJ66">PRODUCT($AC$2:AC66+1)-1</f>
        <v>2.0894541465147354E-2</v>
      </c>
      <c r="AK66" s="2" cm="1">
        <f t="array" ref="AK66">IFERROR(PRODUCT($AD$2:AD66+1)-1,"#N/A")</f>
        <v>6.1947531661927568E-2</v>
      </c>
      <c r="AL66" s="2">
        <f t="array" ref="AL66">PRODUCT(AE$2:AE66+1)-1</f>
        <v>2.7245980115371271E-2</v>
      </c>
      <c r="AM66" s="2">
        <f t="array" ref="AM66">PRODUCT(AF$2:AF66+1)-1</f>
        <v>3.7547013092989356E-2</v>
      </c>
      <c r="AN66" s="2"/>
      <c r="AO66" s="3">
        <f t="shared" ref="AO66:AO129" si="67">A66</f>
        <v>45835</v>
      </c>
      <c r="AP66" s="2">
        <f t="shared" si="38"/>
        <v>5.378126063354477E-4</v>
      </c>
      <c r="AQ66" s="2">
        <f t="shared" ref="AQ66:AQ129" si="68">IF(ISNUMBER(K66),AP66-K66,0)</f>
        <v>3.4203785633534872E-4</v>
      </c>
      <c r="AR66" s="2">
        <f t="shared" si="39"/>
        <v>8.7777647044064988E-3</v>
      </c>
      <c r="AS66" s="2" t="e">
        <f t="shared" si="56"/>
        <v>#N/A</v>
      </c>
      <c r="AT66" s="2">
        <f t="array" ref="AT66">PRODUCT($AP$2:AP66+1)-1</f>
        <v>4.1355210266116327E-2</v>
      </c>
      <c r="AU66" s="2">
        <f t="shared" ref="AU66:AU129" si="69">P66</f>
        <v>2.4671744692958741E-2</v>
      </c>
      <c r="AV66" s="69">
        <f t="shared" si="57"/>
        <v>104.13552102661171</v>
      </c>
      <c r="AW66" s="69">
        <f t="shared" ref="AW66:AW129" si="70">R66</f>
        <v>102.46717446929587</v>
      </c>
      <c r="AX66" s="2"/>
      <c r="AY66" s="2">
        <f t="shared" si="41"/>
        <v>6.1055210724520002E-4</v>
      </c>
      <c r="AZ66" s="2">
        <f t="shared" si="42"/>
        <v>6.1068939347843764E-4</v>
      </c>
      <c r="BA66" s="2">
        <f t="shared" si="58"/>
        <v>1.3728623323762141E-7</v>
      </c>
      <c r="BB66" s="2">
        <f t="shared" si="43"/>
        <v>9.7701517969923828E-8</v>
      </c>
      <c r="BC66" s="2"/>
      <c r="BD66" s="78">
        <f t="shared" ref="BD66:BD129" si="71">A66</f>
        <v>45835</v>
      </c>
      <c r="BE66" s="2">
        <f t="shared" si="44"/>
        <v>4.3070698706652356E-4</v>
      </c>
      <c r="BF66" s="72">
        <f t="shared" si="45"/>
        <v>9.7701517969923828E-8</v>
      </c>
      <c r="BG66" s="2" cm="1">
        <f t="array" ref="BG66">(PRODUCT(BF$2:BF66+1))-1</f>
        <v>8.749266399221689E-5</v>
      </c>
      <c r="BH66" s="72">
        <f t="shared" si="46"/>
        <v>8.6902720404142819E-3</v>
      </c>
      <c r="BI66" s="73">
        <f t="shared" si="47"/>
        <v>459786.0082753977</v>
      </c>
      <c r="BJ66" s="74">
        <f>SUM($BI$2:BI66)</f>
        <v>21484166.226812325</v>
      </c>
      <c r="BK66" s="72">
        <f t="shared" ref="BK66:BK129" si="72">AZ66-BE66</f>
        <v>1.7998240641191408E-4</v>
      </c>
      <c r="BL66" s="2">
        <f>SUM($BK$2:BK66)</f>
        <v>3.5171661153339012E-3</v>
      </c>
      <c r="BM66" s="2"/>
      <c r="BN66" s="79">
        <f t="shared" ref="BN66:BN129" si="73">A66</f>
        <v>45835</v>
      </c>
      <c r="BO66" s="2">
        <f t="array" ref="BO66">(PRODUCT(AB$2:AB66+1)-1)-(PRODUCT($K$2:$K66+1)-1)</f>
        <v>6.24652822356353E-6</v>
      </c>
      <c r="BP66" s="2">
        <f t="array" ref="BP66">AJ66-(PRODUCT($K$2:K66+1)-1)</f>
        <v>-3.7772032278113876E-3</v>
      </c>
      <c r="BQ66" s="2" t="e">
        <f>NA()</f>
        <v>#N/A</v>
      </c>
      <c r="BR66" s="2">
        <f t="array" ref="BR66">(PRODUCT(AE$2:AE66+1)-1)-(PRODUCT($K$2:$K66+1)-1)</f>
        <v>2.5742354224125297E-3</v>
      </c>
      <c r="BS66" s="2"/>
      <c r="BT66" s="3">
        <f t="shared" ref="BT66:BT129" si="74">A66</f>
        <v>45835</v>
      </c>
      <c r="BU66" s="2">
        <f t="shared" ref="BU66:BU129" si="75">D66</f>
        <v>2.65284281496525E-4</v>
      </c>
      <c r="BV66" s="2">
        <f t="shared" ref="BV66:BV129" si="76">BU66-K66</f>
        <v>6.9509531496426014E-5</v>
      </c>
      <c r="BW66" s="2" cm="1">
        <f t="array" ref="BW66">PRODUCT($BU$2:BU66+1)-1</f>
        <v>2.0894541465147354E-2</v>
      </c>
      <c r="BX66" s="2">
        <f t="array" ref="BX66">BW66-(PRODUCT($K$2:K66+1)-1)</f>
        <v>-3.7772032278113876E-3</v>
      </c>
      <c r="BY66" s="2">
        <f t="shared" ref="BY66:BY129" si="77">BV66*(100000000/SUM(U66:X66))</f>
        <v>6.3716834985075383E-6</v>
      </c>
      <c r="BZ66" s="2"/>
      <c r="CC66" s="3">
        <v>44741</v>
      </c>
      <c r="CD66" s="2">
        <v>-3.7272793505802597E-3</v>
      </c>
      <c r="CE66" s="2">
        <v>-1.5971459823621601E-3</v>
      </c>
      <c r="CF66" s="2" t="e">
        <f>NA()</f>
        <v>#N/A</v>
      </c>
      <c r="CG66" s="2">
        <v>-5.7766914943617699E-3</v>
      </c>
      <c r="CH66" s="2">
        <v>-7.0768558832761119E-3</v>
      </c>
      <c r="CJ66" s="9">
        <f t="shared" ref="CJ66:CJ129" si="78">CC66</f>
        <v>44741</v>
      </c>
      <c r="CK66" s="2">
        <f t="array" ref="CK66">PRODUCT(CD$2:CD66+1)-1</f>
        <v>-6.5097628753943204E-2</v>
      </c>
      <c r="CL66" s="2">
        <f t="array" ref="CL66">PRODUCT(CE$2:CE66+1)-1</f>
        <v>-7.4606569478630425E-2</v>
      </c>
      <c r="CM66" s="2"/>
      <c r="CN66" s="2">
        <f t="array" ref="CN66">PRODUCT(CG$2:CG66+1)-1</f>
        <v>-0.10406057064248575</v>
      </c>
      <c r="CO66" s="2">
        <f t="array" ref="CO66">PRODUCT(CH$2:CH66+1)-1</f>
        <v>-0.11191342350700673</v>
      </c>
      <c r="CQ66" s="9">
        <f t="shared" ref="CQ66:CQ129" si="79">CJ66</f>
        <v>44741</v>
      </c>
      <c r="CR66" s="72">
        <f t="shared" ref="CR66:CR129" si="80">CK66-$CO66</f>
        <v>4.6815794753063522E-2</v>
      </c>
      <c r="CS66" s="72">
        <f t="shared" ref="CS66:CS129" si="81">CL66-$CO66</f>
        <v>3.7306854028376302E-2</v>
      </c>
      <c r="CT66" s="72"/>
      <c r="CU66" s="72">
        <f t="shared" ref="CU66:CU129" si="82">CN66-$CO66</f>
        <v>7.8528528645209761E-3</v>
      </c>
      <c r="CV66" s="72"/>
      <c r="CW66" s="3">
        <f t="shared" ref="CW66:CW129" si="83">CQ66</f>
        <v>44741</v>
      </c>
      <c r="CX66" s="75">
        <f t="shared" si="48"/>
        <v>89.270850121609357</v>
      </c>
      <c r="CY66" s="75">
        <f t="shared" si="49"/>
        <v>88.417924597097652</v>
      </c>
      <c r="CZ66" s="75">
        <f t="shared" si="50"/>
        <v>100.96465227882052</v>
      </c>
      <c r="DA66" s="72">
        <f>(CZ66/MAX($CZ$2:CZ66))-1</f>
        <v>-5.4444876124530861E-3</v>
      </c>
      <c r="DC66" s="3">
        <f t="shared" ref="DC66:DC129" si="84">CC66</f>
        <v>44741</v>
      </c>
      <c r="DD66" s="2">
        <f t="shared" ref="DD66:DD129" si="85">CD66-$CH66</f>
        <v>3.3495765326958522E-3</v>
      </c>
      <c r="DE66" s="2">
        <f t="shared" ref="DE66:DE129" si="86">CE66-$CH66</f>
        <v>5.4797099009139521E-3</v>
      </c>
      <c r="DF66" s="2" t="e">
        <f>NA()</f>
        <v>#N/A</v>
      </c>
      <c r="DG66" s="2">
        <f t="shared" ref="DG66:DG129" si="87">CG66-$CH66</f>
        <v>1.3001643889143421E-3</v>
      </c>
      <c r="DH66" s="69"/>
      <c r="DI66" s="3">
        <f t="shared" si="59"/>
        <v>44741</v>
      </c>
      <c r="DJ66" s="2">
        <f t="shared" si="60"/>
        <v>6.6558097157007126E-2</v>
      </c>
      <c r="DK66" s="2">
        <f t="shared" si="61"/>
        <v>6.1087358915856357E-2</v>
      </c>
      <c r="DL66" s="2" t="e">
        <f>NA()</f>
        <v>#N/A</v>
      </c>
      <c r="DM66" s="2">
        <f t="shared" si="62"/>
        <v>2.3854460356016051E-2</v>
      </c>
      <c r="EM66" s="72"/>
      <c r="EN66" s="72"/>
      <c r="EO66" s="72"/>
      <c r="EP66" s="72"/>
      <c r="EQ66" s="72"/>
      <c r="ER66" s="72"/>
      <c r="ES66" s="72"/>
      <c r="ET66" s="72"/>
      <c r="EU66" s="72"/>
      <c r="EV66" s="72"/>
      <c r="EX66" s="72"/>
      <c r="EY66" s="72"/>
      <c r="EZ66" s="72"/>
      <c r="FP66" s="3"/>
      <c r="FR66" s="2"/>
    </row>
    <row r="67" spans="1:174" x14ac:dyDescent="0.3">
      <c r="A67" s="3">
        <f t="shared" ref="A67:A72" si="88">DATEVALUE(TRIM(MID(SUBSTITUTE(B67," ",REPT(" ",LEN(B67))), (3-1)*LEN(B67)+1, LEN(B67))))</f>
        <v>45838</v>
      </c>
      <c r="B67" s="47" t="s">
        <v>150</v>
      </c>
      <c r="C67" s="2">
        <f>VLOOKUP(C$1,EMD_Returns!$B:$XFD,MATCH('Headline Attribution'!$B67,EMD_Returns!$8:$8,0)-1,FALSE)/100</f>
        <v>1.7221589701117402E-3</v>
      </c>
      <c r="D67" s="2">
        <f>VLOOKUP(D$1,EMD_Returns!$B:$XFD,MATCH('Headline Attribution'!$B67,EMD_Returns!$8:$8,0)-1,FALSE)/100</f>
        <v>-3.3632996587790198E-3</v>
      </c>
      <c r="E67" s="2">
        <f>IFERROR(VLOOKUP(E$1,EMD_Returns!$B:$XFD,MATCH('Headline Attribution'!$B67,EMD_Returns!$8:$8,0)-1,FALSE)/100,"#N/A")</f>
        <v>-1.13783544582979E-3</v>
      </c>
      <c r="F67" s="2">
        <f>VLOOKUP(F$1,EMD_Returns!$B:$XFD,MATCH('Headline Attribution'!$B67,EMD_Returns!$8:$8,0)-1,FALSE)/100</f>
        <v>3.59709156383392E-5</v>
      </c>
      <c r="G67" s="2">
        <f>VLOOKUP(G$1,EMD_Returns!$B:$XFD,MATCH('Headline Attribution'!$B67,EMD_Returns!$8:$8,0)-1,FALSE)/100</f>
        <v>-3.6329283355463998E-3</v>
      </c>
      <c r="I67" s="9">
        <f t="shared" si="63"/>
        <v>45838</v>
      </c>
      <c r="J67" s="2">
        <f>VLOOKUP(J$1,EMD_Returns!$B:$XFD,MATCH('Headline Attribution'!$B67,EMD_Returns!$8:$8,0)-1,FALSE)/100</f>
        <v>-8.6197502747342692E-4</v>
      </c>
      <c r="K67" s="85">
        <f>VLOOKUP(K$1,EMD_Returns!$B:$XFD,MATCH('Headline Attribution'!$B67,EMD_Returns!$32:$32,0)-1,FALSE)/100</f>
        <v>1.2333106999999901E-3</v>
      </c>
      <c r="L67" s="2">
        <f t="shared" si="51"/>
        <v>-2.0952857274734171E-3</v>
      </c>
      <c r="M67" s="2">
        <f t="shared" si="52"/>
        <v>6.6232184084338286E-3</v>
      </c>
      <c r="N67" s="2" t="e">
        <f t="shared" si="53"/>
        <v>#N/A</v>
      </c>
      <c r="O67" s="2">
        <f t="array" ref="O67">(PRODUCT($J$2:J67+1))-1</f>
        <v>3.2558701728110151E-2</v>
      </c>
      <c r="P67" s="2">
        <f t="array" ref="P67">(PRODUCT($K$2:K67+1))-1</f>
        <v>2.5935483319676322E-2</v>
      </c>
      <c r="Q67" s="69">
        <f t="shared" si="54"/>
        <v>103.25587017281096</v>
      </c>
      <c r="R67" s="69">
        <f t="shared" si="55"/>
        <v>102.59354833196763</v>
      </c>
      <c r="T67" s="3">
        <f t="shared" si="64"/>
        <v>45838</v>
      </c>
      <c r="U67" s="70">
        <f>VLOOKUP(U$1,Market_Values!B:XFD,MATCH('Headline Attribution'!$B67,EMD_Returns!$8:$8,0)-1,FALSE)</f>
        <v>387601008.14235801</v>
      </c>
      <c r="V67" s="70">
        <f>VLOOKUP(V$1,Market_Values!$B:$XFD,MATCH('Headline Attribution'!$B67,EMD_Returns!$8:$8,0)-1,FALSE)</f>
        <v>192291333.09364</v>
      </c>
      <c r="W67" s="70">
        <f>VLOOKUP(W$1,Market_Values!$B:$XFD,MATCH('Headline Attribution'!$B67,EMD_Returns!$8:$8,0)-1,FALSE)</f>
        <v>236350444.6848</v>
      </c>
      <c r="X67" s="70">
        <f>VLOOKUP(X$1,Market_Values!$B:$XFD,MATCH('Headline Attribution'!$B67,EMD_Returns!$8:$8,0)-1,FALSE)</f>
        <v>275093465.74133098</v>
      </c>
      <c r="Y67" s="70">
        <f>VLOOKUP(Y$1,Market_Values!$B:$XFD,MATCH('Headline Attribution'!$B67,EMD_Returns!$8:$8,0)-1,FALSE)</f>
        <v>253504532.80039999</v>
      </c>
      <c r="Z67" s="71"/>
      <c r="AA67" s="3">
        <f t="shared" si="65"/>
        <v>45838</v>
      </c>
      <c r="AB67" s="72">
        <f t="shared" ref="AB67:AB130" si="89">C67</f>
        <v>1.7221589701117402E-3</v>
      </c>
      <c r="AC67" s="72">
        <f t="shared" ref="AC67:AC130" si="90">D67</f>
        <v>-3.3632996587790198E-3</v>
      </c>
      <c r="AD67" s="72">
        <f t="shared" ref="AD67:AD130" si="91">E67</f>
        <v>-1.13783544582979E-3</v>
      </c>
      <c r="AE67" s="72">
        <f t="shared" ref="AE67:AE130" si="92">F67</f>
        <v>3.59709156383392E-5</v>
      </c>
      <c r="AF67" s="72">
        <f t="shared" ref="AF67" si="93">G67</f>
        <v>-3.6329283355463998E-3</v>
      </c>
      <c r="AG67" s="2"/>
      <c r="AH67" s="9">
        <f t="shared" si="66"/>
        <v>45838</v>
      </c>
      <c r="AI67" s="2">
        <f t="array" ref="AI67">PRODUCT(AB$2:AB67+1)-1</f>
        <v>2.6442649615239899E-2</v>
      </c>
      <c r="AJ67" s="2">
        <f t="array" ref="AJ67">PRODUCT($AC$2:AC67+1)-1</f>
        <v>1.7460967202188371E-2</v>
      </c>
      <c r="AK67" s="2" cm="1">
        <f t="array" ref="AK67">IFERROR(PRODUCT($AD$2:AD67+1)-1,"#N/A")</f>
        <v>6.0739210118791132E-2</v>
      </c>
      <c r="AL67" s="2">
        <f t="array" ref="AL67">PRODUCT(AE$2:AE67+1)-1</f>
        <v>2.7282931093861817E-2</v>
      </c>
      <c r="AM67" s="2">
        <f t="array" ref="AM67">PRODUCT(AF$2:AF67+1)-1</f>
        <v>3.3777679149662232E-2</v>
      </c>
      <c r="AN67" s="2"/>
      <c r="AO67" s="3">
        <f t="shared" si="67"/>
        <v>45838</v>
      </c>
      <c r="AP67" s="2">
        <f t="shared" ref="AP67:AP130" si="94">SUMPRODUCT(C67:G67,U67:Y67)/SUM(U67:X67)</f>
        <v>-1.0622016545028669E-3</v>
      </c>
      <c r="AQ67" s="2">
        <f t="shared" si="68"/>
        <v>-2.2955123545028572E-3</v>
      </c>
      <c r="AR67" s="2">
        <f t="shared" ref="AR67:AR130" si="95">O67-P67</f>
        <v>6.6232184084338286E-3</v>
      </c>
      <c r="AS67" s="2" t="e">
        <f t="shared" si="56"/>
        <v>#N/A</v>
      </c>
      <c r="AT67" s="2">
        <f t="array" ref="AT67">PRODUCT($AP$2:AP67+1)-1</f>
        <v>4.0249081038846501E-2</v>
      </c>
      <c r="AU67" s="2">
        <f t="shared" si="69"/>
        <v>2.5935483319676322E-2</v>
      </c>
      <c r="AV67" s="69">
        <f t="shared" si="57"/>
        <v>104.02490810388473</v>
      </c>
      <c r="AW67" s="69">
        <f t="shared" si="70"/>
        <v>102.59354833196763</v>
      </c>
      <c r="AX67" s="2"/>
      <c r="AY67" s="2">
        <f t="shared" ref="AY67:AY130" si="96">AVERAGE(AC67:AF67)</f>
        <v>-2.0245231311292176E-3</v>
      </c>
      <c r="AZ67" s="2">
        <f t="shared" ref="AZ67:AZ130" si="97">(SUMPRODUCT(AC67:AF67,V67:Y67))/SUM(V67:Y67)</f>
        <v>-1.9083303580984853E-3</v>
      </c>
      <c r="BA67" s="2">
        <f t="shared" si="58"/>
        <v>1.161927730307323E-4</v>
      </c>
      <c r="BB67" s="2">
        <f t="shared" ref="BB67:BB130" si="98">BA67*SUM(V67:Y67)/SUM(U67:Y67)</f>
        <v>8.2704469816038354E-5</v>
      </c>
      <c r="BC67" s="2"/>
      <c r="BD67" s="78">
        <f t="shared" si="71"/>
        <v>45838</v>
      </c>
      <c r="BE67" s="2">
        <f t="shared" ref="BE67:BE130" si="99">(SUMPRODUCT(AB67:AF67,$U$2:$Y$2))/SUM($U$2:$Y$2)</f>
        <v>-8.5526380047076616E-4</v>
      </c>
      <c r="BF67" s="72">
        <f t="shared" ref="BF67:BF130" si="100">BB67</f>
        <v>8.2704469816038354E-5</v>
      </c>
      <c r="BG67" s="2" cm="1">
        <f t="array" ref="BG67">(PRODUCT(BF$2:BF67+1))-1</f>
        <v>1.7020436984260812E-4</v>
      </c>
      <c r="BH67" s="72">
        <f t="shared" ref="BH67:BH130" si="101">M67-BG67</f>
        <v>6.4530140385912205E-3</v>
      </c>
      <c r="BI67" s="73">
        <f t="shared" ref="BI67:BI130" si="102">AQ67*SUM(U67:Y67)</f>
        <v>-3087098.6355730491</v>
      </c>
      <c r="BJ67" s="74">
        <f>SUM($BI$2:BI67)</f>
        <v>18397067.591239277</v>
      </c>
      <c r="BK67" s="72">
        <f t="shared" si="72"/>
        <v>-1.0530665576277192E-3</v>
      </c>
      <c r="BL67" s="2">
        <f>SUM($BK$2:BK67)</f>
        <v>2.464099557706182E-3</v>
      </c>
      <c r="BM67" s="2"/>
      <c r="BN67" s="79">
        <f t="shared" si="73"/>
        <v>45838</v>
      </c>
      <c r="BO67" s="2">
        <f t="array" ref="BO67">(PRODUCT(AB$2:AB67+1)-1)-(PRODUCT($K$2:$K67+1)-1)</f>
        <v>5.0716629556357695E-4</v>
      </c>
      <c r="BP67" s="2">
        <f t="array" ref="BP67">AJ67-(PRODUCT($K$2:K67+1)-1)</f>
        <v>-8.4745161174879513E-3</v>
      </c>
      <c r="BQ67" s="2" t="e">
        <f>NA()</f>
        <v>#N/A</v>
      </c>
      <c r="BR67" s="2">
        <f t="array" ref="BR67">(PRODUCT(AE$2:AE67+1)-1)-(PRODUCT($K$2:$K67+1)-1)</f>
        <v>1.3474477741854951E-3</v>
      </c>
      <c r="BS67" s="2"/>
      <c r="BT67" s="3">
        <f t="shared" si="74"/>
        <v>45838</v>
      </c>
      <c r="BU67" s="2">
        <f t="shared" si="75"/>
        <v>-3.3632996587790198E-3</v>
      </c>
      <c r="BV67" s="2">
        <f t="shared" si="76"/>
        <v>-4.5966103587790101E-3</v>
      </c>
      <c r="BW67" s="2" cm="1">
        <f t="array" ref="BW67">PRODUCT($BU$2:BU67+1)-1</f>
        <v>1.7460967202188371E-2</v>
      </c>
      <c r="BX67" s="2">
        <f t="array" ref="BX67">BW67-(PRODUCT($K$2:K67+1)-1)</f>
        <v>-8.4745161174879513E-3</v>
      </c>
      <c r="BY67" s="2">
        <f t="shared" si="77"/>
        <v>-4.2119102630177197E-4</v>
      </c>
      <c r="BZ67" s="2"/>
      <c r="CC67" s="3">
        <v>44742</v>
      </c>
      <c r="CD67" s="2">
        <v>-1.1823239894760999E-2</v>
      </c>
      <c r="CE67" s="2">
        <v>-7.8303596623229294E-3</v>
      </c>
      <c r="CF67" s="2" t="e">
        <f>NA()</f>
        <v>#N/A</v>
      </c>
      <c r="CG67" s="2">
        <v>-8.9858158330865506E-3</v>
      </c>
      <c r="CH67" s="2">
        <v>-8.5087665037767435E-3</v>
      </c>
      <c r="CJ67" s="9">
        <f t="shared" si="78"/>
        <v>44742</v>
      </c>
      <c r="CK67" s="2">
        <f t="array" ref="CK67">PRODUCT(CD$2:CD67+1)-1</f>
        <v>-7.6151203767366171E-2</v>
      </c>
      <c r="CL67" s="2">
        <f t="array" ref="CL67">PRODUCT(CE$2:CE67+1)-1</f>
        <v>-8.18527328687636E-2</v>
      </c>
      <c r="CM67" s="2"/>
      <c r="CN67" s="2">
        <f t="array" ref="CN67">PRODUCT(CG$2:CG67+1)-1</f>
        <v>-0.11211131735229307</v>
      </c>
      <c r="CO67" s="2">
        <f t="array" ref="CO67">PRODUCT(CH$2:CH67+1)-1</f>
        <v>-0.11946994482152407</v>
      </c>
      <c r="CQ67" s="9">
        <f t="shared" si="79"/>
        <v>44742</v>
      </c>
      <c r="CR67" s="72">
        <f t="shared" si="80"/>
        <v>4.3318741054157894E-2</v>
      </c>
      <c r="CS67" s="72">
        <f t="shared" si="81"/>
        <v>3.7617211952760465E-2</v>
      </c>
      <c r="CT67" s="72"/>
      <c r="CU67" s="72">
        <f t="shared" si="82"/>
        <v>7.3586274692309939E-3</v>
      </c>
      <c r="CV67" s="72"/>
      <c r="CW67" s="3">
        <f t="shared" si="83"/>
        <v>44742</v>
      </c>
      <c r="CX67" s="75">
        <f t="shared" ref="CX67:CX130" si="103">(CG67+1)*CX66</f>
        <v>88.4686787031535</v>
      </c>
      <c r="CY67" s="75">
        <f t="shared" ref="CY67:CY130" si="104">(CH67+1)*CY66</f>
        <v>87.665597121952416</v>
      </c>
      <c r="CZ67" s="75">
        <f t="shared" ref="CZ67:CZ130" si="105">(CX67/$CX$2)/(CY67/$CY$2)*100</f>
        <v>100.91607381637282</v>
      </c>
      <c r="DA67" s="72">
        <f>(CZ67/MAX($CZ$2:CZ67))-1</f>
        <v>-5.9230112989137051E-3</v>
      </c>
      <c r="DC67" s="3">
        <f t="shared" si="84"/>
        <v>44742</v>
      </c>
      <c r="DD67" s="2">
        <f t="shared" si="85"/>
        <v>-3.3144733909842555E-3</v>
      </c>
      <c r="DE67" s="2">
        <f t="shared" si="86"/>
        <v>6.7840684145381407E-4</v>
      </c>
      <c r="DF67" s="2" t="e">
        <f>NA()</f>
        <v>#N/A</v>
      </c>
      <c r="DG67" s="2">
        <f t="shared" si="87"/>
        <v>-4.7704932930980708E-4</v>
      </c>
      <c r="DH67" s="69"/>
      <c r="DI67" s="3">
        <f t="shared" si="59"/>
        <v>44742</v>
      </c>
      <c r="DJ67" s="2">
        <f t="shared" si="60"/>
        <v>6.7458189252878428E-2</v>
      </c>
      <c r="DK67" s="2">
        <f t="shared" si="61"/>
        <v>6.108735966889569E-2</v>
      </c>
      <c r="DL67" s="2" t="e">
        <f>NA()</f>
        <v>#N/A</v>
      </c>
      <c r="DM67" s="2">
        <f t="shared" si="62"/>
        <v>2.3549784863731719E-2</v>
      </c>
      <c r="EM67" s="72"/>
      <c r="EN67" s="72"/>
      <c r="EO67" s="72"/>
      <c r="EP67" s="72"/>
      <c r="EQ67" s="72"/>
      <c r="ER67" s="72"/>
      <c r="ES67" s="72"/>
      <c r="ET67" s="72"/>
      <c r="EU67" s="72"/>
      <c r="EV67" s="72"/>
      <c r="EX67" s="72"/>
      <c r="EY67" s="72"/>
      <c r="EZ67" s="72"/>
      <c r="FP67" s="3"/>
      <c r="FR67" s="2"/>
    </row>
    <row r="68" spans="1:174" x14ac:dyDescent="0.3">
      <c r="A68" s="3">
        <f t="shared" si="88"/>
        <v>45839</v>
      </c>
      <c r="B68" s="47" t="s">
        <v>151</v>
      </c>
      <c r="C68" s="2">
        <f>VLOOKUP(C$1,EMD_Returns!$B:$XFD,MATCH('Headline Attribution'!$B68,EMD_Returns!$8:$8,0)-1,FALSE)/100</f>
        <v>3.7221125429984805E-3</v>
      </c>
      <c r="D68" s="2">
        <f>VLOOKUP(D$1,EMD_Returns!$B:$XFD,MATCH('Headline Attribution'!$B68,EMD_Returns!$8:$8,0)-1,FALSE)/100</f>
        <v>4.4639291621881901E-3</v>
      </c>
      <c r="E68" s="2">
        <f>IFERROR(VLOOKUP(E$1,EMD_Returns!$B:$XFD,MATCH('Headline Attribution'!$B68,EMD_Returns!$8:$8,0)-1,FALSE)/100,"#N/A")</f>
        <v>5.0255847953217803E-3</v>
      </c>
      <c r="F68" s="2">
        <f>VLOOKUP(F$1,EMD_Returns!$B:$XFD,MATCH('Headline Attribution'!$B68,EMD_Returns!$8:$8,0)-1,FALSE)/100</f>
        <v>2.5851076580689601E-3</v>
      </c>
      <c r="G68" s="2"/>
      <c r="I68" s="9">
        <f t="shared" si="63"/>
        <v>45839</v>
      </c>
      <c r="J68" s="2">
        <f>VLOOKUP(J$1,EMD_Returns!$B:$XFD,MATCH('Headline Attribution'!$B68,EMD_Returns!$8:$8,0)-1,FALSE)/100</f>
        <v>3.4659044728508896E-3</v>
      </c>
      <c r="K68" s="85">
        <f>VLOOKUP(K$1,EMD_Returns!$B:$XFD,MATCH('Headline Attribution'!$B68,EMD_Returns!$32:$32,0)-1,FALSE)/100</f>
        <v>2.9909256000000299E-3</v>
      </c>
      <c r="L68" s="2">
        <f t="shared" si="51"/>
        <v>4.7497887285085976E-4</v>
      </c>
      <c r="M68" s="2">
        <f t="shared" si="52"/>
        <v>7.1334715302251439E-3</v>
      </c>
      <c r="N68" s="2" t="e">
        <f t="shared" si="53"/>
        <v>#N/A</v>
      </c>
      <c r="O68" s="2">
        <f t="array" ref="O68">(PRODUCT($J$2:J68+1))-1</f>
        <v>3.6137451550910749E-2</v>
      </c>
      <c r="P68" s="2">
        <f t="array" ref="P68">(PRODUCT($K$2:K68+1))-1</f>
        <v>2.9003980020685605E-2</v>
      </c>
      <c r="Q68" s="69">
        <f t="shared" si="54"/>
        <v>103.61374515509101</v>
      </c>
      <c r="R68" s="69">
        <f t="shared" si="55"/>
        <v>102.90039800206854</v>
      </c>
      <c r="T68" s="3">
        <f t="shared" si="64"/>
        <v>45839</v>
      </c>
      <c r="U68" s="70">
        <f>VLOOKUP(U$1,Market_Values!B:XFD,MATCH('Headline Attribution'!$B68,EMD_Returns!$8:$8,0)-1,FALSE)</f>
        <v>208244348.654154</v>
      </c>
      <c r="V68" s="70">
        <f>VLOOKUP(V$1,Market_Values!$B:$XFD,MATCH('Headline Attribution'!$B68,EMD_Returns!$8:$8,0)-1,FALSE)</f>
        <v>191644599.71866</v>
      </c>
      <c r="W68" s="70">
        <f>VLOOKUP(W$1,Market_Values!$B:$XFD,MATCH('Headline Attribution'!$B68,EMD_Returns!$8:$8,0)-1,FALSE)</f>
        <v>106081516.7712</v>
      </c>
      <c r="X68" s="70">
        <f>VLOOKUP(X$1,Market_Values!$B:$XFD,MATCH('Headline Attribution'!$B68,EMD_Returns!$8:$8,0)-1,FALSE)</f>
        <v>405269111.21077198</v>
      </c>
      <c r="Y68" s="70"/>
      <c r="Z68" s="71"/>
      <c r="AA68" s="3">
        <f t="shared" si="65"/>
        <v>45839</v>
      </c>
      <c r="AB68" s="72">
        <f t="shared" si="89"/>
        <v>3.7221125429984805E-3</v>
      </c>
      <c r="AC68" s="72">
        <f t="shared" si="90"/>
        <v>4.4639291621881901E-3</v>
      </c>
      <c r="AD68" s="72">
        <f t="shared" si="91"/>
        <v>5.0255847953217803E-3</v>
      </c>
      <c r="AE68" s="72">
        <f t="shared" si="92"/>
        <v>2.5851076580689601E-3</v>
      </c>
      <c r="AF68" s="72"/>
      <c r="AG68" s="2"/>
      <c r="AH68" s="9">
        <f t="shared" si="66"/>
        <v>45839</v>
      </c>
      <c r="AI68" s="2">
        <f t="array" ref="AI68">PRODUCT(AB$2:AB68+1)-1</f>
        <v>3.0263184676041277E-2</v>
      </c>
      <c r="AJ68" s="2">
        <f t="array" ref="AJ68">PRODUCT($AC$2:AC68+1)-1</f>
        <v>2.2002840885070318E-2</v>
      </c>
      <c r="AK68" s="2" cm="1">
        <f t="array" ref="AK68">IFERROR(PRODUCT($AD$2:AD68+1)-1,"#N/A")</f>
        <v>6.6070044964965824E-2</v>
      </c>
      <c r="AL68" s="2">
        <f t="array" ref="AL68">PRODUCT(AE$2:AE68+1)-1</f>
        <v>2.9938568066036009E-2</v>
      </c>
      <c r="AM68" s="2"/>
      <c r="AN68" s="2"/>
      <c r="AO68" s="3">
        <f t="shared" si="67"/>
        <v>45839</v>
      </c>
      <c r="AP68" s="2">
        <f t="shared" si="94"/>
        <v>3.5241914899706173E-3</v>
      </c>
      <c r="AQ68" s="2">
        <f t="shared" si="68"/>
        <v>5.3326588997058746E-4</v>
      </c>
      <c r="AR68" s="2">
        <f t="shared" si="95"/>
        <v>7.1334715302251439E-3</v>
      </c>
      <c r="AS68" s="2" t="e">
        <f t="shared" si="56"/>
        <v>#N/A</v>
      </c>
      <c r="AT68" s="2">
        <f t="array" ref="AT68">PRODUCT($AP$2:AP68+1)-1</f>
        <v>4.391511799769332E-2</v>
      </c>
      <c r="AU68" s="2">
        <f t="shared" si="69"/>
        <v>2.9003980020685605E-2</v>
      </c>
      <c r="AV68" s="69">
        <f t="shared" si="57"/>
        <v>104.39151179976942</v>
      </c>
      <c r="AW68" s="69">
        <f t="shared" si="70"/>
        <v>102.90039800206854</v>
      </c>
      <c r="AX68" s="2"/>
      <c r="AY68" s="2">
        <f>AVERAGE(AC68:AE68)</f>
        <v>4.0248738718596435E-3</v>
      </c>
      <c r="AZ68" s="2">
        <f>(SUMPRODUCT(AC68:AE68,V68:X68))/SUM(V68:X68)</f>
        <v>3.4655624422208317E-3</v>
      </c>
      <c r="BA68" s="2">
        <f t="shared" si="58"/>
        <v>-5.5931142963881178E-4</v>
      </c>
      <c r="BB68" s="2">
        <f>BA68*SUM(V68:X68)/SUM(U68:X68)</f>
        <v>-4.3149274464942129E-4</v>
      </c>
      <c r="BC68" s="2"/>
      <c r="BD68" s="78">
        <f t="shared" si="71"/>
        <v>45839</v>
      </c>
      <c r="BE68" s="2">
        <f>(SUMPRODUCT(AB68:AE68,$U$68:$X$68))/SUM($U$68:$X$68)</f>
        <v>3.5241914899706173E-3</v>
      </c>
      <c r="BF68" s="72">
        <f t="shared" si="100"/>
        <v>-4.3149274464942129E-4</v>
      </c>
      <c r="BG68" s="2" cm="1">
        <f t="array" ref="BG68">(PRODUCT(BF$2:BF68+1))-1</f>
        <v>-2.6136181675751047E-4</v>
      </c>
      <c r="BH68" s="72">
        <f t="shared" si="101"/>
        <v>7.3948333469826544E-3</v>
      </c>
      <c r="BI68" s="73">
        <f t="shared" si="102"/>
        <v>485932.98366125597</v>
      </c>
      <c r="BJ68" s="74">
        <f>SUM($BI$2:BI68)</f>
        <v>18883000.574900534</v>
      </c>
      <c r="BK68" s="72">
        <f t="shared" si="72"/>
        <v>-5.8629047749785609E-5</v>
      </c>
      <c r="BL68" s="2">
        <f>SUM($BK$2:BK68)</f>
        <v>2.4054705099563964E-3</v>
      </c>
      <c r="BM68" s="2"/>
      <c r="BN68" s="79">
        <f t="shared" si="73"/>
        <v>45839</v>
      </c>
      <c r="BO68" s="2">
        <f t="array" ref="BO68">(PRODUCT(AB$2:AB68+1)-1)-(PRODUCT($K$2:$K68+1)-1)</f>
        <v>1.2592046553556724E-3</v>
      </c>
      <c r="BP68" s="2">
        <f t="array" ref="BP68">AJ68-(PRODUCT($K$2:K68+1)-1)</f>
        <v>-7.0011391356152863E-3</v>
      </c>
      <c r="BQ68" s="2" t="e">
        <f>NA()</f>
        <v>#N/A</v>
      </c>
      <c r="BR68" s="2">
        <f t="array" ref="BR68">(PRODUCT(AE$2:AE68+1)-1)-(PRODUCT($K$2:$K68+1)-1)</f>
        <v>9.3458804535040407E-4</v>
      </c>
      <c r="BS68" s="2"/>
      <c r="BT68" s="3">
        <f t="shared" si="74"/>
        <v>45839</v>
      </c>
      <c r="BU68" s="2">
        <f t="shared" si="75"/>
        <v>4.4639291621881901E-3</v>
      </c>
      <c r="BV68" s="2">
        <f t="shared" si="76"/>
        <v>1.4730035621881602E-3</v>
      </c>
      <c r="BW68" s="2" cm="1">
        <f t="array" ref="BW68">PRODUCT($BU$2:BU68+1)-1</f>
        <v>2.2002840885070318E-2</v>
      </c>
      <c r="BX68" s="2">
        <f t="array" ref="BX68">BW68-(PRODUCT($K$2:K68+1)-1)</f>
        <v>-7.0011391356152863E-3</v>
      </c>
      <c r="BY68" s="2">
        <f t="shared" si="77"/>
        <v>1.6164833051705106E-4</v>
      </c>
      <c r="BZ68" s="2"/>
      <c r="CC68" s="3">
        <v>44743</v>
      </c>
      <c r="CD68" s="2">
        <v>5.1199987189356503E-3</v>
      </c>
      <c r="CE68" s="2">
        <v>3.8985631884953498E-3</v>
      </c>
      <c r="CF68" s="2" t="e">
        <f>NA()</f>
        <v>#N/A</v>
      </c>
      <c r="CG68" s="2">
        <v>6.5410554989717698E-3</v>
      </c>
      <c r="CH68" s="2">
        <v>5.5733091176288774E-3</v>
      </c>
      <c r="CJ68" s="9">
        <f t="shared" si="78"/>
        <v>44743</v>
      </c>
      <c r="CK68" s="2">
        <f t="array" ref="CK68">PRODUCT(CD$2:CD68+1)-1</f>
        <v>-7.1421099114164832E-2</v>
      </c>
      <c r="CL68" s="2">
        <f t="array" ref="CL68">PRODUCT(CE$2:CE68+1)-1</f>
        <v>-7.8273277731508162E-2</v>
      </c>
      <c r="CM68" s="2"/>
      <c r="CN68" s="2">
        <f t="array" ref="CN68">PRODUCT(CG$2:CG68+1)-1</f>
        <v>-0.10630358820218544</v>
      </c>
      <c r="CO68" s="2">
        <f t="array" ref="CO68">PRODUCT(CH$2:CH68+1)-1</f>
        <v>-0.11456247863665159</v>
      </c>
      <c r="CQ68" s="9">
        <f t="shared" si="79"/>
        <v>44743</v>
      </c>
      <c r="CR68" s="72">
        <f t="shared" si="80"/>
        <v>4.3141379522486756E-2</v>
      </c>
      <c r="CS68" s="72">
        <f t="shared" si="81"/>
        <v>3.6289200905143426E-2</v>
      </c>
      <c r="CT68" s="72"/>
      <c r="CU68" s="72">
        <f t="shared" si="82"/>
        <v>8.2588904344661485E-3</v>
      </c>
      <c r="CV68" s="72"/>
      <c r="CW68" s="3">
        <f t="shared" si="83"/>
        <v>44743</v>
      </c>
      <c r="CX68" s="75">
        <f t="shared" si="103"/>
        <v>89.047357240471527</v>
      </c>
      <c r="CY68" s="75">
        <f t="shared" si="104"/>
        <v>88.15418459369458</v>
      </c>
      <c r="CZ68" s="75">
        <f t="shared" si="105"/>
        <v>101.01319370248116</v>
      </c>
      <c r="DA68" s="72">
        <f>(CZ68/MAX($CZ$2:CZ68))-1</f>
        <v>-4.9663287777402809E-3</v>
      </c>
      <c r="DC68" s="3">
        <f t="shared" si="84"/>
        <v>44743</v>
      </c>
      <c r="DD68" s="2">
        <f t="shared" si="85"/>
        <v>-4.5331039869322704E-4</v>
      </c>
      <c r="DE68" s="2">
        <f t="shared" si="86"/>
        <v>-1.6747459291335275E-3</v>
      </c>
      <c r="DF68" s="2" t="e">
        <f>NA()</f>
        <v>#N/A</v>
      </c>
      <c r="DG68" s="2">
        <f t="shared" si="87"/>
        <v>9.6774638134289239E-4</v>
      </c>
      <c r="DH68" s="69"/>
      <c r="DI68" s="3">
        <f t="shared" si="59"/>
        <v>44743</v>
      </c>
      <c r="DJ68" s="2">
        <f t="shared" si="60"/>
        <v>6.5726608080966517E-2</v>
      </c>
      <c r="DK68" s="2">
        <f t="shared" si="61"/>
        <v>6.1113488390911651E-2</v>
      </c>
      <c r="DL68" s="2" t="e">
        <f>NA()</f>
        <v>#N/A</v>
      </c>
      <c r="DM68" s="2">
        <f t="shared" si="62"/>
        <v>2.3456604880930342E-2</v>
      </c>
      <c r="DO68" s="2">
        <f t="shared" ref="DO68:DO131" si="106">_xlfn.STDEV.P(DG2:DG68)*SQRT(252)</f>
        <v>1.8805646726989693E-2</v>
      </c>
      <c r="DP68" s="72">
        <f t="shared" ref="DP68:DP131" si="107">DG68</f>
        <v>9.6774638134289239E-4</v>
      </c>
      <c r="DQ68" s="72">
        <v>1.0999999999999999E-2</v>
      </c>
      <c r="DR68" s="72">
        <f>DQ68/DO68*DP68</f>
        <v>5.6606456291098499E-4</v>
      </c>
      <c r="DS68" s="2" cm="1">
        <f t="array" ref="DS68">PRODUCT($DR$68:DR68+1)-1</f>
        <v>5.6606456291108387E-4</v>
      </c>
      <c r="DT68" s="2" cm="1">
        <f t="array" ref="DT68">PRODUCT($DP$68:DP68+1)-1</f>
        <v>9.6774638134289326E-4</v>
      </c>
      <c r="DU68" s="72">
        <f>DS68-MAX($DS$68:DS68)</f>
        <v>0</v>
      </c>
      <c r="EM68" s="72"/>
      <c r="EN68" s="72"/>
      <c r="EO68" s="72"/>
      <c r="EP68" s="72"/>
      <c r="EQ68" s="72"/>
      <c r="ER68" s="72"/>
      <c r="ES68" s="72"/>
      <c r="ET68" s="72"/>
      <c r="EU68" s="72"/>
      <c r="EV68" s="72"/>
      <c r="EX68" s="72"/>
      <c r="EY68" s="72"/>
      <c r="EZ68" s="72"/>
      <c r="FP68" s="3"/>
      <c r="FR68" s="2"/>
    </row>
    <row r="69" spans="1:174" x14ac:dyDescent="0.3">
      <c r="A69" s="3">
        <f t="shared" si="88"/>
        <v>45840</v>
      </c>
      <c r="B69" s="47" t="s">
        <v>152</v>
      </c>
      <c r="C69" s="2">
        <f>VLOOKUP(C$1,EMD_Returns!$B:$XFD,MATCH('Headline Attribution'!$B69,EMD_Returns!$8:$8,0)-1,FALSE)/100</f>
        <v>-4.63142945182682E-4</v>
      </c>
      <c r="D69" s="2">
        <f>VLOOKUP(D$1,EMD_Returns!$B:$XFD,MATCH('Headline Attribution'!$B69,EMD_Returns!$8:$8,0)-1,FALSE)/100</f>
        <v>6.1798722536088302E-4</v>
      </c>
      <c r="E69" s="2">
        <f>IFERROR(VLOOKUP(E$1,EMD_Returns!$B:$XFD,MATCH('Headline Attribution'!$B69,EMD_Returns!$8:$8,0)-1,FALSE)/100,"#N/A")</f>
        <v>-9.6978513198231489E-5</v>
      </c>
      <c r="F69" s="2">
        <f>VLOOKUP(F$1,EMD_Returns!$B:$XFD,MATCH('Headline Attribution'!$B69,EMD_Returns!$8:$8,0)-1,FALSE)/100</f>
        <v>-4.0765284755883702E-4</v>
      </c>
      <c r="G69" s="2"/>
      <c r="I69" s="9">
        <f t="shared" si="63"/>
        <v>45840</v>
      </c>
      <c r="J69" s="2">
        <f>VLOOKUP(J$1,EMD_Returns!$B:$XFD,MATCH('Headline Attribution'!$B69,EMD_Returns!$8:$8,0)-1,FALSE)/100</f>
        <v>-1.6802828258133398E-4</v>
      </c>
      <c r="K69" s="85">
        <f>VLOOKUP(K$1,EMD_Returns!$B:$XFD,MATCH('Headline Attribution'!$B69,EMD_Returns!$32:$32,0)-1,FALSE)/100</f>
        <v>-4.6003539999994703E-4</v>
      </c>
      <c r="L69" s="2">
        <f t="shared" si="51"/>
        <v>2.9200711741861308E-4</v>
      </c>
      <c r="M69" s="2">
        <f t="shared" si="52"/>
        <v>7.4327493912731413E-3</v>
      </c>
      <c r="N69" s="2" t="e">
        <f t="shared" si="53"/>
        <v>#N/A</v>
      </c>
      <c r="O69" s="2">
        <f t="array" ref="O69">(PRODUCT($J$2:J69+1))-1</f>
        <v>3.5963351154408407E-2</v>
      </c>
      <c r="P69" s="2">
        <f t="array" ref="P69">(PRODUCT($K$2:K69+1))-1</f>
        <v>2.8530601763135266E-2</v>
      </c>
      <c r="Q69" s="69">
        <f t="shared" si="54"/>
        <v>103.59633511544078</v>
      </c>
      <c r="R69" s="69">
        <f t="shared" si="55"/>
        <v>102.85306017631351</v>
      </c>
      <c r="T69" s="3">
        <f t="shared" si="64"/>
        <v>45840</v>
      </c>
      <c r="U69" s="70">
        <f>VLOOKUP(U$1,Market_Values!B:XFD,MATCH('Headline Attribution'!$B69,EMD_Returns!$8:$8,0)-1,FALSE)</f>
        <v>208454717.707881</v>
      </c>
      <c r="V69" s="70">
        <f>VLOOKUP(V$1,Market_Values!$B:$XFD,MATCH('Headline Attribution'!$B69,EMD_Returns!$8:$8,0)-1,FALSE)</f>
        <v>192500087.63611999</v>
      </c>
      <c r="W69" s="70">
        <f>VLOOKUP(W$1,Market_Values!$B:$XFD,MATCH('Headline Attribution'!$B69,EMD_Returns!$8:$8,0)-1,FALSE)</f>
        <v>106614638.42895</v>
      </c>
      <c r="X69" s="70">
        <f>VLOOKUP(X$1,Market_Values!$B:$XFD,MATCH('Headline Attribution'!$B69,EMD_Returns!$8:$8,0)-1,FALSE)</f>
        <v>406322932.54503602</v>
      </c>
      <c r="Y69" s="70"/>
      <c r="Z69" s="71"/>
      <c r="AA69" s="3">
        <f t="shared" si="65"/>
        <v>45840</v>
      </c>
      <c r="AB69" s="72">
        <f t="shared" si="89"/>
        <v>-4.63142945182682E-4</v>
      </c>
      <c r="AC69" s="72">
        <f t="shared" si="90"/>
        <v>6.1798722536088302E-4</v>
      </c>
      <c r="AD69" s="72">
        <f t="shared" si="91"/>
        <v>-9.6978513198231489E-5</v>
      </c>
      <c r="AE69" s="72">
        <f t="shared" si="92"/>
        <v>-4.0765284755883702E-4</v>
      </c>
      <c r="AF69" s="72"/>
      <c r="AG69" s="2"/>
      <c r="AH69" s="9">
        <f t="shared" si="66"/>
        <v>45840</v>
      </c>
      <c r="AI69" s="2">
        <f t="array" ref="AI69">PRODUCT(AB$2:AB69+1)-1</f>
        <v>2.9786025550377015E-2</v>
      </c>
      <c r="AJ69" s="2">
        <f t="array" ref="AJ69">PRODUCT($AC$2:AC69+1)-1</f>
        <v>2.2634425585019713E-2</v>
      </c>
      <c r="AK69" s="2" cm="1">
        <f t="array" ref="AK69">IFERROR(PRODUCT($AD$2:AD69+1)-1,"#N/A")</f>
        <v>6.5966659077040024E-2</v>
      </c>
      <c r="AL69" s="2">
        <f t="array" ref="AL69">PRODUCT(AE$2:AE69+1)-1</f>
        <v>2.951871067595313E-2</v>
      </c>
      <c r="AM69" s="2"/>
      <c r="AN69" s="2"/>
      <c r="AO69" s="3">
        <f t="shared" si="67"/>
        <v>45840</v>
      </c>
      <c r="AP69" s="2">
        <f t="shared" si="94"/>
        <v>-1.680282825813802E-4</v>
      </c>
      <c r="AQ69" s="2">
        <f t="shared" si="68"/>
        <v>2.9200711741856684E-4</v>
      </c>
      <c r="AR69" s="2">
        <f t="shared" si="95"/>
        <v>7.4327493912731413E-3</v>
      </c>
      <c r="AS69" s="2" t="e">
        <f t="shared" si="56"/>
        <v>#N/A</v>
      </c>
      <c r="AT69" s="2">
        <f t="array" ref="AT69">PRODUCT($AP$2:AP69+1)-1</f>
        <v>4.3739710733255555E-2</v>
      </c>
      <c r="AU69" s="2">
        <f t="shared" si="69"/>
        <v>2.8530601763135266E-2</v>
      </c>
      <c r="AV69" s="69">
        <f t="shared" si="57"/>
        <v>104.37397107332563</v>
      </c>
      <c r="AW69" s="69">
        <f t="shared" si="70"/>
        <v>102.85306017631351</v>
      </c>
      <c r="AX69" s="2"/>
      <c r="AY69" s="2">
        <f t="shared" ref="AY69:AY132" si="108">AVERAGE(AC69:AE69)</f>
        <v>3.7785288201271508E-5</v>
      </c>
      <c r="AZ69" s="2">
        <f t="shared" ref="AZ69:AZ132" si="109">(SUMPRODUCT(AC69:AE69,V69:X69))/SUM(V69:X69)</f>
        <v>-8.082278265780462E-5</v>
      </c>
      <c r="BA69" s="2">
        <f t="shared" si="58"/>
        <v>-1.1860807085907612E-4</v>
      </c>
      <c r="BB69" s="2">
        <f t="shared" ref="BB69:BB132" si="110">BA69*SUM(V69:X69)/SUM(U69:X69)</f>
        <v>-9.1554106333824136E-5</v>
      </c>
      <c r="BC69" s="2"/>
      <c r="BD69" s="78">
        <f t="shared" si="71"/>
        <v>45840</v>
      </c>
      <c r="BE69" s="2">
        <f t="shared" ref="BE69:BE132" si="111">(SUMPRODUCT(AB69:AE69,$U$68:$X$68))/SUM($U$68:$X$68)</f>
        <v>-1.6846252674722359E-4</v>
      </c>
      <c r="BF69" s="72">
        <f t="shared" si="100"/>
        <v>-9.1554106333824136E-5</v>
      </c>
      <c r="BG69" s="2" cm="1">
        <f t="array" ref="BG69">(PRODUCT(BF$2:BF69+1))-1</f>
        <v>-3.528919943437403E-4</v>
      </c>
      <c r="BH69" s="72">
        <f t="shared" si="101"/>
        <v>7.7856413856168816E-3</v>
      </c>
      <c r="BI69" s="73">
        <f t="shared" si="102"/>
        <v>266863.07843941951</v>
      </c>
      <c r="BJ69" s="74">
        <f>SUM($BI$2:BI69)</f>
        <v>19149863.653339952</v>
      </c>
      <c r="BK69" s="72">
        <f t="shared" si="72"/>
        <v>8.7639744089418965E-5</v>
      </c>
      <c r="BL69" s="2">
        <f>SUM($BK$2:BK69)</f>
        <v>2.4931102540458154E-3</v>
      </c>
      <c r="BM69" s="2"/>
      <c r="BN69" s="79">
        <f t="shared" si="73"/>
        <v>45840</v>
      </c>
      <c r="BO69" s="2">
        <f t="array" ref="BO69">(PRODUCT(AB$2:AB69+1)-1)-(PRODUCT($K$2:$K69+1)-1)</f>
        <v>1.2554237872417495E-3</v>
      </c>
      <c r="BP69" s="2">
        <f t="array" ref="BP69">AJ69-(PRODUCT($K$2:K69+1)-1)</f>
        <v>-5.8961761781155531E-3</v>
      </c>
      <c r="BQ69" s="2" t="e">
        <f>NA()</f>
        <v>#N/A</v>
      </c>
      <c r="BR69" s="2">
        <f t="array" ref="BR69">(PRODUCT(AE$2:AE69+1)-1)-(PRODUCT($K$2:$K69+1)-1)</f>
        <v>9.8810891281786439E-4</v>
      </c>
      <c r="BS69" s="2"/>
      <c r="BT69" s="3">
        <f t="shared" si="74"/>
        <v>45840</v>
      </c>
      <c r="BU69" s="2">
        <f t="shared" si="75"/>
        <v>6.1798722536088302E-4</v>
      </c>
      <c r="BV69" s="2">
        <f t="shared" si="76"/>
        <v>1.0780226253608301E-3</v>
      </c>
      <c r="BW69" s="2" cm="1">
        <f t="array" ref="BW69">PRODUCT($BU$2:BU69+1)-1</f>
        <v>2.2634425585019713E-2</v>
      </c>
      <c r="BX69" s="2">
        <f t="array" ref="BX69">BW69-(PRODUCT($K$2:K69+1)-1)</f>
        <v>-5.8961761781155531E-3</v>
      </c>
      <c r="BY69" s="2">
        <f t="shared" si="77"/>
        <v>1.1795947239478167E-4</v>
      </c>
      <c r="BZ69" s="2"/>
      <c r="CC69" s="3">
        <v>44746</v>
      </c>
      <c r="CD69" s="2">
        <v>1.7257623959430199E-3</v>
      </c>
      <c r="CE69" s="2">
        <v>2.7334442576392197E-3</v>
      </c>
      <c r="CF69" s="2" t="e">
        <f>NA()</f>
        <v>#N/A</v>
      </c>
      <c r="CG69" s="2">
        <v>2.0104040500938899E-3</v>
      </c>
      <c r="CH69" s="2">
        <v>1.8336860536456445E-3</v>
      </c>
      <c r="CJ69" s="9">
        <f t="shared" si="78"/>
        <v>44746</v>
      </c>
      <c r="CK69" s="2">
        <f t="array" ref="CK69">PRODUCT(CD$2:CD69+1)-1</f>
        <v>-6.9818592565349946E-2</v>
      </c>
      <c r="CL69" s="2">
        <f t="array" ref="CL69">PRODUCT(CE$2:CE69+1)-1</f>
        <v>-7.5753789115410752E-2</v>
      </c>
      <c r="CM69" s="2"/>
      <c r="CN69" s="2">
        <f t="array" ref="CN69">PRODUCT(CG$2:CG69+1)-1</f>
        <v>-0.10450689731635276</v>
      </c>
      <c r="CO69" s="2">
        <f t="array" ref="CO69">PRODUCT(CH$2:CH69+1)-1</f>
        <v>-0.112938864202353</v>
      </c>
      <c r="CQ69" s="9">
        <f t="shared" si="79"/>
        <v>44746</v>
      </c>
      <c r="CR69" s="72">
        <f t="shared" si="80"/>
        <v>4.3120271637003049E-2</v>
      </c>
      <c r="CS69" s="72">
        <f t="shared" si="81"/>
        <v>3.7185075086942243E-2</v>
      </c>
      <c r="CT69" s="72"/>
      <c r="CU69" s="72">
        <f t="shared" si="82"/>
        <v>8.4319668860002306E-3</v>
      </c>
      <c r="CV69" s="72"/>
      <c r="CW69" s="3">
        <f t="shared" si="83"/>
        <v>44746</v>
      </c>
      <c r="CX69" s="75">
        <f t="shared" si="103"/>
        <v>89.226378408117924</v>
      </c>
      <c r="CY69" s="75">
        <f t="shared" si="104"/>
        <v>88.315831692554539</v>
      </c>
      <c r="CZ69" s="75">
        <f t="shared" si="105"/>
        <v>101.03101187874582</v>
      </c>
      <c r="DA69" s="72">
        <f>(CZ69/MAX($CZ$2:CZ69))-1</f>
        <v>-4.7908102668087205E-3</v>
      </c>
      <c r="DC69" s="3">
        <f t="shared" si="84"/>
        <v>44746</v>
      </c>
      <c r="DD69" s="2">
        <f t="shared" si="85"/>
        <v>-1.0792365770262457E-4</v>
      </c>
      <c r="DE69" s="2">
        <f t="shared" si="86"/>
        <v>8.9975820399357514E-4</v>
      </c>
      <c r="DF69" s="2" t="e">
        <f>NA()</f>
        <v>#N/A</v>
      </c>
      <c r="DG69" s="2">
        <f t="shared" si="87"/>
        <v>1.7671799644824538E-4</v>
      </c>
      <c r="DH69" s="69"/>
      <c r="DI69" s="3">
        <f t="shared" si="59"/>
        <v>44746</v>
      </c>
      <c r="DJ69" s="2">
        <f t="shared" si="60"/>
        <v>6.0894753635025244E-2</v>
      </c>
      <c r="DK69" s="2">
        <f t="shared" si="61"/>
        <v>5.8973150663072453E-2</v>
      </c>
      <c r="DL69" s="2" t="e">
        <f>NA()</f>
        <v>#N/A</v>
      </c>
      <c r="DM69" s="2">
        <f t="shared" si="62"/>
        <v>1.9118668500151356E-2</v>
      </c>
      <c r="DO69" s="2">
        <f t="shared" si="106"/>
        <v>1.8716873083181006E-2</v>
      </c>
      <c r="DP69" s="72">
        <f t="shared" si="107"/>
        <v>1.7671799644824538E-4</v>
      </c>
      <c r="DQ69" s="72">
        <v>1.0999999999999999E-2</v>
      </c>
      <c r="DR69" s="72">
        <f t="shared" ref="DR69:DR132" si="112">DQ69/DO69*DP69</f>
        <v>1.0385805109067534E-4</v>
      </c>
      <c r="DS69" s="2" cm="1">
        <f t="array" ref="DS69">PRODUCT($DR$68:DR69+1)-1</f>
        <v>6.6998140436402842E-4</v>
      </c>
      <c r="DT69" s="2" cm="1">
        <f t="array" ref="DT69">PRODUCT($DP$68:DP69+1)-1</f>
        <v>1.1446353959927436E-3</v>
      </c>
      <c r="DU69" s="72">
        <f>DS69-MAX($DS$68:DS69)</f>
        <v>0</v>
      </c>
      <c r="EM69" s="72"/>
      <c r="EN69" s="72"/>
      <c r="EO69" s="72"/>
      <c r="EP69" s="72"/>
      <c r="EQ69" s="72"/>
      <c r="ER69" s="72"/>
      <c r="ES69" s="72"/>
      <c r="ET69" s="72"/>
      <c r="EU69" s="72"/>
      <c r="EV69" s="72"/>
      <c r="EX69" s="72"/>
      <c r="EY69" s="72"/>
      <c r="EZ69" s="72"/>
      <c r="FP69" s="3"/>
      <c r="FR69" s="2"/>
    </row>
    <row r="70" spans="1:174" x14ac:dyDescent="0.3">
      <c r="A70" s="3">
        <f t="shared" si="88"/>
        <v>45841</v>
      </c>
      <c r="B70" s="47" t="s">
        <v>153</v>
      </c>
      <c r="C70" s="2">
        <f>VLOOKUP(C$1,EMD_Returns!$B:$XFD,MATCH('Headline Attribution'!$B70,EMD_Returns!$8:$8,0)-1,FALSE)/100</f>
        <v>8.1398663324638897E-4</v>
      </c>
      <c r="D70" s="2">
        <f>VLOOKUP(D$1,EMD_Returns!$B:$XFD,MATCH('Headline Attribution'!$B70,EMD_Returns!$8:$8,0)-1,FALSE)/100</f>
        <v>0</v>
      </c>
      <c r="E70" s="2">
        <f>IFERROR(VLOOKUP(E$1,EMD_Returns!$B:$XFD,MATCH('Headline Attribution'!$B70,EMD_Returns!$8:$8,0)-1,FALSE)/100,"#N/A")</f>
        <v>-2.4004509938230201E-3</v>
      </c>
      <c r="F70" s="2">
        <f>VLOOKUP(F$1,EMD_Returns!$B:$XFD,MATCH('Headline Attribution'!$B70,EMD_Returns!$8:$8,0)-1,FALSE)/100</f>
        <v>1.3451174232383999E-3</v>
      </c>
      <c r="G70" s="2"/>
      <c r="I70" s="9">
        <f t="shared" si="63"/>
        <v>45841</v>
      </c>
      <c r="J70" s="2">
        <f>VLOOKUP(J$1,EMD_Returns!$B:$XFD,MATCH('Headline Attribution'!$B70,EMD_Returns!$8:$8,0)-1,FALSE)/100</f>
        <v>4.9651024802987997E-4</v>
      </c>
      <c r="K70" s="85">
        <f>VLOOKUP(K$1,EMD_Returns!$B:$XFD,MATCH('Headline Attribution'!$B70,EMD_Returns!$32:$32,0)-1,FALSE)/100</f>
        <v>1.5967962000000798E-3</v>
      </c>
      <c r="L70" s="2">
        <f t="shared" si="51"/>
        <v>-1.1002859519701998E-3</v>
      </c>
      <c r="M70" s="2">
        <f t="shared" si="52"/>
        <v>6.3047620552254546E-3</v>
      </c>
      <c r="N70" s="2" t="e">
        <f t="shared" si="53"/>
        <v>#N/A</v>
      </c>
      <c r="O70" s="2">
        <f t="array" ref="O70">(PRODUCT($J$2:J70+1))-1</f>
        <v>3.6477717574839863E-2</v>
      </c>
      <c r="P70" s="2">
        <f t="array" ref="P70">(PRODUCT($K$2:K70+1))-1</f>
        <v>3.0172955519614408E-2</v>
      </c>
      <c r="Q70" s="69">
        <f t="shared" si="54"/>
        <v>103.64777175748394</v>
      </c>
      <c r="R70" s="69">
        <f t="shared" si="55"/>
        <v>103.01729555196142</v>
      </c>
      <c r="T70" s="3">
        <f t="shared" si="64"/>
        <v>45841</v>
      </c>
      <c r="U70" s="70">
        <f>VLOOKUP(U$1,Market_Values!B:XFD,MATCH('Headline Attribution'!$B70,EMD_Returns!$8:$8,0)-1,FALSE)</f>
        <v>188388089.084847</v>
      </c>
      <c r="V70" s="70">
        <f>VLOOKUP(V$1,Market_Values!$B:$XFD,MATCH('Headline Attribution'!$B70,EMD_Returns!$8:$8,0)-1,FALSE)</f>
        <v>192619050.23116001</v>
      </c>
      <c r="W70" s="70">
        <f>VLOOKUP(W$1,Market_Values!$B:$XFD,MATCH('Headline Attribution'!$B70,EMD_Returns!$8:$8,0)-1,FALSE)</f>
        <v>106604299.09983</v>
      </c>
      <c r="X70" s="70">
        <f>VLOOKUP(X$1,Market_Values!$B:$XFD,MATCH('Headline Attribution'!$B70,EMD_Returns!$8:$8,0)-1,FALSE)</f>
        <v>406144439.54879701</v>
      </c>
      <c r="Y70" s="70"/>
      <c r="Z70" s="71"/>
      <c r="AA70" s="3">
        <f t="shared" si="65"/>
        <v>45841</v>
      </c>
      <c r="AB70" s="72">
        <f t="shared" si="89"/>
        <v>8.1398663324638897E-4</v>
      </c>
      <c r="AC70" s="72">
        <f t="shared" si="90"/>
        <v>0</v>
      </c>
      <c r="AD70" s="72">
        <f t="shared" si="91"/>
        <v>-2.4004509938230201E-3</v>
      </c>
      <c r="AE70" s="72">
        <f t="shared" si="92"/>
        <v>1.3451174232383999E-3</v>
      </c>
      <c r="AF70" s="72"/>
      <c r="AG70" s="2"/>
      <c r="AH70" s="9">
        <f t="shared" si="66"/>
        <v>45841</v>
      </c>
      <c r="AI70" s="2">
        <f t="array" ref="AI70">PRODUCT(AB$2:AB70+1)-1</f>
        <v>3.0624257610278871E-2</v>
      </c>
      <c r="AJ70" s="2">
        <f t="array" ref="AJ70">PRODUCT($AC$2:AC70+1)-1</f>
        <v>2.2634425585019713E-2</v>
      </c>
      <c r="AK70" s="2" cm="1">
        <f t="array" ref="AK70">IFERROR(PRODUCT($AD$2:AD70+1)-1,"#N/A")</f>
        <v>6.3407858350876367E-2</v>
      </c>
      <c r="AL70" s="2">
        <f t="array" ref="AL70">PRODUCT(AE$2:AE70+1)-1</f>
        <v>3.0903534231233376E-2</v>
      </c>
      <c r="AM70" s="2"/>
      <c r="AN70" s="2"/>
      <c r="AO70" s="3">
        <f t="shared" si="67"/>
        <v>45841</v>
      </c>
      <c r="AP70" s="2">
        <f t="shared" si="94"/>
        <v>4.965102480298803E-4</v>
      </c>
      <c r="AQ70" s="2">
        <f t="shared" si="68"/>
        <v>-1.1002859519701996E-3</v>
      </c>
      <c r="AR70" s="2">
        <f t="shared" si="95"/>
        <v>6.3047620552254546E-3</v>
      </c>
      <c r="AS70" s="2" t="e">
        <f t="shared" si="56"/>
        <v>#N/A</v>
      </c>
      <c r="AT70" s="2">
        <f t="array" ref="AT70">PRODUCT($AP$2:AP70+1)-1</f>
        <v>4.4257938195910285E-2</v>
      </c>
      <c r="AU70" s="2">
        <f t="shared" si="69"/>
        <v>3.0172955519614408E-2</v>
      </c>
      <c r="AV70" s="69">
        <f t="shared" si="57"/>
        <v>104.42579381959112</v>
      </c>
      <c r="AW70" s="69">
        <f t="shared" si="70"/>
        <v>103.01729555196142</v>
      </c>
      <c r="AX70" s="2"/>
      <c r="AY70" s="2">
        <f>AVERAGE(AC70:AE70)</f>
        <v>-3.5177785686154006E-4</v>
      </c>
      <c r="AZ70" s="2">
        <f t="shared" si="109"/>
        <v>4.1171934818529478E-4</v>
      </c>
      <c r="BA70" s="2">
        <f t="shared" si="58"/>
        <v>7.634972050468349E-4</v>
      </c>
      <c r="BB70" s="2">
        <f t="shared" si="110"/>
        <v>6.0256536333637802E-4</v>
      </c>
      <c r="BC70" s="2"/>
      <c r="BD70" s="78">
        <f t="shared" si="71"/>
        <v>45841</v>
      </c>
      <c r="BE70" s="2">
        <f t="shared" si="111"/>
        <v>5.0480596806821933E-4</v>
      </c>
      <c r="BF70" s="72">
        <f t="shared" si="100"/>
        <v>6.0256536333637802E-4</v>
      </c>
      <c r="BG70" s="2" cm="1">
        <f t="array" ref="BG70">(PRODUCT(BF$2:BF70+1))-1</f>
        <v>2.4946072849973966E-4</v>
      </c>
      <c r="BH70" s="72">
        <f t="shared" si="101"/>
        <v>6.055301326725715E-3</v>
      </c>
      <c r="BI70" s="73">
        <f t="shared" si="102"/>
        <v>-983387.03701527894</v>
      </c>
      <c r="BJ70" s="74">
        <f>SUM($BI$2:BI70)</f>
        <v>18166476.616324674</v>
      </c>
      <c r="BK70" s="72">
        <f t="shared" si="72"/>
        <v>-9.3086619882924541E-5</v>
      </c>
      <c r="BL70" s="2">
        <f>SUM($BK$2:BK70)</f>
        <v>2.4000236341628909E-3</v>
      </c>
      <c r="BM70" s="2"/>
      <c r="BN70" s="79">
        <f t="shared" si="73"/>
        <v>45841</v>
      </c>
      <c r="BO70" s="2">
        <f t="array" ref="BO70">(PRODUCT(AB$2:AB70+1)-1)-(PRODUCT($K$2:$K70+1)-1)</f>
        <v>4.513020906644627E-4</v>
      </c>
      <c r="BP70" s="2">
        <f t="array" ref="BP70">AJ70-(PRODUCT($K$2:K70+1)-1)</f>
        <v>-7.5385299345946954E-3</v>
      </c>
      <c r="BQ70" s="2" t="e">
        <f>NA()</f>
        <v>#N/A</v>
      </c>
      <c r="BR70" s="2">
        <f t="array" ref="BR70">(PRODUCT(AE$2:AE70+1)-1)-(PRODUCT($K$2:$K70+1)-1)</f>
        <v>7.305787116189677E-4</v>
      </c>
      <c r="BS70" s="2"/>
      <c r="BT70" s="3">
        <f t="shared" si="74"/>
        <v>45841</v>
      </c>
      <c r="BU70" s="2">
        <f t="shared" si="75"/>
        <v>0</v>
      </c>
      <c r="BV70" s="2">
        <f t="shared" si="76"/>
        <v>-1.5967962000000798E-3</v>
      </c>
      <c r="BW70" s="2" cm="1">
        <f t="array" ref="BW70">PRODUCT($BU$2:BU70+1)-1</f>
        <v>2.2634425585019713E-2</v>
      </c>
      <c r="BX70" s="2">
        <f t="array" ref="BX70">BW70-(PRODUCT($K$2:K70+1)-1)</f>
        <v>-7.5385299345946954E-3</v>
      </c>
      <c r="BY70" s="2">
        <f t="shared" si="77"/>
        <v>-1.7866133687830863E-4</v>
      </c>
      <c r="BZ70" s="2"/>
      <c r="CC70" s="3">
        <v>44747</v>
      </c>
      <c r="CD70" s="2">
        <v>-2.9200276324469199E-3</v>
      </c>
      <c r="CE70" s="2">
        <v>-3.0916330284380699E-3</v>
      </c>
      <c r="CF70" s="2" t="e">
        <f>NA()</f>
        <v>#N/A</v>
      </c>
      <c r="CG70" s="2">
        <v>-3.1305548766106302E-3</v>
      </c>
      <c r="CH70" s="2">
        <v>-8.6011738882119104E-4</v>
      </c>
      <c r="CJ70" s="9">
        <f t="shared" si="78"/>
        <v>44747</v>
      </c>
      <c r="CK70" s="2">
        <f t="array" ref="CK70">PRODUCT(CD$2:CD70+1)-1</f>
        <v>-7.2534747978247438E-2</v>
      </c>
      <c r="CL70" s="2">
        <f t="array" ref="CL70">PRODUCT(CE$2:CE70+1)-1</f>
        <v>-7.8611219227390339E-2</v>
      </c>
      <c r="CM70" s="2"/>
      <c r="CN70" s="2">
        <f t="array" ref="CN70">PRODUCT(CG$2:CG70+1)-1</f>
        <v>-0.1073102876159302</v>
      </c>
      <c r="CO70" s="2">
        <f t="array" ref="CO70">PRODUCT(CH$2:CH70+1)-1</f>
        <v>-0.11370184091020008</v>
      </c>
      <c r="CQ70" s="9">
        <f t="shared" si="79"/>
        <v>44747</v>
      </c>
      <c r="CR70" s="72">
        <f t="shared" si="80"/>
        <v>4.1167092931952642E-2</v>
      </c>
      <c r="CS70" s="72">
        <f t="shared" si="81"/>
        <v>3.5090621682809742E-2</v>
      </c>
      <c r="CT70" s="72"/>
      <c r="CU70" s="72">
        <f t="shared" si="82"/>
        <v>6.3915532942698805E-3</v>
      </c>
      <c r="CV70" s="72"/>
      <c r="CW70" s="3">
        <f t="shared" si="83"/>
        <v>44747</v>
      </c>
      <c r="CX70" s="75">
        <f t="shared" si="103"/>
        <v>88.947050334070084</v>
      </c>
      <c r="CY70" s="75">
        <f t="shared" si="104"/>
        <v>88.239869710007568</v>
      </c>
      <c r="CZ70" s="75">
        <f t="shared" si="105"/>
        <v>100.80142981442131</v>
      </c>
      <c r="DA70" s="72">
        <f>(CZ70/MAX($CZ$2:CZ70))-1</f>
        <v>-7.0523156795019304E-3</v>
      </c>
      <c r="DC70" s="3">
        <f t="shared" si="84"/>
        <v>44747</v>
      </c>
      <c r="DD70" s="2">
        <f t="shared" si="85"/>
        <v>-2.0599102436257288E-3</v>
      </c>
      <c r="DE70" s="2">
        <f t="shared" si="86"/>
        <v>-2.2315156396168789E-3</v>
      </c>
      <c r="DF70" s="2" t="e">
        <f>NA()</f>
        <v>#N/A</v>
      </c>
      <c r="DG70" s="2">
        <f t="shared" si="87"/>
        <v>-2.2704374877894392E-3</v>
      </c>
      <c r="DH70" s="69"/>
      <c r="DI70" s="3">
        <f t="shared" si="59"/>
        <v>44747</v>
      </c>
      <c r="DJ70" s="2">
        <f t="shared" si="60"/>
        <v>5.9913808265656593E-2</v>
      </c>
      <c r="DK70" s="2">
        <f t="shared" si="61"/>
        <v>5.8728463209543079E-2</v>
      </c>
      <c r="DL70" s="2" t="e">
        <f>NA()</f>
        <v>#N/A</v>
      </c>
      <c r="DM70" s="2">
        <f t="shared" si="62"/>
        <v>1.7827444010712491E-2</v>
      </c>
      <c r="DO70" s="2">
        <f t="shared" si="106"/>
        <v>1.924842619513548E-2</v>
      </c>
      <c r="DP70" s="72">
        <f t="shared" si="107"/>
        <v>-2.2704374877894392E-3</v>
      </c>
      <c r="DQ70" s="72">
        <v>1.0999999999999999E-2</v>
      </c>
      <c r="DR70" s="72">
        <f t="shared" si="112"/>
        <v>-1.2974989286134748E-3</v>
      </c>
      <c r="DS70" s="2" cm="1">
        <f t="array" ref="DS70">PRODUCT($DR$68:DR70+1)-1</f>
        <v>-6.2838682440380378E-4</v>
      </c>
      <c r="DT70" s="2" cm="1">
        <f t="array" ref="DT70">PRODUCT($DP$68:DP70+1)-1</f>
        <v>-1.1284009149096219E-3</v>
      </c>
      <c r="DU70" s="72">
        <f>DS70-MAX($DS$68:DS70)</f>
        <v>-1.2983682287678322E-3</v>
      </c>
      <c r="EM70" s="72"/>
      <c r="EN70" s="72"/>
      <c r="EO70" s="72"/>
      <c r="EP70" s="72"/>
      <c r="EQ70" s="72"/>
      <c r="ER70" s="72"/>
      <c r="ES70" s="72"/>
      <c r="ET70" s="72"/>
      <c r="EU70" s="72"/>
      <c r="EV70" s="72"/>
      <c r="EX70" s="72"/>
      <c r="EY70" s="72"/>
      <c r="EZ70" s="72"/>
      <c r="FP70" s="3"/>
      <c r="FR70" s="2"/>
    </row>
    <row r="71" spans="1:174" x14ac:dyDescent="0.3">
      <c r="A71" s="3">
        <f t="shared" si="88"/>
        <v>45842</v>
      </c>
      <c r="B71" s="47" t="s">
        <v>154</v>
      </c>
      <c r="C71" s="2">
        <f>VLOOKUP(C$1,EMD_Returns!$B:$XFD,MATCH('Headline Attribution'!$B71,EMD_Returns!$8:$8,0)-1,FALSE)/100</f>
        <v>-1.1335379499122199E-4</v>
      </c>
      <c r="D71" s="2">
        <f>VLOOKUP(D$1,EMD_Returns!$B:$XFD,MATCH('Headline Attribution'!$B71,EMD_Returns!$8:$8,0)-1,FALSE)/100</f>
        <v>2.06883934544266E-3</v>
      </c>
      <c r="E71" s="2">
        <f>IFERROR(VLOOKUP(E$1,EMD_Returns!$B:$XFD,MATCH('Headline Attribution'!$B71,EMD_Returns!$8:$8,0)-1,FALSE)/100,"#N/A")</f>
        <v>-7.291597042047289E-5</v>
      </c>
      <c r="F71" s="2">
        <f>VLOOKUP(F$1,EMD_Returns!$B:$XFD,MATCH('Headline Attribution'!$B71,EMD_Returns!$8:$8,0)-1,FALSE)/100</f>
        <v>2.3821309853300199E-4</v>
      </c>
      <c r="G71" s="2"/>
      <c r="I71" s="9">
        <f t="shared" si="63"/>
        <v>45842</v>
      </c>
      <c r="J71" s="2">
        <f>VLOOKUP(J$1,EMD_Returns!$B:$XFD,MATCH('Headline Attribution'!$B71,EMD_Returns!$8:$8,0)-1,FALSE)/100</f>
        <v>5.2143381734115501E-4</v>
      </c>
      <c r="K71" s="85">
        <f>VLOOKUP(K$1,EMD_Returns!$B:$XFD,MATCH('Headline Attribution'!$B71,EMD_Returns!$32:$32,0)-1,FALSE)/100</f>
        <v>0</v>
      </c>
      <c r="L71" s="2">
        <f t="shared" si="51"/>
        <v>5.2143381734115501E-4</v>
      </c>
      <c r="M71" s="2">
        <f t="shared" si="52"/>
        <v>6.8452165880894533E-3</v>
      </c>
      <c r="N71" s="2" t="e">
        <f t="shared" si="53"/>
        <v>#N/A</v>
      </c>
      <c r="O71" s="2">
        <f t="array" ref="O71">(PRODUCT($J$2:J71+1))-1</f>
        <v>3.7018172107703862E-2</v>
      </c>
      <c r="P71" s="2">
        <f t="array" ref="P71">(PRODUCT($K$2:K71+1))-1</f>
        <v>3.0172955519614408E-2</v>
      </c>
      <c r="Q71" s="69">
        <f t="shared" si="54"/>
        <v>103.70181721077034</v>
      </c>
      <c r="R71" s="69">
        <f t="shared" si="55"/>
        <v>103.01729555196142</v>
      </c>
      <c r="T71" s="3">
        <f t="shared" si="64"/>
        <v>45842</v>
      </c>
      <c r="U71" s="70">
        <f>VLOOKUP(U$1,Market_Values!B:XFD,MATCH('Headline Attribution'!$B71,EMD_Returns!$8:$8,0)-1,FALSE)</f>
        <v>188541434.47122499</v>
      </c>
      <c r="V71" s="70">
        <f>VLOOKUP(V$1,Market_Values!$B:$XFD,MATCH('Headline Attribution'!$B71,EMD_Returns!$8:$8,0)-1,FALSE)</f>
        <v>192619050.23116001</v>
      </c>
      <c r="W71" s="70">
        <f>VLOOKUP(W$1,Market_Values!$B:$XFD,MATCH('Headline Attribution'!$B71,EMD_Returns!$8:$8,0)-1,FALSE)</f>
        <v>106348400.70411</v>
      </c>
      <c r="X71" s="70">
        <f>VLOOKUP(X$1,Market_Values!$B:$XFD,MATCH('Headline Attribution'!$B71,EMD_Returns!$8:$8,0)-1,FALSE)</f>
        <v>406636446.75813597</v>
      </c>
      <c r="Y71" s="70"/>
      <c r="Z71" s="71"/>
      <c r="AA71" s="3">
        <f t="shared" si="65"/>
        <v>45842</v>
      </c>
      <c r="AB71" s="72">
        <f t="shared" si="89"/>
        <v>-1.1335379499122199E-4</v>
      </c>
      <c r="AC71" s="72">
        <f t="shared" si="90"/>
        <v>2.06883934544266E-3</v>
      </c>
      <c r="AD71" s="72">
        <f t="shared" si="91"/>
        <v>-7.291597042047289E-5</v>
      </c>
      <c r="AE71" s="72">
        <f t="shared" si="92"/>
        <v>2.3821309853300199E-4</v>
      </c>
      <c r="AF71" s="72"/>
      <c r="AG71" s="2"/>
      <c r="AH71" s="9">
        <f t="shared" si="66"/>
        <v>45842</v>
      </c>
      <c r="AI71" s="2">
        <f t="array" ref="AI71">PRODUCT(AB$2:AB71+1)-1</f>
        <v>3.050743243946874E-2</v>
      </c>
      <c r="AJ71" s="2">
        <f t="array" ref="AJ71">PRODUCT($AC$2:AC71+1)-1</f>
        <v>2.4750091920674233E-2</v>
      </c>
      <c r="AK71" s="2" cm="1">
        <f t="array" ref="AK71">IFERROR(PRODUCT($AD$2:AD71+1)-1,"#N/A")</f>
        <v>6.3330318934931906E-2</v>
      </c>
      <c r="AL71" s="2">
        <f t="array" ref="AL71">PRODUCT(AE$2:AE71+1)-1</f>
        <v>3.114910895641132E-2</v>
      </c>
      <c r="AM71" s="2"/>
      <c r="AN71" s="2"/>
      <c r="AO71" s="3">
        <f t="shared" si="67"/>
        <v>45842</v>
      </c>
      <c r="AP71" s="2">
        <f t="shared" si="94"/>
        <v>5.2143381734108725E-4</v>
      </c>
      <c r="AQ71" s="2">
        <f t="shared" si="68"/>
        <v>5.2143381734108725E-4</v>
      </c>
      <c r="AR71" s="2">
        <f t="shared" si="95"/>
        <v>6.8452165880894533E-3</v>
      </c>
      <c r="AS71" s="2" t="e">
        <f t="shared" si="56"/>
        <v>#N/A</v>
      </c>
      <c r="AT71" s="2">
        <f t="array" ref="AT71">PRODUCT($AP$2:AP71+1)-1</f>
        <v>4.4802449598912553E-2</v>
      </c>
      <c r="AU71" s="2">
        <f t="shared" si="69"/>
        <v>3.0172955519614408E-2</v>
      </c>
      <c r="AV71" s="69">
        <f t="shared" si="57"/>
        <v>104.48024495989135</v>
      </c>
      <c r="AW71" s="69">
        <f t="shared" si="70"/>
        <v>103.01729555196142</v>
      </c>
      <c r="AX71" s="2"/>
      <c r="AY71" s="2">
        <f t="shared" si="108"/>
        <v>7.4471215785172976E-4</v>
      </c>
      <c r="AZ71" s="2">
        <f t="shared" si="109"/>
        <v>6.9105273158594812E-4</v>
      </c>
      <c r="BA71" s="2">
        <f t="shared" si="58"/>
        <v>-5.3659426265781633E-5</v>
      </c>
      <c r="BB71" s="2">
        <f t="shared" si="110"/>
        <v>-4.2344682636173743E-5</v>
      </c>
      <c r="BC71" s="2"/>
      <c r="BD71" s="78">
        <f t="shared" si="71"/>
        <v>45842</v>
      </c>
      <c r="BE71" s="2">
        <f t="shared" si="111"/>
        <v>5.0665268168355142E-4</v>
      </c>
      <c r="BF71" s="72">
        <f t="shared" si="100"/>
        <v>-4.2344682636173743E-5</v>
      </c>
      <c r="BG71" s="2" cm="1">
        <f t="array" ref="BG71">(PRODUCT(BF$2:BF71+1))-1</f>
        <v>2.0710548252811378E-4</v>
      </c>
      <c r="BH71" s="72">
        <f t="shared" si="101"/>
        <v>6.6381111055613395E-3</v>
      </c>
      <c r="BI71" s="73">
        <f t="shared" si="102"/>
        <v>466237.61380831792</v>
      </c>
      <c r="BJ71" s="74">
        <f>SUM($BI$2:BI71)</f>
        <v>18632714.230132993</v>
      </c>
      <c r="BK71" s="72">
        <f t="shared" si="72"/>
        <v>1.8440004990239671E-4</v>
      </c>
      <c r="BL71" s="2">
        <f>SUM($BK$2:BK71)</f>
        <v>2.5844236840652877E-3</v>
      </c>
      <c r="BM71" s="2"/>
      <c r="BN71" s="79">
        <f t="shared" si="73"/>
        <v>45842</v>
      </c>
      <c r="BO71" s="2">
        <f t="array" ref="BO71">(PRODUCT(AB$2:AB71+1)-1)-(PRODUCT($K$2:$K71+1)-1)</f>
        <v>3.3447691985433181E-4</v>
      </c>
      <c r="BP71" s="2">
        <f t="array" ref="BP71">AJ71-(PRODUCT($K$2:K71+1)-1)</f>
        <v>-5.4228635989401752E-3</v>
      </c>
      <c r="BQ71" s="2" t="e">
        <f>NA()</f>
        <v>#N/A</v>
      </c>
      <c r="BR71" s="2">
        <f t="array" ref="BR71">(PRODUCT(AE$2:AE71+1)-1)-(PRODUCT($K$2:$K71+1)-1)</f>
        <v>9.7615343679691158E-4</v>
      </c>
      <c r="BS71" s="2"/>
      <c r="BT71" s="3">
        <f t="shared" si="74"/>
        <v>45842</v>
      </c>
      <c r="BU71" s="2">
        <f t="shared" si="75"/>
        <v>2.06883934544266E-3</v>
      </c>
      <c r="BV71" s="2">
        <f t="shared" si="76"/>
        <v>2.06883934544266E-3</v>
      </c>
      <c r="BW71" s="2" cm="1">
        <f t="array" ref="BW71">PRODUCT($BU$2:BU71+1)-1</f>
        <v>2.4750091920674233E-2</v>
      </c>
      <c r="BX71" s="2">
        <f t="array" ref="BX71">BW71-(PRODUCT($K$2:K71+1)-1)</f>
        <v>-5.4228635989401752E-3</v>
      </c>
      <c r="BY71" s="2">
        <f t="shared" si="77"/>
        <v>2.3137618360476365E-4</v>
      </c>
      <c r="BZ71" s="2"/>
      <c r="CC71" s="3">
        <v>44748</v>
      </c>
      <c r="CD71" s="2">
        <v>-8.0234120734143898E-3</v>
      </c>
      <c r="CE71" s="2">
        <v>-2.0151668309755801E-3</v>
      </c>
      <c r="CF71" s="2" t="e">
        <f>NA()</f>
        <v>#N/A</v>
      </c>
      <c r="CG71" s="2">
        <v>-2.6769443007544171E-3</v>
      </c>
      <c r="CH71" s="2">
        <v>-5.7160959753166374E-4</v>
      </c>
      <c r="CJ71" s="9">
        <f t="shared" si="78"/>
        <v>44748</v>
      </c>
      <c r="CK71" s="2">
        <f t="array" ref="CK71">PRODUCT(CD$2:CD71+1)-1</f>
        <v>-7.9976183878991081E-2</v>
      </c>
      <c r="CL71" s="2">
        <f t="array" ref="CL71">PRODUCT(CE$2:CE71+1)-1</f>
        <v>-8.0467971336836364E-2</v>
      </c>
      <c r="CM71" s="2"/>
      <c r="CN71" s="2">
        <f t="array" ref="CN71">PRODUCT(CG$2:CG71+1)-1</f>
        <v>-0.10969996825383876</v>
      </c>
      <c r="CO71" s="2">
        <f t="array" ref="CO71">PRODUCT(CH$2:CH71+1)-1</f>
        <v>-0.11420845744421049</v>
      </c>
      <c r="CQ71" s="9">
        <f t="shared" si="79"/>
        <v>44748</v>
      </c>
      <c r="CR71" s="72">
        <f t="shared" si="80"/>
        <v>3.4232273565219407E-2</v>
      </c>
      <c r="CS71" s="72">
        <f t="shared" si="81"/>
        <v>3.3740486107374124E-2</v>
      </c>
      <c r="CT71" s="72"/>
      <c r="CU71" s="72">
        <f t="shared" si="82"/>
        <v>4.5084891903717228E-3</v>
      </c>
      <c r="CV71" s="72"/>
      <c r="CW71" s="3">
        <f t="shared" si="83"/>
        <v>44748</v>
      </c>
      <c r="CX71" s="75">
        <f t="shared" si="103"/>
        <v>88.708944034609388</v>
      </c>
      <c r="CY71" s="75">
        <f t="shared" si="104"/>
        <v>88.189430953596386</v>
      </c>
      <c r="CZ71" s="75">
        <f t="shared" si="105"/>
        <v>100.58908768930186</v>
      </c>
      <c r="DA71" s="72">
        <f>(CZ71/MAX($CZ$2:CZ71))-1</f>
        <v>-9.1439985237753429E-3</v>
      </c>
      <c r="DC71" s="3">
        <f t="shared" si="84"/>
        <v>44748</v>
      </c>
      <c r="DD71" s="2">
        <f t="shared" si="85"/>
        <v>-7.451802475882726E-3</v>
      </c>
      <c r="DE71" s="2">
        <f t="shared" si="86"/>
        <v>-1.4435572334439164E-3</v>
      </c>
      <c r="DF71" s="2" t="e">
        <f>NA()</f>
        <v>#N/A</v>
      </c>
      <c r="DG71" s="2">
        <f t="shared" si="87"/>
        <v>-2.1053347032227534E-3</v>
      </c>
      <c r="DH71" s="69"/>
      <c r="DI71" s="3">
        <f t="shared" si="59"/>
        <v>44748</v>
      </c>
      <c r="DJ71" s="2">
        <f t="shared" si="60"/>
        <v>6.4409618105746178E-2</v>
      </c>
      <c r="DK71" s="2">
        <f t="shared" si="61"/>
        <v>5.8898016310825023E-2</v>
      </c>
      <c r="DL71" s="2" t="e">
        <f>NA()</f>
        <v>#N/A</v>
      </c>
      <c r="DM71" s="2">
        <f t="shared" si="62"/>
        <v>1.8902480598707302E-2</v>
      </c>
      <c r="DO71" s="2">
        <f t="shared" si="106"/>
        <v>1.9699916082947778E-2</v>
      </c>
      <c r="DP71" s="72">
        <f t="shared" si="107"/>
        <v>-2.1053347032227534E-3</v>
      </c>
      <c r="DQ71" s="72">
        <v>1.0999999999999999E-2</v>
      </c>
      <c r="DR71" s="72">
        <f t="shared" si="112"/>
        <v>-1.1755726084283378E-3</v>
      </c>
      <c r="DS71" s="2" cm="1">
        <f t="array" ref="DS71">PRODUCT($DR$68:DR71+1)-1</f>
        <v>-1.8032207184939253E-3</v>
      </c>
      <c r="DT71" s="2" cm="1">
        <f t="array" ref="DT71">PRODUCT($DP$68:DP71+1)-1</f>
        <v>-3.2313599565270135E-3</v>
      </c>
      <c r="DU71" s="72">
        <f>DS71-MAX($DS$68:DS71)</f>
        <v>-2.4732021228579537E-3</v>
      </c>
      <c r="EM71" s="72"/>
      <c r="EN71" s="72"/>
      <c r="EO71" s="72"/>
      <c r="EP71" s="72"/>
      <c r="EQ71" s="72"/>
      <c r="ER71" s="72"/>
      <c r="ES71" s="72"/>
      <c r="ET71" s="72"/>
      <c r="EU71" s="72"/>
      <c r="EV71" s="72"/>
      <c r="EX71" s="72"/>
      <c r="EY71" s="72"/>
      <c r="EZ71" s="72"/>
      <c r="FP71" s="3"/>
      <c r="FR71" s="2"/>
    </row>
    <row r="72" spans="1:174" x14ac:dyDescent="0.3">
      <c r="A72" s="3">
        <f t="shared" si="88"/>
        <v>45845</v>
      </c>
      <c r="B72" s="47" t="s">
        <v>155</v>
      </c>
      <c r="C72" s="2">
        <f>VLOOKUP(C$1,EMD_Returns!$B:$XFD,MATCH('Headline Attribution'!$B72,EMD_Returns!$8:$8,0)-1,FALSE)/100</f>
        <v>-6.3129063380274993E-3</v>
      </c>
      <c r="D72" s="2">
        <f>VLOOKUP(D$1,EMD_Returns!$B:$XFD,MATCH('Headline Attribution'!$B72,EMD_Returns!$8:$8,0)-1,FALSE)/100</f>
        <v>-3.92398220354473E-3</v>
      </c>
      <c r="E72" s="2">
        <f>IFERROR(VLOOKUP(E$1,EMD_Returns!$B:$XFD,MATCH('Headline Attribution'!$B72,EMD_Returns!$8:$8,0)-1,FALSE)/100,"#N/A")</f>
        <v>1.44627220301286E-3</v>
      </c>
      <c r="F72" s="2">
        <f>VLOOKUP(F$1,EMD_Returns!$B:$XFD,MATCH('Headline Attribution'!$B72,EMD_Returns!$8:$8,0)-1,FALSE)/100</f>
        <v>-2.7119705895448697E-3</v>
      </c>
      <c r="G72" s="2"/>
      <c r="I72" s="9">
        <f t="shared" si="63"/>
        <v>45845</v>
      </c>
      <c r="J72" s="2">
        <f>VLOOKUP(J$1,EMD_Returns!$B:$XFD,MATCH('Headline Attribution'!$B72,EMD_Returns!$8:$8,0)-1,FALSE)/100</f>
        <v>-3.2380045423113803E-3</v>
      </c>
      <c r="K72" s="85">
        <f>VLOOKUP(K$1,EMD_Returns!$B:$XFD,MATCH('Headline Attribution'!$B72,EMD_Returns!$32:$32,0)-1,FALSE)/100</f>
        <v>-2.3226764999999499E-3</v>
      </c>
      <c r="L72" s="2">
        <f t="shared" si="51"/>
        <v>-9.1532804231143038E-4</v>
      </c>
      <c r="M72" s="2">
        <f t="shared" si="52"/>
        <v>5.880105551066217E-3</v>
      </c>
      <c r="N72" s="2" t="e">
        <f t="shared" si="53"/>
        <v>#N/A</v>
      </c>
      <c r="O72" s="2">
        <f t="array" ref="O72">(PRODUCT($J$2:J72+1))-1</f>
        <v>3.3660302555959642E-2</v>
      </c>
      <c r="P72" s="2">
        <f t="array" ref="P72">(PRODUCT($K$2:K72+1))-1</f>
        <v>2.7780197004893425E-2</v>
      </c>
      <c r="Q72" s="69">
        <f t="shared" si="54"/>
        <v>103.36603025559593</v>
      </c>
      <c r="R72" s="69">
        <f t="shared" si="55"/>
        <v>102.77801970048934</v>
      </c>
      <c r="T72" s="3">
        <f t="shared" si="64"/>
        <v>45845</v>
      </c>
      <c r="U72" s="70">
        <f>VLOOKUP(U$1,Market_Values!B:XFD,MATCH('Headline Attribution'!$B72,EMD_Returns!$8:$8,0)-1,FALSE)</f>
        <v>188520062.58411399</v>
      </c>
      <c r="V72" s="70">
        <f>VLOOKUP(V$1,Market_Values!$B:$XFD,MATCH('Headline Attribution'!$B72,EMD_Returns!$8:$8,0)-1,FALSE)</f>
        <v>193017548.10095999</v>
      </c>
      <c r="W72" s="70">
        <f>VLOOKUP(W$1,Market_Values!$B:$XFD,MATCH('Headline Attribution'!$B72,EMD_Returns!$8:$8,0)-1,FALSE)</f>
        <v>106340646.20727</v>
      </c>
      <c r="X72" s="70">
        <f>VLOOKUP(X$1,Market_Values!$B:$XFD,MATCH('Headline Attribution'!$B72,EMD_Returns!$8:$8,0)-1,FALSE)</f>
        <v>406736842.659962</v>
      </c>
      <c r="Y72" s="70"/>
      <c r="Z72" s="71"/>
      <c r="AA72" s="3">
        <f t="shared" si="65"/>
        <v>45845</v>
      </c>
      <c r="AB72" s="72">
        <f t="shared" si="89"/>
        <v>-6.3129063380274993E-3</v>
      </c>
      <c r="AC72" s="72">
        <f t="shared" si="90"/>
        <v>-3.92398220354473E-3</v>
      </c>
      <c r="AD72" s="72">
        <f t="shared" si="91"/>
        <v>1.44627220301286E-3</v>
      </c>
      <c r="AE72" s="72">
        <f t="shared" si="92"/>
        <v>-2.7119705895448697E-3</v>
      </c>
      <c r="AF72" s="72"/>
      <c r="AG72" s="2"/>
      <c r="AH72" s="9">
        <f t="shared" si="66"/>
        <v>45845</v>
      </c>
      <c r="AI72" s="2">
        <f t="array" ref="AI72">PRODUCT(AB$2:AB72+1)-1</f>
        <v>2.4001935537837138E-2</v>
      </c>
      <c r="AJ72" s="2">
        <f t="array" ref="AJ72">PRODUCT($AC$2:AC72+1)-1</f>
        <v>2.0728990796896607E-2</v>
      </c>
      <c r="AK72" s="2" cm="1">
        <f t="array" ref="AK72">IFERROR(PRODUCT($AD$2:AD72+1)-1,"#N/A")</f>
        <v>6.4868184017828234E-2</v>
      </c>
      <c r="AL72" s="2">
        <f t="array" ref="AL72">PRODUCT(AE$2:AE72+1)-1</f>
        <v>2.8352662899486125E-2</v>
      </c>
      <c r="AM72" s="2"/>
      <c r="AN72" s="2"/>
      <c r="AO72" s="3">
        <f t="shared" si="67"/>
        <v>45845</v>
      </c>
      <c r="AP72" s="2">
        <f t="shared" si="94"/>
        <v>-3.2380045423114276E-3</v>
      </c>
      <c r="AQ72" s="2">
        <f t="shared" si="68"/>
        <v>-9.1532804231147765E-4</v>
      </c>
      <c r="AR72" s="2">
        <f t="shared" si="95"/>
        <v>5.880105551066217E-3</v>
      </c>
      <c r="AS72" s="2" t="e">
        <f t="shared" si="56"/>
        <v>#N/A</v>
      </c>
      <c r="AT72" s="2">
        <f t="array" ref="AT72">PRODUCT($AP$2:AP72+1)-1</f>
        <v>4.1419374521293184E-2</v>
      </c>
      <c r="AU72" s="2">
        <f t="shared" si="69"/>
        <v>2.7780197004893425E-2</v>
      </c>
      <c r="AV72" s="69">
        <f t="shared" si="57"/>
        <v>104.14193745212941</v>
      </c>
      <c r="AW72" s="69">
        <f t="shared" si="70"/>
        <v>102.77801970048934</v>
      </c>
      <c r="AX72" s="2"/>
      <c r="AY72" s="2">
        <f t="shared" si="108"/>
        <v>-1.7298935300255798E-3</v>
      </c>
      <c r="AZ72" s="2">
        <f t="shared" si="109"/>
        <v>-2.4170376063909985E-3</v>
      </c>
      <c r="BA72" s="2">
        <f t="shared" si="58"/>
        <v>-6.8714407636541876E-4</v>
      </c>
      <c r="BB72" s="2">
        <f t="shared" si="110"/>
        <v>-5.4234387754747114E-4</v>
      </c>
      <c r="BC72" s="2"/>
      <c r="BD72" s="78">
        <f t="shared" si="71"/>
        <v>45845</v>
      </c>
      <c r="BE72" s="2">
        <f t="shared" si="111"/>
        <v>-3.3057082976177135E-3</v>
      </c>
      <c r="BF72" s="72">
        <f t="shared" si="100"/>
        <v>-5.4234387754747114E-4</v>
      </c>
      <c r="BG72" s="2" cm="1">
        <f t="array" ref="BG72">(PRODUCT(BF$2:BF72+1))-1</f>
        <v>-3.3535071740986577E-4</v>
      </c>
      <c r="BH72" s="72">
        <f t="shared" si="101"/>
        <v>6.2154562684760828E-3</v>
      </c>
      <c r="BI72" s="73">
        <f t="shared" si="102"/>
        <v>-818866.28769549984</v>
      </c>
      <c r="BJ72" s="74">
        <f>SUM($BI$2:BI72)</f>
        <v>17813847.942437492</v>
      </c>
      <c r="BK72" s="72">
        <f t="shared" si="72"/>
        <v>8.8867069122671501E-4</v>
      </c>
      <c r="BL72" s="2">
        <f>SUM($BK$2:BK72)</f>
        <v>3.4730943752920027E-3</v>
      </c>
      <c r="BM72" s="2"/>
      <c r="BN72" s="79">
        <f t="shared" si="73"/>
        <v>45845</v>
      </c>
      <c r="BO72" s="2">
        <f t="array" ref="BO72">(PRODUCT(AB$2:AB72+1)-1)-(PRODUCT($K$2:$K72+1)-1)</f>
        <v>-3.7782614670562875E-3</v>
      </c>
      <c r="BP72" s="2">
        <f t="array" ref="BP72">AJ72-(PRODUCT($K$2:K72+1)-1)</f>
        <v>-7.0512062079968185E-3</v>
      </c>
      <c r="BQ72" s="2" t="e">
        <f>NA()</f>
        <v>#N/A</v>
      </c>
      <c r="BR72" s="2">
        <f t="array" ref="BR72">(PRODUCT(AE$2:AE72+1)-1)-(PRODUCT($K$2:$K72+1)-1)</f>
        <v>5.724658945926997E-4</v>
      </c>
      <c r="BS72" s="2"/>
      <c r="BT72" s="3">
        <f t="shared" si="74"/>
        <v>45845</v>
      </c>
      <c r="BU72" s="2">
        <f t="shared" si="75"/>
        <v>-3.92398220354473E-3</v>
      </c>
      <c r="BV72" s="2">
        <f t="shared" si="76"/>
        <v>-1.6013057035447801E-3</v>
      </c>
      <c r="BW72" s="2" cm="1">
        <f t="array" ref="BW72">PRODUCT($BU$2:BU72+1)-1</f>
        <v>2.0728990796896607E-2</v>
      </c>
      <c r="BX72" s="2">
        <f t="array" ref="BX72">BW72-(PRODUCT($K$2:K72+1)-1)</f>
        <v>-7.0512062079968185E-3</v>
      </c>
      <c r="BY72" s="2">
        <f t="shared" si="77"/>
        <v>-1.7899381581488227E-4</v>
      </c>
      <c r="BZ72" s="2"/>
      <c r="CC72" s="3">
        <v>44749</v>
      </c>
      <c r="CD72" s="2">
        <v>1.2457142856013601E-2</v>
      </c>
      <c r="CE72" s="2">
        <v>1.1979672855764002E-2</v>
      </c>
      <c r="CF72" s="2" t="e">
        <f>NA()</f>
        <v>#N/A</v>
      </c>
      <c r="CG72" s="2">
        <v>1.3965641934262281E-2</v>
      </c>
      <c r="CH72" s="2">
        <v>1.338882725449797E-2</v>
      </c>
      <c r="CJ72" s="9">
        <f t="shared" si="78"/>
        <v>44749</v>
      </c>
      <c r="CK72" s="2">
        <f t="array" ref="CK72">PRODUCT(CD$2:CD72+1)-1</f>
        <v>-6.8515315770636853E-2</v>
      </c>
      <c r="CL72" s="2">
        <f t="array" ref="CL72">PRODUCT(CE$2:CE72+1)-1</f>
        <v>-6.9452278453054683E-2</v>
      </c>
      <c r="CM72" s="2"/>
      <c r="CN72" s="2">
        <f t="array" ref="CN72">PRODUCT(CG$2:CG72+1)-1</f>
        <v>-9.7266356796409603E-2</v>
      </c>
      <c r="CO72" s="2">
        <f t="array" ref="CO72">PRODUCT(CH$2:CH72+1)-1</f>
        <v>-0.10234874749743572</v>
      </c>
      <c r="CQ72" s="9">
        <f t="shared" si="79"/>
        <v>44749</v>
      </c>
      <c r="CR72" s="72">
        <f t="shared" si="80"/>
        <v>3.3833431726798868E-2</v>
      </c>
      <c r="CS72" s="72">
        <f t="shared" si="81"/>
        <v>3.2896469044381038E-2</v>
      </c>
      <c r="CT72" s="72"/>
      <c r="CU72" s="72">
        <f t="shared" si="82"/>
        <v>5.0823907010261182E-3</v>
      </c>
      <c r="CV72" s="72"/>
      <c r="CW72" s="3">
        <f t="shared" si="83"/>
        <v>44749</v>
      </c>
      <c r="CX72" s="75">
        <f t="shared" si="103"/>
        <v>89.947821383363248</v>
      </c>
      <c r="CY72" s="75">
        <f t="shared" si="104"/>
        <v>89.370184010306559</v>
      </c>
      <c r="CZ72" s="75">
        <f t="shared" si="105"/>
        <v>100.64634237856114</v>
      </c>
      <c r="DA72" s="72">
        <f>(CZ72/MAX($CZ$2:CZ72))-1</f>
        <v>-8.5800093896810647E-3</v>
      </c>
      <c r="DC72" s="3">
        <f t="shared" si="84"/>
        <v>44749</v>
      </c>
      <c r="DD72" s="2">
        <f t="shared" si="85"/>
        <v>-9.316843984843691E-4</v>
      </c>
      <c r="DE72" s="2">
        <f t="shared" si="86"/>
        <v>-1.4091543987339687E-3</v>
      </c>
      <c r="DF72" s="2" t="e">
        <f>NA()</f>
        <v>#N/A</v>
      </c>
      <c r="DG72" s="2">
        <f t="shared" si="87"/>
        <v>5.7681467976431096E-4</v>
      </c>
      <c r="DH72" s="69"/>
      <c r="DI72" s="3">
        <f t="shared" si="59"/>
        <v>44749</v>
      </c>
      <c r="DJ72" s="2">
        <f t="shared" si="60"/>
        <v>6.4280836646989123E-2</v>
      </c>
      <c r="DK72" s="2">
        <f t="shared" si="61"/>
        <v>5.9142606870063022E-2</v>
      </c>
      <c r="DL72" s="2" t="e">
        <f>NA()</f>
        <v>#N/A</v>
      </c>
      <c r="DM72" s="2">
        <f t="shared" si="62"/>
        <v>1.8837874337212148E-2</v>
      </c>
      <c r="DO72" s="2">
        <f t="shared" si="106"/>
        <v>1.9720744209836778E-2</v>
      </c>
      <c r="DP72" s="72">
        <f t="shared" si="107"/>
        <v>5.7681467976431096E-4</v>
      </c>
      <c r="DQ72" s="72">
        <v>1.0999999999999999E-2</v>
      </c>
      <c r="DR72" s="72">
        <f t="shared" si="112"/>
        <v>3.2174046830557899E-4</v>
      </c>
      <c r="DS72" s="2" cm="1">
        <f t="array" ref="DS72">PRODUCT($DR$68:DR72+1)-1</f>
        <v>-1.4820604192667952E-3</v>
      </c>
      <c r="DT72" s="2" cm="1">
        <f t="array" ref="DT72">PRODUCT($DP$68:DP72+1)-1</f>
        <v>-2.6564091726213324E-3</v>
      </c>
      <c r="DU72" s="72">
        <f>DS72-MAX($DS$68:DS72)</f>
        <v>-2.1520418236308236E-3</v>
      </c>
      <c r="EM72" s="72"/>
      <c r="EN72" s="72"/>
      <c r="EO72" s="72"/>
      <c r="EP72" s="72"/>
      <c r="EQ72" s="72"/>
      <c r="ER72" s="72"/>
      <c r="ES72" s="72"/>
      <c r="ET72" s="72"/>
      <c r="EU72" s="72"/>
      <c r="EV72" s="72"/>
      <c r="EX72" s="72"/>
      <c r="EY72" s="72"/>
      <c r="EZ72" s="72"/>
      <c r="FP72" s="3"/>
      <c r="FR72" s="2"/>
    </row>
    <row r="73" spans="1:174" x14ac:dyDescent="0.3">
      <c r="A73" s="3">
        <f t="shared" ref="A73:A136" si="113">DATEVALUE(TRIM(MID(SUBSTITUTE(B73," ",REPT(" ",LEN(B73))), (3-1)*LEN(B73)+1, LEN(B73))))</f>
        <v>45846</v>
      </c>
      <c r="B73" s="47" t="s">
        <v>156</v>
      </c>
      <c r="C73" s="2">
        <f>VLOOKUP(C$1,EMD_Returns!$B:$XFD,MATCH('Headline Attribution'!$B73,EMD_Returns!$8:$8,0)-1,FALSE)/100</f>
        <v>-2.1467355466524602E-3</v>
      </c>
      <c r="D73" s="2">
        <f>VLOOKUP(D$1,EMD_Returns!$B:$XFD,MATCH('Headline Attribution'!$B73,EMD_Returns!$8:$8,0)-1,FALSE)/100</f>
        <v>-1.6824893622549E-3</v>
      </c>
      <c r="E73" s="2">
        <f>IFERROR(VLOOKUP(E$1,EMD_Returns!$B:$XFD,MATCH('Headline Attribution'!$B73,EMD_Returns!$8:$8,0)-1,FALSE)/100,"#N/A")</f>
        <v>-5.8859580458625594E-4</v>
      </c>
      <c r="F73" s="2">
        <f>VLOOKUP(F$1,EMD_Returns!$B:$XFD,MATCH('Headline Attribution'!$B73,EMD_Returns!$8:$8,0)-1,FALSE)/100</f>
        <v>-3.2978196673885104E-3</v>
      </c>
      <c r="G73" s="2"/>
      <c r="I73" s="9">
        <f t="shared" si="63"/>
        <v>45846</v>
      </c>
      <c r="J73" s="2">
        <f>VLOOKUP(J$1,EMD_Returns!$B:$XFD,MATCH('Headline Attribution'!$B73,EMD_Returns!$8:$8,0)-1,FALSE)/100</f>
        <v>-2.3840240976138499E-3</v>
      </c>
      <c r="K73" s="85">
        <f>VLOOKUP(K$1,EMD_Returns!$B:$XFD,MATCH('Headline Attribution'!$B73,EMD_Returns!$32:$32,0)-1,FALSE)/100</f>
        <v>-2.34740320000004E-3</v>
      </c>
      <c r="L73" s="2">
        <f t="shared" ref="L73:L136" si="114">IF(ISNUMBER(K73),J73-K73,0)</f>
        <v>-3.6620897613809898E-5</v>
      </c>
      <c r="M73" s="2">
        <f t="shared" ref="M73:M136" si="115">O73-P73</f>
        <v>5.8284490043720716E-3</v>
      </c>
      <c r="N73" s="2" t="e">
        <f t="shared" ref="N73:N136" si="116">IF(ISNUMBER(J74),NA(),M73)</f>
        <v>#N/A</v>
      </c>
      <c r="O73" s="2">
        <f t="array" ref="O73">(PRODUCT($J$2:J73+1))-1</f>
        <v>3.1196031485919429E-2</v>
      </c>
      <c r="P73" s="2">
        <f t="array" ref="P73">(PRODUCT($K$2:K73+1))-1</f>
        <v>2.5367582481547357E-2</v>
      </c>
      <c r="Q73" s="69">
        <f t="shared" ref="Q73:Q136" si="117">(J73+1)*Q72</f>
        <v>103.11960314859191</v>
      </c>
      <c r="R73" s="69">
        <f t="shared" ref="R73:R136" si="118">(K73+1)*R72</f>
        <v>102.53675824815474</v>
      </c>
      <c r="T73" s="3">
        <f t="shared" si="64"/>
        <v>45846</v>
      </c>
      <c r="U73" s="70">
        <f>VLOOKUP(U$1,Market_Values!B:XFD,MATCH('Headline Attribution'!$B73,EMD_Returns!$8:$8,0)-1,FALSE)</f>
        <v>187898046.937186</v>
      </c>
      <c r="V73" s="70">
        <f>VLOOKUP(V$1,Market_Values!$B:$XFD,MATCH('Headline Attribution'!$B73,EMD_Returns!$8:$8,0)-1,FALSE)</f>
        <v>192260150.67724001</v>
      </c>
      <c r="W73" s="70">
        <f>VLOOKUP(W$1,Market_Values!$B:$XFD,MATCH('Headline Attribution'!$B73,EMD_Returns!$8:$8,0)-1,FALSE)</f>
        <v>106494443.72792999</v>
      </c>
      <c r="X73" s="70">
        <f>VLOOKUP(X$1,Market_Values!$B:$XFD,MATCH('Headline Attribution'!$B73,EMD_Returns!$8:$8,0)-1,FALSE)</f>
        <v>405633796.87031299</v>
      </c>
      <c r="Y73" s="70"/>
      <c r="Z73" s="71"/>
      <c r="AA73" s="3">
        <f t="shared" si="65"/>
        <v>45846</v>
      </c>
      <c r="AB73" s="72">
        <f t="shared" si="89"/>
        <v>-2.1467355466524602E-3</v>
      </c>
      <c r="AC73" s="72">
        <f t="shared" si="90"/>
        <v>-1.6824893622549E-3</v>
      </c>
      <c r="AD73" s="72">
        <f t="shared" si="91"/>
        <v>-5.8859580458625594E-4</v>
      </c>
      <c r="AE73" s="72">
        <f t="shared" si="92"/>
        <v>-3.2978196673885104E-3</v>
      </c>
      <c r="AF73" s="72"/>
      <c r="AG73" s="2"/>
      <c r="AH73" s="9">
        <f t="shared" si="66"/>
        <v>45846</v>
      </c>
      <c r="AI73" s="2">
        <f t="array" ref="AI73">PRODUCT(AB$2:AB73+1)-1</f>
        <v>2.180367418297724E-2</v>
      </c>
      <c r="AJ73" s="2">
        <f t="array" ref="AJ73">PRODUCT($AC$2:AC73+1)-1</f>
        <v>1.901162512813559E-2</v>
      </c>
      <c r="AK73" s="2" cm="1">
        <f t="array" ref="AK73">IFERROR(PRODUCT($AD$2:AD73+1)-1,"#N/A")</f>
        <v>6.4241407072277878E-2</v>
      </c>
      <c r="AL73" s="2">
        <f t="array" ref="AL73">PRODUCT(AE$2:AE73+1)-1</f>
        <v>2.4961341262764947E-2</v>
      </c>
      <c r="AM73" s="2"/>
      <c r="AN73" s="2"/>
      <c r="AO73" s="3">
        <f t="shared" si="67"/>
        <v>45846</v>
      </c>
      <c r="AP73" s="2">
        <f t="shared" si="94"/>
        <v>-2.3840240976138235E-3</v>
      </c>
      <c r="AQ73" s="2">
        <f t="shared" si="68"/>
        <v>-3.6620897613783444E-5</v>
      </c>
      <c r="AR73" s="2">
        <f t="shared" si="95"/>
        <v>5.8284490043720716E-3</v>
      </c>
      <c r="AS73" s="2" t="e">
        <f t="shared" ref="AS73:AS136" si="119">IF(ISNUMBER(AP74),NA(),AR73)</f>
        <v>#N/A</v>
      </c>
      <c r="AT73" s="2">
        <f t="array" ref="AT73">PRODUCT($AP$2:AP73+1)-1</f>
        <v>3.8936605636712418E-2</v>
      </c>
      <c r="AU73" s="2">
        <f t="shared" si="69"/>
        <v>2.5367582481547357E-2</v>
      </c>
      <c r="AV73" s="69">
        <f t="shared" ref="AV73:AV136" si="120">(AP73+1)*AV72</f>
        <v>103.89366056367135</v>
      </c>
      <c r="AW73" s="69">
        <f t="shared" si="70"/>
        <v>102.53675824815474</v>
      </c>
      <c r="AX73" s="2"/>
      <c r="AY73" s="2">
        <f t="shared" si="108"/>
        <v>-1.8563016114098885E-3</v>
      </c>
      <c r="AZ73" s="2">
        <f t="shared" si="109"/>
        <v>-2.4473216417506033E-3</v>
      </c>
      <c r="BA73" s="2">
        <f t="shared" ref="BA73:BA136" si="121">AZ73-AY73</f>
        <v>-5.9102003034071479E-4</v>
      </c>
      <c r="BB73" s="2">
        <f t="shared" si="110"/>
        <v>-4.6656278808538808E-4</v>
      </c>
      <c r="BC73" s="2"/>
      <c r="BD73" s="78">
        <f t="shared" si="71"/>
        <v>45846</v>
      </c>
      <c r="BE73" s="2">
        <f t="shared" si="111"/>
        <v>-2.3796476618493127E-3</v>
      </c>
      <c r="BF73" s="72">
        <f t="shared" si="100"/>
        <v>-4.6656278808538808E-4</v>
      </c>
      <c r="BG73" s="2" cm="1">
        <f t="array" ref="BG73">(PRODUCT(BF$2:BF73+1))-1</f>
        <v>-8.0175704332963171E-4</v>
      </c>
      <c r="BH73" s="72">
        <f t="shared" si="101"/>
        <v>6.6302060477017033E-3</v>
      </c>
      <c r="BI73" s="73">
        <f t="shared" si="102"/>
        <v>-32676.33029595366</v>
      </c>
      <c r="BJ73" s="74">
        <f>SUM($BI$2:BI73)</f>
        <v>17781171.612141538</v>
      </c>
      <c r="BK73" s="72">
        <f t="shared" si="72"/>
        <v>-6.7673979901290617E-5</v>
      </c>
      <c r="BL73" s="2">
        <f>SUM($BK$2:BK73)</f>
        <v>3.4054203953907121E-3</v>
      </c>
      <c r="BM73" s="2"/>
      <c r="BN73" s="79">
        <f t="shared" si="73"/>
        <v>45846</v>
      </c>
      <c r="BO73" s="2">
        <f t="array" ref="BO73">(PRODUCT(AB$2:AB73+1)-1)-(PRODUCT($K$2:$K73+1)-1)</f>
        <v>-3.5639082985701176E-3</v>
      </c>
      <c r="BP73" s="2">
        <f t="array" ref="BP73">AJ73-(PRODUCT($K$2:K73+1)-1)</f>
        <v>-6.3559573534117675E-3</v>
      </c>
      <c r="BQ73" s="2" t="e">
        <f>NA()</f>
        <v>#N/A</v>
      </c>
      <c r="BR73" s="2">
        <f t="array" ref="BR73">(PRODUCT(AE$2:AE73+1)-1)-(PRODUCT($K$2:$K73+1)-1)</f>
        <v>-4.0624121878241048E-4</v>
      </c>
      <c r="BS73" s="2"/>
      <c r="BT73" s="3">
        <f t="shared" si="74"/>
        <v>45846</v>
      </c>
      <c r="BU73" s="2">
        <f t="shared" si="75"/>
        <v>-1.6824893622549E-3</v>
      </c>
      <c r="BV73" s="2">
        <f t="shared" si="76"/>
        <v>6.6491383774514002E-4</v>
      </c>
      <c r="BW73" s="2" cm="1">
        <f t="array" ref="BW73">PRODUCT($BU$2:BU73+1)-1</f>
        <v>1.901162512813559E-2</v>
      </c>
      <c r="BX73" s="2">
        <f t="array" ref="BX73">BW73-(PRODUCT($K$2:K73+1)-1)</f>
        <v>-6.3559573534117675E-3</v>
      </c>
      <c r="BY73" s="2">
        <f t="shared" si="77"/>
        <v>7.4517980916198059E-5</v>
      </c>
      <c r="BZ73" s="2"/>
      <c r="CC73" s="3">
        <v>44750</v>
      </c>
      <c r="CD73" s="2">
        <v>3.6594214629019901E-3</v>
      </c>
      <c r="CE73" s="2">
        <v>1.7838934802973899E-3</v>
      </c>
      <c r="CF73" s="2" t="e">
        <f>NA()</f>
        <v>#N/A</v>
      </c>
      <c r="CG73" s="2">
        <v>1.1967876983725E-3</v>
      </c>
      <c r="CH73" s="2">
        <v>1.8359353750740937E-4</v>
      </c>
      <c r="CJ73" s="9">
        <f t="shared" si="78"/>
        <v>44750</v>
      </c>
      <c r="CK73" s="2">
        <f t="array" ref="CK73">PRODUCT(CD$2:CD73+1)-1</f>
        <v>-6.5106620724803443E-2</v>
      </c>
      <c r="CL73" s="2">
        <f t="array" ref="CL73">PRODUCT(CE$2:CE73+1)-1</f>
        <v>-6.7792280439481489E-2</v>
      </c>
      <c r="CM73" s="2"/>
      <c r="CN73" s="2">
        <f t="array" ref="CN73">PRODUCT(CG$2:CG73+1)-1</f>
        <v>-9.6185976277316509E-2</v>
      </c>
      <c r="CO73" s="2">
        <f t="array" ref="CO73">PRODUCT(CH$2:CH73+1)-1</f>
        <v>-0.10218394452854085</v>
      </c>
      <c r="CQ73" s="9">
        <f t="shared" si="79"/>
        <v>44750</v>
      </c>
      <c r="CR73" s="72">
        <f t="shared" si="80"/>
        <v>3.7077323803737405E-2</v>
      </c>
      <c r="CS73" s="72">
        <f t="shared" si="81"/>
        <v>3.4391664089059359E-2</v>
      </c>
      <c r="CT73" s="72"/>
      <c r="CU73" s="72">
        <f t="shared" si="82"/>
        <v>5.9979682512243393E-3</v>
      </c>
      <c r="CV73" s="72"/>
      <c r="CW73" s="3">
        <f t="shared" si="83"/>
        <v>44750</v>
      </c>
      <c r="CX73" s="75">
        <f t="shared" si="103"/>
        <v>90.055469829490264</v>
      </c>
      <c r="CY73" s="75">
        <f t="shared" si="104"/>
        <v>89.386591798536699</v>
      </c>
      <c r="CZ73" s="75">
        <f t="shared" si="105"/>
        <v>100.74829794658812</v>
      </c>
      <c r="DA73" s="72">
        <f>(CZ73/MAX($CZ$2:CZ73))-1</f>
        <v>-7.5756928302598281E-3</v>
      </c>
      <c r="DC73" s="3">
        <f t="shared" si="84"/>
        <v>44750</v>
      </c>
      <c r="DD73" s="2">
        <f t="shared" si="85"/>
        <v>3.4758279253945808E-3</v>
      </c>
      <c r="DE73" s="2">
        <f t="shared" si="86"/>
        <v>1.6002999427899805E-3</v>
      </c>
      <c r="DF73" s="2" t="e">
        <f>NA()</f>
        <v>#N/A</v>
      </c>
      <c r="DG73" s="2">
        <f t="shared" si="87"/>
        <v>1.0131941608650906E-3</v>
      </c>
      <c r="DH73" s="69"/>
      <c r="DI73" s="3">
        <f t="shared" si="59"/>
        <v>44750</v>
      </c>
      <c r="DJ73" s="2">
        <f t="shared" si="60"/>
        <v>6.4643014896677078E-2</v>
      </c>
      <c r="DK73" s="2">
        <f t="shared" si="61"/>
        <v>5.9286487081408816E-2</v>
      </c>
      <c r="DL73" s="2" t="e">
        <f>NA()</f>
        <v>#N/A</v>
      </c>
      <c r="DM73" s="2">
        <f t="shared" si="62"/>
        <v>1.8669336853773418E-2</v>
      </c>
      <c r="DO73" s="2">
        <f t="shared" si="106"/>
        <v>1.9757059242700162E-2</v>
      </c>
      <c r="DP73" s="72">
        <f t="shared" si="107"/>
        <v>1.0131941608650906E-3</v>
      </c>
      <c r="DQ73" s="72">
        <v>1.0999999999999999E-2</v>
      </c>
      <c r="DR73" s="72">
        <f t="shared" si="112"/>
        <v>5.6410904237349493E-4</v>
      </c>
      <c r="DS73" s="2" cm="1">
        <f t="array" ref="DS73">PRODUCT($DR$68:DR73+1)-1</f>
        <v>-9.1878742057704965E-4</v>
      </c>
      <c r="DT73" s="2" cm="1">
        <f t="array" ref="DT73">PRODUCT($DP$68:DP73+1)-1</f>
        <v>-1.6459064700188319E-3</v>
      </c>
      <c r="DU73" s="72">
        <f>DS73-MAX($DS$68:DS73)</f>
        <v>-1.5887688249410781E-3</v>
      </c>
      <c r="EM73" s="72"/>
      <c r="EN73" s="72"/>
      <c r="EO73" s="72"/>
      <c r="EP73" s="72"/>
      <c r="EQ73" s="72"/>
      <c r="ER73" s="72"/>
      <c r="ES73" s="72"/>
      <c r="ET73" s="72"/>
      <c r="EU73" s="72"/>
      <c r="EV73" s="72"/>
      <c r="EX73" s="72"/>
      <c r="EY73" s="72"/>
      <c r="EZ73" s="72"/>
      <c r="FP73" s="3"/>
      <c r="FR73" s="2"/>
    </row>
    <row r="74" spans="1:174" x14ac:dyDescent="0.3">
      <c r="A74" s="3">
        <f t="shared" si="113"/>
        <v>45847</v>
      </c>
      <c r="B74" s="47" t="s">
        <v>157</v>
      </c>
      <c r="C74" s="2">
        <f>VLOOKUP(C$1,EMD_Returns!$B:$XFD,MATCH('Headline Attribution'!$B74,EMD_Returns!$8:$8,0)-1,FALSE)/100</f>
        <v>5.0119225213145499E-3</v>
      </c>
      <c r="D74" s="2">
        <f>VLOOKUP(D$1,EMD_Returns!$B:$XFD,MATCH('Headline Attribution'!$B74,EMD_Returns!$8:$8,0)-1,FALSE)/100</f>
        <v>2.90815717342663E-3</v>
      </c>
      <c r="E74" s="2">
        <f>IFERROR(VLOOKUP(E$1,EMD_Returns!$B:$XFD,MATCH('Headline Attribution'!$B74,EMD_Returns!$8:$8,0)-1,FALSE)/100,"#N/A")</f>
        <v>1.89433036635878E-3</v>
      </c>
      <c r="F74" s="2">
        <f>VLOOKUP(F$1,EMD_Returns!$B:$XFD,MATCH('Headline Attribution'!$B74,EMD_Returns!$8:$8,0)-1,FALSE)/100</f>
        <v>4.4037477333784799E-3</v>
      </c>
      <c r="G74" s="2"/>
      <c r="I74" s="9">
        <f t="shared" si="63"/>
        <v>45847</v>
      </c>
      <c r="J74" s="2">
        <f>VLOOKUP(J$1,EMD_Returns!$B:$XFD,MATCH('Headline Attribution'!$B74,EMD_Returns!$8:$8,0)-1,FALSE)/100</f>
        <v>3.9093295935843705E-3</v>
      </c>
      <c r="K74" s="85">
        <f>VLOOKUP(K$1,EMD_Returns!$B:$XFD,MATCH('Headline Attribution'!$B74,EMD_Returns!$32:$32,0)-1,FALSE)/100</f>
        <v>2.7408579999998999E-3</v>
      </c>
      <c r="L74" s="2">
        <f t="shared" si="114"/>
        <v>1.1684715935844706E-3</v>
      </c>
      <c r="M74" s="2">
        <f t="shared" si="115"/>
        <v>7.0493472256616396E-3</v>
      </c>
      <c r="N74" s="2" t="e">
        <f t="shared" si="116"/>
        <v>#N/A</v>
      </c>
      <c r="O74" s="2">
        <f t="array" ref="O74">(PRODUCT($J$2:J74+1))-1</f>
        <v>3.5227316648594131E-2</v>
      </c>
      <c r="P74" s="2">
        <f t="array" ref="P74">(PRODUCT($K$2:K74+1))-1</f>
        <v>2.8177969422932492E-2</v>
      </c>
      <c r="Q74" s="69">
        <f t="shared" si="117"/>
        <v>103.52273166485938</v>
      </c>
      <c r="R74" s="69">
        <f t="shared" si="118"/>
        <v>102.81779694229326</v>
      </c>
      <c r="T74" s="3">
        <f t="shared" si="64"/>
        <v>45847</v>
      </c>
      <c r="U74" s="70">
        <f>VLOOKUP(U$1,Market_Values!B:XFD,MATCH('Headline Attribution'!$B74,EMD_Returns!$8:$8,0)-1,FALSE)</f>
        <v>187494679.52068001</v>
      </c>
      <c r="V74" s="70">
        <f>VLOOKUP(V$1,Market_Values!$B:$XFD,MATCH('Headline Attribution'!$B74,EMD_Returns!$8:$8,0)-1,FALSE)</f>
        <v>191936675.01894</v>
      </c>
      <c r="W74" s="70">
        <f>VLOOKUP(W$1,Market_Values!$B:$XFD,MATCH('Headline Attribution'!$B74,EMD_Returns!$8:$8,0)-1,FALSE)</f>
        <v>106431761.54514</v>
      </c>
      <c r="X74" s="70">
        <f>VLOOKUP(X$1,Market_Values!$B:$XFD,MATCH('Headline Attribution'!$B74,EMD_Returns!$8:$8,0)-1,FALSE)</f>
        <v>404296078.55454803</v>
      </c>
      <c r="Y74" s="70"/>
      <c r="Z74" s="71"/>
      <c r="AA74" s="3">
        <f t="shared" si="65"/>
        <v>45847</v>
      </c>
      <c r="AB74" s="72">
        <f t="shared" si="89"/>
        <v>5.0119225213145499E-3</v>
      </c>
      <c r="AC74" s="72">
        <f t="shared" si="90"/>
        <v>2.90815717342663E-3</v>
      </c>
      <c r="AD74" s="72">
        <f t="shared" si="91"/>
        <v>1.89433036635878E-3</v>
      </c>
      <c r="AE74" s="72">
        <f t="shared" si="92"/>
        <v>4.4037477333784799E-3</v>
      </c>
      <c r="AF74" s="72"/>
      <c r="AG74" s="2"/>
      <c r="AH74" s="9">
        <f t="shared" si="66"/>
        <v>45847</v>
      </c>
      <c r="AI74" s="2">
        <f t="array" ref="AI74">PRODUCT(AB$2:AB74+1)-1</f>
        <v>2.6924875029976869E-2</v>
      </c>
      <c r="AJ74" s="2">
        <f t="array" ref="AJ74">PRODUCT($AC$2:AC74+1)-1</f>
        <v>2.1975071095557075E-2</v>
      </c>
      <c r="AK74" s="2" cm="1">
        <f t="array" ref="AK74">IFERROR(PRODUCT($AD$2:AD74+1)-1,"#N/A")</f>
        <v>6.6257431886831197E-2</v>
      </c>
      <c r="AL74" s="2">
        <f t="array" ref="AL74">PRODUCT(AE$2:AE74+1)-1</f>
        <v>2.9475012446151361E-2</v>
      </c>
      <c r="AM74" s="2"/>
      <c r="AN74" s="2"/>
      <c r="AO74" s="3">
        <f t="shared" si="67"/>
        <v>45847</v>
      </c>
      <c r="AP74" s="2">
        <f t="shared" si="94"/>
        <v>3.9093295935844529E-3</v>
      </c>
      <c r="AQ74" s="2">
        <f t="shared" si="68"/>
        <v>1.168471593584553E-3</v>
      </c>
      <c r="AR74" s="2">
        <f t="shared" si="95"/>
        <v>7.0493472256616396E-3</v>
      </c>
      <c r="AS74" s="2" t="e">
        <f t="shared" si="119"/>
        <v>#N/A</v>
      </c>
      <c r="AT74" s="2">
        <f t="array" ref="AT74">PRODUCT($AP$2:AP74+1)-1</f>
        <v>4.2998151254986183E-2</v>
      </c>
      <c r="AU74" s="2">
        <f t="shared" si="69"/>
        <v>2.8177969422932492E-2</v>
      </c>
      <c r="AV74" s="69">
        <f t="shared" si="120"/>
        <v>104.29981512549871</v>
      </c>
      <c r="AW74" s="69">
        <f t="shared" si="70"/>
        <v>102.81779694229326</v>
      </c>
      <c r="AX74" s="2"/>
      <c r="AY74" s="2">
        <f t="shared" si="108"/>
        <v>3.0687450910546303E-3</v>
      </c>
      <c r="AZ74" s="2">
        <f t="shared" si="109"/>
        <v>3.6151204750385687E-3</v>
      </c>
      <c r="BA74" s="2">
        <f t="shared" si="121"/>
        <v>5.4637538398393838E-4</v>
      </c>
      <c r="BB74" s="2">
        <f t="shared" si="110"/>
        <v>4.3129206165801816E-4</v>
      </c>
      <c r="BC74" s="2"/>
      <c r="BD74" s="78">
        <f t="shared" si="71"/>
        <v>45847</v>
      </c>
      <c r="BE74" s="2">
        <f t="shared" si="111"/>
        <v>3.936059868202983E-3</v>
      </c>
      <c r="BF74" s="72">
        <f t="shared" si="100"/>
        <v>4.3129206165801816E-4</v>
      </c>
      <c r="BG74" s="2" cm="1">
        <f t="array" ref="BG74">(PRODUCT(BF$2:BF74+1))-1</f>
        <v>-3.7081077311973409E-4</v>
      </c>
      <c r="BH74" s="72">
        <f t="shared" si="101"/>
        <v>7.4201579987813737E-3</v>
      </c>
      <c r="BI74" s="73">
        <f t="shared" si="102"/>
        <v>1040125.7327041345</v>
      </c>
      <c r="BJ74" s="74">
        <f>SUM($BI$2:BI74)</f>
        <v>18821297.344845671</v>
      </c>
      <c r="BK74" s="72">
        <f t="shared" si="72"/>
        <v>-3.2093939316441434E-4</v>
      </c>
      <c r="BL74" s="2">
        <f>SUM($BK$2:BK74)</f>
        <v>3.0844810022262977E-3</v>
      </c>
      <c r="BM74" s="2"/>
      <c r="BN74" s="79">
        <f t="shared" si="73"/>
        <v>45847</v>
      </c>
      <c r="BO74" s="2">
        <f t="array" ref="BO74">(PRODUCT(AB$2:AB74+1)-1)-(PRODUCT($K$2:$K74+1)-1)</f>
        <v>-1.2530943929556226E-3</v>
      </c>
      <c r="BP74" s="2">
        <f t="array" ref="BP74">AJ74-(PRODUCT($K$2:K74+1)-1)</f>
        <v>-6.2028983273754168E-3</v>
      </c>
      <c r="BQ74" s="2" t="e">
        <f>NA()</f>
        <v>#N/A</v>
      </c>
      <c r="BR74" s="2">
        <f t="array" ref="BR74">(PRODUCT(AE$2:AE74+1)-1)-(PRODUCT($K$2:$K74+1)-1)</f>
        <v>1.297043023218869E-3</v>
      </c>
      <c r="BS74" s="2"/>
      <c r="BT74" s="3">
        <f t="shared" si="74"/>
        <v>45847</v>
      </c>
      <c r="BU74" s="2">
        <f t="shared" si="75"/>
        <v>2.90815717342663E-3</v>
      </c>
      <c r="BV74" s="2">
        <f t="shared" si="76"/>
        <v>1.672991734267301E-4</v>
      </c>
      <c r="BW74" s="2" cm="1">
        <f t="array" ref="BW74">PRODUCT($BU$2:BU74+1)-1</f>
        <v>2.1975071095557075E-2</v>
      </c>
      <c r="BX74" s="2">
        <f t="array" ref="BX74">BW74-(PRODUCT($K$2:K74+1)-1)</f>
        <v>-6.2028983273754168E-3</v>
      </c>
      <c r="BY74" s="2">
        <f t="shared" si="77"/>
        <v>1.8794298192304762E-5</v>
      </c>
      <c r="BZ74" s="2"/>
      <c r="CC74" s="3">
        <v>44753</v>
      </c>
      <c r="CD74" s="2">
        <v>-3.2858947679264001E-3</v>
      </c>
      <c r="CE74" s="2">
        <v>-2.37029023278301E-3</v>
      </c>
      <c r="CF74" s="2" t="e">
        <f>NA()</f>
        <v>#N/A</v>
      </c>
      <c r="CG74" s="2">
        <v>-6.9327423369004403E-3</v>
      </c>
      <c r="CH74" s="2">
        <v>-7.8522819207158534E-3</v>
      </c>
      <c r="CJ74" s="9">
        <f t="shared" si="78"/>
        <v>44753</v>
      </c>
      <c r="CK74" s="2">
        <f t="array" ref="CK74">PRODUCT(CD$2:CD74+1)-1</f>
        <v>-6.817858198833282E-2</v>
      </c>
      <c r="CL74" s="2">
        <f t="array" ref="CL74">PRODUCT(CE$2:CE74+1)-1</f>
        <v>-7.000188329208068E-2</v>
      </c>
      <c r="CM74" s="2"/>
      <c r="CN74" s="2">
        <f t="array" ref="CN74">PRODUCT(CG$2:CG74+1)-1</f>
        <v>-0.10245188602426314</v>
      </c>
      <c r="CO74" s="2">
        <f t="array" ref="CO74">PRODUCT(CH$2:CH74+1)-1</f>
        <v>-0.10923384930904778</v>
      </c>
      <c r="CQ74" s="9">
        <f t="shared" si="79"/>
        <v>44753</v>
      </c>
      <c r="CR74" s="72">
        <f t="shared" si="80"/>
        <v>4.1055267320714961E-2</v>
      </c>
      <c r="CS74" s="72">
        <f t="shared" si="81"/>
        <v>3.9231966016967101E-2</v>
      </c>
      <c r="CT74" s="72"/>
      <c r="CU74" s="72">
        <f t="shared" si="82"/>
        <v>6.7819632847846423E-3</v>
      </c>
      <c r="CV74" s="72"/>
      <c r="CW74" s="3">
        <f t="shared" si="83"/>
        <v>44753</v>
      </c>
      <c r="CX74" s="75">
        <f t="shared" si="103"/>
        <v>89.431138461133898</v>
      </c>
      <c r="CY74" s="75">
        <f t="shared" si="104"/>
        <v>88.684703079802645</v>
      </c>
      <c r="CZ74" s="75">
        <f t="shared" si="105"/>
        <v>100.8416732033929</v>
      </c>
      <c r="DA74" s="72">
        <f>(CZ74/MAX($CZ$2:CZ74))-1</f>
        <v>-6.6558968989141043E-3</v>
      </c>
      <c r="DC74" s="3">
        <f t="shared" si="84"/>
        <v>44753</v>
      </c>
      <c r="DD74" s="2">
        <f t="shared" si="85"/>
        <v>4.5663871527894528E-3</v>
      </c>
      <c r="DE74" s="2">
        <f t="shared" si="86"/>
        <v>5.4819916879328429E-3</v>
      </c>
      <c r="DF74" s="2" t="e">
        <f>NA()</f>
        <v>#N/A</v>
      </c>
      <c r="DG74" s="2">
        <f t="shared" si="87"/>
        <v>9.1953958381541315E-4</v>
      </c>
      <c r="DH74" s="69"/>
      <c r="DI74" s="3">
        <f t="shared" si="59"/>
        <v>44753</v>
      </c>
      <c r="DJ74" s="2">
        <f t="shared" si="60"/>
        <v>6.5521256060154701E-2</v>
      </c>
      <c r="DK74" s="2">
        <f t="shared" si="61"/>
        <v>5.9190619242815407E-2</v>
      </c>
      <c r="DL74" s="2" t="e">
        <f>NA()</f>
        <v>#N/A</v>
      </c>
      <c r="DM74" s="2">
        <f t="shared" si="62"/>
        <v>1.9065336042248526E-2</v>
      </c>
      <c r="DO74" s="2">
        <f t="shared" si="106"/>
        <v>1.9705862689072581E-2</v>
      </c>
      <c r="DP74" s="72">
        <f t="shared" si="107"/>
        <v>9.1953958381541315E-4</v>
      </c>
      <c r="DQ74" s="72">
        <v>1.0999999999999999E-2</v>
      </c>
      <c r="DR74" s="72">
        <f t="shared" si="112"/>
        <v>5.1329574256997847E-4</v>
      </c>
      <c r="DS74" s="2" cm="1">
        <f t="array" ref="DS74">PRODUCT($DR$68:DR74+1)-1</f>
        <v>-4.0596328767839029E-4</v>
      </c>
      <c r="DT74" s="2" cm="1">
        <f t="array" ref="DT74">PRODUCT($DP$68:DP74+1)-1</f>
        <v>-7.2788036235371667E-4</v>
      </c>
      <c r="DU74" s="72">
        <f>DS74-MAX($DS$68:DS74)</f>
        <v>-1.0759446920424187E-3</v>
      </c>
      <c r="EM74" s="72"/>
      <c r="EN74" s="72"/>
      <c r="EO74" s="72"/>
      <c r="EP74" s="72"/>
      <c r="EQ74" s="72"/>
      <c r="ER74" s="72"/>
      <c r="ES74" s="72"/>
      <c r="ET74" s="72"/>
      <c r="EU74" s="72"/>
      <c r="EV74" s="72"/>
      <c r="EX74" s="72"/>
      <c r="EY74" s="72"/>
      <c r="EZ74" s="72"/>
      <c r="FP74" s="3"/>
      <c r="FR74" s="2"/>
    </row>
    <row r="75" spans="1:174" x14ac:dyDescent="0.3">
      <c r="A75" s="3">
        <f t="shared" si="113"/>
        <v>45848</v>
      </c>
      <c r="B75" s="47" t="s">
        <v>158</v>
      </c>
      <c r="C75" s="2">
        <f>VLOOKUP(C$1,EMD_Returns!$B:$XFD,MATCH('Headline Attribution'!$B75,EMD_Returns!$8:$8,0)-1,FALSE)/100</f>
        <v>-1.0110005902653799E-3</v>
      </c>
      <c r="D75" s="2">
        <f>VLOOKUP(D$1,EMD_Returns!$B:$XFD,MATCH('Headline Attribution'!$B75,EMD_Returns!$8:$8,0)-1,FALSE)/100</f>
        <v>1.3128230782348798E-3</v>
      </c>
      <c r="E75" s="2">
        <f>IFERROR(VLOOKUP(E$1,EMD_Returns!$B:$XFD,MATCH('Headline Attribution'!$B75,EMD_Returns!$8:$8,0)-1,FALSE)/100,"#N/A")</f>
        <v>1.6604651726519501E-3</v>
      </c>
      <c r="F75" s="2">
        <f>VLOOKUP(F$1,EMD_Returns!$B:$XFD,MATCH('Headline Attribution'!$B75,EMD_Returns!$8:$8,0)-1,FALSE)/100</f>
        <v>1.11405245095519E-3</v>
      </c>
      <c r="G75" s="2"/>
      <c r="I75" s="9">
        <f t="shared" si="63"/>
        <v>45848</v>
      </c>
      <c r="J75" s="2">
        <f>VLOOKUP(J$1,EMD_Returns!$B:$XFD,MATCH('Headline Attribution'!$B75,EMD_Returns!$8:$8,0)-1,FALSE)/100</f>
        <v>7.7385245070549192E-4</v>
      </c>
      <c r="K75" s="85">
        <f>VLOOKUP(K$1,EMD_Returns!$B:$XFD,MATCH('Headline Attribution'!$B75,EMD_Returns!$32:$32,0)-1,FALSE)/100</f>
        <v>1.0206964599999099E-3</v>
      </c>
      <c r="L75" s="2">
        <f t="shared" si="114"/>
        <v>-2.4684400929441796E-4</v>
      </c>
      <c r="M75" s="2">
        <f t="shared" si="115"/>
        <v>6.8010028080474072E-3</v>
      </c>
      <c r="N75" s="2" t="e">
        <f t="shared" si="116"/>
        <v>#N/A</v>
      </c>
      <c r="O75" s="2">
        <f t="array" ref="O75">(PRODUCT($J$2:J75+1))-1</f>
        <v>3.6028429844619847E-2</v>
      </c>
      <c r="P75" s="2">
        <f t="array" ref="P75">(PRODUCT($K$2:K75+1))-1</f>
        <v>2.922742703657244E-2</v>
      </c>
      <c r="Q75" s="69">
        <f t="shared" si="117"/>
        <v>103.60284298446196</v>
      </c>
      <c r="R75" s="69">
        <f t="shared" si="118"/>
        <v>102.92274270365725</v>
      </c>
      <c r="T75" s="3">
        <f t="shared" si="64"/>
        <v>45848</v>
      </c>
      <c r="U75" s="70">
        <f>VLOOKUP(U$1,Market_Values!B:XFD,MATCH('Headline Attribution'!$B75,EMD_Returns!$8:$8,0)-1,FALSE)</f>
        <v>188434388.32759601</v>
      </c>
      <c r="V75" s="70">
        <f>VLOOKUP(V$1,Market_Values!$B:$XFD,MATCH('Headline Attribution'!$B75,EMD_Returns!$8:$8,0)-1,FALSE)</f>
        <v>192494857.03724</v>
      </c>
      <c r="W75" s="70">
        <f>VLOOKUP(W$1,Market_Values!$B:$XFD,MATCH('Headline Attribution'!$B75,EMD_Returns!$8:$8,0)-1,FALSE)</f>
        <v>106633378.46298</v>
      </c>
      <c r="X75" s="70">
        <f>VLOOKUP(X$1,Market_Values!$B:$XFD,MATCH('Headline Attribution'!$B75,EMD_Returns!$8:$8,0)-1,FALSE)</f>
        <v>405749873.91443598</v>
      </c>
      <c r="Y75" s="70"/>
      <c r="Z75" s="71"/>
      <c r="AA75" s="3">
        <f t="shared" si="65"/>
        <v>45848</v>
      </c>
      <c r="AB75" s="72">
        <f t="shared" si="89"/>
        <v>-1.0110005902653799E-3</v>
      </c>
      <c r="AC75" s="72">
        <f t="shared" si="90"/>
        <v>1.3128230782348798E-3</v>
      </c>
      <c r="AD75" s="72">
        <f t="shared" si="91"/>
        <v>1.6604651726519501E-3</v>
      </c>
      <c r="AE75" s="72">
        <f t="shared" si="92"/>
        <v>1.11405245095519E-3</v>
      </c>
      <c r="AF75" s="72"/>
      <c r="AG75" s="2"/>
      <c r="AH75" s="9">
        <f t="shared" si="66"/>
        <v>45848</v>
      </c>
      <c r="AI75" s="2">
        <f t="array" ref="AI75">PRODUCT(AB$2:AB75+1)-1</f>
        <v>2.5886653375163382E-2</v>
      </c>
      <c r="AJ75" s="2">
        <f t="array" ref="AJ75">PRODUCT($AC$2:AC75+1)-1</f>
        <v>2.3316743554272046E-2</v>
      </c>
      <c r="AK75" s="2" cm="1">
        <f t="array" ref="AK75">IFERROR(PRODUCT($AD$2:AD75+1)-1,"#N/A")</f>
        <v>6.8027915217560686E-2</v>
      </c>
      <c r="AL75" s="2">
        <f t="array" ref="AL75">PRODUCT(AE$2:AE75+1)-1</f>
        <v>3.0621901606964208E-2</v>
      </c>
      <c r="AM75" s="2"/>
      <c r="AN75" s="2"/>
      <c r="AO75" s="3">
        <f t="shared" si="67"/>
        <v>45848</v>
      </c>
      <c r="AP75" s="2">
        <f t="shared" si="94"/>
        <v>7.7385245070544801E-4</v>
      </c>
      <c r="AQ75" s="2">
        <f t="shared" si="68"/>
        <v>-2.4684400929446187E-4</v>
      </c>
      <c r="AR75" s="2">
        <f t="shared" si="95"/>
        <v>6.8010028080474072E-3</v>
      </c>
      <c r="AS75" s="2" t="e">
        <f t="shared" si="119"/>
        <v>#N/A</v>
      </c>
      <c r="AT75" s="2">
        <f t="array" ref="AT75">PRODUCT($AP$2:AP75+1)-1</f>
        <v>4.3805277930416109E-2</v>
      </c>
      <c r="AU75" s="2">
        <f t="shared" si="69"/>
        <v>2.922742703657244E-2</v>
      </c>
      <c r="AV75" s="69">
        <f t="shared" si="120"/>
        <v>104.38052779304171</v>
      </c>
      <c r="AW75" s="69">
        <f t="shared" si="70"/>
        <v>102.92274270365725</v>
      </c>
      <c r="AX75" s="2"/>
      <c r="AY75" s="2">
        <f t="shared" si="108"/>
        <v>1.3624469006140066E-3</v>
      </c>
      <c r="AZ75" s="2">
        <f t="shared" si="109"/>
        <v>1.2509955007418301E-3</v>
      </c>
      <c r="BA75" s="2">
        <f t="shared" si="121"/>
        <v>-1.1145139987217643E-4</v>
      </c>
      <c r="BB75" s="2">
        <f t="shared" si="110"/>
        <v>-8.7941960100264269E-5</v>
      </c>
      <c r="BC75" s="2"/>
      <c r="BD75" s="78">
        <f t="shared" si="71"/>
        <v>45848</v>
      </c>
      <c r="BE75" s="2">
        <f t="shared" si="111"/>
        <v>7.3383117017085495E-4</v>
      </c>
      <c r="BF75" s="72">
        <f t="shared" si="100"/>
        <v>-8.7941960100264269E-5</v>
      </c>
      <c r="BG75" s="2" cm="1">
        <f t="array" ref="BG75">(PRODUCT(BF$2:BF75+1))-1</f>
        <v>-4.5872012339387425E-4</v>
      </c>
      <c r="BH75" s="72">
        <f t="shared" si="101"/>
        <v>7.2597229314412814E-3</v>
      </c>
      <c r="BI75" s="73">
        <f t="shared" si="102"/>
        <v>-220508.83849554739</v>
      </c>
      <c r="BJ75" s="74">
        <f>SUM($BI$2:BI75)</f>
        <v>18600788.506350122</v>
      </c>
      <c r="BK75" s="72">
        <f t="shared" si="72"/>
        <v>5.1716433057097519E-4</v>
      </c>
      <c r="BL75" s="2">
        <f>SUM($BK$2:BK75)</f>
        <v>3.6016453327972729E-3</v>
      </c>
      <c r="BM75" s="2"/>
      <c r="BN75" s="79">
        <f t="shared" si="73"/>
        <v>45848</v>
      </c>
      <c r="BO75" s="2">
        <f t="array" ref="BO75">(PRODUCT(AB$2:AB75+1)-1)-(PRODUCT($K$2:$K75+1)-1)</f>
        <v>-3.3407736614090577E-3</v>
      </c>
      <c r="BP75" s="2">
        <f t="array" ref="BP75">AJ75-(PRODUCT($K$2:K75+1)-1)</f>
        <v>-5.910683482300394E-3</v>
      </c>
      <c r="BQ75" s="2" t="e">
        <f>NA()</f>
        <v>#N/A</v>
      </c>
      <c r="BR75" s="2">
        <f t="array" ref="BR75">(PRODUCT(AE$2:AE75+1)-1)-(PRODUCT($K$2:$K75+1)-1)</f>
        <v>1.3944745703917683E-3</v>
      </c>
      <c r="BS75" s="2"/>
      <c r="BT75" s="3">
        <f t="shared" si="74"/>
        <v>45848</v>
      </c>
      <c r="BU75" s="2">
        <f t="shared" si="75"/>
        <v>1.3128230782348798E-3</v>
      </c>
      <c r="BV75" s="2">
        <f t="shared" si="76"/>
        <v>2.9212661823496992E-4</v>
      </c>
      <c r="BW75" s="2" cm="1">
        <f t="array" ref="BW75">PRODUCT($BU$2:BU75+1)-1</f>
        <v>2.3316743554272046E-2</v>
      </c>
      <c r="BX75" s="2">
        <f t="array" ref="BX75">BW75-(PRODUCT($K$2:K75+1)-1)</f>
        <v>-5.910683482300394E-3</v>
      </c>
      <c r="BY75" s="2">
        <f t="shared" si="77"/>
        <v>3.2701503558193513E-5</v>
      </c>
      <c r="BZ75" s="2"/>
      <c r="CC75" s="3">
        <v>44754</v>
      </c>
      <c r="CD75" s="2">
        <v>-6.9032576440756195E-3</v>
      </c>
      <c r="CE75" s="2">
        <v>-6.2879944139446796E-3</v>
      </c>
      <c r="CF75" s="2" t="e">
        <f>NA()</f>
        <v>#N/A</v>
      </c>
      <c r="CG75" s="2">
        <v>-6.6782795162524397E-3</v>
      </c>
      <c r="CH75" s="2">
        <v>-6.4206227387346715E-3</v>
      </c>
      <c r="CJ75" s="9">
        <f t="shared" si="78"/>
        <v>44754</v>
      </c>
      <c r="CK75" s="2">
        <f t="array" ref="CK75">PRODUCT(CD$2:CD75+1)-1</f>
        <v>-7.461118531513522E-2</v>
      </c>
      <c r="CL75" s="2">
        <f t="array" ref="CL75">PRODUCT(CE$2:CE75+1)-1</f>
        <v>-7.5849706254919158E-2</v>
      </c>
      <c r="CM75" s="2"/>
      <c r="CN75" s="2">
        <f t="array" ref="CN75">PRODUCT(CG$2:CG75+1)-1</f>
        <v>-0.10844596320867828</v>
      </c>
      <c r="CO75" s="2">
        <f t="array" ref="CO75">PRODUCT(CH$2:CH75+1)-1</f>
        <v>-0.11495312271106928</v>
      </c>
      <c r="CQ75" s="9">
        <f t="shared" si="79"/>
        <v>44754</v>
      </c>
      <c r="CR75" s="72">
        <f t="shared" si="80"/>
        <v>4.0341937395934058E-2</v>
      </c>
      <c r="CS75" s="72">
        <f t="shared" si="81"/>
        <v>3.910341645615012E-2</v>
      </c>
      <c r="CT75" s="72"/>
      <c r="CU75" s="72">
        <f t="shared" si="82"/>
        <v>6.5071595023910023E-3</v>
      </c>
      <c r="CV75" s="72"/>
      <c r="CW75" s="3">
        <f t="shared" si="83"/>
        <v>44754</v>
      </c>
      <c r="CX75" s="75">
        <f t="shared" si="103"/>
        <v>88.833892321033773</v>
      </c>
      <c r="CY75" s="75">
        <f t="shared" si="104"/>
        <v>88.11529205863053</v>
      </c>
      <c r="CZ75" s="75">
        <f t="shared" si="105"/>
        <v>100.81552276070889</v>
      </c>
      <c r="DA75" s="72">
        <f>(CZ75/MAX($CZ$2:CZ75))-1</f>
        <v>-6.9134926647167472E-3</v>
      </c>
      <c r="DC75" s="3">
        <f t="shared" si="84"/>
        <v>44754</v>
      </c>
      <c r="DD75" s="2">
        <f t="shared" si="85"/>
        <v>-4.8263490534094806E-4</v>
      </c>
      <c r="DE75" s="2">
        <f t="shared" si="86"/>
        <v>1.3262832478999186E-4</v>
      </c>
      <c r="DF75" s="2" t="e">
        <f>NA()</f>
        <v>#N/A</v>
      </c>
      <c r="DG75" s="2">
        <f t="shared" si="87"/>
        <v>-2.5765677751776826E-4</v>
      </c>
      <c r="DH75" s="69"/>
      <c r="DI75" s="3">
        <f t="shared" si="59"/>
        <v>44754</v>
      </c>
      <c r="DJ75" s="2">
        <f t="shared" si="60"/>
        <v>6.5102820377129972E-2</v>
      </c>
      <c r="DK75" s="2">
        <f t="shared" si="61"/>
        <v>5.8010768133315196E-2</v>
      </c>
      <c r="DL75" s="2" t="e">
        <f>NA()</f>
        <v>#N/A</v>
      </c>
      <c r="DM75" s="2">
        <f t="shared" si="62"/>
        <v>1.9065097763669644E-2</v>
      </c>
      <c r="DO75" s="2">
        <f t="shared" si="106"/>
        <v>1.9706862652678885E-2</v>
      </c>
      <c r="DP75" s="72">
        <f t="shared" si="107"/>
        <v>-2.5765677751776826E-4</v>
      </c>
      <c r="DQ75" s="72">
        <v>1.0999999999999999E-2</v>
      </c>
      <c r="DR75" s="72">
        <f t="shared" si="112"/>
        <v>-1.4381916607665482E-4</v>
      </c>
      <c r="DS75" s="2" cm="1">
        <f t="array" ref="DS75">PRODUCT($DR$68:DR75+1)-1</f>
        <v>-5.4972406845354982E-4</v>
      </c>
      <c r="DT75" s="2" cm="1">
        <f t="array" ref="DT75">PRODUCT($DP$68:DP75+1)-1</f>
        <v>-9.8534959656293442E-4</v>
      </c>
      <c r="DU75" s="72">
        <f>DS75-MAX($DS$68:DS75)</f>
        <v>-1.2197054728175782E-3</v>
      </c>
      <c r="EA75" s="47" t="s">
        <v>16</v>
      </c>
      <c r="EB75" s="47" t="s">
        <v>82</v>
      </c>
      <c r="EM75" s="72"/>
      <c r="EN75" s="72"/>
      <c r="EO75" s="72"/>
      <c r="EP75" s="72"/>
      <c r="EQ75" s="72"/>
      <c r="ER75" s="72"/>
      <c r="ES75" s="72"/>
      <c r="ET75" s="72"/>
      <c r="EU75" s="72"/>
      <c r="EV75" s="72"/>
      <c r="EX75" s="72"/>
      <c r="EY75" s="72"/>
      <c r="EZ75" s="72"/>
      <c r="FP75" s="3"/>
      <c r="FR75" s="2"/>
    </row>
    <row r="76" spans="1:174" x14ac:dyDescent="0.3">
      <c r="A76" s="3">
        <f t="shared" si="113"/>
        <v>45849</v>
      </c>
      <c r="B76" s="47" t="s">
        <v>159</v>
      </c>
      <c r="C76" s="2">
        <f>VLOOKUP(C$1,EMD_Returns!$B:$XFD,MATCH('Headline Attribution'!$B76,EMD_Returns!$8:$8,0)-1,FALSE)/100</f>
        <v>-3.64722346440805E-3</v>
      </c>
      <c r="D76" s="2">
        <f>VLOOKUP(D$1,EMD_Returns!$B:$XFD,MATCH('Headline Attribution'!$B76,EMD_Returns!$8:$8,0)-1,FALSE)/100</f>
        <v>-2.7143130501341402E-3</v>
      </c>
      <c r="E76" s="2">
        <f>IFERROR(VLOOKUP(E$1,EMD_Returns!$B:$XFD,MATCH('Headline Attribution'!$B76,EMD_Returns!$8:$8,0)-1,FALSE)/100,"#N/A")</f>
        <v>-8.6515657519003997E-4</v>
      </c>
      <c r="F76" s="2">
        <f>VLOOKUP(F$1,EMD_Returns!$B:$XFD,MATCH('Headline Attribution'!$B76,EMD_Returns!$8:$8,0)-1,FALSE)/100</f>
        <v>-4.1478924579539901E-3</v>
      </c>
      <c r="G76" s="2"/>
      <c r="I76" s="9">
        <f t="shared" si="63"/>
        <v>45849</v>
      </c>
      <c r="J76" s="2">
        <f>VLOOKUP(J$1,EMD_Returns!$B:$XFD,MATCH('Headline Attribution'!$B76,EMD_Returns!$8:$8,0)-1,FALSE)/100</f>
        <v>-3.3414814546227599E-3</v>
      </c>
      <c r="K76" s="85">
        <f>VLOOKUP(K$1,EMD_Returns!$B:$XFD,MATCH('Headline Attribution'!$B76,EMD_Returns!$32:$32,0)-1,FALSE)/100</f>
        <v>-2.6952767000000301E-3</v>
      </c>
      <c r="L76" s="2">
        <f t="shared" si="114"/>
        <v>-6.462047546227298E-4</v>
      </c>
      <c r="M76" s="2">
        <f t="shared" si="115"/>
        <v>6.1131857263523326E-3</v>
      </c>
      <c r="N76" s="2" t="e">
        <f t="shared" si="116"/>
        <v>#N/A</v>
      </c>
      <c r="O76" s="2">
        <f t="array" ref="O76">(PRODUCT($J$2:J76+1))-1</f>
        <v>3.2566560059832161E-2</v>
      </c>
      <c r="P76" s="2">
        <f t="array" ref="P76">(PRODUCT($K$2:K76+1))-1</f>
        <v>2.6453374333479829E-2</v>
      </c>
      <c r="Q76" s="69">
        <f t="shared" si="117"/>
        <v>103.25665600598319</v>
      </c>
      <c r="R76" s="69">
        <f t="shared" si="118"/>
        <v>102.64533743334799</v>
      </c>
      <c r="T76" s="3">
        <f t="shared" si="64"/>
        <v>45849</v>
      </c>
      <c r="U76" s="70">
        <f>VLOOKUP(U$1,Market_Values!B:XFD,MATCH('Headline Attribution'!$B76,EMD_Returns!$8:$8,0)-1,FALSE)</f>
        <v>188243881.04977</v>
      </c>
      <c r="V76" s="70">
        <f>VLOOKUP(V$1,Market_Values!$B:$XFD,MATCH('Headline Attribution'!$B76,EMD_Returns!$8:$8,0)-1,FALSE)</f>
        <v>192747568.72799999</v>
      </c>
      <c r="W76" s="70">
        <f>VLOOKUP(W$1,Market_Values!$B:$XFD,MATCH('Headline Attribution'!$B76,EMD_Returns!$8:$8,0)-1,FALSE)</f>
        <v>106810439.47416</v>
      </c>
      <c r="X76" s="70">
        <f>VLOOKUP(X$1,Market_Values!$B:$XFD,MATCH('Headline Attribution'!$B76,EMD_Returns!$8:$8,0)-1,FALSE)</f>
        <v>406527775.44576299</v>
      </c>
      <c r="Y76" s="70"/>
      <c r="Z76" s="71"/>
      <c r="AA76" s="3">
        <f t="shared" si="65"/>
        <v>45849</v>
      </c>
      <c r="AB76" s="72">
        <f t="shared" si="89"/>
        <v>-3.64722346440805E-3</v>
      </c>
      <c r="AC76" s="72">
        <f t="shared" si="90"/>
        <v>-2.7143130501341402E-3</v>
      </c>
      <c r="AD76" s="72">
        <f t="shared" si="91"/>
        <v>-8.6515657519003997E-4</v>
      </c>
      <c r="AE76" s="72">
        <f t="shared" si="92"/>
        <v>-4.1478924579539901E-3</v>
      </c>
      <c r="AF76" s="72"/>
      <c r="AG76" s="2"/>
      <c r="AH76" s="9">
        <f t="shared" si="66"/>
        <v>45849</v>
      </c>
      <c r="AI76" s="2">
        <f t="array" ref="AI76">PRODUCT(AB$2:AB76+1)-1</f>
        <v>2.2145015501150445E-2</v>
      </c>
      <c r="AJ76" s="2">
        <f t="array" ref="AJ76">PRODUCT($AC$2:AC76+1)-1</f>
        <v>2.0539141562821994E-2</v>
      </c>
      <c r="AK76" s="2" cm="1">
        <f t="array" ref="AK76">IFERROR(PRODUCT($AD$2:AD76+1)-1,"#N/A")</f>
        <v>6.71039038442236E-2</v>
      </c>
      <c r="AL76" s="2">
        <f t="array" ref="AL76">PRODUCT(AE$2:AE76+1)-1</f>
        <v>2.6346992794286539E-2</v>
      </c>
      <c r="AM76" s="2"/>
      <c r="AN76" s="2"/>
      <c r="AO76" s="3">
        <f t="shared" si="67"/>
        <v>45849</v>
      </c>
      <c r="AP76" s="2">
        <f t="shared" si="94"/>
        <v>-3.3414814546227204E-3</v>
      </c>
      <c r="AQ76" s="2">
        <f t="shared" si="68"/>
        <v>-6.4620475462269034E-4</v>
      </c>
      <c r="AR76" s="2">
        <f t="shared" si="95"/>
        <v>6.1131857263523326E-3</v>
      </c>
      <c r="AS76" s="2" t="e">
        <f t="shared" si="119"/>
        <v>#N/A</v>
      </c>
      <c r="AT76" s="2">
        <f t="array" ref="AT76">PRODUCT($AP$2:AP76+1)-1</f>
        <v>4.0317421951974186E-2</v>
      </c>
      <c r="AU76" s="2">
        <f t="shared" si="69"/>
        <v>2.6453374333479829E-2</v>
      </c>
      <c r="AV76" s="69">
        <f t="shared" si="120"/>
        <v>104.03174219519752</v>
      </c>
      <c r="AW76" s="69">
        <f t="shared" si="70"/>
        <v>102.64533743334799</v>
      </c>
      <c r="AX76" s="2"/>
      <c r="AY76" s="2">
        <f t="shared" si="108"/>
        <v>-2.5757873610927234E-3</v>
      </c>
      <c r="AZ76" s="2">
        <f t="shared" si="109"/>
        <v>-3.259970023781273E-3</v>
      </c>
      <c r="BA76" s="2">
        <f t="shared" si="121"/>
        <v>-6.8418266268854963E-4</v>
      </c>
      <c r="BB76" s="2">
        <f t="shared" si="110"/>
        <v>-5.4017178520636997E-4</v>
      </c>
      <c r="BC76" s="2"/>
      <c r="BD76" s="78">
        <f t="shared" si="71"/>
        <v>45849</v>
      </c>
      <c r="BE76" s="2">
        <f t="shared" si="111"/>
        <v>-3.3498182075566915E-3</v>
      </c>
      <c r="BF76" s="72">
        <f t="shared" si="100"/>
        <v>-5.4017178520636997E-4</v>
      </c>
      <c r="BG76" s="2" cm="1">
        <f t="array" ref="BG76">(PRODUCT(BF$2:BF76+1))-1</f>
        <v>-9.986441209323127E-4</v>
      </c>
      <c r="BH76" s="72">
        <f t="shared" si="101"/>
        <v>7.1118298472846453E-3</v>
      </c>
      <c r="BI76" s="73">
        <f t="shared" si="102"/>
        <v>-577920.08152776561</v>
      </c>
      <c r="BJ76" s="74">
        <f>SUM($BI$2:BI76)</f>
        <v>18022868.424822357</v>
      </c>
      <c r="BK76" s="72">
        <f t="shared" si="72"/>
        <v>8.9848183775418505E-5</v>
      </c>
      <c r="BL76" s="2">
        <f>SUM($BK$2:BK76)</f>
        <v>3.6914935165726914E-3</v>
      </c>
      <c r="BM76" s="2"/>
      <c r="BN76" s="79">
        <f t="shared" si="73"/>
        <v>45849</v>
      </c>
      <c r="BO76" s="2">
        <f t="array" ref="BO76">(PRODUCT(AB$2:AB76+1)-1)-(PRODUCT($K$2:$K76+1)-1)</f>
        <v>-4.3083588323293842E-3</v>
      </c>
      <c r="BP76" s="2">
        <f t="array" ref="BP76">AJ76-(PRODUCT($K$2:K76+1)-1)</f>
        <v>-5.9142327706578346E-3</v>
      </c>
      <c r="BQ76" s="2" t="e">
        <f>NA()</f>
        <v>#N/A</v>
      </c>
      <c r="BR76" s="2">
        <f t="array" ref="BR76">(PRODUCT(AE$2:AE76+1)-1)-(PRODUCT($K$2:$K76+1)-1)</f>
        <v>-1.0638153919328985E-4</v>
      </c>
      <c r="BS76" s="2"/>
      <c r="BT76" s="3">
        <f t="shared" si="74"/>
        <v>45849</v>
      </c>
      <c r="BU76" s="2">
        <f t="shared" si="75"/>
        <v>-2.7143130501341402E-3</v>
      </c>
      <c r="BV76" s="2">
        <f t="shared" si="76"/>
        <v>-1.9036350134110126E-5</v>
      </c>
      <c r="BW76" s="2" cm="1">
        <f t="array" ref="BW76">PRODUCT($BU$2:BU76+1)-1</f>
        <v>2.0539141562821994E-2</v>
      </c>
      <c r="BX76" s="2">
        <f t="array" ref="BX76">BW76-(PRODUCT($K$2:K76+1)-1)</f>
        <v>-5.9142327706578346E-3</v>
      </c>
      <c r="BY76" s="2">
        <f t="shared" si="77"/>
        <v>-2.1285607405793605E-6</v>
      </c>
      <c r="BZ76" s="2"/>
      <c r="CC76" s="3">
        <v>44755</v>
      </c>
      <c r="CD76" s="2">
        <v>-2.6505491527302198E-3</v>
      </c>
      <c r="CE76" s="2">
        <v>-3.2294723017479697E-3</v>
      </c>
      <c r="CF76" s="2" t="e">
        <f>NA()</f>
        <v>#N/A</v>
      </c>
      <c r="CG76" s="2">
        <v>-2.6920672408423702E-3</v>
      </c>
      <c r="CH76" s="2">
        <v>-3.3586438527163365E-3</v>
      </c>
      <c r="CJ76" s="9">
        <f t="shared" si="78"/>
        <v>44755</v>
      </c>
      <c r="CK76" s="2">
        <f t="array" ref="CK76">PRODUCT(CD$2:CD76+1)-1</f>
        <v>-7.7063973853844225E-2</v>
      </c>
      <c r="CL76" s="2">
        <f t="array" ref="CL76">PRODUCT(CE$2:CE76+1)-1</f>
        <v>-7.8834224031221201E-2</v>
      </c>
      <c r="CM76" s="2"/>
      <c r="CN76" s="2">
        <f t="array" ref="CN76">PRODUCT(CG$2:CG76+1)-1</f>
        <v>-0.11084608662456497</v>
      </c>
      <c r="CO76" s="2">
        <f t="array" ref="CO76">PRODUCT(CH$2:CH76+1)-1</f>
        <v>-0.11792567996484149</v>
      </c>
      <c r="CQ76" s="9">
        <f t="shared" si="79"/>
        <v>44755</v>
      </c>
      <c r="CR76" s="72">
        <f t="shared" si="80"/>
        <v>4.0861706110997265E-2</v>
      </c>
      <c r="CS76" s="72">
        <f t="shared" si="81"/>
        <v>3.9091455933620289E-2</v>
      </c>
      <c r="CT76" s="72"/>
      <c r="CU76" s="72">
        <f t="shared" si="82"/>
        <v>7.0795933402765243E-3</v>
      </c>
      <c r="CV76" s="72"/>
      <c r="CW76" s="3">
        <f t="shared" si="83"/>
        <v>44755</v>
      </c>
      <c r="CX76" s="75">
        <f t="shared" si="103"/>
        <v>88.594745509639793</v>
      </c>
      <c r="CY76" s="75">
        <f t="shared" si="104"/>
        <v>87.819344174627503</v>
      </c>
      <c r="CZ76" s="75">
        <f t="shared" si="105"/>
        <v>100.8829504960438</v>
      </c>
      <c r="DA76" s="72">
        <f>(CZ76/MAX($CZ$2:CZ76))-1</f>
        <v>-6.2492936173118574E-3</v>
      </c>
      <c r="DC76" s="3">
        <f t="shared" si="84"/>
        <v>44755</v>
      </c>
      <c r="DD76" s="2">
        <f t="shared" si="85"/>
        <v>7.0809469998611664E-4</v>
      </c>
      <c r="DE76" s="2">
        <f t="shared" si="86"/>
        <v>1.2917155096836682E-4</v>
      </c>
      <c r="DF76" s="2" t="e">
        <f>NA()</f>
        <v>#N/A</v>
      </c>
      <c r="DG76" s="2">
        <f t="shared" si="87"/>
        <v>6.6657661187396631E-4</v>
      </c>
      <c r="DH76" s="69"/>
      <c r="DI76" s="3">
        <f t="shared" si="59"/>
        <v>44755</v>
      </c>
      <c r="DJ76" s="2">
        <f t="shared" si="60"/>
        <v>6.221447069499432E-2</v>
      </c>
      <c r="DK76" s="2">
        <f t="shared" si="61"/>
        <v>4.8544235700088645E-2</v>
      </c>
      <c r="DL76" s="2" t="e">
        <f>NA()</f>
        <v>#N/A</v>
      </c>
      <c r="DM76" s="2">
        <f t="shared" si="62"/>
        <v>1.8837812262193655E-2</v>
      </c>
      <c r="DO76" s="2">
        <f t="shared" si="106"/>
        <v>1.970792613322855E-2</v>
      </c>
      <c r="DP76" s="72">
        <f t="shared" si="107"/>
        <v>6.6657661187396631E-4</v>
      </c>
      <c r="DQ76" s="72">
        <v>1.0999999999999999E-2</v>
      </c>
      <c r="DR76" s="72">
        <f t="shared" si="112"/>
        <v>3.7205044716759583E-4</v>
      </c>
      <c r="DS76" s="2" cm="1">
        <f t="array" ref="DS76">PRODUCT($DR$68:DR76+1)-1</f>
        <v>-1.7787814637149069E-4</v>
      </c>
      <c r="DT76" s="2" cm="1">
        <f t="array" ref="DT76">PRODUCT($DP$68:DP76+1)-1</f>
        <v>-3.1942979568466701E-4</v>
      </c>
      <c r="DU76" s="72">
        <f>DS76-MAX($DS$68:DS76)</f>
        <v>-8.4785955073551911E-4</v>
      </c>
      <c r="DZ76" s="47" t="s">
        <v>79</v>
      </c>
      <c r="EA76" s="2" cm="1">
        <f t="array" ref="EA76">(INDEX(CU2:CU738,COUNT(CU2:CU738),1)+1)^(252/COUNTIF(CU2:CU738,"&lt;&gt;#N/A"))-1</f>
        <v>3.0768273422729031E-2</v>
      </c>
      <c r="EB76" s="2">
        <f>_xlfn.MINIFS(DA2:DA738,DA2:DA738,"&lt;&gt;#N/A")</f>
        <v>-2.363008787762344E-2</v>
      </c>
      <c r="EM76" s="72"/>
      <c r="EN76" s="72"/>
      <c r="EO76" s="72"/>
      <c r="EP76" s="72"/>
      <c r="EQ76" s="72"/>
      <c r="ER76" s="72"/>
      <c r="ES76" s="72"/>
      <c r="ET76" s="72"/>
      <c r="EU76" s="72"/>
      <c r="EV76" s="72"/>
      <c r="EX76" s="72"/>
      <c r="EY76" s="72"/>
      <c r="EZ76" s="72"/>
      <c r="FP76" s="3"/>
      <c r="FR76" s="2"/>
    </row>
    <row r="77" spans="1:174" x14ac:dyDescent="0.3">
      <c r="A77" s="3">
        <f t="shared" si="113"/>
        <v>45852</v>
      </c>
      <c r="B77" s="47" t="s">
        <v>160</v>
      </c>
      <c r="C77" s="2">
        <f>VLOOKUP(C$1,EMD_Returns!$B:$XFD,MATCH('Headline Attribution'!$B77,EMD_Returns!$8:$8,0)-1,FALSE)/100</f>
        <v>2.6989532063792499E-4</v>
      </c>
      <c r="D77" s="2">
        <f>VLOOKUP(D$1,EMD_Returns!$B:$XFD,MATCH('Headline Attribution'!$B77,EMD_Returns!$8:$8,0)-1,FALSE)/100</f>
        <v>-2.3274041768557301E-3</v>
      </c>
      <c r="E77" s="2">
        <f>IFERROR(VLOOKUP(E$1,EMD_Returns!$B:$XFD,MATCH('Headline Attribution'!$B77,EMD_Returns!$8:$8,0)-1,FALSE)/100,"#N/A")</f>
        <v>7.62965878470245E-4</v>
      </c>
      <c r="F77" s="2">
        <f>VLOOKUP(F$1,EMD_Returns!$B:$XFD,MATCH('Headline Attribution'!$B77,EMD_Returns!$8:$8,0)-1,FALSE)/100</f>
        <v>-1.5037308459844301E-3</v>
      </c>
      <c r="G77" s="2"/>
      <c r="I77" s="9">
        <f t="shared" si="63"/>
        <v>45852</v>
      </c>
      <c r="J77" s="2">
        <f>VLOOKUP(J$1,EMD_Returns!$B:$XFD,MATCH('Headline Attribution'!$B77,EMD_Returns!$8:$8,0)-1,FALSE)/100</f>
        <v>-1.0368056775442698E-3</v>
      </c>
      <c r="K77" s="85">
        <f>VLOOKUP(K$1,EMD_Returns!$B:$XFD,MATCH('Headline Attribution'!$B77,EMD_Returns!$32:$32,0)-1,FALSE)/100</f>
        <v>-1.7720203000000101E-3</v>
      </c>
      <c r="L77" s="2">
        <f t="shared" si="114"/>
        <v>7.3521462245574026E-4</v>
      </c>
      <c r="M77" s="2">
        <f t="shared" si="115"/>
        <v>6.8615110707623828E-3</v>
      </c>
      <c r="N77" s="2" t="e">
        <f t="shared" si="116"/>
        <v>#N/A</v>
      </c>
      <c r="O77" s="2">
        <f t="array" ref="O77">(PRODUCT($J$2:J77+1))-1</f>
        <v>3.1495989187919848E-2</v>
      </c>
      <c r="P77" s="2">
        <f t="array" ref="P77">(PRODUCT($K$2:K77+1))-1</f>
        <v>2.4634478117157466E-2</v>
      </c>
      <c r="Q77" s="69">
        <f t="shared" si="117"/>
        <v>103.14959891879195</v>
      </c>
      <c r="R77" s="69">
        <f t="shared" si="118"/>
        <v>102.46344781171575</v>
      </c>
      <c r="T77" s="3">
        <f t="shared" si="64"/>
        <v>45852</v>
      </c>
      <c r="U77" s="70">
        <f>VLOOKUP(U$1,Market_Values!B:XFD,MATCH('Headline Attribution'!$B77,EMD_Returns!$8:$8,0)-1,FALSE)</f>
        <v>187557313.549775</v>
      </c>
      <c r="V77" s="70">
        <f>VLOOKUP(V$1,Market_Values!$B:$XFD,MATCH('Headline Attribution'!$B77,EMD_Returns!$8:$8,0)-1,FALSE)</f>
        <v>192224391.48682001</v>
      </c>
      <c r="W77" s="70">
        <f>VLOOKUP(W$1,Market_Values!$B:$XFD,MATCH('Headline Attribution'!$B77,EMD_Returns!$8:$8,0)-1,FALSE)</f>
        <v>106718031.72014999</v>
      </c>
      <c r="X77" s="70">
        <f>VLOOKUP(X$1,Market_Values!$B:$XFD,MATCH('Headline Attribution'!$B77,EMD_Returns!$8:$8,0)-1,FALSE)</f>
        <v>404914766.71371198</v>
      </c>
      <c r="Y77" s="70"/>
      <c r="Z77" s="71"/>
      <c r="AA77" s="3">
        <f t="shared" si="65"/>
        <v>45852</v>
      </c>
      <c r="AB77" s="72">
        <f t="shared" si="89"/>
        <v>2.6989532063792499E-4</v>
      </c>
      <c r="AC77" s="72">
        <f t="shared" si="90"/>
        <v>-2.3274041768557301E-3</v>
      </c>
      <c r="AD77" s="72">
        <f t="shared" si="91"/>
        <v>7.62965878470245E-4</v>
      </c>
      <c r="AE77" s="72">
        <f t="shared" si="92"/>
        <v>-1.5037308459844301E-3</v>
      </c>
      <c r="AF77" s="72"/>
      <c r="AG77" s="2"/>
      <c r="AH77" s="9">
        <f t="shared" si="66"/>
        <v>45852</v>
      </c>
      <c r="AI77" s="2">
        <f t="array" ref="AI77">PRODUCT(AB$2:AB77+1)-1</f>
        <v>2.2420887657847555E-2</v>
      </c>
      <c r="AJ77" s="2">
        <f t="array" ref="AJ77">PRODUCT($AC$2:AC77+1)-1</f>
        <v>1.8163934502103851E-2</v>
      </c>
      <c r="AK77" s="2" cm="1">
        <f t="array" ref="AK77">IFERROR(PRODUCT($AD$2:AD77+1)-1,"#N/A")</f>
        <v>6.7918067711639107E-2</v>
      </c>
      <c r="AL77" s="2">
        <f t="array" ref="AL77">PRODUCT(AE$2:AE77+1)-1</f>
        <v>2.4803643162538469E-2</v>
      </c>
      <c r="AM77" s="2"/>
      <c r="AN77" s="2"/>
      <c r="AO77" s="3">
        <f t="shared" si="67"/>
        <v>45852</v>
      </c>
      <c r="AP77" s="2">
        <f t="shared" si="94"/>
        <v>-1.0368056775442857E-3</v>
      </c>
      <c r="AQ77" s="2">
        <f t="shared" si="68"/>
        <v>7.3521462245572443E-4</v>
      </c>
      <c r="AR77" s="2">
        <f t="shared" si="95"/>
        <v>6.8615110707623828E-3</v>
      </c>
      <c r="AS77" s="2" t="e">
        <f t="shared" si="119"/>
        <v>#N/A</v>
      </c>
      <c r="AT77" s="2">
        <f t="array" ref="AT77">PRODUCT($AP$2:AP77+1)-1</f>
        <v>3.9238814942446076E-2</v>
      </c>
      <c r="AU77" s="2">
        <f t="shared" si="69"/>
        <v>2.4634478117157466E-2</v>
      </c>
      <c r="AV77" s="69">
        <f t="shared" si="120"/>
        <v>103.92388149424472</v>
      </c>
      <c r="AW77" s="69">
        <f t="shared" si="70"/>
        <v>102.46344781171575</v>
      </c>
      <c r="AX77" s="2"/>
      <c r="AY77" s="2">
        <f t="shared" si="108"/>
        <v>-1.0227230481233052E-3</v>
      </c>
      <c r="AZ77" s="2">
        <f t="shared" si="109"/>
        <v>-1.3850031987765164E-3</v>
      </c>
      <c r="BA77" s="2">
        <f t="shared" si="121"/>
        <v>-3.6228015065321124E-4</v>
      </c>
      <c r="BB77" s="2">
        <f t="shared" si="110"/>
        <v>-2.8605490241640603E-4</v>
      </c>
      <c r="BC77" s="2"/>
      <c r="BD77" s="78">
        <f t="shared" si="71"/>
        <v>45852</v>
      </c>
      <c r="BE77" s="2">
        <f t="shared" si="111"/>
        <v>-1.0077584163969676E-3</v>
      </c>
      <c r="BF77" s="72">
        <f t="shared" si="100"/>
        <v>-2.8605490241640603E-4</v>
      </c>
      <c r="BG77" s="2" cm="1">
        <f t="array" ref="BG77">(PRODUCT(BF$2:BF77+1))-1</f>
        <v>-1.2844133563021387E-3</v>
      </c>
      <c r="BH77" s="72">
        <f t="shared" si="101"/>
        <v>8.1459244270645215E-3</v>
      </c>
      <c r="BI77" s="73">
        <f t="shared" si="102"/>
        <v>655380.97762058908</v>
      </c>
      <c r="BJ77" s="74">
        <f>SUM($BI$2:BI77)</f>
        <v>18678249.402442947</v>
      </c>
      <c r="BK77" s="72">
        <f t="shared" si="72"/>
        <v>-3.7724478237954884E-4</v>
      </c>
      <c r="BL77" s="2">
        <f>SUM($BK$2:BK77)</f>
        <v>3.3142487341931426E-3</v>
      </c>
      <c r="BM77" s="2"/>
      <c r="BN77" s="79">
        <f t="shared" si="73"/>
        <v>45852</v>
      </c>
      <c r="BO77" s="2">
        <f t="array" ref="BO77">(PRODUCT(AB$2:AB77+1)-1)-(PRODUCT($K$2:$K77+1)-1)</f>
        <v>-2.2135904593099109E-3</v>
      </c>
      <c r="BP77" s="2">
        <f t="array" ref="BP77">AJ77-(PRODUCT($K$2:K77+1)-1)</f>
        <v>-6.4705436150536144E-3</v>
      </c>
      <c r="BQ77" s="2" t="e">
        <f>NA()</f>
        <v>#N/A</v>
      </c>
      <c r="BR77" s="2">
        <f t="array" ref="BR77">(PRODUCT(AE$2:AE77+1)-1)-(PRODUCT($K$2:$K77+1)-1)</f>
        <v>1.6916504538100341E-4</v>
      </c>
      <c r="BS77" s="2"/>
      <c r="BT77" s="3">
        <f t="shared" si="74"/>
        <v>45852</v>
      </c>
      <c r="BU77" s="2">
        <f t="shared" si="75"/>
        <v>-2.3274041768557301E-3</v>
      </c>
      <c r="BV77" s="2">
        <f t="shared" si="76"/>
        <v>-5.5538387685571998E-4</v>
      </c>
      <c r="BW77" s="2" cm="1">
        <f t="array" ref="BW77">PRODUCT($BU$2:BU77+1)-1</f>
        <v>1.8163934502103851E-2</v>
      </c>
      <c r="BX77" s="2">
        <f t="array" ref="BX77">BW77-(PRODUCT($K$2:K77+1)-1)</f>
        <v>-6.4705436150536144E-3</v>
      </c>
      <c r="BY77" s="2">
        <f t="shared" si="77"/>
        <v>-6.230366173014891E-5</v>
      </c>
      <c r="BZ77" s="2"/>
      <c r="CC77" s="3">
        <v>44756</v>
      </c>
      <c r="CD77" s="2">
        <v>-6.8782561325710896E-3</v>
      </c>
      <c r="CE77" s="2">
        <v>-3.7875436841919904E-3</v>
      </c>
      <c r="CF77" s="2" t="e">
        <f>NA()</f>
        <v>#N/A</v>
      </c>
      <c r="CG77" s="2">
        <v>-6.6738715993892592E-3</v>
      </c>
      <c r="CH77" s="2">
        <v>-6.4077723649247353E-3</v>
      </c>
      <c r="CJ77" s="9">
        <f t="shared" si="78"/>
        <v>44756</v>
      </c>
      <c r="CK77" s="2">
        <f t="array" ref="CK77">PRODUCT(CD$2:CD77+1)-1</f>
        <v>-8.3412164235654784E-2</v>
      </c>
      <c r="CL77" s="2">
        <f t="array" ref="CL77">PRODUCT(CE$2:CE77+1)-1</f>
        <v>-8.2323179648085554E-2</v>
      </c>
      <c r="CM77" s="2"/>
      <c r="CN77" s="2">
        <f t="array" ref="CN77">PRODUCT(CG$2:CG77+1)-1</f>
        <v>-0.11678018567452708</v>
      </c>
      <c r="CO77" s="2">
        <f t="array" ref="CO77">PRODUCT(CH$2:CH77+1)-1</f>
        <v>-0.12357781141657254</v>
      </c>
      <c r="CQ77" s="9">
        <f t="shared" si="79"/>
        <v>44756</v>
      </c>
      <c r="CR77" s="72">
        <f t="shared" si="80"/>
        <v>4.0165647180917752E-2</v>
      </c>
      <c r="CS77" s="72">
        <f t="shared" si="81"/>
        <v>4.1254631768486982E-2</v>
      </c>
      <c r="CT77" s="72"/>
      <c r="CU77" s="72">
        <f t="shared" si="82"/>
        <v>6.7976257420454544E-3</v>
      </c>
      <c r="CV77" s="72"/>
      <c r="CW77" s="3">
        <f t="shared" si="83"/>
        <v>44756</v>
      </c>
      <c r="CX77" s="75">
        <f t="shared" si="103"/>
        <v>88.003475553727895</v>
      </c>
      <c r="CY77" s="75">
        <f t="shared" si="104"/>
        <v>87.256617807919511</v>
      </c>
      <c r="CZ77" s="75">
        <f t="shared" si="105"/>
        <v>100.85593249494549</v>
      </c>
      <c r="DA77" s="72">
        <f>(CZ77/MAX($CZ$2:CZ77))-1</f>
        <v>-6.5154352948151306E-3</v>
      </c>
      <c r="DC77" s="3">
        <f t="shared" si="84"/>
        <v>44756</v>
      </c>
      <c r="DD77" s="2">
        <f t="shared" si="85"/>
        <v>-4.7048376764635431E-4</v>
      </c>
      <c r="DE77" s="2">
        <f t="shared" si="86"/>
        <v>2.620228680732745E-3</v>
      </c>
      <c r="DF77" s="2" t="e">
        <f>NA()</f>
        <v>#N/A</v>
      </c>
      <c r="DG77" s="2">
        <f t="shared" si="87"/>
        <v>-2.6609923446452386E-4</v>
      </c>
      <c r="DH77" s="69"/>
      <c r="DI77" s="3">
        <f t="shared" si="59"/>
        <v>44756</v>
      </c>
      <c r="DJ77" s="2">
        <f t="shared" si="60"/>
        <v>6.1717528803368775E-2</v>
      </c>
      <c r="DK77" s="2">
        <f t="shared" si="61"/>
        <v>4.9278934618253091E-2</v>
      </c>
      <c r="DL77" s="2" t="e">
        <f>NA()</f>
        <v>#N/A</v>
      </c>
      <c r="DM77" s="2">
        <f t="shared" si="62"/>
        <v>1.8814451334066916E-2</v>
      </c>
      <c r="DO77" s="2">
        <f t="shared" si="106"/>
        <v>1.9648056523473647E-2</v>
      </c>
      <c r="DP77" s="72">
        <f t="shared" si="107"/>
        <v>-2.6609923446452386E-4</v>
      </c>
      <c r="DQ77" s="72">
        <v>1.0999999999999999E-2</v>
      </c>
      <c r="DR77" s="72">
        <f t="shared" si="112"/>
        <v>-1.4897613795098507E-4</v>
      </c>
      <c r="DS77" s="2" cm="1">
        <f t="array" ref="DS77">PRODUCT($DR$68:DR77+1)-1</f>
        <v>-3.2682778472314933E-4</v>
      </c>
      <c r="DT77" s="2" cm="1">
        <f t="array" ref="DT77">PRODUCT($DP$68:DP77+1)-1</f>
        <v>-5.8544403012505963E-4</v>
      </c>
      <c r="DU77" s="72">
        <f>DS77-MAX($DS$68:DS77)</f>
        <v>-9.9680918908717775E-4</v>
      </c>
      <c r="DZ77" s="47" t="s">
        <v>80</v>
      </c>
      <c r="EA77" s="2" cm="1">
        <f t="array" ref="EA77">(INDEX(DS68:DS738,COUNT(DS68:DS738),1)+1)^(252/COUNTIF(DS68:DS738,"&lt;&gt;#N/A"))-1</f>
        <v>1.8462272602970398E-2</v>
      </c>
      <c r="EB77" s="2">
        <f>_xlfn.MINIFS(DU68:DU738,DU68:DU738,"&lt;&gt;#N/A")</f>
        <v>-1.5045883522030623E-2</v>
      </c>
      <c r="EM77" s="72"/>
      <c r="EN77" s="72"/>
      <c r="EO77" s="72"/>
      <c r="EP77" s="72"/>
      <c r="EQ77" s="72"/>
      <c r="ER77" s="72"/>
      <c r="ES77" s="72"/>
      <c r="ET77" s="72"/>
      <c r="EU77" s="72"/>
      <c r="EV77" s="72"/>
      <c r="EX77" s="72"/>
      <c r="EY77" s="72"/>
      <c r="EZ77" s="72"/>
      <c r="FP77" s="3"/>
      <c r="FR77" s="2"/>
    </row>
    <row r="78" spans="1:174" x14ac:dyDescent="0.3">
      <c r="A78" s="3">
        <f t="shared" si="113"/>
        <v>45853</v>
      </c>
      <c r="B78" s="47" t="s">
        <v>161</v>
      </c>
      <c r="C78" s="2">
        <f>VLOOKUP(C$1,EMD_Returns!$B:$XFD,MATCH('Headline Attribution'!$B78,EMD_Returns!$8:$8,0)-1,FALSE)/100</f>
        <v>-2.3235707551997301E-3</v>
      </c>
      <c r="D78" s="2">
        <f>VLOOKUP(D$1,EMD_Returns!$B:$XFD,MATCH('Headline Attribution'!$B78,EMD_Returns!$8:$8,0)-1,FALSE)/100</f>
        <v>-7.0310203231727098E-4</v>
      </c>
      <c r="E78" s="2">
        <f>IFERROR(VLOOKUP(E$1,EMD_Returns!$B:$XFD,MATCH('Headline Attribution'!$B78,EMD_Returns!$8:$8,0)-1,FALSE)/100,"#N/A")</f>
        <v>2.2992539526001099E-4</v>
      </c>
      <c r="F78" s="2">
        <f>VLOOKUP(F$1,EMD_Returns!$B:$XFD,MATCH('Headline Attribution'!$B78,EMD_Returns!$8:$8,0)-1,FALSE)/100</f>
        <v>-1.60620785246635E-3</v>
      </c>
      <c r="G78" s="2"/>
      <c r="I78" s="9">
        <f t="shared" si="63"/>
        <v>45853</v>
      </c>
      <c r="J78" s="2">
        <f>VLOOKUP(J$1,EMD_Returns!$B:$XFD,MATCH('Headline Attribution'!$B78,EMD_Returns!$8:$8,0)-1,FALSE)/100</f>
        <v>-1.3426382305240501E-3</v>
      </c>
      <c r="K78" s="85">
        <f>VLOOKUP(K$1,EMD_Returns!$B:$XFD,MATCH('Headline Attribution'!$B78,EMD_Returns!$32:$32,0)-1,FALSE)/100</f>
        <v>-8.92969499999952E-4</v>
      </c>
      <c r="L78" s="2">
        <f t="shared" si="114"/>
        <v>-4.496687305240981E-4</v>
      </c>
      <c r="M78" s="2">
        <f t="shared" si="115"/>
        <v>6.3915524586535266E-3</v>
      </c>
      <c r="N78" s="2" t="e">
        <f t="shared" si="116"/>
        <v>#N/A</v>
      </c>
      <c r="O78" s="2">
        <f t="array" ref="O78">(PRODUCT($J$2:J78+1))-1</f>
        <v>3.0111063238204006E-2</v>
      </c>
      <c r="P78" s="2">
        <f t="array" ref="P78">(PRODUCT($K$2:K78+1))-1</f>
        <v>2.3719510779550479E-2</v>
      </c>
      <c r="Q78" s="69">
        <f t="shared" si="117"/>
        <v>103.01110632382036</v>
      </c>
      <c r="R78" s="69">
        <f t="shared" si="118"/>
        <v>102.37195107795506</v>
      </c>
      <c r="T78" s="3">
        <f t="shared" si="64"/>
        <v>45853</v>
      </c>
      <c r="U78" s="70">
        <f>VLOOKUP(U$1,Market_Values!B:XFD,MATCH('Headline Attribution'!$B78,EMD_Returns!$8:$8,0)-1,FALSE)</f>
        <v>187607934.39105299</v>
      </c>
      <c r="V78" s="70">
        <f>VLOOKUP(V$1,Market_Values!$B:$XFD,MATCH('Headline Attribution'!$B78,EMD_Returns!$8:$8,0)-1,FALSE)</f>
        <v>191777007.63518</v>
      </c>
      <c r="W78" s="70">
        <f>VLOOKUP(W$1,Market_Values!$B:$XFD,MATCH('Headline Attribution'!$B78,EMD_Returns!$8:$8,0)-1,FALSE)</f>
        <v>106799453.93697</v>
      </c>
      <c r="X78" s="70">
        <f>VLOOKUP(X$1,Market_Values!$B:$XFD,MATCH('Headline Attribution'!$B78,EMD_Returns!$8:$8,0)-1,FALSE)</f>
        <v>404320305.825409</v>
      </c>
      <c r="Y78" s="70"/>
      <c r="Z78" s="71"/>
      <c r="AA78" s="3">
        <f t="shared" si="65"/>
        <v>45853</v>
      </c>
      <c r="AB78" s="72">
        <f t="shared" si="89"/>
        <v>-2.3235707551997301E-3</v>
      </c>
      <c r="AC78" s="72">
        <f t="shared" si="90"/>
        <v>-7.0310203231727098E-4</v>
      </c>
      <c r="AD78" s="72">
        <f t="shared" si="91"/>
        <v>2.2992539526001099E-4</v>
      </c>
      <c r="AE78" s="72">
        <f t="shared" si="92"/>
        <v>-1.60620785246635E-3</v>
      </c>
      <c r="AF78" s="72"/>
      <c r="AG78" s="2"/>
      <c r="AH78" s="9">
        <f t="shared" si="66"/>
        <v>45853</v>
      </c>
      <c r="AI78" s="2">
        <f t="array" ref="AI78">PRODUCT(AB$2:AB78+1)-1</f>
        <v>2.0045220383780427E-2</v>
      </c>
      <c r="AJ78" s="2">
        <f t="array" ref="AJ78">PRODUCT($AC$2:AC78+1)-1</f>
        <v>1.7448061370523238E-2</v>
      </c>
      <c r="AK78" s="2" cm="1">
        <f t="array" ref="AK78">IFERROR(PRODUCT($AD$2:AD78+1)-1,"#N/A")</f>
        <v>6.8163609195462938E-2</v>
      </c>
      <c r="AL78" s="2">
        <f t="array" ref="AL78">PRODUCT(AE$2:AE78+1)-1</f>
        <v>2.3157595503654704E-2</v>
      </c>
      <c r="AM78" s="2"/>
      <c r="AN78" s="2"/>
      <c r="AO78" s="3">
        <f t="shared" si="67"/>
        <v>45853</v>
      </c>
      <c r="AP78" s="2">
        <f t="shared" si="94"/>
        <v>-1.3426382305241043E-3</v>
      </c>
      <c r="AQ78" s="2">
        <f t="shared" si="68"/>
        <v>-4.4966873052415231E-4</v>
      </c>
      <c r="AR78" s="2">
        <f t="shared" si="95"/>
        <v>6.3915524586535266E-3</v>
      </c>
      <c r="AS78" s="2" t="e">
        <f t="shared" si="119"/>
        <v>#N/A</v>
      </c>
      <c r="AT78" s="2">
        <f t="array" ref="AT78">PRODUCT($AP$2:AP78+1)-1</f>
        <v>3.7843493178859822E-2</v>
      </c>
      <c r="AU78" s="2">
        <f t="shared" si="69"/>
        <v>2.3719510779550479E-2</v>
      </c>
      <c r="AV78" s="69">
        <f t="shared" si="120"/>
        <v>103.7843493178861</v>
      </c>
      <c r="AW78" s="69">
        <f t="shared" si="70"/>
        <v>102.37195107795506</v>
      </c>
      <c r="AX78" s="2"/>
      <c r="AY78" s="2">
        <f t="shared" si="108"/>
        <v>-6.931281631745367E-4</v>
      </c>
      <c r="AZ78" s="2">
        <f t="shared" si="109"/>
        <v>-1.080820658915745E-3</v>
      </c>
      <c r="BA78" s="2">
        <f t="shared" si="121"/>
        <v>-3.8769249574120831E-4</v>
      </c>
      <c r="BB78" s="2">
        <f t="shared" si="110"/>
        <v>-3.0601500638171268E-4</v>
      </c>
      <c r="BC78" s="2"/>
      <c r="BD78" s="78">
        <f t="shared" si="71"/>
        <v>45853</v>
      </c>
      <c r="BE78" s="2">
        <f t="shared" si="111"/>
        <v>-1.366459285174669E-3</v>
      </c>
      <c r="BF78" s="72">
        <f t="shared" si="100"/>
        <v>-3.0601500638171268E-4</v>
      </c>
      <c r="BG78" s="2" cm="1">
        <f t="array" ref="BG78">(PRODUCT(BF$2:BF78+1))-1</f>
        <v>-1.5900353129224554E-3</v>
      </c>
      <c r="BH78" s="72">
        <f t="shared" si="101"/>
        <v>7.981587771575982E-3</v>
      </c>
      <c r="BI78" s="73">
        <f t="shared" si="102"/>
        <v>-400432.11877907394</v>
      </c>
      <c r="BJ78" s="74">
        <f>SUM($BI$2:BI78)</f>
        <v>18277817.283663873</v>
      </c>
      <c r="BK78" s="72">
        <f t="shared" si="72"/>
        <v>2.8563862625892401E-4</v>
      </c>
      <c r="BL78" s="2">
        <f>SUM($BK$2:BK78)</f>
        <v>3.5998873604520666E-3</v>
      </c>
      <c r="BM78" s="2"/>
      <c r="BN78" s="79">
        <f t="shared" si="73"/>
        <v>45853</v>
      </c>
      <c r="BO78" s="2">
        <f t="array" ref="BO78">(PRODUCT(AB$2:AB78+1)-1)-(PRODUCT($K$2:$K78+1)-1)</f>
        <v>-3.6742903957700523E-3</v>
      </c>
      <c r="BP78" s="2">
        <f t="array" ref="BP78">AJ78-(PRODUCT($K$2:K78+1)-1)</f>
        <v>-6.271449409027241E-3</v>
      </c>
      <c r="BQ78" s="2" t="e">
        <f>NA()</f>
        <v>#N/A</v>
      </c>
      <c r="BR78" s="2">
        <f t="array" ref="BR78">(PRODUCT(AE$2:AE78+1)-1)-(PRODUCT($K$2:$K78+1)-1)</f>
        <v>-5.6191527589577461E-4</v>
      </c>
      <c r="BS78" s="2"/>
      <c r="BT78" s="3">
        <f t="shared" si="74"/>
        <v>45853</v>
      </c>
      <c r="BU78" s="2">
        <f t="shared" si="75"/>
        <v>-7.0310203231727098E-4</v>
      </c>
      <c r="BV78" s="2">
        <f t="shared" si="76"/>
        <v>1.8986746768268102E-4</v>
      </c>
      <c r="BW78" s="2" cm="1">
        <f t="array" ref="BW78">PRODUCT($BU$2:BU78+1)-1</f>
        <v>1.7448061370523238E-2</v>
      </c>
      <c r="BX78" s="2">
        <f t="array" ref="BX78">BW78-(PRODUCT($K$2:K78+1)-1)</f>
        <v>-6.271449409027241E-3</v>
      </c>
      <c r="BY78" s="2">
        <f t="shared" si="77"/>
        <v>2.1321332419842942E-5</v>
      </c>
      <c r="BZ78" s="2"/>
      <c r="CC78" s="3">
        <v>44757</v>
      </c>
      <c r="CD78" s="2">
        <v>9.2086206883352801E-3</v>
      </c>
      <c r="CE78" s="2">
        <v>6.6726309389519897E-3</v>
      </c>
      <c r="CF78" s="2" t="e">
        <f>NA()</f>
        <v>#N/A</v>
      </c>
      <c r="CG78" s="2">
        <v>1.0619446040908399E-2</v>
      </c>
      <c r="CH78" s="2">
        <v>9.8268633432230246E-3</v>
      </c>
      <c r="CJ78" s="9">
        <f t="shared" si="78"/>
        <v>44757</v>
      </c>
      <c r="CK78" s="2">
        <f t="array" ref="CK78">PRODUCT(CD$2:CD78+1)-1</f>
        <v>-7.4971654528558807E-2</v>
      </c>
      <c r="CL78" s="2">
        <f t="array" ref="CL78">PRODUCT(CE$2:CE78+1)-1</f>
        <v>-7.6199860904646255E-2</v>
      </c>
      <c r="CM78" s="2"/>
      <c r="CN78" s="2">
        <f t="array" ref="CN78">PRODUCT(CG$2:CG78+1)-1</f>
        <v>-0.10740088051403662</v>
      </c>
      <c r="CO78" s="2">
        <f t="array" ref="CO78">PRODUCT(CH$2:CH78+1)-1</f>
        <v>-0.11496533033839473</v>
      </c>
      <c r="CQ78" s="9">
        <f t="shared" si="79"/>
        <v>44757</v>
      </c>
      <c r="CR78" s="72">
        <f t="shared" si="80"/>
        <v>3.9993675809835927E-2</v>
      </c>
      <c r="CS78" s="72">
        <f t="shared" si="81"/>
        <v>3.8765469433748478E-2</v>
      </c>
      <c r="CT78" s="72"/>
      <c r="CU78" s="72">
        <f t="shared" si="82"/>
        <v>7.5644498243581104E-3</v>
      </c>
      <c r="CV78" s="72"/>
      <c r="CW78" s="3">
        <f t="shared" si="83"/>
        <v>44757</v>
      </c>
      <c r="CX78" s="75">
        <f t="shared" si="103"/>
        <v>88.93802371378311</v>
      </c>
      <c r="CY78" s="75">
        <f t="shared" si="104"/>
        <v>88.114076666909781</v>
      </c>
      <c r="CZ78" s="75">
        <f t="shared" si="105"/>
        <v>100.93509127944225</v>
      </c>
      <c r="DA78" s="72">
        <f>(CZ78/MAX($CZ$2:CZ78))-1</f>
        <v>-5.7356791752404268E-3</v>
      </c>
      <c r="DC78" s="3">
        <f t="shared" si="84"/>
        <v>44757</v>
      </c>
      <c r="DD78" s="2">
        <f t="shared" si="85"/>
        <v>-6.1824265488774448E-4</v>
      </c>
      <c r="DE78" s="2">
        <f t="shared" si="86"/>
        <v>-3.1542324042710349E-3</v>
      </c>
      <c r="DF78" s="2" t="e">
        <f>NA()</f>
        <v>#N/A</v>
      </c>
      <c r="DG78" s="2">
        <f t="shared" si="87"/>
        <v>7.9258269768537476E-4</v>
      </c>
      <c r="DH78" s="69"/>
      <c r="DI78" s="3">
        <f t="shared" si="59"/>
        <v>44757</v>
      </c>
      <c r="DJ78" s="2">
        <f t="shared" si="60"/>
        <v>6.1093590343023293E-2</v>
      </c>
      <c r="DK78" s="2">
        <f t="shared" si="61"/>
        <v>4.7757227056552859E-2</v>
      </c>
      <c r="DL78" s="2" t="e">
        <f>NA()</f>
        <v>#N/A</v>
      </c>
      <c r="DM78" s="2">
        <f t="shared" si="62"/>
        <v>1.9129874290736922E-2</v>
      </c>
      <c r="DO78" s="2">
        <f t="shared" si="106"/>
        <v>1.9680279086730913E-2</v>
      </c>
      <c r="DP78" s="72">
        <f t="shared" si="107"/>
        <v>7.9258269768537476E-4</v>
      </c>
      <c r="DQ78" s="72">
        <v>1.0999999999999999E-2</v>
      </c>
      <c r="DR78" s="72">
        <f t="shared" si="112"/>
        <v>4.4300233935286814E-4</v>
      </c>
      <c r="DS78" s="2" cm="1">
        <f t="array" ref="DS78">PRODUCT($DR$68:DR78+1)-1</f>
        <v>1.1602976915647822E-4</v>
      </c>
      <c r="DT78" s="2" cm="1">
        <f t="array" ref="DT78">PRODUCT($DP$68:DP78+1)-1</f>
        <v>2.0667465475154856E-4</v>
      </c>
      <c r="DU78" s="72">
        <f>DS78-MAX($DS$68:DS78)</f>
        <v>-5.539516352075502E-4</v>
      </c>
      <c r="DZ78" s="47" t="s">
        <v>58</v>
      </c>
      <c r="EA78" s="72">
        <f>EA76-EA77</f>
        <v>1.2306000819758633E-2</v>
      </c>
      <c r="EB78" s="72">
        <f>EB76-EB77</f>
        <v>-8.5842043555928171E-3</v>
      </c>
      <c r="EM78" s="72"/>
      <c r="EN78" s="72"/>
      <c r="EO78" s="72"/>
      <c r="EP78" s="72"/>
      <c r="EQ78" s="72"/>
      <c r="ER78" s="72"/>
      <c r="ES78" s="72"/>
      <c r="ET78" s="72"/>
      <c r="EU78" s="72"/>
      <c r="EV78" s="72"/>
      <c r="EX78" s="72"/>
      <c r="EY78" s="72"/>
      <c r="EZ78" s="72"/>
      <c r="FP78" s="3"/>
      <c r="FR78" s="2"/>
    </row>
    <row r="79" spans="1:174" x14ac:dyDescent="0.3">
      <c r="A79" s="3">
        <f t="shared" si="113"/>
        <v>45854</v>
      </c>
      <c r="B79" s="47" t="s">
        <v>162</v>
      </c>
      <c r="C79" s="2">
        <f>VLOOKUP(C$1,EMD_Returns!$B:$XFD,MATCH('Headline Attribution'!$B79,EMD_Returns!$8:$8,0)-1,FALSE)/100</f>
        <v>5.9764352066271598E-4</v>
      </c>
      <c r="D79" s="2">
        <f>VLOOKUP(D$1,EMD_Returns!$B:$XFD,MATCH('Headline Attribution'!$B79,EMD_Returns!$8:$8,0)-1,FALSE)/100</f>
        <v>-1.42101520881666E-3</v>
      </c>
      <c r="E79" s="2">
        <f>IFERROR(VLOOKUP(E$1,EMD_Returns!$B:$XFD,MATCH('Headline Attribution'!$B79,EMD_Returns!$8:$8,0)-1,FALSE)/100,"#N/A")</f>
        <v>-8.6504667017517399E-4</v>
      </c>
      <c r="F79" s="2">
        <f>VLOOKUP(F$1,EMD_Returns!$B:$XFD,MATCH('Headline Attribution'!$B79,EMD_Returns!$8:$8,0)-1,FALSE)/100</f>
        <v>-1.6835730976927398E-3</v>
      </c>
      <c r="G79" s="2"/>
      <c r="I79" s="9">
        <f t="shared" si="63"/>
        <v>45854</v>
      </c>
      <c r="J79" s="2">
        <f>VLOOKUP(J$1,EMD_Returns!$B:$XFD,MATCH('Headline Attribution'!$B79,EMD_Returns!$8:$8,0)-1,FALSE)/100</f>
        <v>-1.0485345897896E-3</v>
      </c>
      <c r="K79" s="85">
        <f>VLOOKUP(K$1,EMD_Returns!$B:$XFD,MATCH('Headline Attribution'!$B79,EMD_Returns!$32:$32,0)-1,FALSE)/100</f>
        <v>-1.5800309000000301E-3</v>
      </c>
      <c r="L79" s="2">
        <f t="shared" si="114"/>
        <v>5.3149631021043005E-4</v>
      </c>
      <c r="M79" s="2">
        <f t="shared" si="115"/>
        <v>6.9289538374879278E-3</v>
      </c>
      <c r="N79" s="2" t="e">
        <f t="shared" si="116"/>
        <v>#N/A</v>
      </c>
      <c r="O79" s="2">
        <f t="array" ref="O79">(PRODUCT($J$2:J79+1))-1</f>
        <v>2.9030956157073851E-2</v>
      </c>
      <c r="P79" s="2">
        <f t="array" ref="P79">(PRODUCT($K$2:K79+1))-1</f>
        <v>2.2102002319585923E-2</v>
      </c>
      <c r="Q79" s="69">
        <f t="shared" si="117"/>
        <v>102.90309561570734</v>
      </c>
      <c r="R79" s="69">
        <f t="shared" si="118"/>
        <v>102.21020023195859</v>
      </c>
      <c r="T79" s="3">
        <f t="shared" si="64"/>
        <v>45854</v>
      </c>
      <c r="U79" s="70">
        <f>VLOOKUP(U$1,Market_Values!B:XFD,MATCH('Headline Attribution'!$B79,EMD_Returns!$8:$8,0)-1,FALSE)</f>
        <v>187172005.429088</v>
      </c>
      <c r="V79" s="70">
        <f>VLOOKUP(V$1,Market_Values!$B:$XFD,MATCH('Headline Attribution'!$B79,EMD_Returns!$8:$8,0)-1,FALSE)</f>
        <v>191642168.83136001</v>
      </c>
      <c r="W79" s="70">
        <f>VLOOKUP(W$1,Market_Values!$B:$XFD,MATCH('Headline Attribution'!$B79,EMD_Returns!$8:$8,0)-1,FALSE)</f>
        <v>106824009.84363</v>
      </c>
      <c r="X79" s="70">
        <f>VLOOKUP(X$1,Market_Values!$B:$XFD,MATCH('Headline Attribution'!$B79,EMD_Returns!$8:$8,0)-1,FALSE)</f>
        <v>403654859.80737901</v>
      </c>
      <c r="Y79" s="70"/>
      <c r="Z79" s="71"/>
      <c r="AA79" s="3">
        <f t="shared" si="65"/>
        <v>45854</v>
      </c>
      <c r="AB79" s="72">
        <f t="shared" si="89"/>
        <v>5.9764352066271598E-4</v>
      </c>
      <c r="AC79" s="72">
        <f t="shared" si="90"/>
        <v>-1.42101520881666E-3</v>
      </c>
      <c r="AD79" s="72">
        <f t="shared" si="91"/>
        <v>-8.6504667017517399E-4</v>
      </c>
      <c r="AE79" s="72">
        <f t="shared" si="92"/>
        <v>-1.6835730976927398E-3</v>
      </c>
      <c r="AF79" s="72"/>
      <c r="AG79" s="2"/>
      <c r="AH79" s="9">
        <f t="shared" si="66"/>
        <v>45854</v>
      </c>
      <c r="AI79" s="2">
        <f t="array" ref="AI79">PRODUCT(AB$2:AB79+1)-1</f>
        <v>2.0654843800525846E-2</v>
      </c>
      <c r="AJ79" s="2">
        <f t="array" ref="AJ79">PRODUCT($AC$2:AC79+1)-1</f>
        <v>1.6002252201134715E-2</v>
      </c>
      <c r="AK79" s="2" cm="1">
        <f t="array" ref="AK79">IFERROR(PRODUCT($AD$2:AD79+1)-1,"#N/A")</f>
        <v>6.7239597822126074E-2</v>
      </c>
      <c r="AL79" s="2">
        <f t="array" ref="AL79">PRODUCT(AE$2:AE79+1)-1</f>
        <v>2.1435034901164718E-2</v>
      </c>
      <c r="AM79" s="2"/>
      <c r="AN79" s="2"/>
      <c r="AO79" s="3">
        <f t="shared" si="67"/>
        <v>45854</v>
      </c>
      <c r="AP79" s="2">
        <f t="shared" si="94"/>
        <v>-1.0485345897896191E-3</v>
      </c>
      <c r="AQ79" s="2">
        <f t="shared" si="68"/>
        <v>5.3149631021041097E-4</v>
      </c>
      <c r="AR79" s="2">
        <f t="shared" si="95"/>
        <v>6.9289538374879278E-3</v>
      </c>
      <c r="AS79" s="2" t="e">
        <f t="shared" si="119"/>
        <v>#N/A</v>
      </c>
      <c r="AT79" s="2">
        <f t="array" ref="AT79">PRODUCT($AP$2:AP79+1)-1</f>
        <v>3.6755278377473832E-2</v>
      </c>
      <c r="AU79" s="2">
        <f t="shared" si="69"/>
        <v>2.2102002319585923E-2</v>
      </c>
      <c r="AV79" s="69">
        <f t="shared" si="120"/>
        <v>103.67552783774748</v>
      </c>
      <c r="AW79" s="69">
        <f t="shared" si="70"/>
        <v>102.21020023195859</v>
      </c>
      <c r="AX79" s="2"/>
      <c r="AY79" s="2">
        <f t="shared" si="108"/>
        <v>-1.3232116588948581E-3</v>
      </c>
      <c r="AZ79" s="2">
        <f t="shared" si="109"/>
        <v>-1.4873741079627634E-3</v>
      </c>
      <c r="BA79" s="2">
        <f t="shared" si="121"/>
        <v>-1.6416244906790529E-4</v>
      </c>
      <c r="BB79" s="2">
        <f t="shared" si="110"/>
        <v>-1.2961071719666209E-4</v>
      </c>
      <c r="BC79" s="2"/>
      <c r="BD79" s="78">
        <f t="shared" si="71"/>
        <v>45854</v>
      </c>
      <c r="BE79" s="2">
        <f t="shared" si="111"/>
        <v>-1.0117423177540125E-3</v>
      </c>
      <c r="BF79" s="72">
        <f t="shared" si="100"/>
        <v>-1.2961071719666209E-4</v>
      </c>
      <c r="BG79" s="2" cm="1">
        <f t="array" ref="BG79">(PRODUCT(BF$2:BF79+1))-1</f>
        <v>-1.7194399445018549E-3</v>
      </c>
      <c r="BH79" s="72">
        <f t="shared" si="101"/>
        <v>8.6483937819897827E-3</v>
      </c>
      <c r="BI79" s="73">
        <f t="shared" si="102"/>
        <v>472655.97153472441</v>
      </c>
      <c r="BJ79" s="74">
        <f>SUM($BI$2:BI79)</f>
        <v>18750473.255198598</v>
      </c>
      <c r="BK79" s="72">
        <f t="shared" si="72"/>
        <v>-4.7563179020875088E-4</v>
      </c>
      <c r="BL79" s="2">
        <f>SUM($BK$2:BK79)</f>
        <v>3.1242555702433155E-3</v>
      </c>
      <c r="BM79" s="2"/>
      <c r="BN79" s="79">
        <f t="shared" si="73"/>
        <v>45854</v>
      </c>
      <c r="BO79" s="2">
        <f t="array" ref="BO79">(PRODUCT(AB$2:AB79+1)-1)-(PRODUCT($K$2:$K79+1)-1)</f>
        <v>-1.4471585190600766E-3</v>
      </c>
      <c r="BP79" s="2">
        <f t="array" ref="BP79">AJ79-(PRODUCT($K$2:K79+1)-1)</f>
        <v>-6.0997501184512082E-3</v>
      </c>
      <c r="BQ79" s="2" t="e">
        <f>NA()</f>
        <v>#N/A</v>
      </c>
      <c r="BR79" s="2">
        <f t="array" ref="BR79">(PRODUCT(AE$2:AE79+1)-1)-(PRODUCT($K$2:$K79+1)-1)</f>
        <v>-6.6696741842120488E-4</v>
      </c>
      <c r="BS79" s="2"/>
      <c r="BT79" s="3">
        <f t="shared" si="74"/>
        <v>45854</v>
      </c>
      <c r="BU79" s="2">
        <f t="shared" si="75"/>
        <v>-1.42101520881666E-3</v>
      </c>
      <c r="BV79" s="2">
        <f t="shared" si="76"/>
        <v>1.5901569118337007E-4</v>
      </c>
      <c r="BW79" s="2" cm="1">
        <f t="array" ref="BW79">PRODUCT($BU$2:BU79+1)-1</f>
        <v>1.6002252201134715E-2</v>
      </c>
      <c r="BX79" s="2">
        <f t="array" ref="BX79">BW79-(PRODUCT($K$2:K79+1)-1)</f>
        <v>-6.0997501184512082E-3</v>
      </c>
      <c r="BY79" s="2">
        <f t="shared" si="77"/>
        <v>1.7881135163720288E-5</v>
      </c>
      <c r="BZ79" s="2"/>
      <c r="CC79" s="3">
        <v>44760</v>
      </c>
      <c r="CD79" s="2">
        <v>2.5889222666286597E-3</v>
      </c>
      <c r="CE79" s="2">
        <v>9.1584056675064805E-4</v>
      </c>
      <c r="CF79" s="2" t="e">
        <f>NA()</f>
        <v>#N/A</v>
      </c>
      <c r="CG79" s="2">
        <v>1.93020413168865E-3</v>
      </c>
      <c r="CH79" s="2">
        <v>2.0828017131389043E-3</v>
      </c>
      <c r="CJ79" s="9">
        <f t="shared" si="78"/>
        <v>44760</v>
      </c>
      <c r="CK79" s="2">
        <f t="array" ref="CK79">PRODUCT(CD$2:CD79+1)-1</f>
        <v>-7.2576828047705155E-2</v>
      </c>
      <c r="CL79" s="2">
        <f t="array" ref="CL79">PRODUCT(CE$2:CE79+1)-1</f>
        <v>-7.5353807261692829E-2</v>
      </c>
      <c r="CM79" s="2"/>
      <c r="CN79" s="2">
        <f t="array" ref="CN79">PRODUCT(CG$2:CG79+1)-1</f>
        <v>-0.10567798200566314</v>
      </c>
      <c r="CO79" s="2">
        <f t="array" ref="CO79">PRODUCT(CH$2:CH79+1)-1</f>
        <v>-0.11312197861223616</v>
      </c>
      <c r="CQ79" s="9">
        <f t="shared" si="79"/>
        <v>44760</v>
      </c>
      <c r="CR79" s="72">
        <f t="shared" si="80"/>
        <v>4.0545150564531007E-2</v>
      </c>
      <c r="CS79" s="72">
        <f t="shared" si="81"/>
        <v>3.7768171350543334E-2</v>
      </c>
      <c r="CT79" s="72"/>
      <c r="CU79" s="72">
        <f t="shared" si="82"/>
        <v>7.4439966065730223E-3</v>
      </c>
      <c r="CV79" s="72"/>
      <c r="CW79" s="3">
        <f t="shared" si="83"/>
        <v>44760</v>
      </c>
      <c r="CX79" s="75">
        <f t="shared" si="103"/>
        <v>89.109692254619674</v>
      </c>
      <c r="CY79" s="75">
        <f t="shared" si="104"/>
        <v>88.29760081674327</v>
      </c>
      <c r="CZ79" s="75">
        <f t="shared" si="105"/>
        <v>100.91972084220255</v>
      </c>
      <c r="DA79" s="72">
        <f>(CZ79/MAX($CZ$2:CZ79))-1</f>
        <v>-5.8870861552033915E-3</v>
      </c>
      <c r="DC79" s="3">
        <f t="shared" si="84"/>
        <v>44760</v>
      </c>
      <c r="DD79" s="2">
        <f t="shared" si="85"/>
        <v>5.0612055348975542E-4</v>
      </c>
      <c r="DE79" s="2">
        <f t="shared" si="86"/>
        <v>-1.1669611463882563E-3</v>
      </c>
      <c r="DF79" s="2" t="e">
        <f>NA()</f>
        <v>#N/A</v>
      </c>
      <c r="DG79" s="2">
        <f t="shared" si="87"/>
        <v>-1.5259758145025424E-4</v>
      </c>
      <c r="DH79" s="69"/>
      <c r="DI79" s="3">
        <f t="shared" si="59"/>
        <v>44760</v>
      </c>
      <c r="DJ79" s="2">
        <f t="shared" si="60"/>
        <v>5.6699112152172687E-2</v>
      </c>
      <c r="DK79" s="2">
        <f t="shared" si="61"/>
        <v>4.4026119478509519E-2</v>
      </c>
      <c r="DL79" s="2" t="e">
        <f>NA()</f>
        <v>#N/A</v>
      </c>
      <c r="DM79" s="2">
        <f t="shared" si="62"/>
        <v>1.8580676903167861E-2</v>
      </c>
      <c r="DO79" s="2">
        <f t="shared" si="106"/>
        <v>1.9478331509258897E-2</v>
      </c>
      <c r="DP79" s="72">
        <f t="shared" si="107"/>
        <v>-1.5259758145025424E-4</v>
      </c>
      <c r="DQ79" s="72">
        <v>1.0999999999999999E-2</v>
      </c>
      <c r="DR79" s="72">
        <f t="shared" si="112"/>
        <v>-8.6176446640457769E-5</v>
      </c>
      <c r="DS79" s="2" cm="1">
        <f t="array" ref="DS79">PRODUCT($DR$68:DR79+1)-1</f>
        <v>2.984332348288099E-5</v>
      </c>
      <c r="DT79" s="2" cm="1">
        <f t="array" ref="DT79">PRODUCT($DP$68:DP79+1)-1</f>
        <v>5.404553524890332E-5</v>
      </c>
      <c r="DU79" s="72">
        <f>DS79-MAX($DS$68:DS79)</f>
        <v>-6.4013808088114743E-4</v>
      </c>
      <c r="EM79" s="72"/>
      <c r="EN79" s="72"/>
      <c r="EO79" s="72"/>
      <c r="EP79" s="72"/>
      <c r="EQ79" s="72"/>
      <c r="ER79" s="72"/>
      <c r="ES79" s="72"/>
      <c r="ET79" s="72"/>
      <c r="EU79" s="72"/>
      <c r="EV79" s="72"/>
      <c r="EX79" s="72"/>
      <c r="EY79" s="72"/>
      <c r="EZ79" s="72"/>
      <c r="FP79" s="3"/>
      <c r="FR79" s="2"/>
    </row>
    <row r="80" spans="1:174" x14ac:dyDescent="0.3">
      <c r="A80" s="3">
        <f t="shared" si="113"/>
        <v>45855</v>
      </c>
      <c r="B80" s="47" t="s">
        <v>163</v>
      </c>
      <c r="C80" s="2">
        <f>VLOOKUP(C$1,EMD_Returns!$B:$XFD,MATCH('Headline Attribution'!$B80,EMD_Returns!$8:$8,0)-1,FALSE)/100</f>
        <v>8.2435374037936892E-4</v>
      </c>
      <c r="D80" s="2">
        <f>VLOOKUP(D$1,EMD_Returns!$B:$XFD,MATCH('Headline Attribution'!$B80,EMD_Returns!$8:$8,0)-1,FALSE)/100</f>
        <v>3.12150132019018E-3</v>
      </c>
      <c r="E80" s="2">
        <f>IFERROR(VLOOKUP(E$1,EMD_Returns!$B:$XFD,MATCH('Headline Attribution'!$B80,EMD_Returns!$8:$8,0)-1,FALSE)/100,"#N/A")</f>
        <v>6.4783308913440906E-4</v>
      </c>
      <c r="F80" s="2">
        <f>VLOOKUP(F$1,EMD_Returns!$B:$XFD,MATCH('Headline Attribution'!$B80,EMD_Returns!$8:$8,0)-1,FALSE)/100</f>
        <v>9.5750295478613801E-4</v>
      </c>
      <c r="G80" s="2"/>
      <c r="I80" s="9">
        <f t="shared" si="63"/>
        <v>45855</v>
      </c>
      <c r="J80" s="2">
        <f>VLOOKUP(J$1,EMD_Returns!$B:$XFD,MATCH('Headline Attribution'!$B80,EMD_Returns!$8:$8,0)-1,FALSE)/100</f>
        <v>1.3583982141045501E-3</v>
      </c>
      <c r="K80" s="85">
        <f>VLOOKUP(K$1,EMD_Returns!$B:$XFD,MATCH('Headline Attribution'!$B80,EMD_Returns!$32:$32,0)-1,FALSE)/100</f>
        <v>5.6146424000003104E-4</v>
      </c>
      <c r="L80" s="2">
        <f t="shared" si="114"/>
        <v>7.9693397410451905E-4</v>
      </c>
      <c r="M80" s="2">
        <f t="shared" si="115"/>
        <v>7.7529139266550029E-3</v>
      </c>
      <c r="N80" s="2" t="e">
        <f t="shared" si="116"/>
        <v>#N/A</v>
      </c>
      <c r="O80" s="2">
        <f t="array" ref="O80">(PRODUCT($J$2:J80+1))-1</f>
        <v>3.042878997017584E-2</v>
      </c>
      <c r="P80" s="2">
        <f t="array" ref="P80">(PRODUCT($K$2:K80+1))-1</f>
        <v>2.2675876043520837E-2</v>
      </c>
      <c r="Q80" s="69">
        <f t="shared" si="117"/>
        <v>103.04287899701755</v>
      </c>
      <c r="R80" s="69">
        <f t="shared" si="118"/>
        <v>102.26758760435209</v>
      </c>
      <c r="T80" s="3">
        <f t="shared" si="64"/>
        <v>45855</v>
      </c>
      <c r="U80" s="70">
        <f>VLOOKUP(U$1,Market_Values!B:XFD,MATCH('Headline Attribution'!$B80,EMD_Returns!$8:$8,0)-1,FALSE)</f>
        <v>187283867.565382</v>
      </c>
      <c r="V80" s="70">
        <f>VLOOKUP(V$1,Market_Values!$B:$XFD,MATCH('Headline Attribution'!$B80,EMD_Returns!$8:$8,0)-1,FALSE)</f>
        <v>191369842.39480001</v>
      </c>
      <c r="W80" s="70">
        <f>VLOOKUP(W$1,Market_Values!$B:$XFD,MATCH('Headline Attribution'!$B80,EMD_Returns!$8:$8,0)-1,FALSE)</f>
        <v>106731602.08961999</v>
      </c>
      <c r="X80" s="70">
        <f>VLOOKUP(X$1,Market_Values!$B:$XFD,MATCH('Headline Attribution'!$B80,EMD_Returns!$8:$8,0)-1,FALSE)</f>
        <v>402965839.86492097</v>
      </c>
      <c r="Y80" s="70"/>
      <c r="Z80" s="71"/>
      <c r="AA80" s="3">
        <f t="shared" si="65"/>
        <v>45855</v>
      </c>
      <c r="AB80" s="72">
        <f t="shared" si="89"/>
        <v>8.2435374037936892E-4</v>
      </c>
      <c r="AC80" s="72">
        <f t="shared" si="90"/>
        <v>3.12150132019018E-3</v>
      </c>
      <c r="AD80" s="72">
        <f t="shared" si="91"/>
        <v>6.4783308913440906E-4</v>
      </c>
      <c r="AE80" s="72">
        <f t="shared" si="92"/>
        <v>9.5750295478613801E-4</v>
      </c>
      <c r="AF80" s="72"/>
      <c r="AG80" s="2"/>
      <c r="AH80" s="9">
        <f t="shared" si="66"/>
        <v>45855</v>
      </c>
      <c r="AI80" s="2">
        <f t="array" ref="AI80">PRODUCT(AB$2:AB80+1)-1</f>
        <v>2.1496224438649181E-2</v>
      </c>
      <c r="AJ80" s="2">
        <f t="array" ref="AJ80">PRODUCT($AC$2:AC80+1)-1</f>
        <v>1.9173704572696737E-2</v>
      </c>
      <c r="AK80" s="2" cm="1">
        <f t="array" ref="AK80">IFERROR(PRODUCT($AD$2:AD80+1)-1,"#N/A")</f>
        <v>6.7930990947629777E-2</v>
      </c>
      <c r="AL80" s="2">
        <f t="array" ref="AL80">PRODUCT(AE$2:AE80+1)-1</f>
        <v>2.2413061965204761E-2</v>
      </c>
      <c r="AM80" s="2"/>
      <c r="AN80" s="2"/>
      <c r="AO80" s="3">
        <f t="shared" si="67"/>
        <v>45855</v>
      </c>
      <c r="AP80" s="2">
        <f t="shared" si="94"/>
        <v>1.3583982141045893E-3</v>
      </c>
      <c r="AQ80" s="2">
        <f t="shared" si="68"/>
        <v>7.969339741045583E-4</v>
      </c>
      <c r="AR80" s="2">
        <f t="shared" si="95"/>
        <v>7.7529139266550029E-3</v>
      </c>
      <c r="AS80" s="2" t="e">
        <f t="shared" si="119"/>
        <v>#N/A</v>
      </c>
      <c r="AT80" s="2">
        <f t="array" ref="AT80">PRODUCT($AP$2:AP80+1)-1</f>
        <v>3.8163604896085168E-2</v>
      </c>
      <c r="AU80" s="2">
        <f t="shared" si="69"/>
        <v>2.2675876043520837E-2</v>
      </c>
      <c r="AV80" s="69">
        <f t="shared" si="120"/>
        <v>103.81636048960863</v>
      </c>
      <c r="AW80" s="69">
        <f t="shared" si="70"/>
        <v>102.26758760435209</v>
      </c>
      <c r="AX80" s="2"/>
      <c r="AY80" s="2">
        <f t="shared" si="108"/>
        <v>1.5756124547035757E-3</v>
      </c>
      <c r="AZ80" s="2">
        <f t="shared" si="109"/>
        <v>1.5010634285911059E-3</v>
      </c>
      <c r="BA80" s="2">
        <f t="shared" si="121"/>
        <v>-7.4549026112469751E-5</v>
      </c>
      <c r="BB80" s="2">
        <f t="shared" si="110"/>
        <v>-5.8832459635932717E-5</v>
      </c>
      <c r="BC80" s="2"/>
      <c r="BD80" s="78">
        <f t="shared" si="71"/>
        <v>45855</v>
      </c>
      <c r="BE80" s="2">
        <f t="shared" si="111"/>
        <v>1.3461392577348485E-3</v>
      </c>
      <c r="BF80" s="72">
        <f t="shared" si="100"/>
        <v>-5.8832459635932717E-5</v>
      </c>
      <c r="BG80" s="2" cm="1">
        <f t="array" ref="BG80">(PRODUCT(BF$2:BF80+1))-1</f>
        <v>-1.7781712452565879E-3</v>
      </c>
      <c r="BH80" s="72">
        <f t="shared" si="101"/>
        <v>9.5310851719115908E-3</v>
      </c>
      <c r="BI80" s="73">
        <f t="shared" si="102"/>
        <v>707957.21389576234</v>
      </c>
      <c r="BJ80" s="74">
        <f>SUM($BI$2:BI80)</f>
        <v>19458430.469094358</v>
      </c>
      <c r="BK80" s="72">
        <f t="shared" si="72"/>
        <v>1.5492417085625739E-4</v>
      </c>
      <c r="BL80" s="2">
        <f>SUM($BK$2:BK80)</f>
        <v>3.2791797410995729E-3</v>
      </c>
      <c r="BM80" s="2"/>
      <c r="BN80" s="79">
        <f t="shared" si="73"/>
        <v>45855</v>
      </c>
      <c r="BO80" s="2">
        <f t="array" ref="BO80">(PRODUCT(AB$2:AB80+1)-1)-(PRODUCT($K$2:$K80+1)-1)</f>
        <v>-1.1796516048716565E-3</v>
      </c>
      <c r="BP80" s="2">
        <f t="array" ref="BP80">AJ80-(PRODUCT($K$2:K80+1)-1)</f>
        <v>-3.5021714708241003E-3</v>
      </c>
      <c r="BQ80" s="2" t="e">
        <f>NA()</f>
        <v>#N/A</v>
      </c>
      <c r="BR80" s="2">
        <f t="array" ref="BR80">(PRODUCT(AE$2:AE80+1)-1)-(PRODUCT($K$2:$K80+1)-1)</f>
        <v>-2.6281407831607595E-4</v>
      </c>
      <c r="BS80" s="2"/>
      <c r="BT80" s="3">
        <f t="shared" si="74"/>
        <v>45855</v>
      </c>
      <c r="BU80" s="2">
        <f t="shared" si="75"/>
        <v>3.12150132019018E-3</v>
      </c>
      <c r="BV80" s="2">
        <f t="shared" si="76"/>
        <v>2.560037080190149E-3</v>
      </c>
      <c r="BW80" s="2" cm="1">
        <f t="array" ref="BW80">PRODUCT($BU$2:BU80+1)-1</f>
        <v>1.9173704572696737E-2</v>
      </c>
      <c r="BX80" s="2">
        <f t="array" ref="BX80">BW80-(PRODUCT($K$2:K80+1)-1)</f>
        <v>-3.5021714708241003E-3</v>
      </c>
      <c r="BY80" s="2">
        <f t="shared" si="77"/>
        <v>2.881785062891323E-4</v>
      </c>
      <c r="BZ80" s="2"/>
      <c r="CC80" s="3">
        <v>44761</v>
      </c>
      <c r="CD80" s="2">
        <v>1.45876831104412E-2</v>
      </c>
      <c r="CE80" s="2">
        <v>1.37489683796272E-2</v>
      </c>
      <c r="CF80" s="2" t="e">
        <f>NA()</f>
        <v>#N/A</v>
      </c>
      <c r="CG80" s="2">
        <v>1.7009488304265699E-2</v>
      </c>
      <c r="CH80" s="2">
        <v>1.6737899090840225E-2</v>
      </c>
      <c r="CJ80" s="9">
        <f t="shared" si="78"/>
        <v>44761</v>
      </c>
      <c r="CK80" s="2">
        <f t="array" ref="CK80">PRODUCT(CD$2:CD80+1)-1</f>
        <v>-5.9047872705984883E-2</v>
      </c>
      <c r="CL80" s="2">
        <f t="array" ref="CL80">PRODUCT(CE$2:CE80+1)-1</f>
        <v>-6.2640875995391143E-2</v>
      </c>
      <c r="CM80" s="2"/>
      <c r="CN80" s="2">
        <f t="array" ref="CN80">PRODUCT(CG$2:CG80+1)-1</f>
        <v>-9.0466022100341159E-2</v>
      </c>
      <c r="CO80" s="2">
        <f t="array" ref="CO80">PRODUCT(CH$2:CH80+1)-1</f>
        <v>-9.8277503784363729E-2</v>
      </c>
      <c r="CQ80" s="9">
        <f t="shared" si="79"/>
        <v>44761</v>
      </c>
      <c r="CR80" s="72">
        <f t="shared" si="80"/>
        <v>3.9229631078378846E-2</v>
      </c>
      <c r="CS80" s="72">
        <f t="shared" si="81"/>
        <v>3.5636627788972586E-2</v>
      </c>
      <c r="CT80" s="72"/>
      <c r="CU80" s="72">
        <f t="shared" si="82"/>
        <v>7.8114816840225698E-3</v>
      </c>
      <c r="CV80" s="72"/>
      <c r="CW80" s="3">
        <f t="shared" si="83"/>
        <v>44761</v>
      </c>
      <c r="CX80" s="75">
        <f t="shared" si="103"/>
        <v>90.625402522821346</v>
      </c>
      <c r="CY80" s="75">
        <f t="shared" si="104"/>
        <v>89.775517149177205</v>
      </c>
      <c r="CZ80" s="75">
        <f t="shared" si="105"/>
        <v>100.94667833796144</v>
      </c>
      <c r="DA80" s="72">
        <f>(CZ80/MAX($CZ$2:CZ80))-1</f>
        <v>-5.6215404874667696E-3</v>
      </c>
      <c r="DC80" s="3">
        <f t="shared" si="84"/>
        <v>44761</v>
      </c>
      <c r="DD80" s="2">
        <f t="shared" si="85"/>
        <v>-2.1502159803990246E-3</v>
      </c>
      <c r="DE80" s="2">
        <f t="shared" si="86"/>
        <v>-2.988930711213025E-3</v>
      </c>
      <c r="DF80" s="2" t="e">
        <f>NA()</f>
        <v>#N/A</v>
      </c>
      <c r="DG80" s="2">
        <f t="shared" si="87"/>
        <v>2.7158921342547437E-4</v>
      </c>
      <c r="DH80" s="69"/>
      <c r="DI80" s="3">
        <f t="shared" si="59"/>
        <v>44761</v>
      </c>
      <c r="DJ80" s="2">
        <f t="shared" si="60"/>
        <v>5.408398676474889E-2</v>
      </c>
      <c r="DK80" s="2">
        <f t="shared" si="61"/>
        <v>4.3496241958845834E-2</v>
      </c>
      <c r="DL80" s="2" t="e">
        <f>NA()</f>
        <v>#N/A</v>
      </c>
      <c r="DM80" s="2">
        <f t="shared" si="62"/>
        <v>1.777892708491003E-2</v>
      </c>
      <c r="DO80" s="2">
        <f t="shared" si="106"/>
        <v>1.9135771756506242E-2</v>
      </c>
      <c r="DP80" s="72">
        <f t="shared" si="107"/>
        <v>2.7158921342547437E-4</v>
      </c>
      <c r="DQ80" s="72">
        <v>1.0999999999999999E-2</v>
      </c>
      <c r="DR80" s="72">
        <f t="shared" si="112"/>
        <v>1.5612024357807578E-4</v>
      </c>
      <c r="DS80" s="2" cm="1">
        <f t="array" ref="DS80">PRODUCT($DR$68:DR80+1)-1</f>
        <v>1.8596822620775555E-4</v>
      </c>
      <c r="DT80" s="2" cm="1">
        <f t="array" ref="DT80">PRODUCT($DP$68:DP80+1)-1</f>
        <v>3.25649426858865E-4</v>
      </c>
      <c r="DU80" s="72">
        <f>DS80-MAX($DS$68:DS80)</f>
        <v>-4.8401317815627287E-4</v>
      </c>
      <c r="EM80" s="72"/>
      <c r="EN80" s="72"/>
      <c r="EO80" s="72"/>
      <c r="EP80" s="72"/>
      <c r="EQ80" s="72"/>
      <c r="ER80" s="72"/>
      <c r="ES80" s="72"/>
      <c r="ET80" s="72"/>
      <c r="EU80" s="72"/>
      <c r="EV80" s="72"/>
      <c r="EX80" s="72"/>
      <c r="EY80" s="72"/>
      <c r="EZ80" s="72"/>
      <c r="FP80" s="3"/>
      <c r="FR80" s="2"/>
    </row>
    <row r="81" spans="1:174" x14ac:dyDescent="0.3">
      <c r="A81" s="3">
        <f t="shared" si="113"/>
        <v>45856</v>
      </c>
      <c r="B81" s="47" t="s">
        <v>164</v>
      </c>
      <c r="C81" s="2">
        <f>VLOOKUP(C$1,EMD_Returns!$B:$XFD,MATCH('Headline Attribution'!$B81,EMD_Returns!$8:$8,0)-1,FALSE)/100</f>
        <v>3.0058221183308898E-3</v>
      </c>
      <c r="D81" s="2">
        <f>VLOOKUP(D$1,EMD_Returns!$B:$XFD,MATCH('Headline Attribution'!$B81,EMD_Returns!$8:$8,0)-1,FALSE)/100</f>
        <v>2.9588708136445404E-3</v>
      </c>
      <c r="E81" s="2">
        <f>IFERROR(VLOOKUP(E$1,EMD_Returns!$B:$XFD,MATCH('Headline Attribution'!$B81,EMD_Returns!$8:$8,0)-1,FALSE)/100,"#N/A")</f>
        <v>1.7123184065153099E-3</v>
      </c>
      <c r="F81" s="2">
        <f>VLOOKUP(F$1,EMD_Returns!$B:$XFD,MATCH('Headline Attribution'!$B81,EMD_Returns!$8:$8,0)-1,FALSE)/100</f>
        <v>3.1165738938159198E-3</v>
      </c>
      <c r="G81" s="2"/>
      <c r="I81" s="9">
        <f t="shared" si="63"/>
        <v>45856</v>
      </c>
      <c r="J81" s="2">
        <f>VLOOKUP(J$1,EMD_Returns!$B:$XFD,MATCH('Headline Attribution'!$B81,EMD_Returns!$8:$8,0)-1,FALSE)/100</f>
        <v>2.8906094273541999E-3</v>
      </c>
      <c r="K81" s="85">
        <f>VLOOKUP(K$1,EMD_Returns!$B:$XFD,MATCH('Headline Attribution'!$B81,EMD_Returns!$32:$32,0)-1,FALSE)/100</f>
        <v>2.6698309999999598E-3</v>
      </c>
      <c r="L81" s="2">
        <f t="shared" si="114"/>
        <v>2.2077842735424014E-4</v>
      </c>
      <c r="M81" s="2">
        <f t="shared" si="115"/>
        <v>8.0011093443470571E-3</v>
      </c>
      <c r="N81" s="2" t="e">
        <f t="shared" si="116"/>
        <v>#N/A</v>
      </c>
      <c r="O81" s="2">
        <f t="array" ref="O81">(PRODUCT($J$2:J81+1))-1</f>
        <v>3.3407357144680905E-2</v>
      </c>
      <c r="P81" s="2">
        <f t="array" ref="P81">(PRODUCT($K$2:K81+1))-1</f>
        <v>2.5406247800333848E-2</v>
      </c>
      <c r="Q81" s="69">
        <f t="shared" si="117"/>
        <v>103.34073571446805</v>
      </c>
      <c r="R81" s="69">
        <f t="shared" si="118"/>
        <v>102.5406247800334</v>
      </c>
      <c r="T81" s="3">
        <f t="shared" si="64"/>
        <v>45856</v>
      </c>
      <c r="U81" s="70">
        <f>VLOOKUP(U$1,Market_Values!B:XFD,MATCH('Headline Attribution'!$B81,EMD_Returns!$8:$8,0)-1,FALSE)</f>
        <v>187438255.72212201</v>
      </c>
      <c r="V81" s="70">
        <f>VLOOKUP(V$1,Market_Values!$B:$XFD,MATCH('Headline Attribution'!$B81,EMD_Returns!$8:$8,0)-1,FALSE)</f>
        <v>191967203.61048001</v>
      </c>
      <c r="W81" s="70">
        <f>VLOOKUP(W$1,Market_Values!$B:$XFD,MATCH('Headline Attribution'!$B81,EMD_Returns!$8:$8,0)-1,FALSE)</f>
        <v>106800746.35311</v>
      </c>
      <c r="X81" s="70">
        <f>VLOOKUP(X$1,Market_Values!$B:$XFD,MATCH('Headline Attribution'!$B81,EMD_Returns!$8:$8,0)-1,FALSE)</f>
        <v>403351680.02104503</v>
      </c>
      <c r="Y81" s="70"/>
      <c r="Z81" s="71"/>
      <c r="AA81" s="3">
        <f t="shared" si="65"/>
        <v>45856</v>
      </c>
      <c r="AB81" s="72">
        <f t="shared" si="89"/>
        <v>3.0058221183308898E-3</v>
      </c>
      <c r="AC81" s="72">
        <f t="shared" si="90"/>
        <v>2.9588708136445404E-3</v>
      </c>
      <c r="AD81" s="72">
        <f t="shared" si="91"/>
        <v>1.7123184065153099E-3</v>
      </c>
      <c r="AE81" s="72">
        <f t="shared" si="92"/>
        <v>3.1165738938159198E-3</v>
      </c>
      <c r="AF81" s="72"/>
      <c r="AG81" s="2"/>
      <c r="AH81" s="9">
        <f t="shared" si="66"/>
        <v>45856</v>
      </c>
      <c r="AI81" s="2">
        <f t="array" ref="AI81">PRODUCT(AB$2:AB81+1)-1</f>
        <v>2.4566660383858352E-2</v>
      </c>
      <c r="AJ81" s="2">
        <f t="array" ref="AJ81">PRODUCT($AC$2:AC81+1)-1</f>
        <v>2.218930790119078E-2</v>
      </c>
      <c r="AK81" s="2" cm="1">
        <f t="array" ref="AK81">IFERROR(PRODUCT($AD$2:AD81+1)-1,"#N/A")</f>
        <v>6.97596288403175E-2</v>
      </c>
      <c r="AL81" s="2">
        <f t="array" ref="AL81">PRODUCT(AE$2:AE81+1)-1</f>
        <v>2.5599487822821843E-2</v>
      </c>
      <c r="AM81" s="2"/>
      <c r="AN81" s="2"/>
      <c r="AO81" s="3">
        <f t="shared" si="67"/>
        <v>45856</v>
      </c>
      <c r="AP81" s="2">
        <f t="shared" si="94"/>
        <v>2.8906094273542975E-3</v>
      </c>
      <c r="AQ81" s="2">
        <f t="shared" si="68"/>
        <v>2.2077842735433771E-4</v>
      </c>
      <c r="AR81" s="2">
        <f t="shared" si="95"/>
        <v>8.0011093443470571E-3</v>
      </c>
      <c r="AS81" s="2" t="e">
        <f t="shared" si="119"/>
        <v>#N/A</v>
      </c>
      <c r="AT81" s="2">
        <f t="array" ref="AT81">PRODUCT($AP$2:AP81+1)-1</f>
        <v>4.1164530399533827E-2</v>
      </c>
      <c r="AU81" s="2">
        <f t="shared" si="69"/>
        <v>2.5406247800333848E-2</v>
      </c>
      <c r="AV81" s="69">
        <f t="shared" si="120"/>
        <v>104.1164530399535</v>
      </c>
      <c r="AW81" s="69">
        <f t="shared" si="70"/>
        <v>102.5406247800334</v>
      </c>
      <c r="AX81" s="2"/>
      <c r="AY81" s="2">
        <f t="shared" si="108"/>
        <v>2.5959210379919236E-3</v>
      </c>
      <c r="AZ81" s="2">
        <f t="shared" si="109"/>
        <v>2.8598521818487452E-3</v>
      </c>
      <c r="BA81" s="2">
        <f t="shared" si="121"/>
        <v>2.6393114385682166E-4</v>
      </c>
      <c r="BB81" s="2">
        <f t="shared" si="110"/>
        <v>2.0831835684188515E-4</v>
      </c>
      <c r="BC81" s="2"/>
      <c r="BD81" s="78">
        <f t="shared" si="71"/>
        <v>45856</v>
      </c>
      <c r="BE81" s="2">
        <f t="shared" si="111"/>
        <v>2.8946213664046232E-3</v>
      </c>
      <c r="BF81" s="72">
        <f t="shared" si="100"/>
        <v>2.0831835684188515E-4</v>
      </c>
      <c r="BG81" s="2" cm="1">
        <f t="array" ref="BG81">(PRODUCT(BF$2:BF81+1))-1</f>
        <v>-1.5702233141265953E-3</v>
      </c>
      <c r="BH81" s="72">
        <f t="shared" si="101"/>
        <v>9.5713326584736524E-3</v>
      </c>
      <c r="BI81" s="73">
        <f t="shared" si="102"/>
        <v>196395.19104698751</v>
      </c>
      <c r="BJ81" s="74">
        <f>SUM($BI$2:BI81)</f>
        <v>19654825.660141345</v>
      </c>
      <c r="BK81" s="72">
        <f t="shared" si="72"/>
        <v>-3.4769184555877991E-5</v>
      </c>
      <c r="BL81" s="2">
        <f>SUM($BK$2:BK81)</f>
        <v>3.2444105565436949E-3</v>
      </c>
      <c r="BM81" s="2"/>
      <c r="BN81" s="79">
        <f t="shared" si="73"/>
        <v>45856</v>
      </c>
      <c r="BO81" s="2">
        <f t="array" ref="BO81">(PRODUCT(AB$2:AB81+1)-1)-(PRODUCT($K$2:$K81+1)-1)</f>
        <v>-8.3958741647549573E-4</v>
      </c>
      <c r="BP81" s="2">
        <f t="array" ref="BP81">AJ81-(PRODUCT($K$2:K81+1)-1)</f>
        <v>-3.2169398991430675E-3</v>
      </c>
      <c r="BQ81" s="2" t="e">
        <f>NA()</f>
        <v>#N/A</v>
      </c>
      <c r="BR81" s="2">
        <f t="array" ref="BR81">(PRODUCT(AE$2:AE81+1)-1)-(PRODUCT($K$2:$K81+1)-1)</f>
        <v>1.9324002248799488E-4</v>
      </c>
      <c r="BS81" s="2"/>
      <c r="BT81" s="3">
        <f t="shared" si="74"/>
        <v>45856</v>
      </c>
      <c r="BU81" s="2">
        <f t="shared" si="75"/>
        <v>2.9588708136445404E-3</v>
      </c>
      <c r="BV81" s="2">
        <f t="shared" si="76"/>
        <v>2.8903981364458058E-4</v>
      </c>
      <c r="BW81" s="2" cm="1">
        <f t="array" ref="BW81">PRODUCT($BU$2:BU81+1)-1</f>
        <v>2.218930790119078E-2</v>
      </c>
      <c r="BX81" s="2">
        <f t="array" ref="BX81">BW81-(PRODUCT($K$2:K81+1)-1)</f>
        <v>-3.2169398991430675E-3</v>
      </c>
      <c r="BY81" s="2">
        <f t="shared" si="77"/>
        <v>3.2492524465109694E-5</v>
      </c>
      <c r="BZ81" s="2"/>
      <c r="CC81" s="3">
        <v>44762</v>
      </c>
      <c r="CD81" s="2">
        <v>4.3407807185997802E-3</v>
      </c>
      <c r="CE81" s="2">
        <v>7.3677531576386004E-3</v>
      </c>
      <c r="CF81" s="2" t="e">
        <f>NA()</f>
        <v>#N/A</v>
      </c>
      <c r="CG81" s="2">
        <v>6.3677444022098894E-3</v>
      </c>
      <c r="CH81" s="2">
        <v>8.4477868558392455E-3</v>
      </c>
      <c r="CJ81" s="9">
        <f t="shared" si="78"/>
        <v>44762</v>
      </c>
      <c r="CK81" s="2">
        <f t="array" ref="CK81">PRODUCT(CD$2:CD81+1)-1</f>
        <v>-5.4963405854701608E-2</v>
      </c>
      <c r="CL81" s="2">
        <f t="array" ref="CL81">PRODUCT(CE$2:CE81+1)-1</f>
        <v>-5.573464534966488E-2</v>
      </c>
      <c r="CM81" s="2"/>
      <c r="CN81" s="2">
        <f t="array" ref="CN81">PRODUCT(CG$2:CG81+1)-1</f>
        <v>-8.467434220395087E-2</v>
      </c>
      <c r="CO81" s="2">
        <f t="array" ref="CO81">PRODUCT(CH$2:CH81+1)-1</f>
        <v>-9.0659944333218778E-2</v>
      </c>
      <c r="CQ81" s="9">
        <f t="shared" si="79"/>
        <v>44762</v>
      </c>
      <c r="CR81" s="72">
        <f t="shared" si="80"/>
        <v>3.569653847851717E-2</v>
      </c>
      <c r="CS81" s="72">
        <f t="shared" si="81"/>
        <v>3.4925298983553899E-2</v>
      </c>
      <c r="CT81" s="72"/>
      <c r="CU81" s="72">
        <f t="shared" si="82"/>
        <v>5.9856021292679085E-3</v>
      </c>
      <c r="CV81" s="72"/>
      <c r="CW81" s="3">
        <f t="shared" si="83"/>
        <v>44762</v>
      </c>
      <c r="CX81" s="75">
        <f t="shared" si="103"/>
        <v>91.20248192243406</v>
      </c>
      <c r="CY81" s="75">
        <f t="shared" si="104"/>
        <v>90.533921582926197</v>
      </c>
      <c r="CZ81" s="75">
        <f t="shared" si="105"/>
        <v>100.73846391255181</v>
      </c>
      <c r="DA81" s="72">
        <f>(CZ81/MAX($CZ$2:CZ81))-1</f>
        <v>-7.6725632947151068E-3</v>
      </c>
      <c r="DC81" s="3">
        <f t="shared" si="84"/>
        <v>44762</v>
      </c>
      <c r="DD81" s="2">
        <f t="shared" si="85"/>
        <v>-4.1070061372394653E-3</v>
      </c>
      <c r="DE81" s="2">
        <f t="shared" si="86"/>
        <v>-1.0800336982006451E-3</v>
      </c>
      <c r="DF81" s="2" t="e">
        <f>NA()</f>
        <v>#N/A</v>
      </c>
      <c r="DG81" s="2">
        <f t="shared" si="87"/>
        <v>-2.0800424536293561E-3</v>
      </c>
      <c r="DH81" s="69"/>
      <c r="DI81" s="3">
        <f t="shared" si="59"/>
        <v>44762</v>
      </c>
      <c r="DJ81" s="2">
        <f t="shared" si="60"/>
        <v>5.2572324363812345E-2</v>
      </c>
      <c r="DK81" s="2">
        <f t="shared" si="61"/>
        <v>4.164264762135373E-2</v>
      </c>
      <c r="DL81" s="2" t="e">
        <f>NA()</f>
        <v>#N/A</v>
      </c>
      <c r="DM81" s="2">
        <f t="shared" si="62"/>
        <v>1.8522103334159819E-2</v>
      </c>
      <c r="DO81" s="2">
        <f t="shared" si="106"/>
        <v>1.9450546127934603E-2</v>
      </c>
      <c r="DP81" s="72">
        <f t="shared" si="107"/>
        <v>-2.0800424536293561E-3</v>
      </c>
      <c r="DQ81" s="72">
        <v>1.0999999999999999E-2</v>
      </c>
      <c r="DR81" s="72">
        <f t="shared" si="112"/>
        <v>-1.1763405942140776E-3</v>
      </c>
      <c r="DS81" s="2" cm="1">
        <f t="array" ref="DS81">PRODUCT($DR$68:DR81+1)-1</f>
        <v>-9.9059112998012289E-4</v>
      </c>
      <c r="DT81" s="2" cm="1">
        <f t="array" ref="DT81">PRODUCT($DP$68:DP81+1)-1</f>
        <v>-1.7550703914033239E-3</v>
      </c>
      <c r="DU81" s="72">
        <f>DS81-MAX($DS$68:DS81)</f>
        <v>-1.6605725343441513E-3</v>
      </c>
      <c r="EM81" s="72"/>
      <c r="EN81" s="72"/>
      <c r="EO81" s="72"/>
      <c r="EP81" s="72"/>
      <c r="EQ81" s="72"/>
      <c r="ER81" s="72"/>
      <c r="ES81" s="72"/>
      <c r="ET81" s="72"/>
      <c r="EU81" s="72"/>
      <c r="EV81" s="72"/>
      <c r="EX81" s="72"/>
      <c r="EY81" s="72"/>
      <c r="EZ81" s="72"/>
      <c r="FP81" s="3"/>
      <c r="FR81" s="2"/>
    </row>
    <row r="82" spans="1:174" x14ac:dyDescent="0.3">
      <c r="A82" s="3">
        <f t="shared" si="113"/>
        <v>45859</v>
      </c>
      <c r="B82" s="47" t="s">
        <v>165</v>
      </c>
      <c r="C82" s="2">
        <f>VLOOKUP(C$1,EMD_Returns!$B:$XFD,MATCH('Headline Attribution'!$B82,EMD_Returns!$8:$8,0)-1,FALSE)/100</f>
        <v>2.9079854181868199E-3</v>
      </c>
      <c r="D82" s="2">
        <f>VLOOKUP(D$1,EMD_Returns!$B:$XFD,MATCH('Headline Attribution'!$B82,EMD_Returns!$8:$8,0)-1,FALSE)/100</f>
        <v>4.2447524857998102E-3</v>
      </c>
      <c r="E82" s="2">
        <f>IFERROR(VLOOKUP(E$1,EMD_Returns!$B:$XFD,MATCH('Headline Attribution'!$B82,EMD_Returns!$8:$8,0)-1,FALSE)/100,"#N/A")</f>
        <v>1.7275121409070502E-3</v>
      </c>
      <c r="F82" s="2">
        <f>VLOOKUP(F$1,EMD_Returns!$B:$XFD,MATCH('Headline Attribution'!$B82,EMD_Returns!$8:$8,0)-1,FALSE)/100</f>
        <v>4.0664878796030602E-3</v>
      </c>
      <c r="G82" s="2"/>
      <c r="I82" s="9">
        <f t="shared" si="63"/>
        <v>45859</v>
      </c>
      <c r="J82" s="2">
        <f>VLOOKUP(J$1,EMD_Returns!$B:$XFD,MATCH('Headline Attribution'!$B82,EMD_Returns!$8:$8,0)-1,FALSE)/100</f>
        <v>3.5803360449311299E-3</v>
      </c>
      <c r="K82" s="85">
        <f>VLOOKUP(K$1,EMD_Returns!$B:$XFD,MATCH('Headline Attribution'!$B82,EMD_Returns!$32:$32,0)-1,FALSE)/100</f>
        <v>3.56907870000001E-3</v>
      </c>
      <c r="L82" s="2">
        <f t="shared" si="114"/>
        <v>1.1257344931119885E-5</v>
      </c>
      <c r="M82" s="2">
        <f t="shared" si="115"/>
        <v>8.0412993563581114E-3</v>
      </c>
      <c r="N82" s="2" t="e">
        <f t="shared" si="116"/>
        <v>#N/A</v>
      </c>
      <c r="O82" s="2">
        <f t="array" ref="O82">(PRODUCT($J$2:J82+1))-1</f>
        <v>3.7107302754562976E-2</v>
      </c>
      <c r="P82" s="2">
        <f t="array" ref="P82">(PRODUCT($K$2:K82+1))-1</f>
        <v>2.9066003398204865E-2</v>
      </c>
      <c r="Q82" s="69">
        <f t="shared" si="117"/>
        <v>103.71073027545627</v>
      </c>
      <c r="R82" s="69">
        <f t="shared" si="118"/>
        <v>102.90660033982051</v>
      </c>
      <c r="T82" s="3">
        <f t="shared" si="64"/>
        <v>45859</v>
      </c>
      <c r="U82" s="70">
        <f>VLOOKUP(U$1,Market_Values!B:XFD,MATCH('Headline Attribution'!$B82,EMD_Returns!$8:$8,0)-1,FALSE)</f>
        <v>188001661.794815</v>
      </c>
      <c r="V82" s="70">
        <f>VLOOKUP(V$1,Market_Values!$B:$XFD,MATCH('Headline Attribution'!$B82,EMD_Returns!$8:$8,0)-1,FALSE)</f>
        <v>192535209.76642001</v>
      </c>
      <c r="W82" s="70">
        <f>VLOOKUP(W$1,Market_Values!$B:$XFD,MATCH('Headline Attribution'!$B82,EMD_Returns!$8:$8,0)-1,FALSE)</f>
        <v>106983623.23692</v>
      </c>
      <c r="X82" s="70">
        <f>VLOOKUP(X$1,Market_Values!$B:$XFD,MATCH('Headline Attribution'!$B82,EMD_Returns!$8:$8,0)-1,FALSE)</f>
        <v>404608759.58023</v>
      </c>
      <c r="Y82" s="70"/>
      <c r="Z82" s="71"/>
      <c r="AA82" s="3">
        <f t="shared" si="65"/>
        <v>45859</v>
      </c>
      <c r="AB82" s="72">
        <f t="shared" si="89"/>
        <v>2.9079854181868199E-3</v>
      </c>
      <c r="AC82" s="72">
        <f t="shared" si="90"/>
        <v>4.2447524857998102E-3</v>
      </c>
      <c r="AD82" s="72">
        <f t="shared" si="91"/>
        <v>1.7275121409070502E-3</v>
      </c>
      <c r="AE82" s="72">
        <f t="shared" si="92"/>
        <v>4.0664878796030602E-3</v>
      </c>
      <c r="AF82" s="72"/>
      <c r="AG82" s="2"/>
      <c r="AH82" s="9">
        <f t="shared" si="66"/>
        <v>45859</v>
      </c>
      <c r="AI82" s="2">
        <f t="array" ref="AI82">PRODUCT(AB$2:AB82+1)-1</f>
        <v>2.7546085292214917E-2</v>
      </c>
      <c r="AJ82" s="2">
        <f t="array" ref="AJ82">PRODUCT($AC$2:AC82+1)-1</f>
        <v>2.6528248506862306E-2</v>
      </c>
      <c r="AK82" s="2" cm="1">
        <f t="array" ref="AK82">IFERROR(PRODUCT($AD$2:AD82+1)-1,"#N/A")</f>
        <v>7.160765158699145E-2</v>
      </c>
      <c r="AL82" s="2">
        <f t="array" ref="AL82">PRODUCT(AE$2:AE82+1)-1</f>
        <v>2.9770075709380395E-2</v>
      </c>
      <c r="AM82" s="2"/>
      <c r="AN82" s="2"/>
      <c r="AO82" s="3">
        <f t="shared" si="67"/>
        <v>45859</v>
      </c>
      <c r="AP82" s="2">
        <f t="shared" si="94"/>
        <v>3.580336044931113E-3</v>
      </c>
      <c r="AQ82" s="2">
        <f t="shared" si="68"/>
        <v>1.1257344931102971E-5</v>
      </c>
      <c r="AR82" s="2">
        <f t="shared" si="95"/>
        <v>8.0412993563581114E-3</v>
      </c>
      <c r="AS82" s="2" t="e">
        <f t="shared" si="119"/>
        <v>#N/A</v>
      </c>
      <c r="AT82" s="2">
        <f t="array" ref="AT82">PRODUCT($AP$2:AP82+1)-1</f>
        <v>4.4892249296426989E-2</v>
      </c>
      <c r="AU82" s="2">
        <f t="shared" si="69"/>
        <v>2.9066003398204865E-2</v>
      </c>
      <c r="AV82" s="69">
        <f t="shared" si="120"/>
        <v>104.48922492964282</v>
      </c>
      <c r="AW82" s="69">
        <f t="shared" si="70"/>
        <v>102.90660033982051</v>
      </c>
      <c r="AX82" s="2"/>
      <c r="AY82" s="2">
        <f t="shared" si="108"/>
        <v>3.3462508354366403E-3</v>
      </c>
      <c r="AZ82" s="2">
        <f t="shared" si="109"/>
        <v>3.7598532751434923E-3</v>
      </c>
      <c r="BA82" s="2">
        <f t="shared" si="121"/>
        <v>4.1360243970685199E-4</v>
      </c>
      <c r="BB82" s="2">
        <f t="shared" si="110"/>
        <v>3.2644248434650689E-4</v>
      </c>
      <c r="BC82" s="2"/>
      <c r="BD82" s="78">
        <f t="shared" si="71"/>
        <v>45859</v>
      </c>
      <c r="BE82" s="2">
        <f t="shared" si="111"/>
        <v>3.5669373253282362E-3</v>
      </c>
      <c r="BF82" s="72">
        <f t="shared" si="100"/>
        <v>3.2644248434650689E-4</v>
      </c>
      <c r="BG82" s="2" cm="1">
        <f t="array" ref="BG82">(PRODUCT(BF$2:BF82+1))-1</f>
        <v>-1.2442934173796383E-3</v>
      </c>
      <c r="BH82" s="72">
        <f t="shared" si="101"/>
        <v>9.2855927737377497E-3</v>
      </c>
      <c r="BI82" s="73">
        <f t="shared" si="102"/>
        <v>10043.006739665187</v>
      </c>
      <c r="BJ82" s="74">
        <f>SUM($BI$2:BI82)</f>
        <v>19664868.66688101</v>
      </c>
      <c r="BK82" s="72">
        <f t="shared" si="72"/>
        <v>1.9291594981525606E-4</v>
      </c>
      <c r="BL82" s="2">
        <f>SUM($BK$2:BK82)</f>
        <v>3.437326506358951E-3</v>
      </c>
      <c r="BM82" s="2"/>
      <c r="BN82" s="79">
        <f t="shared" si="73"/>
        <v>45859</v>
      </c>
      <c r="BO82" s="2">
        <f t="array" ref="BO82">(PRODUCT(AB$2:AB82+1)-1)-(PRODUCT($K$2:$K82+1)-1)</f>
        <v>-1.519918105989948E-3</v>
      </c>
      <c r="BP82" s="2">
        <f t="array" ref="BP82">AJ82-(PRODUCT($K$2:K82+1)-1)</f>
        <v>-2.5377548913425585E-3</v>
      </c>
      <c r="BQ82" s="2" t="e">
        <f>NA()</f>
        <v>#N/A</v>
      </c>
      <c r="BR82" s="2">
        <f t="array" ref="BR82">(PRODUCT(AE$2:AE82+1)-1)-(PRODUCT($K$2:$K82+1)-1)</f>
        <v>7.0407231117552982E-4</v>
      </c>
      <c r="BS82" s="2"/>
      <c r="BT82" s="3">
        <f t="shared" si="74"/>
        <v>45859</v>
      </c>
      <c r="BU82" s="2">
        <f t="shared" si="75"/>
        <v>4.2447524857998102E-3</v>
      </c>
      <c r="BV82" s="2">
        <f t="shared" si="76"/>
        <v>6.7567378579980013E-4</v>
      </c>
      <c r="BW82" s="2" cm="1">
        <f t="array" ref="BW82">PRODUCT($BU$2:BU82+1)-1</f>
        <v>2.6528248506862306E-2</v>
      </c>
      <c r="BX82" s="2">
        <f t="array" ref="BX82">BW82-(PRODUCT($K$2:K82+1)-1)</f>
        <v>-2.5377548913425585E-3</v>
      </c>
      <c r="BY82" s="2">
        <f t="shared" si="77"/>
        <v>7.5737207639334055E-5</v>
      </c>
      <c r="BZ82" s="2"/>
      <c r="CC82" s="3">
        <v>44763</v>
      </c>
      <c r="CD82" s="2">
        <v>9.10335622659853E-4</v>
      </c>
      <c r="CE82" s="2">
        <v>5.28799234162691E-3</v>
      </c>
      <c r="CF82" s="2" t="e">
        <f>NA()</f>
        <v>#N/A</v>
      </c>
      <c r="CG82" s="2">
        <v>5.2243862687508802E-3</v>
      </c>
      <c r="CH82" s="2">
        <v>6.3566005947146564E-3</v>
      </c>
      <c r="CJ82" s="9">
        <f t="shared" si="78"/>
        <v>44763</v>
      </c>
      <c r="CK82" s="2">
        <f t="array" ref="CK82">PRODUCT(CD$2:CD82+1)-1</f>
        <v>-5.410310537833396E-2</v>
      </c>
      <c r="CL82" s="2">
        <f t="array" ref="CL82">PRODUCT(CE$2:CE82+1)-1</f>
        <v>-5.0741377385810305E-2</v>
      </c>
      <c r="CM82" s="2"/>
      <c r="CN82" s="2">
        <f t="array" ref="CN82">PRODUCT(CG$2:CG82+1)-1</f>
        <v>-7.9892327405925778E-2</v>
      </c>
      <c r="CO82" s="2">
        <f t="array" ref="CO82">PRODUCT(CH$2:CH82+1)-1</f>
        <v>-8.4879632794569448E-2</v>
      </c>
      <c r="CQ82" s="9">
        <f t="shared" si="79"/>
        <v>44763</v>
      </c>
      <c r="CR82" s="72">
        <f t="shared" si="80"/>
        <v>3.0776527416235488E-2</v>
      </c>
      <c r="CS82" s="72">
        <f t="shared" si="81"/>
        <v>3.4138255408759144E-2</v>
      </c>
      <c r="CT82" s="72"/>
      <c r="CU82" s="72">
        <f t="shared" si="82"/>
        <v>4.9873053886436702E-3</v>
      </c>
      <c r="CV82" s="72"/>
      <c r="CW82" s="3">
        <f t="shared" si="83"/>
        <v>44763</v>
      </c>
      <c r="CX82" s="75">
        <f t="shared" si="103"/>
        <v>91.678958916665621</v>
      </c>
      <c r="CY82" s="75">
        <f t="shared" si="104"/>
        <v>91.109409562702069</v>
      </c>
      <c r="CZ82" s="75">
        <f t="shared" si="105"/>
        <v>100.62512681916962</v>
      </c>
      <c r="DA82" s="72">
        <f>(CZ82/MAX($CZ$2:CZ82))-1</f>
        <v>-8.7889939309535592E-3</v>
      </c>
      <c r="DC82" s="3">
        <f t="shared" si="84"/>
        <v>44763</v>
      </c>
      <c r="DD82" s="2">
        <f t="shared" si="85"/>
        <v>-5.4462649720548031E-3</v>
      </c>
      <c r="DE82" s="2">
        <f t="shared" si="86"/>
        <v>-1.0686082530877465E-3</v>
      </c>
      <c r="DF82" s="2" t="e">
        <f>NA()</f>
        <v>#N/A</v>
      </c>
      <c r="DG82" s="2">
        <f t="shared" si="87"/>
        <v>-1.1322143259637762E-3</v>
      </c>
      <c r="DH82" s="69"/>
      <c r="DI82" s="3">
        <f t="shared" si="59"/>
        <v>44763</v>
      </c>
      <c r="DJ82" s="2">
        <f t="shared" si="60"/>
        <v>5.4508937315561203E-2</v>
      </c>
      <c r="DK82" s="2">
        <f t="shared" si="61"/>
        <v>4.1522234859533991E-2</v>
      </c>
      <c r="DL82" s="2" t="e">
        <f>NA()</f>
        <v>#N/A</v>
      </c>
      <c r="DM82" s="2">
        <f t="shared" si="62"/>
        <v>1.8752731817152955E-2</v>
      </c>
      <c r="DO82" s="2">
        <f t="shared" si="106"/>
        <v>1.9565455360354294E-2</v>
      </c>
      <c r="DP82" s="72">
        <f t="shared" si="107"/>
        <v>-1.1322143259637762E-3</v>
      </c>
      <c r="DQ82" s="72">
        <v>1.0999999999999999E-2</v>
      </c>
      <c r="DR82" s="72">
        <f t="shared" si="112"/>
        <v>-6.3654831212556109E-4</v>
      </c>
      <c r="DS82" s="2" cm="1">
        <f t="array" ref="DS82">PRODUCT($DR$68:DR82+1)-1</f>
        <v>-1.6265088829938712E-3</v>
      </c>
      <c r="DT82" s="2" cm="1">
        <f t="array" ref="DT82">PRODUCT($DP$68:DP82+1)-1</f>
        <v>-2.8852976015268927E-3</v>
      </c>
      <c r="DU82" s="72">
        <f>DS82-MAX($DS$68:DS82)</f>
        <v>-2.2964902873578996E-3</v>
      </c>
      <c r="EM82" s="72"/>
      <c r="EN82" s="72"/>
      <c r="EO82" s="72"/>
      <c r="EP82" s="72"/>
      <c r="EQ82" s="72"/>
      <c r="ER82" s="72"/>
      <c r="ES82" s="72"/>
      <c r="ET82" s="72"/>
      <c r="EU82" s="72"/>
      <c r="EV82" s="72"/>
      <c r="EX82" s="72"/>
      <c r="EY82" s="72"/>
      <c r="EZ82" s="72"/>
      <c r="FP82" s="3"/>
      <c r="FR82" s="2"/>
    </row>
    <row r="83" spans="1:174" x14ac:dyDescent="0.3">
      <c r="A83" s="3">
        <f t="shared" si="113"/>
        <v>45860</v>
      </c>
      <c r="B83" s="47" t="s">
        <v>166</v>
      </c>
      <c r="C83" s="2">
        <f>VLOOKUP(C$1,EMD_Returns!$B:$XFD,MATCH('Headline Attribution'!$B83,EMD_Returns!$8:$8,0)-1,FALSE)/100</f>
        <v>1.3448769688324499E-3</v>
      </c>
      <c r="D83" s="2">
        <f>VLOOKUP(D$1,EMD_Returns!$B:$XFD,MATCH('Headline Attribution'!$B83,EMD_Returns!$8:$8,0)-1,FALSE)/100</f>
        <v>2.8656196909084804E-3</v>
      </c>
      <c r="E83" s="2">
        <f>IFERROR(VLOOKUP(E$1,EMD_Returns!$B:$XFD,MATCH('Headline Attribution'!$B83,EMD_Returns!$8:$8,0)-1,FALSE)/100,"#N/A")</f>
        <v>-2.7134260320082999E-4</v>
      </c>
      <c r="F83" s="2">
        <f>VLOOKUP(F$1,EMD_Returns!$B:$XFD,MATCH('Headline Attribution'!$B83,EMD_Returns!$8:$8,0)-1,FALSE)/100</f>
        <v>2.0932134025504201E-3</v>
      </c>
      <c r="G83" s="2"/>
      <c r="I83" s="9">
        <f t="shared" si="63"/>
        <v>45860</v>
      </c>
      <c r="J83" s="2">
        <f>VLOOKUP(J$1,EMD_Returns!$B:$XFD,MATCH('Headline Attribution'!$B83,EMD_Returns!$8:$8,0)-1,FALSE)/100</f>
        <v>1.8193941030688601E-3</v>
      </c>
      <c r="K83" s="85">
        <f>VLOOKUP(K$1,EMD_Returns!$B:$XFD,MATCH('Headline Attribution'!$B83,EMD_Returns!$32:$32,0)-1,FALSE)/100</f>
        <v>1.44675100000002E-3</v>
      </c>
      <c r="L83" s="2">
        <f t="shared" si="114"/>
        <v>3.7264310306884011E-4</v>
      </c>
      <c r="M83" s="2">
        <f t="shared" si="115"/>
        <v>8.4394039977571111E-3</v>
      </c>
      <c r="N83" s="2" t="e">
        <f t="shared" si="116"/>
        <v>#N/A</v>
      </c>
      <c r="O83" s="2">
        <f t="array" ref="O83">(PRODUCT($J$2:J83+1))-1</f>
        <v>3.8994209665444313E-2</v>
      </c>
      <c r="P83" s="2">
        <f t="array" ref="P83">(PRODUCT($K$2:K83+1))-1</f>
        <v>3.0554805667687202E-2</v>
      </c>
      <c r="Q83" s="69">
        <f t="shared" si="117"/>
        <v>103.8994209665444</v>
      </c>
      <c r="R83" s="69">
        <f t="shared" si="118"/>
        <v>103.05548056676875</v>
      </c>
      <c r="T83" s="3">
        <f t="shared" si="64"/>
        <v>45860</v>
      </c>
      <c r="U83" s="70">
        <f>VLOOKUP(U$1,Market_Values!B:XFD,MATCH('Headline Attribution'!$B83,EMD_Returns!$8:$8,0)-1,FALSE)</f>
        <v>188548367.88590899</v>
      </c>
      <c r="V83" s="70">
        <f>VLOOKUP(V$1,Market_Values!$B:$XFD,MATCH('Headline Attribution'!$B83,EMD_Returns!$8:$8,0)-1,FALSE)</f>
        <v>193352474.07668</v>
      </c>
      <c r="W83" s="70">
        <f>VLOOKUP(W$1,Market_Values!$B:$XFD,MATCH('Headline Attribution'!$B83,EMD_Returns!$8:$8,0)-1,FALSE)</f>
        <v>107168438.74494</v>
      </c>
      <c r="X83" s="70">
        <f>VLOOKUP(X$1,Market_Values!$B:$XFD,MATCH('Headline Attribution'!$B83,EMD_Returns!$8:$8,0)-1,FALSE)</f>
        <v>406253738.10904002</v>
      </c>
      <c r="Y83" s="70"/>
      <c r="Z83" s="71"/>
      <c r="AA83" s="3">
        <f t="shared" si="65"/>
        <v>45860</v>
      </c>
      <c r="AB83" s="72">
        <f t="shared" si="89"/>
        <v>1.3448769688324499E-3</v>
      </c>
      <c r="AC83" s="72">
        <f t="shared" si="90"/>
        <v>2.8656196909084804E-3</v>
      </c>
      <c r="AD83" s="72">
        <f t="shared" si="91"/>
        <v>-2.7134260320082999E-4</v>
      </c>
      <c r="AE83" s="72">
        <f t="shared" si="92"/>
        <v>2.0932134025504201E-3</v>
      </c>
      <c r="AF83" s="72"/>
      <c r="AG83" s="2"/>
      <c r="AH83" s="9">
        <f t="shared" si="66"/>
        <v>45860</v>
      </c>
      <c r="AI83" s="2">
        <f t="array" ref="AI83">PRODUCT(AB$2:AB83+1)-1</f>
        <v>2.8928008356738255E-2</v>
      </c>
      <c r="AJ83" s="2">
        <f t="array" ref="AJ83">PRODUCT($AC$2:AC83+1)-1</f>
        <v>2.9469888069057371E-2</v>
      </c>
      <c r="AK83" s="2" cm="1">
        <f t="array" ref="AK83">IFERROR(PRODUCT($AD$2:AD83+1)-1,"#N/A")</f>
        <v>7.1316878777199832E-2</v>
      </c>
      <c r="AL83" s="2">
        <f t="array" ref="AL83">PRODUCT(AE$2:AE83+1)-1</f>
        <v>3.1925604233400628E-2</v>
      </c>
      <c r="AM83" s="2"/>
      <c r="AN83" s="2"/>
      <c r="AO83" s="3">
        <f t="shared" si="67"/>
        <v>45860</v>
      </c>
      <c r="AP83" s="2">
        <f t="shared" si="94"/>
        <v>1.8193941030689351E-3</v>
      </c>
      <c r="AQ83" s="2">
        <f t="shared" si="68"/>
        <v>3.7264310306891514E-4</v>
      </c>
      <c r="AR83" s="2">
        <f t="shared" si="95"/>
        <v>8.4394039977571111E-3</v>
      </c>
      <c r="AS83" s="2" t="e">
        <f t="shared" si="119"/>
        <v>#N/A</v>
      </c>
      <c r="AT83" s="2">
        <f t="array" ref="AT83">PRODUCT($AP$2:AP83+1)-1</f>
        <v>4.679332009313919E-2</v>
      </c>
      <c r="AU83" s="2">
        <f t="shared" si="69"/>
        <v>3.0554805667687202E-2</v>
      </c>
      <c r="AV83" s="69">
        <f t="shared" si="120"/>
        <v>104.67933200931404</v>
      </c>
      <c r="AW83" s="69">
        <f t="shared" si="70"/>
        <v>103.05548056676875</v>
      </c>
      <c r="AX83" s="2"/>
      <c r="AY83" s="2">
        <f t="shared" si="108"/>
        <v>1.5624968300860236E-3</v>
      </c>
      <c r="AZ83" s="2">
        <f t="shared" si="109"/>
        <v>1.9459824450197638E-3</v>
      </c>
      <c r="BA83" s="2">
        <f t="shared" si="121"/>
        <v>3.8348561493374025E-4</v>
      </c>
      <c r="BB83" s="2">
        <f t="shared" si="110"/>
        <v>3.0272639699354488E-4</v>
      </c>
      <c r="BC83" s="2"/>
      <c r="BD83" s="78">
        <f t="shared" si="71"/>
        <v>45860</v>
      </c>
      <c r="BE83" s="2">
        <f t="shared" si="111"/>
        <v>1.8093747353621376E-3</v>
      </c>
      <c r="BF83" s="72">
        <f t="shared" si="100"/>
        <v>3.0272639699354488E-4</v>
      </c>
      <c r="BG83" s="2" cm="1">
        <f t="array" ref="BG83">(PRODUCT(BF$2:BF83+1))-1</f>
        <v>-9.4194370084921264E-4</v>
      </c>
      <c r="BH83" s="72">
        <f t="shared" si="101"/>
        <v>9.3813476986063238E-3</v>
      </c>
      <c r="BI83" s="73">
        <f t="shared" si="102"/>
        <v>333635.94798083499</v>
      </c>
      <c r="BJ83" s="74">
        <f>SUM($BI$2:BI83)</f>
        <v>19998504.614861846</v>
      </c>
      <c r="BK83" s="72">
        <f t="shared" si="72"/>
        <v>1.3660770965762624E-4</v>
      </c>
      <c r="BL83" s="2">
        <f>SUM($BK$2:BK83)</f>
        <v>3.573934216016577E-3</v>
      </c>
      <c r="BM83" s="2"/>
      <c r="BN83" s="79">
        <f t="shared" si="73"/>
        <v>45860</v>
      </c>
      <c r="BO83" s="2">
        <f t="array" ref="BO83">(PRODUCT(AB$2:AB83+1)-1)-(PRODUCT($K$2:$K83+1)-1)</f>
        <v>-1.6267973109489464E-3</v>
      </c>
      <c r="BP83" s="2">
        <f t="array" ref="BP83">AJ83-(PRODUCT($K$2:K83+1)-1)</f>
        <v>-1.0849175986298309E-3</v>
      </c>
      <c r="BQ83" s="2" t="e">
        <f>NA()</f>
        <v>#N/A</v>
      </c>
      <c r="BR83" s="2">
        <f t="array" ref="BR83">(PRODUCT(AE$2:AE83+1)-1)-(PRODUCT($K$2:$K83+1)-1)</f>
        <v>1.370798565713427E-3</v>
      </c>
      <c r="BS83" s="2"/>
      <c r="BT83" s="3">
        <f t="shared" si="74"/>
        <v>45860</v>
      </c>
      <c r="BU83" s="2">
        <f t="shared" si="75"/>
        <v>2.8656196909084804E-3</v>
      </c>
      <c r="BV83" s="2">
        <f t="shared" si="76"/>
        <v>1.4188686909084604E-3</v>
      </c>
      <c r="BW83" s="2" cm="1">
        <f t="array" ref="BW83">PRODUCT($BU$2:BU83+1)-1</f>
        <v>2.9469888069057371E-2</v>
      </c>
      <c r="BX83" s="2">
        <f t="array" ref="BX83">BW83-(PRODUCT($K$2:K83+1)-1)</f>
        <v>-1.0849175986298309E-3</v>
      </c>
      <c r="BY83" s="2">
        <f t="shared" si="77"/>
        <v>1.5847561841802189E-4</v>
      </c>
      <c r="BZ83" s="2"/>
      <c r="CC83" s="3">
        <v>44764</v>
      </c>
      <c r="CD83" s="2">
        <v>-7.7697251325803396E-4</v>
      </c>
      <c r="CE83" s="2">
        <v>-1.2778385648853899E-3</v>
      </c>
      <c r="CF83" s="2" t="e">
        <f>NA()</f>
        <v>#N/A</v>
      </c>
      <c r="CG83" s="2">
        <v>-3.8139300031764202E-3</v>
      </c>
      <c r="CH83" s="2">
        <v>-3.9886343929672607E-3</v>
      </c>
      <c r="CJ83" s="9">
        <f t="shared" si="78"/>
        <v>44764</v>
      </c>
      <c r="CK83" s="2">
        <f t="array" ref="CK83">PRODUCT(CD$2:CD83+1)-1</f>
        <v>-5.4838041265831139E-2</v>
      </c>
      <c r="CL83" s="2">
        <f t="array" ref="CL83">PRODUCT(CE$2:CE83+1)-1</f>
        <v>-5.1954376661836665E-2</v>
      </c>
      <c r="CM83" s="2"/>
      <c r="CN83" s="2">
        <f t="array" ref="CN83">PRODUCT(CG$2:CG83+1)-1</f>
        <v>-8.3401553664585126E-2</v>
      </c>
      <c r="CO83" s="2">
        <f t="array" ref="CO83">PRODUCT(CH$2:CH83+1)-1</f>
        <v>-8.852971336490989E-2</v>
      </c>
      <c r="CQ83" s="9">
        <f t="shared" si="79"/>
        <v>44764</v>
      </c>
      <c r="CR83" s="72">
        <f t="shared" si="80"/>
        <v>3.3691672099078751E-2</v>
      </c>
      <c r="CS83" s="72">
        <f t="shared" si="81"/>
        <v>3.6575336703073225E-2</v>
      </c>
      <c r="CT83" s="72"/>
      <c r="CU83" s="72">
        <f t="shared" si="82"/>
        <v>5.1281597003247636E-3</v>
      </c>
      <c r="CV83" s="72"/>
      <c r="CW83" s="3">
        <f t="shared" si="83"/>
        <v>44764</v>
      </c>
      <c r="CX83" s="75">
        <f t="shared" si="103"/>
        <v>91.329301784593369</v>
      </c>
      <c r="CY83" s="75">
        <f t="shared" si="104"/>
        <v>90.746007438197339</v>
      </c>
      <c r="CZ83" s="75">
        <f t="shared" si="105"/>
        <v>100.64277687014855</v>
      </c>
      <c r="DA83" s="72">
        <f>(CZ83/MAX($CZ$2:CZ83))-1</f>
        <v>-8.6151315434861431E-3</v>
      </c>
      <c r="DC83" s="3">
        <f t="shared" si="84"/>
        <v>44764</v>
      </c>
      <c r="DD83" s="2">
        <f t="shared" si="85"/>
        <v>3.2116618797092267E-3</v>
      </c>
      <c r="DE83" s="2">
        <f t="shared" si="86"/>
        <v>2.7107958280818707E-3</v>
      </c>
      <c r="DF83" s="2" t="e">
        <f>NA()</f>
        <v>#N/A</v>
      </c>
      <c r="DG83" s="2">
        <f t="shared" si="87"/>
        <v>1.7470438979084058E-4</v>
      </c>
      <c r="DH83" s="69"/>
      <c r="DI83" s="3">
        <f t="shared" si="59"/>
        <v>44764</v>
      </c>
      <c r="DJ83" s="2">
        <f t="shared" si="60"/>
        <v>5.6252040078366532E-2</v>
      </c>
      <c r="DK83" s="2">
        <f t="shared" si="61"/>
        <v>4.2456007596280911E-2</v>
      </c>
      <c r="DL83" s="2" t="e">
        <f>NA()</f>
        <v>#N/A</v>
      </c>
      <c r="DM83" s="2">
        <f t="shared" si="62"/>
        <v>1.8763369608076903E-2</v>
      </c>
      <c r="DO83" s="2">
        <f t="shared" si="106"/>
        <v>1.9563461795527887E-2</v>
      </c>
      <c r="DP83" s="72">
        <f t="shared" si="107"/>
        <v>1.7470438979084058E-4</v>
      </c>
      <c r="DQ83" s="72">
        <v>1.0999999999999999E-2</v>
      </c>
      <c r="DR83" s="72">
        <f t="shared" si="112"/>
        <v>9.8231504617375461E-5</v>
      </c>
      <c r="DS83" s="2" cm="1">
        <f t="array" ref="DS83">PRODUCT($DR$68:DR83+1)-1</f>
        <v>-1.5284371527912732E-3</v>
      </c>
      <c r="DT83" s="2" cm="1">
        <f t="array" ref="DT83">PRODUCT($DP$68:DP83+1)-1</f>
        <v>-2.7110972858929161E-3</v>
      </c>
      <c r="DU83" s="72">
        <f>DS83-MAX($DS$68:DS83)</f>
        <v>-2.1984185571553017E-3</v>
      </c>
      <c r="EM83" s="72"/>
      <c r="EN83" s="72"/>
      <c r="EO83" s="72"/>
      <c r="EP83" s="72"/>
      <c r="EQ83" s="72"/>
      <c r="ER83" s="72"/>
      <c r="ES83" s="72"/>
      <c r="ET83" s="72"/>
      <c r="EU83" s="72"/>
      <c r="EV83" s="72"/>
      <c r="EX83" s="72"/>
      <c r="EY83" s="72"/>
      <c r="EZ83" s="72"/>
      <c r="FP83" s="3"/>
      <c r="FR83" s="2"/>
    </row>
    <row r="84" spans="1:174" x14ac:dyDescent="0.3">
      <c r="A84" s="3">
        <f t="shared" si="113"/>
        <v>45861</v>
      </c>
      <c r="B84" s="47" t="s">
        <v>167</v>
      </c>
      <c r="C84" s="2">
        <f>VLOOKUP(C$1,EMD_Returns!$B:$XFD,MATCH('Headline Attribution'!$B84,EMD_Returns!$8:$8,0)-1,FALSE)/100</f>
        <v>2.8598235805343803E-4</v>
      </c>
      <c r="D84" s="2">
        <f>VLOOKUP(D$1,EMD_Returns!$B:$XFD,MATCH('Headline Attribution'!$B84,EMD_Returns!$8:$8,0)-1,FALSE)/100</f>
        <v>2.0585610027446002E-4</v>
      </c>
      <c r="E84" s="2">
        <f>IFERROR(VLOOKUP(E$1,EMD_Returns!$B:$XFD,MATCH('Headline Attribution'!$B84,EMD_Returns!$8:$8,0)-1,FALSE)/100,"#N/A")</f>
        <v>1.0434446944154201E-3</v>
      </c>
      <c r="F84" s="2">
        <f>VLOOKUP(F$1,EMD_Returns!$B:$XFD,MATCH('Headline Attribution'!$B84,EMD_Returns!$8:$8,0)-1,FALSE)/100</f>
        <v>1.6468279443304599E-4</v>
      </c>
      <c r="G84" s="2"/>
      <c r="I84" s="9">
        <f t="shared" si="63"/>
        <v>45861</v>
      </c>
      <c r="J84" s="2">
        <f>VLOOKUP(J$1,EMD_Returns!$B:$XFD,MATCH('Headline Attribution'!$B84,EMD_Returns!$8:$8,0)-1,FALSE)/100</f>
        <v>3.0408307248741599E-4</v>
      </c>
      <c r="K84" s="85">
        <f>VLOOKUP(K$1,EMD_Returns!$B:$XFD,MATCH('Headline Attribution'!$B84,EMD_Returns!$32:$32,0)-1,FALSE)/100</f>
        <v>2.8915701000009598E-4</v>
      </c>
      <c r="L84" s="2">
        <f t="shared" si="114"/>
        <v>1.4926062487320018E-5</v>
      </c>
      <c r="M84" s="2">
        <f t="shared" si="115"/>
        <v>8.4573524030808755E-3</v>
      </c>
      <c r="N84" s="2" t="e">
        <f t="shared" si="116"/>
        <v>#N/A</v>
      </c>
      <c r="O84" s="2">
        <f t="array" ref="O84">(PRODUCT($J$2:J84+1))-1</f>
        <v>3.9310150217016115E-2</v>
      </c>
      <c r="P84" s="2">
        <f t="array" ref="P84">(PRODUCT($K$2:K84+1))-1</f>
        <v>3.085279781393524E-2</v>
      </c>
      <c r="Q84" s="69">
        <f t="shared" si="117"/>
        <v>103.93101502170157</v>
      </c>
      <c r="R84" s="69">
        <f t="shared" si="118"/>
        <v>103.08527978139357</v>
      </c>
      <c r="T84" s="3">
        <f t="shared" si="64"/>
        <v>45861</v>
      </c>
      <c r="U84" s="70">
        <f>VLOOKUP(U$1,Market_Values!B:XFD,MATCH('Headline Attribution'!$B84,EMD_Returns!$8:$8,0)-1,FALSE)</f>
        <v>188801942.24338999</v>
      </c>
      <c r="V84" s="70">
        <f>VLOOKUP(V$1,Market_Values!$B:$XFD,MATCH('Headline Attribution'!$B84,EMD_Returns!$8:$8,0)-1,FALSE)</f>
        <v>193906548.73368001</v>
      </c>
      <c r="W84" s="70">
        <f>VLOOKUP(W$1,Market_Values!$B:$XFD,MATCH('Headline Attribution'!$B84,EMD_Returns!$8:$8,0)-1,FALSE)</f>
        <v>107139359.38179</v>
      </c>
      <c r="X84" s="70">
        <f>VLOOKUP(X$1,Market_Values!$B:$XFD,MATCH('Headline Attribution'!$B84,EMD_Returns!$8:$8,0)-1,FALSE)</f>
        <v>407104118.45234698</v>
      </c>
      <c r="Y84" s="70"/>
      <c r="Z84" s="71"/>
      <c r="AA84" s="3">
        <f t="shared" si="65"/>
        <v>45861</v>
      </c>
      <c r="AB84" s="72">
        <f t="shared" si="89"/>
        <v>2.8598235805343803E-4</v>
      </c>
      <c r="AC84" s="72">
        <f t="shared" si="90"/>
        <v>2.0585610027446002E-4</v>
      </c>
      <c r="AD84" s="72">
        <f t="shared" si="91"/>
        <v>1.0434446944154201E-3</v>
      </c>
      <c r="AE84" s="72">
        <f t="shared" si="92"/>
        <v>1.6468279443304599E-4</v>
      </c>
      <c r="AF84" s="72"/>
      <c r="AG84" s="2"/>
      <c r="AH84" s="9">
        <f t="shared" si="66"/>
        <v>45861</v>
      </c>
      <c r="AI84" s="2">
        <f t="array" ref="AI84">PRODUCT(AB$2:AB84+1)-1</f>
        <v>2.9222263614835375E-2</v>
      </c>
      <c r="AJ84" s="2">
        <f t="array" ref="AJ84">PRODUCT($AC$2:AC84+1)-1</f>
        <v>2.9681810725565194E-2</v>
      </c>
      <c r="AK84" s="2" cm="1">
        <f t="array" ref="AK84">IFERROR(PRODUCT($AD$2:AD84+1)-1,"#N/A")</f>
        <v>7.2434738690397626E-2</v>
      </c>
      <c r="AL84" s="2">
        <f t="array" ref="AL84">PRODUCT(AE$2:AE84+1)-1</f>
        <v>3.2095544625552863E-2</v>
      </c>
      <c r="AM84" s="2"/>
      <c r="AN84" s="2"/>
      <c r="AO84" s="3">
        <f t="shared" si="67"/>
        <v>45861</v>
      </c>
      <c r="AP84" s="2">
        <f t="shared" si="94"/>
        <v>3.04083072487427E-4</v>
      </c>
      <c r="AQ84" s="2">
        <f t="shared" si="68"/>
        <v>1.4926062487331023E-5</v>
      </c>
      <c r="AR84" s="2">
        <f t="shared" si="95"/>
        <v>8.4573524030808755E-3</v>
      </c>
      <c r="AS84" s="2" t="e">
        <f t="shared" si="119"/>
        <v>#N/A</v>
      </c>
      <c r="AT84" s="2">
        <f t="array" ref="AT84">PRODUCT($AP$2:AP84+1)-1</f>
        <v>4.7111632222172517E-2</v>
      </c>
      <c r="AU84" s="2">
        <f t="shared" si="69"/>
        <v>3.085279781393524E-2</v>
      </c>
      <c r="AV84" s="69">
        <f t="shared" si="120"/>
        <v>104.71116322221737</v>
      </c>
      <c r="AW84" s="69">
        <f t="shared" si="70"/>
        <v>103.08527978139357</v>
      </c>
      <c r="AX84" s="2"/>
      <c r="AY84" s="2">
        <f t="shared" si="108"/>
        <v>4.7132786304097539E-4</v>
      </c>
      <c r="AZ84" s="2">
        <f t="shared" si="109"/>
        <v>3.0890895671099096E-4</v>
      </c>
      <c r="BA84" s="2">
        <f t="shared" si="121"/>
        <v>-1.6241890632998443E-4</v>
      </c>
      <c r="BB84" s="2">
        <f t="shared" si="110"/>
        <v>-1.2823089399662533E-4</v>
      </c>
      <c r="BC84" s="2"/>
      <c r="BD84" s="78">
        <f t="shared" si="71"/>
        <v>45861</v>
      </c>
      <c r="BE84" s="2">
        <f t="shared" si="111"/>
        <v>3.0336310293284212E-4</v>
      </c>
      <c r="BF84" s="72">
        <f t="shared" si="100"/>
        <v>-1.2823089399662533E-4</v>
      </c>
      <c r="BG84" s="2" cm="1">
        <f t="array" ref="BG84">(PRODUCT(BF$2:BF84+1))-1</f>
        <v>-1.0700538085629541E-3</v>
      </c>
      <c r="BH84" s="72">
        <f t="shared" si="101"/>
        <v>9.5274062116438296E-3</v>
      </c>
      <c r="BI84" s="73">
        <f t="shared" si="102"/>
        <v>13387.961134610661</v>
      </c>
      <c r="BJ84" s="74">
        <f>SUM($BI$2:BI84)</f>
        <v>20011892.575996455</v>
      </c>
      <c r="BK84" s="72">
        <f t="shared" si="72"/>
        <v>5.5458537781488486E-6</v>
      </c>
      <c r="BL84" s="2">
        <f>SUM($BK$2:BK84)</f>
        <v>3.5794800697947259E-3</v>
      </c>
      <c r="BM84" s="2"/>
      <c r="BN84" s="79">
        <f t="shared" si="73"/>
        <v>45861</v>
      </c>
      <c r="BO84" s="2">
        <f t="array" ref="BO84">(PRODUCT(AB$2:AB84+1)-1)-(PRODUCT($K$2:$K84+1)-1)</f>
        <v>-1.6305341990998645E-3</v>
      </c>
      <c r="BP84" s="2">
        <f t="array" ref="BP84">AJ84-(PRODUCT($K$2:K84+1)-1)</f>
        <v>-1.1709870883700457E-3</v>
      </c>
      <c r="BQ84" s="2" t="e">
        <f>NA()</f>
        <v>#N/A</v>
      </c>
      <c r="BR84" s="2">
        <f t="array" ref="BR84">(PRODUCT(AE$2:AE84+1)-1)-(PRODUCT($K$2:$K84+1)-1)</f>
        <v>1.2427468116176232E-3</v>
      </c>
      <c r="BS84" s="2"/>
      <c r="BT84" s="3">
        <f t="shared" si="74"/>
        <v>45861</v>
      </c>
      <c r="BU84" s="2">
        <f t="shared" si="75"/>
        <v>2.0585610027446002E-4</v>
      </c>
      <c r="BV84" s="2">
        <f t="shared" si="76"/>
        <v>-8.330090972563596E-5</v>
      </c>
      <c r="BW84" s="2" cm="1">
        <f t="array" ref="BW84">PRODUCT($BU$2:BU84+1)-1</f>
        <v>2.9681810725565194E-2</v>
      </c>
      <c r="BX84" s="2">
        <f t="array" ref="BX84">BW84-(PRODUCT($K$2:K84+1)-1)</f>
        <v>-1.1709870883700457E-3</v>
      </c>
      <c r="BY84" s="2">
        <f t="shared" si="77"/>
        <v>-9.2871093015203994E-6</v>
      </c>
      <c r="BZ84" s="2"/>
      <c r="CC84" s="3">
        <v>44767</v>
      </c>
      <c r="CD84" s="2">
        <v>2.6599313214792403E-3</v>
      </c>
      <c r="CE84" s="2">
        <v>1.41824319246009E-3</v>
      </c>
      <c r="CF84" s="2" t="e">
        <f>NA()</f>
        <v>#N/A</v>
      </c>
      <c r="CG84" s="2">
        <v>4.1358035990102205E-4</v>
      </c>
      <c r="CH84" s="2">
        <v>-5.491267545268963E-4</v>
      </c>
      <c r="CJ84" s="9">
        <f t="shared" si="78"/>
        <v>44767</v>
      </c>
      <c r="CK84" s="2">
        <f t="array" ref="CK84">PRODUCT(CD$2:CD84+1)-1</f>
        <v>-5.2323975367923437E-2</v>
      </c>
      <c r="CL84" s="2">
        <f t="array" ref="CL84">PRODUCT(CE$2:CE84+1)-1</f>
        <v>-5.0609817410395719E-2</v>
      </c>
      <c r="CM84" s="2"/>
      <c r="CN84" s="2">
        <f t="array" ref="CN84">PRODUCT(CG$2:CG84+1)-1</f>
        <v>-8.3022466549265039E-2</v>
      </c>
      <c r="CO84" s="2">
        <f t="array" ref="CO84">PRODUCT(CH$2:CH84+1)-1</f>
        <v>-8.9030226085257569E-2</v>
      </c>
      <c r="CQ84" s="9">
        <f t="shared" si="79"/>
        <v>44767</v>
      </c>
      <c r="CR84" s="72">
        <f t="shared" si="80"/>
        <v>3.6706250717334132E-2</v>
      </c>
      <c r="CS84" s="72">
        <f t="shared" si="81"/>
        <v>3.842040867486185E-2</v>
      </c>
      <c r="CT84" s="72"/>
      <c r="CU84" s="72">
        <f t="shared" si="82"/>
        <v>6.0077595359925295E-3</v>
      </c>
      <c r="CV84" s="72"/>
      <c r="CW84" s="3">
        <f t="shared" si="83"/>
        <v>44767</v>
      </c>
      <c r="CX84" s="75">
        <f t="shared" si="103"/>
        <v>91.367073790094949</v>
      </c>
      <c r="CY84" s="75">
        <f t="shared" si="104"/>
        <v>90.696176377646523</v>
      </c>
      <c r="CZ84" s="75">
        <f t="shared" si="105"/>
        <v>100.73971962131556</v>
      </c>
      <c r="DA84" s="72">
        <f>(CZ84/MAX($CZ$2:CZ84))-1</f>
        <v>-7.6601938956754045E-3</v>
      </c>
      <c r="DC84" s="3">
        <f t="shared" si="84"/>
        <v>44767</v>
      </c>
      <c r="DD84" s="2">
        <f t="shared" si="85"/>
        <v>3.2090580760061366E-3</v>
      </c>
      <c r="DE84" s="2">
        <f t="shared" si="86"/>
        <v>1.9673699469869863E-3</v>
      </c>
      <c r="DF84" s="2" t="e">
        <f>NA()</f>
        <v>#N/A</v>
      </c>
      <c r="DG84" s="2">
        <f t="shared" si="87"/>
        <v>9.6270711442791835E-4</v>
      </c>
      <c r="DH84" s="69"/>
      <c r="DI84" s="3">
        <f t="shared" si="59"/>
        <v>44767</v>
      </c>
      <c r="DJ84" s="2">
        <f t="shared" si="60"/>
        <v>5.5006995257955327E-2</v>
      </c>
      <c r="DK84" s="2">
        <f t="shared" si="61"/>
        <v>4.1104516507361695E-2</v>
      </c>
      <c r="DL84" s="2" t="e">
        <f>NA()</f>
        <v>#N/A</v>
      </c>
      <c r="DM84" s="2">
        <f t="shared" si="62"/>
        <v>1.638985585464631E-2</v>
      </c>
      <c r="DO84" s="2">
        <f t="shared" si="106"/>
        <v>1.9431125547554346E-2</v>
      </c>
      <c r="DP84" s="72">
        <f t="shared" si="107"/>
        <v>9.6270711442791835E-4</v>
      </c>
      <c r="DQ84" s="72">
        <v>1.0999999999999999E-2</v>
      </c>
      <c r="DR84" s="72">
        <f t="shared" si="112"/>
        <v>5.4499047071619375E-4</v>
      </c>
      <c r="DS84" s="2" cm="1">
        <f t="array" ref="DS84">PRODUCT($DR$68:DR84+1)-1</f>
        <v>-9.8427966575842518E-4</v>
      </c>
      <c r="DT84" s="2" cm="1">
        <f t="array" ref="DT84">PRODUCT($DP$68:DP84+1)-1</f>
        <v>-1.7510001641101169E-3</v>
      </c>
      <c r="DU84" s="72">
        <f>DS84-MAX($DS$68:DS84)</f>
        <v>-1.6542610701224536E-3</v>
      </c>
      <c r="EM84" s="72"/>
      <c r="EN84" s="72"/>
      <c r="EO84" s="72"/>
      <c r="EP84" s="72"/>
      <c r="EQ84" s="72"/>
      <c r="ER84" s="72"/>
      <c r="ES84" s="72"/>
      <c r="ET84" s="72"/>
      <c r="EU84" s="72"/>
      <c r="EV84" s="72"/>
      <c r="EX84" s="72"/>
      <c r="EY84" s="72"/>
      <c r="EZ84" s="72"/>
      <c r="FP84" s="3"/>
      <c r="FR84" s="2"/>
    </row>
    <row r="85" spans="1:174" x14ac:dyDescent="0.3">
      <c r="A85" s="3">
        <f t="shared" si="113"/>
        <v>45862</v>
      </c>
      <c r="B85" s="47" t="s">
        <v>168</v>
      </c>
      <c r="C85" s="2">
        <f>VLOOKUP(C$1,EMD_Returns!$B:$XFD,MATCH('Headline Attribution'!$B85,EMD_Returns!$8:$8,0)-1,FALSE)/100</f>
        <v>-9.5045874895172093E-5</v>
      </c>
      <c r="D85" s="2">
        <f>VLOOKUP(D$1,EMD_Returns!$B:$XFD,MATCH('Headline Attribution'!$B85,EMD_Returns!$8:$8,0)-1,FALSE)/100</f>
        <v>2.3813366275056099E-3</v>
      </c>
      <c r="E85" s="2">
        <f>IFERROR(VLOOKUP(E$1,EMD_Returns!$B:$XFD,MATCH('Headline Attribution'!$B85,EMD_Returns!$8:$8,0)-1,FALSE)/100,"#N/A")</f>
        <v>2.0786889196842103E-3</v>
      </c>
      <c r="F85" s="2">
        <f>VLOOKUP(F$1,EMD_Returns!$B:$XFD,MATCH('Headline Attribution'!$B85,EMD_Returns!$8:$8,0)-1,FALSE)/100</f>
        <v>1.6612051691580201E-3</v>
      </c>
      <c r="G85" s="2"/>
      <c r="I85" s="9">
        <f t="shared" si="63"/>
        <v>45862</v>
      </c>
      <c r="J85" s="2">
        <f>VLOOKUP(J$1,EMD_Returns!$B:$XFD,MATCH('Headline Attribution'!$B85,EMD_Returns!$8:$8,0)-1,FALSE)/100</f>
        <v>1.4971037282331999E-3</v>
      </c>
      <c r="K85" s="85">
        <f>VLOOKUP(K$1,EMD_Returns!$B:$XFD,MATCH('Headline Attribution'!$B85,EMD_Returns!$32:$32,0)-1,FALSE)/100</f>
        <v>7.6712109999999001E-4</v>
      </c>
      <c r="L85" s="2">
        <f t="shared" si="114"/>
        <v>7.2998262823320993E-4</v>
      </c>
      <c r="M85" s="2">
        <f t="shared" si="115"/>
        <v>9.2225185715641977E-3</v>
      </c>
      <c r="N85" s="2" t="e">
        <f t="shared" si="116"/>
        <v>#N/A</v>
      </c>
      <c r="O85" s="2">
        <f t="array" ref="O85">(PRODUCT($J$2:J85+1))-1</f>
        <v>4.0866105317696633E-2</v>
      </c>
      <c r="P85" s="2">
        <f t="array" ref="P85">(PRODUCT($K$2:K85+1))-1</f>
        <v>3.1643586746132435E-2</v>
      </c>
      <c r="Q85" s="69">
        <f t="shared" si="117"/>
        <v>104.08661053176962</v>
      </c>
      <c r="R85" s="69">
        <f t="shared" si="118"/>
        <v>103.16435867461328</v>
      </c>
      <c r="T85" s="3">
        <f t="shared" si="64"/>
        <v>45862</v>
      </c>
      <c r="U85" s="70">
        <f>VLOOKUP(U$1,Market_Values!B:XFD,MATCH('Headline Attribution'!$B85,EMD_Returns!$8:$8,0)-1,FALSE)</f>
        <v>188855936.268038</v>
      </c>
      <c r="V85" s="70">
        <f>VLOOKUP(V$1,Market_Values!$B:$XFD,MATCH('Headline Attribution'!$B85,EMD_Returns!$8:$8,0)-1,FALSE)</f>
        <v>193946465.57962</v>
      </c>
      <c r="W85" s="70">
        <f>VLOOKUP(W$1,Market_Values!$B:$XFD,MATCH('Headline Attribution'!$B85,EMD_Returns!$8:$8,0)-1,FALSE)</f>
        <v>107251153.3779</v>
      </c>
      <c r="X85" s="70">
        <f>VLOOKUP(X$1,Market_Values!$B:$XFD,MATCH('Headline Attribution'!$B85,EMD_Returns!$8:$8,0)-1,FALSE)</f>
        <v>407171170.87599701</v>
      </c>
      <c r="Y85" s="70"/>
      <c r="Z85" s="71"/>
      <c r="AA85" s="3">
        <f t="shared" si="65"/>
        <v>45862</v>
      </c>
      <c r="AB85" s="72">
        <f t="shared" si="89"/>
        <v>-9.5045874895172093E-5</v>
      </c>
      <c r="AC85" s="72">
        <f t="shared" si="90"/>
        <v>2.3813366275056099E-3</v>
      </c>
      <c r="AD85" s="72">
        <f t="shared" si="91"/>
        <v>2.0786889196842103E-3</v>
      </c>
      <c r="AE85" s="72">
        <f t="shared" si="92"/>
        <v>1.6612051691580201E-3</v>
      </c>
      <c r="AF85" s="72"/>
      <c r="AG85" s="2"/>
      <c r="AH85" s="9">
        <f t="shared" si="66"/>
        <v>45862</v>
      </c>
      <c r="AI85" s="2">
        <f t="array" ref="AI85">PRODUCT(AB$2:AB85+1)-1</f>
        <v>2.9124440284328479E-2</v>
      </c>
      <c r="AJ85" s="2">
        <f t="array" ref="AJ85">PRODUCT($AC$2:AC85+1)-1</f>
        <v>3.2133829736122221E-2</v>
      </c>
      <c r="AK85" s="2" cm="1">
        <f t="array" ref="AK85">IFERROR(PRODUCT($AD$2:AD85+1)-1,"#N/A")</f>
        <v>7.466399689879788E-2</v>
      </c>
      <c r="AL85" s="2">
        <f t="array" ref="AL85">PRODUCT(AE$2:AE85+1)-1</f>
        <v>3.3810067079349748E-2</v>
      </c>
      <c r="AM85" s="2"/>
      <c r="AN85" s="2"/>
      <c r="AO85" s="3">
        <f t="shared" si="67"/>
        <v>45862</v>
      </c>
      <c r="AP85" s="2">
        <f t="shared" si="94"/>
        <v>1.4971037282331273E-3</v>
      </c>
      <c r="AQ85" s="2">
        <f t="shared" si="68"/>
        <v>7.2998262823313728E-4</v>
      </c>
      <c r="AR85" s="2">
        <f t="shared" si="95"/>
        <v>9.2225185715641977E-3</v>
      </c>
      <c r="AS85" s="2" t="e">
        <f t="shared" si="119"/>
        <v>#N/A</v>
      </c>
      <c r="AT85" s="2">
        <f t="array" ref="AT85">PRODUCT($AP$2:AP85+1)-1</f>
        <v>4.8679266950648614E-2</v>
      </c>
      <c r="AU85" s="2">
        <f t="shared" si="69"/>
        <v>3.1643586746132435E-2</v>
      </c>
      <c r="AV85" s="69">
        <f t="shared" si="120"/>
        <v>104.86792669506498</v>
      </c>
      <c r="AW85" s="69">
        <f t="shared" si="70"/>
        <v>103.16435867461328</v>
      </c>
      <c r="AX85" s="2"/>
      <c r="AY85" s="2">
        <f t="shared" si="108"/>
        <v>2.0404102387826134E-3</v>
      </c>
      <c r="AZ85" s="2">
        <f t="shared" si="109"/>
        <v>1.9215816390234213E-3</v>
      </c>
      <c r="BA85" s="2">
        <f t="shared" si="121"/>
        <v>-1.1882859975919204E-4</v>
      </c>
      <c r="BB85" s="2">
        <f t="shared" si="110"/>
        <v>-9.3816486505859725E-5</v>
      </c>
      <c r="BC85" s="2"/>
      <c r="BD85" s="78">
        <f t="shared" si="71"/>
        <v>45862</v>
      </c>
      <c r="BE85" s="2">
        <f t="shared" si="111"/>
        <v>1.4599049349069671E-3</v>
      </c>
      <c r="BF85" s="72">
        <f t="shared" si="100"/>
        <v>-9.3816486505859725E-5</v>
      </c>
      <c r="BG85" s="2" cm="1">
        <f t="array" ref="BG85">(PRODUCT(BF$2:BF85+1))-1</f>
        <v>-1.1637699063801188E-3</v>
      </c>
      <c r="BH85" s="72">
        <f t="shared" si="101"/>
        <v>1.0386288477944317E-2</v>
      </c>
      <c r="BI85" s="73">
        <f t="shared" si="102"/>
        <v>654958.46367536997</v>
      </c>
      <c r="BJ85" s="74">
        <f>SUM($BI$2:BI85)</f>
        <v>20666851.039671823</v>
      </c>
      <c r="BK85" s="72">
        <f t="shared" si="72"/>
        <v>4.6167670411645422E-4</v>
      </c>
      <c r="BL85" s="2">
        <f>SUM($BK$2:BK85)</f>
        <v>4.0411567739111805E-3</v>
      </c>
      <c r="BM85" s="2"/>
      <c r="BN85" s="79">
        <f t="shared" si="73"/>
        <v>45862</v>
      </c>
      <c r="BO85" s="2">
        <f t="array" ref="BO85">(PRODUCT(AB$2:AB85+1)-1)-(PRODUCT($K$2:$K85+1)-1)</f>
        <v>-2.5191464618039561E-3</v>
      </c>
      <c r="BP85" s="2">
        <f t="array" ref="BP85">AJ85-(PRODUCT($K$2:K85+1)-1)</f>
        <v>4.9024298998978644E-4</v>
      </c>
      <c r="BQ85" s="2" t="e">
        <f>NA()</f>
        <v>#N/A</v>
      </c>
      <c r="BR85" s="2">
        <f t="array" ref="BR85">(PRODUCT(AE$2:AE85+1)-1)-(PRODUCT($K$2:$K85+1)-1)</f>
        <v>2.1664803332173133E-3</v>
      </c>
      <c r="BS85" s="2"/>
      <c r="BT85" s="3">
        <f t="shared" si="74"/>
        <v>45862</v>
      </c>
      <c r="BU85" s="2">
        <f t="shared" si="75"/>
        <v>2.3813366275056099E-3</v>
      </c>
      <c r="BV85" s="2">
        <f t="shared" si="76"/>
        <v>1.6142155275056199E-3</v>
      </c>
      <c r="BW85" s="2" cm="1">
        <f t="array" ref="BW85">PRODUCT($BU$2:BU85+1)-1</f>
        <v>3.2133829736122221E-2</v>
      </c>
      <c r="BX85" s="2">
        <f t="array" ref="BX85">BW85-(PRODUCT($K$2:K85+1)-1)</f>
        <v>4.9024298998978644E-4</v>
      </c>
      <c r="BY85" s="2">
        <f t="shared" si="77"/>
        <v>1.7991206445227973E-4</v>
      </c>
      <c r="BZ85" s="2"/>
      <c r="CC85" s="3">
        <v>44768</v>
      </c>
      <c r="CD85" s="2">
        <v>-1.4006883456630899E-3</v>
      </c>
      <c r="CE85" s="2">
        <v>-3.3335556228292203E-3</v>
      </c>
      <c r="CF85" s="2" t="e">
        <f>NA()</f>
        <v>#N/A</v>
      </c>
      <c r="CG85" s="2">
        <v>-3.77410559811298E-3</v>
      </c>
      <c r="CH85" s="2">
        <v>-6.1107165351166337E-3</v>
      </c>
      <c r="CJ85" s="9">
        <f t="shared" si="78"/>
        <v>44768</v>
      </c>
      <c r="CK85" s="2">
        <f t="array" ref="CK85">PRODUCT(CD$2:CD85+1)-1</f>
        <v>-5.3651374131089891E-2</v>
      </c>
      <c r="CL85" s="2">
        <f t="array" ref="CL85">PRODUCT(CE$2:CE85+1)-1</f>
        <v>-5.3774662391826156E-2</v>
      </c>
      <c r="CM85" s="2"/>
      <c r="CN85" s="2">
        <f t="array" ref="CN85">PRODUCT(CG$2:CG85+1)-1</f>
        <v>-8.6483236591605284E-2</v>
      </c>
      <c r="CO85" s="2">
        <f t="array" ref="CO85">PRODUCT(CH$2:CH85+1)-1</f>
        <v>-9.459690414570987E-2</v>
      </c>
      <c r="CQ85" s="9">
        <f t="shared" si="79"/>
        <v>44768</v>
      </c>
      <c r="CR85" s="72">
        <f t="shared" si="80"/>
        <v>4.094553001461998E-2</v>
      </c>
      <c r="CS85" s="72">
        <f t="shared" si="81"/>
        <v>4.0822241753883715E-2</v>
      </c>
      <c r="CT85" s="72"/>
      <c r="CU85" s="72">
        <f t="shared" si="82"/>
        <v>8.1136675541045866E-3</v>
      </c>
      <c r="CV85" s="72"/>
      <c r="CW85" s="3">
        <f t="shared" si="83"/>
        <v>44768</v>
      </c>
      <c r="CX85" s="75">
        <f t="shared" si="103"/>
        <v>91.022244805420556</v>
      </c>
      <c r="CY85" s="75">
        <f t="shared" si="104"/>
        <v>90.141957752983785</v>
      </c>
      <c r="CZ85" s="75">
        <f t="shared" si="105"/>
        <v>100.97655639435858</v>
      </c>
      <c r="DA85" s="72">
        <f>(CZ85/MAX($CZ$2:CZ85))-1</f>
        <v>-5.3272257444502147E-3</v>
      </c>
      <c r="DC85" s="3">
        <f t="shared" si="84"/>
        <v>44768</v>
      </c>
      <c r="DD85" s="2">
        <f t="shared" si="85"/>
        <v>4.7100281894535438E-3</v>
      </c>
      <c r="DE85" s="2">
        <f t="shared" si="86"/>
        <v>2.7771609122874135E-3</v>
      </c>
      <c r="DF85" s="2" t="e">
        <f>NA()</f>
        <v>#N/A</v>
      </c>
      <c r="DG85" s="2">
        <f t="shared" si="87"/>
        <v>2.3366109370036537E-3</v>
      </c>
      <c r="DH85" s="69"/>
      <c r="DI85" s="3">
        <f t="shared" si="59"/>
        <v>44768</v>
      </c>
      <c r="DJ85" s="2">
        <f t="shared" si="60"/>
        <v>5.0935685635889856E-2</v>
      </c>
      <c r="DK85" s="2">
        <f t="shared" si="61"/>
        <v>3.8637883521604188E-2</v>
      </c>
      <c r="DL85" s="2" t="e">
        <f>NA()</f>
        <v>#N/A</v>
      </c>
      <c r="DM85" s="2">
        <f t="shared" si="62"/>
        <v>1.7989197645094792E-2</v>
      </c>
      <c r="DO85" s="2">
        <f t="shared" si="106"/>
        <v>1.9919135560112045E-2</v>
      </c>
      <c r="DP85" s="72">
        <f t="shared" si="107"/>
        <v>2.3366109370036537E-3</v>
      </c>
      <c r="DQ85" s="72">
        <v>1.0999999999999999E-2</v>
      </c>
      <c r="DR85" s="72">
        <f t="shared" si="112"/>
        <v>1.2903531997899419E-3</v>
      </c>
      <c r="DS85" s="2" cm="1">
        <f t="array" ref="DS85">PRODUCT($DR$68:DR85+1)-1</f>
        <v>3.0480346561523319E-4</v>
      </c>
      <c r="DT85" s="2" cm="1">
        <f t="array" ref="DT85">PRODUCT($DP$68:DP85+1)-1</f>
        <v>5.8151936675931992E-4</v>
      </c>
      <c r="DU85" s="72">
        <f>DS85-MAX($DS$68:DS85)</f>
        <v>-3.6517793874879523E-4</v>
      </c>
      <c r="EM85" s="72"/>
      <c r="EN85" s="72"/>
      <c r="EO85" s="72"/>
      <c r="EP85" s="72"/>
      <c r="EQ85" s="72"/>
      <c r="ER85" s="72"/>
      <c r="ES85" s="72"/>
      <c r="ET85" s="72"/>
      <c r="EU85" s="72"/>
      <c r="EV85" s="72"/>
      <c r="EX85" s="72"/>
      <c r="EY85" s="72"/>
      <c r="EZ85" s="72"/>
      <c r="FP85" s="3"/>
      <c r="FR85" s="2"/>
    </row>
    <row r="86" spans="1:174" x14ac:dyDescent="0.3">
      <c r="A86" s="3">
        <f t="shared" si="113"/>
        <v>45863</v>
      </c>
      <c r="B86" s="47" t="s">
        <v>169</v>
      </c>
      <c r="C86" s="2">
        <f>VLOOKUP(C$1,EMD_Returns!$B:$XFD,MATCH('Headline Attribution'!$B86,EMD_Returns!$8:$8,0)-1,FALSE)/100</f>
        <v>2.5206157631867399E-3</v>
      </c>
      <c r="D86" s="2">
        <f>VLOOKUP(D$1,EMD_Returns!$B:$XFD,MATCH('Headline Attribution'!$B86,EMD_Returns!$8:$8,0)-1,FALSE)/100</f>
        <v>1.4229585361214001E-3</v>
      </c>
      <c r="E86" s="2">
        <f>IFERROR(VLOOKUP(E$1,EMD_Returns!$B:$XFD,MATCH('Headline Attribution'!$B86,EMD_Returns!$8:$8,0)-1,FALSE)/100,"#N/A")</f>
        <v>4.3291344737395E-4</v>
      </c>
      <c r="F86" s="2">
        <f>VLOOKUP(F$1,EMD_Returns!$B:$XFD,MATCH('Headline Attribution'!$B86,EMD_Returns!$8:$8,0)-1,FALSE)/100</f>
        <v>1.7274588777904702E-3</v>
      </c>
      <c r="G86" s="2"/>
      <c r="I86" s="9">
        <f t="shared" si="63"/>
        <v>45863</v>
      </c>
      <c r="J86" s="2">
        <f>VLOOKUP(J$1,EMD_Returns!$B:$XFD,MATCH('Headline Attribution'!$B86,EMD_Returns!$8:$8,0)-1,FALSE)/100</f>
        <v>1.6734291930611299E-3</v>
      </c>
      <c r="K86" s="85">
        <f>VLOOKUP(K$1,EMD_Returns!$B:$XFD,MATCH('Headline Attribution'!$B86,EMD_Returns!$32:$32,0)-1,FALSE)/100</f>
        <v>1.4587663000000799E-3</v>
      </c>
      <c r="L86" s="2">
        <f t="shared" si="114"/>
        <v>2.1466289306105004E-4</v>
      </c>
      <c r="M86" s="2">
        <f t="shared" si="115"/>
        <v>9.4594074003140349E-3</v>
      </c>
      <c r="N86" s="2" t="e">
        <f t="shared" si="116"/>
        <v>#N/A</v>
      </c>
      <c r="O86" s="2">
        <f t="array" ref="O86">(PRODUCT($J$2:J86+1))-1</f>
        <v>4.260792104440303E-2</v>
      </c>
      <c r="P86" s="2">
        <f t="array" ref="P86">(PRODUCT($K$2:K86+1))-1</f>
        <v>3.3148513644088995E-2</v>
      </c>
      <c r="Q86" s="69">
        <f t="shared" si="117"/>
        <v>104.26079210444027</v>
      </c>
      <c r="R86" s="69">
        <f t="shared" si="118"/>
        <v>103.31485136440892</v>
      </c>
      <c r="T86" s="3">
        <f t="shared" si="64"/>
        <v>45863</v>
      </c>
      <c r="U86" s="70">
        <f>VLOOKUP(U$1,Market_Values!B:XFD,MATCH('Headline Attribution'!$B86,EMD_Returns!$8:$8,0)-1,FALSE)</f>
        <v>188837986.290346</v>
      </c>
      <c r="V86" s="70">
        <f>VLOOKUP(V$1,Market_Values!$B:$XFD,MATCH('Headline Attribution'!$B86,EMD_Returns!$8:$8,0)-1,FALSE)</f>
        <v>194408317.40188</v>
      </c>
      <c r="W86" s="70">
        <f>VLOOKUP(W$1,Market_Values!$B:$XFD,MATCH('Headline Attribution'!$B86,EMD_Returns!$8:$8,0)-1,FALSE)</f>
        <v>107474095.16204999</v>
      </c>
      <c r="X86" s="70">
        <f>VLOOKUP(X$1,Market_Values!$B:$XFD,MATCH('Headline Attribution'!$B86,EMD_Returns!$8:$8,0)-1,FALSE)</f>
        <v>407847657.66981602</v>
      </c>
      <c r="Y86" s="70"/>
      <c r="Z86" s="71"/>
      <c r="AA86" s="3">
        <f t="shared" si="65"/>
        <v>45863</v>
      </c>
      <c r="AB86" s="72">
        <f t="shared" si="89"/>
        <v>2.5206157631867399E-3</v>
      </c>
      <c r="AC86" s="72">
        <f t="shared" si="90"/>
        <v>1.4229585361214001E-3</v>
      </c>
      <c r="AD86" s="72">
        <f t="shared" si="91"/>
        <v>4.3291344737395E-4</v>
      </c>
      <c r="AE86" s="72">
        <f t="shared" si="92"/>
        <v>1.7274588777904702E-3</v>
      </c>
      <c r="AF86" s="72"/>
      <c r="AG86" s="2"/>
      <c r="AH86" s="9">
        <f t="shared" si="66"/>
        <v>45863</v>
      </c>
      <c r="AI86" s="2">
        <f t="array" ref="AI86">PRODUCT(AB$2:AB86+1)-1</f>
        <v>3.1718467570789999E-2</v>
      </c>
      <c r="AJ86" s="2">
        <f t="array" ref="AJ86">PRODUCT($AC$2:AC86+1)-1</f>
        <v>3.3602513379564991E-2</v>
      </c>
      <c r="AK86" s="2" cm="1">
        <f t="array" ref="AK86">IFERROR(PRODUCT($AD$2:AD86+1)-1,"#N/A")</f>
        <v>7.5129233394463979E-2</v>
      </c>
      <c r="AL86" s="2">
        <f t="array" ref="AL86">PRODUCT(AE$2:AE86+1)-1</f>
        <v>3.5595931457675034E-2</v>
      </c>
      <c r="AM86" s="2"/>
      <c r="AN86" s="2"/>
      <c r="AO86" s="3">
        <f t="shared" si="67"/>
        <v>45863</v>
      </c>
      <c r="AP86" s="2">
        <f t="shared" si="94"/>
        <v>1.6734291930611783E-3</v>
      </c>
      <c r="AQ86" s="2">
        <f t="shared" si="68"/>
        <v>2.1466289306109839E-4</v>
      </c>
      <c r="AR86" s="2">
        <f t="shared" si="95"/>
        <v>9.4594074003140349E-3</v>
      </c>
      <c r="AS86" s="2" t="e">
        <f t="shared" si="119"/>
        <v>#N/A</v>
      </c>
      <c r="AT86" s="2">
        <f t="array" ref="AT86">PRODUCT($AP$2:AP86+1)-1</f>
        <v>5.0434157450121697E-2</v>
      </c>
      <c r="AU86" s="2">
        <f t="shared" si="69"/>
        <v>3.3148513644088995E-2</v>
      </c>
      <c r="AV86" s="69">
        <f t="shared" si="120"/>
        <v>105.0434157450123</v>
      </c>
      <c r="AW86" s="69">
        <f t="shared" si="70"/>
        <v>103.31485136440892</v>
      </c>
      <c r="AX86" s="2"/>
      <c r="AY86" s="2">
        <f t="shared" si="108"/>
        <v>1.1944436204286068E-3</v>
      </c>
      <c r="AZ86" s="2">
        <f t="shared" si="109"/>
        <v>1.4480181352176699E-3</v>
      </c>
      <c r="BA86" s="2">
        <f t="shared" si="121"/>
        <v>2.5357451478906306E-4</v>
      </c>
      <c r="BB86" s="2">
        <f t="shared" si="110"/>
        <v>2.0028472733261976E-4</v>
      </c>
      <c r="BC86" s="2"/>
      <c r="BD86" s="78">
        <f t="shared" si="71"/>
        <v>45863</v>
      </c>
      <c r="BE86" s="2">
        <f t="shared" si="111"/>
        <v>1.6939739955563924E-3</v>
      </c>
      <c r="BF86" s="72">
        <f t="shared" si="100"/>
        <v>2.0028472733261976E-4</v>
      </c>
      <c r="BG86" s="2" cm="1">
        <f t="array" ref="BG86">(PRODUCT(BF$2:BF86+1))-1</f>
        <v>-9.6371826438590436E-4</v>
      </c>
      <c r="BH86" s="72">
        <f t="shared" si="101"/>
        <v>1.0423125664699939E-2</v>
      </c>
      <c r="BI86" s="73">
        <f t="shared" si="102"/>
        <v>192889.21862575016</v>
      </c>
      <c r="BJ86" s="74">
        <f>SUM($BI$2:BI86)</f>
        <v>20859740.258297574</v>
      </c>
      <c r="BK86" s="72">
        <f t="shared" si="72"/>
        <v>-2.4595586033872253E-4</v>
      </c>
      <c r="BL86" s="2">
        <f>SUM($BK$2:BK86)</f>
        <v>3.795200913572458E-3</v>
      </c>
      <c r="BM86" s="2"/>
      <c r="BN86" s="79">
        <f t="shared" si="73"/>
        <v>45863</v>
      </c>
      <c r="BO86" s="2">
        <f t="array" ref="BO86">(PRODUCT(AB$2:AB86+1)-1)-(PRODUCT($K$2:$K86+1)-1)</f>
        <v>-1.4300460732989961E-3</v>
      </c>
      <c r="BP86" s="2">
        <f t="array" ref="BP86">AJ86-(PRODUCT($K$2:K86+1)-1)</f>
        <v>4.5399973547599615E-4</v>
      </c>
      <c r="BQ86" s="2" t="e">
        <f>NA()</f>
        <v>#N/A</v>
      </c>
      <c r="BR86" s="2">
        <f t="array" ref="BR86">(PRODUCT(AE$2:AE86+1)-1)-(PRODUCT($K$2:$K86+1)-1)</f>
        <v>2.4474178135860392E-3</v>
      </c>
      <c r="BS86" s="2"/>
      <c r="BT86" s="3">
        <f t="shared" si="74"/>
        <v>45863</v>
      </c>
      <c r="BU86" s="2">
        <f t="shared" si="75"/>
        <v>1.4229585361214001E-3</v>
      </c>
      <c r="BV86" s="2">
        <f t="shared" si="76"/>
        <v>-3.5807763878679824E-5</v>
      </c>
      <c r="BW86" s="2" cm="1">
        <f t="array" ref="BW86">PRODUCT($BU$2:BU86+1)-1</f>
        <v>3.3602513379564991E-2</v>
      </c>
      <c r="BX86" s="2">
        <f t="array" ref="BX86">BW86-(PRODUCT($K$2:K86+1)-1)</f>
        <v>4.5399973547599615E-4</v>
      </c>
      <c r="BY86" s="2">
        <f t="shared" si="77"/>
        <v>-3.9849807278030881E-6</v>
      </c>
      <c r="BZ86" s="2"/>
      <c r="CC86" s="3">
        <v>44769</v>
      </c>
      <c r="CD86" s="2">
        <v>1.1501049200851401E-2</v>
      </c>
      <c r="CE86" s="2">
        <v>8.327801612273639E-3</v>
      </c>
      <c r="CF86" s="2" t="e">
        <f>NA()</f>
        <v>#N/A</v>
      </c>
      <c r="CG86" s="2">
        <v>1.1538065525101799E-2</v>
      </c>
      <c r="CH86" s="2">
        <v>1.2572977200102642E-2</v>
      </c>
      <c r="CJ86" s="9">
        <f t="shared" si="78"/>
        <v>44769</v>
      </c>
      <c r="CK86" s="2">
        <f t="array" ref="CK86">PRODUCT(CD$2:CD86+1)-1</f>
        <v>-4.2767372023813421E-2</v>
      </c>
      <c r="CL86" s="2">
        <f t="array" ref="CL86">PRODUCT(CE$2:CE86+1)-1</f>
        <v>-4.5894685499718646E-2</v>
      </c>
      <c r="CM86" s="2"/>
      <c r="CN86" s="2">
        <f t="array" ref="CN86">PRODUCT(CG$2:CG86+1)-1</f>
        <v>-7.5943020317120302E-2</v>
      </c>
      <c r="CO86" s="2">
        <f t="array" ref="CO86">PRODUCT(CH$2:CH86+1)-1</f>
        <v>-8.3213291664631539E-2</v>
      </c>
      <c r="CQ86" s="9">
        <f t="shared" si="79"/>
        <v>44769</v>
      </c>
      <c r="CR86" s="72">
        <f t="shared" si="80"/>
        <v>4.0445919640818118E-2</v>
      </c>
      <c r="CS86" s="72">
        <f t="shared" si="81"/>
        <v>3.7318606164912893E-2</v>
      </c>
      <c r="CT86" s="72"/>
      <c r="CU86" s="72">
        <f t="shared" si="82"/>
        <v>7.2702713475112368E-3</v>
      </c>
      <c r="CV86" s="72"/>
      <c r="CW86" s="3">
        <f t="shared" si="83"/>
        <v>44769</v>
      </c>
      <c r="CX86" s="75">
        <f t="shared" si="103"/>
        <v>92.072465430227354</v>
      </c>
      <c r="CY86" s="75">
        <f t="shared" si="104"/>
        <v>91.275310532584669</v>
      </c>
      <c r="CZ86" s="75">
        <f t="shared" si="105"/>
        <v>100.87335216170874</v>
      </c>
      <c r="DA86" s="72">
        <f>(CZ86/MAX($CZ$2:CZ86))-1</f>
        <v>-6.343842314377901E-3</v>
      </c>
      <c r="DC86" s="3">
        <f t="shared" si="84"/>
        <v>44769</v>
      </c>
      <c r="DD86" s="2">
        <f t="shared" si="85"/>
        <v>-1.0719279992512411E-3</v>
      </c>
      <c r="DE86" s="2">
        <f t="shared" si="86"/>
        <v>-4.2451755878290028E-3</v>
      </c>
      <c r="DF86" s="2" t="e">
        <f>NA()</f>
        <v>#N/A</v>
      </c>
      <c r="DG86" s="2">
        <f t="shared" si="87"/>
        <v>-1.0349116750008429E-3</v>
      </c>
      <c r="DH86" s="69"/>
      <c r="DI86" s="3">
        <f t="shared" si="59"/>
        <v>44769</v>
      </c>
      <c r="DJ86" s="2">
        <f t="shared" si="60"/>
        <v>4.9852781447079143E-2</v>
      </c>
      <c r="DK86" s="2">
        <f t="shared" si="61"/>
        <v>4.1646123272100113E-2</v>
      </c>
      <c r="DL86" s="2" t="e">
        <f>NA()</f>
        <v>#N/A</v>
      </c>
      <c r="DM86" s="2">
        <f t="shared" si="62"/>
        <v>1.8249698094582614E-2</v>
      </c>
      <c r="DO86" s="2">
        <f t="shared" si="106"/>
        <v>2.0033881331526279E-2</v>
      </c>
      <c r="DP86" s="72">
        <f t="shared" si="107"/>
        <v>-1.0349116750008429E-3</v>
      </c>
      <c r="DQ86" s="72">
        <v>1.0999999999999999E-2</v>
      </c>
      <c r="DR86" s="72">
        <f t="shared" si="112"/>
        <v>-5.6823878691418701E-4</v>
      </c>
      <c r="DS86" s="2" cm="1">
        <f t="array" ref="DS86">PRODUCT($DR$68:DR86+1)-1</f>
        <v>-2.6360852245044253E-4</v>
      </c>
      <c r="DT86" s="2" cm="1">
        <f t="array" ref="DT86">PRODUCT($DP$68:DP86+1)-1</f>
        <v>-4.5399412942337403E-4</v>
      </c>
      <c r="DU86" s="72">
        <f>DS86-MAX($DS$68:DS86)</f>
        <v>-9.3358992681447095E-4</v>
      </c>
      <c r="EM86" s="72"/>
      <c r="EN86" s="72"/>
      <c r="EO86" s="72"/>
      <c r="EP86" s="72"/>
      <c r="EQ86" s="72"/>
      <c r="ER86" s="72"/>
      <c r="ES86" s="72"/>
      <c r="ET86" s="72"/>
      <c r="EU86" s="72"/>
      <c r="EV86" s="72"/>
      <c r="EX86" s="72"/>
      <c r="EY86" s="72"/>
      <c r="EZ86" s="72"/>
      <c r="FP86" s="3"/>
      <c r="FR86" s="2"/>
    </row>
    <row r="87" spans="1:174" x14ac:dyDescent="0.3">
      <c r="A87" s="3">
        <f t="shared" si="113"/>
        <v>45866</v>
      </c>
      <c r="B87" s="47" t="s">
        <v>170</v>
      </c>
      <c r="C87" s="2">
        <f>VLOOKUP(C$1,EMD_Returns!$B:$XFD,MATCH('Headline Attribution'!$B87,EMD_Returns!$8:$8,0)-1,FALSE)/100</f>
        <v>-4.4722443883748997E-4</v>
      </c>
      <c r="D87" s="2">
        <f>VLOOKUP(D$1,EMD_Returns!$B:$XFD,MATCH('Headline Attribution'!$B87,EMD_Returns!$8:$8,0)-1,FALSE)/100</f>
        <v>1.9091063857929998E-3</v>
      </c>
      <c r="E87" s="2">
        <f>IFERROR(VLOOKUP(E$1,EMD_Returns!$B:$XFD,MATCH('Headline Attribution'!$B87,EMD_Returns!$8:$8,0)-1,FALSE)/100,"#N/A")</f>
        <v>3.7743333313298199E-3</v>
      </c>
      <c r="F87" s="2">
        <f>VLOOKUP(F$1,EMD_Returns!$B:$XFD,MATCH('Headline Attribution'!$B87,EMD_Returns!$8:$8,0)-1,FALSE)/100</f>
        <v>1.72083316938232E-3</v>
      </c>
      <c r="G87" s="2"/>
      <c r="I87" s="9">
        <f t="shared" si="63"/>
        <v>45866</v>
      </c>
      <c r="J87" s="2">
        <f>VLOOKUP(J$1,EMD_Returns!$B:$XFD,MATCH('Headline Attribution'!$B87,EMD_Returns!$8:$8,0)-1,FALSE)/100</f>
        <v>1.5508511401729499E-3</v>
      </c>
      <c r="K87" s="85">
        <f>VLOOKUP(K$1,EMD_Returns!$B:$XFD,MATCH('Headline Attribution'!$B87,EMD_Returns!$32:$32,0)-1,FALSE)/100</f>
        <v>1.3694020999999201E-3</v>
      </c>
      <c r="L87" s="2">
        <f t="shared" si="114"/>
        <v>1.8144904017302981E-4</v>
      </c>
      <c r="M87" s="2">
        <f t="shared" si="115"/>
        <v>9.6615413392229232E-3</v>
      </c>
      <c r="N87" s="2" t="e">
        <f t="shared" si="116"/>
        <v>#N/A</v>
      </c>
      <c r="O87" s="2">
        <f t="array" ref="O87">(PRODUCT($J$2:J87+1))-1</f>
        <v>4.4224850727508036E-2</v>
      </c>
      <c r="P87" s="2">
        <f t="array" ref="P87">(PRODUCT($K$2:K87+1))-1</f>
        <v>3.4563309388285113E-2</v>
      </c>
      <c r="Q87" s="69">
        <f t="shared" si="117"/>
        <v>104.42248507275077</v>
      </c>
      <c r="R87" s="69">
        <f t="shared" si="118"/>
        <v>103.45633093882853</v>
      </c>
      <c r="T87" s="3">
        <f t="shared" si="64"/>
        <v>45866</v>
      </c>
      <c r="U87" s="70">
        <f>VLOOKUP(U$1,Market_Values!B:XFD,MATCH('Headline Attribution'!$B87,EMD_Returns!$8:$8,0)-1,FALSE)</f>
        <v>189313974.29527801</v>
      </c>
      <c r="V87" s="70">
        <f>VLOOKUP(V$1,Market_Values!$B:$XFD,MATCH('Headline Attribution'!$B87,EMD_Returns!$8:$8,0)-1,FALSE)</f>
        <v>194684952.37661999</v>
      </c>
      <c r="W87" s="70">
        <f>VLOOKUP(W$1,Market_Values!$B:$XFD,MATCH('Headline Attribution'!$B87,EMD_Returns!$8:$8,0)-1,FALSE)</f>
        <v>107520622.14308999</v>
      </c>
      <c r="X87" s="70">
        <f>VLOOKUP(X$1,Market_Values!$B:$XFD,MATCH('Headline Attribution'!$B87,EMD_Returns!$8:$8,0)-1,FALSE)</f>
        <v>408552216.833839</v>
      </c>
      <c r="Y87" s="70"/>
      <c r="Z87" s="71"/>
      <c r="AA87" s="3">
        <f t="shared" si="65"/>
        <v>45866</v>
      </c>
      <c r="AB87" s="72">
        <f t="shared" si="89"/>
        <v>-4.4722443883748997E-4</v>
      </c>
      <c r="AC87" s="72">
        <f t="shared" si="90"/>
        <v>1.9091063857929998E-3</v>
      </c>
      <c r="AD87" s="72">
        <f t="shared" si="91"/>
        <v>3.7743333313298199E-3</v>
      </c>
      <c r="AE87" s="72">
        <f t="shared" si="92"/>
        <v>1.72083316938232E-3</v>
      </c>
      <c r="AF87" s="72"/>
      <c r="AG87" s="2"/>
      <c r="AH87" s="9">
        <f t="shared" si="66"/>
        <v>45866</v>
      </c>
      <c r="AI87" s="2">
        <f t="array" ref="AI87">PRODUCT(AB$2:AB87+1)-1</f>
        <v>3.1257057858092407E-2</v>
      </c>
      <c r="AJ87" s="2">
        <f t="array" ref="AJ87">PRODUCT($AC$2:AC87+1)-1</f>
        <v>3.5575770538229579E-2</v>
      </c>
      <c r="AK87" s="2" cm="1">
        <f t="array" ref="AK87">IFERROR(PRODUCT($AD$2:AD87+1)-1,"#N/A")</f>
        <v>7.9187129495551734E-2</v>
      </c>
      <c r="AL87" s="2">
        <f t="array" ref="AL87">PRODUCT(AE$2:AE87+1)-1</f>
        <v>3.7378019286604669E-2</v>
      </c>
      <c r="AM87" s="2"/>
      <c r="AN87" s="2"/>
      <c r="AO87" s="3">
        <f t="shared" si="67"/>
        <v>45866</v>
      </c>
      <c r="AP87" s="2">
        <f t="shared" si="94"/>
        <v>1.5508511401730375E-3</v>
      </c>
      <c r="AQ87" s="2">
        <f t="shared" si="68"/>
        <v>1.8144904017311741E-4</v>
      </c>
      <c r="AR87" s="2">
        <f t="shared" si="95"/>
        <v>9.6615413392229232E-3</v>
      </c>
      <c r="AS87" s="2" t="e">
        <f t="shared" si="119"/>
        <v>#N/A</v>
      </c>
      <c r="AT87" s="2">
        <f t="array" ref="AT87">PRODUCT($AP$2:AP87+1)-1</f>
        <v>5.2063224460879853E-2</v>
      </c>
      <c r="AU87" s="2">
        <f t="shared" si="69"/>
        <v>3.4563309388285113E-2</v>
      </c>
      <c r="AV87" s="69">
        <f t="shared" si="120"/>
        <v>105.20632244608811</v>
      </c>
      <c r="AW87" s="69">
        <f t="shared" si="70"/>
        <v>103.45633093882853</v>
      </c>
      <c r="AX87" s="2"/>
      <c r="AY87" s="2">
        <f t="shared" si="108"/>
        <v>2.4680909621683802E-3</v>
      </c>
      <c r="AZ87" s="2">
        <f t="shared" si="109"/>
        <v>2.0830487937287812E-3</v>
      </c>
      <c r="BA87" s="2">
        <f t="shared" si="121"/>
        <v>-3.8504216843959901E-4</v>
      </c>
      <c r="BB87" s="2">
        <f t="shared" si="110"/>
        <v>-3.0405544497980242E-4</v>
      </c>
      <c r="BC87" s="2"/>
      <c r="BD87" s="78">
        <f t="shared" si="71"/>
        <v>45866</v>
      </c>
      <c r="BE87" s="2">
        <f t="shared" si="111"/>
        <v>1.5040232408751861E-3</v>
      </c>
      <c r="BF87" s="72">
        <f t="shared" si="100"/>
        <v>-3.0405544497980242E-4</v>
      </c>
      <c r="BG87" s="2" cm="1">
        <f t="array" ref="BG87">(PRODUCT(BF$2:BF87+1))-1</f>
        <v>-1.2674806855800247E-3</v>
      </c>
      <c r="BH87" s="72">
        <f t="shared" si="101"/>
        <v>1.0929022024802948E-2</v>
      </c>
      <c r="BI87" s="73">
        <f t="shared" si="102"/>
        <v>163317.15796390275</v>
      </c>
      <c r="BJ87" s="74">
        <f>SUM($BI$2:BI87)</f>
        <v>21023057.416261476</v>
      </c>
      <c r="BK87" s="72">
        <f t="shared" si="72"/>
        <v>5.7902555285359509E-4</v>
      </c>
      <c r="BL87" s="2">
        <f>SUM($BK$2:BK87)</f>
        <v>4.3742264664260533E-3</v>
      </c>
      <c r="BM87" s="2"/>
      <c r="BN87" s="79">
        <f t="shared" si="73"/>
        <v>45866</v>
      </c>
      <c r="BO87" s="2">
        <f t="array" ref="BO87">(PRODUCT(AB$2:AB87+1)-1)-(PRODUCT($K$2:$K87+1)-1)</f>
        <v>-3.3062515301927053E-3</v>
      </c>
      <c r="BP87" s="2">
        <f t="array" ref="BP87">AJ87-(PRODUCT($K$2:K87+1)-1)</f>
        <v>1.0124611499444658E-3</v>
      </c>
      <c r="BQ87" s="2" t="e">
        <f>NA()</f>
        <v>#N/A</v>
      </c>
      <c r="BR87" s="2">
        <f t="array" ref="BR87">(PRODUCT(AE$2:AE87+1)-1)-(PRODUCT($K$2:$K87+1)-1)</f>
        <v>2.8147098983195562E-3</v>
      </c>
      <c r="BS87" s="2"/>
      <c r="BT87" s="3">
        <f t="shared" si="74"/>
        <v>45866</v>
      </c>
      <c r="BU87" s="2">
        <f t="shared" si="75"/>
        <v>1.9091063857929998E-3</v>
      </c>
      <c r="BV87" s="2">
        <f t="shared" si="76"/>
        <v>5.3970428579307975E-4</v>
      </c>
      <c r="BW87" s="2" cm="1">
        <f t="array" ref="BW87">PRODUCT($BU$2:BU87+1)-1</f>
        <v>3.5575770538229579E-2</v>
      </c>
      <c r="BX87" s="2">
        <f t="array" ref="BX87">BW87-(PRODUCT($K$2:K87+1)-1)</f>
        <v>1.0124611499444658E-3</v>
      </c>
      <c r="BY87" s="2">
        <f t="shared" si="77"/>
        <v>5.9962361490589334E-5</v>
      </c>
      <c r="BZ87" s="2"/>
      <c r="CC87" s="3">
        <v>44770</v>
      </c>
      <c r="CD87" s="2">
        <v>6.0745526133540997E-3</v>
      </c>
      <c r="CE87" s="2">
        <v>8.0261726470485188E-3</v>
      </c>
      <c r="CF87" s="2" t="e">
        <f>NA()</f>
        <v>#N/A</v>
      </c>
      <c r="CG87" s="2">
        <v>8.9188609209647201E-3</v>
      </c>
      <c r="CH87" s="2">
        <v>9.7270953867867327E-3</v>
      </c>
      <c r="CJ87" s="9">
        <f t="shared" si="78"/>
        <v>44770</v>
      </c>
      <c r="CK87" s="2">
        <f t="array" ref="CK87">PRODUCT(CD$2:CD87+1)-1</f>
        <v>-3.6952612061952883E-2</v>
      </c>
      <c r="CL87" s="2">
        <f t="array" ref="CL87">PRODUCT(CE$2:CE87+1)-1</f>
        <v>-3.8236871522072891E-2</v>
      </c>
      <c r="CM87" s="2"/>
      <c r="CN87" s="2">
        <f t="array" ref="CN87">PRODUCT(CG$2:CG87+1)-1</f>
        <v>-6.7701484632281983E-2</v>
      </c>
      <c r="CO87" s="2">
        <f t="array" ref="CO87">PRODUCT(CH$2:CH87+1)-1</f>
        <v>-7.4295619903315235E-2</v>
      </c>
      <c r="CQ87" s="9">
        <f t="shared" si="79"/>
        <v>44770</v>
      </c>
      <c r="CR87" s="72">
        <f t="shared" si="80"/>
        <v>3.7343007841362352E-2</v>
      </c>
      <c r="CS87" s="72">
        <f t="shared" si="81"/>
        <v>3.6058748381242345E-2</v>
      </c>
      <c r="CT87" s="72"/>
      <c r="CU87" s="72">
        <f t="shared" si="82"/>
        <v>6.5941352710332524E-3</v>
      </c>
      <c r="CV87" s="72"/>
      <c r="CW87" s="3">
        <f t="shared" si="83"/>
        <v>44770</v>
      </c>
      <c r="CX87" s="75">
        <f t="shared" si="103"/>
        <v>92.893646944049877</v>
      </c>
      <c r="CY87" s="75">
        <f t="shared" si="104"/>
        <v>92.163154184593694</v>
      </c>
      <c r="CZ87" s="75">
        <f t="shared" si="105"/>
        <v>100.7926082455827</v>
      </c>
      <c r="DA87" s="72">
        <f>(CZ87/MAX($CZ$2:CZ87))-1</f>
        <v>-7.139212823386698E-3</v>
      </c>
      <c r="DC87" s="3">
        <f t="shared" si="84"/>
        <v>44770</v>
      </c>
      <c r="DD87" s="2">
        <f t="shared" si="85"/>
        <v>-3.652542773432633E-3</v>
      </c>
      <c r="DE87" s="2">
        <f t="shared" si="86"/>
        <v>-1.7009227397382139E-3</v>
      </c>
      <c r="DF87" s="2" t="e">
        <f>NA()</f>
        <v>#N/A</v>
      </c>
      <c r="DG87" s="2">
        <f t="shared" si="87"/>
        <v>-8.082344658220126E-4</v>
      </c>
      <c r="DH87" s="69"/>
      <c r="DI87" s="3">
        <f t="shared" ref="DI87:DI150" si="122">DC87</f>
        <v>44770</v>
      </c>
      <c r="DJ87" s="2">
        <f t="shared" ref="DJ87:DJ150" si="123">_xlfn.STDEV.P(DD66:DD87)*SQRT(252)</f>
        <v>5.0504779942333357E-2</v>
      </c>
      <c r="DK87" s="2">
        <f t="shared" ref="DK87:DK150" si="124">_xlfn.STDEV.P(DE66:DE87)*SQRT(252)</f>
        <v>4.0728961767887914E-2</v>
      </c>
      <c r="DL87" s="2" t="e">
        <f>NA()</f>
        <v>#N/A</v>
      </c>
      <c r="DM87" s="2">
        <f t="shared" ref="DM87:DM150" si="125">_xlfn.STDEV.P(DG66:DG87)*SQRT(252)</f>
        <v>1.8452671427172641E-2</v>
      </c>
      <c r="DO87" s="2">
        <f t="shared" si="106"/>
        <v>1.9939850518090628E-2</v>
      </c>
      <c r="DP87" s="72">
        <f t="shared" si="107"/>
        <v>-8.082344658220126E-4</v>
      </c>
      <c r="DQ87" s="72">
        <v>1.0999999999999999E-2</v>
      </c>
      <c r="DR87" s="72">
        <f t="shared" si="112"/>
        <v>-4.4586989837140813E-4</v>
      </c>
      <c r="DS87" s="2" cm="1">
        <f t="array" ref="DS87">PRODUCT($DR$68:DR87+1)-1</f>
        <v>-7.0936088571671441E-4</v>
      </c>
      <c r="DT87" s="2" cm="1">
        <f t="array" ref="DT87">PRODUCT($DP$68:DP87+1)-1</f>
        <v>-1.2618616615427403E-3</v>
      </c>
      <c r="DU87" s="72">
        <f>DS87-MAX($DS$68:DS87)</f>
        <v>-1.3793422900807428E-3</v>
      </c>
      <c r="EM87" s="72"/>
      <c r="EN87" s="72"/>
      <c r="EO87" s="72"/>
      <c r="EP87" s="72"/>
      <c r="EQ87" s="72"/>
      <c r="ER87" s="72"/>
      <c r="ES87" s="72"/>
      <c r="ET87" s="72"/>
      <c r="EU87" s="72"/>
      <c r="EV87" s="72"/>
      <c r="EX87" s="72"/>
      <c r="EY87" s="72"/>
      <c r="EZ87" s="72"/>
      <c r="FP87" s="3"/>
      <c r="FR87" s="2"/>
    </row>
    <row r="88" spans="1:174" x14ac:dyDescent="0.3">
      <c r="A88" s="3">
        <f t="shared" si="113"/>
        <v>45867</v>
      </c>
      <c r="B88" s="47" t="s">
        <v>171</v>
      </c>
      <c r="C88" s="2">
        <f>VLOOKUP(C$1,EMD_Returns!$B:$XFD,MATCH('Headline Attribution'!$B88,EMD_Returns!$8:$8,0)-1,FALSE)/100</f>
        <v>3.0012394386513801E-3</v>
      </c>
      <c r="D88" s="2">
        <f>VLOOKUP(D$1,EMD_Returns!$B:$XFD,MATCH('Headline Attribution'!$B88,EMD_Returns!$8:$8,0)-1,FALSE)/100</f>
        <v>2.4446208671764498E-3</v>
      </c>
      <c r="E88" s="2">
        <f>IFERROR(VLOOKUP(E$1,EMD_Returns!$B:$XFD,MATCH('Headline Attribution'!$B88,EMD_Returns!$8:$8,0)-1,FALSE)/100,"#N/A")</f>
        <v>-4.7899889231373096E-5</v>
      </c>
      <c r="F88" s="2">
        <f>VLOOKUP(F$1,EMD_Returns!$B:$XFD,MATCH('Headline Attribution'!$B88,EMD_Returns!$8:$8,0)-1,FALSE)/100</f>
        <v>3.0091043986713003E-3</v>
      </c>
      <c r="G88" s="2"/>
      <c r="I88" s="9">
        <f t="shared" si="63"/>
        <v>45867</v>
      </c>
      <c r="J88" s="2">
        <f>VLOOKUP(J$1,EMD_Returns!$B:$XFD,MATCH('Headline Attribution'!$B88,EMD_Returns!$8:$8,0)-1,FALSE)/100</f>
        <v>2.5193233833340502E-3</v>
      </c>
      <c r="K88" s="85">
        <f>VLOOKUP(K$1,EMD_Returns!$B:$XFD,MATCH('Headline Attribution'!$B88,EMD_Returns!$32:$32,0)-1,FALSE)/100</f>
        <v>2.6350152000000899E-3</v>
      </c>
      <c r="L88" s="2">
        <f t="shared" si="114"/>
        <v>-1.1569181666603971E-4</v>
      </c>
      <c r="M88" s="2">
        <f t="shared" si="115"/>
        <v>9.5661913775186846E-3</v>
      </c>
      <c r="N88" s="2" t="e">
        <f t="shared" si="116"/>
        <v>#N/A</v>
      </c>
      <c r="O88" s="2">
        <f t="array" ref="O88">(PRODUCT($J$2:J88+1))-1</f>
        <v>4.6855590811404335E-2</v>
      </c>
      <c r="P88" s="2">
        <f t="array" ref="P88">(PRODUCT($K$2:K88+1))-1</f>
        <v>3.728939943388565E-2</v>
      </c>
      <c r="Q88" s="69">
        <f t="shared" si="117"/>
        <v>104.68555908114041</v>
      </c>
      <c r="R88" s="69">
        <f t="shared" si="118"/>
        <v>103.72893994338858</v>
      </c>
      <c r="T88" s="3">
        <f t="shared" si="64"/>
        <v>45867</v>
      </c>
      <c r="U88" s="70">
        <f>VLOOKUP(U$1,Market_Values!B:XFD,MATCH('Headline Attribution'!$B88,EMD_Returns!$8:$8,0)-1,FALSE)</f>
        <v>189229308.45936</v>
      </c>
      <c r="V88" s="70">
        <f>VLOOKUP(V$1,Market_Values!$B:$XFD,MATCH('Headline Attribution'!$B88,EMD_Returns!$8:$8,0)-1,FALSE)</f>
        <v>195056626.66242</v>
      </c>
      <c r="W88" s="70">
        <f>VLOOKUP(W$1,Market_Values!$B:$XFD,MATCH('Headline Attribution'!$B88,EMD_Returns!$8:$8,0)-1,FALSE)</f>
        <v>107926440.81105</v>
      </c>
      <c r="X88" s="70">
        <f>VLOOKUP(X$1,Market_Values!$B:$XFD,MATCH('Headline Attribution'!$B88,EMD_Returns!$8:$8,0)-1,FALSE)</f>
        <v>409264228.74718302</v>
      </c>
      <c r="Y88" s="70"/>
      <c r="Z88" s="71"/>
      <c r="AA88" s="3">
        <f t="shared" si="65"/>
        <v>45867</v>
      </c>
      <c r="AB88" s="72">
        <f t="shared" si="89"/>
        <v>3.0012394386513801E-3</v>
      </c>
      <c r="AC88" s="72">
        <f t="shared" si="90"/>
        <v>2.4446208671764498E-3</v>
      </c>
      <c r="AD88" s="72">
        <f t="shared" si="91"/>
        <v>-4.7899889231373096E-5</v>
      </c>
      <c r="AE88" s="72">
        <f t="shared" si="92"/>
        <v>3.0091043986713003E-3</v>
      </c>
      <c r="AF88" s="72"/>
      <c r="AG88" s="2"/>
      <c r="AH88" s="9">
        <f t="shared" si="66"/>
        <v>45867</v>
      </c>
      <c r="AI88" s="2">
        <f t="array" ref="AI88">PRODUCT(AB$2:AB88+1)-1</f>
        <v>3.4352107211523597E-2</v>
      </c>
      <c r="AJ88" s="2">
        <f t="array" ref="AJ88">PRODUCT($AC$2:AC88+1)-1</f>
        <v>3.8107360676429725E-2</v>
      </c>
      <c r="AK88" s="2" cm="1">
        <f t="array" ref="AK88">IFERROR(PRODUCT($AD$2:AD88+1)-1,"#N/A")</f>
        <v>7.9135436551589056E-2</v>
      </c>
      <c r="AL88" s="2">
        <f t="array" ref="AL88">PRODUCT(AE$2:AE88+1)-1</f>
        <v>4.0499598047524898E-2</v>
      </c>
      <c r="AM88" s="2"/>
      <c r="AN88" s="2"/>
      <c r="AO88" s="3">
        <f t="shared" si="67"/>
        <v>45867</v>
      </c>
      <c r="AP88" s="2">
        <f t="shared" si="94"/>
        <v>2.5193233833340437E-3</v>
      </c>
      <c r="AQ88" s="2">
        <f t="shared" si="68"/>
        <v>-1.1569181666604622E-4</v>
      </c>
      <c r="AR88" s="2">
        <f t="shared" si="95"/>
        <v>9.5661913775186846E-3</v>
      </c>
      <c r="AS88" s="2" t="e">
        <f t="shared" si="119"/>
        <v>#N/A</v>
      </c>
      <c r="AT88" s="2">
        <f t="array" ref="AT88">PRODUCT($AP$2:AP88+1)-1</f>
        <v>5.4713711943009891E-2</v>
      </c>
      <c r="AU88" s="2">
        <f t="shared" si="69"/>
        <v>3.728939943388565E-2</v>
      </c>
      <c r="AV88" s="69">
        <f t="shared" si="120"/>
        <v>105.47137119430111</v>
      </c>
      <c r="AW88" s="69">
        <f t="shared" si="70"/>
        <v>103.72893994338858</v>
      </c>
      <c r="AX88" s="2"/>
      <c r="AY88" s="2">
        <f t="shared" si="108"/>
        <v>1.8019417922054588E-3</v>
      </c>
      <c r="AZ88" s="2">
        <f t="shared" si="109"/>
        <v>2.3912883000602272E-3</v>
      </c>
      <c r="BA88" s="2">
        <f t="shared" si="121"/>
        <v>5.8934650785476836E-4</v>
      </c>
      <c r="BB88" s="2">
        <f t="shared" si="110"/>
        <v>4.6563655071851833E-4</v>
      </c>
      <c r="BC88" s="2"/>
      <c r="BD88" s="78">
        <f t="shared" si="71"/>
        <v>45867</v>
      </c>
      <c r="BE88" s="2">
        <f t="shared" si="111"/>
        <v>2.5327096976301279E-3</v>
      </c>
      <c r="BF88" s="72">
        <f t="shared" si="100"/>
        <v>4.6563655071851833E-4</v>
      </c>
      <c r="BG88" s="2" cm="1">
        <f t="array" ref="BG88">(PRODUCT(BF$2:BF88+1))-1</f>
        <v>-8.0243432019599936E-4</v>
      </c>
      <c r="BH88" s="72">
        <f t="shared" si="101"/>
        <v>1.0368625697714684E-2</v>
      </c>
      <c r="BI88" s="73">
        <f t="shared" si="102"/>
        <v>-104293.4660773699</v>
      </c>
      <c r="BJ88" s="74">
        <f>SUM($BI$2:BI88)</f>
        <v>20918763.950184107</v>
      </c>
      <c r="BK88" s="72">
        <f t="shared" si="72"/>
        <v>-1.4142139756990069E-4</v>
      </c>
      <c r="BL88" s="2">
        <f>SUM($BK$2:BK88)</f>
        <v>4.2328050688561526E-3</v>
      </c>
      <c r="BM88" s="2"/>
      <c r="BN88" s="79">
        <f t="shared" si="73"/>
        <v>45867</v>
      </c>
      <c r="BO88" s="2">
        <f t="array" ref="BO88">(PRODUCT(AB$2:AB88+1)-1)-(PRODUCT($K$2:$K88+1)-1)</f>
        <v>-2.9372922223620535E-3</v>
      </c>
      <c r="BP88" s="2">
        <f t="array" ref="BP88">AJ88-(PRODUCT($K$2:K88+1)-1)</f>
        <v>8.179612425440741E-4</v>
      </c>
      <c r="BQ88" s="2" t="e">
        <f>NA()</f>
        <v>#N/A</v>
      </c>
      <c r="BR88" s="2">
        <f t="array" ref="BR88">(PRODUCT(AE$2:AE88+1)-1)-(PRODUCT($K$2:$K88+1)-1)</f>
        <v>3.210198613639248E-3</v>
      </c>
      <c r="BS88" s="2"/>
      <c r="BT88" s="3">
        <f t="shared" si="74"/>
        <v>45867</v>
      </c>
      <c r="BU88" s="2">
        <f t="shared" si="75"/>
        <v>2.4446208671764498E-3</v>
      </c>
      <c r="BV88" s="2">
        <f t="shared" si="76"/>
        <v>-1.9039433282364016E-4</v>
      </c>
      <c r="BW88" s="2" cm="1">
        <f t="array" ref="BW88">PRODUCT($BU$2:BU88+1)-1</f>
        <v>3.8107360676429725E-2</v>
      </c>
      <c r="BX88" s="2">
        <f t="array" ref="BX88">BW88-(PRODUCT($K$2:K88+1)-1)</f>
        <v>8.179612425440741E-4</v>
      </c>
      <c r="BY88" s="2">
        <f t="shared" si="77"/>
        <v>-2.1120274429220743E-5</v>
      </c>
      <c r="BZ88" s="2"/>
      <c r="CC88" s="3">
        <v>44771</v>
      </c>
      <c r="CD88" s="2">
        <v>2.5521532276160403E-3</v>
      </c>
      <c r="CE88" s="2">
        <v>5.7372066989538296E-3</v>
      </c>
      <c r="CF88" s="2" t="e">
        <f>NA()</f>
        <v>#N/A</v>
      </c>
      <c r="CG88" s="2">
        <v>5.10145473020152E-3</v>
      </c>
      <c r="CH88" s="2">
        <v>5.4859554266122323E-3</v>
      </c>
      <c r="CJ88" s="9">
        <f t="shared" si="78"/>
        <v>44771</v>
      </c>
      <c r="CK88" s="2">
        <f t="array" ref="CK88">PRODUCT(CD$2:CD88+1)-1</f>
        <v>-3.44947675624796E-2</v>
      </c>
      <c r="CL88" s="2">
        <f t="array" ref="CL88">PRODUCT(CE$2:CE88+1)-1</f>
        <v>-3.2719037658562544E-2</v>
      </c>
      <c r="CM88" s="2"/>
      <c r="CN88" s="2">
        <f t="array" ref="CN88">PRODUCT(CG$2:CG88+1)-1</f>
        <v>-6.2945405961099432E-2</v>
      </c>
      <c r="CO88" s="2">
        <f t="array" ref="CO88">PRODUCT(CH$2:CH88+1)-1</f>
        <v>-6.9217246935885157E-2</v>
      </c>
      <c r="CQ88" s="9">
        <f t="shared" si="79"/>
        <v>44771</v>
      </c>
      <c r="CR88" s="72">
        <f t="shared" si="80"/>
        <v>3.4722479373405557E-2</v>
      </c>
      <c r="CS88" s="72">
        <f t="shared" si="81"/>
        <v>3.6498209277322613E-2</v>
      </c>
      <c r="CT88" s="72"/>
      <c r="CU88" s="72">
        <f t="shared" si="82"/>
        <v>6.2718409747857251E-3</v>
      </c>
      <c r="CV88" s="72"/>
      <c r="CW88" s="3">
        <f t="shared" si="83"/>
        <v>44771</v>
      </c>
      <c r="CX88" s="75">
        <f t="shared" si="103"/>
        <v>93.367539678658275</v>
      </c>
      <c r="CY88" s="75">
        <f t="shared" si="104"/>
        <v>92.668757140426365</v>
      </c>
      <c r="CZ88" s="75">
        <f t="shared" si="105"/>
        <v>100.75406486478826</v>
      </c>
      <c r="DA88" s="72">
        <f>(CZ88/MAX($CZ$2:CZ88))-1</f>
        <v>-7.5188856194589038E-3</v>
      </c>
      <c r="DC88" s="3">
        <f t="shared" si="84"/>
        <v>44771</v>
      </c>
      <c r="DD88" s="2">
        <f t="shared" si="85"/>
        <v>-2.933802198996192E-3</v>
      </c>
      <c r="DE88" s="2">
        <f t="shared" si="86"/>
        <v>2.5125127234159727E-4</v>
      </c>
      <c r="DF88" s="2" t="e">
        <f>NA()</f>
        <v>#N/A</v>
      </c>
      <c r="DG88" s="2">
        <f t="shared" si="87"/>
        <v>-3.8450069641071238E-4</v>
      </c>
      <c r="DH88" s="69"/>
      <c r="DI88" s="3">
        <f t="shared" si="122"/>
        <v>44771</v>
      </c>
      <c r="DJ88" s="2">
        <f t="shared" si="123"/>
        <v>4.9437859706996545E-2</v>
      </c>
      <c r="DK88" s="2">
        <f t="shared" si="124"/>
        <v>3.6248957711201124E-2</v>
      </c>
      <c r="DL88" s="2" t="e">
        <f>NA()</f>
        <v>#N/A</v>
      </c>
      <c r="DM88" s="2">
        <f t="shared" si="125"/>
        <v>1.7905504560956208E-2</v>
      </c>
      <c r="DO88" s="2">
        <f t="shared" si="106"/>
        <v>1.9897423200291538E-2</v>
      </c>
      <c r="DP88" s="72">
        <f t="shared" si="107"/>
        <v>-3.8450069641071238E-4</v>
      </c>
      <c r="DQ88" s="72">
        <v>1.0999999999999999E-2</v>
      </c>
      <c r="DR88" s="72">
        <f t="shared" si="112"/>
        <v>-2.1256559796425627E-4</v>
      </c>
      <c r="DS88" s="2" cm="1">
        <f t="array" ref="DS88">PRODUCT($DR$68:DR88+1)-1</f>
        <v>-9.2177569796014769E-4</v>
      </c>
      <c r="DT88" s="2" cm="1">
        <f t="array" ref="DT88">PRODUCT($DP$68:DP88+1)-1</f>
        <v>-1.6458771712658526E-3</v>
      </c>
      <c r="DU88" s="72">
        <f>DS88-MAX($DS$68:DS88)</f>
        <v>-1.5917571023241761E-3</v>
      </c>
      <c r="EM88" s="72"/>
      <c r="EN88" s="72"/>
      <c r="EO88" s="72"/>
      <c r="EP88" s="72"/>
      <c r="EQ88" s="72"/>
      <c r="ER88" s="72"/>
      <c r="ES88" s="72"/>
      <c r="ET88" s="72"/>
      <c r="EU88" s="72"/>
      <c r="EV88" s="72"/>
      <c r="EX88" s="72"/>
      <c r="EY88" s="72"/>
      <c r="EZ88" s="72"/>
      <c r="FP88" s="3"/>
      <c r="FR88" s="2"/>
    </row>
    <row r="89" spans="1:174" x14ac:dyDescent="0.3">
      <c r="A89" s="3">
        <f t="shared" si="113"/>
        <v>45868</v>
      </c>
      <c r="B89" s="47" t="s">
        <v>172</v>
      </c>
      <c r="C89" s="2">
        <f>VLOOKUP(C$1,EMD_Returns!$B:$XFD,MATCH('Headline Attribution'!$B89,EMD_Returns!$8:$8,0)-1,FALSE)/100</f>
        <v>-1.2395264517293101E-3</v>
      </c>
      <c r="D89" s="2">
        <f>VLOOKUP(D$1,EMD_Returns!$B:$XFD,MATCH('Headline Attribution'!$B89,EMD_Returns!$8:$8,0)-1,FALSE)/100</f>
        <v>-1.0531256130300599E-3</v>
      </c>
      <c r="E89" s="2">
        <f>IFERROR(VLOOKUP(E$1,EMD_Returns!$B:$XFD,MATCH('Headline Attribution'!$B89,EMD_Returns!$8:$8,0)-1,FALSE)/100,"#N/A")</f>
        <v>4.2513188069959201E-4</v>
      </c>
      <c r="F89" s="2">
        <f>VLOOKUP(F$1,EMD_Returns!$B:$XFD,MATCH('Headline Attribution'!$B89,EMD_Returns!$8:$8,0)-1,FALSE)/100</f>
        <v>-1.03878483408926E-3</v>
      </c>
      <c r="G89" s="2"/>
      <c r="I89" s="9">
        <f t="shared" si="63"/>
        <v>45868</v>
      </c>
      <c r="J89" s="2">
        <f>VLOOKUP(J$1,EMD_Returns!$B:$XFD,MATCH('Headline Attribution'!$B89,EMD_Returns!$8:$8,0)-1,FALSE)/100</f>
        <v>-9.0923159200051505E-4</v>
      </c>
      <c r="K89" s="85">
        <f>VLOOKUP(K$1,EMD_Returns!$B:$XFD,MATCH('Headline Attribution'!$B89,EMD_Returns!$32:$32,0)-1,FALSE)/100</f>
        <v>-3.4778975000004903E-4</v>
      </c>
      <c r="L89" s="2">
        <f t="shared" si="114"/>
        <v>-5.6144184200046608E-4</v>
      </c>
      <c r="M89" s="2">
        <f t="shared" si="115"/>
        <v>8.9751158229975925E-3</v>
      </c>
      <c r="N89" s="2" t="e">
        <f t="shared" si="116"/>
        <v>#N/A</v>
      </c>
      <c r="O89" s="2">
        <f t="array" ref="O89">(PRODUCT($J$2:J89+1))-1</f>
        <v>4.5903756635976345E-2</v>
      </c>
      <c r="P89" s="2">
        <f t="array" ref="P89">(PRODUCT($K$2:K89+1))-1</f>
        <v>3.6928640812978752E-2</v>
      </c>
      <c r="Q89" s="69">
        <f t="shared" si="117"/>
        <v>104.5903756635976</v>
      </c>
      <c r="R89" s="69">
        <f t="shared" si="118"/>
        <v>103.6928640812979</v>
      </c>
      <c r="T89" s="3">
        <f t="shared" si="64"/>
        <v>45868</v>
      </c>
      <c r="U89" s="70">
        <f>VLOOKUP(U$1,Market_Values!B:XFD,MATCH('Headline Attribution'!$B89,EMD_Returns!$8:$8,0)-1,FALSE)</f>
        <v>189797230.92285699</v>
      </c>
      <c r="V89" s="70">
        <f>VLOOKUP(V$1,Market_Values!$B:$XFD,MATCH('Headline Attribution'!$B89,EMD_Returns!$8:$8,0)-1,FALSE)</f>
        <v>195533466.16224</v>
      </c>
      <c r="W89" s="70">
        <f>VLOOKUP(W$1,Market_Values!$B:$XFD,MATCH('Headline Attribution'!$B89,EMD_Returns!$8:$8,0)-1,FALSE)</f>
        <v>107921271.14648999</v>
      </c>
      <c r="X89" s="70">
        <f>VLOOKUP(X$1,Market_Values!$B:$XFD,MATCH('Headline Attribution'!$B89,EMD_Returns!$8:$8,0)-1,FALSE)</f>
        <v>410495753.18433499</v>
      </c>
      <c r="Y89" s="70"/>
      <c r="Z89" s="71"/>
      <c r="AA89" s="3">
        <f t="shared" si="65"/>
        <v>45868</v>
      </c>
      <c r="AB89" s="72">
        <f t="shared" si="89"/>
        <v>-1.2395264517293101E-3</v>
      </c>
      <c r="AC89" s="72">
        <f t="shared" si="90"/>
        <v>-1.0531256130300599E-3</v>
      </c>
      <c r="AD89" s="72">
        <f t="shared" si="91"/>
        <v>4.2513188069959201E-4</v>
      </c>
      <c r="AE89" s="72">
        <f t="shared" si="92"/>
        <v>-1.03878483408926E-3</v>
      </c>
      <c r="AF89" s="72"/>
      <c r="AG89" s="2"/>
      <c r="AH89" s="9">
        <f t="shared" si="66"/>
        <v>45868</v>
      </c>
      <c r="AI89" s="2">
        <f t="array" ref="AI89">PRODUCT(AB$2:AB89+1)-1</f>
        <v>3.3070000414233025E-2</v>
      </c>
      <c r="AJ89" s="2">
        <f t="array" ref="AJ89">PRODUCT($AC$2:AC89+1)-1</f>
        <v>3.7014103225826434E-2</v>
      </c>
      <c r="AK89" s="2" cm="1">
        <f t="array" ref="AK89">IFERROR(PRODUCT($AD$2:AD89+1)-1,"#N/A")</f>
        <v>7.959421142925982E-2</v>
      </c>
      <c r="AL89" s="2">
        <f t="array" ref="AL89">PRODUCT(AE$2:AE89+1)-1</f>
        <v>3.9418742845197086E-2</v>
      </c>
      <c r="AM89" s="2"/>
      <c r="AN89" s="2"/>
      <c r="AO89" s="3">
        <f t="shared" si="67"/>
        <v>45868</v>
      </c>
      <c r="AP89" s="2">
        <f t="shared" si="94"/>
        <v>-9.0923159200047038E-4</v>
      </c>
      <c r="AQ89" s="2">
        <f t="shared" si="68"/>
        <v>-5.6144184200042141E-4</v>
      </c>
      <c r="AR89" s="2">
        <f t="shared" si="95"/>
        <v>8.9751158229975925E-3</v>
      </c>
      <c r="AS89" s="2" t="e">
        <f t="shared" si="119"/>
        <v>#N/A</v>
      </c>
      <c r="AT89" s="2">
        <f t="array" ref="AT89">PRODUCT($AP$2:AP89+1)-1</f>
        <v>5.3754732915595183E-2</v>
      </c>
      <c r="AU89" s="2">
        <f t="shared" si="69"/>
        <v>3.6928640812978752E-2</v>
      </c>
      <c r="AV89" s="69">
        <f t="shared" si="120"/>
        <v>105.37547329155964</v>
      </c>
      <c r="AW89" s="69">
        <f t="shared" si="70"/>
        <v>103.6928640812979</v>
      </c>
      <c r="AX89" s="2"/>
      <c r="AY89" s="2">
        <f t="shared" si="108"/>
        <v>-5.5559285547324264E-4</v>
      </c>
      <c r="AZ89" s="2">
        <f t="shared" si="109"/>
        <v>-8.2142571386276738E-4</v>
      </c>
      <c r="BA89" s="2">
        <f t="shared" si="121"/>
        <v>-2.6583285838952474E-4</v>
      </c>
      <c r="BB89" s="2">
        <f t="shared" si="110"/>
        <v>-2.1000495507642779E-4</v>
      </c>
      <c r="BC89" s="2"/>
      <c r="BD89" s="78">
        <f t="shared" si="71"/>
        <v>45868</v>
      </c>
      <c r="BE89" s="2">
        <f t="shared" si="111"/>
        <v>-9.1725492236009731E-4</v>
      </c>
      <c r="BF89" s="72">
        <f t="shared" si="100"/>
        <v>-2.1000495507642779E-4</v>
      </c>
      <c r="BG89" s="2" cm="1">
        <f t="array" ref="BG89">(PRODUCT(BF$2:BF89+1))-1</f>
        <v>-1.0122707600890291E-3</v>
      </c>
      <c r="BH89" s="72">
        <f t="shared" si="101"/>
        <v>9.9873865830866215E-3</v>
      </c>
      <c r="BI89" s="73">
        <f t="shared" si="102"/>
        <v>-507401.78541543888</v>
      </c>
      <c r="BJ89" s="74">
        <f>SUM($BI$2:BI89)</f>
        <v>20411362.16476867</v>
      </c>
      <c r="BK89" s="72">
        <f t="shared" si="72"/>
        <v>9.5829208497329936E-5</v>
      </c>
      <c r="BL89" s="2">
        <f>SUM($BK$2:BK89)</f>
        <v>4.3286342773534827E-3</v>
      </c>
      <c r="BM89" s="2"/>
      <c r="BN89" s="79">
        <f t="shared" si="73"/>
        <v>45868</v>
      </c>
      <c r="BO89" s="2">
        <f t="array" ref="BO89">(PRODUCT(AB$2:AB89+1)-1)-(PRODUCT($K$2:$K89+1)-1)</f>
        <v>-3.8586403987457274E-3</v>
      </c>
      <c r="BP89" s="2">
        <f t="array" ref="BP89">AJ89-(PRODUCT($K$2:K89+1)-1)</f>
        <v>8.546241284768108E-5</v>
      </c>
      <c r="BQ89" s="2" t="e">
        <f>NA()</f>
        <v>#N/A</v>
      </c>
      <c r="BR89" s="2">
        <f t="array" ref="BR89">(PRODUCT(AE$2:AE89+1)-1)-(PRODUCT($K$2:$K89+1)-1)</f>
        <v>2.4901020322183332E-3</v>
      </c>
      <c r="BS89" s="2"/>
      <c r="BT89" s="3">
        <f t="shared" si="74"/>
        <v>45868</v>
      </c>
      <c r="BU89" s="2">
        <f t="shared" si="75"/>
        <v>-1.0531256130300599E-3</v>
      </c>
      <c r="BV89" s="2">
        <f t="shared" si="76"/>
        <v>-7.0533586303001081E-4</v>
      </c>
      <c r="BW89" s="2" cm="1">
        <f t="array" ref="BW89">PRODUCT($BU$2:BU89+1)-1</f>
        <v>3.7014103225826434E-2</v>
      </c>
      <c r="BX89" s="2">
        <f t="array" ref="BX89">BW89-(PRODUCT($K$2:K89+1)-1)</f>
        <v>8.546241284768108E-5</v>
      </c>
      <c r="BY89" s="2">
        <f t="shared" si="77"/>
        <v>-7.8045658795680852E-5</v>
      </c>
      <c r="BZ89" s="2"/>
      <c r="CC89" s="3">
        <v>44773</v>
      </c>
      <c r="CD89" s="2">
        <v>-7.2286726672365895E-5</v>
      </c>
      <c r="CE89" s="2">
        <v>0</v>
      </c>
      <c r="CF89" s="2" t="e">
        <f>NA()</f>
        <v>#N/A</v>
      </c>
      <c r="CG89" s="2">
        <v>8.0458988926723806E-4</v>
      </c>
      <c r="CH89" s="2">
        <v>0</v>
      </c>
      <c r="CJ89" s="9">
        <f t="shared" si="78"/>
        <v>44773</v>
      </c>
      <c r="CK89" s="2">
        <f t="array" ref="CK89">PRODUCT(CD$2:CD89+1)-1</f>
        <v>-3.4564560775317554E-2</v>
      </c>
      <c r="CL89" s="2">
        <f t="array" ref="CL89">PRODUCT(CE$2:CE89+1)-1</f>
        <v>-3.2719037658562544E-2</v>
      </c>
      <c r="CM89" s="2"/>
      <c r="CN89" s="2">
        <f t="array" ref="CN89">PRODUCT(CG$2:CG89+1)-1</f>
        <v>-6.2191461309044294E-2</v>
      </c>
      <c r="CO89" s="2">
        <f t="array" ref="CO89">PRODUCT(CH$2:CH89+1)-1</f>
        <v>-6.9217246935885157E-2</v>
      </c>
      <c r="CQ89" s="9">
        <f t="shared" si="79"/>
        <v>44773</v>
      </c>
      <c r="CR89" s="72">
        <f t="shared" si="80"/>
        <v>3.4652686160567603E-2</v>
      </c>
      <c r="CS89" s="72">
        <f t="shared" si="81"/>
        <v>3.6498209277322613E-2</v>
      </c>
      <c r="CT89" s="72"/>
      <c r="CU89" s="72">
        <f t="shared" si="82"/>
        <v>7.0257856268408636E-3</v>
      </c>
      <c r="CV89" s="72"/>
      <c r="CW89" s="3">
        <f t="shared" si="83"/>
        <v>44773</v>
      </c>
      <c r="CX89" s="75">
        <f t="shared" si="103"/>
        <v>93.442662257069486</v>
      </c>
      <c r="CY89" s="75">
        <f t="shared" si="104"/>
        <v>92.668757140426365</v>
      </c>
      <c r="CZ89" s="75">
        <f t="shared" si="105"/>
        <v>100.83513056668106</v>
      </c>
      <c r="DA89" s="72">
        <f>(CZ89/MAX($CZ$2:CZ89))-1</f>
        <v>-6.7203453495395804E-3</v>
      </c>
      <c r="DC89" s="3">
        <f t="shared" si="84"/>
        <v>44773</v>
      </c>
      <c r="DD89" s="2">
        <f t="shared" si="85"/>
        <v>-7.2286726672365895E-5</v>
      </c>
      <c r="DE89" s="2">
        <f t="shared" si="86"/>
        <v>0</v>
      </c>
      <c r="DF89" s="2" t="e">
        <f>NA()</f>
        <v>#N/A</v>
      </c>
      <c r="DG89" s="2">
        <f t="shared" si="87"/>
        <v>8.0458988926723806E-4</v>
      </c>
      <c r="DH89" s="69"/>
      <c r="DI89" s="3">
        <f t="shared" si="122"/>
        <v>44773</v>
      </c>
      <c r="DJ89" s="2">
        <f t="shared" si="123"/>
        <v>4.8611099190611601E-2</v>
      </c>
      <c r="DK89" s="2">
        <f t="shared" si="124"/>
        <v>3.6144382716833914E-2</v>
      </c>
      <c r="DL89" s="2" t="e">
        <f>NA()</f>
        <v>#N/A</v>
      </c>
      <c r="DM89" s="2">
        <f t="shared" si="125"/>
        <v>1.8093555341194122E-2</v>
      </c>
      <c r="DO89" s="2">
        <f t="shared" si="106"/>
        <v>1.9890876489782369E-2</v>
      </c>
      <c r="DP89" s="72">
        <f t="shared" si="107"/>
        <v>8.0458988926723806E-4</v>
      </c>
      <c r="DQ89" s="72">
        <v>1.0999999999999999E-2</v>
      </c>
      <c r="DR89" s="72">
        <f t="shared" si="112"/>
        <v>4.4495217626462939E-4</v>
      </c>
      <c r="DS89" s="2" cm="1">
        <f t="array" ref="DS89">PRODUCT($DR$68:DR89+1)-1</f>
        <v>-4.7723366779839349E-4</v>
      </c>
      <c r="DT89" s="2" cm="1">
        <f t="array" ref="DT89">PRODUCT($DP$68:DP89+1)-1</f>
        <v>-8.4261153812958955E-4</v>
      </c>
      <c r="DU89" s="72">
        <f>DS89-MAX($DS$68:DS89)</f>
        <v>-1.1472150721624219E-3</v>
      </c>
      <c r="EM89" s="72"/>
      <c r="EN89" s="72"/>
      <c r="EO89" s="72"/>
      <c r="EP89" s="72"/>
      <c r="EQ89" s="72"/>
      <c r="ER89" s="72"/>
      <c r="ES89" s="72"/>
      <c r="ET89" s="72"/>
      <c r="EU89" s="72"/>
      <c r="EV89" s="72"/>
      <c r="EX89" s="72"/>
      <c r="EY89" s="72"/>
      <c r="EZ89" s="72"/>
      <c r="FP89" s="3"/>
      <c r="FR89" s="2"/>
    </row>
    <row r="90" spans="1:174" x14ac:dyDescent="0.3">
      <c r="A90" s="3">
        <f t="shared" si="113"/>
        <v>45869</v>
      </c>
      <c r="B90" s="47" t="s">
        <v>173</v>
      </c>
      <c r="C90" s="2">
        <f>VLOOKUP(C$1,EMD_Returns!$B:$XFD,MATCH('Headline Attribution'!$B90,EMD_Returns!$8:$8,0)-1,FALSE)/100</f>
        <v>2.9118413683271199E-4</v>
      </c>
      <c r="D90" s="2">
        <f>VLOOKUP(D$1,EMD_Returns!$B:$XFD,MATCH('Headline Attribution'!$B90,EMD_Returns!$8:$8,0)-1,FALSE)/100</f>
        <v>-7.4889111261923205E-3</v>
      </c>
      <c r="E90" s="2">
        <f>IFERROR(VLOOKUP(E$1,EMD_Returns!$B:$XFD,MATCH('Headline Attribution'!$B90,EMD_Returns!$8:$8,0)-1,FALSE)/100,"#N/A")</f>
        <v>6.7034558709111501E-4</v>
      </c>
      <c r="F90" s="2">
        <f>VLOOKUP(F$1,EMD_Returns!$B:$XFD,MATCH('Headline Attribution'!$B90,EMD_Returns!$8:$8,0)-1,FALSE)/100</f>
        <v>1.5494578247696701E-3</v>
      </c>
      <c r="G90" s="2"/>
      <c r="I90" s="9">
        <f t="shared" si="63"/>
        <v>45869</v>
      </c>
      <c r="J90" s="2">
        <f>VLOOKUP(J$1,EMD_Returns!$B:$XFD,MATCH('Headline Attribution'!$B90,EMD_Returns!$8:$8,0)-1,FALSE)/100</f>
        <v>-7.7507212169680706E-4</v>
      </c>
      <c r="K90" s="85">
        <f>VLOOKUP(K$1,EMD_Returns!$B:$XFD,MATCH('Headline Attribution'!$B90,EMD_Returns!$32:$32,0)-1,FALSE)/100</f>
        <v>1.15267135000008E-3</v>
      </c>
      <c r="L90" s="2">
        <f t="shared" si="114"/>
        <v>-1.9277434716968871E-3</v>
      </c>
      <c r="M90" s="2">
        <f t="shared" si="115"/>
        <v>6.9692270429915215E-3</v>
      </c>
      <c r="N90" s="2" t="e">
        <f t="shared" si="116"/>
        <v>#N/A</v>
      </c>
      <c r="O90" s="2">
        <f t="array" ref="O90">(PRODUCT($J$2:J90+1))-1</f>
        <v>4.5093105792229915E-2</v>
      </c>
      <c r="P90" s="2">
        <f t="array" ref="P90">(PRODUCT($K$2:K90+1))-1</f>
        <v>3.8123878749238393E-2</v>
      </c>
      <c r="Q90" s="69">
        <f t="shared" si="117"/>
        <v>104.50931057922294</v>
      </c>
      <c r="R90" s="69">
        <f t="shared" si="118"/>
        <v>103.81238787492386</v>
      </c>
      <c r="T90" s="3">
        <f t="shared" si="64"/>
        <v>45869</v>
      </c>
      <c r="U90" s="70">
        <f>VLOOKUP(U$1,Market_Values!B:XFD,MATCH('Headline Attribution'!$B90,EMD_Returns!$8:$8,0)-1,FALSE)</f>
        <v>189561972.23466301</v>
      </c>
      <c r="V90" s="70">
        <f>VLOOKUP(V$1,Market_Values!$B:$XFD,MATCH('Headline Attribution'!$B90,EMD_Returns!$8:$8,0)-1,FALSE)</f>
        <v>195327544.86082</v>
      </c>
      <c r="W90" s="70">
        <f>VLOOKUP(W$1,Market_Values!$B:$XFD,MATCH('Headline Attribution'!$B90,EMD_Returns!$8:$8,0)-1,FALSE)</f>
        <v>107967151.91946</v>
      </c>
      <c r="X90" s="70">
        <f>VLOOKUP(X$1,Market_Values!$B:$XFD,MATCH('Headline Attribution'!$B90,EMD_Returns!$8:$8,0)-1,FALSE)</f>
        <v>410069320.966079</v>
      </c>
      <c r="Y90" s="70"/>
      <c r="Z90" s="71"/>
      <c r="AA90" s="3">
        <f t="shared" si="65"/>
        <v>45869</v>
      </c>
      <c r="AB90" s="72">
        <f t="shared" si="89"/>
        <v>2.9118413683271199E-4</v>
      </c>
      <c r="AC90" s="72">
        <f t="shared" si="90"/>
        <v>-7.4889111261923205E-3</v>
      </c>
      <c r="AD90" s="72">
        <f t="shared" si="91"/>
        <v>6.7034558709111501E-4</v>
      </c>
      <c r="AE90" s="72">
        <f t="shared" si="92"/>
        <v>1.5494578247696701E-3</v>
      </c>
      <c r="AF90" s="72"/>
      <c r="AG90" s="2"/>
      <c r="AH90" s="9">
        <f t="shared" si="66"/>
        <v>45869</v>
      </c>
      <c r="AI90" s="2">
        <f t="array" ref="AI90">PRODUCT(AB$2:AB90+1)-1</f>
        <v>3.3370814010591499E-2</v>
      </c>
      <c r="AJ90" s="2">
        <f t="array" ref="AJ90">PRODUCT($AC$2:AC90+1)-1</f>
        <v>2.9247996770160212E-2</v>
      </c>
      <c r="AK90" s="2" cm="1">
        <f t="array" ref="AK90">IFERROR(PRODUCT($AD$2:AD90+1)-1,"#N/A")</f>
        <v>8.0317912644740641E-2</v>
      </c>
      <c r="AL90" s="2">
        <f t="array" ref="AL90">PRODUCT(AE$2:AE90+1)-1</f>
        <v>4.1029278349510756E-2</v>
      </c>
      <c r="AM90" s="2"/>
      <c r="AN90" s="2"/>
      <c r="AO90" s="3">
        <f t="shared" si="67"/>
        <v>45869</v>
      </c>
      <c r="AP90" s="2">
        <f t="shared" si="94"/>
        <v>-7.7507212169670113E-4</v>
      </c>
      <c r="AQ90" s="2">
        <f t="shared" si="68"/>
        <v>-1.927743471696781E-3</v>
      </c>
      <c r="AR90" s="2">
        <f t="shared" si="95"/>
        <v>6.9692270429915215E-3</v>
      </c>
      <c r="AS90" s="2" t="e">
        <f t="shared" si="119"/>
        <v>#N/A</v>
      </c>
      <c r="AT90" s="2">
        <f t="array" ref="AT90">PRODUCT($AP$2:AP90+1)-1</f>
        <v>5.2937996999006254E-2</v>
      </c>
      <c r="AU90" s="2">
        <f t="shared" si="69"/>
        <v>3.8123878749238393E-2</v>
      </c>
      <c r="AV90" s="69">
        <f t="shared" si="120"/>
        <v>105.29379969990076</v>
      </c>
      <c r="AW90" s="69">
        <f t="shared" si="70"/>
        <v>103.81238787492386</v>
      </c>
      <c r="AX90" s="2"/>
      <c r="AY90" s="2">
        <f t="shared" si="108"/>
        <v>-1.7563692381105118E-3</v>
      </c>
      <c r="AZ90" s="2">
        <f t="shared" si="109"/>
        <v>-1.0584080262926825E-3</v>
      </c>
      <c r="BA90" s="2">
        <f t="shared" si="121"/>
        <v>6.9796121181782932E-4</v>
      </c>
      <c r="BB90" s="2">
        <f t="shared" si="110"/>
        <v>5.5142992871868635E-4</v>
      </c>
      <c r="BC90" s="2"/>
      <c r="BD90" s="78">
        <f t="shared" si="71"/>
        <v>45869</v>
      </c>
      <c r="BE90" s="2">
        <f t="shared" si="111"/>
        <v>-7.4131246006056153E-4</v>
      </c>
      <c r="BF90" s="72">
        <f t="shared" si="100"/>
        <v>5.5142992871868635E-4</v>
      </c>
      <c r="BG90" s="2" cm="1">
        <f t="array" ref="BG90">(PRODUCT(BF$2:BF90+1))-1</f>
        <v>-4.6139902776354269E-4</v>
      </c>
      <c r="BH90" s="72">
        <f t="shared" si="101"/>
        <v>7.4306260707550642E-3</v>
      </c>
      <c r="BI90" s="73">
        <f t="shared" si="102"/>
        <v>-1740609.6826112682</v>
      </c>
      <c r="BJ90" s="74">
        <f>SUM($BI$2:BI90)</f>
        <v>18670752.482157402</v>
      </c>
      <c r="BK90" s="72">
        <f t="shared" si="72"/>
        <v>-3.1709556623212096E-4</v>
      </c>
      <c r="BL90" s="2">
        <f>SUM($BK$2:BK90)</f>
        <v>4.0115387111213617E-3</v>
      </c>
      <c r="BM90" s="2"/>
      <c r="BN90" s="79">
        <f t="shared" si="73"/>
        <v>45869</v>
      </c>
      <c r="BO90" s="2">
        <f t="array" ref="BO90">(PRODUCT(AB$2:AB90+1)-1)-(PRODUCT($K$2:$K90+1)-1)</f>
        <v>-4.7530647386468949E-3</v>
      </c>
      <c r="BP90" s="2">
        <f t="array" ref="BP90">AJ90-(PRODUCT($K$2:K90+1)-1)</f>
        <v>-8.8758819790781818E-3</v>
      </c>
      <c r="BQ90" s="2" t="e">
        <f>NA()</f>
        <v>#N/A</v>
      </c>
      <c r="BR90" s="2">
        <f t="array" ref="BR90">(PRODUCT(AE$2:AE90+1)-1)-(PRODUCT($K$2:$K90+1)-1)</f>
        <v>2.9053996002723625E-3</v>
      </c>
      <c r="BS90" s="2"/>
      <c r="BT90" s="3">
        <f t="shared" si="74"/>
        <v>45869</v>
      </c>
      <c r="BU90" s="2">
        <f t="shared" si="75"/>
        <v>-7.4889111261923205E-3</v>
      </c>
      <c r="BV90" s="2">
        <f t="shared" si="76"/>
        <v>-8.6415824761923998E-3</v>
      </c>
      <c r="BW90" s="2" cm="1">
        <f t="array" ref="BW90">PRODUCT($BU$2:BU90+1)-1</f>
        <v>2.9247996770160212E-2</v>
      </c>
      <c r="BX90" s="2">
        <f t="array" ref="BX90">BW90-(PRODUCT($K$2:K90+1)-1)</f>
        <v>-8.8758819790781818E-3</v>
      </c>
      <c r="BY90" s="2">
        <f t="shared" si="77"/>
        <v>-9.570643189010465E-4</v>
      </c>
      <c r="BZ90" s="2"/>
      <c r="CC90" s="3">
        <v>44774</v>
      </c>
      <c r="CD90" s="2">
        <v>1.1571320173950899E-3</v>
      </c>
      <c r="CE90" s="2">
        <v>0</v>
      </c>
      <c r="CF90" s="2" t="e">
        <f>NA()</f>
        <v>#N/A</v>
      </c>
      <c r="CG90" s="2">
        <v>3.0376357222627897E-4</v>
      </c>
      <c r="CH90" s="2">
        <v>1.2656401647297422E-3</v>
      </c>
      <c r="CJ90" s="9">
        <f t="shared" si="78"/>
        <v>44774</v>
      </c>
      <c r="CK90" s="2">
        <f t="array" ref="CK90">PRODUCT(CD$2:CD90+1)-1</f>
        <v>-3.3447424517862756E-2</v>
      </c>
      <c r="CL90" s="2">
        <f t="array" ref="CL90">PRODUCT(CE$2:CE90+1)-1</f>
        <v>-3.2719037658562544E-2</v>
      </c>
      <c r="CM90" s="2"/>
      <c r="CN90" s="2">
        <f t="array" ref="CN90">PRODUCT(CG$2:CG90+1)-1</f>
        <v>-6.1906589237267218E-2</v>
      </c>
      <c r="CO90" s="2">
        <f t="array" ref="CO90">PRODUCT(CH$2:CH90+1)-1</f>
        <v>-6.8039210898969471E-2</v>
      </c>
      <c r="CQ90" s="9">
        <f t="shared" si="79"/>
        <v>44774</v>
      </c>
      <c r="CR90" s="72">
        <f t="shared" si="80"/>
        <v>3.4591786381106715E-2</v>
      </c>
      <c r="CS90" s="72">
        <f t="shared" si="81"/>
        <v>3.5320173240406927E-2</v>
      </c>
      <c r="CT90" s="72"/>
      <c r="CU90" s="72">
        <f t="shared" si="82"/>
        <v>6.1326216617022533E-3</v>
      </c>
      <c r="CV90" s="72"/>
      <c r="CW90" s="3">
        <f t="shared" si="83"/>
        <v>44774</v>
      </c>
      <c r="CX90" s="75">
        <f t="shared" si="103"/>
        <v>93.471046733955021</v>
      </c>
      <c r="CY90" s="75">
        <f t="shared" si="104"/>
        <v>92.78604244147887</v>
      </c>
      <c r="CZ90" s="75">
        <f t="shared" si="105"/>
        <v>100.73826221536304</v>
      </c>
      <c r="DA90" s="72">
        <f>(CZ90/MAX($CZ$2:CZ90))-1</f>
        <v>-7.6745501192759802E-3</v>
      </c>
      <c r="DC90" s="3">
        <f t="shared" si="84"/>
        <v>44774</v>
      </c>
      <c r="DD90" s="2">
        <f t="shared" si="85"/>
        <v>-1.0850814733465229E-4</v>
      </c>
      <c r="DE90" s="2">
        <f t="shared" si="86"/>
        <v>-1.2656401647297422E-3</v>
      </c>
      <c r="DF90" s="2" t="e">
        <f>NA()</f>
        <v>#N/A</v>
      </c>
      <c r="DG90" s="2">
        <f t="shared" si="87"/>
        <v>-9.6187659250346314E-4</v>
      </c>
      <c r="DH90" s="69"/>
      <c r="DI90" s="3">
        <f t="shared" si="122"/>
        <v>44774</v>
      </c>
      <c r="DJ90" s="2">
        <f t="shared" si="123"/>
        <v>4.8630559559792765E-2</v>
      </c>
      <c r="DK90" s="2">
        <f t="shared" si="124"/>
        <v>3.5973337224938132E-2</v>
      </c>
      <c r="DL90" s="2" t="e">
        <f>NA()</f>
        <v>#N/A</v>
      </c>
      <c r="DM90" s="2">
        <f t="shared" si="125"/>
        <v>1.799008851732856E-2</v>
      </c>
      <c r="DO90" s="2">
        <f t="shared" si="106"/>
        <v>1.9903023063542982E-2</v>
      </c>
      <c r="DP90" s="72">
        <f t="shared" si="107"/>
        <v>-9.6187659250346314E-4</v>
      </c>
      <c r="DQ90" s="72">
        <v>1.0999999999999999E-2</v>
      </c>
      <c r="DR90" s="72">
        <f t="shared" si="112"/>
        <v>-5.3160982046586696E-4</v>
      </c>
      <c r="DS90" s="2" cm="1">
        <f t="array" ref="DS90">PRODUCT($DR$68:DR90+1)-1</f>
        <v>-1.0085897861598081E-3</v>
      </c>
      <c r="DT90" s="2" cm="1">
        <f t="array" ref="DT90">PRODUCT($DP$68:DP90+1)-1</f>
        <v>-1.8036776423179246E-3</v>
      </c>
      <c r="DU90" s="72">
        <f>DS90-MAX($DS$68:DS90)</f>
        <v>-1.6785711905238365E-3</v>
      </c>
      <c r="EM90" s="72"/>
      <c r="EN90" s="72"/>
      <c r="EO90" s="72"/>
      <c r="EP90" s="72"/>
      <c r="EQ90" s="72"/>
      <c r="ER90" s="72"/>
      <c r="ES90" s="72"/>
      <c r="ET90" s="72"/>
      <c r="EU90" s="72"/>
      <c r="EV90" s="72"/>
      <c r="EX90" s="72"/>
      <c r="EY90" s="72"/>
      <c r="EZ90" s="72"/>
      <c r="FP90" s="3"/>
      <c r="FR90" s="2"/>
    </row>
    <row r="91" spans="1:174" x14ac:dyDescent="0.3">
      <c r="A91" s="3">
        <f t="shared" si="113"/>
        <v>45870</v>
      </c>
      <c r="B91" s="47" t="s">
        <v>174</v>
      </c>
      <c r="C91" s="2">
        <f>VLOOKUP(C$1,EMD_Returns!$B:$XFD,MATCH('Headline Attribution'!$B91,EMD_Returns!$8:$8,0)-1,FALSE)/100</f>
        <v>5.47644906241218E-3</v>
      </c>
      <c r="D91" s="2">
        <f>VLOOKUP(D$1,EMD_Returns!$B:$XFD,MATCH('Headline Attribution'!$B91,EMD_Returns!$8:$8,0)-1,FALSE)/100</f>
        <v>1.0333765456264099E-2</v>
      </c>
      <c r="E91" s="2">
        <f>IFERROR(VLOOKUP(E$1,EMD_Returns!$B:$XFD,MATCH('Headline Attribution'!$B91,EMD_Returns!$8:$8,0)-1,FALSE)/100,"#N/A")</f>
        <v>-3.3315389676416003E-3</v>
      </c>
      <c r="F91" s="2">
        <f>VLOOKUP(F$1,EMD_Returns!$B:$XFD,MATCH('Headline Attribution'!$B91,EMD_Returns!$8:$8,0)-1,FALSE)/100</f>
        <v>-1.8327144481711198E-4</v>
      </c>
      <c r="G91" s="2"/>
      <c r="I91" s="9">
        <f t="shared" si="63"/>
        <v>45870</v>
      </c>
      <c r="J91" s="2">
        <f>VLOOKUP(J$1,EMD_Returns!$B:$XFD,MATCH('Headline Attribution'!$B91,EMD_Returns!$8:$8,0)-1,FALSE)/100</f>
        <v>2.8886449263438902E-3</v>
      </c>
      <c r="K91" s="85">
        <f>VLOOKUP(K$1,EMD_Returns!$B:$XFD,MATCH('Headline Attribution'!$B91,EMD_Returns!$32:$32,0)-1,FALSE)/100</f>
        <v>1.0818578000000301E-3</v>
      </c>
      <c r="L91" s="2">
        <f t="shared" si="114"/>
        <v>1.8067871263438601E-3</v>
      </c>
      <c r="M91" s="2">
        <f t="shared" si="115"/>
        <v>8.8650275250041766E-3</v>
      </c>
      <c r="N91" s="2" t="e">
        <f t="shared" si="116"/>
        <v>#N/A</v>
      </c>
      <c r="O91" s="2">
        <f t="array" ref="O91">(PRODUCT($J$2:J91+1))-1</f>
        <v>4.8112008689833674E-2</v>
      </c>
      <c r="P91" s="2">
        <f t="array" ref="P91">(PRODUCT($K$2:K91+1))-1</f>
        <v>3.9246981164829498E-2</v>
      </c>
      <c r="Q91" s="69">
        <f t="shared" si="117"/>
        <v>104.81120086898331</v>
      </c>
      <c r="R91" s="69">
        <f t="shared" si="118"/>
        <v>103.92469811648297</v>
      </c>
      <c r="T91" s="3">
        <f t="shared" si="64"/>
        <v>45870</v>
      </c>
      <c r="U91" s="70">
        <f>VLOOKUP(U$1,Market_Values!B:XFD,MATCH('Headline Attribution'!$B91,EMD_Returns!$8:$8,0)-1,FALSE)</f>
        <v>189617169.673924</v>
      </c>
      <c r="V91" s="70">
        <f>VLOOKUP(V$1,Market_Values!$B:$XFD,MATCH('Headline Attribution'!$B91,EMD_Returns!$8:$8,0)-1,FALSE)</f>
        <v>193864754.23686001</v>
      </c>
      <c r="W91" s="70">
        <f>VLOOKUP(W$1,Market_Values!$B:$XFD,MATCH('Headline Attribution'!$B91,EMD_Returns!$8:$8,0)-1,FALSE)</f>
        <v>108039527.2233</v>
      </c>
      <c r="X91" s="70">
        <f>VLOOKUP(X$1,Market_Values!$B:$XFD,MATCH('Headline Attribution'!$B91,EMD_Returns!$8:$8,0)-1,FALSE)</f>
        <v>410822652.09045899</v>
      </c>
      <c r="Y91" s="70"/>
      <c r="Z91" s="71"/>
      <c r="AA91" s="3">
        <f t="shared" si="65"/>
        <v>45870</v>
      </c>
      <c r="AB91" s="72">
        <f t="shared" si="89"/>
        <v>5.47644906241218E-3</v>
      </c>
      <c r="AC91" s="72">
        <f t="shared" si="90"/>
        <v>1.0333765456264099E-2</v>
      </c>
      <c r="AD91" s="72">
        <f t="shared" si="91"/>
        <v>-3.3315389676416003E-3</v>
      </c>
      <c r="AE91" s="72">
        <f t="shared" si="92"/>
        <v>-1.8327144481711198E-4</v>
      </c>
      <c r="AF91" s="72"/>
      <c r="AG91" s="2"/>
      <c r="AH91" s="9">
        <f t="shared" si="66"/>
        <v>45870</v>
      </c>
      <c r="AI91" s="2">
        <f t="array" ref="AI91">PRODUCT(AB$2:AB91+1)-1</f>
        <v>3.9030016636103948E-2</v>
      </c>
      <c r="AJ91" s="2">
        <f t="array" ref="AJ91">PRODUCT($AC$2:AC91+1)-1</f>
        <v>3.988400416511273E-2</v>
      </c>
      <c r="AK91" s="2" cm="1">
        <f t="array" ref="AK91">IFERROR(PRODUCT($AD$2:AD91+1)-1,"#N/A")</f>
        <v>7.6718791421323429E-2</v>
      </c>
      <c r="AL91" s="2">
        <f t="array" ref="AL91">PRODUCT(AE$2:AE91+1)-1</f>
        <v>4.0838487409570634E-2</v>
      </c>
      <c r="AM91" s="2"/>
      <c r="AN91" s="2"/>
      <c r="AO91" s="3">
        <f t="shared" si="67"/>
        <v>45870</v>
      </c>
      <c r="AP91" s="2">
        <f t="shared" si="94"/>
        <v>2.8886449263437644E-3</v>
      </c>
      <c r="AQ91" s="2">
        <f t="shared" si="68"/>
        <v>1.8067871263437343E-3</v>
      </c>
      <c r="AR91" s="2">
        <f t="shared" si="95"/>
        <v>8.8650275250041766E-3</v>
      </c>
      <c r="AS91" s="2" t="e">
        <f t="shared" si="119"/>
        <v>#N/A</v>
      </c>
      <c r="AT91" s="2">
        <f t="array" ref="AT91">PRODUCT($AP$2:AP91+1)-1</f>
        <v>5.5979561001791911E-2</v>
      </c>
      <c r="AU91" s="2">
        <f t="shared" si="69"/>
        <v>3.9246981164829498E-2</v>
      </c>
      <c r="AV91" s="69">
        <f t="shared" si="120"/>
        <v>105.59795610017932</v>
      </c>
      <c r="AW91" s="69">
        <f t="shared" si="70"/>
        <v>103.92469811648297</v>
      </c>
      <c r="AX91" s="2"/>
      <c r="AY91" s="2">
        <f t="shared" si="108"/>
        <v>2.2729850146017958E-3</v>
      </c>
      <c r="AZ91" s="2">
        <f t="shared" si="109"/>
        <v>2.2001735457165897E-3</v>
      </c>
      <c r="BA91" s="2">
        <f t="shared" si="121"/>
        <v>-7.2811468885206152E-5</v>
      </c>
      <c r="BB91" s="2">
        <f t="shared" si="110"/>
        <v>-5.7510981409888601E-5</v>
      </c>
      <c r="BC91" s="2"/>
      <c r="BD91" s="78">
        <f t="shared" si="71"/>
        <v>45870</v>
      </c>
      <c r="BE91" s="2">
        <f t="shared" si="111"/>
        <v>2.9554916400187556E-3</v>
      </c>
      <c r="BF91" s="72">
        <f t="shared" si="100"/>
        <v>-5.7510981409888601E-5</v>
      </c>
      <c r="BG91" s="2" cm="1">
        <f t="array" ref="BG91">(PRODUCT(BF$2:BF91+1))-1</f>
        <v>-5.1888347366257914E-4</v>
      </c>
      <c r="BH91" s="72">
        <f t="shared" si="101"/>
        <v>9.3839109986667557E-3</v>
      </c>
      <c r="BI91" s="73">
        <f t="shared" si="102"/>
        <v>1630343.7092382859</v>
      </c>
      <c r="BJ91" s="74">
        <f>SUM($BI$2:BI91)</f>
        <v>20301096.191395689</v>
      </c>
      <c r="BK91" s="72">
        <f t="shared" si="72"/>
        <v>-7.5531809430216595E-4</v>
      </c>
      <c r="BL91" s="2">
        <f>SUM($BK$2:BK91)</f>
        <v>3.2562206168191958E-3</v>
      </c>
      <c r="BM91" s="2"/>
      <c r="BN91" s="79">
        <f t="shared" si="73"/>
        <v>45870</v>
      </c>
      <c r="BO91" s="2">
        <f t="array" ref="BO91">(PRODUCT(AB$2:AB91+1)-1)-(PRODUCT($K$2:$K91+1)-1)</f>
        <v>-2.169645287255495E-4</v>
      </c>
      <c r="BP91" s="2">
        <f t="array" ref="BP91">AJ91-(PRODUCT($K$2:K91+1)-1)</f>
        <v>6.3702300028323222E-4</v>
      </c>
      <c r="BQ91" s="2" t="e">
        <f>NA()</f>
        <v>#N/A</v>
      </c>
      <c r="BR91" s="2">
        <f t="array" ref="BR91">(PRODUCT(AE$2:AE91+1)-1)-(PRODUCT($K$2:$K91+1)-1)</f>
        <v>1.5915062447411366E-3</v>
      </c>
      <c r="BS91" s="2"/>
      <c r="BT91" s="3">
        <f t="shared" si="74"/>
        <v>45870</v>
      </c>
      <c r="BU91" s="2">
        <f t="shared" si="75"/>
        <v>1.0333765456264099E-2</v>
      </c>
      <c r="BV91" s="2">
        <f t="shared" si="76"/>
        <v>9.2519076562640693E-3</v>
      </c>
      <c r="BW91" s="2" cm="1">
        <f t="array" ref="BW91">PRODUCT($BU$2:BU91+1)-1</f>
        <v>3.988400416511273E-2</v>
      </c>
      <c r="BX91" s="2">
        <f t="array" ref="BX91">BW91-(PRODUCT($K$2:K91+1)-1)</f>
        <v>6.3702300028323222E-4</v>
      </c>
      <c r="BY91" s="2">
        <f t="shared" si="77"/>
        <v>1.0253192350016152E-3</v>
      </c>
      <c r="BZ91" s="2"/>
      <c r="CC91" s="3">
        <v>44775</v>
      </c>
      <c r="CD91" s="2">
        <v>-8.5480600516551989E-3</v>
      </c>
      <c r="CE91" s="2">
        <v>-8.6035991932884599E-3</v>
      </c>
      <c r="CF91" s="2" t="e">
        <f>NA()</f>
        <v>#N/A</v>
      </c>
      <c r="CG91" s="2">
        <v>-7.2678915441743994E-3</v>
      </c>
      <c r="CH91" s="2">
        <v>-6.5559812686248886E-3</v>
      </c>
      <c r="CJ91" s="9">
        <f t="shared" si="78"/>
        <v>44775</v>
      </c>
      <c r="CK91" s="2">
        <f t="array" ref="CK91">PRODUCT(CD$2:CD91+1)-1</f>
        <v>-4.1709573976166037E-2</v>
      </c>
      <c r="CL91" s="2">
        <f t="array" ref="CL91">PRODUCT(CE$2:CE91+1)-1</f>
        <v>-4.1041135365846637E-2</v>
      </c>
      <c r="CM91" s="2"/>
      <c r="CN91" s="2">
        <f t="array" ref="CN91">PRODUCT(CG$2:CG91+1)-1</f>
        <v>-6.8724550404995366E-2</v>
      </c>
      <c r="CO91" s="2">
        <f t="array" ref="CO91">PRODUCT(CH$2:CH91+1)-1</f>
        <v>-7.4149128375408657E-2</v>
      </c>
      <c r="CQ91" s="9">
        <f t="shared" si="79"/>
        <v>44775</v>
      </c>
      <c r="CR91" s="72">
        <f t="shared" si="80"/>
        <v>3.2439554399242621E-2</v>
      </c>
      <c r="CS91" s="72">
        <f t="shared" si="81"/>
        <v>3.310799300956202E-2</v>
      </c>
      <c r="CT91" s="72"/>
      <c r="CU91" s="72">
        <f t="shared" si="82"/>
        <v>5.4245779704132913E-3</v>
      </c>
      <c r="CV91" s="72"/>
      <c r="CW91" s="3">
        <f t="shared" si="83"/>
        <v>44775</v>
      </c>
      <c r="CX91" s="75">
        <f t="shared" si="103"/>
        <v>92.79170930377218</v>
      </c>
      <c r="CY91" s="75">
        <f t="shared" si="104"/>
        <v>92.177738885242704</v>
      </c>
      <c r="CZ91" s="75">
        <f t="shared" si="105"/>
        <v>100.66607233585307</v>
      </c>
      <c r="DA91" s="72">
        <f>(CZ91/MAX($CZ$2:CZ91))-1</f>
        <v>-8.3856588190509562E-3</v>
      </c>
      <c r="DC91" s="3">
        <f t="shared" si="84"/>
        <v>44775</v>
      </c>
      <c r="DD91" s="2">
        <f t="shared" si="85"/>
        <v>-1.9920787830303103E-3</v>
      </c>
      <c r="DE91" s="2">
        <f t="shared" si="86"/>
        <v>-2.0476179246635712E-3</v>
      </c>
      <c r="DF91" s="2" t="e">
        <f>NA()</f>
        <v>#N/A</v>
      </c>
      <c r="DG91" s="2">
        <f t="shared" si="87"/>
        <v>-7.1191027554951079E-4</v>
      </c>
      <c r="DH91" s="69"/>
      <c r="DI91" s="3">
        <f t="shared" si="122"/>
        <v>44775</v>
      </c>
      <c r="DJ91" s="2">
        <f t="shared" si="123"/>
        <v>4.8849542553535637E-2</v>
      </c>
      <c r="DK91" s="2">
        <f t="shared" si="124"/>
        <v>3.6311682054288349E-2</v>
      </c>
      <c r="DL91" s="2" t="e">
        <f>NA()</f>
        <v>#N/A</v>
      </c>
      <c r="DM91" s="2">
        <f t="shared" si="125"/>
        <v>1.8058997849485774E-2</v>
      </c>
      <c r="DO91" s="2">
        <f t="shared" si="106"/>
        <v>1.9757662057669774E-2</v>
      </c>
      <c r="DP91" s="72">
        <f t="shared" si="107"/>
        <v>-7.1191027554951079E-4</v>
      </c>
      <c r="DQ91" s="72">
        <v>1.0999999999999999E-2</v>
      </c>
      <c r="DR91" s="72">
        <f t="shared" si="112"/>
        <v>-3.9635322277438586E-4</v>
      </c>
      <c r="DS91" s="2" cm="1">
        <f t="array" ref="DS91">PRODUCT($DR$68:DR91+1)-1</f>
        <v>-1.4045432511220479E-3</v>
      </c>
      <c r="DT91" s="2" cm="1">
        <f t="array" ref="DT91">PRODUCT($DP$68:DP91+1)-1</f>
        <v>-2.5143038612200908E-3</v>
      </c>
      <c r="DU91" s="72">
        <f>DS91-MAX($DS$68:DS91)</f>
        <v>-2.0745246554860763E-3</v>
      </c>
      <c r="EM91" s="72"/>
      <c r="EN91" s="72"/>
      <c r="EO91" s="72"/>
      <c r="EP91" s="72"/>
      <c r="EQ91" s="72"/>
      <c r="ER91" s="72"/>
      <c r="ES91" s="72"/>
      <c r="ET91" s="72"/>
      <c r="EU91" s="72"/>
      <c r="EV91" s="72"/>
      <c r="EX91" s="72"/>
      <c r="EY91" s="72"/>
      <c r="EZ91" s="72"/>
      <c r="FP91" s="3"/>
      <c r="FR91" s="2"/>
    </row>
    <row r="92" spans="1:174" x14ac:dyDescent="0.3">
      <c r="A92" s="3">
        <f t="shared" si="113"/>
        <v>45873</v>
      </c>
      <c r="B92" s="47" t="s">
        <v>175</v>
      </c>
      <c r="C92" s="2">
        <f>VLOOKUP(C$1,EMD_Returns!$B:$XFD,MATCH('Headline Attribution'!$B92,EMD_Returns!$8:$8,0)-1,FALSE)/100</f>
        <v>3.9037887562958203E-3</v>
      </c>
      <c r="D92" s="2">
        <f>VLOOKUP(D$1,EMD_Returns!$B:$XFD,MATCH('Headline Attribution'!$B92,EMD_Returns!$8:$8,0)-1,FALSE)/100</f>
        <v>2.8616824114551199E-3</v>
      </c>
      <c r="E92" s="2">
        <f>IFERROR(VLOOKUP(E$1,EMD_Returns!$B:$XFD,MATCH('Headline Attribution'!$B92,EMD_Returns!$8:$8,0)-1,FALSE)/100,"#N/A")</f>
        <v>2.6465345999893098E-3</v>
      </c>
      <c r="F92" s="2">
        <f>VLOOKUP(F$1,EMD_Returns!$B:$XFD,MATCH('Headline Attribution'!$B92,EMD_Returns!$8:$8,0)-1,FALSE)/100</f>
        <v>3.45682364723787E-3</v>
      </c>
      <c r="G92" s="2"/>
      <c r="I92" s="9">
        <f t="shared" si="63"/>
        <v>45873</v>
      </c>
      <c r="J92" s="2">
        <f>VLOOKUP(J$1,EMD_Returns!$B:$XFD,MATCH('Headline Attribution'!$B92,EMD_Returns!$8:$8,0)-1,FALSE)/100</f>
        <v>3.32535797532008E-3</v>
      </c>
      <c r="K92" s="85">
        <f>VLOOKUP(K$1,EMD_Returns!$B:$XFD,MATCH('Headline Attribution'!$B92,EMD_Returns!$32:$32,0)-1,FALSE)/100</f>
        <v>3.0666420000000599E-3</v>
      </c>
      <c r="L92" s="2">
        <f t="shared" si="114"/>
        <v>2.5871597532002013E-4</v>
      </c>
      <c r="M92" s="2">
        <f t="shared" si="115"/>
        <v>9.1633767113163955E-3</v>
      </c>
      <c r="N92" s="2" t="e">
        <f t="shared" si="116"/>
        <v>#N/A</v>
      </c>
      <c r="O92" s="2">
        <f t="array" ref="O92">(PRODUCT($J$2:J92+1))-1</f>
        <v>5.1597356316959164E-2</v>
      </c>
      <c r="P92" s="2">
        <f t="array" ref="P92">(PRODUCT($K$2:K92+1))-1</f>
        <v>4.2433979605642769E-2</v>
      </c>
      <c r="Q92" s="69">
        <f t="shared" si="117"/>
        <v>105.15973563169585</v>
      </c>
      <c r="R92" s="69">
        <f t="shared" si="118"/>
        <v>104.24339796056431</v>
      </c>
      <c r="T92" s="3">
        <f t="shared" si="64"/>
        <v>45873</v>
      </c>
      <c r="U92" s="70">
        <f>VLOOKUP(U$1,Market_Values!B:XFD,MATCH('Headline Attribution'!$B92,EMD_Returns!$8:$8,0)-1,FALSE)</f>
        <v>190023604.13283199</v>
      </c>
      <c r="V92" s="70">
        <f>VLOOKUP(V$1,Market_Values!$B:$XFD,MATCH('Headline Attribution'!$B92,EMD_Returns!$8:$8,0)-1,FALSE)</f>
        <v>195868107.13738</v>
      </c>
      <c r="W92" s="70">
        <f>VLOOKUP(W$1,Market_Values!$B:$XFD,MATCH('Headline Attribution'!$B92,EMD_Returns!$8:$8,0)-1,FALSE)</f>
        <v>107679589.32831</v>
      </c>
      <c r="X92" s="70">
        <f>VLOOKUP(X$1,Market_Values!$B:$XFD,MATCH('Headline Attribution'!$B92,EMD_Returns!$8:$8,0)-1,FALSE)</f>
        <v>410747343.94267797</v>
      </c>
      <c r="Y92" s="70"/>
      <c r="Z92" s="71"/>
      <c r="AA92" s="3">
        <f t="shared" si="65"/>
        <v>45873</v>
      </c>
      <c r="AB92" s="72">
        <f t="shared" si="89"/>
        <v>3.9037887562958203E-3</v>
      </c>
      <c r="AC92" s="72">
        <f t="shared" si="90"/>
        <v>2.8616824114551199E-3</v>
      </c>
      <c r="AD92" s="72">
        <f t="shared" si="91"/>
        <v>2.6465345999893098E-3</v>
      </c>
      <c r="AE92" s="72">
        <f t="shared" si="92"/>
        <v>3.45682364723787E-3</v>
      </c>
      <c r="AF92" s="72"/>
      <c r="AG92" s="2"/>
      <c r="AH92" s="9">
        <f t="shared" si="66"/>
        <v>45873</v>
      </c>
      <c r="AI92" s="2">
        <f t="array" ref="AI92">PRODUCT(AB$2:AB92+1)-1</f>
        <v>4.3086170332501839E-2</v>
      </c>
      <c r="AJ92" s="2">
        <f t="array" ref="AJ92">PRODUCT($AC$2:AC92+1)-1</f>
        <v>4.2859821929785547E-2</v>
      </c>
      <c r="AK92" s="2" cm="1">
        <f t="array" ref="AK92">IFERROR(PRODUCT($AD$2:AD92+1)-1,"#N/A")</f>
        <v>7.9568364957278703E-2</v>
      </c>
      <c r="AL92" s="2">
        <f t="array" ref="AL92">PRODUCT(AE$2:AE92+1)-1</f>
        <v>4.4436482505803232E-2</v>
      </c>
      <c r="AM92" s="2"/>
      <c r="AN92" s="2"/>
      <c r="AO92" s="3">
        <f t="shared" si="67"/>
        <v>45873</v>
      </c>
      <c r="AP92" s="2">
        <f t="shared" si="94"/>
        <v>3.3253579753201785E-3</v>
      </c>
      <c r="AQ92" s="2">
        <f t="shared" si="68"/>
        <v>2.5871597532011858E-4</v>
      </c>
      <c r="AR92" s="2">
        <f t="shared" si="95"/>
        <v>9.1633767113163955E-3</v>
      </c>
      <c r="AS92" s="2" t="e">
        <f t="shared" si="119"/>
        <v>#N/A</v>
      </c>
      <c r="AT92" s="2">
        <f t="array" ref="AT92">PRODUCT($AP$2:AP92+1)-1</f>
        <v>5.9491071056744227E-2</v>
      </c>
      <c r="AU92" s="2">
        <f t="shared" si="69"/>
        <v>4.2433979605642769E-2</v>
      </c>
      <c r="AV92" s="69">
        <f t="shared" si="120"/>
        <v>105.94910710567454</v>
      </c>
      <c r="AW92" s="69">
        <f t="shared" si="70"/>
        <v>104.24339796056431</v>
      </c>
      <c r="AX92" s="2"/>
      <c r="AY92" s="2">
        <f t="shared" si="108"/>
        <v>2.9883468862274333E-3</v>
      </c>
      <c r="AZ92" s="2">
        <f t="shared" si="109"/>
        <v>3.171478282022125E-3</v>
      </c>
      <c r="BA92" s="2">
        <f t="shared" si="121"/>
        <v>1.8313139579469173E-4</v>
      </c>
      <c r="BB92" s="2">
        <f t="shared" si="110"/>
        <v>1.4465017231351639E-4</v>
      </c>
      <c r="BC92" s="2"/>
      <c r="BD92" s="78">
        <f t="shared" si="71"/>
        <v>45873</v>
      </c>
      <c r="BE92" s="2">
        <f t="shared" si="111"/>
        <v>3.339473238156942E-3</v>
      </c>
      <c r="BF92" s="72">
        <f t="shared" si="100"/>
        <v>1.4465017231351639E-4</v>
      </c>
      <c r="BG92" s="2" cm="1">
        <f t="array" ref="BG92">(PRODUCT(BF$2:BF92+1))-1</f>
        <v>-3.7430835793295092E-4</v>
      </c>
      <c r="BH92" s="72">
        <f t="shared" si="101"/>
        <v>9.5376850692493464E-3</v>
      </c>
      <c r="BI92" s="73">
        <f t="shared" si="102"/>
        <v>233961.68012264417</v>
      </c>
      <c r="BJ92" s="74">
        <f>SUM($BI$2:BI92)</f>
        <v>20535057.871518333</v>
      </c>
      <c r="BK92" s="72">
        <f t="shared" si="72"/>
        <v>-1.6799495613481702E-4</v>
      </c>
      <c r="BL92" s="2">
        <f>SUM($BK$2:BK92)</f>
        <v>3.0882256606843787E-3</v>
      </c>
      <c r="BM92" s="2"/>
      <c r="BN92" s="79">
        <f t="shared" si="73"/>
        <v>45873</v>
      </c>
      <c r="BO92" s="2">
        <f t="array" ref="BO92">(PRODUCT(AB$2:AB92+1)-1)-(PRODUCT($K$2:$K92+1)-1)</f>
        <v>6.5219072685906987E-4</v>
      </c>
      <c r="BP92" s="2">
        <f t="array" ref="BP92">AJ92-(PRODUCT($K$2:K92+1)-1)</f>
        <v>4.2584232414277778E-4</v>
      </c>
      <c r="BQ92" s="2" t="e">
        <f>NA()</f>
        <v>#N/A</v>
      </c>
      <c r="BR92" s="2">
        <f t="array" ref="BR92">(PRODUCT(AE$2:AE92+1)-1)-(PRODUCT($K$2:$K92+1)-1)</f>
        <v>2.0025029001604633E-3</v>
      </c>
      <c r="BS92" s="2"/>
      <c r="BT92" s="3">
        <f t="shared" si="74"/>
        <v>45873</v>
      </c>
      <c r="BU92" s="2">
        <f t="shared" si="75"/>
        <v>2.8616824114551199E-3</v>
      </c>
      <c r="BV92" s="2">
        <f t="shared" si="76"/>
        <v>-2.0495958854494E-4</v>
      </c>
      <c r="BW92" s="2" cm="1">
        <f t="array" ref="BW92">PRODUCT($BU$2:BU92+1)-1</f>
        <v>4.2859821929785547E-2</v>
      </c>
      <c r="BX92" s="2">
        <f t="array" ref="BX92">BW92-(PRODUCT($K$2:K92+1)-1)</f>
        <v>4.2584232414277778E-4</v>
      </c>
      <c r="BY92" s="2">
        <f t="shared" si="77"/>
        <v>-2.2664531996785812E-5</v>
      </c>
      <c r="BZ92" s="2"/>
      <c r="CC92" s="3">
        <v>44776</v>
      </c>
      <c r="CD92" s="2">
        <v>4.0169533790539403E-3</v>
      </c>
      <c r="CE92" s="2">
        <v>5.3309211991365898E-3</v>
      </c>
      <c r="CF92" s="2" t="e">
        <f>NA()</f>
        <v>#N/A</v>
      </c>
      <c r="CG92" s="2">
        <v>6.7537895444300701E-3</v>
      </c>
      <c r="CH92" s="2">
        <v>7.0211756019094018E-3</v>
      </c>
      <c r="CJ92" s="9">
        <f t="shared" si="78"/>
        <v>44776</v>
      </c>
      <c r="CK92" s="2">
        <f t="array" ref="CK92">PRODUCT(CD$2:CD92+1)-1</f>
        <v>-3.7860166011234542E-2</v>
      </c>
      <c r="CL92" s="2">
        <f t="array" ref="CL92">PRODUCT(CE$2:CE92+1)-1</f>
        <v>-3.5929001225268431E-2</v>
      </c>
      <c r="CM92" s="2"/>
      <c r="CN92" s="2">
        <f t="array" ref="CN92">PRODUCT(CG$2:CG92+1)-1</f>
        <v>-6.2434912010536192E-2</v>
      </c>
      <c r="CO92" s="2">
        <f t="array" ref="CO92">PRODUCT(CH$2:CH92+1)-1</f>
        <v>-6.7648566824551559E-2</v>
      </c>
      <c r="CQ92" s="9">
        <f t="shared" si="79"/>
        <v>44776</v>
      </c>
      <c r="CR92" s="72">
        <f t="shared" si="80"/>
        <v>2.9788400813317018E-2</v>
      </c>
      <c r="CS92" s="72">
        <f t="shared" si="81"/>
        <v>3.1719565599283128E-2</v>
      </c>
      <c r="CT92" s="72"/>
      <c r="CU92" s="72">
        <f t="shared" si="82"/>
        <v>5.2136548140153671E-3</v>
      </c>
      <c r="CV92" s="72"/>
      <c r="CW92" s="3">
        <f t="shared" si="83"/>
        <v>44776</v>
      </c>
      <c r="CX92" s="75">
        <f t="shared" si="103"/>
        <v>93.418404979877792</v>
      </c>
      <c r="CY92" s="75">
        <f t="shared" si="104"/>
        <v>92.824934976542949</v>
      </c>
      <c r="CZ92" s="75">
        <f t="shared" si="105"/>
        <v>100.63934330089734</v>
      </c>
      <c r="DA92" s="72">
        <f>(CZ92/MAX($CZ$2:CZ92))-1</f>
        <v>-8.6489540263936515E-3</v>
      </c>
      <c r="DC92" s="3">
        <f t="shared" si="84"/>
        <v>44776</v>
      </c>
      <c r="DD92" s="2">
        <f t="shared" si="85"/>
        <v>-3.0042222228554615E-3</v>
      </c>
      <c r="DE92" s="2">
        <f t="shared" si="86"/>
        <v>-1.690254402772812E-3</v>
      </c>
      <c r="DF92" s="2" t="e">
        <f>NA()</f>
        <v>#N/A</v>
      </c>
      <c r="DG92" s="2">
        <f t="shared" si="87"/>
        <v>-2.6738605747933172E-4</v>
      </c>
      <c r="DH92" s="69"/>
      <c r="DI92" s="3">
        <f t="shared" si="122"/>
        <v>44776</v>
      </c>
      <c r="DJ92" s="2">
        <f t="shared" si="123"/>
        <v>4.9271165015915594E-2</v>
      </c>
      <c r="DK92" s="2">
        <f t="shared" si="124"/>
        <v>3.6021201885531665E-2</v>
      </c>
      <c r="DL92" s="2" t="e">
        <f>NA()</f>
        <v>#N/A</v>
      </c>
      <c r="DM92" s="2">
        <f t="shared" si="125"/>
        <v>1.6535333802976556E-2</v>
      </c>
      <c r="DO92" s="2">
        <f t="shared" si="106"/>
        <v>1.9763975498536819E-2</v>
      </c>
      <c r="DP92" s="72">
        <f t="shared" si="107"/>
        <v>-2.6738605747933172E-4</v>
      </c>
      <c r="DQ92" s="72">
        <v>1.0999999999999999E-2</v>
      </c>
      <c r="DR92" s="72">
        <f t="shared" si="112"/>
        <v>-1.488185730897307E-4</v>
      </c>
      <c r="DS92" s="2" cm="1">
        <f t="array" ref="DS92">PRODUCT($DR$68:DR92+1)-1</f>
        <v>-1.5531528020892305E-3</v>
      </c>
      <c r="DT92" s="2" cm="1">
        <f t="array" ref="DT92">PRODUCT($DP$68:DP92+1)-1</f>
        <v>-2.7810176289027044E-3</v>
      </c>
      <c r="DU92" s="72">
        <f>DS92-MAX($DS$68:DS92)</f>
        <v>-2.2231342064532589E-3</v>
      </c>
      <c r="EM92" s="72"/>
      <c r="EN92" s="72"/>
      <c r="EO92" s="72"/>
      <c r="EP92" s="72"/>
      <c r="EQ92" s="72"/>
      <c r="ER92" s="72"/>
      <c r="ES92" s="72"/>
      <c r="ET92" s="72"/>
      <c r="EU92" s="72"/>
      <c r="EV92" s="72"/>
      <c r="EX92" s="72"/>
      <c r="EY92" s="72"/>
      <c r="EZ92" s="72"/>
      <c r="FP92" s="3"/>
      <c r="FR92" s="2"/>
    </row>
    <row r="93" spans="1:174" x14ac:dyDescent="0.3">
      <c r="A93" s="3">
        <f t="shared" si="113"/>
        <v>45874</v>
      </c>
      <c r="B93" s="47" t="s">
        <v>176</v>
      </c>
      <c r="C93" s="2">
        <f>VLOOKUP(C$1,EMD_Returns!$B:$XFD,MATCH('Headline Attribution'!$B93,EMD_Returns!$8:$8,0)-1,FALSE)/100</f>
        <v>5.9300880042467696E-5</v>
      </c>
      <c r="D93" s="2">
        <f>VLOOKUP(D$1,EMD_Returns!$B:$XFD,MATCH('Headline Attribution'!$B93,EMD_Returns!$8:$8,0)-1,FALSE)/100</f>
        <v>2.2345746963901001E-3</v>
      </c>
      <c r="E93" s="2">
        <f>IFERROR(VLOOKUP(E$1,EMD_Returns!$B:$XFD,MATCH('Headline Attribution'!$B93,EMD_Returns!$8:$8,0)-1,FALSE)/100,"#N/A")</f>
        <v>2.5856805966217901E-3</v>
      </c>
      <c r="F93" s="2">
        <f>VLOOKUP(F$1,EMD_Returns!$B:$XFD,MATCH('Headline Attribution'!$B93,EMD_Returns!$8:$8,0)-1,FALSE)/100</f>
        <v>1.8117204353618199E-3</v>
      </c>
      <c r="G93" s="2"/>
      <c r="I93" s="9">
        <f t="shared" si="63"/>
        <v>45874</v>
      </c>
      <c r="J93" s="2">
        <f>VLOOKUP(J$1,EMD_Returns!$B:$XFD,MATCH('Headline Attribution'!$B93,EMD_Returns!$8:$8,0)-1,FALSE)/100</f>
        <v>1.6269230637315801E-3</v>
      </c>
      <c r="K93" s="85">
        <f>VLOOKUP(K$1,EMD_Returns!$B:$XFD,MATCH('Headline Attribution'!$B93,EMD_Returns!$32:$32,0)-1,FALSE)/100</f>
        <v>1.68686180000011E-3</v>
      </c>
      <c r="L93" s="2">
        <f t="shared" si="114"/>
        <v>-5.9938736268529916E-5</v>
      </c>
      <c r="M93" s="2">
        <f t="shared" si="115"/>
        <v>9.1158026448485696E-3</v>
      </c>
      <c r="N93" s="2" t="e">
        <f t="shared" si="116"/>
        <v>#N/A</v>
      </c>
      <c r="O93" s="2">
        <f t="array" ref="O93">(PRODUCT($J$2:J93+1))-1</f>
        <v>5.3308224309710273E-2</v>
      </c>
      <c r="P93" s="2">
        <f t="array" ref="P93">(PRODUCT($K$2:K93+1))-1</f>
        <v>4.4192421664861703E-2</v>
      </c>
      <c r="Q93" s="69">
        <f t="shared" si="117"/>
        <v>105.33082243097097</v>
      </c>
      <c r="R93" s="69">
        <f t="shared" si="118"/>
        <v>104.4192421664862</v>
      </c>
      <c r="T93" s="3">
        <f t="shared" si="64"/>
        <v>45874</v>
      </c>
      <c r="U93" s="70">
        <f>VLOOKUP(U$1,Market_Values!B:XFD,MATCH('Headline Attribution'!$B93,EMD_Returns!$8:$8,0)-1,FALSE)</f>
        <v>190759871.81197599</v>
      </c>
      <c r="V93" s="70">
        <f>VLOOKUP(V$1,Market_Values!$B:$XFD,MATCH('Headline Attribution'!$B93,EMD_Returns!$8:$8,0)-1,FALSE)</f>
        <v>196428619.45454001</v>
      </c>
      <c r="W93" s="70">
        <f>VLOOKUP(W$1,Market_Values!$B:$XFD,MATCH('Headline Attribution'!$B93,EMD_Returns!$8:$8,0)-1,FALSE)</f>
        <v>107964567.08718</v>
      </c>
      <c r="X93" s="70">
        <f>VLOOKUP(X$1,Market_Values!$B:$XFD,MATCH('Headline Attribution'!$B93,EMD_Returns!$8:$8,0)-1,FALSE)</f>
        <v>412167082.495691</v>
      </c>
      <c r="Y93" s="70"/>
      <c r="Z93" s="71"/>
      <c r="AA93" s="3">
        <f t="shared" si="65"/>
        <v>45874</v>
      </c>
      <c r="AB93" s="72">
        <f t="shared" si="89"/>
        <v>5.9300880042467696E-5</v>
      </c>
      <c r="AC93" s="72">
        <f t="shared" si="90"/>
        <v>2.2345746963901001E-3</v>
      </c>
      <c r="AD93" s="72">
        <f t="shared" si="91"/>
        <v>2.5856805966217901E-3</v>
      </c>
      <c r="AE93" s="72">
        <f t="shared" si="92"/>
        <v>1.8117204353618199E-3</v>
      </c>
      <c r="AF93" s="72"/>
      <c r="AG93" s="2"/>
      <c r="AH93" s="9">
        <f t="shared" si="66"/>
        <v>45874</v>
      </c>
      <c r="AI93" s="2">
        <f t="array" ref="AI93">PRODUCT(AB$2:AB93+1)-1</f>
        <v>4.3148026260362737E-2</v>
      </c>
      <c r="AJ93" s="2">
        <f t="array" ref="AJ93">PRODUCT($AC$2:AC93+1)-1</f>
        <v>4.5190170099751681E-2</v>
      </c>
      <c r="AK93" s="2" cm="1">
        <f t="array" ref="AK93">IFERROR(PRODUCT($AD$2:AD93+1)-1,"#N/A")</f>
        <v>8.2359783931275521E-2</v>
      </c>
      <c r="AL93" s="2">
        <f t="array" ref="AL93">PRODUCT(AE$2:AE93+1)-1</f>
        <v>4.6328709424596326E-2</v>
      </c>
      <c r="AM93" s="2"/>
      <c r="AN93" s="2"/>
      <c r="AO93" s="3">
        <f t="shared" si="67"/>
        <v>45874</v>
      </c>
      <c r="AP93" s="2">
        <f t="shared" si="94"/>
        <v>1.6269230637316217E-3</v>
      </c>
      <c r="AQ93" s="2">
        <f t="shared" si="68"/>
        <v>-5.9938736268488283E-5</v>
      </c>
      <c r="AR93" s="2">
        <f t="shared" si="95"/>
        <v>9.1158026448485696E-3</v>
      </c>
      <c r="AS93" s="2" t="e">
        <f t="shared" si="119"/>
        <v>#N/A</v>
      </c>
      <c r="AT93" s="2">
        <f t="array" ref="AT93">PRODUCT($AP$2:AP93+1)-1</f>
        <v>6.1214781516064187E-2</v>
      </c>
      <c r="AU93" s="2">
        <f t="shared" si="69"/>
        <v>4.4192421664861703E-2</v>
      </c>
      <c r="AV93" s="69">
        <f t="shared" si="120"/>
        <v>106.12147815160654</v>
      </c>
      <c r="AW93" s="69">
        <f t="shared" si="70"/>
        <v>104.4192421664862</v>
      </c>
      <c r="AX93" s="2"/>
      <c r="AY93" s="2">
        <f t="shared" si="108"/>
        <v>2.2106585761245698E-3</v>
      </c>
      <c r="AZ93" s="2">
        <f t="shared" si="109"/>
        <v>2.0442493093129829E-3</v>
      </c>
      <c r="BA93" s="2">
        <f t="shared" si="121"/>
        <v>-1.6640926681158689E-4</v>
      </c>
      <c r="BB93" s="2">
        <f t="shared" si="110"/>
        <v>-1.3142248653843445E-4</v>
      </c>
      <c r="BC93" s="2"/>
      <c r="BD93" s="78">
        <f t="shared" si="71"/>
        <v>45874</v>
      </c>
      <c r="BE93" s="2">
        <f t="shared" si="111"/>
        <v>1.5902738798330687E-3</v>
      </c>
      <c r="BF93" s="72">
        <f t="shared" si="100"/>
        <v>-1.3142248653843445E-4</v>
      </c>
      <c r="BG93" s="2" cm="1">
        <f t="array" ref="BG93">(PRODUCT(BF$2:BF93+1))-1</f>
        <v>-5.0568165193620729E-4</v>
      </c>
      <c r="BH93" s="72">
        <f t="shared" si="101"/>
        <v>9.6214842967847769E-3</v>
      </c>
      <c r="BI93" s="73">
        <f t="shared" si="102"/>
        <v>-54383.622633459046</v>
      </c>
      <c r="BJ93" s="74">
        <f>SUM($BI$2:BI93)</f>
        <v>20480674.248884872</v>
      </c>
      <c r="BK93" s="72">
        <f t="shared" si="72"/>
        <v>4.5397542947991421E-4</v>
      </c>
      <c r="BL93" s="2">
        <f>SUM($BK$2:BK93)</f>
        <v>3.5422010901642927E-3</v>
      </c>
      <c r="BM93" s="2"/>
      <c r="BN93" s="79">
        <f t="shared" si="73"/>
        <v>45874</v>
      </c>
      <c r="BO93" s="2">
        <f t="array" ref="BO93">(PRODUCT(AB$2:AB93+1)-1)-(PRODUCT($K$2:$K93+1)-1)</f>
        <v>-1.0443954044989656E-3</v>
      </c>
      <c r="BP93" s="2">
        <f t="array" ref="BP93">AJ93-(PRODUCT($K$2:K93+1)-1)</f>
        <v>9.9774843488997789E-4</v>
      </c>
      <c r="BQ93" s="2" t="e">
        <f>NA()</f>
        <v>#N/A</v>
      </c>
      <c r="BR93" s="2">
        <f t="array" ref="BR93">(PRODUCT(AE$2:AE93+1)-1)-(PRODUCT($K$2:$K93+1)-1)</f>
        <v>2.136287759734623E-3</v>
      </c>
      <c r="BS93" s="2"/>
      <c r="BT93" s="3">
        <f t="shared" si="74"/>
        <v>45874</v>
      </c>
      <c r="BU93" s="2">
        <f t="shared" si="75"/>
        <v>2.2345746963901001E-3</v>
      </c>
      <c r="BV93" s="2">
        <f t="shared" si="76"/>
        <v>5.4771289638999012E-4</v>
      </c>
      <c r="BW93" s="2" cm="1">
        <f t="array" ref="BW93">PRODUCT($BU$2:BU93+1)-1</f>
        <v>4.5190170099751681E-2</v>
      </c>
      <c r="BX93" s="2">
        <f t="array" ref="BX93">BW93-(PRODUCT($K$2:K93+1)-1)</f>
        <v>9.9774843488997789E-4</v>
      </c>
      <c r="BY93" s="2">
        <f t="shared" si="77"/>
        <v>6.0366002222462426E-5</v>
      </c>
      <c r="BZ93" s="2"/>
      <c r="CC93" s="3">
        <v>44777</v>
      </c>
      <c r="CD93" s="2">
        <v>-6.7310691932753698E-4</v>
      </c>
      <c r="CE93" s="2">
        <v>1.34215451853192E-3</v>
      </c>
      <c r="CF93" s="2" t="e">
        <f>NA()</f>
        <v>#N/A</v>
      </c>
      <c r="CG93" s="2">
        <v>1.2801750880564499E-3</v>
      </c>
      <c r="CH93" s="2">
        <v>2.2062337560311285E-3</v>
      </c>
      <c r="CJ93" s="9">
        <f t="shared" si="78"/>
        <v>44777</v>
      </c>
      <c r="CK93" s="2">
        <f t="array" ref="CK93">PRODUCT(CD$2:CD93+1)-1</f>
        <v>-3.8507788990853054E-2</v>
      </c>
      <c r="CL93" s="2">
        <f t="array" ref="CL93">PRODUCT(CE$2:CE93+1)-1</f>
        <v>-3.4635068978077332E-2</v>
      </c>
      <c r="CM93" s="2"/>
      <c r="CN93" s="2">
        <f t="array" ref="CN93">PRODUCT(CG$2:CG93+1)-1</f>
        <v>-6.1234664541460648E-2</v>
      </c>
      <c r="CO93" s="2">
        <f t="array" ref="CO93">PRODUCT(CH$2:CH93+1)-1</f>
        <v>-6.5591581620195849E-2</v>
      </c>
      <c r="CQ93" s="9">
        <f t="shared" si="79"/>
        <v>44777</v>
      </c>
      <c r="CR93" s="72">
        <f t="shared" si="80"/>
        <v>2.7083792629342796E-2</v>
      </c>
      <c r="CS93" s="72">
        <f t="shared" si="81"/>
        <v>3.0956512642118517E-2</v>
      </c>
      <c r="CT93" s="72"/>
      <c r="CU93" s="72">
        <f t="shared" si="82"/>
        <v>4.3569170787352007E-3</v>
      </c>
      <c r="CV93" s="72"/>
      <c r="CW93" s="3">
        <f t="shared" si="83"/>
        <v>44777</v>
      </c>
      <c r="CX93" s="75">
        <f t="shared" si="103"/>
        <v>93.537996894699006</v>
      </c>
      <c r="CY93" s="75">
        <f t="shared" si="104"/>
        <v>93.029728481489599</v>
      </c>
      <c r="CZ93" s="75">
        <f t="shared" si="105"/>
        <v>100.54635052848782</v>
      </c>
      <c r="DA93" s="72">
        <f>(CZ93/MAX($CZ$2:CZ93))-1</f>
        <v>-9.5649822830619069E-3</v>
      </c>
      <c r="DC93" s="3">
        <f t="shared" si="84"/>
        <v>44777</v>
      </c>
      <c r="DD93" s="2">
        <f t="shared" si="85"/>
        <v>-2.8793406753586655E-3</v>
      </c>
      <c r="DE93" s="2">
        <f t="shared" si="86"/>
        <v>-8.6407923749920847E-4</v>
      </c>
      <c r="DF93" s="2" t="e">
        <f>NA()</f>
        <v>#N/A</v>
      </c>
      <c r="DG93" s="2">
        <f t="shared" si="87"/>
        <v>-9.2605866797467861E-4</v>
      </c>
      <c r="DH93" s="69"/>
      <c r="DI93" s="3">
        <f t="shared" si="122"/>
        <v>44777</v>
      </c>
      <c r="DJ93" s="2">
        <f t="shared" si="123"/>
        <v>4.4077550253729385E-2</v>
      </c>
      <c r="DK93" s="2">
        <f t="shared" si="124"/>
        <v>3.5852588499400609E-2</v>
      </c>
      <c r="DL93" s="2" t="e">
        <f>NA()</f>
        <v>#N/A</v>
      </c>
      <c r="DM93" s="2">
        <f t="shared" si="125"/>
        <v>1.5289328735617634E-2</v>
      </c>
      <c r="DO93" s="2">
        <f t="shared" si="106"/>
        <v>1.9771229884401904E-2</v>
      </c>
      <c r="DP93" s="72">
        <f t="shared" si="107"/>
        <v>-9.2605866797467861E-4</v>
      </c>
      <c r="DQ93" s="72">
        <v>1.0999999999999999E-2</v>
      </c>
      <c r="DR93" s="72">
        <f t="shared" si="112"/>
        <v>-5.1522567929666342E-4</v>
      </c>
      <c r="DS93" s="2" cm="1">
        <f t="array" ref="DS93">PRODUCT($DR$68:DR93+1)-1</f>
        <v>-2.067578257178404E-3</v>
      </c>
      <c r="DT93" s="2" cm="1">
        <f t="array" ref="DT93">PRODUCT($DP$68:DP93+1)-1</f>
        <v>-3.7045009113964023E-3</v>
      </c>
      <c r="DU93" s="72">
        <f>DS93-MAX($DS$68:DS93)</f>
        <v>-2.7375596615424325E-3</v>
      </c>
      <c r="EM93" s="72"/>
      <c r="EN93" s="72"/>
      <c r="EO93" s="72"/>
      <c r="EP93" s="72"/>
      <c r="EQ93" s="72"/>
      <c r="ER93" s="72"/>
      <c r="ES93" s="72"/>
      <c r="ET93" s="72"/>
      <c r="EU93" s="72"/>
      <c r="EV93" s="72"/>
      <c r="EX93" s="72"/>
      <c r="EY93" s="72"/>
      <c r="EZ93" s="72"/>
      <c r="FP93" s="3"/>
      <c r="FR93" s="2"/>
    </row>
    <row r="94" spans="1:174" x14ac:dyDescent="0.3">
      <c r="A94" s="3">
        <f t="shared" si="113"/>
        <v>45875</v>
      </c>
      <c r="B94" s="47" t="s">
        <v>177</v>
      </c>
      <c r="C94" s="2">
        <f>VLOOKUP(C$1,EMD_Returns!$B:$XFD,MATCH('Headline Attribution'!$B94,EMD_Returns!$8:$8,0)-1,FALSE)/100</f>
        <v>-2.8311636864526402E-3</v>
      </c>
      <c r="D94" s="2">
        <f>VLOOKUP(D$1,EMD_Returns!$B:$XFD,MATCH('Headline Attribution'!$B94,EMD_Returns!$8:$8,0)-1,FALSE)/100</f>
        <v>-1.3388455186696998E-3</v>
      </c>
      <c r="E94" s="2">
        <f>IFERROR(VLOOKUP(E$1,EMD_Returns!$B:$XFD,MATCH('Headline Attribution'!$B94,EMD_Returns!$8:$8,0)-1,FALSE)/100,"#N/A")</f>
        <v>-6.4475302377231493E-4</v>
      </c>
      <c r="F94" s="2">
        <f>VLOOKUP(F$1,EMD_Returns!$B:$XFD,MATCH('Headline Attribution'!$B94,EMD_Returns!$8:$8,0)-1,FALSE)/100</f>
        <v>-7.4297953810376104E-4</v>
      </c>
      <c r="G94" s="2"/>
      <c r="I94" s="9">
        <f t="shared" si="63"/>
        <v>45875</v>
      </c>
      <c r="J94" s="2">
        <f>VLOOKUP(J$1,EMD_Returns!$B:$XFD,MATCH('Headline Attribution'!$B94,EMD_Returns!$8:$8,0)-1,FALSE)/100</f>
        <v>-1.29868375981446E-3</v>
      </c>
      <c r="K94" s="85">
        <f>VLOOKUP(K$1,EMD_Returns!$B:$XFD,MATCH('Headline Attribution'!$B94,EMD_Returns!$32:$32,0)-1,FALSE)/100</f>
        <v>-4.3314893000001602E-4</v>
      </c>
      <c r="L94" s="2">
        <f t="shared" si="114"/>
        <v>-8.6553482981444399E-4</v>
      </c>
      <c r="M94" s="2">
        <f t="shared" si="115"/>
        <v>8.2001791900168097E-3</v>
      </c>
      <c r="N94" s="2" t="e">
        <f t="shared" si="116"/>
        <v>#N/A</v>
      </c>
      <c r="O94" s="2">
        <f t="array" ref="O94">(PRODUCT($J$2:J94+1))-1</f>
        <v>5.1940310024720215E-2</v>
      </c>
      <c r="P94" s="2">
        <f t="array" ref="P94">(PRODUCT($K$2:K94+1))-1</f>
        <v>4.3740130834703406E-2</v>
      </c>
      <c r="Q94" s="69">
        <f t="shared" si="117"/>
        <v>105.19403100247196</v>
      </c>
      <c r="R94" s="69">
        <f t="shared" si="118"/>
        <v>104.37401308347037</v>
      </c>
      <c r="T94" s="3">
        <f t="shared" si="64"/>
        <v>45875</v>
      </c>
      <c r="U94" s="70">
        <f>VLOOKUP(U$1,Market_Values!B:XFD,MATCH('Headline Attribution'!$B94,EMD_Returns!$8:$8,0)-1,FALSE)</f>
        <v>190771231.656793</v>
      </c>
      <c r="V94" s="70">
        <f>VLOOKUP(V$1,Market_Values!$B:$XFD,MATCH('Headline Attribution'!$B94,EMD_Returns!$8:$8,0)-1,FALSE)</f>
        <v>196867553.87722</v>
      </c>
      <c r="W94" s="70">
        <f>VLOOKUP(W$1,Market_Values!$B:$XFD,MATCH('Headline Attribution'!$B94,EMD_Returns!$8:$8,0)-1,FALSE)</f>
        <v>108243728.97341999</v>
      </c>
      <c r="X94" s="70">
        <f>VLOOKUP(X$1,Market_Values!$B:$XFD,MATCH('Headline Attribution'!$B94,EMD_Returns!$8:$8,0)-1,FALSE)</f>
        <v>412945808.20944798</v>
      </c>
      <c r="Y94" s="70"/>
      <c r="Z94" s="71"/>
      <c r="AA94" s="3">
        <f t="shared" si="65"/>
        <v>45875</v>
      </c>
      <c r="AB94" s="72">
        <f t="shared" si="89"/>
        <v>-2.8311636864526402E-3</v>
      </c>
      <c r="AC94" s="72">
        <f t="shared" si="90"/>
        <v>-1.3388455186696998E-3</v>
      </c>
      <c r="AD94" s="72">
        <f t="shared" si="91"/>
        <v>-6.4475302377231493E-4</v>
      </c>
      <c r="AE94" s="72">
        <f t="shared" si="92"/>
        <v>-7.4297953810376104E-4</v>
      </c>
      <c r="AF94" s="72"/>
      <c r="AG94" s="2"/>
      <c r="AH94" s="9">
        <f t="shared" si="66"/>
        <v>45875</v>
      </c>
      <c r="AI94" s="2">
        <f t="array" ref="AI94">PRODUCT(AB$2:AB94+1)-1</f>
        <v>4.0194703448819702E-2</v>
      </c>
      <c r="AJ94" s="2">
        <f t="array" ref="AJ94">PRODUCT($AC$2:AC94+1)-1</f>
        <v>4.3790821924355905E-2</v>
      </c>
      <c r="AK94" s="2" cm="1">
        <f t="array" ref="AK94">IFERROR(PRODUCT($AD$2:AD94+1)-1,"#N/A")</f>
        <v>8.1661929187776261E-2</v>
      </c>
      <c r="AL94" s="2">
        <f t="array" ref="AL94">PRODUCT(AE$2:AE94+1)-1</f>
        <v>4.5551308603363427E-2</v>
      </c>
      <c r="AM94" s="2"/>
      <c r="AN94" s="2"/>
      <c r="AO94" s="3">
        <f t="shared" si="67"/>
        <v>45875</v>
      </c>
      <c r="AP94" s="2">
        <f t="shared" si="94"/>
        <v>-1.2986837598145185E-3</v>
      </c>
      <c r="AQ94" s="2">
        <f t="shared" si="68"/>
        <v>-8.6553482981450254E-4</v>
      </c>
      <c r="AR94" s="2">
        <f t="shared" si="95"/>
        <v>8.2001791900168097E-3</v>
      </c>
      <c r="AS94" s="2" t="e">
        <f t="shared" si="119"/>
        <v>#N/A</v>
      </c>
      <c r="AT94" s="2">
        <f t="array" ref="AT94">PRODUCT($AP$2:AP94+1)-1</f>
        <v>5.9836599113634037E-2</v>
      </c>
      <c r="AU94" s="2">
        <f t="shared" si="69"/>
        <v>4.3740130834703406E-2</v>
      </c>
      <c r="AV94" s="69">
        <f t="shared" si="120"/>
        <v>105.98365991136353</v>
      </c>
      <c r="AW94" s="69">
        <f t="shared" si="70"/>
        <v>104.37401308347037</v>
      </c>
      <c r="AX94" s="2"/>
      <c r="AY94" s="2">
        <f t="shared" si="108"/>
        <v>-9.0885936018192523E-4</v>
      </c>
      <c r="AZ94" s="2">
        <f t="shared" si="109"/>
        <v>-8.9153913756386026E-4</v>
      </c>
      <c r="BA94" s="2">
        <f t="shared" si="121"/>
        <v>1.7320222618064963E-5</v>
      </c>
      <c r="BB94" s="2">
        <f t="shared" si="110"/>
        <v>1.3684552251256396E-5</v>
      </c>
      <c r="BC94" s="2"/>
      <c r="BD94" s="78">
        <f t="shared" si="71"/>
        <v>45875</v>
      </c>
      <c r="BE94" s="2">
        <f t="shared" si="111"/>
        <v>-1.3340722008057032E-3</v>
      </c>
      <c r="BF94" s="72">
        <f t="shared" si="100"/>
        <v>1.3684552251256396E-5</v>
      </c>
      <c r="BG94" s="2" cm="1">
        <f t="array" ref="BG94">(PRODUCT(BF$2:BF94+1))-1</f>
        <v>-4.9200401971205565E-4</v>
      </c>
      <c r="BH94" s="72">
        <f t="shared" si="101"/>
        <v>8.6921832097288654E-3</v>
      </c>
      <c r="BI94" s="73">
        <f t="shared" si="102"/>
        <v>-786622.56763335539</v>
      </c>
      <c r="BJ94" s="74">
        <f>SUM($BI$2:BI94)</f>
        <v>19694051.681251515</v>
      </c>
      <c r="BK94" s="72">
        <f t="shared" si="72"/>
        <v>4.4253306324184291E-4</v>
      </c>
      <c r="BL94" s="2">
        <f>SUM($BK$2:BK94)</f>
        <v>3.9847341534061352E-3</v>
      </c>
      <c r="BM94" s="2"/>
      <c r="BN94" s="79">
        <f t="shared" si="73"/>
        <v>45875</v>
      </c>
      <c r="BO94" s="2">
        <f t="array" ref="BO94">(PRODUCT(AB$2:AB94+1)-1)-(PRODUCT($K$2:$K94+1)-1)</f>
        <v>-3.5454273858837038E-3</v>
      </c>
      <c r="BP94" s="2">
        <f t="array" ref="BP94">AJ94-(PRODUCT($K$2:K94+1)-1)</f>
        <v>5.0691089652499244E-5</v>
      </c>
      <c r="BQ94" s="2" t="e">
        <f>NA()</f>
        <v>#N/A</v>
      </c>
      <c r="BR94" s="2">
        <f t="array" ref="BR94">(PRODUCT(AE$2:AE94+1)-1)-(PRODUCT($K$2:$K94+1)-1)</f>
        <v>1.8111777686600217E-3</v>
      </c>
      <c r="BS94" s="2"/>
      <c r="BT94" s="3">
        <f t="shared" si="74"/>
        <v>45875</v>
      </c>
      <c r="BU94" s="2">
        <f t="shared" si="75"/>
        <v>-1.3388455186696998E-3</v>
      </c>
      <c r="BV94" s="2">
        <f t="shared" si="76"/>
        <v>-9.0569658866968385E-4</v>
      </c>
      <c r="BW94" s="2" cm="1">
        <f t="array" ref="BW94">PRODUCT($BU$2:BU94+1)-1</f>
        <v>4.3790821924355905E-2</v>
      </c>
      <c r="BX94" s="2">
        <f t="array" ref="BX94">BW94-(PRODUCT($K$2:K94+1)-1)</f>
        <v>5.0691089652499244E-5</v>
      </c>
      <c r="BY94" s="2">
        <f t="shared" si="77"/>
        <v>-9.9655409721625409E-5</v>
      </c>
      <c r="BZ94" s="2"/>
      <c r="CC94" s="3">
        <v>44778</v>
      </c>
      <c r="CD94" s="2">
        <v>2.8396093645723904E-3</v>
      </c>
      <c r="CE94" s="2">
        <v>3.9761280830310506E-3</v>
      </c>
      <c r="CF94" s="2" t="e">
        <f>NA()</f>
        <v>#N/A</v>
      </c>
      <c r="CG94" s="2">
        <v>2.2696855847448298E-3</v>
      </c>
      <c r="CH94" s="2">
        <v>2.6717008740186898E-3</v>
      </c>
      <c r="CJ94" s="9">
        <f t="shared" si="78"/>
        <v>44778</v>
      </c>
      <c r="CK94" s="2">
        <f t="array" ref="CK94">PRODUCT(CD$2:CD94+1)-1</f>
        <v>-3.5777526704508067E-2</v>
      </c>
      <c r="CL94" s="2">
        <f t="array" ref="CL94">PRODUCT(CE$2:CE94+1)-1</f>
        <v>-3.0796654365467746E-2</v>
      </c>
      <c r="CM94" s="2"/>
      <c r="CN94" s="2">
        <f t="array" ref="CN94">PRODUCT(CG$2:CG94+1)-1</f>
        <v>-5.9103962392112241E-2</v>
      </c>
      <c r="CO94" s="2">
        <f t="array" ref="CO94">PRODUCT(CH$2:CH94+1)-1</f>
        <v>-6.3095121832120071E-2</v>
      </c>
      <c r="CQ94" s="9">
        <f t="shared" si="79"/>
        <v>44778</v>
      </c>
      <c r="CR94" s="72">
        <f t="shared" si="80"/>
        <v>2.7317595127612004E-2</v>
      </c>
      <c r="CS94" s="72">
        <f t="shared" si="81"/>
        <v>3.2298467466652325E-2</v>
      </c>
      <c r="CT94" s="72"/>
      <c r="CU94" s="72">
        <f t="shared" si="82"/>
        <v>3.9911594400078299E-3</v>
      </c>
      <c r="CV94" s="72"/>
      <c r="CW94" s="3">
        <f t="shared" si="83"/>
        <v>44778</v>
      </c>
      <c r="CX94" s="75">
        <f t="shared" si="103"/>
        <v>93.750298737876804</v>
      </c>
      <c r="CY94" s="75">
        <f t="shared" si="104"/>
        <v>93.278276088383322</v>
      </c>
      <c r="CZ94" s="75">
        <f t="shared" si="105"/>
        <v>100.50603706381347</v>
      </c>
      <c r="DA94" s="72">
        <f>(CZ94/MAX($CZ$2:CZ94))-1</f>
        <v>-9.9620913465844341E-3</v>
      </c>
      <c r="DC94" s="3">
        <f t="shared" si="84"/>
        <v>44778</v>
      </c>
      <c r="DD94" s="2">
        <f t="shared" si="85"/>
        <v>1.6790849055370056E-4</v>
      </c>
      <c r="DE94" s="2">
        <f t="shared" si="86"/>
        <v>1.3044272090123607E-3</v>
      </c>
      <c r="DF94" s="2" t="e">
        <f>NA()</f>
        <v>#N/A</v>
      </c>
      <c r="DG94" s="2">
        <f t="shared" si="87"/>
        <v>-4.0201528927386E-4</v>
      </c>
      <c r="DH94" s="69"/>
      <c r="DI94" s="3">
        <f t="shared" si="122"/>
        <v>44778</v>
      </c>
      <c r="DJ94" s="2">
        <f t="shared" si="123"/>
        <v>4.4085118609865068E-2</v>
      </c>
      <c r="DK94" s="2">
        <f t="shared" si="124"/>
        <v>3.5951047517560744E-2</v>
      </c>
      <c r="DL94" s="2" t="e">
        <f>NA()</f>
        <v>#N/A</v>
      </c>
      <c r="DM94" s="2">
        <f t="shared" si="125"/>
        <v>1.519313424334854E-2</v>
      </c>
      <c r="DO94" s="2">
        <f t="shared" si="106"/>
        <v>1.9483079717591612E-2</v>
      </c>
      <c r="DP94" s="72">
        <f t="shared" si="107"/>
        <v>-4.0201528927386E-4</v>
      </c>
      <c r="DQ94" s="72">
        <v>1.0999999999999999E-2</v>
      </c>
      <c r="DR94" s="72">
        <f t="shared" si="112"/>
        <v>-2.2697480306563684E-4</v>
      </c>
      <c r="DS94" s="2" cm="1">
        <f t="array" ref="DS94">PRODUCT($DR$68:DR94+1)-1</f>
        <v>-2.2940837720762941E-3</v>
      </c>
      <c r="DT94" s="2" cm="1">
        <f t="array" ref="DT94">PRODUCT($DP$68:DP94+1)-1</f>
        <v>-4.1050269346647461E-3</v>
      </c>
      <c r="DU94" s="72">
        <f>DS94-MAX($DS$68:DS94)</f>
        <v>-2.9640651764403225E-3</v>
      </c>
      <c r="EM94" s="72"/>
      <c r="EN94" s="72"/>
      <c r="EO94" s="72"/>
      <c r="EP94" s="72"/>
      <c r="EQ94" s="72"/>
      <c r="ER94" s="72"/>
      <c r="ES94" s="72"/>
      <c r="ET94" s="72"/>
      <c r="EU94" s="72"/>
      <c r="EV94" s="72"/>
      <c r="EX94" s="72"/>
      <c r="EY94" s="72"/>
      <c r="EZ94" s="72"/>
      <c r="FP94" s="3"/>
      <c r="FR94" s="2"/>
    </row>
    <row r="95" spans="1:174" x14ac:dyDescent="0.3">
      <c r="A95" s="3">
        <f t="shared" si="113"/>
        <v>45876</v>
      </c>
      <c r="B95" s="47" t="s">
        <v>178</v>
      </c>
      <c r="C95" s="2">
        <f>VLOOKUP(C$1,EMD_Returns!$B:$XFD,MATCH('Headline Attribution'!$B95,EMD_Returns!$8:$8,0)-1,FALSE)/100</f>
        <v>1.0194197527762E-3</v>
      </c>
      <c r="D95" s="2">
        <f>VLOOKUP(D$1,EMD_Returns!$B:$XFD,MATCH('Headline Attribution'!$B95,EMD_Returns!$8:$8,0)-1,FALSE)/100</f>
        <v>1.3455009115108699E-3</v>
      </c>
      <c r="E95" s="2">
        <f>IFERROR(VLOOKUP(E$1,EMD_Returns!$B:$XFD,MATCH('Headline Attribution'!$B95,EMD_Returns!$8:$8,0)-1,FALSE)/100,"#N/A")</f>
        <v>1.2544952747339799E-4</v>
      </c>
      <c r="F95" s="2">
        <f>VLOOKUP(F$1,EMD_Returns!$B:$XFD,MATCH('Headline Attribution'!$B95,EMD_Returns!$8:$8,0)-1,FALSE)/100</f>
        <v>1.7965611971329002E-3</v>
      </c>
      <c r="G95" s="2"/>
      <c r="I95" s="9">
        <f t="shared" si="63"/>
        <v>45876</v>
      </c>
      <c r="J95" s="2">
        <f>VLOOKUP(J$1,EMD_Returns!$B:$XFD,MATCH('Headline Attribution'!$B95,EMD_Returns!$8:$8,0)-1,FALSE)/100</f>
        <v>1.3365957332822601E-3</v>
      </c>
      <c r="K95" s="85">
        <f>VLOOKUP(K$1,EMD_Returns!$B:$XFD,MATCH('Headline Attribution'!$B95,EMD_Returns!$32:$32,0)-1,FALSE)/100</f>
        <v>1.8664541999999801E-3</v>
      </c>
      <c r="L95" s="2">
        <f t="shared" si="114"/>
        <v>-5.2985846671772005E-4</v>
      </c>
      <c r="M95" s="2">
        <f t="shared" si="115"/>
        <v>7.6581049691584191E-3</v>
      </c>
      <c r="N95" s="2" t="e">
        <f t="shared" si="116"/>
        <v>#N/A</v>
      </c>
      <c r="O95" s="2">
        <f t="array" ref="O95">(PRODUCT($J$2:J95+1))-1</f>
        <v>5.3346328954766875E-2</v>
      </c>
      <c r="P95" s="2">
        <f t="array" ref="P95">(PRODUCT($K$2:K95+1))-1</f>
        <v>4.5688223985608456E-2</v>
      </c>
      <c r="Q95" s="69">
        <f t="shared" si="117"/>
        <v>105.33463289547663</v>
      </c>
      <c r="R95" s="69">
        <f t="shared" si="118"/>
        <v>104.56882239856087</v>
      </c>
      <c r="T95" s="3">
        <f t="shared" si="64"/>
        <v>45876</v>
      </c>
      <c r="U95" s="70">
        <f>VLOOKUP(U$1,Market_Values!B:XFD,MATCH('Headline Attribution'!$B95,EMD_Returns!$8:$8,0)-1,FALSE)</f>
        <v>190859414.0397</v>
      </c>
      <c r="V95" s="70">
        <f>VLOOKUP(V$1,Market_Values!$B:$XFD,MATCH('Headline Attribution'!$B95,EMD_Returns!$8:$8,0)-1,FALSE)</f>
        <v>196603978.63494</v>
      </c>
      <c r="W95" s="70">
        <f>VLOOKUP(W$1,Market_Values!$B:$XFD,MATCH('Headline Attribution'!$B95,EMD_Returns!$8:$8,0)-1,FALSE)</f>
        <v>108173938.50185999</v>
      </c>
      <c r="X95" s="70">
        <f>VLOOKUP(X$1,Market_Values!$B:$XFD,MATCH('Headline Attribution'!$B95,EMD_Returns!$8:$8,0)-1,FALSE)</f>
        <v>412638987.96153098</v>
      </c>
      <c r="Y95" s="70"/>
      <c r="Z95" s="71"/>
      <c r="AA95" s="3">
        <f t="shared" si="65"/>
        <v>45876</v>
      </c>
      <c r="AB95" s="72">
        <f t="shared" si="89"/>
        <v>1.0194197527762E-3</v>
      </c>
      <c r="AC95" s="72">
        <f t="shared" si="90"/>
        <v>1.3455009115108699E-3</v>
      </c>
      <c r="AD95" s="72">
        <f t="shared" si="91"/>
        <v>1.2544952747339799E-4</v>
      </c>
      <c r="AE95" s="72">
        <f t="shared" si="92"/>
        <v>1.7965611971329002E-3</v>
      </c>
      <c r="AF95" s="72"/>
      <c r="AG95" s="2"/>
      <c r="AH95" s="9">
        <f t="shared" si="66"/>
        <v>45876</v>
      </c>
      <c r="AI95" s="2">
        <f t="array" ref="AI95">PRODUCT(AB$2:AB95+1)-1</f>
        <v>4.1255098476248531E-2</v>
      </c>
      <c r="AJ95" s="2">
        <f t="array" ref="AJ95">PRODUCT($AC$2:AC95+1)-1</f>
        <v>4.5195243426681797E-2</v>
      </c>
      <c r="AK95" s="2" cm="1">
        <f t="array" ref="AK95">IFERROR(PRODUCT($AD$2:AD95+1)-1,"#N/A")</f>
        <v>8.1797623165678734E-2</v>
      </c>
      <c r="AL95" s="2">
        <f t="array" ref="AL95">PRODUCT(AE$2:AE95+1)-1</f>
        <v>4.7429705514011822E-2</v>
      </c>
      <c r="AM95" s="2"/>
      <c r="AN95" s="2"/>
      <c r="AO95" s="3">
        <f t="shared" si="67"/>
        <v>45876</v>
      </c>
      <c r="AP95" s="2">
        <f t="shared" si="94"/>
        <v>1.3365957332822594E-3</v>
      </c>
      <c r="AQ95" s="2">
        <f t="shared" si="68"/>
        <v>-5.298584667177207E-4</v>
      </c>
      <c r="AR95" s="2">
        <f t="shared" si="95"/>
        <v>7.6581049691584191E-3</v>
      </c>
      <c r="AS95" s="2" t="e">
        <f t="shared" si="119"/>
        <v>#N/A</v>
      </c>
      <c r="AT95" s="2">
        <f t="array" ref="AT95">PRODUCT($AP$2:AP95+1)-1</f>
        <v>6.1253172189985605E-2</v>
      </c>
      <c r="AU95" s="2">
        <f t="shared" si="69"/>
        <v>4.5688223985608456E-2</v>
      </c>
      <c r="AV95" s="69">
        <f t="shared" si="120"/>
        <v>106.1253172189987</v>
      </c>
      <c r="AW95" s="69">
        <f t="shared" si="70"/>
        <v>104.56882239856087</v>
      </c>
      <c r="AX95" s="2"/>
      <c r="AY95" s="2">
        <f t="shared" si="108"/>
        <v>1.0891705453723894E-3</v>
      </c>
      <c r="AZ95" s="2">
        <f t="shared" si="109"/>
        <v>1.4209762676084703E-3</v>
      </c>
      <c r="BA95" s="2">
        <f t="shared" si="121"/>
        <v>3.3180572223608096E-4</v>
      </c>
      <c r="BB95" s="2">
        <f t="shared" si="110"/>
        <v>2.6208217623292475E-4</v>
      </c>
      <c r="BC95" s="2"/>
      <c r="BD95" s="78">
        <f t="shared" si="71"/>
        <v>45876</v>
      </c>
      <c r="BE95" s="2">
        <f t="shared" si="111"/>
        <v>1.3295570706296481E-3</v>
      </c>
      <c r="BF95" s="72">
        <f t="shared" si="100"/>
        <v>2.6208217623292475E-4</v>
      </c>
      <c r="BG95" s="2" cm="1">
        <f t="array" ref="BG95">(PRODUCT(BF$2:BF95+1))-1</f>
        <v>-2.3005078896332076E-4</v>
      </c>
      <c r="BH95" s="72">
        <f t="shared" si="101"/>
        <v>7.8881557581217399E-3</v>
      </c>
      <c r="BI95" s="73">
        <f t="shared" si="102"/>
        <v>-481257.89781449229</v>
      </c>
      <c r="BJ95" s="74">
        <f>SUM($BI$2:BI95)</f>
        <v>19212793.783437021</v>
      </c>
      <c r="BK95" s="72">
        <f t="shared" si="72"/>
        <v>9.1419196978822278E-5</v>
      </c>
      <c r="BL95" s="2">
        <f>SUM($BK$2:BK95)</f>
        <v>4.0761533503849579E-3</v>
      </c>
      <c r="BM95" s="2"/>
      <c r="BN95" s="79">
        <f t="shared" si="73"/>
        <v>45876</v>
      </c>
      <c r="BO95" s="2">
        <f t="array" ref="BO95">(PRODUCT(AB$2:AB95+1)-1)-(PRODUCT($K$2:$K95+1)-1)</f>
        <v>-4.4331255093599253E-3</v>
      </c>
      <c r="BP95" s="2">
        <f t="array" ref="BP95">AJ95-(PRODUCT($K$2:K95+1)-1)</f>
        <v>-4.9298055892665893E-4</v>
      </c>
      <c r="BQ95" s="2" t="e">
        <f>NA()</f>
        <v>#N/A</v>
      </c>
      <c r="BR95" s="2">
        <f t="array" ref="BR95">(PRODUCT(AE$2:AE95+1)-1)-(PRODUCT($K$2:$K95+1)-1)</f>
        <v>1.7414815284033658E-3</v>
      </c>
      <c r="BS95" s="2"/>
      <c r="BT95" s="3">
        <f t="shared" si="74"/>
        <v>45876</v>
      </c>
      <c r="BU95" s="2">
        <f t="shared" si="75"/>
        <v>1.3455009115108699E-3</v>
      </c>
      <c r="BV95" s="2">
        <f t="shared" si="76"/>
        <v>-5.209532884891102E-4</v>
      </c>
      <c r="BW95" s="2" cm="1">
        <f t="array" ref="BW95">PRODUCT($BU$2:BU95+1)-1</f>
        <v>4.5195243426681797E-2</v>
      </c>
      <c r="BX95" s="2">
        <f t="array" ref="BX95">BW95-(PRODUCT($K$2:K95+1)-1)</f>
        <v>-4.9298055892665893E-4</v>
      </c>
      <c r="BY95" s="2">
        <f t="shared" si="77"/>
        <v>-5.7356255746434451E-5</v>
      </c>
      <c r="BZ95" s="2"/>
      <c r="CC95" s="3">
        <v>44781</v>
      </c>
      <c r="CD95" s="2">
        <v>4.0354790665979605E-3</v>
      </c>
      <c r="CE95" s="2">
        <v>2.4707912203332199E-3</v>
      </c>
      <c r="CF95" s="2" t="e">
        <f>NA()</f>
        <v>#N/A</v>
      </c>
      <c r="CG95" s="2">
        <v>3.1483925990567502E-3</v>
      </c>
      <c r="CH95" s="2">
        <v>3.6874165282256843E-3</v>
      </c>
      <c r="CJ95" s="9">
        <f t="shared" si="78"/>
        <v>44781</v>
      </c>
      <c r="CK95" s="2">
        <f t="array" ref="CK95">PRODUCT(CD$2:CD95+1)-1</f>
        <v>-3.1886427097980841E-2</v>
      </c>
      <c r="CL95" s="2">
        <f t="array" ref="CL95">PRODUCT(CE$2:CE95+1)-1</f>
        <v>-2.8401955248356314E-2</v>
      </c>
      <c r="CM95" s="2"/>
      <c r="CN95" s="2">
        <f t="array" ref="CN95">PRODUCT(CG$2:CG95+1)-1</f>
        <v>-5.6141652270825793E-2</v>
      </c>
      <c r="CO95" s="2">
        <f t="array" ref="CO95">PRODUCT(CH$2:CH95+1)-1</f>
        <v>-5.9640363298988586E-2</v>
      </c>
      <c r="CQ95" s="9">
        <f t="shared" si="79"/>
        <v>44781</v>
      </c>
      <c r="CR95" s="72">
        <f t="shared" si="80"/>
        <v>2.7753936201007745E-2</v>
      </c>
      <c r="CS95" s="72">
        <f t="shared" si="81"/>
        <v>3.1238408050632271E-2</v>
      </c>
      <c r="CT95" s="72"/>
      <c r="CU95" s="72">
        <f t="shared" si="82"/>
        <v>3.4987110281627931E-3</v>
      </c>
      <c r="CV95" s="72"/>
      <c r="CW95" s="3">
        <f t="shared" si="83"/>
        <v>44781</v>
      </c>
      <c r="CX95" s="75">
        <f t="shared" si="103"/>
        <v>94.045461484582489</v>
      </c>
      <c r="CY95" s="75">
        <f t="shared" si="104"/>
        <v>93.62223194535602</v>
      </c>
      <c r="CZ95" s="75">
        <f t="shared" si="105"/>
        <v>100.45206093727128</v>
      </c>
      <c r="DA95" s="72">
        <f>(CZ95/MAX($CZ$2:CZ95))-1</f>
        <v>-1.0493784894556102E-2</v>
      </c>
      <c r="DC95" s="3">
        <f t="shared" si="84"/>
        <v>44781</v>
      </c>
      <c r="DD95" s="2">
        <f t="shared" si="85"/>
        <v>3.4806253837227612E-4</v>
      </c>
      <c r="DE95" s="2">
        <f t="shared" si="86"/>
        <v>-1.2166253078924644E-3</v>
      </c>
      <c r="DF95" s="2" t="e">
        <f>NA()</f>
        <v>#N/A</v>
      </c>
      <c r="DG95" s="2">
        <f t="shared" si="87"/>
        <v>-5.3902392916893409E-4</v>
      </c>
      <c r="DH95" s="69"/>
      <c r="DI95" s="3">
        <f t="shared" si="122"/>
        <v>44781</v>
      </c>
      <c r="DJ95" s="2">
        <f t="shared" si="123"/>
        <v>4.2118094713032933E-2</v>
      </c>
      <c r="DK95" s="2">
        <f t="shared" si="124"/>
        <v>3.5626229441940029E-2</v>
      </c>
      <c r="DL95" s="2" t="e">
        <f>NA()</f>
        <v>#N/A</v>
      </c>
      <c r="DM95" s="2">
        <f t="shared" si="125"/>
        <v>1.4792331268355224E-2</v>
      </c>
      <c r="DO95" s="2">
        <f t="shared" si="106"/>
        <v>1.8815139560278187E-2</v>
      </c>
      <c r="DP95" s="72">
        <f t="shared" si="107"/>
        <v>-5.3902392916893409E-4</v>
      </c>
      <c r="DQ95" s="72">
        <v>1.0999999999999999E-2</v>
      </c>
      <c r="DR95" s="72">
        <f t="shared" si="112"/>
        <v>-3.1513256661544573E-4</v>
      </c>
      <c r="DS95" s="2" cm="1">
        <f t="array" ref="DS95">PRODUCT($DR$68:DR95+1)-1</f>
        <v>-2.6084933981845859E-3</v>
      </c>
      <c r="DT95" s="2" cm="1">
        <f t="array" ref="DT95">PRODUCT($DP$68:DP95+1)-1</f>
        <v>-4.6418381560859867E-3</v>
      </c>
      <c r="DU95" s="72">
        <f>DS95-MAX($DS$68:DS95)</f>
        <v>-3.2784748025486143E-3</v>
      </c>
      <c r="EM95" s="72"/>
      <c r="EN95" s="72"/>
      <c r="EO95" s="72"/>
      <c r="EP95" s="72"/>
      <c r="EQ95" s="72"/>
      <c r="ER95" s="72"/>
      <c r="ES95" s="72"/>
      <c r="ET95" s="72"/>
      <c r="EU95" s="72"/>
      <c r="EV95" s="72"/>
      <c r="EX95" s="72"/>
      <c r="EY95" s="72"/>
      <c r="EZ95" s="72"/>
      <c r="FP95" s="3"/>
      <c r="FR95" s="2"/>
    </row>
    <row r="96" spans="1:174" x14ac:dyDescent="0.3">
      <c r="A96" s="3">
        <f t="shared" si="113"/>
        <v>45877</v>
      </c>
      <c r="B96" s="47" t="s">
        <v>179</v>
      </c>
      <c r="C96" s="2">
        <f>VLOOKUP(C$1,EMD_Returns!$B:$XFD,MATCH('Headline Attribution'!$B96,EMD_Returns!$8:$8,0)-1,FALSE)/100</f>
        <v>-3.0334775606655196E-5</v>
      </c>
      <c r="D96" s="2">
        <f>VLOOKUP(D$1,EMD_Returns!$B:$XFD,MATCH('Headline Attribution'!$B96,EMD_Returns!$8:$8,0)-1,FALSE)/100</f>
        <v>-1.6486403400828301E-4</v>
      </c>
      <c r="E96" s="2">
        <f>IFERROR(VLOOKUP(E$1,EMD_Returns!$B:$XFD,MATCH('Headline Attribution'!$B96,EMD_Returns!$8:$8,0)-1,FALSE)/100,"#N/A")</f>
        <v>1.23044576780407E-3</v>
      </c>
      <c r="F96" s="2">
        <f>VLOOKUP(F$1,EMD_Returns!$B:$XFD,MATCH('Headline Attribution'!$B96,EMD_Returns!$8:$8,0)-1,FALSE)/100</f>
        <v>3.0911430555224898E-5</v>
      </c>
      <c r="G96" s="2"/>
      <c r="I96" s="9">
        <f t="shared" si="63"/>
        <v>45877</v>
      </c>
      <c r="J96" s="2">
        <f>VLOOKUP(J$1,EMD_Returns!$B:$XFD,MATCH('Headline Attribution'!$B96,EMD_Returns!$8:$8,0)-1,FALSE)/100</f>
        <v>1.18357414362835E-4</v>
      </c>
      <c r="K96" s="85">
        <f>VLOOKUP(K$1,EMD_Returns!$B:$XFD,MATCH('Headline Attribution'!$B96,EMD_Returns!$32:$32,0)-1,FALSE)/100</f>
        <v>-2.7085707999996401E-4</v>
      </c>
      <c r="L96" s="2">
        <f t="shared" si="114"/>
        <v>3.8921449436279899E-4</v>
      </c>
      <c r="M96" s="2">
        <f t="shared" si="115"/>
        <v>8.0660083760211165E-3</v>
      </c>
      <c r="N96" s="2" t="e">
        <f t="shared" si="116"/>
        <v>#N/A</v>
      </c>
      <c r="O96" s="2">
        <f t="array" ref="O96">(PRODUCT($J$2:J96+1))-1</f>
        <v>5.3471000302690586E-2</v>
      </c>
      <c r="P96" s="2">
        <f t="array" ref="P96">(PRODUCT($K$2:K96+1))-1</f>
        <v>4.5404991926669469E-2</v>
      </c>
      <c r="Q96" s="69">
        <f t="shared" si="117"/>
        <v>105.347100030269</v>
      </c>
      <c r="R96" s="69">
        <f t="shared" si="118"/>
        <v>104.54049919266696</v>
      </c>
      <c r="T96" s="3">
        <f t="shared" si="64"/>
        <v>45877</v>
      </c>
      <c r="U96" s="70">
        <f>VLOOKUP(U$1,Market_Values!B:XFD,MATCH('Headline Attribution'!$B96,EMD_Returns!$8:$8,0)-1,FALSE)</f>
        <v>191053979.896375</v>
      </c>
      <c r="V96" s="70">
        <f>VLOOKUP(V$1,Market_Values!$B:$XFD,MATCH('Headline Attribution'!$B96,EMD_Returns!$8:$8,0)-1,FALSE)</f>
        <v>196868509.46740001</v>
      </c>
      <c r="W96" s="70">
        <f>VLOOKUP(W$1,Market_Values!$B:$XFD,MATCH('Headline Attribution'!$B96,EMD_Returns!$8:$8,0)-1,FALSE)</f>
        <v>108187508.87132999</v>
      </c>
      <c r="X96" s="70">
        <f>VLOOKUP(X$1,Market_Values!$B:$XFD,MATCH('Headline Attribution'!$B96,EMD_Returns!$8:$8,0)-1,FALSE)</f>
        <v>413380328.82116401</v>
      </c>
      <c r="Y96" s="70"/>
      <c r="Z96" s="71"/>
      <c r="AA96" s="3">
        <f t="shared" si="65"/>
        <v>45877</v>
      </c>
      <c r="AB96" s="72">
        <f t="shared" si="89"/>
        <v>-3.0334775606655196E-5</v>
      </c>
      <c r="AC96" s="72">
        <f t="shared" si="90"/>
        <v>-1.6486403400828301E-4</v>
      </c>
      <c r="AD96" s="72">
        <f t="shared" si="91"/>
        <v>1.23044576780407E-3</v>
      </c>
      <c r="AE96" s="72">
        <f t="shared" si="92"/>
        <v>3.0911430555224898E-5</v>
      </c>
      <c r="AF96" s="72"/>
      <c r="AG96" s="2"/>
      <c r="AH96" s="9">
        <f t="shared" si="66"/>
        <v>45877</v>
      </c>
      <c r="AI96" s="2">
        <f t="array" ref="AI96">PRODUCT(AB$2:AB96+1)-1</f>
        <v>4.1223512236487014E-2</v>
      </c>
      <c r="AJ96" s="2">
        <f t="array" ref="AJ96">PRODUCT($AC$2:AC96+1)-1</f>
        <v>4.5022928322524303E-2</v>
      </c>
      <c r="AK96" s="2" cm="1">
        <f t="array" ref="AK96">IFERROR(PRODUCT($AD$2:AD96+1)-1,"#N/A")</f>
        <v>8.3128716472723463E-2</v>
      </c>
      <c r="AL96" s="2">
        <f t="array" ref="AL96">PRODUCT(AE$2:AE96+1)-1</f>
        <v>4.7462083064615301E-2</v>
      </c>
      <c r="AM96" s="2"/>
      <c r="AN96" s="2"/>
      <c r="AO96" s="3">
        <f t="shared" si="67"/>
        <v>45877</v>
      </c>
      <c r="AP96" s="2">
        <f t="shared" si="94"/>
        <v>1.1835741436277692E-4</v>
      </c>
      <c r="AQ96" s="2">
        <f t="shared" si="68"/>
        <v>3.8921449436274093E-4</v>
      </c>
      <c r="AR96" s="2">
        <f t="shared" si="95"/>
        <v>8.0660083760211165E-3</v>
      </c>
      <c r="AS96" s="2" t="e">
        <f t="shared" si="119"/>
        <v>#N/A</v>
      </c>
      <c r="AT96" s="2">
        <f t="array" ref="AT96">PRODUCT($AP$2:AP96+1)-1</f>
        <v>6.1378779371430436E-2</v>
      </c>
      <c r="AU96" s="2">
        <f t="shared" si="69"/>
        <v>4.5404991926669469E-2</v>
      </c>
      <c r="AV96" s="69">
        <f t="shared" si="120"/>
        <v>106.13787793714317</v>
      </c>
      <c r="AW96" s="69">
        <f t="shared" si="70"/>
        <v>104.54049919266696</v>
      </c>
      <c r="AX96" s="2"/>
      <c r="AY96" s="2">
        <f t="shared" si="108"/>
        <v>3.6549772145033735E-4</v>
      </c>
      <c r="AZ96" s="2">
        <f t="shared" si="109"/>
        <v>1.5789917026846103E-4</v>
      </c>
      <c r="BA96" s="2">
        <f t="shared" si="121"/>
        <v>-2.0759855118187632E-4</v>
      </c>
      <c r="BB96" s="2">
        <f t="shared" si="110"/>
        <v>-1.6398892912861734E-4</v>
      </c>
      <c r="BC96" s="2"/>
      <c r="BD96" s="78">
        <f t="shared" si="71"/>
        <v>45877</v>
      </c>
      <c r="BE96" s="2">
        <f t="shared" si="111"/>
        <v>1.1538420485206575E-4</v>
      </c>
      <c r="BF96" s="72">
        <f t="shared" si="100"/>
        <v>-1.6398892912861734E-4</v>
      </c>
      <c r="BG96" s="2" cm="1">
        <f t="array" ref="BG96">(PRODUCT(BF$2:BF96+1))-1</f>
        <v>-3.94001992309434E-4</v>
      </c>
      <c r="BH96" s="72">
        <f t="shared" si="101"/>
        <v>8.4600103683305505E-3</v>
      </c>
      <c r="BI96" s="73">
        <f t="shared" si="102"/>
        <v>353986.81777300965</v>
      </c>
      <c r="BJ96" s="74">
        <f>SUM($BI$2:BI96)</f>
        <v>19566780.601210032</v>
      </c>
      <c r="BK96" s="72">
        <f t="shared" si="72"/>
        <v>4.2514965416395284E-5</v>
      </c>
      <c r="BL96" s="2">
        <f>SUM($BK$2:BK96)</f>
        <v>4.1186683158013536E-3</v>
      </c>
      <c r="BM96" s="2"/>
      <c r="BN96" s="79">
        <f t="shared" si="73"/>
        <v>45877</v>
      </c>
      <c r="BO96" s="2">
        <f t="array" ref="BO96">(PRODUCT(AB$2:AB96+1)-1)-(PRODUCT($K$2:$K96+1)-1)</f>
        <v>-4.1814796901824547E-3</v>
      </c>
      <c r="BP96" s="2">
        <f t="array" ref="BP96">AJ96-(PRODUCT($K$2:K96+1)-1)</f>
        <v>-3.8206360414516638E-4</v>
      </c>
      <c r="BQ96" s="2" t="e">
        <f>NA()</f>
        <v>#N/A</v>
      </c>
      <c r="BR96" s="2">
        <f t="array" ref="BR96">(PRODUCT(AE$2:AE96+1)-1)-(PRODUCT($K$2:$K96+1)-1)</f>
        <v>2.0570911379458323E-3</v>
      </c>
      <c r="BS96" s="2"/>
      <c r="BT96" s="3">
        <f t="shared" si="74"/>
        <v>45877</v>
      </c>
      <c r="BU96" s="2">
        <f t="shared" si="75"/>
        <v>-1.6486403400828301E-4</v>
      </c>
      <c r="BV96" s="2">
        <f t="shared" si="76"/>
        <v>1.05993045991681E-4</v>
      </c>
      <c r="BW96" s="2" cm="1">
        <f t="array" ref="BW96">PRODUCT($BU$2:BU96+1)-1</f>
        <v>4.5022928322524303E-2</v>
      </c>
      <c r="BX96" s="2">
        <f t="array" ref="BX96">BW96-(PRODUCT($K$2:K96+1)-1)</f>
        <v>-3.8206360414516638E-4</v>
      </c>
      <c r="BY96" s="2">
        <f t="shared" si="77"/>
        <v>1.1654114710020807E-5</v>
      </c>
      <c r="BZ96" s="2"/>
      <c r="CC96" s="3">
        <v>44782</v>
      </c>
      <c r="CD96" s="2">
        <v>-6.5515290808126903E-4</v>
      </c>
      <c r="CE96" s="2">
        <v>-3.1019591346631596E-3</v>
      </c>
      <c r="CF96" s="2" t="e">
        <f>NA()</f>
        <v>#N/A</v>
      </c>
      <c r="CG96" s="2">
        <v>-3.9622252800255399E-3</v>
      </c>
      <c r="CH96" s="2">
        <v>-4.9201290397958841E-3</v>
      </c>
      <c r="CJ96" s="9">
        <f t="shared" si="78"/>
        <v>44782</v>
      </c>
      <c r="CK96" s="2">
        <f t="array" ref="CK96">PRODUCT(CD$2:CD96+1)-1</f>
        <v>-3.2520689520620594E-2</v>
      </c>
      <c r="CL96" s="2">
        <f t="array" ref="CL96">PRODUCT(CE$2:CE96+1)-1</f>
        <v>-3.1415812678494581E-2</v>
      </c>
      <c r="CM96" s="2"/>
      <c r="CN96" s="2">
        <f t="array" ref="CN96">PRODUCT(CG$2:CG96+1)-1</f>
        <v>-5.9881431676961472E-2</v>
      </c>
      <c r="CO96" s="2">
        <f t="array" ref="CO96">PRODUCT(CH$2:CH96+1)-1</f>
        <v>-6.4267054055373141E-2</v>
      </c>
      <c r="CQ96" s="9">
        <f t="shared" si="79"/>
        <v>44782</v>
      </c>
      <c r="CR96" s="72">
        <f t="shared" si="80"/>
        <v>3.1746364534752547E-2</v>
      </c>
      <c r="CS96" s="72">
        <f t="shared" si="81"/>
        <v>3.2851241376878559E-2</v>
      </c>
      <c r="CT96" s="72"/>
      <c r="CU96" s="72">
        <f t="shared" si="82"/>
        <v>4.3856223784116688E-3</v>
      </c>
      <c r="CV96" s="72"/>
      <c r="CW96" s="3">
        <f t="shared" si="83"/>
        <v>44782</v>
      </c>
      <c r="CX96" s="75">
        <f t="shared" si="103"/>
        <v>93.672832179616606</v>
      </c>
      <c r="CY96" s="75">
        <f t="shared" si="104"/>
        <v>93.16159848319117</v>
      </c>
      <c r="CZ96" s="75">
        <f t="shared" si="105"/>
        <v>100.5487601165599</v>
      </c>
      <c r="DA96" s="72">
        <f>(CZ96/MAX($CZ$2:CZ96))-1</f>
        <v>-9.5412465592655815E-3</v>
      </c>
      <c r="DC96" s="3">
        <f t="shared" si="84"/>
        <v>44782</v>
      </c>
      <c r="DD96" s="2">
        <f t="shared" si="85"/>
        <v>4.2649761317146151E-3</v>
      </c>
      <c r="DE96" s="2">
        <f t="shared" si="86"/>
        <v>1.8181699051327245E-3</v>
      </c>
      <c r="DF96" s="2" t="e">
        <f>NA()</f>
        <v>#N/A</v>
      </c>
      <c r="DG96" s="2">
        <f t="shared" si="87"/>
        <v>9.5790375977034426E-4</v>
      </c>
      <c r="DH96" s="69"/>
      <c r="DI96" s="3">
        <f t="shared" si="122"/>
        <v>44782</v>
      </c>
      <c r="DJ96" s="2">
        <f t="shared" si="123"/>
        <v>4.1710515392373367E-2</v>
      </c>
      <c r="DK96" s="2">
        <f t="shared" si="124"/>
        <v>3.0599982655487697E-2</v>
      </c>
      <c r="DL96" s="2" t="e">
        <f>NA()</f>
        <v>#N/A</v>
      </c>
      <c r="DM96" s="2">
        <f t="shared" si="125"/>
        <v>1.4824203296074152E-2</v>
      </c>
      <c r="DO96" s="2">
        <f t="shared" si="106"/>
        <v>1.8879604635200522E-2</v>
      </c>
      <c r="DP96" s="72">
        <f t="shared" si="107"/>
        <v>9.5790375977034426E-4</v>
      </c>
      <c r="DQ96" s="72">
        <v>1.0999999999999999E-2</v>
      </c>
      <c r="DR96" s="72">
        <f t="shared" si="112"/>
        <v>5.5811239488712272E-4</v>
      </c>
      <c r="DS96" s="2" cm="1">
        <f t="array" ref="DS96">PRODUCT($DR$68:DR96+1)-1</f>
        <v>-2.0518368357949068E-3</v>
      </c>
      <c r="DT96" s="2" cm="1">
        <f t="array" ref="DT96">PRODUCT($DP$68:DP96+1)-1</f>
        <v>-3.6883808305374632E-3</v>
      </c>
      <c r="DU96" s="72">
        <f>DS96-MAX($DS$68:DS96)</f>
        <v>-2.7218182401589353E-3</v>
      </c>
      <c r="EM96" s="72"/>
      <c r="EN96" s="72"/>
      <c r="EO96" s="72"/>
      <c r="EP96" s="72"/>
      <c r="EQ96" s="72"/>
      <c r="ER96" s="72"/>
      <c r="ES96" s="72"/>
      <c r="ET96" s="72"/>
      <c r="EU96" s="72"/>
      <c r="EV96" s="72"/>
      <c r="EX96" s="72"/>
      <c r="EY96" s="72"/>
      <c r="EZ96" s="72"/>
      <c r="FP96" s="3"/>
      <c r="FR96" s="2"/>
    </row>
    <row r="97" spans="1:174" x14ac:dyDescent="0.3">
      <c r="A97" s="3">
        <f t="shared" si="113"/>
        <v>45880</v>
      </c>
      <c r="B97" s="47" t="s">
        <v>180</v>
      </c>
      <c r="C97" s="2">
        <f>VLOOKUP(C$1,EMD_Returns!$B:$XFD,MATCH('Headline Attribution'!$B97,EMD_Returns!$8:$8,0)-1,FALSE)/100</f>
        <v>1.12568232188148E-3</v>
      </c>
      <c r="D97" s="2">
        <f>VLOOKUP(D$1,EMD_Returns!$B:$XFD,MATCH('Headline Attribution'!$B97,EMD_Returns!$8:$8,0)-1,FALSE)/100</f>
        <v>2.0044162910479698E-3</v>
      </c>
      <c r="E97" s="2">
        <f>IFERROR(VLOOKUP(E$1,EMD_Returns!$B:$XFD,MATCH('Headline Attribution'!$B97,EMD_Returns!$8:$8,0)-1,FALSE)/100,"#N/A")</f>
        <v>4.2953020134239899E-4</v>
      </c>
      <c r="F97" s="2">
        <f>VLOOKUP(F$1,EMD_Returns!$B:$XFD,MATCH('Headline Attribution'!$B97,EMD_Returns!$8:$8,0)-1,FALSE)/100</f>
        <v>2.2221608741843598E-3</v>
      </c>
      <c r="G97" s="2"/>
      <c r="I97" s="9">
        <f t="shared" si="63"/>
        <v>45880</v>
      </c>
      <c r="J97" s="2">
        <f>VLOOKUP(J$1,EMD_Returns!$B:$XFD,MATCH('Headline Attribution'!$B97,EMD_Returns!$8:$8,0)-1,FALSE)/100</f>
        <v>1.7312636658928199E-3</v>
      </c>
      <c r="K97" s="85">
        <f>VLOOKUP(K$1,EMD_Returns!$B:$XFD,MATCH('Headline Attribution'!$B97,EMD_Returns!$32:$32,0)-1,FALSE)/100</f>
        <v>1.79674159999998E-3</v>
      </c>
      <c r="L97" s="2">
        <f t="shared" si="114"/>
        <v>-6.5477934107160095E-5</v>
      </c>
      <c r="M97" s="2">
        <f t="shared" si="115"/>
        <v>8.0115218040746061E-3</v>
      </c>
      <c r="N97" s="2" t="e">
        <f t="shared" si="116"/>
        <v>#N/A</v>
      </c>
      <c r="O97" s="2">
        <f t="array" ref="O97">(PRODUCT($J$2:J97+1))-1</f>
        <v>5.5294836368586342E-2</v>
      </c>
      <c r="P97" s="2">
        <f t="array" ref="P97">(PRODUCT($K$2:K97+1))-1</f>
        <v>4.7283314564511736E-2</v>
      </c>
      <c r="Q97" s="69">
        <f t="shared" si="117"/>
        <v>105.52948363685859</v>
      </c>
      <c r="R97" s="69">
        <f t="shared" si="118"/>
        <v>104.72833145645119</v>
      </c>
      <c r="T97" s="3">
        <f t="shared" si="64"/>
        <v>45880</v>
      </c>
      <c r="U97" s="70">
        <f>VLOOKUP(U$1,Market_Values!B:XFD,MATCH('Headline Attribution'!$B97,EMD_Returns!$8:$8,0)-1,FALSE)</f>
        <v>191048184.31676599</v>
      </c>
      <c r="V97" s="70">
        <f>VLOOKUP(V$1,Market_Values!$B:$XFD,MATCH('Headline Attribution'!$B97,EMD_Returns!$8:$8,0)-1,FALSE)</f>
        <v>196836052.93076</v>
      </c>
      <c r="W97" s="70">
        <f>VLOOKUP(W$1,Market_Values!$B:$XFD,MATCH('Headline Attribution'!$B97,EMD_Returns!$8:$8,0)-1,FALSE)</f>
        <v>108320627.73375</v>
      </c>
      <c r="X97" s="70">
        <f>VLOOKUP(X$1,Market_Values!$B:$XFD,MATCH('Headline Attribution'!$B97,EMD_Returns!$8:$8,0)-1,FALSE)</f>
        <v>413393097.86404502</v>
      </c>
      <c r="Y97" s="70"/>
      <c r="Z97" s="71"/>
      <c r="AA97" s="3">
        <f t="shared" si="65"/>
        <v>45880</v>
      </c>
      <c r="AB97" s="72">
        <f t="shared" si="89"/>
        <v>1.12568232188148E-3</v>
      </c>
      <c r="AC97" s="72">
        <f t="shared" si="90"/>
        <v>2.0044162910479698E-3</v>
      </c>
      <c r="AD97" s="72">
        <f t="shared" si="91"/>
        <v>4.2953020134239899E-4</v>
      </c>
      <c r="AE97" s="72">
        <f t="shared" si="92"/>
        <v>2.2221608741843598E-3</v>
      </c>
      <c r="AF97" s="72"/>
      <c r="AG97" s="2"/>
      <c r="AH97" s="9">
        <f t="shared" si="66"/>
        <v>45880</v>
      </c>
      <c r="AI97" s="2">
        <f t="array" ref="AI97">PRODUCT(AB$2:AB97+1)-1</f>
        <v>4.2395599137339035E-2</v>
      </c>
      <c r="AJ97" s="2">
        <f t="array" ref="AJ97">PRODUCT($AC$2:AC97+1)-1</f>
        <v>4.7117589304572549E-2</v>
      </c>
      <c r="AK97" s="2" cm="1">
        <f t="array" ref="AK97">IFERROR(PRODUCT($AD$2:AD97+1)-1,"#N/A")</f>
        <v>8.3593952968389784E-2</v>
      </c>
      <c r="AL97" s="2">
        <f t="array" ref="AL97">PRODUCT(AE$2:AE97+1)-1</f>
        <v>4.9789712322793056E-2</v>
      </c>
      <c r="AM97" s="2"/>
      <c r="AN97" s="2"/>
      <c r="AO97" s="3">
        <f t="shared" si="67"/>
        <v>45880</v>
      </c>
      <c r="AP97" s="2">
        <f t="shared" si="94"/>
        <v>1.7312636658928884E-3</v>
      </c>
      <c r="AQ97" s="2">
        <f t="shared" si="68"/>
        <v>-6.5477934107091573E-5</v>
      </c>
      <c r="AR97" s="2">
        <f t="shared" si="95"/>
        <v>8.0115218040746061E-3</v>
      </c>
      <c r="AS97" s="2" t="e">
        <f t="shared" si="119"/>
        <v>#N/A</v>
      </c>
      <c r="AT97" s="2">
        <f t="array" ref="AT97">PRODUCT($AP$2:AP97+1)-1</f>
        <v>6.3216305887905833E-2</v>
      </c>
      <c r="AU97" s="2">
        <f t="shared" si="69"/>
        <v>4.7283314564511736E-2</v>
      </c>
      <c r="AV97" s="69">
        <f t="shared" si="120"/>
        <v>106.32163058879071</v>
      </c>
      <c r="AW97" s="69">
        <f t="shared" si="70"/>
        <v>104.72833145645119</v>
      </c>
      <c r="AX97" s="2"/>
      <c r="AY97" s="2">
        <f t="shared" si="108"/>
        <v>1.5520357888582428E-3</v>
      </c>
      <c r="AZ97" s="2">
        <f t="shared" si="109"/>
        <v>1.8922757762388223E-3</v>
      </c>
      <c r="BA97" s="2">
        <f t="shared" si="121"/>
        <v>3.4023998738057942E-4</v>
      </c>
      <c r="BB97" s="2">
        <f t="shared" si="110"/>
        <v>2.6877739129286941E-4</v>
      </c>
      <c r="BC97" s="2"/>
      <c r="BD97" s="78">
        <f t="shared" si="71"/>
        <v>45880</v>
      </c>
      <c r="BE97" s="2">
        <f t="shared" si="111"/>
        <v>1.717101581171271E-3</v>
      </c>
      <c r="BF97" s="72">
        <f t="shared" si="100"/>
        <v>2.6877739129286941E-4</v>
      </c>
      <c r="BG97" s="2" cm="1">
        <f t="array" ref="BG97">(PRODUCT(BF$2:BF97+1))-1</f>
        <v>-1.2533049984431166E-4</v>
      </c>
      <c r="BH97" s="72">
        <f t="shared" si="101"/>
        <v>8.1368523039189178E-3</v>
      </c>
      <c r="BI97" s="73">
        <f t="shared" si="102"/>
        <v>-59558.595475130656</v>
      </c>
      <c r="BJ97" s="74">
        <f>SUM($BI$2:BI97)</f>
        <v>19507222.005734902</v>
      </c>
      <c r="BK97" s="72">
        <f t="shared" si="72"/>
        <v>1.7517419506755125E-4</v>
      </c>
      <c r="BL97" s="2">
        <f>SUM($BK$2:BK97)</f>
        <v>4.2938425108689053E-3</v>
      </c>
      <c r="BM97" s="2"/>
      <c r="BN97" s="79">
        <f t="shared" si="73"/>
        <v>45880</v>
      </c>
      <c r="BO97" s="2">
        <f t="array" ref="BO97">(PRODUCT(AB$2:AB97+1)-1)-(PRODUCT($K$2:$K97+1)-1)</f>
        <v>-4.8877154271727008E-3</v>
      </c>
      <c r="BP97" s="2">
        <f t="array" ref="BP97">AJ97-(PRODUCT($K$2:K97+1)-1)</f>
        <v>-1.6572525993918674E-4</v>
      </c>
      <c r="BQ97" s="2" t="e">
        <f>NA()</f>
        <v>#N/A</v>
      </c>
      <c r="BR97" s="2">
        <f t="array" ref="BR97">(PRODUCT(AE$2:AE97+1)-1)-(PRODUCT($K$2:$K97+1)-1)</f>
        <v>2.5063977582813202E-3</v>
      </c>
      <c r="BS97" s="2"/>
      <c r="BT97" s="3">
        <f t="shared" si="74"/>
        <v>45880</v>
      </c>
      <c r="BU97" s="2">
        <f t="shared" si="75"/>
        <v>2.0044162910479698E-3</v>
      </c>
      <c r="BV97" s="2">
        <f t="shared" si="76"/>
        <v>2.076746910479898E-4</v>
      </c>
      <c r="BW97" s="2" cm="1">
        <f t="array" ref="BW97">PRODUCT($BU$2:BU97+1)-1</f>
        <v>4.7117589304572549E-2</v>
      </c>
      <c r="BX97" s="2">
        <f t="array" ref="BX97">BW97-(PRODUCT($K$2:K97+1)-1)</f>
        <v>-1.6572525993918674E-4</v>
      </c>
      <c r="BY97" s="2">
        <f t="shared" si="77"/>
        <v>2.2831481547997409E-5</v>
      </c>
      <c r="BZ97" s="2"/>
      <c r="CC97" s="3">
        <v>44783</v>
      </c>
      <c r="CD97" s="2">
        <v>8.3304835975492892E-3</v>
      </c>
      <c r="CE97" s="2">
        <v>9.1856522210802503E-3</v>
      </c>
      <c r="CF97" s="2" t="e">
        <f>NA()</f>
        <v>#N/A</v>
      </c>
      <c r="CG97" s="2">
        <v>1.1977802157352E-2</v>
      </c>
      <c r="CH97" s="2">
        <v>1.3417871796377101E-2</v>
      </c>
      <c r="CJ97" s="9">
        <f t="shared" si="78"/>
        <v>44783</v>
      </c>
      <c r="CK97" s="2">
        <f t="array" ref="CK97">PRODUCT(CD$2:CD97+1)-1</f>
        <v>-2.4461118993703845E-2</v>
      </c>
      <c r="CL97" s="2">
        <f t="array" ref="CL97">PRODUCT(CE$2:CE97+1)-1</f>
        <v>-2.2518735186921601E-2</v>
      </c>
      <c r="CM97" s="2"/>
      <c r="CN97" s="2">
        <f t="array" ref="CN97">PRODUCT(CG$2:CG97+1)-1</f>
        <v>-4.8620877461135081E-2</v>
      </c>
      <c r="CO97" s="2">
        <f t="array" ref="CO97">PRODUCT(CH$2:CH97+1)-1</f>
        <v>-5.1711509351041851E-2</v>
      </c>
      <c r="CQ97" s="9">
        <f t="shared" si="79"/>
        <v>44783</v>
      </c>
      <c r="CR97" s="72">
        <f t="shared" si="80"/>
        <v>2.7250390357338006E-2</v>
      </c>
      <c r="CS97" s="72">
        <f t="shared" si="81"/>
        <v>2.919277416412025E-2</v>
      </c>
      <c r="CT97" s="72"/>
      <c r="CU97" s="72">
        <f t="shared" si="82"/>
        <v>3.0906318899067697E-3</v>
      </c>
      <c r="CV97" s="72"/>
      <c r="CW97" s="3">
        <f t="shared" si="83"/>
        <v>44783</v>
      </c>
      <c r="CX97" s="75">
        <f t="shared" si="103"/>
        <v>94.794826830982885</v>
      </c>
      <c r="CY97" s="75">
        <f t="shared" si="104"/>
        <v>94.411628867984192</v>
      </c>
      <c r="CZ97" s="75">
        <f t="shared" si="105"/>
        <v>100.40588004633891</v>
      </c>
      <c r="DA97" s="72">
        <f>(CZ97/MAX($CZ$2:CZ97))-1</f>
        <v>-1.0948691226694285E-2</v>
      </c>
      <c r="DC97" s="3">
        <f t="shared" si="84"/>
        <v>44783</v>
      </c>
      <c r="DD97" s="2">
        <f t="shared" si="85"/>
        <v>-5.0873881988278118E-3</v>
      </c>
      <c r="DE97" s="2">
        <f t="shared" si="86"/>
        <v>-4.2322195752968507E-3</v>
      </c>
      <c r="DF97" s="2" t="e">
        <f>NA()</f>
        <v>#N/A</v>
      </c>
      <c r="DG97" s="2">
        <f t="shared" si="87"/>
        <v>-1.4400696390251006E-3</v>
      </c>
      <c r="DH97" s="69"/>
      <c r="DI97" s="3">
        <f t="shared" si="122"/>
        <v>44783</v>
      </c>
      <c r="DJ97" s="2">
        <f t="shared" si="123"/>
        <v>4.4335464379663389E-2</v>
      </c>
      <c r="DK97" s="2">
        <f t="shared" si="124"/>
        <v>3.3038019301458457E-2</v>
      </c>
      <c r="DL97" s="2" t="e">
        <f>NA()</f>
        <v>#N/A</v>
      </c>
      <c r="DM97" s="2">
        <f t="shared" si="125"/>
        <v>1.5439620409219803E-2</v>
      </c>
      <c r="DO97" s="2">
        <f t="shared" si="106"/>
        <v>1.9033720975397385E-2</v>
      </c>
      <c r="DP97" s="72">
        <f t="shared" si="107"/>
        <v>-1.4400696390251006E-3</v>
      </c>
      <c r="DQ97" s="72">
        <v>1.0999999999999999E-2</v>
      </c>
      <c r="DR97" s="72">
        <f t="shared" si="112"/>
        <v>-8.3224746489409874E-4</v>
      </c>
      <c r="DS97" s="2" cm="1">
        <f t="array" ref="DS97">PRODUCT($DR$68:DR97+1)-1</f>
        <v>-2.8823766646840498E-3</v>
      </c>
      <c r="DT97" s="2" cm="1">
        <f t="array" ref="DT97">PRODUCT($DP$68:DP97+1)-1</f>
        <v>-5.1231389443113784E-3</v>
      </c>
      <c r="DU97" s="72">
        <f>DS97-MAX($DS$68:DS97)</f>
        <v>-3.5523580690480783E-3</v>
      </c>
      <c r="EM97" s="72"/>
      <c r="EN97" s="72"/>
      <c r="EO97" s="72"/>
      <c r="EP97" s="72"/>
      <c r="EQ97" s="72"/>
      <c r="ER97" s="72"/>
      <c r="ES97" s="72"/>
      <c r="ET97" s="72"/>
      <c r="EU97" s="72"/>
      <c r="EV97" s="72"/>
      <c r="EX97" s="72"/>
      <c r="EY97" s="72"/>
      <c r="EZ97" s="72"/>
      <c r="FP97" s="3"/>
      <c r="FR97" s="2"/>
    </row>
    <row r="98" spans="1:174" x14ac:dyDescent="0.3">
      <c r="A98" s="3">
        <f t="shared" si="113"/>
        <v>45881</v>
      </c>
      <c r="B98" s="47" t="s">
        <v>181</v>
      </c>
      <c r="C98" s="2">
        <f>VLOOKUP(C$1,EMD_Returns!$B:$XFD,MATCH('Headline Attribution'!$B98,EMD_Returns!$8:$8,0)-1,FALSE)/100</f>
        <v>1.3503084190453801E-3</v>
      </c>
      <c r="D98" s="2">
        <f>VLOOKUP(D$1,EMD_Returns!$B:$XFD,MATCH('Headline Attribution'!$B98,EMD_Returns!$8:$8,0)-1,FALSE)/100</f>
        <v>9.5596045359092096E-4</v>
      </c>
      <c r="E98" s="2">
        <f>IFERROR(VLOOKUP(E$1,EMD_Returns!$B:$XFD,MATCH('Headline Attribution'!$B98,EMD_Returns!$8:$8,0)-1,FALSE)/100,"#N/A")</f>
        <v>1.84857212711043E-3</v>
      </c>
      <c r="F98" s="2">
        <f>VLOOKUP(F$1,EMD_Returns!$B:$XFD,MATCH('Headline Attribution'!$B98,EMD_Returns!$8:$8,0)-1,FALSE)/100</f>
        <v>2.1223216327734802E-3</v>
      </c>
      <c r="G98" s="2"/>
      <c r="I98" s="9">
        <f t="shared" si="63"/>
        <v>45881</v>
      </c>
      <c r="J98" s="2">
        <f>VLOOKUP(J$1,EMD_Returns!$B:$XFD,MATCH('Headline Attribution'!$B98,EMD_Returns!$8:$8,0)-1,FALSE)/100</f>
        <v>1.67524370837979E-3</v>
      </c>
      <c r="K98" s="85">
        <f>VLOOKUP(K$1,EMD_Returns!$B:$XFD,MATCH('Headline Attribution'!$B98,EMD_Returns!$32:$32,0)-1,FALSE)/100</f>
        <v>1.06067900000006E-3</v>
      </c>
      <c r="L98" s="2">
        <f t="shared" si="114"/>
        <v>6.1456470837973004E-4</v>
      </c>
      <c r="M98" s="2">
        <f t="shared" si="115"/>
        <v>8.6685664203776103E-3</v>
      </c>
      <c r="N98" s="2" t="e">
        <f t="shared" si="116"/>
        <v>#N/A</v>
      </c>
      <c r="O98" s="2">
        <f t="array" ref="O98">(PRODUCT($J$2:J98+1))-1</f>
        <v>5.7062712403698423E-2</v>
      </c>
      <c r="P98" s="2">
        <f t="array" ref="P98">(PRODUCT($K$2:K98+1))-1</f>
        <v>4.8394145983320813E-2</v>
      </c>
      <c r="Q98" s="69">
        <f t="shared" si="117"/>
        <v>105.7062712403698</v>
      </c>
      <c r="R98" s="69">
        <f t="shared" si="118"/>
        <v>104.83941459833208</v>
      </c>
      <c r="T98" s="3">
        <f t="shared" si="64"/>
        <v>45881</v>
      </c>
      <c r="U98" s="70">
        <f>VLOOKUP(U$1,Market_Values!B:XFD,MATCH('Headline Attribution'!$B98,EMD_Returns!$8:$8,0)-1,FALSE)</f>
        <v>191263243.88047901</v>
      </c>
      <c r="V98" s="70">
        <f>VLOOKUP(V$1,Market_Values!$B:$XFD,MATCH('Headline Attribution'!$B98,EMD_Returns!$8:$8,0)-1,FALSE)</f>
        <v>197230594.32192001</v>
      </c>
      <c r="W98" s="70">
        <f>VLOOKUP(W$1,Market_Values!$B:$XFD,MATCH('Headline Attribution'!$B98,EMD_Returns!$8:$8,0)-1,FALSE)</f>
        <v>108367154.71479</v>
      </c>
      <c r="X98" s="70">
        <f>VLOOKUP(X$1,Market_Values!$B:$XFD,MATCH('Headline Attribution'!$B98,EMD_Returns!$8:$8,0)-1,FALSE)</f>
        <v>414311965.85993499</v>
      </c>
      <c r="Y98" s="70"/>
      <c r="Z98" s="71"/>
      <c r="AA98" s="3">
        <f t="shared" si="65"/>
        <v>45881</v>
      </c>
      <c r="AB98" s="72">
        <f t="shared" si="89"/>
        <v>1.3503084190453801E-3</v>
      </c>
      <c r="AC98" s="72">
        <f t="shared" si="90"/>
        <v>9.5596045359092096E-4</v>
      </c>
      <c r="AD98" s="72">
        <f t="shared" si="91"/>
        <v>1.84857212711043E-3</v>
      </c>
      <c r="AE98" s="72">
        <f t="shared" si="92"/>
        <v>2.1223216327734802E-3</v>
      </c>
      <c r="AF98" s="72"/>
      <c r="AG98" s="2"/>
      <c r="AH98" s="9">
        <f t="shared" si="66"/>
        <v>45881</v>
      </c>
      <c r="AI98" s="2">
        <f t="array" ref="AI98">PRODUCT(AB$2:AB98+1)-1</f>
        <v>4.380315469082996E-2</v>
      </c>
      <c r="AJ98" s="2">
        <f t="array" ref="AJ98">PRODUCT($AC$2:AC98+1)-1</f>
        <v>4.8118592310207209E-2</v>
      </c>
      <c r="AK98" s="2" cm="1">
        <f t="array" ref="AK98">IFERROR(PRODUCT($AD$2:AD98+1)-1,"#N/A")</f>
        <v>8.5597054546952656E-2</v>
      </c>
      <c r="AL98" s="2">
        <f t="array" ref="AL98">PRODUCT(AE$2:AE98+1)-1</f>
        <v>5.2017703739118737E-2</v>
      </c>
      <c r="AM98" s="2"/>
      <c r="AN98" s="2"/>
      <c r="AO98" s="3">
        <f t="shared" si="67"/>
        <v>45881</v>
      </c>
      <c r="AP98" s="2">
        <f t="shared" si="94"/>
        <v>1.6752437083798204E-3</v>
      </c>
      <c r="AQ98" s="2">
        <f t="shared" si="68"/>
        <v>6.145647083797604E-4</v>
      </c>
      <c r="AR98" s="2">
        <f t="shared" si="95"/>
        <v>8.6685664203776103E-3</v>
      </c>
      <c r="AS98" s="2" t="e">
        <f t="shared" si="119"/>
        <v>#N/A</v>
      </c>
      <c r="AT98" s="2">
        <f t="array" ref="AT98">PRODUCT($AP$2:AP98+1)-1</f>
        <v>6.4997452314991433E-2</v>
      </c>
      <c r="AU98" s="2">
        <f t="shared" si="69"/>
        <v>4.8394145983320813E-2</v>
      </c>
      <c r="AV98" s="69">
        <f t="shared" si="120"/>
        <v>106.49974523149926</v>
      </c>
      <c r="AW98" s="69">
        <f t="shared" si="70"/>
        <v>104.83941459833208</v>
      </c>
      <c r="AX98" s="2"/>
      <c r="AY98" s="2">
        <f t="shared" si="108"/>
        <v>1.6422847378249437E-3</v>
      </c>
      <c r="AZ98" s="2">
        <f t="shared" si="109"/>
        <v>1.7615714467105485E-3</v>
      </c>
      <c r="BA98" s="2">
        <f>AZ98-AY98</f>
        <v>1.1928670888560486E-4</v>
      </c>
      <c r="BB98" s="2">
        <f t="shared" si="110"/>
        <v>9.4247376151337679E-5</v>
      </c>
      <c r="BC98" s="2"/>
      <c r="BD98" s="78">
        <f t="shared" si="71"/>
        <v>45881</v>
      </c>
      <c r="BE98" s="2">
        <f t="shared" si="111"/>
        <v>1.6687263504147085E-3</v>
      </c>
      <c r="BF98" s="72">
        <f t="shared" si="100"/>
        <v>9.4247376151337679E-5</v>
      </c>
      <c r="BG98" s="2" cm="1">
        <f t="array" ref="BG98">(PRODUCT(BF$2:BF98+1))-1</f>
        <v>-3.1094935763698039E-5</v>
      </c>
      <c r="BH98" s="72">
        <f t="shared" si="101"/>
        <v>8.6996613561413083E-3</v>
      </c>
      <c r="BI98" s="73">
        <f t="shared" si="102"/>
        <v>559974.74369438656</v>
      </c>
      <c r="BJ98" s="74">
        <f>SUM($BI$2:BI98)</f>
        <v>20067196.749429289</v>
      </c>
      <c r="BK98" s="72">
        <f t="shared" si="72"/>
        <v>9.2845096295840045E-5</v>
      </c>
      <c r="BL98" s="2">
        <f>SUM($BK$2:BK98)</f>
        <v>4.3866876071647458E-3</v>
      </c>
      <c r="BM98" s="2"/>
      <c r="BN98" s="79">
        <f t="shared" si="73"/>
        <v>45881</v>
      </c>
      <c r="BO98" s="2">
        <f t="array" ref="BO98">(PRODUCT(AB$2:AB98+1)-1)-(PRODUCT($K$2:$K98+1)-1)</f>
        <v>-4.5909912924908536E-3</v>
      </c>
      <c r="BP98" s="2">
        <f t="array" ref="BP98">AJ98-(PRODUCT($K$2:K98+1)-1)</f>
        <v>-2.7555367311360435E-4</v>
      </c>
      <c r="BQ98" s="2" t="e">
        <f>NA()</f>
        <v>#N/A</v>
      </c>
      <c r="BR98" s="2">
        <f t="array" ref="BR98">(PRODUCT(AE$2:AE98+1)-1)-(PRODUCT($K$2:$K98+1)-1)</f>
        <v>3.6235577557979237E-3</v>
      </c>
      <c r="BS98" s="2"/>
      <c r="BT98" s="3">
        <f t="shared" si="74"/>
        <v>45881</v>
      </c>
      <c r="BU98" s="2">
        <f t="shared" si="75"/>
        <v>9.5596045359092096E-4</v>
      </c>
      <c r="BV98" s="2">
        <f t="shared" si="76"/>
        <v>-1.0471854640913903E-4</v>
      </c>
      <c r="BW98" s="2" cm="1">
        <f t="array" ref="BW98">PRODUCT($BU$2:BU98+1)-1</f>
        <v>4.8118592310207209E-2</v>
      </c>
      <c r="BX98" s="2">
        <f t="array" ref="BX98">BW98-(PRODUCT($K$2:K98+1)-1)</f>
        <v>-2.7555367311360435E-4</v>
      </c>
      <c r="BY98" s="2">
        <f t="shared" si="77"/>
        <v>-1.1492718852157414E-5</v>
      </c>
      <c r="BZ98" s="2"/>
      <c r="CC98" s="3">
        <v>44784</v>
      </c>
      <c r="CD98" s="2">
        <v>2.4522781513025599E-3</v>
      </c>
      <c r="CE98" s="2">
        <v>3.31574524482048E-3</v>
      </c>
      <c r="CF98" s="2" t="e">
        <f>NA()</f>
        <v>#N/A</v>
      </c>
      <c r="CG98" s="2">
        <v>3.5050844101756099E-3</v>
      </c>
      <c r="CH98" s="2">
        <v>4.3061277033986656E-3</v>
      </c>
      <c r="CJ98" s="9">
        <f t="shared" si="78"/>
        <v>44784</v>
      </c>
      <c r="CK98" s="2">
        <f t="array" ref="CK98">PRODUCT(CD$2:CD98+1)-1</f>
        <v>-2.2068826310066014E-2</v>
      </c>
      <c r="CL98" s="2">
        <f t="array" ref="CL98">PRODUCT(CE$2:CE98+1)-1</f>
        <v>-1.9277656331216475E-2</v>
      </c>
      <c r="CM98" s="2"/>
      <c r="CN98" s="2">
        <f t="array" ref="CN98">PRODUCT(CG$2:CG98+1)-1</f>
        <v>-4.5286213330557601E-2</v>
      </c>
      <c r="CO98" s="2">
        <f t="array" ref="CO98">PRODUCT(CH$2:CH98+1)-1</f>
        <v>-4.7628058010644292E-2</v>
      </c>
      <c r="CQ98" s="9">
        <f t="shared" si="79"/>
        <v>44784</v>
      </c>
      <c r="CR98" s="72">
        <f t="shared" si="80"/>
        <v>2.5559231700578278E-2</v>
      </c>
      <c r="CS98" s="72">
        <f t="shared" si="81"/>
        <v>2.8350401679427817E-2</v>
      </c>
      <c r="CT98" s="72"/>
      <c r="CU98" s="72">
        <f t="shared" si="82"/>
        <v>2.341844680086691E-3</v>
      </c>
      <c r="CV98" s="72"/>
      <c r="CW98" s="3">
        <f t="shared" si="83"/>
        <v>44784</v>
      </c>
      <c r="CX98" s="75">
        <f t="shared" si="103"/>
        <v>95.127090700673463</v>
      </c>
      <c r="CY98" s="75">
        <f t="shared" si="104"/>
        <v>94.818177398575614</v>
      </c>
      <c r="CZ98" s="75">
        <f t="shared" si="105"/>
        <v>100.32579544405216</v>
      </c>
      <c r="DA98" s="72">
        <f>(CZ98/MAX($CZ$2:CZ98))-1</f>
        <v>-1.1737567143799366E-2</v>
      </c>
      <c r="DC98" s="3">
        <f t="shared" si="84"/>
        <v>44784</v>
      </c>
      <c r="DD98" s="2">
        <f t="shared" si="85"/>
        <v>-1.8538495520961057E-3</v>
      </c>
      <c r="DE98" s="2">
        <f t="shared" si="86"/>
        <v>-9.9038245857818556E-4</v>
      </c>
      <c r="DF98" s="2" t="e">
        <f>NA()</f>
        <v>#N/A</v>
      </c>
      <c r="DG98" s="2">
        <f t="shared" si="87"/>
        <v>-8.0104329322305563E-4</v>
      </c>
      <c r="DH98" s="69"/>
      <c r="DI98" s="3">
        <f t="shared" si="122"/>
        <v>44784</v>
      </c>
      <c r="DJ98" s="2">
        <f t="shared" si="123"/>
        <v>4.4180365183261835E-2</v>
      </c>
      <c r="DK98" s="2">
        <f t="shared" si="124"/>
        <v>3.2963317003739799E-2</v>
      </c>
      <c r="DL98" s="2" t="e">
        <f>NA()</f>
        <v>#N/A</v>
      </c>
      <c r="DM98" s="2">
        <f t="shared" si="125"/>
        <v>1.5270704197947862E-2</v>
      </c>
      <c r="DO98" s="2">
        <f t="shared" si="106"/>
        <v>1.8913764553669676E-2</v>
      </c>
      <c r="DP98" s="72">
        <f t="shared" si="107"/>
        <v>-8.0104329322305563E-4</v>
      </c>
      <c r="DQ98" s="72">
        <v>1.0999999999999999E-2</v>
      </c>
      <c r="DR98" s="72">
        <f t="shared" si="112"/>
        <v>-4.6587638333184158E-4</v>
      </c>
      <c r="DS98" s="2" cm="1">
        <f t="array" ref="DS98">PRODUCT($DR$68:DR98+1)-1</f>
        <v>-3.3469102168000031E-3</v>
      </c>
      <c r="DT98" s="2" cm="1">
        <f t="array" ref="DT98">PRODUCT($DP$68:DP98+1)-1</f>
        <v>-5.9200783814428171E-3</v>
      </c>
      <c r="DU98" s="72">
        <f>DS98-MAX($DS$68:DS98)</f>
        <v>-4.0168916211640315E-3</v>
      </c>
      <c r="EM98" s="72"/>
      <c r="EN98" s="72"/>
      <c r="EO98" s="72"/>
      <c r="EP98" s="72"/>
      <c r="EQ98" s="72"/>
      <c r="ER98" s="72"/>
      <c r="ES98" s="72"/>
      <c r="ET98" s="72"/>
      <c r="EU98" s="72"/>
      <c r="EV98" s="72"/>
      <c r="EX98" s="72"/>
      <c r="EY98" s="72"/>
      <c r="EZ98" s="72"/>
      <c r="FP98" s="3"/>
      <c r="FR98" s="2"/>
    </row>
    <row r="99" spans="1:174" x14ac:dyDescent="0.3">
      <c r="A99" s="3">
        <f t="shared" si="113"/>
        <v>45882</v>
      </c>
      <c r="B99" s="47" t="s">
        <v>182</v>
      </c>
      <c r="C99" s="2">
        <f>VLOOKUP(C$1,EMD_Returns!$B:$XFD,MATCH('Headline Attribution'!$B99,EMD_Returns!$8:$8,0)-1,FALSE)/100</f>
        <v>3.5632417507145396E-3</v>
      </c>
      <c r="D99" s="2">
        <f>VLOOKUP(D$1,EMD_Returns!$B:$XFD,MATCH('Headline Attribution'!$B99,EMD_Returns!$8:$8,0)-1,FALSE)/100</f>
        <v>4.5455300080345902E-3</v>
      </c>
      <c r="E99" s="2">
        <f>IFERROR(VLOOKUP(E$1,EMD_Returns!$B:$XFD,MATCH('Headline Attribution'!$B99,EMD_Returns!$8:$8,0)-1,FALSE)/100,"#N/A")</f>
        <v>2.4998958376734001E-3</v>
      </c>
      <c r="F99" s="2">
        <f>VLOOKUP(F$1,EMD_Returns!$B:$XFD,MATCH('Headline Attribution'!$B99,EMD_Returns!$8:$8,0)-1,FALSE)/100</f>
        <v>4.6552419605536697E-3</v>
      </c>
      <c r="G99" s="2"/>
      <c r="I99" s="9">
        <f t="shared" si="63"/>
        <v>45882</v>
      </c>
      <c r="J99" s="2">
        <f>VLOOKUP(J$1,EMD_Returns!$B:$XFD,MATCH('Headline Attribution'!$B99,EMD_Returns!$8:$8,0)-1,FALSE)/100</f>
        <v>4.1459518430910806E-3</v>
      </c>
      <c r="K99" s="85">
        <f>VLOOKUP(K$1,EMD_Returns!$B:$XFD,MATCH('Headline Attribution'!$B99,EMD_Returns!$32:$32,0)-1,FALSE)/100</f>
        <v>4.0752881999999201E-3</v>
      </c>
      <c r="L99" s="2">
        <f t="shared" si="114"/>
        <v>7.0663643091160508E-5</v>
      </c>
      <c r="M99" s="2">
        <f t="shared" si="115"/>
        <v>8.7785892290559442E-3</v>
      </c>
      <c r="N99" s="2" t="e">
        <f t="shared" si="116"/>
        <v>#N/A</v>
      </c>
      <c r="O99" s="2">
        <f t="array" ref="O99">(PRODUCT($J$2:J99+1))-1</f>
        <v>6.1445243504451463E-2</v>
      </c>
      <c r="P99" s="2">
        <f t="array" ref="P99">(PRODUCT($K$2:K99+1))-1</f>
        <v>5.2666654275395519E-2</v>
      </c>
      <c r="Q99" s="69">
        <f t="shared" si="117"/>
        <v>106.1445243504451</v>
      </c>
      <c r="R99" s="69">
        <f t="shared" si="118"/>
        <v>105.26666542753956</v>
      </c>
      <c r="T99" s="3">
        <f t="shared" si="64"/>
        <v>45882</v>
      </c>
      <c r="U99" s="70">
        <f>VLOOKUP(U$1,Market_Values!B:XFD,MATCH('Headline Attribution'!$B99,EMD_Returns!$8:$8,0)-1,FALSE)</f>
        <v>191521508.248945</v>
      </c>
      <c r="V99" s="70">
        <f>VLOOKUP(V$1,Market_Values!$B:$XFD,MATCH('Headline Attribution'!$B99,EMD_Returns!$8:$8,0)-1,FALSE)</f>
        <v>197419138.97033</v>
      </c>
      <c r="W99" s="70">
        <f>VLOOKUP(W$1,Market_Values!$B:$XFD,MATCH('Headline Attribution'!$B99,EMD_Returns!$8:$8,0)-1,FALSE)</f>
        <v>108567479.21649</v>
      </c>
      <c r="X99" s="70">
        <f>VLOOKUP(X$1,Market_Values!$B:$XFD,MATCH('Headline Attribution'!$B99,EMD_Returns!$8:$8,0)-1,FALSE)</f>
        <v>415137231.99689502</v>
      </c>
      <c r="Y99" s="70"/>
      <c r="Z99" s="71"/>
      <c r="AA99" s="3">
        <f t="shared" si="65"/>
        <v>45882</v>
      </c>
      <c r="AB99" s="72">
        <f t="shared" si="89"/>
        <v>3.5632417507145396E-3</v>
      </c>
      <c r="AC99" s="72">
        <f t="shared" si="90"/>
        <v>4.5455300080345902E-3</v>
      </c>
      <c r="AD99" s="72">
        <f t="shared" si="91"/>
        <v>2.4998958376734001E-3</v>
      </c>
      <c r="AE99" s="72">
        <f t="shared" si="92"/>
        <v>4.6552419605536697E-3</v>
      </c>
      <c r="AF99" s="72"/>
      <c r="AG99" s="2"/>
      <c r="AH99" s="9">
        <f t="shared" si="66"/>
        <v>45882</v>
      </c>
      <c r="AI99" s="2">
        <f t="array" ref="AI99">PRODUCT(AB$2:AB99+1)-1</f>
        <v>4.7522477671151808E-2</v>
      </c>
      <c r="AJ99" s="2">
        <f t="array" ref="AJ99">PRODUCT($AC$2:AC99+1)-1</f>
        <v>5.2882846823532281E-2</v>
      </c>
      <c r="AK99" s="2" cm="1">
        <f t="array" ref="AK99">IFERROR(PRODUCT($AD$2:AD99+1)-1,"#N/A")</f>
        <v>8.8310934105005012E-2</v>
      </c>
      <c r="AL99" s="2">
        <f t="array" ref="AL99">PRODUCT(AE$2:AE99+1)-1</f>
        <v>5.6915100696810494E-2</v>
      </c>
      <c r="AM99" s="2"/>
      <c r="AN99" s="2"/>
      <c r="AO99" s="3">
        <f t="shared" si="67"/>
        <v>45882</v>
      </c>
      <c r="AP99" s="2">
        <f t="shared" si="94"/>
        <v>4.1459518430911734E-3</v>
      </c>
      <c r="AQ99" s="2">
        <f t="shared" si="68"/>
        <v>7.0663643091253316E-5</v>
      </c>
      <c r="AR99" s="2">
        <f t="shared" si="95"/>
        <v>8.7785892290559442E-3</v>
      </c>
      <c r="AS99" s="2" t="e">
        <f t="shared" si="119"/>
        <v>#N/A</v>
      </c>
      <c r="AT99" s="2">
        <f t="array" ref="AT99">PRODUCT($AP$2:AP99+1)-1</f>
        <v>6.9412880465304028E-2</v>
      </c>
      <c r="AU99" s="2">
        <f t="shared" si="69"/>
        <v>5.2666654275395519E-2</v>
      </c>
      <c r="AV99" s="69">
        <f t="shared" si="120"/>
        <v>106.94128804653053</v>
      </c>
      <c r="AW99" s="69">
        <f t="shared" si="70"/>
        <v>105.26666542753956</v>
      </c>
      <c r="AX99" s="2"/>
      <c r="AY99" s="2">
        <f t="shared" si="108"/>
        <v>3.90022260208722E-3</v>
      </c>
      <c r="AZ99" s="2">
        <f t="shared" si="109"/>
        <v>4.3007123821239947E-3</v>
      </c>
      <c r="BA99" s="2">
        <f t="shared" si="121"/>
        <v>4.0048978003677472E-4</v>
      </c>
      <c r="BB99" s="2">
        <f t="shared" si="110"/>
        <v>3.1644573598152756E-4</v>
      </c>
      <c r="BC99" s="2"/>
      <c r="BD99" s="78">
        <f t="shared" si="71"/>
        <v>45882</v>
      </c>
      <c r="BE99" s="2">
        <f t="shared" si="111"/>
        <v>4.1317013089903314E-3</v>
      </c>
      <c r="BF99" s="72">
        <f t="shared" si="100"/>
        <v>3.1644573598152756E-4</v>
      </c>
      <c r="BG99" s="2" cm="1">
        <f t="array" ref="BG99">(PRODUCT(BF$2:BF99+1))-1</f>
        <v>2.8534096035781609E-4</v>
      </c>
      <c r="BH99" s="72">
        <f t="shared" si="101"/>
        <v>8.4932482686981281E-3</v>
      </c>
      <c r="BI99" s="73">
        <f t="shared" si="102"/>
        <v>64490.845877174448</v>
      </c>
      <c r="BJ99" s="74">
        <f>SUM($BI$2:BI99)</f>
        <v>20131687.595306464</v>
      </c>
      <c r="BK99" s="72">
        <f t="shared" si="72"/>
        <v>1.6901107313366335E-4</v>
      </c>
      <c r="BL99" s="2">
        <f>SUM($BK$2:BK99)</f>
        <v>4.5556986802984091E-3</v>
      </c>
      <c r="BM99" s="2"/>
      <c r="BN99" s="79">
        <f t="shared" si="73"/>
        <v>45882</v>
      </c>
      <c r="BO99" s="2">
        <f t="array" ref="BO99">(PRODUCT(AB$2:AB99+1)-1)-(PRODUCT($K$2:$K99+1)-1)</f>
        <v>-5.1441766042437109E-3</v>
      </c>
      <c r="BP99" s="2">
        <f t="array" ref="BP99">AJ99-(PRODUCT($K$2:K99+1)-1)</f>
        <v>2.1619254813676214E-4</v>
      </c>
      <c r="BQ99" s="2" t="e">
        <f>NA()</f>
        <v>#N/A</v>
      </c>
      <c r="BR99" s="2">
        <f t="array" ref="BR99">(PRODUCT(AE$2:AE99+1)-1)-(PRODUCT($K$2:$K99+1)-1)</f>
        <v>4.2484464214149753E-3</v>
      </c>
      <c r="BS99" s="2"/>
      <c r="BT99" s="3">
        <f t="shared" si="74"/>
        <v>45882</v>
      </c>
      <c r="BU99" s="2">
        <f t="shared" si="75"/>
        <v>4.5455300080345902E-3</v>
      </c>
      <c r="BV99" s="2">
        <f t="shared" si="76"/>
        <v>4.7024180803467014E-4</v>
      </c>
      <c r="BW99" s="2" cm="1">
        <f t="array" ref="BW99">PRODUCT($BU$2:BU99+1)-1</f>
        <v>5.2882846823532281E-2</v>
      </c>
      <c r="BX99" s="2">
        <f t="array" ref="BX99">BW99-(PRODUCT($K$2:K99+1)-1)</f>
        <v>2.1619254813676214E-4</v>
      </c>
      <c r="BY99" s="2">
        <f t="shared" si="77"/>
        <v>5.1525141029834877E-5</v>
      </c>
      <c r="BZ99" s="2"/>
      <c r="CC99" s="3">
        <v>44785</v>
      </c>
      <c r="CD99" s="2">
        <v>1.18830301216872E-2</v>
      </c>
      <c r="CE99" s="2">
        <v>1.1826693158675201E-2</v>
      </c>
      <c r="CF99" s="2" t="e">
        <f>NA()</f>
        <v>#N/A</v>
      </c>
      <c r="CG99" s="2">
        <v>1.1278135963700399E-2</v>
      </c>
      <c r="CH99" s="2">
        <v>1.0824910753770123E-2</v>
      </c>
      <c r="CJ99" s="9">
        <f t="shared" si="78"/>
        <v>44785</v>
      </c>
      <c r="CK99" s="2">
        <f t="array" ref="CK99">PRODUCT(CD$2:CD99+1)-1</f>
        <v>-1.0448040716171558E-2</v>
      </c>
      <c r="CL99" s="2">
        <f t="array" ref="CL99">PRODUCT(CE$2:CE99+1)-1</f>
        <v>-7.6789540987889371E-3</v>
      </c>
      <c r="CM99" s="2"/>
      <c r="CN99" s="2">
        <f t="array" ref="CN99">PRODUCT(CG$2:CG99+1)-1</f>
        <v>-3.4518821438080383E-2</v>
      </c>
      <c r="CO99" s="2">
        <f t="array" ref="CO99">PRODUCT(CH$2:CH99+1)-1</f>
        <v>-3.731871673421483E-2</v>
      </c>
      <c r="CQ99" s="9">
        <f t="shared" si="79"/>
        <v>44785</v>
      </c>
      <c r="CR99" s="72">
        <f t="shared" si="80"/>
        <v>2.6870676018043271E-2</v>
      </c>
      <c r="CS99" s="72">
        <f t="shared" si="81"/>
        <v>2.9639762635425893E-2</v>
      </c>
      <c r="CT99" s="72"/>
      <c r="CU99" s="72">
        <f t="shared" si="82"/>
        <v>2.799895296134447E-3</v>
      </c>
      <c r="CV99" s="72"/>
      <c r="CW99" s="3">
        <f t="shared" si="83"/>
        <v>44785</v>
      </c>
      <c r="CX99" s="75">
        <f t="shared" si="103"/>
        <v>96.199946963426925</v>
      </c>
      <c r="CY99" s="75">
        <f t="shared" si="104"/>
        <v>95.844575706750334</v>
      </c>
      <c r="CZ99" s="75">
        <f t="shared" si="105"/>
        <v>100.37077868419377</v>
      </c>
      <c r="DA99" s="72">
        <f>(CZ99/MAX($CZ$2:CZ99))-1</f>
        <v>-1.1294458308794941E-2</v>
      </c>
      <c r="DC99" s="3">
        <f t="shared" si="84"/>
        <v>44785</v>
      </c>
      <c r="DD99" s="2">
        <f t="shared" si="85"/>
        <v>1.0581193679170767E-3</v>
      </c>
      <c r="DE99" s="2">
        <f t="shared" si="86"/>
        <v>1.0017824049050779E-3</v>
      </c>
      <c r="DF99" s="2" t="e">
        <f>NA()</f>
        <v>#N/A</v>
      </c>
      <c r="DG99" s="2">
        <f t="shared" si="87"/>
        <v>4.532252099302761E-4</v>
      </c>
      <c r="DH99" s="69"/>
      <c r="DI99" s="3">
        <f t="shared" si="122"/>
        <v>44785</v>
      </c>
      <c r="DJ99" s="2">
        <f t="shared" si="123"/>
        <v>4.4623639023886719E-2</v>
      </c>
      <c r="DK99" s="2">
        <f t="shared" si="124"/>
        <v>3.1528288975345743E-2</v>
      </c>
      <c r="DL99" s="2" t="e">
        <f>NA()</f>
        <v>#N/A</v>
      </c>
      <c r="DM99" s="2">
        <f t="shared" si="125"/>
        <v>1.5448850134560521E-2</v>
      </c>
      <c r="DO99" s="2">
        <f t="shared" si="106"/>
        <v>1.8862759516632428E-2</v>
      </c>
      <c r="DP99" s="72">
        <f t="shared" si="107"/>
        <v>4.532252099302761E-4</v>
      </c>
      <c r="DQ99" s="72">
        <v>1.0999999999999999E-2</v>
      </c>
      <c r="DR99" s="72">
        <f t="shared" si="112"/>
        <v>2.6430264908149E-4</v>
      </c>
      <c r="DS99" s="2" cm="1">
        <f t="array" ref="DS99">PRODUCT($DR$68:DR99+1)-1</f>
        <v>-3.0834921649551816E-3</v>
      </c>
      <c r="DT99" s="2" cm="1">
        <f t="array" ref="DT99">PRODUCT($DP$68:DP99+1)-1</f>
        <v>-5.4695363002797981E-3</v>
      </c>
      <c r="DU99" s="72">
        <f>DS99-MAX($DS$68:DS99)</f>
        <v>-3.7534735693192101E-3</v>
      </c>
      <c r="EM99" s="72"/>
      <c r="EN99" s="72"/>
      <c r="EO99" s="72"/>
      <c r="EP99" s="72"/>
      <c r="EQ99" s="72"/>
      <c r="ER99" s="72"/>
      <c r="ES99" s="72"/>
      <c r="ET99" s="72"/>
      <c r="EU99" s="72"/>
      <c r="EV99" s="72"/>
      <c r="EX99" s="72"/>
      <c r="EY99" s="72"/>
      <c r="EZ99" s="72"/>
      <c r="FP99" s="3"/>
      <c r="FR99" s="2"/>
    </row>
    <row r="100" spans="1:174" x14ac:dyDescent="0.3">
      <c r="A100" s="3">
        <f t="shared" si="113"/>
        <v>45883</v>
      </c>
      <c r="B100" s="47" t="s">
        <v>183</v>
      </c>
      <c r="C100" s="2">
        <f>VLOOKUP(C$1,EMD_Returns!$B:$XFD,MATCH('Headline Attribution'!$B100,EMD_Returns!$8:$8,0)-1,FALSE)/100</f>
        <v>-1.6832058634839201E-3</v>
      </c>
      <c r="D100" s="2">
        <f>VLOOKUP(D$1,EMD_Returns!$B:$XFD,MATCH('Headline Attribution'!$B100,EMD_Returns!$8:$8,0)-1,FALSE)/100</f>
        <v>3.4118434927554703E-4</v>
      </c>
      <c r="E100" s="2">
        <f>IFERROR(VLOOKUP(E$1,EMD_Returns!$B:$XFD,MATCH('Headline Attribution'!$B100,EMD_Returns!$8:$8,0)-1,FALSE)/100,"#N/A")</f>
        <v>2.9686451697097399E-5</v>
      </c>
      <c r="F100" s="2">
        <f>VLOOKUP(F$1,EMD_Returns!$B:$XFD,MATCH('Headline Attribution'!$B100,EMD_Returns!$8:$8,0)-1,FALSE)/100</f>
        <v>-7.2176662264622493E-4</v>
      </c>
      <c r="G100" s="2"/>
      <c r="I100" s="9">
        <f t="shared" si="63"/>
        <v>45883</v>
      </c>
      <c r="J100" s="2">
        <f>VLOOKUP(J$1,EMD_Returns!$B:$XFD,MATCH('Headline Attribution'!$B100,EMD_Returns!$8:$8,0)-1,FALSE)/100</f>
        <v>-6.0414186135648894E-4</v>
      </c>
      <c r="K100" s="85">
        <f>VLOOKUP(K$1,EMD_Returns!$B:$XFD,MATCH('Headline Attribution'!$B100,EMD_Returns!$32:$32,0)-1,FALSE)/100</f>
        <v>-2.9464953000002397E-4</v>
      </c>
      <c r="L100" s="2">
        <f t="shared" si="114"/>
        <v>-3.0949233135646497E-4</v>
      </c>
      <c r="M100" s="2">
        <f t="shared" si="115"/>
        <v>8.4474934588461004E-3</v>
      </c>
      <c r="N100" s="2" t="e">
        <f t="shared" si="116"/>
        <v>#N/A</v>
      </c>
      <c r="O100" s="2">
        <f t="array" ref="O100">(PRODUCT($J$2:J100+1))-1</f>
        <v>6.0803979999312752E-2</v>
      </c>
      <c r="P100" s="2">
        <f t="array" ref="P100">(PRODUCT($K$2:K100+1))-1</f>
        <v>5.2356486540466651E-2</v>
      </c>
      <c r="Q100" s="69">
        <f t="shared" si="117"/>
        <v>106.08039799993122</v>
      </c>
      <c r="R100" s="69">
        <f t="shared" si="118"/>
        <v>105.23564865404667</v>
      </c>
      <c r="T100" s="3">
        <f t="shared" si="64"/>
        <v>45883</v>
      </c>
      <c r="U100" s="70">
        <f>VLOOKUP(U$1,Market_Values!B:XFD,MATCH('Headline Attribution'!$B100,EMD_Returns!$8:$8,0)-1,FALSE)</f>
        <v>192203945.68329701</v>
      </c>
      <c r="V100" s="70">
        <f>VLOOKUP(V$1,Market_Values!$B:$XFD,MATCH('Headline Attribution'!$B100,EMD_Returns!$8:$8,0)-1,FALSE)</f>
        <v>198316513.59068</v>
      </c>
      <c r="W100" s="70">
        <f>VLOOKUP(W$1,Market_Values!$B:$XFD,MATCH('Headline Attribution'!$B100,EMD_Returns!$8:$8,0)-1,FALSE)</f>
        <v>108838886.60589001</v>
      </c>
      <c r="X100" s="70">
        <f>VLOOKUP(X$1,Market_Values!$B:$XFD,MATCH('Headline Attribution'!$B100,EMD_Returns!$8:$8,0)-1,FALSE)</f>
        <v>417077210.60453397</v>
      </c>
      <c r="Y100" s="70"/>
      <c r="Z100" s="71"/>
      <c r="AA100" s="3">
        <f t="shared" si="65"/>
        <v>45883</v>
      </c>
      <c r="AB100" s="72">
        <f t="shared" si="89"/>
        <v>-1.6832058634839201E-3</v>
      </c>
      <c r="AC100" s="72">
        <f t="shared" si="90"/>
        <v>3.4118434927554703E-4</v>
      </c>
      <c r="AD100" s="72">
        <f t="shared" si="91"/>
        <v>2.9686451697097399E-5</v>
      </c>
      <c r="AE100" s="72">
        <f t="shared" si="92"/>
        <v>-7.2176662264622493E-4</v>
      </c>
      <c r="AF100" s="72"/>
      <c r="AG100" s="2"/>
      <c r="AH100" s="9">
        <f t="shared" si="66"/>
        <v>45883</v>
      </c>
      <c r="AI100" s="2">
        <f t="array" ref="AI100">PRODUCT(AB$2:AB100+1)-1</f>
        <v>4.5759281694604415E-2</v>
      </c>
      <c r="AJ100" s="2">
        <f t="array" ref="AJ100">PRODUCT($AC$2:AC100+1)-1</f>
        <v>5.3242073972489257E-2</v>
      </c>
      <c r="AK100" s="2" cm="1">
        <f t="array" ref="AK100">IFERROR(PRODUCT($AD$2:AD100+1)-1,"#N/A")</f>
        <v>8.8343242194981686E-2</v>
      </c>
      <c r="AL100" s="2">
        <f t="array" ref="AL100">PRODUCT(AE$2:AE100+1)-1</f>
        <v>5.6152254654156852E-2</v>
      </c>
      <c r="AM100" s="2"/>
      <c r="AN100" s="2"/>
      <c r="AO100" s="3">
        <f t="shared" si="67"/>
        <v>45883</v>
      </c>
      <c r="AP100" s="2">
        <f t="shared" si="94"/>
        <v>-6.0414186135645967E-4</v>
      </c>
      <c r="AQ100" s="2">
        <f t="shared" si="68"/>
        <v>-3.094923313564357E-4</v>
      </c>
      <c r="AR100" s="2">
        <f t="shared" si="95"/>
        <v>8.4474934588461004E-3</v>
      </c>
      <c r="AS100" s="2" t="e">
        <f t="shared" si="119"/>
        <v>#N/A</v>
      </c>
      <c r="AT100" s="2">
        <f t="array" ref="AT100">PRODUCT($AP$2:AP100+1)-1</f>
        <v>6.8766803377141139E-2</v>
      </c>
      <c r="AU100" s="2">
        <f t="shared" si="69"/>
        <v>5.2356486540466651E-2</v>
      </c>
      <c r="AV100" s="69">
        <f t="shared" si="120"/>
        <v>106.87668033771423</v>
      </c>
      <c r="AW100" s="69">
        <f t="shared" si="70"/>
        <v>105.23564865404667</v>
      </c>
      <c r="AX100" s="2"/>
      <c r="AY100" s="2">
        <f t="shared" si="108"/>
        <v>-1.169652738911935E-4</v>
      </c>
      <c r="AZ100" s="2">
        <f t="shared" si="109"/>
        <v>-3.1776928470005452E-4</v>
      </c>
      <c r="BA100" s="2">
        <f t="shared" si="121"/>
        <v>-2.0080401080886103E-4</v>
      </c>
      <c r="BB100" s="2">
        <f t="shared" si="110"/>
        <v>-1.5868944988982437E-4</v>
      </c>
      <c r="BC100" s="2"/>
      <c r="BD100" s="78">
        <f t="shared" si="71"/>
        <v>45883</v>
      </c>
      <c r="BE100" s="2">
        <f t="shared" si="111"/>
        <v>-6.3045166100100976E-4</v>
      </c>
      <c r="BF100" s="72">
        <f t="shared" si="100"/>
        <v>-1.5868944988982437E-4</v>
      </c>
      <c r="BG100" s="2" cm="1">
        <f t="array" ref="BG100">(PRODUCT(BF$2:BF100+1))-1</f>
        <v>1.2660622986793157E-4</v>
      </c>
      <c r="BH100" s="72">
        <f t="shared" si="101"/>
        <v>8.3208872289781688E-3</v>
      </c>
      <c r="BI100" s="73">
        <f t="shared" si="102"/>
        <v>-283630.08640662115</v>
      </c>
      <c r="BJ100" s="74">
        <f>SUM($BI$2:BI100)</f>
        <v>19848057.508899841</v>
      </c>
      <c r="BK100" s="72">
        <f t="shared" si="72"/>
        <v>3.1268237630095524E-4</v>
      </c>
      <c r="BL100" s="2">
        <f>SUM($BK$2:BK100)</f>
        <v>4.8683810565993647E-3</v>
      </c>
      <c r="BM100" s="2"/>
      <c r="BN100" s="79">
        <f t="shared" si="73"/>
        <v>45883</v>
      </c>
      <c r="BO100" s="2">
        <f t="array" ref="BO100">(PRODUCT(AB$2:AB100+1)-1)-(PRODUCT($K$2:$K100+1)-1)</f>
        <v>-6.5972048458622368E-3</v>
      </c>
      <c r="BP100" s="2">
        <f t="array" ref="BP100">AJ100-(PRODUCT($K$2:K100+1)-1)</f>
        <v>8.8558743202260537E-4</v>
      </c>
      <c r="BQ100" s="2" t="e">
        <f>NA()</f>
        <v>#N/A</v>
      </c>
      <c r="BR100" s="2">
        <f t="array" ref="BR100">(PRODUCT(AE$2:AE100+1)-1)-(PRODUCT($K$2:$K100+1)-1)</f>
        <v>3.7957681136902011E-3</v>
      </c>
      <c r="BS100" s="2"/>
      <c r="BT100" s="3">
        <f t="shared" si="74"/>
        <v>45883</v>
      </c>
      <c r="BU100" s="2">
        <f t="shared" si="75"/>
        <v>3.4118434927554703E-4</v>
      </c>
      <c r="BV100" s="2">
        <f t="shared" si="76"/>
        <v>6.3583387927557101E-4</v>
      </c>
      <c r="BW100" s="2" cm="1">
        <f t="array" ref="BW100">PRODUCT($BU$2:BU100+1)-1</f>
        <v>5.3242073972489257E-2</v>
      </c>
      <c r="BX100" s="2">
        <f t="array" ref="BX100">BW100-(PRODUCT($K$2:K100+1)-1)</f>
        <v>8.8558743202260537E-4</v>
      </c>
      <c r="BY100" s="2">
        <f t="shared" si="77"/>
        <v>6.9381112612392141E-5</v>
      </c>
      <c r="BZ100" s="2"/>
      <c r="CC100" s="3">
        <v>44788</v>
      </c>
      <c r="CD100" s="2">
        <v>8.0836922694804702E-4</v>
      </c>
      <c r="CE100" s="2">
        <v>3.0037024968370104E-3</v>
      </c>
      <c r="CF100" s="2" t="e">
        <f>NA()</f>
        <v>#N/A</v>
      </c>
      <c r="CG100" s="2">
        <v>1.8671415335123102E-3</v>
      </c>
      <c r="CH100" s="2">
        <v>2.0796611674001042E-3</v>
      </c>
      <c r="CJ100" s="9">
        <f t="shared" si="78"/>
        <v>44788</v>
      </c>
      <c r="CK100" s="2">
        <f t="array" ref="CK100">PRODUCT(CD$2:CD100+1)-1</f>
        <v>-9.6481173638203188E-3</v>
      </c>
      <c r="CL100" s="2">
        <f t="array" ref="CL100">PRODUCT(CE$2:CE100+1)-1</f>
        <v>-4.6983168955515575E-3</v>
      </c>
      <c r="CM100" s="2"/>
      <c r="CN100" s="2">
        <f t="array" ref="CN100">PRODUCT(CG$2:CG100+1)-1</f>
        <v>-3.271613142976304E-2</v>
      </c>
      <c r="CO100" s="2">
        <f t="array" ref="CO100">PRODUCT(CH$2:CH100+1)-1</f>
        <v>-3.5316665852824114E-2</v>
      </c>
      <c r="CQ100" s="9">
        <f t="shared" si="79"/>
        <v>44788</v>
      </c>
      <c r="CR100" s="72">
        <f t="shared" si="80"/>
        <v>2.5668548489003795E-2</v>
      </c>
      <c r="CS100" s="72">
        <f t="shared" si="81"/>
        <v>3.0618348957272556E-2</v>
      </c>
      <c r="CT100" s="72"/>
      <c r="CU100" s="72">
        <f t="shared" si="82"/>
        <v>2.6005344230610739E-3</v>
      </c>
      <c r="CV100" s="72"/>
      <c r="CW100" s="3">
        <f t="shared" si="83"/>
        <v>44788</v>
      </c>
      <c r="CX100" s="75">
        <f t="shared" si="103"/>
        <v>96.379565879924016</v>
      </c>
      <c r="CY100" s="75">
        <f t="shared" si="104"/>
        <v>96.043899948953609</v>
      </c>
      <c r="CZ100" s="75">
        <f t="shared" si="105"/>
        <v>100.34949219174649</v>
      </c>
      <c r="DA100" s="72">
        <f>(CZ100/MAX($CZ$2:CZ100))-1</f>
        <v>-1.1504141578384863E-2</v>
      </c>
      <c r="DC100" s="3">
        <f t="shared" si="84"/>
        <v>44788</v>
      </c>
      <c r="DD100" s="2">
        <f t="shared" si="85"/>
        <v>-1.2712919404520573E-3</v>
      </c>
      <c r="DE100" s="2">
        <f t="shared" si="86"/>
        <v>9.2404132943690615E-4</v>
      </c>
      <c r="DF100" s="2" t="e">
        <f>NA()</f>
        <v>#N/A</v>
      </c>
      <c r="DG100" s="2">
        <f t="shared" si="87"/>
        <v>-2.1251963388779402E-4</v>
      </c>
      <c r="DH100" s="69"/>
      <c r="DI100" s="3">
        <f t="shared" si="122"/>
        <v>44788</v>
      </c>
      <c r="DJ100" s="2">
        <f t="shared" si="123"/>
        <v>4.4646161763354383E-2</v>
      </c>
      <c r="DK100" s="2">
        <f t="shared" si="124"/>
        <v>3.0799879290946481E-2</v>
      </c>
      <c r="DL100" s="2" t="e">
        <f>NA()</f>
        <v>#N/A</v>
      </c>
      <c r="DM100" s="2">
        <f t="shared" si="125"/>
        <v>1.5044826269425186E-2</v>
      </c>
      <c r="DO100" s="2">
        <f t="shared" si="106"/>
        <v>1.8814519841159109E-2</v>
      </c>
      <c r="DP100" s="72">
        <f t="shared" si="107"/>
        <v>-2.1251963388779402E-4</v>
      </c>
      <c r="DQ100" s="72">
        <v>1.0999999999999999E-2</v>
      </c>
      <c r="DR100" s="72">
        <f t="shared" si="112"/>
        <v>-1.2425063156018944E-4</v>
      </c>
      <c r="DS100" s="2" cm="1">
        <f t="array" ref="DS100">PRODUCT($DR$68:DR100+1)-1</f>
        <v>-3.207359670666432E-3</v>
      </c>
      <c r="DT100" s="2" cm="1">
        <f t="array" ref="DT100">PRODUCT($DP$68:DP100+1)-1</f>
        <v>-5.6808935503155356E-3</v>
      </c>
      <c r="DU100" s="72">
        <f>DS100-MAX($DS$68:DS100)</f>
        <v>-3.8773410750304604E-3</v>
      </c>
      <c r="EM100" s="72"/>
      <c r="EN100" s="72"/>
      <c r="EO100" s="72"/>
      <c r="EP100" s="72"/>
      <c r="EQ100" s="72"/>
      <c r="ER100" s="72"/>
      <c r="ES100" s="72"/>
      <c r="ET100" s="72"/>
      <c r="EU100" s="72"/>
      <c r="EV100" s="72"/>
      <c r="EX100" s="72"/>
      <c r="EY100" s="72"/>
      <c r="EZ100" s="72"/>
      <c r="FP100" s="3"/>
      <c r="FR100" s="2"/>
    </row>
    <row r="101" spans="1:174" x14ac:dyDescent="0.3">
      <c r="A101" s="3">
        <f t="shared" si="113"/>
        <v>45884</v>
      </c>
      <c r="B101" s="47" t="s">
        <v>184</v>
      </c>
      <c r="C101" s="2">
        <f>VLOOKUP(C$1,EMD_Returns!$B:$XFD,MATCH('Headline Attribution'!$B101,EMD_Returns!$8:$8,0)-1,FALSE)/100</f>
        <v>-5.9118988826201103E-4</v>
      </c>
      <c r="D101" s="2">
        <f>VLOOKUP(D$1,EMD_Returns!$B:$XFD,MATCH('Headline Attribution'!$B101,EMD_Returns!$8:$8,0)-1,FALSE)/100</f>
        <v>-8.1172658651951191E-4</v>
      </c>
      <c r="E101" s="2">
        <f>IFERROR(VLOOKUP(E$1,EMD_Returns!$B:$XFD,MATCH('Headline Attribution'!$B101,EMD_Returns!$8:$8,0)-1,FALSE)/100,"#N/A")</f>
        <v>0</v>
      </c>
      <c r="F101" s="2">
        <f>VLOOKUP(F$1,EMD_Returns!$B:$XFD,MATCH('Headline Attribution'!$B101,EMD_Returns!$8:$8,0)-1,FALSE)/100</f>
        <v>-1.00826348135141E-3</v>
      </c>
      <c r="G101" s="2"/>
      <c r="I101" s="9">
        <f t="shared" si="63"/>
        <v>45884</v>
      </c>
      <c r="J101" s="2">
        <f>VLOOKUP(J$1,EMD_Returns!$B:$XFD,MATCH('Headline Attribution'!$B101,EMD_Returns!$8:$8,0)-1,FALSE)/100</f>
        <v>-7.5850676342970101E-4</v>
      </c>
      <c r="K101" s="85">
        <f>VLOOKUP(K$1,EMD_Returns!$B:$XFD,MATCH('Headline Attribution'!$B101,EMD_Returns!$32:$32,0)-1,FALSE)/100</f>
        <v>-6.4069290000001689E-4</v>
      </c>
      <c r="L101" s="2">
        <f t="shared" si="114"/>
        <v>-1.1781386342968412E-4</v>
      </c>
      <c r="M101" s="2">
        <f t="shared" si="115"/>
        <v>8.3171037945388715E-3</v>
      </c>
      <c r="N101" s="2" t="e">
        <f t="shared" si="116"/>
        <v>#N/A</v>
      </c>
      <c r="O101" s="2">
        <f t="array" ref="O101">(PRODUCT($J$2:J101+1))-1</f>
        <v>5.9999353005810052E-2</v>
      </c>
      <c r="P101" s="2">
        <f t="array" ref="P101">(PRODUCT($K$2:K101+1))-1</f>
        <v>5.1682249211271181E-2</v>
      </c>
      <c r="Q101" s="69">
        <f t="shared" si="117"/>
        <v>105.99993530058096</v>
      </c>
      <c r="R101" s="69">
        <f t="shared" si="118"/>
        <v>105.16822492112712</v>
      </c>
      <c r="T101" s="3">
        <f t="shared" si="64"/>
        <v>45884</v>
      </c>
      <c r="U101" s="70">
        <f>VLOOKUP(U$1,Market_Values!B:XFD,MATCH('Headline Attribution'!$B101,EMD_Returns!$8:$8,0)-1,FALSE)</f>
        <v>191880426.87493801</v>
      </c>
      <c r="V101" s="70">
        <f>VLOOKUP(V$1,Market_Values!$B:$XFD,MATCH('Headline Attribution'!$B101,EMD_Returns!$8:$8,0)-1,FALSE)</f>
        <v>198384176.08131999</v>
      </c>
      <c r="W101" s="70">
        <f>VLOOKUP(W$1,Market_Values!$B:$XFD,MATCH('Headline Attribution'!$B101,EMD_Returns!$8:$8,0)-1,FALSE)</f>
        <v>108842117.64624</v>
      </c>
      <c r="X101" s="70">
        <f>VLOOKUP(X$1,Market_Values!$B:$XFD,MATCH('Headline Attribution'!$B101,EMD_Returns!$8:$8,0)-1,FALSE)</f>
        <v>416823002.490807</v>
      </c>
      <c r="Y101" s="70"/>
      <c r="Z101" s="71"/>
      <c r="AA101" s="3">
        <f t="shared" si="65"/>
        <v>45884</v>
      </c>
      <c r="AB101" s="72">
        <f t="shared" si="89"/>
        <v>-5.9118988826201103E-4</v>
      </c>
      <c r="AC101" s="72">
        <f t="shared" si="90"/>
        <v>-8.1172658651951191E-4</v>
      </c>
      <c r="AD101" s="72">
        <f t="shared" si="91"/>
        <v>0</v>
      </c>
      <c r="AE101" s="72">
        <f t="shared" si="92"/>
        <v>-1.00826348135141E-3</v>
      </c>
      <c r="AF101" s="72"/>
      <c r="AG101" s="2"/>
      <c r="AH101" s="9">
        <f t="shared" si="66"/>
        <v>45884</v>
      </c>
      <c r="AI101" s="2">
        <f t="array" ref="AI101">PRODUCT(AB$2:AB101+1)-1</f>
        <v>4.5141039381710435E-2</v>
      </c>
      <c r="AJ101" s="2">
        <f t="array" ref="AJ101">PRODUCT($AC$2:AC101+1)-1</f>
        <v>5.2387129379004804E-2</v>
      </c>
      <c r="AK101" s="2" cm="1">
        <f t="array" ref="AK101">IFERROR(PRODUCT($AD$2:AD101+1)-1,"#N/A")</f>
        <v>8.8343242194981686E-2</v>
      </c>
      <c r="AL101" s="2">
        <f t="array" ref="AL101">PRODUCT(AE$2:AE101+1)-1</f>
        <v>5.5087374905042008E-2</v>
      </c>
      <c r="AM101" s="2"/>
      <c r="AN101" s="2"/>
      <c r="AO101" s="3">
        <f t="shared" si="67"/>
        <v>45884</v>
      </c>
      <c r="AP101" s="2">
        <f t="shared" si="94"/>
        <v>-7.5850676342970177E-4</v>
      </c>
      <c r="AQ101" s="2">
        <f t="shared" si="68"/>
        <v>-1.1781386342968488E-4</v>
      </c>
      <c r="AR101" s="2">
        <f t="shared" si="95"/>
        <v>8.3171037945388715E-3</v>
      </c>
      <c r="AS101" s="2" t="e">
        <f t="shared" si="119"/>
        <v>#N/A</v>
      </c>
      <c r="AT101" s="2">
        <f t="array" ref="AT101">PRODUCT($AP$2:AP101+1)-1</f>
        <v>6.7956136528250388E-2</v>
      </c>
      <c r="AU101" s="2">
        <f t="shared" si="69"/>
        <v>5.1682249211271181E-2</v>
      </c>
      <c r="AV101" s="69">
        <f t="shared" si="120"/>
        <v>106.79561365282517</v>
      </c>
      <c r="AW101" s="69">
        <f t="shared" si="70"/>
        <v>105.16822492112712</v>
      </c>
      <c r="AX101" s="2"/>
      <c r="AY101" s="2">
        <f t="shared" si="108"/>
        <v>-6.0666335595697398E-4</v>
      </c>
      <c r="AZ101" s="2">
        <f t="shared" si="109"/>
        <v>-8.0284743691455616E-4</v>
      </c>
      <c r="BA101" s="2">
        <f t="shared" si="121"/>
        <v>-1.9618408095758218E-4</v>
      </c>
      <c r="BB101" s="2">
        <f t="shared" si="110"/>
        <v>-1.5508498323087426E-4</v>
      </c>
      <c r="BC101" s="2"/>
      <c r="BD101" s="78">
        <f t="shared" si="71"/>
        <v>45884</v>
      </c>
      <c r="BE101" s="2">
        <f t="shared" si="111"/>
        <v>-7.5423964537350363E-4</v>
      </c>
      <c r="BF101" s="72">
        <f t="shared" si="100"/>
        <v>-1.5508498323087426E-4</v>
      </c>
      <c r="BG101" s="2" cm="1">
        <f t="array" ref="BG101">(PRODUCT(BF$2:BF101+1))-1</f>
        <v>-2.8498388088049609E-5</v>
      </c>
      <c r="BH101" s="72">
        <f t="shared" si="101"/>
        <v>8.3456021826269211E-3</v>
      </c>
      <c r="BI101" s="73">
        <f t="shared" si="102"/>
        <v>-107909.21930770372</v>
      </c>
      <c r="BJ101" s="74">
        <f>SUM($BI$2:BI101)</f>
        <v>19740148.289592139</v>
      </c>
      <c r="BK101" s="72">
        <f t="shared" si="72"/>
        <v>-4.8607791541052528E-5</v>
      </c>
      <c r="BL101" s="2">
        <f>SUM($BK$2:BK101)</f>
        <v>4.8197732650583124E-3</v>
      </c>
      <c r="BM101" s="2"/>
      <c r="BN101" s="79">
        <f t="shared" si="73"/>
        <v>45884</v>
      </c>
      <c r="BO101" s="2">
        <f t="array" ref="BO101">(PRODUCT(AB$2:AB101+1)-1)-(PRODUCT($K$2:$K101+1)-1)</f>
        <v>-6.5412098295607457E-3</v>
      </c>
      <c r="BP101" s="2">
        <f t="array" ref="BP101">AJ101-(PRODUCT($K$2:K101+1)-1)</f>
        <v>7.0488016773362361E-4</v>
      </c>
      <c r="BQ101" s="2" t="e">
        <f>NA()</f>
        <v>#N/A</v>
      </c>
      <c r="BR101" s="2">
        <f t="array" ref="BR101">(PRODUCT(AE$2:AE101+1)-1)-(PRODUCT($K$2:$K101+1)-1)</f>
        <v>3.4051256937708274E-3</v>
      </c>
      <c r="BS101" s="2"/>
      <c r="BT101" s="3">
        <f t="shared" si="74"/>
        <v>45884</v>
      </c>
      <c r="BU101" s="2">
        <f t="shared" si="75"/>
        <v>-8.1172658651951191E-4</v>
      </c>
      <c r="BV101" s="2">
        <f t="shared" si="76"/>
        <v>-1.7103368651949502E-4</v>
      </c>
      <c r="BW101" s="2" cm="1">
        <f t="array" ref="BW101">PRODUCT($BU$2:BU101+1)-1</f>
        <v>5.2387129379004804E-2</v>
      </c>
      <c r="BX101" s="2">
        <f t="array" ref="BX101">BW101-(PRODUCT($K$2:K101+1)-1)</f>
        <v>7.0488016773362361E-4</v>
      </c>
      <c r="BY101" s="2">
        <f t="shared" si="77"/>
        <v>-1.8673232477037101E-5</v>
      </c>
      <c r="BZ101" s="2"/>
      <c r="CC101" s="3">
        <v>44789</v>
      </c>
      <c r="CD101" s="2">
        <v>2.1089376223295498E-3</v>
      </c>
      <c r="CE101" s="2">
        <v>2.6822255659058099E-3</v>
      </c>
      <c r="CF101" s="2" t="e">
        <f>NA()</f>
        <v>#N/A</v>
      </c>
      <c r="CG101" s="2">
        <v>1.5979588392081002E-3</v>
      </c>
      <c r="CH101" s="2">
        <v>1.815927008592455E-3</v>
      </c>
      <c r="CJ101" s="9">
        <f t="shared" si="78"/>
        <v>44789</v>
      </c>
      <c r="CK101" s="2">
        <f t="array" ref="CK101">PRODUCT(CD$2:CD101+1)-1</f>
        <v>-7.5595270191839425E-3</v>
      </c>
      <c r="CL101" s="2">
        <f t="array" ref="CL101">PRODUCT(CE$2:CE101+1)-1</f>
        <v>-2.0286932753397213E-3</v>
      </c>
      <c r="CM101" s="2"/>
      <c r="CN101" s="2">
        <f t="array" ref="CN101">PRODUCT(CG$2:CG101+1)-1</f>
        <v>-3.1170451621957862E-2</v>
      </c>
      <c r="CO101" s="2">
        <f t="array" ref="CO101">PRODUCT(CH$2:CH101+1)-1</f>
        <v>-3.3564871331607238E-2</v>
      </c>
      <c r="CQ101" s="9">
        <f t="shared" si="79"/>
        <v>44789</v>
      </c>
      <c r="CR101" s="72">
        <f t="shared" si="80"/>
        <v>2.6005344312423295E-2</v>
      </c>
      <c r="CS101" s="72">
        <f t="shared" si="81"/>
        <v>3.1536178056267516E-2</v>
      </c>
      <c r="CT101" s="72"/>
      <c r="CU101" s="72">
        <f t="shared" si="82"/>
        <v>2.3944197096493758E-3</v>
      </c>
      <c r="CV101" s="72"/>
      <c r="CW101" s="3">
        <f t="shared" si="83"/>
        <v>44789</v>
      </c>
      <c r="CX101" s="75">
        <f t="shared" si="103"/>
        <v>96.533576459140875</v>
      </c>
      <c r="CY101" s="75">
        <f t="shared" si="104"/>
        <v>96.218308660881462</v>
      </c>
      <c r="CZ101" s="75">
        <f t="shared" si="105"/>
        <v>100.32765884439996</v>
      </c>
      <c r="DA101" s="72">
        <f>(CZ101/MAX($CZ$2:CZ101))-1</f>
        <v>-1.1719211659519835E-2</v>
      </c>
      <c r="DC101" s="3">
        <f t="shared" si="84"/>
        <v>44789</v>
      </c>
      <c r="DD101" s="2">
        <f t="shared" si="85"/>
        <v>2.930106137370948E-4</v>
      </c>
      <c r="DE101" s="2">
        <f t="shared" si="86"/>
        <v>8.6629855731335491E-4</v>
      </c>
      <c r="DF101" s="2" t="e">
        <f>NA()</f>
        <v>#N/A</v>
      </c>
      <c r="DG101" s="2">
        <f t="shared" si="87"/>
        <v>-2.1796816938435487E-4</v>
      </c>
      <c r="DH101" s="69"/>
      <c r="DI101" s="3">
        <f t="shared" si="122"/>
        <v>44789</v>
      </c>
      <c r="DJ101" s="2">
        <f t="shared" si="123"/>
        <v>4.4578879884399972E-2</v>
      </c>
      <c r="DK101" s="2">
        <f t="shared" si="124"/>
        <v>3.1055864264648344E-2</v>
      </c>
      <c r="DL101" s="2" t="e">
        <f>NA()</f>
        <v>#N/A</v>
      </c>
      <c r="DM101" s="2">
        <f t="shared" si="125"/>
        <v>1.504064147999926E-2</v>
      </c>
      <c r="DO101" s="2">
        <f t="shared" si="106"/>
        <v>1.8669703874557894E-2</v>
      </c>
      <c r="DP101" s="72">
        <f t="shared" si="107"/>
        <v>-2.1796816938435487E-4</v>
      </c>
      <c r="DQ101" s="72">
        <v>1.0999999999999999E-2</v>
      </c>
      <c r="DR101" s="72">
        <f t="shared" si="112"/>
        <v>-1.284246327278547E-4</v>
      </c>
      <c r="DS101" s="2" cm="1">
        <f t="array" ref="DS101">PRODUCT($DR$68:DR101+1)-1</f>
        <v>-3.335372399406622E-3</v>
      </c>
      <c r="DT101" s="2" cm="1">
        <f t="array" ref="DT101">PRODUCT($DP$68:DP101+1)-1</f>
        <v>-5.8976234657323046E-3</v>
      </c>
      <c r="DU101" s="72">
        <f>DS101-MAX($DS$68:DS101)</f>
        <v>-4.0053538037706504E-3</v>
      </c>
      <c r="EM101" s="72"/>
      <c r="EN101" s="72"/>
      <c r="EO101" s="72"/>
      <c r="EP101" s="72"/>
      <c r="EQ101" s="72"/>
      <c r="ER101" s="72"/>
      <c r="ES101" s="72"/>
      <c r="ET101" s="72"/>
      <c r="EU101" s="72"/>
      <c r="EV101" s="72"/>
      <c r="EX101" s="72"/>
      <c r="EY101" s="72"/>
      <c r="EZ101" s="72"/>
      <c r="FP101" s="3"/>
      <c r="FR101" s="2"/>
    </row>
    <row r="102" spans="1:174" x14ac:dyDescent="0.3">
      <c r="A102" s="3">
        <f t="shared" si="113"/>
        <v>45887</v>
      </c>
      <c r="B102" s="47" t="s">
        <v>185</v>
      </c>
      <c r="C102" s="2">
        <f>VLOOKUP(C$1,EMD_Returns!$B:$XFD,MATCH('Headline Attribution'!$B102,EMD_Returns!$8:$8,0)-1,FALSE)/100</f>
        <v>6.9752021985536306E-4</v>
      </c>
      <c r="D102" s="2">
        <f>VLOOKUP(D$1,EMD_Returns!$B:$XFD,MATCH('Headline Attribution'!$B102,EMD_Returns!$8:$8,0)-1,FALSE)/100</f>
        <v>-4.7036436005742899E-4</v>
      </c>
      <c r="E102" s="2">
        <f>IFERROR(VLOOKUP(E$1,EMD_Returns!$B:$XFD,MATCH('Headline Attribution'!$B102,EMD_Returns!$8:$8,0)-1,FALSE)/100,"#N/A")</f>
        <v>-9.4400113992576496E-4</v>
      </c>
      <c r="F102" s="2">
        <f>VLOOKUP(F$1,EMD_Returns!$B:$XFD,MATCH('Headline Attribution'!$B102,EMD_Returns!$8:$8,0)-1,FALSE)/100</f>
        <v>7.6698319718371299E-4</v>
      </c>
      <c r="G102" s="2"/>
      <c r="I102" s="9">
        <f t="shared" si="63"/>
        <v>45887</v>
      </c>
      <c r="J102" s="2">
        <f>VLOOKUP(J$1,EMD_Returns!$B:$XFD,MATCH('Headline Attribution'!$B102,EMD_Returns!$8:$8,0)-1,FALSE)/100</f>
        <v>2.80967172124225E-4</v>
      </c>
      <c r="K102" s="85">
        <f>VLOOKUP(K$1,EMD_Returns!$B:$XFD,MATCH('Headline Attribution'!$B102,EMD_Returns!$32:$32,0)-1,FALSE)/100</f>
        <v>-5.8394810000028697E-5</v>
      </c>
      <c r="L102" s="2">
        <f t="shared" si="114"/>
        <v>3.3936198212425371E-4</v>
      </c>
      <c r="M102" s="2">
        <f t="shared" si="115"/>
        <v>8.6763416003294846E-3</v>
      </c>
      <c r="N102" s="2" t="e">
        <f t="shared" si="116"/>
        <v>#N/A</v>
      </c>
      <c r="O102" s="2">
        <f t="array" ref="O102">(PRODUCT($J$2:J102+1))-1</f>
        <v>6.0297178026477605E-2</v>
      </c>
      <c r="P102" s="2">
        <f t="array" ref="P102">(PRODUCT($K$2:K102+1))-1</f>
        <v>5.162083642614812E-2</v>
      </c>
      <c r="Q102" s="69">
        <f t="shared" si="117"/>
        <v>106.02971780264771</v>
      </c>
      <c r="R102" s="69">
        <f t="shared" si="118"/>
        <v>105.16208364261482</v>
      </c>
      <c r="T102" s="3">
        <f t="shared" si="64"/>
        <v>45887</v>
      </c>
      <c r="U102" s="70">
        <f>VLOOKUP(U$1,Market_Values!B:XFD,MATCH('Headline Attribution'!$B102,EMD_Returns!$8:$8,0)-1,FALSE)</f>
        <v>191766989.10681501</v>
      </c>
      <c r="V102" s="70">
        <f>VLOOKUP(V$1,Market_Values!$B:$XFD,MATCH('Headline Attribution'!$B102,EMD_Returns!$8:$8,0)-1,FALSE)</f>
        <v>198223142.37125</v>
      </c>
      <c r="W102" s="70">
        <f>VLOOKUP(W$1,Market_Values!$B:$XFD,MATCH('Headline Attribution'!$B102,EMD_Returns!$8:$8,0)-1,FALSE)</f>
        <v>108842117.64624</v>
      </c>
      <c r="X102" s="70">
        <f>VLOOKUP(X$1,Market_Values!$B:$XFD,MATCH('Headline Attribution'!$B102,EMD_Returns!$8:$8,0)-1,FALSE)</f>
        <v>416402563.29686499</v>
      </c>
      <c r="Y102" s="70"/>
      <c r="Z102" s="71"/>
      <c r="AA102" s="3">
        <f t="shared" si="65"/>
        <v>45887</v>
      </c>
      <c r="AB102" s="72">
        <f t="shared" si="89"/>
        <v>6.9752021985536306E-4</v>
      </c>
      <c r="AC102" s="72">
        <f t="shared" si="90"/>
        <v>-4.7036436005742899E-4</v>
      </c>
      <c r="AD102" s="72">
        <f t="shared" si="91"/>
        <v>-9.4400113992576496E-4</v>
      </c>
      <c r="AE102" s="72">
        <f t="shared" si="92"/>
        <v>7.6698319718371299E-4</v>
      </c>
      <c r="AF102" s="72"/>
      <c r="AG102" s="2"/>
      <c r="AH102" s="9">
        <f t="shared" si="66"/>
        <v>45887</v>
      </c>
      <c r="AI102" s="2">
        <f t="array" ref="AI102">PRODUCT(AB$2:AB102+1)-1</f>
        <v>4.5870046389279828E-2</v>
      </c>
      <c r="AJ102" s="2">
        <f t="array" ref="AJ102">PRODUCT($AC$2:AC102+1)-1</f>
        <v>5.1892123980361804E-2</v>
      </c>
      <c r="AK102" s="2" cm="1">
        <f t="array" ref="AK102">IFERROR(PRODUCT($AD$2:AD102+1)-1,"#N/A")</f>
        <v>8.7315844933719022E-2</v>
      </c>
      <c r="AL102" s="2">
        <f t="array" ref="AL102">PRODUCT(AE$2:AE102+1)-1</f>
        <v>5.5896609193154756E-2</v>
      </c>
      <c r="AM102" s="2"/>
      <c r="AN102" s="2"/>
      <c r="AO102" s="3">
        <f t="shared" si="67"/>
        <v>45887</v>
      </c>
      <c r="AP102" s="2">
        <f t="shared" si="94"/>
        <v>2.8096717212430962E-4</v>
      </c>
      <c r="AQ102" s="2">
        <f t="shared" si="68"/>
        <v>3.3936198212433834E-4</v>
      </c>
      <c r="AR102" s="2">
        <f t="shared" si="95"/>
        <v>8.6763416003294846E-3</v>
      </c>
      <c r="AS102" s="2" t="e">
        <f t="shared" si="119"/>
        <v>#N/A</v>
      </c>
      <c r="AT102" s="2">
        <f t="array" ref="AT102">PRODUCT($AP$2:AP102+1)-1</f>
        <v>6.8256197143883535E-2</v>
      </c>
      <c r="AU102" s="2">
        <f t="shared" si="69"/>
        <v>5.162083642614812E-2</v>
      </c>
      <c r="AV102" s="69">
        <f t="shared" si="120"/>
        <v>106.82561971438847</v>
      </c>
      <c r="AW102" s="69">
        <f t="shared" si="70"/>
        <v>105.16208364261482</v>
      </c>
      <c r="AX102" s="2"/>
      <c r="AY102" s="2">
        <f t="shared" si="108"/>
        <v>-2.1579410093316035E-4</v>
      </c>
      <c r="AZ102" s="2">
        <f t="shared" si="109"/>
        <v>1.7055296821307048E-4</v>
      </c>
      <c r="BA102" s="2">
        <f t="shared" si="121"/>
        <v>3.8634706914623083E-4</v>
      </c>
      <c r="BB102" s="2">
        <f t="shared" si="110"/>
        <v>3.0539668002759531E-4</v>
      </c>
      <c r="BC102" s="2"/>
      <c r="BD102" s="78">
        <f t="shared" si="71"/>
        <v>45887</v>
      </c>
      <c r="BE102" s="2">
        <f t="shared" si="111"/>
        <v>2.9169648369995247E-4</v>
      </c>
      <c r="BF102" s="72">
        <f t="shared" si="100"/>
        <v>3.0539668002759531E-4</v>
      </c>
      <c r="BG102" s="2" cm="1">
        <f t="array" ref="BG102">(PRODUCT(BF$2:BF102+1))-1</f>
        <v>2.7688958862626123E-4</v>
      </c>
      <c r="BH102" s="72">
        <f t="shared" si="101"/>
        <v>8.3994520117032234E-3</v>
      </c>
      <c r="BI102" s="73">
        <f t="shared" si="102"/>
        <v>310595.90005244524</v>
      </c>
      <c r="BJ102" s="74">
        <f>SUM($BI$2:BI102)</f>
        <v>20050744.189644586</v>
      </c>
      <c r="BK102" s="72">
        <f t="shared" si="72"/>
        <v>-1.2114351548688198E-4</v>
      </c>
      <c r="BL102" s="2">
        <f>SUM($BK$2:BK102)</f>
        <v>4.6986297495714303E-3</v>
      </c>
      <c r="BM102" s="2"/>
      <c r="BN102" s="79">
        <f t="shared" si="73"/>
        <v>45887</v>
      </c>
      <c r="BO102" s="2">
        <f t="array" ref="BO102">(PRODUCT(AB$2:AB102+1)-1)-(PRODUCT($K$2:$K102+1)-1)</f>
        <v>-5.7507900368682918E-3</v>
      </c>
      <c r="BP102" s="2">
        <f t="array" ref="BP102">AJ102-(PRODUCT($K$2:K102+1)-1)</f>
        <v>2.7128755421368389E-4</v>
      </c>
      <c r="BQ102" s="2" t="e">
        <f>NA()</f>
        <v>#N/A</v>
      </c>
      <c r="BR102" s="2">
        <f t="array" ref="BR102">(PRODUCT(AE$2:AE102+1)-1)-(PRODUCT($K$2:$K102+1)-1)</f>
        <v>4.2757727670066359E-3</v>
      </c>
      <c r="BS102" s="2"/>
      <c r="BT102" s="3">
        <f t="shared" si="74"/>
        <v>45887</v>
      </c>
      <c r="BU102" s="2">
        <f t="shared" si="75"/>
        <v>-4.7036436005742899E-4</v>
      </c>
      <c r="BV102" s="2">
        <f t="shared" si="76"/>
        <v>-4.1196955005740028E-4</v>
      </c>
      <c r="BW102" s="2" cm="1">
        <f t="array" ref="BW102">PRODUCT($BU$2:BU102+1)-1</f>
        <v>5.1892123980361804E-2</v>
      </c>
      <c r="BX102" s="2">
        <f t="array" ref="BX102">BW102-(PRODUCT($K$2:K102+1)-1)</f>
        <v>2.7128755421368389E-4</v>
      </c>
      <c r="BY102" s="2">
        <f t="shared" si="77"/>
        <v>-4.5012443196688783E-5</v>
      </c>
      <c r="BZ102" s="2"/>
      <c r="CC102" s="3">
        <v>44790</v>
      </c>
      <c r="CD102" s="2">
        <v>-3.6007926942032099E-3</v>
      </c>
      <c r="CE102" s="2">
        <v>-2.0986935536695399E-3</v>
      </c>
      <c r="CF102" s="2" t="e">
        <f>NA()</f>
        <v>#N/A</v>
      </c>
      <c r="CG102" s="2">
        <v>-5.1475997527186098E-3</v>
      </c>
      <c r="CH102" s="2">
        <v>-5.2863269185828843E-3</v>
      </c>
      <c r="CJ102" s="9">
        <f t="shared" si="78"/>
        <v>44790</v>
      </c>
      <c r="CK102" s="2">
        <f t="array" ref="CK102">PRODUCT(CD$2:CD102+1)-1</f>
        <v>-1.1133099423724868E-2</v>
      </c>
      <c r="CL102" s="2">
        <f t="array" ref="CL102">PRODUCT(CE$2:CE102+1)-1</f>
        <v>-4.1231292235098804E-3</v>
      </c>
      <c r="CM102" s="2"/>
      <c r="CN102" s="2">
        <f t="array" ref="CN102">PRODUCT(CG$2:CG102+1)-1</f>
        <v>-3.6157598365615162E-2</v>
      </c>
      <c r="CO102" s="2">
        <f t="array" ref="CO102">PRODUCT(CH$2:CH102+1)-1</f>
        <v>-3.8673763367351066E-2</v>
      </c>
      <c r="CQ102" s="9">
        <f t="shared" si="79"/>
        <v>44790</v>
      </c>
      <c r="CR102" s="72">
        <f t="shared" si="80"/>
        <v>2.7540663943626198E-2</v>
      </c>
      <c r="CS102" s="72">
        <f t="shared" si="81"/>
        <v>3.4550634143841186E-2</v>
      </c>
      <c r="CT102" s="72"/>
      <c r="CU102" s="72">
        <f t="shared" si="82"/>
        <v>2.5161650017359039E-3</v>
      </c>
      <c r="CV102" s="72"/>
      <c r="CW102" s="3">
        <f t="shared" si="83"/>
        <v>44790</v>
      </c>
      <c r="CX102" s="75">
        <f t="shared" si="103"/>
        <v>96.036660244830756</v>
      </c>
      <c r="CY102" s="75">
        <f t="shared" si="104"/>
        <v>95.709667225746927</v>
      </c>
      <c r="CZ102" s="75">
        <f t="shared" si="105"/>
        <v>100.34165098318914</v>
      </c>
      <c r="DA102" s="72">
        <f>(CZ102/MAX($CZ$2:CZ102))-1</f>
        <v>-1.1581381652197686E-2</v>
      </c>
      <c r="DC102" s="3">
        <f t="shared" si="84"/>
        <v>44790</v>
      </c>
      <c r="DD102" s="2">
        <f t="shared" si="85"/>
        <v>1.6855342243796744E-3</v>
      </c>
      <c r="DE102" s="2">
        <f t="shared" si="86"/>
        <v>3.1876333649133444E-3</v>
      </c>
      <c r="DF102" s="2" t="e">
        <f>NA()</f>
        <v>#N/A</v>
      </c>
      <c r="DG102" s="2">
        <f t="shared" si="87"/>
        <v>1.3872716586427452E-4</v>
      </c>
      <c r="DH102" s="69"/>
      <c r="DI102" s="3">
        <f t="shared" si="122"/>
        <v>44790</v>
      </c>
      <c r="DJ102" s="2">
        <f t="shared" si="123"/>
        <v>4.5083982382572212E-2</v>
      </c>
      <c r="DK102" s="2">
        <f t="shared" si="124"/>
        <v>3.1960837069341982E-2</v>
      </c>
      <c r="DL102" s="2" t="e">
        <f>NA()</f>
        <v>#N/A</v>
      </c>
      <c r="DM102" s="2">
        <f t="shared" si="125"/>
        <v>1.4992094291925108E-2</v>
      </c>
      <c r="DO102" s="2">
        <f t="shared" si="106"/>
        <v>1.8487743059790913E-2</v>
      </c>
      <c r="DP102" s="72">
        <f t="shared" si="107"/>
        <v>1.3872716586427452E-4</v>
      </c>
      <c r="DQ102" s="72">
        <v>1.0999999999999999E-2</v>
      </c>
      <c r="DR102" s="72">
        <f t="shared" si="112"/>
        <v>8.2541109510869524E-5</v>
      </c>
      <c r="DS102" s="2" cm="1">
        <f t="array" ref="DS102">PRODUCT($DR$68:DR102+1)-1</f>
        <v>-3.2531065952342564E-3</v>
      </c>
      <c r="DT102" s="2" cm="1">
        <f t="array" ref="DT102">PRODUCT($DP$68:DP102+1)-1</f>
        <v>-5.7597144604566441E-3</v>
      </c>
      <c r="DU102" s="72">
        <f>DS102-MAX($DS$68:DS102)</f>
        <v>-3.9230879995982848E-3</v>
      </c>
      <c r="EM102" s="72"/>
      <c r="EN102" s="72"/>
      <c r="EO102" s="72"/>
      <c r="EP102" s="72"/>
      <c r="EQ102" s="72"/>
      <c r="ER102" s="72"/>
      <c r="ES102" s="72"/>
      <c r="ET102" s="72"/>
      <c r="EU102" s="72"/>
      <c r="EV102" s="72"/>
      <c r="EX102" s="72"/>
      <c r="EY102" s="72"/>
      <c r="EZ102" s="72"/>
      <c r="FP102" s="3"/>
      <c r="FR102" s="2"/>
    </row>
    <row r="103" spans="1:174" x14ac:dyDescent="0.3">
      <c r="A103" s="3">
        <f t="shared" si="113"/>
        <v>45888</v>
      </c>
      <c r="B103" s="47" t="s">
        <v>186</v>
      </c>
      <c r="C103" s="2">
        <f>VLOOKUP(C$1,EMD_Returns!$B:$XFD,MATCH('Headline Attribution'!$B103,EMD_Returns!$8:$8,0)-1,FALSE)/100</f>
        <v>3.7304811651228702E-4</v>
      </c>
      <c r="D103" s="2">
        <f>VLOOKUP(D$1,EMD_Returns!$B:$XFD,MATCH('Headline Attribution'!$B103,EMD_Returns!$8:$8,0)-1,FALSE)/100</f>
        <v>9.8237886469121404E-5</v>
      </c>
      <c r="E103" s="2">
        <f>IFERROR(VLOOKUP(E$1,EMD_Returns!$B:$XFD,MATCH('Headline Attribution'!$B103,EMD_Returns!$8:$8,0)-1,FALSE)/100,"#N/A")</f>
        <v>-2.3176623700771299E-4</v>
      </c>
      <c r="F103" s="2">
        <f>VLOOKUP(F$1,EMD_Returns!$B:$XFD,MATCH('Headline Attribution'!$B103,EMD_Returns!$8:$8,0)-1,FALSE)/100</f>
        <v>7.1375992838773605E-4</v>
      </c>
      <c r="G103" s="2"/>
      <c r="I103" s="9">
        <f t="shared" si="63"/>
        <v>45888</v>
      </c>
      <c r="J103" s="2">
        <f>VLOOKUP(J$1,EMD_Returns!$B:$XFD,MATCH('Headline Attribution'!$B103,EMD_Returns!$8:$8,0)-1,FALSE)/100</f>
        <v>3.9682384682504496E-4</v>
      </c>
      <c r="K103" s="85">
        <f>VLOOKUP(K$1,EMD_Returns!$B:$XFD,MATCH('Headline Attribution'!$B103,EMD_Returns!$32:$32,0)-1,FALSE)/100</f>
        <v>9.7098690000008202E-4</v>
      </c>
      <c r="L103" s="2">
        <f t="shared" si="114"/>
        <v>-5.74163053175037E-4</v>
      </c>
      <c r="M103" s="2">
        <f t="shared" si="115"/>
        <v>8.0759827493546155E-3</v>
      </c>
      <c r="N103" s="2" t="e">
        <f t="shared" si="116"/>
        <v>#N/A</v>
      </c>
      <c r="O103" s="2">
        <f t="array" ref="O103">(PRODUCT($J$2:J103+1))-1</f>
        <v>6.0717929231439705E-2</v>
      </c>
      <c r="P103" s="2">
        <f t="array" ref="P103">(PRODUCT($K$2:K103+1))-1</f>
        <v>5.2641946482085089E-2</v>
      </c>
      <c r="Q103" s="69">
        <f t="shared" si="117"/>
        <v>106.07179292314393</v>
      </c>
      <c r="R103" s="69">
        <f t="shared" si="118"/>
        <v>105.26419464820852</v>
      </c>
      <c r="T103" s="3">
        <f t="shared" si="64"/>
        <v>45888</v>
      </c>
      <c r="U103" s="70">
        <f>VLOOKUP(U$1,Market_Values!B:XFD,MATCH('Headline Attribution'!$B103,EMD_Returns!$8:$8,0)-1,FALSE)</f>
        <v>191920455.78984201</v>
      </c>
      <c r="V103" s="70">
        <f>VLOOKUP(V$1,Market_Values!$B:$XFD,MATCH('Headline Attribution'!$B103,EMD_Returns!$8:$8,0)-1,FALSE)</f>
        <v>198129905.26973999</v>
      </c>
      <c r="W103" s="70">
        <f>VLOOKUP(W$1,Market_Values!$B:$XFD,MATCH('Headline Attribution'!$B103,EMD_Returns!$8:$8,0)-1,FALSE)</f>
        <v>108739370.56310999</v>
      </c>
      <c r="X103" s="70">
        <f>VLOOKUP(X$1,Market_Values!$B:$XFD,MATCH('Headline Attribution'!$B103,EMD_Returns!$8:$8,0)-1,FALSE)</f>
        <v>416722344.91439199</v>
      </c>
      <c r="Y103" s="70"/>
      <c r="Z103" s="71"/>
      <c r="AA103" s="3">
        <f t="shared" si="65"/>
        <v>45888</v>
      </c>
      <c r="AB103" s="72">
        <f t="shared" si="89"/>
        <v>3.7304811651228702E-4</v>
      </c>
      <c r="AC103" s="72">
        <f t="shared" si="90"/>
        <v>9.8237886469121404E-5</v>
      </c>
      <c r="AD103" s="72">
        <f t="shared" si="91"/>
        <v>-2.3176623700771299E-4</v>
      </c>
      <c r="AE103" s="72">
        <f t="shared" si="92"/>
        <v>7.1375992838773605E-4</v>
      </c>
      <c r="AF103" s="72"/>
      <c r="AG103" s="2"/>
      <c r="AH103" s="9">
        <f t="shared" si="66"/>
        <v>45888</v>
      </c>
      <c r="AI103" s="2">
        <f t="array" ref="AI103">PRODUCT(AB$2:AB103+1)-1</f>
        <v>4.6260206240201995E-2</v>
      </c>
      <c r="AJ103" s="2">
        <f t="array" ref="AJ103">PRODUCT($AC$2:AC103+1)-1</f>
        <v>5.1995459639415209E-2</v>
      </c>
      <c r="AK103" s="2" cm="1">
        <f t="array" ref="AK103">IFERROR(PRODUCT($AD$2:AD103+1)-1,"#N/A")</f>
        <v>8.7063841831899857E-2</v>
      </c>
      <c r="AL103" s="2">
        <f t="array" ref="AL103">PRODUCT(AE$2:AE103+1)-1</f>
        <v>5.6650265881317274E-2</v>
      </c>
      <c r="AM103" s="2"/>
      <c r="AN103" s="2"/>
      <c r="AO103" s="3">
        <f t="shared" si="67"/>
        <v>45888</v>
      </c>
      <c r="AP103" s="2">
        <f t="shared" si="94"/>
        <v>3.9682384682509153E-4</v>
      </c>
      <c r="AQ103" s="2">
        <f t="shared" si="68"/>
        <v>-5.7416305317499049E-4</v>
      </c>
      <c r="AR103" s="2">
        <f t="shared" si="95"/>
        <v>8.0759827493546155E-3</v>
      </c>
      <c r="AS103" s="2" t="e">
        <f t="shared" si="119"/>
        <v>#N/A</v>
      </c>
      <c r="AT103" s="2">
        <f t="array" ref="AT103">PRODUCT($AP$2:AP103+1)-1</f>
        <v>6.8680106677428965E-2</v>
      </c>
      <c r="AU103" s="2">
        <f t="shared" si="69"/>
        <v>5.2641946482085089E-2</v>
      </c>
      <c r="AV103" s="69">
        <f t="shared" si="120"/>
        <v>106.86801066774299</v>
      </c>
      <c r="AW103" s="69">
        <f t="shared" si="70"/>
        <v>105.26419464820852</v>
      </c>
      <c r="AX103" s="2"/>
      <c r="AY103" s="2">
        <f t="shared" si="108"/>
        <v>1.9341052594971483E-4</v>
      </c>
      <c r="AZ103" s="2">
        <f t="shared" si="109"/>
        <v>4.0312995771352004E-4</v>
      </c>
      <c r="BA103" s="2">
        <f t="shared" si="121"/>
        <v>2.0971943176380521E-4</v>
      </c>
      <c r="BB103" s="2">
        <f t="shared" si="110"/>
        <v>1.6575556720798272E-4</v>
      </c>
      <c r="BC103" s="2"/>
      <c r="BD103" s="78">
        <f t="shared" si="71"/>
        <v>45888</v>
      </c>
      <c r="BE103" s="2">
        <f t="shared" si="111"/>
        <v>3.9637288554963398E-4</v>
      </c>
      <c r="BF103" s="72">
        <f t="shared" si="100"/>
        <v>1.6575556720798272E-4</v>
      </c>
      <c r="BG103" s="2" cm="1">
        <f t="array" ref="BG103">(PRODUCT(BF$2:BF103+1))-1</f>
        <v>4.4269105182492829E-4</v>
      </c>
      <c r="BH103" s="72">
        <f t="shared" si="101"/>
        <v>7.6332916975296872E-3</v>
      </c>
      <c r="BI103" s="73">
        <f t="shared" si="102"/>
        <v>-525653.20908310777</v>
      </c>
      <c r="BJ103" s="74">
        <f>SUM($BI$2:BI103)</f>
        <v>19525090.98056148</v>
      </c>
      <c r="BK103" s="72">
        <f t="shared" si="72"/>
        <v>6.7570721638860625E-6</v>
      </c>
      <c r="BL103" s="2">
        <f>SUM($BK$2:BK103)</f>
        <v>4.7053868217353167E-3</v>
      </c>
      <c r="BM103" s="2"/>
      <c r="BN103" s="79">
        <f t="shared" si="73"/>
        <v>45888</v>
      </c>
      <c r="BO103" s="2">
        <f t="array" ref="BO103">(PRODUCT(AB$2:AB103+1)-1)-(PRODUCT($K$2:$K103+1)-1)</f>
        <v>-6.3817402418830937E-3</v>
      </c>
      <c r="BP103" s="2">
        <f t="array" ref="BP103">AJ103-(PRODUCT($K$2:K103+1)-1)</f>
        <v>-6.4648684266987999E-4</v>
      </c>
      <c r="BQ103" s="2" t="e">
        <f>NA()</f>
        <v>#N/A</v>
      </c>
      <c r="BR103" s="2">
        <f t="array" ref="BR103">(PRODUCT(AE$2:AE103+1)-1)-(PRODUCT($K$2:$K103+1)-1)</f>
        <v>4.0083193992321853E-3</v>
      </c>
      <c r="BS103" s="2"/>
      <c r="BT103" s="3">
        <f t="shared" si="74"/>
        <v>45888</v>
      </c>
      <c r="BU103" s="2">
        <f t="shared" si="75"/>
        <v>9.8237886469121404E-5</v>
      </c>
      <c r="BV103" s="2">
        <f t="shared" si="76"/>
        <v>-8.7274901353096056E-4</v>
      </c>
      <c r="BW103" s="2" cm="1">
        <f t="array" ref="BW103">PRODUCT($BU$2:BU103+1)-1</f>
        <v>5.1995459639415209E-2</v>
      </c>
      <c r="BX103" s="2">
        <f t="array" ref="BX103">BW103-(PRODUCT($K$2:K103+1)-1)</f>
        <v>-6.4648684266987999E-4</v>
      </c>
      <c r="BY103" s="2">
        <f t="shared" si="77"/>
        <v>-9.5329055279328012E-5</v>
      </c>
      <c r="BZ103" s="2"/>
      <c r="CC103" s="3">
        <v>44791</v>
      </c>
      <c r="CD103" s="2">
        <v>-1.03081885093559E-3</v>
      </c>
      <c r="CE103" s="2">
        <v>1.9114241735951299E-4</v>
      </c>
      <c r="CF103" s="2" t="e">
        <f>NA()</f>
        <v>#N/A</v>
      </c>
      <c r="CG103" s="2">
        <v>1.2735139900699199E-4</v>
      </c>
      <c r="CH103" s="2">
        <v>2.7302280692853564E-4</v>
      </c>
      <c r="CJ103" s="9">
        <f t="shared" si="78"/>
        <v>44791</v>
      </c>
      <c r="CK103" s="2">
        <f t="array" ref="CK103">PRODUCT(CD$2:CD103+1)-1</f>
        <v>-1.2152442065905156E-2</v>
      </c>
      <c r="CL103" s="2">
        <f t="array" ref="CL103">PRODUCT(CE$2:CE103+1)-1</f>
        <v>-3.9327749110372734E-3</v>
      </c>
      <c r="CM103" s="2"/>
      <c r="CN103" s="2">
        <f t="array" ref="CN103">PRODUCT(CG$2:CG103+1)-1</f>
        <v>-3.6034851687344771E-2</v>
      </c>
      <c r="CO103" s="2">
        <f t="array" ref="CO103">PRODUCT(CH$2:CH103+1)-1</f>
        <v>-3.8411299379851549E-2</v>
      </c>
      <c r="CQ103" s="9">
        <f t="shared" si="79"/>
        <v>44791</v>
      </c>
      <c r="CR103" s="72">
        <f t="shared" si="80"/>
        <v>2.6258857313946393E-2</v>
      </c>
      <c r="CS103" s="72">
        <f t="shared" si="81"/>
        <v>3.4478524468814276E-2</v>
      </c>
      <c r="CT103" s="72"/>
      <c r="CU103" s="72">
        <f t="shared" si="82"/>
        <v>2.3764476925067779E-3</v>
      </c>
      <c r="CV103" s="72"/>
      <c r="CW103" s="3">
        <f t="shared" si="83"/>
        <v>44791</v>
      </c>
      <c r="CX103" s="75">
        <f t="shared" si="103"/>
        <v>96.048890647868888</v>
      </c>
      <c r="CY103" s="75">
        <f t="shared" si="104"/>
        <v>95.735798147743097</v>
      </c>
      <c r="CZ103" s="75">
        <f t="shared" si="105"/>
        <v>100.32703806327766</v>
      </c>
      <c r="DA103" s="72">
        <f>(CZ103/MAX($CZ$2:CZ103))-1</f>
        <v>-1.1725326683671766E-2</v>
      </c>
      <c r="DC103" s="3">
        <f t="shared" si="84"/>
        <v>44791</v>
      </c>
      <c r="DD103" s="2">
        <f t="shared" si="85"/>
        <v>-1.3038416578641256E-3</v>
      </c>
      <c r="DE103" s="2">
        <f t="shared" si="86"/>
        <v>-8.1880389569022652E-5</v>
      </c>
      <c r="DF103" s="2" t="e">
        <f>NA()</f>
        <v>#N/A</v>
      </c>
      <c r="DG103" s="2">
        <f t="shared" si="87"/>
        <v>-1.4567140792154365E-4</v>
      </c>
      <c r="DH103" s="69"/>
      <c r="DI103" s="3">
        <f t="shared" si="122"/>
        <v>44791</v>
      </c>
      <c r="DJ103" s="2">
        <f t="shared" si="123"/>
        <v>4.3556363380695309E-2</v>
      </c>
      <c r="DK103" s="2">
        <f t="shared" si="124"/>
        <v>3.1802923170819855E-2</v>
      </c>
      <c r="DL103" s="2" t="e">
        <f>NA()</f>
        <v>#N/A</v>
      </c>
      <c r="DM103" s="2">
        <f t="shared" si="125"/>
        <v>1.3629692825602628E-2</v>
      </c>
      <c r="DO103" s="2">
        <f t="shared" si="106"/>
        <v>1.8487774133378491E-2</v>
      </c>
      <c r="DP103" s="72">
        <f t="shared" si="107"/>
        <v>-1.4567140792154365E-4</v>
      </c>
      <c r="DQ103" s="72">
        <v>1.0999999999999999E-2</v>
      </c>
      <c r="DR103" s="72">
        <f t="shared" si="112"/>
        <v>-8.6672710061076302E-5</v>
      </c>
      <c r="DS103" s="2" cm="1">
        <f t="array" ref="DS103">PRODUCT($DR$68:DR103+1)-1</f>
        <v>-3.3394973497307134E-3</v>
      </c>
      <c r="DT103" s="2" cm="1">
        <f t="array" ref="DT103">PRODUCT($DP$68:DP103+1)-1</f>
        <v>-5.904546842663505E-3</v>
      </c>
      <c r="DU103" s="72">
        <f>DS103-MAX($DS$68:DS103)</f>
        <v>-4.0094787540947419E-3</v>
      </c>
      <c r="EM103" s="72"/>
      <c r="EN103" s="72"/>
      <c r="EO103" s="72"/>
      <c r="EP103" s="72"/>
      <c r="EQ103" s="72"/>
      <c r="ER103" s="72"/>
      <c r="ES103" s="72"/>
      <c r="ET103" s="72"/>
      <c r="EU103" s="72"/>
      <c r="EV103" s="72"/>
      <c r="EX103" s="72"/>
      <c r="EY103" s="72"/>
      <c r="EZ103" s="72"/>
      <c r="FP103" s="3"/>
      <c r="FR103" s="2"/>
    </row>
    <row r="104" spans="1:174" x14ac:dyDescent="0.3">
      <c r="A104" s="3">
        <f t="shared" si="113"/>
        <v>45889</v>
      </c>
      <c r="B104" s="47" t="s">
        <v>187</v>
      </c>
      <c r="C104" s="2">
        <f>VLOOKUP(C$1,EMD_Returns!$B:$XFD,MATCH('Headline Attribution'!$B104,EMD_Returns!$8:$8,0)-1,FALSE)/100</f>
        <v>-1.09751429194715E-3</v>
      </c>
      <c r="D104" s="2">
        <f>VLOOKUP(D$1,EMD_Returns!$B:$XFD,MATCH('Headline Attribution'!$B104,EMD_Returns!$8:$8,0)-1,FALSE)/100</f>
        <v>-1.4287512779824799E-3</v>
      </c>
      <c r="E104" s="2">
        <f>IFERROR(VLOOKUP(E$1,EMD_Returns!$B:$XFD,MATCH('Headline Attribution'!$B104,EMD_Returns!$8:$8,0)-1,FALSE)/100,"#N/A")</f>
        <v>-2.9126098172782599E-4</v>
      </c>
      <c r="F104" s="2">
        <f>VLOOKUP(F$1,EMD_Returns!$B:$XFD,MATCH('Headline Attribution'!$B104,EMD_Returns!$8:$8,0)-1,FALSE)/100</f>
        <v>-1.7812783010345801E-3</v>
      </c>
      <c r="G104" s="2"/>
      <c r="I104" s="9">
        <f t="shared" si="63"/>
        <v>45889</v>
      </c>
      <c r="J104" s="2">
        <f>VLOOKUP(J$1,EMD_Returns!$B:$XFD,MATCH('Headline Attribution'!$B104,EMD_Returns!$8:$8,0)-1,FALSE)/100</f>
        <v>-1.3848092284911601E-3</v>
      </c>
      <c r="K104" s="85">
        <f>VLOOKUP(K$1,EMD_Returns!$B:$XFD,MATCH('Headline Attribution'!$B104,EMD_Returns!$32:$32,0)-1,FALSE)/100</f>
        <v>-1.4529737999999801E-3</v>
      </c>
      <c r="L104" s="2">
        <f t="shared" si="114"/>
        <v>6.8164571508819985E-5</v>
      </c>
      <c r="M104" s="2">
        <f t="shared" si="115"/>
        <v>8.1365519411484843E-3</v>
      </c>
      <c r="N104" s="2" t="e">
        <f t="shared" si="116"/>
        <v>#N/A</v>
      </c>
      <c r="O104" s="2">
        <f t="array" ref="O104">(PRODUCT($J$2:J104+1))-1</f>
        <v>5.9249037254214043E-2</v>
      </c>
      <c r="P104" s="2">
        <f t="array" ref="P104">(PRODUCT($K$2:K104+1))-1</f>
        <v>5.1112485313065559E-2</v>
      </c>
      <c r="Q104" s="69">
        <f t="shared" si="117"/>
        <v>105.92490372542136</v>
      </c>
      <c r="R104" s="69">
        <f t="shared" si="118"/>
        <v>105.11124853130657</v>
      </c>
      <c r="T104" s="3">
        <f t="shared" si="64"/>
        <v>45889</v>
      </c>
      <c r="U104" s="70">
        <f>VLOOKUP(U$1,Market_Values!B:XFD,MATCH('Headline Attribution'!$B104,EMD_Returns!$8:$8,0)-1,FALSE)</f>
        <v>191992051.354395</v>
      </c>
      <c r="V104" s="70">
        <f>VLOOKUP(V$1,Market_Values!$B:$XFD,MATCH('Headline Attribution'!$B104,EMD_Returns!$8:$8,0)-1,FALSE)</f>
        <v>198149369.13288</v>
      </c>
      <c r="W104" s="70">
        <f>VLOOKUP(W$1,Market_Values!$B:$XFD,MATCH('Headline Attribution'!$B104,EMD_Returns!$8:$8,0)-1,FALSE)</f>
        <v>108714168.44837999</v>
      </c>
      <c r="X104" s="70">
        <f>VLOOKUP(X$1,Market_Values!$B:$XFD,MATCH('Headline Attribution'!$B104,EMD_Returns!$8:$8,0)-1,FALSE)</f>
        <v>417019774.25401998</v>
      </c>
      <c r="Y104" s="70"/>
      <c r="Z104" s="71"/>
      <c r="AA104" s="3">
        <f t="shared" si="65"/>
        <v>45889</v>
      </c>
      <c r="AB104" s="72">
        <f t="shared" si="89"/>
        <v>-1.09751429194715E-3</v>
      </c>
      <c r="AC104" s="72">
        <f t="shared" si="90"/>
        <v>-1.4287512779824799E-3</v>
      </c>
      <c r="AD104" s="72">
        <f t="shared" si="91"/>
        <v>-2.9126098172782599E-4</v>
      </c>
      <c r="AE104" s="72">
        <f t="shared" si="92"/>
        <v>-1.7812783010345801E-3</v>
      </c>
      <c r="AF104" s="72"/>
      <c r="AG104" s="2"/>
      <c r="AH104" s="9">
        <f t="shared" si="66"/>
        <v>45889</v>
      </c>
      <c r="AI104" s="2">
        <f t="array" ref="AI104">PRODUCT(AB$2:AB104+1)-1</f>
        <v>4.5111920710757758E-2</v>
      </c>
      <c r="AJ104" s="2">
        <f t="array" ref="AJ104">PRODUCT($AC$2:AC104+1)-1</f>
        <v>5.0492419782023568E-2</v>
      </c>
      <c r="AK104" s="2" cm="1">
        <f t="array" ref="AK104">IFERROR(PRODUCT($AD$2:AD104+1)-1,"#N/A")</f>
        <v>8.6747222550127123E-2</v>
      </c>
      <c r="AL104" s="2">
        <f t="array" ref="AL104">PRODUCT(AE$2:AE104+1)-1</f>
        <v>5.4768077690920514E-2</v>
      </c>
      <c r="AM104" s="2"/>
      <c r="AN104" s="2"/>
      <c r="AO104" s="3">
        <f t="shared" si="67"/>
        <v>45889</v>
      </c>
      <c r="AP104" s="2">
        <f t="shared" si="94"/>
        <v>-1.3848092284911529E-3</v>
      </c>
      <c r="AQ104" s="2">
        <f t="shared" si="68"/>
        <v>6.816457150882714E-5</v>
      </c>
      <c r="AR104" s="2">
        <f t="shared" si="95"/>
        <v>8.1365519411484843E-3</v>
      </c>
      <c r="AS104" s="2" t="e">
        <f t="shared" si="119"/>
        <v>#N/A</v>
      </c>
      <c r="AT104" s="2">
        <f t="array" ref="AT104">PRODUCT($AP$2:AP104+1)-1</f>
        <v>6.7200188603397049E-2</v>
      </c>
      <c r="AU104" s="2">
        <f t="shared" si="69"/>
        <v>5.1112485313065559E-2</v>
      </c>
      <c r="AV104" s="69">
        <f t="shared" si="120"/>
        <v>106.72001886033981</v>
      </c>
      <c r="AW104" s="69">
        <f t="shared" si="70"/>
        <v>105.11124853130657</v>
      </c>
      <c r="AX104" s="2"/>
      <c r="AY104" s="2">
        <f t="shared" si="108"/>
        <v>-1.1670968535816286E-3</v>
      </c>
      <c r="AZ104" s="2">
        <f t="shared" si="109"/>
        <v>-1.4610070677132916E-3</v>
      </c>
      <c r="BA104" s="2">
        <f t="shared" si="121"/>
        <v>-2.9391021413166301E-4</v>
      </c>
      <c r="BB104" s="2">
        <f t="shared" si="110"/>
        <v>-2.3229874690251196E-4</v>
      </c>
      <c r="BC104" s="2"/>
      <c r="BD104" s="78">
        <f t="shared" si="71"/>
        <v>45889</v>
      </c>
      <c r="BE104" s="2">
        <f t="shared" si="111"/>
        <v>-1.3774183308081227E-3</v>
      </c>
      <c r="BF104" s="72">
        <f t="shared" si="100"/>
        <v>-2.3229874690251196E-4</v>
      </c>
      <c r="BG104" s="2" cm="1">
        <f t="array" ref="BG104">(PRODUCT(BF$2:BF104+1))-1</f>
        <v>2.1028946834578122E-4</v>
      </c>
      <c r="BH104" s="72">
        <f t="shared" si="101"/>
        <v>7.9262624728027031E-3</v>
      </c>
      <c r="BI104" s="73">
        <f t="shared" si="102"/>
        <v>62430.251687315627</v>
      </c>
      <c r="BJ104" s="74">
        <f>SUM($BI$2:BI104)</f>
        <v>19587521.232248794</v>
      </c>
      <c r="BK104" s="72">
        <f t="shared" si="72"/>
        <v>-8.3588736905168938E-5</v>
      </c>
      <c r="BL104" s="2">
        <f>SUM($BK$2:BK104)</f>
        <v>4.621798084830148E-3</v>
      </c>
      <c r="BM104" s="2"/>
      <c r="BN104" s="79">
        <f t="shared" si="73"/>
        <v>45889</v>
      </c>
      <c r="BO104" s="2">
        <f t="array" ref="BO104">(PRODUCT(AB$2:AB104+1)-1)-(PRODUCT($K$2:$K104+1)-1)</f>
        <v>-6.0005646023078008E-3</v>
      </c>
      <c r="BP104" s="2">
        <f t="array" ref="BP104">AJ104-(PRODUCT($K$2:K104+1)-1)</f>
        <v>-6.2006553104199114E-4</v>
      </c>
      <c r="BQ104" s="2" t="e">
        <f>NA()</f>
        <v>#N/A</v>
      </c>
      <c r="BR104" s="2">
        <f t="array" ref="BR104">(PRODUCT(AE$2:AE104+1)-1)-(PRODUCT($K$2:$K104+1)-1)</f>
        <v>3.6555923778549548E-3</v>
      </c>
      <c r="BS104" s="2"/>
      <c r="BT104" s="3">
        <f t="shared" si="74"/>
        <v>45889</v>
      </c>
      <c r="BU104" s="2">
        <f t="shared" si="75"/>
        <v>-1.4287512779824799E-3</v>
      </c>
      <c r="BV104" s="2">
        <f t="shared" si="76"/>
        <v>2.4222522017500149E-5</v>
      </c>
      <c r="BW104" s="2" cm="1">
        <f t="array" ref="BW104">PRODUCT($BU$2:BU104+1)-1</f>
        <v>5.0492419782023568E-2</v>
      </c>
      <c r="BX104" s="2">
        <f t="array" ref="BX104">BW104-(PRODUCT($K$2:K104+1)-1)</f>
        <v>-6.2006553104199114E-4</v>
      </c>
      <c r="BY104" s="2">
        <f t="shared" si="77"/>
        <v>2.6447399931298006E-6</v>
      </c>
      <c r="BZ104" s="2"/>
      <c r="CC104" s="3">
        <v>44792</v>
      </c>
      <c r="CD104" s="2">
        <v>-4.9976198045242901E-3</v>
      </c>
      <c r="CE104" s="2">
        <v>-3.1398888219197302E-3</v>
      </c>
      <c r="CF104" s="2" t="e">
        <f>NA()</f>
        <v>#N/A</v>
      </c>
      <c r="CG104" s="2">
        <v>-8.3358744190030806E-3</v>
      </c>
      <c r="CH104" s="2">
        <v>-9.6610997911628083E-3</v>
      </c>
      <c r="CJ104" s="9">
        <f t="shared" si="78"/>
        <v>44792</v>
      </c>
      <c r="CK104" s="2">
        <f t="array" ref="CK104">PRODUCT(CD$2:CD104+1)-1</f>
        <v>-1.7089328585287555E-2</v>
      </c>
      <c r="CL104" s="2">
        <f t="array" ref="CL104">PRODUCT(CE$2:CE104+1)-1</f>
        <v>-7.060315256974703E-3</v>
      </c>
      <c r="CM104" s="2"/>
      <c r="CN104" s="2">
        <f t="array" ref="CN104">PRODUCT(CG$2:CG104+1)-1</f>
        <v>-4.4070344107974724E-2</v>
      </c>
      <c r="CO104" s="2">
        <f t="array" ref="CO104">PRODUCT(CH$2:CH104+1)-1</f>
        <v>-4.7701303774597359E-2</v>
      </c>
      <c r="CQ104" s="9">
        <f t="shared" si="79"/>
        <v>44792</v>
      </c>
      <c r="CR104" s="72">
        <f t="shared" si="80"/>
        <v>3.0611975189309804E-2</v>
      </c>
      <c r="CS104" s="72">
        <f t="shared" si="81"/>
        <v>4.0640988517622656E-2</v>
      </c>
      <c r="CT104" s="72"/>
      <c r="CU104" s="72">
        <f t="shared" si="82"/>
        <v>3.6309596666226351E-3</v>
      </c>
      <c r="CV104" s="72"/>
      <c r="CW104" s="3">
        <f t="shared" si="83"/>
        <v>44792</v>
      </c>
      <c r="CX104" s="75">
        <f t="shared" si="103"/>
        <v>95.24823915734369</v>
      </c>
      <c r="CY104" s="75">
        <f t="shared" si="104"/>
        <v>94.810885048251137</v>
      </c>
      <c r="CZ104" s="75">
        <f t="shared" si="105"/>
        <v>100.46129103095069</v>
      </c>
      <c r="DA104" s="72">
        <f>(CZ104/MAX($CZ$2:CZ104))-1</f>
        <v>-1.0402863563758524E-2</v>
      </c>
      <c r="DC104" s="3">
        <f t="shared" si="84"/>
        <v>44792</v>
      </c>
      <c r="DD104" s="2">
        <f t="shared" si="85"/>
        <v>4.6634799866385182E-3</v>
      </c>
      <c r="DE104" s="2">
        <f t="shared" si="86"/>
        <v>6.5212109692430777E-3</v>
      </c>
      <c r="DF104" s="2" t="e">
        <f>NA()</f>
        <v>#N/A</v>
      </c>
      <c r="DG104" s="2">
        <f t="shared" si="87"/>
        <v>1.3252253721597277E-3</v>
      </c>
      <c r="DH104" s="69"/>
      <c r="DI104" s="3">
        <f t="shared" si="122"/>
        <v>44792</v>
      </c>
      <c r="DJ104" s="2">
        <f t="shared" si="123"/>
        <v>4.3321704265519845E-2</v>
      </c>
      <c r="DK104" s="2">
        <f t="shared" si="124"/>
        <v>3.841843751767348E-2</v>
      </c>
      <c r="DL104" s="2" t="e">
        <f>NA()</f>
        <v>#N/A</v>
      </c>
      <c r="DM104" s="2">
        <f t="shared" si="125"/>
        <v>1.4095915436330101E-2</v>
      </c>
      <c r="DO104" s="2">
        <f t="shared" si="106"/>
        <v>1.864716659918236E-2</v>
      </c>
      <c r="DP104" s="72">
        <f t="shared" si="107"/>
        <v>1.3252253721597277E-3</v>
      </c>
      <c r="DQ104" s="72">
        <v>1.0999999999999999E-2</v>
      </c>
      <c r="DR104" s="72">
        <f t="shared" si="112"/>
        <v>7.8175303557357593E-4</v>
      </c>
      <c r="DS104" s="2" cm="1">
        <f t="array" ref="DS104">PRODUCT($DR$68:DR104+1)-1</f>
        <v>-2.5603549763475453E-3</v>
      </c>
      <c r="DT104" s="2" cm="1">
        <f t="array" ref="DT104">PRODUCT($DP$68:DP104+1)-1</f>
        <v>-4.5871463257909362E-3</v>
      </c>
      <c r="DU104" s="72">
        <f>DS104-MAX($DS$68:DS104)</f>
        <v>-3.2303363807115737E-3</v>
      </c>
      <c r="EM104" s="72"/>
      <c r="EN104" s="72"/>
      <c r="EO104" s="72"/>
      <c r="EP104" s="72"/>
      <c r="EQ104" s="72"/>
      <c r="ER104" s="72"/>
      <c r="ES104" s="72"/>
      <c r="ET104" s="72"/>
      <c r="EU104" s="72"/>
      <c r="EV104" s="72"/>
      <c r="EX104" s="72"/>
      <c r="EY104" s="72"/>
      <c r="EZ104" s="72"/>
      <c r="FP104" s="3"/>
      <c r="FR104" s="2"/>
    </row>
    <row r="105" spans="1:174" x14ac:dyDescent="0.3">
      <c r="A105" s="3">
        <f t="shared" si="113"/>
        <v>45890</v>
      </c>
      <c r="B105" s="47" t="s">
        <v>188</v>
      </c>
      <c r="C105" s="2">
        <f>VLOOKUP(C$1,EMD_Returns!$B:$XFD,MATCH('Headline Attribution'!$B105,EMD_Returns!$8:$8,0)-1,FALSE)/100</f>
        <v>-2.35945755292011E-3</v>
      </c>
      <c r="D105" s="2">
        <f>VLOOKUP(D$1,EMD_Returns!$B:$XFD,MATCH('Headline Attribution'!$B105,EMD_Returns!$8:$8,0)-1,FALSE)/100</f>
        <v>-1.2998066091789401E-3</v>
      </c>
      <c r="E105" s="2">
        <f>IFERROR(VLOOKUP(E$1,EMD_Returns!$B:$XFD,MATCH('Headline Attribution'!$B105,EMD_Returns!$8:$8,0)-1,FALSE)/100,"#N/A")</f>
        <v>-2.7945417248864701E-4</v>
      </c>
      <c r="F105" s="2">
        <f>VLOOKUP(F$1,EMD_Returns!$B:$XFD,MATCH('Headline Attribution'!$B105,EMD_Returns!$8:$8,0)-1,FALSE)/100</f>
        <v>-1.8103093906733899E-3</v>
      </c>
      <c r="G105" s="2"/>
      <c r="I105" s="9">
        <f t="shared" si="63"/>
        <v>45890</v>
      </c>
      <c r="J105" s="2">
        <f>VLOOKUP(J$1,EMD_Returns!$B:$XFD,MATCH('Headline Attribution'!$B105,EMD_Returns!$8:$8,0)-1,FALSE)/100</f>
        <v>-1.6331053254754499E-3</v>
      </c>
      <c r="K105" s="85">
        <f>VLOOKUP(K$1,EMD_Returns!$B:$XFD,MATCH('Headline Attribution'!$B105,EMD_Returns!$32:$32,0)-1,FALSE)/100</f>
        <v>-1.9053248000000501E-3</v>
      </c>
      <c r="L105" s="2">
        <f t="shared" si="114"/>
        <v>2.7221947452460015E-4</v>
      </c>
      <c r="M105" s="2">
        <f t="shared" si="115"/>
        <v>8.4093973832606306E-3</v>
      </c>
      <c r="N105" s="2" t="e">
        <f t="shared" si="116"/>
        <v>#N/A</v>
      </c>
      <c r="O105" s="2">
        <f t="array" ref="O105">(PRODUCT($J$2:J105+1))-1</f>
        <v>5.7519172010469521E-2</v>
      </c>
      <c r="P105" s="2">
        <f t="array" ref="P105">(PRODUCT($K$2:K105+1))-1</f>
        <v>4.9109774627208891E-2</v>
      </c>
      <c r="Q105" s="69">
        <f t="shared" si="117"/>
        <v>105.75191720104689</v>
      </c>
      <c r="R105" s="69">
        <f t="shared" si="118"/>
        <v>104.91097746272091</v>
      </c>
      <c r="T105" s="3">
        <f t="shared" si="64"/>
        <v>45890</v>
      </c>
      <c r="U105" s="70">
        <f>VLOOKUP(U$1,Market_Values!B:XFD,MATCH('Headline Attribution'!$B105,EMD_Returns!$8:$8,0)-1,FALSE)</f>
        <v>191781337.334093</v>
      </c>
      <c r="V105" s="70">
        <f>VLOOKUP(V$1,Market_Values!$B:$XFD,MATCH('Headline Attribution'!$B105,EMD_Returns!$8:$8,0)-1,FALSE)</f>
        <v>197866262.96849999</v>
      </c>
      <c r="W105" s="70">
        <f>VLOOKUP(W$1,Market_Values!$B:$XFD,MATCH('Headline Attribution'!$B105,EMD_Returns!$8:$8,0)-1,FALSE)</f>
        <v>108682504.25295</v>
      </c>
      <c r="X105" s="70">
        <f>VLOOKUP(X$1,Market_Values!$B:$XFD,MATCH('Headline Attribution'!$B105,EMD_Returns!$8:$8,0)-1,FALSE)</f>
        <v>416276946.016913</v>
      </c>
      <c r="Y105" s="70"/>
      <c r="Z105" s="71"/>
      <c r="AA105" s="3">
        <f t="shared" si="65"/>
        <v>45890</v>
      </c>
      <c r="AB105" s="72">
        <f t="shared" si="89"/>
        <v>-2.35945755292011E-3</v>
      </c>
      <c r="AC105" s="72">
        <f t="shared" si="90"/>
        <v>-1.2998066091789401E-3</v>
      </c>
      <c r="AD105" s="72">
        <f t="shared" si="91"/>
        <v>-2.7945417248864701E-4</v>
      </c>
      <c r="AE105" s="72">
        <f t="shared" si="92"/>
        <v>-1.8103093906733899E-3</v>
      </c>
      <c r="AF105" s="72"/>
      <c r="AG105" s="2"/>
      <c r="AH105" s="9">
        <f t="shared" si="66"/>
        <v>45890</v>
      </c>
      <c r="AI105" s="2">
        <f t="array" ref="AI105">PRODUCT(AB$2:AB105+1)-1</f>
        <v>4.2646023495789942E-2</v>
      </c>
      <c r="AJ105" s="2">
        <f t="array" ref="AJ105">PRODUCT($AC$2:AC105+1)-1</f>
        <v>4.9126982791898532E-2</v>
      </c>
      <c r="AK105" s="2" cm="1">
        <f t="array" ref="AK105">IFERROR(PRODUCT($AD$2:AD105+1)-1,"#N/A")</f>
        <v>8.6443526504345058E-2</v>
      </c>
      <c r="AL105" s="2">
        <f t="array" ref="AL105">PRODUCT(AE$2:AE105+1)-1</f>
        <v>5.2858621134894035E-2</v>
      </c>
      <c r="AM105" s="2"/>
      <c r="AN105" s="2"/>
      <c r="AO105" s="3">
        <f t="shared" si="67"/>
        <v>45890</v>
      </c>
      <c r="AP105" s="2">
        <f t="shared" si="94"/>
        <v>-1.6331053254754792E-3</v>
      </c>
      <c r="AQ105" s="2">
        <f t="shared" si="68"/>
        <v>2.7221947452457087E-4</v>
      </c>
      <c r="AR105" s="2">
        <f t="shared" si="95"/>
        <v>8.4093973832606306E-3</v>
      </c>
      <c r="AS105" s="2" t="e">
        <f t="shared" si="119"/>
        <v>#N/A</v>
      </c>
      <c r="AT105" s="2">
        <f t="array" ref="AT105">PRODUCT($AP$2:AP105+1)-1</f>
        <v>6.5457338292040479E-2</v>
      </c>
      <c r="AU105" s="2">
        <f t="shared" si="69"/>
        <v>4.9109774627208891E-2</v>
      </c>
      <c r="AV105" s="69">
        <f t="shared" si="120"/>
        <v>106.54573382920414</v>
      </c>
      <c r="AW105" s="69">
        <f t="shared" si="70"/>
        <v>104.91097746272091</v>
      </c>
      <c r="AX105" s="2"/>
      <c r="AY105" s="2">
        <f t="shared" si="108"/>
        <v>-1.1298567241136591E-3</v>
      </c>
      <c r="AZ105" s="2">
        <f t="shared" si="109"/>
        <v>-1.4403883274444588E-3</v>
      </c>
      <c r="BA105" s="2">
        <f t="shared" si="121"/>
        <v>-3.1053160333079977E-4</v>
      </c>
      <c r="BB105" s="2">
        <f t="shared" si="110"/>
        <v>-2.4541711931932655E-4</v>
      </c>
      <c r="BC105" s="2"/>
      <c r="BD105" s="78">
        <f t="shared" si="71"/>
        <v>45890</v>
      </c>
      <c r="BE105" s="2">
        <f t="shared" si="111"/>
        <v>-1.6502268535005078E-3</v>
      </c>
      <c r="BF105" s="72">
        <f t="shared" si="100"/>
        <v>-2.4541711931932655E-4</v>
      </c>
      <c r="BG105" s="2" cm="1">
        <f t="array" ref="BG105">(PRODUCT(BF$2:BF105+1))-1</f>
        <v>-3.5179259609163793E-5</v>
      </c>
      <c r="BH105" s="72">
        <f t="shared" si="101"/>
        <v>8.4445766428697944E-3</v>
      </c>
      <c r="BI105" s="73">
        <f t="shared" si="102"/>
        <v>248973.85070330158</v>
      </c>
      <c r="BJ105" s="74">
        <f>SUM($BI$2:BI105)</f>
        <v>19836495.082952097</v>
      </c>
      <c r="BK105" s="72">
        <f t="shared" si="72"/>
        <v>2.0983852605604893E-4</v>
      </c>
      <c r="BL105" s="2">
        <f>SUM($BK$2:BK105)</f>
        <v>4.8316366108861969E-3</v>
      </c>
      <c r="BM105" s="2"/>
      <c r="BN105" s="79">
        <f t="shared" si="73"/>
        <v>45890</v>
      </c>
      <c r="BO105" s="2">
        <f t="array" ref="BO105">(PRODUCT(AB$2:AB105+1)-1)-(PRODUCT($K$2:$K105+1)-1)</f>
        <v>-6.4637511314189489E-3</v>
      </c>
      <c r="BP105" s="2">
        <f t="array" ref="BP105">AJ105-(PRODUCT($K$2:K105+1)-1)</f>
        <v>1.7208164689641592E-5</v>
      </c>
      <c r="BQ105" s="2" t="e">
        <f>NA()</f>
        <v>#N/A</v>
      </c>
      <c r="BR105" s="2">
        <f t="array" ref="BR105">(PRODUCT(AE$2:AE105+1)-1)-(PRODUCT($K$2:$K105+1)-1)</f>
        <v>3.748846507685144E-3</v>
      </c>
      <c r="BS105" s="2"/>
      <c r="BT105" s="3">
        <f t="shared" si="74"/>
        <v>45890</v>
      </c>
      <c r="BU105" s="2">
        <f t="shared" si="75"/>
        <v>-1.2998066091789401E-3</v>
      </c>
      <c r="BV105" s="2">
        <f t="shared" si="76"/>
        <v>6.0551819082110998E-4</v>
      </c>
      <c r="BW105" s="2" cm="1">
        <f t="array" ref="BW105">PRODUCT($BU$2:BU105+1)-1</f>
        <v>4.9126982791898532E-2</v>
      </c>
      <c r="BX105" s="2">
        <f t="array" ref="BX105">BW105-(PRODUCT($K$2:K105+1)-1)</f>
        <v>1.7208164689641592E-5</v>
      </c>
      <c r="BY105" s="2">
        <f t="shared" si="77"/>
        <v>6.6205283508596828E-5</v>
      </c>
      <c r="BZ105" s="2"/>
      <c r="CC105" s="3">
        <v>44795</v>
      </c>
      <c r="CD105" s="2">
        <v>-1.0332171872079099E-2</v>
      </c>
      <c r="CE105" s="2">
        <v>-9.6129381987678491E-3</v>
      </c>
      <c r="CF105" s="2" t="e">
        <f>NA()</f>
        <v>#N/A</v>
      </c>
      <c r="CG105" s="2">
        <v>-1.4241229911377599E-2</v>
      </c>
      <c r="CH105" s="2">
        <v>-1.5293205227635553E-2</v>
      </c>
      <c r="CJ105" s="9">
        <f t="shared" si="78"/>
        <v>44795</v>
      </c>
      <c r="CK105" s="2">
        <f t="array" ref="CK105">PRODUCT(CD$2:CD105+1)-1</f>
        <v>-2.7244930577245086E-2</v>
      </c>
      <c r="CL105" s="2">
        <f t="array" ref="CL105">PRODUCT(CE$2:CE105+1)-1</f>
        <v>-1.6605383081513492E-2</v>
      </c>
      <c r="CM105" s="2"/>
      <c r="CN105" s="2">
        <f t="array" ref="CN105">PRODUCT(CG$2:CG105+1)-1</f>
        <v>-5.7683958116637069E-2</v>
      </c>
      <c r="CO105" s="2">
        <f t="array" ref="CO105">PRODUCT(CH$2:CH105+1)-1</f>
        <v>-6.2265003173982203E-2</v>
      </c>
      <c r="CQ105" s="9">
        <f t="shared" si="79"/>
        <v>44795</v>
      </c>
      <c r="CR105" s="72">
        <f t="shared" si="80"/>
        <v>3.5020072596737117E-2</v>
      </c>
      <c r="CS105" s="72">
        <f t="shared" si="81"/>
        <v>4.5659620092468711E-2</v>
      </c>
      <c r="CT105" s="72"/>
      <c r="CU105" s="72">
        <f t="shared" si="82"/>
        <v>4.5810450573451345E-3</v>
      </c>
      <c r="CV105" s="72"/>
      <c r="CW105" s="3">
        <f t="shared" si="83"/>
        <v>44795</v>
      </c>
      <c r="CX105" s="75">
        <f t="shared" si="103"/>
        <v>93.89178708485008</v>
      </c>
      <c r="CY105" s="75">
        <f t="shared" si="104"/>
        <v>93.360922725394474</v>
      </c>
      <c r="CZ105" s="75">
        <f t="shared" si="105"/>
        <v>100.568615159275</v>
      </c>
      <c r="DA105" s="72">
        <f>(CZ105/MAX($CZ$2:CZ105))-1</f>
        <v>-9.3456638307037876E-3</v>
      </c>
      <c r="DC105" s="3">
        <f t="shared" si="84"/>
        <v>44795</v>
      </c>
      <c r="DD105" s="2">
        <f t="shared" si="85"/>
        <v>4.9610333555564542E-3</v>
      </c>
      <c r="DE105" s="2">
        <f t="shared" si="86"/>
        <v>5.6802670288677044E-3</v>
      </c>
      <c r="DF105" s="2" t="e">
        <f>NA()</f>
        <v>#N/A</v>
      </c>
      <c r="DG105" s="2">
        <f t="shared" si="87"/>
        <v>1.051975316257954E-3</v>
      </c>
      <c r="DH105" s="69"/>
      <c r="DI105" s="3">
        <f t="shared" si="122"/>
        <v>44795</v>
      </c>
      <c r="DJ105" s="2">
        <f t="shared" si="123"/>
        <v>4.5187309493216428E-2</v>
      </c>
      <c r="DK105" s="2">
        <f t="shared" si="124"/>
        <v>4.1729509023608842E-2</v>
      </c>
      <c r="DL105" s="2" t="e">
        <f>NA()</f>
        <v>#N/A</v>
      </c>
      <c r="DM105" s="2">
        <f t="shared" si="125"/>
        <v>1.4566167669904229E-2</v>
      </c>
      <c r="DO105" s="2">
        <f t="shared" si="106"/>
        <v>1.864258497795613E-2</v>
      </c>
      <c r="DP105" s="72">
        <f t="shared" si="107"/>
        <v>1.051975316257954E-3</v>
      </c>
      <c r="DQ105" s="72">
        <v>1.0999999999999999E-2</v>
      </c>
      <c r="DR105" s="72">
        <f t="shared" si="112"/>
        <v>6.2071480390302365E-4</v>
      </c>
      <c r="DS105" s="2" cm="1">
        <f t="array" ref="DS105">PRODUCT($DR$68:DR105+1)-1</f>
        <v>-1.9412294226816007E-3</v>
      </c>
      <c r="DT105" s="2" cm="1">
        <f t="array" ref="DT105">PRODUCT($DP$68:DP105+1)-1</f>
        <v>-3.5399965742398676E-3</v>
      </c>
      <c r="DU105" s="72">
        <f>DS105-MAX($DS$68:DS105)</f>
        <v>-2.6112108270456291E-3</v>
      </c>
      <c r="EM105" s="72"/>
      <c r="EN105" s="72"/>
      <c r="EO105" s="72"/>
      <c r="EP105" s="72"/>
      <c r="EQ105" s="72"/>
      <c r="ER105" s="72"/>
      <c r="ES105" s="72"/>
      <c r="ET105" s="72"/>
      <c r="EU105" s="72"/>
      <c r="EV105" s="72"/>
      <c r="EX105" s="72"/>
      <c r="EY105" s="72"/>
      <c r="EZ105" s="72"/>
      <c r="FP105" s="3"/>
      <c r="FR105" s="2"/>
    </row>
    <row r="106" spans="1:174" x14ac:dyDescent="0.3">
      <c r="A106" s="3">
        <f t="shared" si="113"/>
        <v>45891</v>
      </c>
      <c r="B106" s="47" t="s">
        <v>189</v>
      </c>
      <c r="C106" s="2">
        <f>VLOOKUP(C$1,EMD_Returns!$B:$XFD,MATCH('Headline Attribution'!$B106,EMD_Returns!$8:$8,0)-1,FALSE)/100</f>
        <v>5.4005544172284203E-3</v>
      </c>
      <c r="D106" s="2">
        <f>VLOOKUP(D$1,EMD_Returns!$B:$XFD,MATCH('Headline Attribution'!$B106,EMD_Returns!$8:$8,0)-1,FALSE)/100</f>
        <v>4.13389661177765E-3</v>
      </c>
      <c r="E106" s="2">
        <f>IFERROR(VLOOKUP(E$1,EMD_Returns!$B:$XFD,MATCH('Headline Attribution'!$B106,EMD_Returns!$8:$8,0)-1,FALSE)/100,"#N/A")</f>
        <v>3.4673898821206998E-3</v>
      </c>
      <c r="F106" s="2">
        <f>VLOOKUP(F$1,EMD_Returns!$B:$XFD,MATCH('Headline Attribution'!$B106,EMD_Returns!$8:$8,0)-1,FALSE)/100</f>
        <v>3.6062431212935397E-3</v>
      </c>
      <c r="G106" s="2"/>
      <c r="I106" s="9">
        <f t="shared" si="63"/>
        <v>45891</v>
      </c>
      <c r="J106" s="2">
        <f>VLOOKUP(J$1,EMD_Returns!$B:$XFD,MATCH('Headline Attribution'!$B106,EMD_Returns!$8:$8,0)-1,FALSE)/100</f>
        <v>4.0798818916854005E-3</v>
      </c>
      <c r="K106" s="85">
        <f>VLOOKUP(K$1,EMD_Returns!$B:$XFD,MATCH('Headline Attribution'!$B106,EMD_Returns!$32:$32,0)-1,FALSE)/100</f>
        <v>3.16310200000003E-3</v>
      </c>
      <c r="L106" s="2">
        <f t="shared" si="114"/>
        <v>9.1677989168537045E-4</v>
      </c>
      <c r="M106" s="2">
        <f t="shared" si="115"/>
        <v>9.4055094769134318E-3</v>
      </c>
      <c r="N106" s="2" t="e">
        <f t="shared" si="116"/>
        <v>#N/A</v>
      </c>
      <c r="O106" s="2">
        <f t="array" ref="O106">(PRODUCT($J$2:J106+1))-1</f>
        <v>6.1833725330465272E-2</v>
      </c>
      <c r="P106" s="2">
        <f t="array" ref="P106">(PRODUCT($K$2:K106+1))-1</f>
        <v>5.2428215853551841E-2</v>
      </c>
      <c r="Q106" s="69">
        <f t="shared" si="117"/>
        <v>106.18337253304645</v>
      </c>
      <c r="R106" s="69">
        <f t="shared" si="118"/>
        <v>105.2428215853552</v>
      </c>
      <c r="T106" s="3">
        <f t="shared" si="64"/>
        <v>45891</v>
      </c>
      <c r="U106" s="70">
        <f>VLOOKUP(U$1,Market_Values!B:XFD,MATCH('Headline Attribution'!$B106,EMD_Returns!$8:$8,0)-1,FALSE)</f>
        <v>191328837.40921101</v>
      </c>
      <c r="V106" s="70">
        <f>VLOOKUP(V$1,Market_Values!$B:$XFD,MATCH('Headline Attribution'!$B106,EMD_Returns!$8:$8,0)-1,FALSE)</f>
        <v>197609075.09215999</v>
      </c>
      <c r="W106" s="70">
        <f>VLOOKUP(W$1,Market_Values!$B:$XFD,MATCH('Headline Attribution'!$B106,EMD_Returns!$8:$8,0)-1,FALSE)</f>
        <v>108652132.47366001</v>
      </c>
      <c r="X106" s="70">
        <f>VLOOKUP(X$1,Market_Values!$B:$XFD,MATCH('Headline Attribution'!$B106,EMD_Returns!$8:$8,0)-1,FALSE)</f>
        <v>415523363.224953</v>
      </c>
      <c r="Y106" s="70"/>
      <c r="Z106" s="71"/>
      <c r="AA106" s="3">
        <f t="shared" si="65"/>
        <v>45891</v>
      </c>
      <c r="AB106" s="72">
        <f t="shared" si="89"/>
        <v>5.4005544172284203E-3</v>
      </c>
      <c r="AC106" s="72">
        <f t="shared" si="90"/>
        <v>4.13389661177765E-3</v>
      </c>
      <c r="AD106" s="72">
        <f t="shared" si="91"/>
        <v>3.4673898821206998E-3</v>
      </c>
      <c r="AE106" s="72">
        <f t="shared" si="92"/>
        <v>3.6062431212935397E-3</v>
      </c>
      <c r="AF106" s="72"/>
      <c r="AG106" s="2"/>
      <c r="AH106" s="9">
        <f t="shared" si="66"/>
        <v>45891</v>
      </c>
      <c r="AI106" s="2">
        <f t="array" ref="AI106">PRODUCT(AB$2:AB106+1)-1</f>
        <v>4.8276890083585711E-2</v>
      </c>
      <c r="AJ106" s="2">
        <f t="array" ref="AJ106">PRODUCT($AC$2:AC106+1)-1</f>
        <v>5.3463965271386416E-2</v>
      </c>
      <c r="AK106" s="2" cm="1">
        <f t="array" ref="AK106">IFERROR(PRODUCT($AD$2:AD106+1)-1,"#N/A")</f>
        <v>9.0210649795641862E-2</v>
      </c>
      <c r="AL106" s="2">
        <f t="array" ref="AL106">PRODUCT(AE$2:AE106+1)-1</f>
        <v>5.6655485295056263E-2</v>
      </c>
      <c r="AM106" s="2"/>
      <c r="AN106" s="2"/>
      <c r="AO106" s="3">
        <f t="shared" si="67"/>
        <v>45891</v>
      </c>
      <c r="AP106" s="2">
        <f t="shared" si="94"/>
        <v>4.0798818916853831E-3</v>
      </c>
      <c r="AQ106" s="2">
        <f t="shared" si="68"/>
        <v>9.167798916853531E-4</v>
      </c>
      <c r="AR106" s="2">
        <f t="shared" si="95"/>
        <v>9.4055094769134318E-3</v>
      </c>
      <c r="AS106" s="2" t="e">
        <f t="shared" si="119"/>
        <v>#N/A</v>
      </c>
      <c r="AT106" s="2">
        <f t="array" ref="AT106">PRODUCT($AP$2:AP106+1)-1</f>
        <v>6.9804278392901598E-2</v>
      </c>
      <c r="AU106" s="2">
        <f t="shared" si="69"/>
        <v>5.2428215853551841E-2</v>
      </c>
      <c r="AV106" s="69">
        <f t="shared" si="120"/>
        <v>106.98042783929024</v>
      </c>
      <c r="AW106" s="69">
        <f t="shared" si="70"/>
        <v>105.2428215853552</v>
      </c>
      <c r="AX106" s="2"/>
      <c r="AY106" s="2">
        <f t="shared" si="108"/>
        <v>3.7358432050639632E-3</v>
      </c>
      <c r="AZ106" s="2">
        <f t="shared" si="109"/>
        <v>3.7298013425353768E-3</v>
      </c>
      <c r="BA106" s="2">
        <f t="shared" si="121"/>
        <v>-6.0418625285863468E-6</v>
      </c>
      <c r="BB106" s="2">
        <f t="shared" si="110"/>
        <v>-4.7758833818563851E-6</v>
      </c>
      <c r="BC106" s="2"/>
      <c r="BD106" s="78">
        <f t="shared" si="71"/>
        <v>45891</v>
      </c>
      <c r="BE106" s="2">
        <f t="shared" si="111"/>
        <v>4.1111019737799532E-3</v>
      </c>
      <c r="BF106" s="72">
        <f t="shared" si="100"/>
        <v>-4.7758833818563851E-6</v>
      </c>
      <c r="BG106" s="2" cm="1">
        <f t="array" ref="BG106">(PRODUCT(BF$2:BF106+1))-1</f>
        <v>-3.9954974978995139E-5</v>
      </c>
      <c r="BH106" s="72">
        <f t="shared" si="101"/>
        <v>9.4454644518924269E-3</v>
      </c>
      <c r="BI106" s="73">
        <f t="shared" si="102"/>
        <v>837124.01146602503</v>
      </c>
      <c r="BJ106" s="74">
        <f>SUM($BI$2:BI106)</f>
        <v>20673619.094418123</v>
      </c>
      <c r="BK106" s="72">
        <f t="shared" si="72"/>
        <v>-3.8130063124457636E-4</v>
      </c>
      <c r="BL106" s="2">
        <f>SUM($BK$2:BK106)</f>
        <v>4.450335979641621E-3</v>
      </c>
      <c r="BM106" s="2"/>
      <c r="BN106" s="79">
        <f t="shared" si="73"/>
        <v>45891</v>
      </c>
      <c r="BO106" s="2">
        <f t="array" ref="BO106">(PRODUCT(AB$2:AB106+1)-1)-(PRODUCT($K$2:$K106+1)-1)</f>
        <v>-4.1513257699661299E-3</v>
      </c>
      <c r="BP106" s="2">
        <f t="array" ref="BP106">AJ106-(PRODUCT($K$2:K106+1)-1)</f>
        <v>1.035749417834575E-3</v>
      </c>
      <c r="BQ106" s="2" t="e">
        <f>NA()</f>
        <v>#N/A</v>
      </c>
      <c r="BR106" s="2">
        <f t="array" ref="BR106">(PRODUCT(AE$2:AE106+1)-1)-(PRODUCT($K$2:$K106+1)-1)</f>
        <v>4.2272694415044221E-3</v>
      </c>
      <c r="BS106" s="2"/>
      <c r="BT106" s="3">
        <f t="shared" si="74"/>
        <v>45891</v>
      </c>
      <c r="BU106" s="2">
        <f t="shared" si="75"/>
        <v>4.13389661177765E-3</v>
      </c>
      <c r="BV106" s="2">
        <f t="shared" si="76"/>
        <v>9.7079461177761997E-4</v>
      </c>
      <c r="BW106" s="2" cm="1">
        <f t="array" ref="BW106">PRODUCT($BU$2:BU106+1)-1</f>
        <v>5.3463965271386416E-2</v>
      </c>
      <c r="BX106" s="2">
        <f t="array" ref="BX106">BW106-(PRODUCT($K$2:K106+1)-1)</f>
        <v>1.035749417834575E-3</v>
      </c>
      <c r="BY106" s="2">
        <f t="shared" si="77"/>
        <v>1.0631698133656174E-4</v>
      </c>
      <c r="BZ106" s="2"/>
      <c r="CC106" s="3">
        <v>44796</v>
      </c>
      <c r="CD106" s="2">
        <v>-5.1410419807110799E-3</v>
      </c>
      <c r="CE106" s="2">
        <v>-4.1032383111487799E-3</v>
      </c>
      <c r="CF106" s="2" t="e">
        <f>NA()</f>
        <v>#N/A</v>
      </c>
      <c r="CG106" s="2">
        <v>-4.14529999470847E-3</v>
      </c>
      <c r="CH106" s="2">
        <v>-3.5084065064993064E-3</v>
      </c>
      <c r="CJ106" s="9">
        <f t="shared" si="78"/>
        <v>44796</v>
      </c>
      <c r="CK106" s="2">
        <f t="array" ref="CK106">PRODUCT(CD$2:CD106+1)-1</f>
        <v>-3.2245905226096938E-2</v>
      </c>
      <c r="CL106" s="2">
        <f t="array" ref="CL106">PRODUCT(CE$2:CE106+1)-1</f>
        <v>-2.064048554863096E-2</v>
      </c>
      <c r="CM106" s="2"/>
      <c r="CN106" s="2">
        <f t="array" ref="CN106">PRODUCT(CG$2:CG106+1)-1</f>
        <v>-6.1590140800069859E-2</v>
      </c>
      <c r="CO106" s="2">
        <f t="array" ref="CO106">PRODUCT(CH$2:CH106+1)-1</f>
        <v>-6.5554958738218705E-2</v>
      </c>
      <c r="CQ106" s="9">
        <f t="shared" si="79"/>
        <v>44796</v>
      </c>
      <c r="CR106" s="72">
        <f t="shared" si="80"/>
        <v>3.3309053512121767E-2</v>
      </c>
      <c r="CS106" s="72">
        <f t="shared" si="81"/>
        <v>4.4914473189587745E-2</v>
      </c>
      <c r="CT106" s="72"/>
      <c r="CU106" s="72">
        <f t="shared" si="82"/>
        <v>3.9648179381488458E-3</v>
      </c>
      <c r="CV106" s="72"/>
      <c r="CW106" s="3">
        <f t="shared" si="83"/>
        <v>44796</v>
      </c>
      <c r="CX106" s="75">
        <f t="shared" si="103"/>
        <v>93.502577460344085</v>
      </c>
      <c r="CY106" s="75">
        <f t="shared" si="104"/>
        <v>93.033374656651915</v>
      </c>
      <c r="CZ106" s="75">
        <f t="shared" si="105"/>
        <v>100.50433815329585</v>
      </c>
      <c r="DA106" s="72">
        <f>(CZ106/MAX($CZ$2:CZ106))-1</f>
        <v>-9.9788265185699609E-3</v>
      </c>
      <c r="DC106" s="3">
        <f t="shared" si="84"/>
        <v>44796</v>
      </c>
      <c r="DD106" s="2">
        <f t="shared" si="85"/>
        <v>-1.6326354742117735E-3</v>
      </c>
      <c r="DE106" s="2">
        <f t="shared" si="86"/>
        <v>-5.9483180464947345E-4</v>
      </c>
      <c r="DF106" s="2" t="e">
        <f>NA()</f>
        <v>#N/A</v>
      </c>
      <c r="DG106" s="2">
        <f t="shared" si="87"/>
        <v>-6.3689348820916356E-4</v>
      </c>
      <c r="DH106" s="69"/>
      <c r="DI106" s="3">
        <f t="shared" si="122"/>
        <v>44796</v>
      </c>
      <c r="DJ106" s="2">
        <f t="shared" si="123"/>
        <v>4.4078523541592626E-2</v>
      </c>
      <c r="DK106" s="2">
        <f t="shared" si="124"/>
        <v>4.1459645059099298E-2</v>
      </c>
      <c r="DL106" s="2" t="e">
        <f>NA()</f>
        <v>#N/A</v>
      </c>
      <c r="DM106" s="2">
        <f t="shared" si="125"/>
        <v>1.4265400404587196E-2</v>
      </c>
      <c r="DO106" s="2">
        <f t="shared" si="106"/>
        <v>1.8589390191001295E-2</v>
      </c>
      <c r="DP106" s="72">
        <f t="shared" si="107"/>
        <v>-6.3689348820916356E-4</v>
      </c>
      <c r="DQ106" s="72">
        <v>1.0999999999999999E-2</v>
      </c>
      <c r="DR106" s="72">
        <f t="shared" si="112"/>
        <v>-3.7687241476550221E-4</v>
      </c>
      <c r="DS106" s="2" cm="1">
        <f t="array" ref="DS106">PRODUCT($DR$68:DR106+1)-1</f>
        <v>-2.317370241626926E-3</v>
      </c>
      <c r="DT106" s="2" cm="1">
        <f t="array" ref="DT106">PRODUCT($DP$68:DP106+1)-1</f>
        <v>-4.1746354616826187E-3</v>
      </c>
      <c r="DU106" s="72">
        <f>DS106-MAX($DS$68:DS106)</f>
        <v>-2.9873516459909544E-3</v>
      </c>
      <c r="EM106" s="72"/>
      <c r="EN106" s="72"/>
      <c r="EO106" s="72"/>
      <c r="EP106" s="72"/>
      <c r="EQ106" s="72"/>
      <c r="ER106" s="72"/>
      <c r="ES106" s="72"/>
      <c r="ET106" s="72"/>
      <c r="EU106" s="72"/>
      <c r="EV106" s="72"/>
      <c r="EX106" s="72"/>
      <c r="EY106" s="72"/>
      <c r="EZ106" s="72"/>
      <c r="FP106" s="3"/>
      <c r="FR106" s="2"/>
    </row>
    <row r="107" spans="1:174" x14ac:dyDescent="0.3">
      <c r="A107" s="3">
        <f t="shared" si="113"/>
        <v>45894</v>
      </c>
      <c r="B107" s="47" t="s">
        <v>190</v>
      </c>
      <c r="C107" s="2">
        <f>VLOOKUP(C$1,EMD_Returns!$B:$XFD,MATCH('Headline Attribution'!$B107,EMD_Returns!$8:$8,0)-1,FALSE)/100</f>
        <v>-3.0165144566545198E-3</v>
      </c>
      <c r="D107" s="2">
        <f>VLOOKUP(D$1,EMD_Returns!$B:$XFD,MATCH('Headline Attribution'!$B107,EMD_Returns!$8:$8,0)-1,FALSE)/100</f>
        <v>-2.3784396486251601E-3</v>
      </c>
      <c r="E107" s="2">
        <f>IFERROR(VLOOKUP(E$1,EMD_Returns!$B:$XFD,MATCH('Headline Attribution'!$B107,EMD_Returns!$8:$8,0)-1,FALSE)/100,"#N/A")</f>
        <v>-7.7050278270041105E-4</v>
      </c>
      <c r="F107" s="2">
        <f>VLOOKUP(F$1,EMD_Returns!$B:$XFD,MATCH('Headline Attribution'!$B107,EMD_Returns!$8:$8,0)-1,FALSE)/100</f>
        <v>-1.2731386317470499E-3</v>
      </c>
      <c r="G107" s="2"/>
      <c r="I107" s="9">
        <f t="shared" si="63"/>
        <v>45894</v>
      </c>
      <c r="J107" s="2">
        <f>VLOOKUP(J$1,EMD_Returns!$B:$XFD,MATCH('Headline Attribution'!$B107,EMD_Returns!$8:$8,0)-1,FALSE)/100</f>
        <v>-1.8183577782541198E-3</v>
      </c>
      <c r="K107" s="85">
        <f>VLOOKUP(K$1,EMD_Returns!$B:$XFD,MATCH('Headline Attribution'!$B107,EMD_Returns!$32:$32,0)-1,FALSE)/100</f>
        <v>-7.08144800000032E-4</v>
      </c>
      <c r="L107" s="2">
        <f t="shared" si="114"/>
        <v>-1.1102129782540877E-3</v>
      </c>
      <c r="M107" s="2">
        <f t="shared" si="115"/>
        <v>8.219987431676179E-3</v>
      </c>
      <c r="N107" s="2" t="e">
        <f t="shared" si="116"/>
        <v>#N/A</v>
      </c>
      <c r="O107" s="2">
        <f t="array" ref="O107">(PRODUCT($J$2:J107+1))-1</f>
        <v>5.9902931716798058E-2</v>
      </c>
      <c r="P107" s="2">
        <f t="array" ref="P107">(PRODUCT($K$2:K107+1))-1</f>
        <v>5.1682944285121879E-2</v>
      </c>
      <c r="Q107" s="69">
        <f t="shared" si="117"/>
        <v>105.99029317167974</v>
      </c>
      <c r="R107" s="69">
        <f t="shared" si="118"/>
        <v>105.1682944285122</v>
      </c>
      <c r="T107" s="3">
        <f t="shared" si="64"/>
        <v>45894</v>
      </c>
      <c r="U107" s="70">
        <f>VLOOKUP(U$1,Market_Values!B:XFD,MATCH('Headline Attribution'!$B107,EMD_Returns!$8:$8,0)-1,FALSE)</f>
        <v>192362119.20722499</v>
      </c>
      <c r="V107" s="70">
        <f>VLOOKUP(V$1,Market_Values!$B:$XFD,MATCH('Headline Attribution'!$B107,EMD_Returns!$8:$8,0)-1,FALSE)</f>
        <v>198425970.57813999</v>
      </c>
      <c r="W107" s="70">
        <f>VLOOKUP(W$1,Market_Values!$B:$XFD,MATCH('Headline Attribution'!$B107,EMD_Returns!$8:$8,0)-1,FALSE)</f>
        <v>109028871.77846999</v>
      </c>
      <c r="X107" s="70">
        <f>VLOOKUP(X$1,Market_Values!$B:$XFD,MATCH('Headline Attribution'!$B107,EMD_Returns!$8:$8,0)-1,FALSE)</f>
        <v>417021852.65313798</v>
      </c>
      <c r="Y107" s="70"/>
      <c r="Z107" s="71"/>
      <c r="AA107" s="3">
        <f t="shared" si="65"/>
        <v>45894</v>
      </c>
      <c r="AB107" s="72">
        <f t="shared" si="89"/>
        <v>-3.0165144566545198E-3</v>
      </c>
      <c r="AC107" s="72">
        <f t="shared" si="90"/>
        <v>-2.3784396486251601E-3</v>
      </c>
      <c r="AD107" s="72">
        <f t="shared" si="91"/>
        <v>-7.7050278270041105E-4</v>
      </c>
      <c r="AE107" s="72">
        <f t="shared" si="92"/>
        <v>-1.2731386317470499E-3</v>
      </c>
      <c r="AF107" s="72"/>
      <c r="AG107" s="2"/>
      <c r="AH107" s="9">
        <f t="shared" si="66"/>
        <v>45894</v>
      </c>
      <c r="AI107" s="2">
        <f t="array" ref="AI107">PRODUCT(AB$2:AB107+1)-1</f>
        <v>4.5114747690071733E-2</v>
      </c>
      <c r="AJ107" s="2">
        <f t="array" ref="AJ107">PRODUCT($AC$2:AC107+1)-1</f>
        <v>5.0958364807986989E-2</v>
      </c>
      <c r="AK107" s="2" cm="1">
        <f t="array" ref="AK107">IFERROR(PRODUCT($AD$2:AD107+1)-1,"#N/A")</f>
        <v>8.9370639456244794E-2</v>
      </c>
      <c r="AL107" s="2">
        <f t="array" ref="AL107">PRODUCT(AE$2:AE107+1)-1</f>
        <v>5.5310216376279753E-2</v>
      </c>
      <c r="AM107" s="2"/>
      <c r="AN107" s="2"/>
      <c r="AO107" s="3">
        <f t="shared" si="67"/>
        <v>45894</v>
      </c>
      <c r="AP107" s="2">
        <f t="shared" si="94"/>
        <v>-1.8183577782541077E-3</v>
      </c>
      <c r="AQ107" s="2">
        <f t="shared" si="68"/>
        <v>-1.1102129782540756E-3</v>
      </c>
      <c r="AR107" s="2">
        <f t="shared" si="95"/>
        <v>8.219987431676179E-3</v>
      </c>
      <c r="AS107" s="2" t="e">
        <f t="shared" si="119"/>
        <v>#N/A</v>
      </c>
      <c r="AT107" s="2">
        <f t="array" ref="AT107">PRODUCT($AP$2:AP107+1)-1</f>
        <v>6.7858991462076412E-2</v>
      </c>
      <c r="AU107" s="2">
        <f t="shared" si="69"/>
        <v>5.1682944285121879E-2</v>
      </c>
      <c r="AV107" s="69">
        <f t="shared" si="120"/>
        <v>106.78589914620771</v>
      </c>
      <c r="AW107" s="69">
        <f t="shared" si="70"/>
        <v>105.1682944285122</v>
      </c>
      <c r="AX107" s="2"/>
      <c r="AY107" s="2">
        <f t="shared" si="108"/>
        <v>-1.474027021024207E-3</v>
      </c>
      <c r="AZ107" s="2">
        <f t="shared" si="109"/>
        <v>-1.5002247597775203E-3</v>
      </c>
      <c r="BA107" s="2">
        <f t="shared" si="121"/>
        <v>-2.6197738753313236E-5</v>
      </c>
      <c r="BB107" s="2">
        <f t="shared" si="110"/>
        <v>-2.0701186396584613E-5</v>
      </c>
      <c r="BC107" s="2"/>
      <c r="BD107" s="78">
        <f t="shared" si="71"/>
        <v>45894</v>
      </c>
      <c r="BE107" s="2">
        <f t="shared" si="111"/>
        <v>-1.8454938875420164E-3</v>
      </c>
      <c r="BF107" s="72">
        <f t="shared" si="100"/>
        <v>-2.0701186396584613E-5</v>
      </c>
      <c r="BG107" s="2" cm="1">
        <f t="array" ref="BG107">(PRODUCT(BF$2:BF107+1))-1</f>
        <v>-6.0655334260251159E-5</v>
      </c>
      <c r="BH107" s="72">
        <f t="shared" si="101"/>
        <v>8.2806427659364301E-3</v>
      </c>
      <c r="BI107" s="73">
        <f t="shared" si="102"/>
        <v>-1017886.3505107607</v>
      </c>
      <c r="BJ107" s="74">
        <f>SUM($BI$2:BI107)</f>
        <v>19655732.743907362</v>
      </c>
      <c r="BK107" s="72">
        <f t="shared" si="72"/>
        <v>3.4526912776449608E-4</v>
      </c>
      <c r="BL107" s="2">
        <f>SUM($BK$2:BK107)</f>
        <v>4.7956051074061166E-3</v>
      </c>
      <c r="BM107" s="2"/>
      <c r="BN107" s="79">
        <f t="shared" si="73"/>
        <v>45894</v>
      </c>
      <c r="BO107" s="2">
        <f t="array" ref="BO107">(PRODUCT(AB$2:AB107+1)-1)-(PRODUCT($K$2:$K107+1)-1)</f>
        <v>-6.5681965950501464E-3</v>
      </c>
      <c r="BP107" s="2">
        <f t="array" ref="BP107">AJ107-(PRODUCT($K$2:K107+1)-1)</f>
        <v>-7.2457947713489013E-4</v>
      </c>
      <c r="BQ107" s="2" t="e">
        <f>NA()</f>
        <v>#N/A</v>
      </c>
      <c r="BR107" s="2">
        <f t="array" ref="BR107">(PRODUCT(AE$2:AE107+1)-1)-(PRODUCT($K$2:$K107+1)-1)</f>
        <v>3.6272720911578737E-3</v>
      </c>
      <c r="BS107" s="2"/>
      <c r="BT107" s="3">
        <f t="shared" si="74"/>
        <v>45894</v>
      </c>
      <c r="BU107" s="2">
        <f t="shared" si="75"/>
        <v>-2.3784396486251601E-3</v>
      </c>
      <c r="BV107" s="2">
        <f t="shared" si="76"/>
        <v>-1.6702948486251282E-3</v>
      </c>
      <c r="BW107" s="2" cm="1">
        <f t="array" ref="BW107">PRODUCT($BU$2:BU107+1)-1</f>
        <v>5.0958364807986989E-2</v>
      </c>
      <c r="BX107" s="2">
        <f t="array" ref="BX107">BW107-(PRODUCT($K$2:K107+1)-1)</f>
        <v>-7.2457947713489013E-4</v>
      </c>
      <c r="BY107" s="2">
        <f t="shared" si="77"/>
        <v>-1.821797706123126E-4</v>
      </c>
      <c r="BZ107" s="2"/>
      <c r="CC107" s="3">
        <v>44797</v>
      </c>
      <c r="CD107" s="2">
        <v>-4.1709093966035805E-4</v>
      </c>
      <c r="CE107" s="2">
        <v>-1.77930190918829E-4</v>
      </c>
      <c r="CF107" s="2" t="e">
        <f>NA()</f>
        <v>#N/A</v>
      </c>
      <c r="CG107" s="2">
        <v>1.99698166230844E-3</v>
      </c>
      <c r="CH107" s="2">
        <v>1.7505813497764589E-3</v>
      </c>
      <c r="CJ107" s="9">
        <f t="shared" si="78"/>
        <v>44797</v>
      </c>
      <c r="CK107" s="2">
        <f t="array" ref="CK107">PRODUCT(CD$2:CD107+1)-1</f>
        <v>-3.2649546690846298E-2</v>
      </c>
      <c r="CL107" s="2">
        <f t="array" ref="CL107">PRODUCT(CE$2:CE107+1)-1</f>
        <v>-2.0814743174015438E-2</v>
      </c>
      <c r="CM107" s="2"/>
      <c r="CN107" s="2">
        <f t="array" ref="CN107">PRODUCT(CG$2:CG107+1)-1</f>
        <v>-5.97161535195182E-2</v>
      </c>
      <c r="CO107" s="2">
        <f t="array" ref="CO107">PRODUCT(CH$2:CH107+1)-1</f>
        <v>-6.3919136676594768E-2</v>
      </c>
      <c r="CQ107" s="9">
        <f t="shared" si="79"/>
        <v>44797</v>
      </c>
      <c r="CR107" s="72">
        <f t="shared" si="80"/>
        <v>3.1269589985748469E-2</v>
      </c>
      <c r="CS107" s="72">
        <f t="shared" si="81"/>
        <v>4.310439350257933E-2</v>
      </c>
      <c r="CT107" s="72"/>
      <c r="CU107" s="72">
        <f t="shared" si="82"/>
        <v>4.2029831570765674E-3</v>
      </c>
      <c r="CV107" s="72"/>
      <c r="CW107" s="3">
        <f t="shared" si="83"/>
        <v>44797</v>
      </c>
      <c r="CX107" s="75">
        <f t="shared" si="103"/>
        <v>93.689300392910965</v>
      </c>
      <c r="CY107" s="75">
        <f t="shared" si="104"/>
        <v>93.196237147232623</v>
      </c>
      <c r="CZ107" s="75">
        <f t="shared" si="105"/>
        <v>100.52905917746379</v>
      </c>
      <c r="DA107" s="72">
        <f>(CZ107/MAX($CZ$2:CZ107))-1</f>
        <v>-9.7353112852366364E-3</v>
      </c>
      <c r="DC107" s="3">
        <f t="shared" si="84"/>
        <v>44797</v>
      </c>
      <c r="DD107" s="2">
        <f t="shared" si="85"/>
        <v>-2.1676722894368168E-3</v>
      </c>
      <c r="DE107" s="2">
        <f t="shared" si="86"/>
        <v>-1.928511540695288E-3</v>
      </c>
      <c r="DF107" s="2" t="e">
        <f>NA()</f>
        <v>#N/A</v>
      </c>
      <c r="DG107" s="2">
        <f t="shared" si="87"/>
        <v>2.4640031253198112E-4</v>
      </c>
      <c r="DH107" s="69"/>
      <c r="DI107" s="3">
        <f t="shared" si="122"/>
        <v>44797</v>
      </c>
      <c r="DJ107" s="2">
        <f t="shared" si="123"/>
        <v>4.1039671006366935E-2</v>
      </c>
      <c r="DK107" s="2">
        <f t="shared" si="124"/>
        <v>4.1086531980061673E-2</v>
      </c>
      <c r="DL107" s="2" t="e">
        <f>NA()</f>
        <v>#N/A</v>
      </c>
      <c r="DM107" s="2">
        <f t="shared" si="125"/>
        <v>1.1580676351930075E-2</v>
      </c>
      <c r="DO107" s="2">
        <f t="shared" si="106"/>
        <v>1.8387145615075713E-2</v>
      </c>
      <c r="DP107" s="72">
        <f t="shared" si="107"/>
        <v>2.4640031253198112E-4</v>
      </c>
      <c r="DQ107" s="72">
        <v>1.0999999999999999E-2</v>
      </c>
      <c r="DR107" s="72">
        <f t="shared" si="112"/>
        <v>1.4740751471666808E-4</v>
      </c>
      <c r="DS107" s="2" cm="1">
        <f t="array" ref="DS107">PRODUCT($DR$68:DR107+1)-1</f>
        <v>-2.1703043246981135E-3</v>
      </c>
      <c r="DT107" s="2" cm="1">
        <f t="array" ref="DT107">PRODUCT($DP$68:DP107+1)-1</f>
        <v>-3.9292637806330744E-3</v>
      </c>
      <c r="DU107" s="72">
        <f>DS107-MAX($DS$68:DS107)</f>
        <v>-2.8402857290621419E-3</v>
      </c>
      <c r="EM107" s="72"/>
      <c r="EN107" s="72"/>
      <c r="EO107" s="72"/>
      <c r="EP107" s="72"/>
      <c r="EQ107" s="72"/>
      <c r="ER107" s="72"/>
      <c r="ES107" s="72"/>
      <c r="ET107" s="72"/>
      <c r="EU107" s="72"/>
      <c r="EV107" s="72"/>
      <c r="EX107" s="72"/>
      <c r="EY107" s="72"/>
      <c r="EZ107" s="72"/>
      <c r="FP107" s="3"/>
      <c r="FR107" s="2"/>
    </row>
    <row r="108" spans="1:174" x14ac:dyDescent="0.3">
      <c r="A108" s="3">
        <f t="shared" si="113"/>
        <v>45895</v>
      </c>
      <c r="B108" s="47" t="s">
        <v>191</v>
      </c>
      <c r="C108" s="2">
        <f>VLOOKUP(C$1,EMD_Returns!$B:$XFD,MATCH('Headline Attribution'!$B108,EMD_Returns!$8:$8,0)-1,FALSE)/100</f>
        <v>3.6917196821750802E-6</v>
      </c>
      <c r="D108" s="2">
        <f>VLOOKUP(D$1,EMD_Returns!$B:$XFD,MATCH('Headline Attribution'!$B108,EMD_Returns!$8:$8,0)-1,FALSE)/100</f>
        <v>-1.2610351158898201E-3</v>
      </c>
      <c r="E108" s="2">
        <f>IFERROR(VLOOKUP(E$1,EMD_Returns!$B:$XFD,MATCH('Headline Attribution'!$B108,EMD_Returns!$8:$8,0)-1,FALSE)/100,"#N/A")</f>
        <v>-2.4912361869851001E-3</v>
      </c>
      <c r="F108" s="2">
        <f>VLOOKUP(F$1,EMD_Returns!$B:$XFD,MATCH('Headline Attribution'!$B108,EMD_Returns!$8:$8,0)-1,FALSE)/100</f>
        <v>-9.4348625315188205E-4</v>
      </c>
      <c r="G108" s="2"/>
      <c r="I108" s="9">
        <f t="shared" si="63"/>
        <v>45895</v>
      </c>
      <c r="J108" s="2">
        <f>VLOOKUP(J$1,EMD_Returns!$B:$XFD,MATCH('Headline Attribution'!$B108,EMD_Returns!$8:$8,0)-1,FALSE)/100</f>
        <v>-9.97939076043175E-4</v>
      </c>
      <c r="K108" s="85">
        <f>VLOOKUP(K$1,EMD_Returns!$B:$XFD,MATCH('Headline Attribution'!$B108,EMD_Returns!$32:$32,0)-1,FALSE)/100</f>
        <v>-1.50514810000002E-3</v>
      </c>
      <c r="L108" s="2">
        <f t="shared" si="114"/>
        <v>5.0720902395684497E-4</v>
      </c>
      <c r="M108" s="2">
        <f t="shared" si="115"/>
        <v>8.745207464696314E-3</v>
      </c>
      <c r="N108" s="2" t="e">
        <f t="shared" si="116"/>
        <v>#N/A</v>
      </c>
      <c r="O108" s="2">
        <f t="array" ref="O108">(PRODUCT($J$2:J108+1))-1</f>
        <v>5.8845213164425036E-2</v>
      </c>
      <c r="P108" s="2">
        <f t="array" ref="P108">(PRODUCT($K$2:K108+1))-1</f>
        <v>5.0100005699728722E-2</v>
      </c>
      <c r="Q108" s="69">
        <f t="shared" si="117"/>
        <v>105.88452131644245</v>
      </c>
      <c r="R108" s="69">
        <f t="shared" si="118"/>
        <v>105.01000056997287</v>
      </c>
      <c r="T108" s="3">
        <f t="shared" si="64"/>
        <v>45895</v>
      </c>
      <c r="U108" s="70">
        <f>VLOOKUP(U$1,Market_Values!B:XFD,MATCH('Headline Attribution'!$B108,EMD_Returns!$8:$8,0)-1,FALSE)</f>
        <v>191781856.093723</v>
      </c>
      <c r="V108" s="70">
        <f>VLOOKUP(V$1,Market_Values!$B:$XFD,MATCH('Headline Attribution'!$B108,EMD_Returns!$8:$8,0)-1,FALSE)</f>
        <v>197954026.38240001</v>
      </c>
      <c r="W108" s="70">
        <f>VLOOKUP(W$1,Market_Values!$B:$XFD,MATCH('Headline Attribution'!$B108,EMD_Returns!$8:$8,0)-1,FALSE)</f>
        <v>108944864.72937</v>
      </c>
      <c r="X108" s="70">
        <f>VLOOKUP(X$1,Market_Values!$B:$XFD,MATCH('Headline Attribution'!$B108,EMD_Returns!$8:$8,0)-1,FALSE)</f>
        <v>416385374.28353</v>
      </c>
      <c r="Y108" s="70"/>
      <c r="Z108" s="71"/>
      <c r="AA108" s="3">
        <f t="shared" si="65"/>
        <v>45895</v>
      </c>
      <c r="AB108" s="72">
        <f t="shared" si="89"/>
        <v>3.6917196821750802E-6</v>
      </c>
      <c r="AC108" s="72">
        <f t="shared" si="90"/>
        <v>-1.2610351158898201E-3</v>
      </c>
      <c r="AD108" s="72">
        <f t="shared" si="91"/>
        <v>-2.4912361869851001E-3</v>
      </c>
      <c r="AE108" s="72">
        <f t="shared" si="92"/>
        <v>-9.4348625315188205E-4</v>
      </c>
      <c r="AF108" s="72"/>
      <c r="AG108" s="2"/>
      <c r="AH108" s="9">
        <f t="shared" si="66"/>
        <v>45895</v>
      </c>
      <c r="AI108" s="2">
        <f t="array" ref="AI108">PRODUCT(AB$2:AB108+1)-1</f>
        <v>4.5118605960756009E-2</v>
      </c>
      <c r="AJ108" s="2">
        <f t="array" ref="AJ108">PRODUCT($AC$2:AC108+1)-1</f>
        <v>4.9633069404626085E-2</v>
      </c>
      <c r="AK108" s="2" cm="1">
        <f t="array" ref="AK108">IFERROR(PRODUCT($AD$2:AD108+1)-1,"#N/A")</f>
        <v>8.6656759898192215E-2</v>
      </c>
      <c r="AL108" s="2">
        <f t="array" ref="AL108">PRODUCT(AE$2:AE108+1)-1</f>
        <v>5.4314545694317928E-2</v>
      </c>
      <c r="AM108" s="2"/>
      <c r="AN108" s="2"/>
      <c r="AO108" s="3">
        <f t="shared" si="67"/>
        <v>45895</v>
      </c>
      <c r="AP108" s="2">
        <f t="shared" si="94"/>
        <v>-9.9793907604318454E-4</v>
      </c>
      <c r="AQ108" s="2">
        <f t="shared" si="68"/>
        <v>5.0720902395683543E-4</v>
      </c>
      <c r="AR108" s="2">
        <f t="shared" si="95"/>
        <v>8.745207464696314E-3</v>
      </c>
      <c r="AS108" s="2" t="e">
        <f t="shared" si="119"/>
        <v>#N/A</v>
      </c>
      <c r="AT108" s="2">
        <f t="array" ref="AT108">PRODUCT($AP$2:AP108+1)-1</f>
        <v>6.6793333246792264E-2</v>
      </c>
      <c r="AU108" s="2">
        <f t="shared" si="69"/>
        <v>5.0100005699728722E-2</v>
      </c>
      <c r="AV108" s="69">
        <f t="shared" si="120"/>
        <v>106.67933332467931</v>
      </c>
      <c r="AW108" s="69">
        <f t="shared" si="70"/>
        <v>105.01000056997287</v>
      </c>
      <c r="AX108" s="2"/>
      <c r="AY108" s="2">
        <f t="shared" si="108"/>
        <v>-1.5652525186756006E-3</v>
      </c>
      <c r="AZ108" s="2">
        <f t="shared" si="109"/>
        <v>-1.2635256819122555E-3</v>
      </c>
      <c r="BA108" s="2">
        <f t="shared" si="121"/>
        <v>3.0172683676334502E-4</v>
      </c>
      <c r="BB108" s="2">
        <f t="shared" si="110"/>
        <v>2.3849016847362489E-4</v>
      </c>
      <c r="BC108" s="2"/>
      <c r="BD108" s="78">
        <f t="shared" si="71"/>
        <v>45895</v>
      </c>
      <c r="BE108" s="2">
        <f t="shared" si="111"/>
        <v>-9.7399384518700473E-4</v>
      </c>
      <c r="BF108" s="72">
        <f t="shared" si="100"/>
        <v>2.3849016847362489E-4</v>
      </c>
      <c r="BG108" s="2" cm="1">
        <f t="array" ref="BG108">(PRODUCT(BF$2:BF108+1))-1</f>
        <v>1.7782036851232697E-4</v>
      </c>
      <c r="BH108" s="72">
        <f t="shared" si="101"/>
        <v>8.5673870961839871E-3</v>
      </c>
      <c r="BI108" s="73">
        <f t="shared" si="102"/>
        <v>464129.79433641431</v>
      </c>
      <c r="BJ108" s="74">
        <f>SUM($BI$2:BI108)</f>
        <v>20119862.538243778</v>
      </c>
      <c r="BK108" s="72">
        <f t="shared" si="72"/>
        <v>-2.8953183672525082E-4</v>
      </c>
      <c r="BL108" s="2">
        <f>SUM($BK$2:BK108)</f>
        <v>4.5060732706808659E-3</v>
      </c>
      <c r="BM108" s="2"/>
      <c r="BN108" s="79">
        <f t="shared" si="73"/>
        <v>45895</v>
      </c>
      <c r="BO108" s="2">
        <f t="array" ref="BO108">(PRODUCT(AB$2:AB108+1)-1)-(PRODUCT($K$2:$K108+1)-1)</f>
        <v>-4.9813997389727138E-3</v>
      </c>
      <c r="BP108" s="2">
        <f t="array" ref="BP108">AJ108-(PRODUCT($K$2:K108+1)-1)</f>
        <v>-4.669362951026379E-4</v>
      </c>
      <c r="BQ108" s="2" t="e">
        <f>NA()</f>
        <v>#N/A</v>
      </c>
      <c r="BR108" s="2">
        <f t="array" ref="BR108">(PRODUCT(AE$2:AE108+1)-1)-(PRODUCT($K$2:$K108+1)-1)</f>
        <v>4.2145399945892059E-3</v>
      </c>
      <c r="BS108" s="2"/>
      <c r="BT108" s="3">
        <f t="shared" si="74"/>
        <v>45895</v>
      </c>
      <c r="BU108" s="2">
        <f t="shared" si="75"/>
        <v>-1.2610351158898201E-3</v>
      </c>
      <c r="BV108" s="2">
        <f t="shared" si="76"/>
        <v>2.441129841101999E-4</v>
      </c>
      <c r="BW108" s="2" cm="1">
        <f t="array" ref="BW108">PRODUCT($BU$2:BU108+1)-1</f>
        <v>4.9633069404626085E-2</v>
      </c>
      <c r="BX108" s="2">
        <f t="array" ref="BX108">BW108-(PRODUCT($K$2:K108+1)-1)</f>
        <v>-4.669362951026379E-4</v>
      </c>
      <c r="BY108" s="2">
        <f t="shared" si="77"/>
        <v>2.6677086865916528E-5</v>
      </c>
      <c r="BZ108" s="2"/>
      <c r="CC108" s="3">
        <v>44798</v>
      </c>
      <c r="CD108" s="2">
        <v>1.0241828041225101E-2</v>
      </c>
      <c r="CE108" s="2">
        <v>8.9118883911516508E-3</v>
      </c>
      <c r="CF108" s="2" t="e">
        <f>NA()</f>
        <v>#N/A</v>
      </c>
      <c r="CG108" s="2">
        <v>1.0560589699897E-2</v>
      </c>
      <c r="CH108" s="2">
        <v>1.0817683881064299E-2</v>
      </c>
      <c r="CJ108" s="9">
        <f t="shared" si="78"/>
        <v>44798</v>
      </c>
      <c r="CK108" s="2">
        <f t="array" ref="CK108">PRODUCT(CD$2:CD108+1)-1</f>
        <v>-2.2742109692452828E-2</v>
      </c>
      <c r="CL108" s="2">
        <f t="array" ref="CL108">PRODUCT(CE$2:CE108+1)-1</f>
        <v>-1.2088353450921074E-2</v>
      </c>
      <c r="CM108" s="2"/>
      <c r="CN108" s="2">
        <f t="array" ref="CN108">PRODUCT(CG$2:CG108+1)-1</f>
        <v>-4.9786201615396819E-2</v>
      </c>
      <c r="CO108" s="2">
        <f t="array" ref="CO108">PRODUCT(CH$2:CH108+1)-1</f>
        <v>-5.3792909810048362E-2</v>
      </c>
      <c r="CQ108" s="9">
        <f t="shared" si="79"/>
        <v>44798</v>
      </c>
      <c r="CR108" s="72">
        <f t="shared" si="80"/>
        <v>3.1050800117595534E-2</v>
      </c>
      <c r="CS108" s="72">
        <f t="shared" si="81"/>
        <v>4.1704556359127287E-2</v>
      </c>
      <c r="CT108" s="72"/>
      <c r="CU108" s="72">
        <f t="shared" si="82"/>
        <v>4.0067081946515426E-3</v>
      </c>
      <c r="CV108" s="72"/>
      <c r="CW108" s="3">
        <f t="shared" si="83"/>
        <v>44798</v>
      </c>
      <c r="CX108" s="75">
        <f t="shared" si="103"/>
        <v>94.678714653630905</v>
      </c>
      <c r="CY108" s="75">
        <f t="shared" si="104"/>
        <v>94.204404579596087</v>
      </c>
      <c r="CZ108" s="75">
        <f t="shared" si="105"/>
        <v>100.50349033694496</v>
      </c>
      <c r="DA108" s="72">
        <f>(CZ108/MAX($CZ$2:CZ108))-1</f>
        <v>-9.9871779604482347E-3</v>
      </c>
      <c r="DC108" s="3">
        <f t="shared" si="84"/>
        <v>44798</v>
      </c>
      <c r="DD108" s="2">
        <f t="shared" si="85"/>
        <v>-5.758558398391983E-4</v>
      </c>
      <c r="DE108" s="2">
        <f t="shared" si="86"/>
        <v>-1.9057954899126487E-3</v>
      </c>
      <c r="DF108" s="2" t="e">
        <f>NA()</f>
        <v>#N/A</v>
      </c>
      <c r="DG108" s="2">
        <f t="shared" si="87"/>
        <v>-2.5709418116729929E-4</v>
      </c>
      <c r="DH108" s="69"/>
      <c r="DI108" s="3">
        <f t="shared" si="122"/>
        <v>44798</v>
      </c>
      <c r="DJ108" s="2">
        <f t="shared" si="123"/>
        <v>4.0996950799557307E-2</v>
      </c>
      <c r="DK108" s="2">
        <f t="shared" si="124"/>
        <v>3.8970901841865552E-2</v>
      </c>
      <c r="DL108" s="2" t="e">
        <f>NA()</f>
        <v>#N/A</v>
      </c>
      <c r="DM108" s="2">
        <f t="shared" si="125"/>
        <v>1.1222318941172066E-2</v>
      </c>
      <c r="DO108" s="2">
        <f t="shared" si="106"/>
        <v>1.8364329593694179E-2</v>
      </c>
      <c r="DP108" s="72">
        <f t="shared" si="107"/>
        <v>-2.5709418116729929E-4</v>
      </c>
      <c r="DQ108" s="72">
        <v>1.0999999999999999E-2</v>
      </c>
      <c r="DR108" s="72">
        <f t="shared" si="112"/>
        <v>-1.5399614662826375E-4</v>
      </c>
      <c r="DS108" s="2" cm="1">
        <f t="array" ref="DS108">PRODUCT($DR$68:DR108+1)-1</f>
        <v>-2.323966252823384E-3</v>
      </c>
      <c r="DT108" s="2" cm="1">
        <f t="array" ref="DT108">PRODUCT($DP$68:DP108+1)-1</f>
        <v>-4.1853477709460352E-3</v>
      </c>
      <c r="DU108" s="72">
        <f>DS108-MAX($DS$68:DS108)</f>
        <v>-2.9939476571874124E-3</v>
      </c>
      <c r="EM108" s="72"/>
      <c r="EN108" s="72"/>
      <c r="EO108" s="72"/>
      <c r="EP108" s="72"/>
      <c r="EQ108" s="72"/>
      <c r="ER108" s="72"/>
      <c r="ES108" s="72"/>
      <c r="ET108" s="72"/>
      <c r="EU108" s="72"/>
      <c r="EV108" s="72"/>
      <c r="EX108" s="72"/>
      <c r="EY108" s="72"/>
      <c r="EZ108" s="72"/>
      <c r="FP108" s="3"/>
      <c r="FR108" s="2"/>
    </row>
    <row r="109" spans="1:174" x14ac:dyDescent="0.3">
      <c r="A109" s="3">
        <f t="shared" si="113"/>
        <v>45896</v>
      </c>
      <c r="B109" s="47" t="s">
        <v>192</v>
      </c>
      <c r="C109" s="2">
        <f>VLOOKUP(C$1,EMD_Returns!$B:$XFD,MATCH('Headline Attribution'!$B109,EMD_Returns!$8:$8,0)-1,FALSE)/100</f>
        <v>-8.4033101575131707E-4</v>
      </c>
      <c r="D109" s="2">
        <f>VLOOKUP(D$1,EMD_Returns!$B:$XFD,MATCH('Headline Attribution'!$B109,EMD_Returns!$8:$8,0)-1,FALSE)/100</f>
        <v>-1.94211417576894E-2</v>
      </c>
      <c r="E109" s="2">
        <f>IFERROR(VLOOKUP(E$1,EMD_Returns!$B:$XFD,MATCH('Headline Attribution'!$B109,EMD_Returns!$8:$8,0)-1,FALSE)/100,"#N/A")</f>
        <v>-9.4546622188129703E-4</v>
      </c>
      <c r="F109" s="2">
        <f>VLOOKUP(F$1,EMD_Returns!$B:$XFD,MATCH('Headline Attribution'!$B109,EMD_Returns!$8:$8,0)-1,FALSE)/100</f>
        <v>7.5160160166731805E-6</v>
      </c>
      <c r="G109" s="2"/>
      <c r="I109" s="9">
        <f t="shared" si="63"/>
        <v>45896</v>
      </c>
      <c r="J109" s="2">
        <f>VLOOKUP(J$1,EMD_Returns!$B:$XFD,MATCH('Headline Attribution'!$B109,EMD_Returns!$8:$8,0)-1,FALSE)/100</f>
        <v>-4.4849679645211395E-3</v>
      </c>
      <c r="K109" s="85">
        <f>VLOOKUP(K$1,EMD_Returns!$B:$XFD,MATCH('Headline Attribution'!$B109,EMD_Returns!$32:$32,0)-1,FALSE)/100</f>
        <v>-6.54857299999812E-5</v>
      </c>
      <c r="L109" s="2">
        <f t="shared" si="114"/>
        <v>-4.4194822345211583E-3</v>
      </c>
      <c r="M109" s="2">
        <f t="shared" si="115"/>
        <v>4.0650871697134328E-3</v>
      </c>
      <c r="N109" s="2" t="e">
        <f t="shared" si="116"/>
        <v>#N/A</v>
      </c>
      <c r="O109" s="2">
        <f t="array" ref="O109">(PRODUCT($J$2:J109+1))-1</f>
        <v>5.4096326303995967E-2</v>
      </c>
      <c r="P109" s="2">
        <f t="array" ref="P109">(PRODUCT($K$2:K109+1))-1</f>
        <v>5.0031239134282535E-2</v>
      </c>
      <c r="Q109" s="69">
        <f t="shared" si="117"/>
        <v>105.40963263039954</v>
      </c>
      <c r="R109" s="69">
        <f t="shared" si="118"/>
        <v>105.00312391342825</v>
      </c>
      <c r="T109" s="3">
        <f t="shared" si="64"/>
        <v>45896</v>
      </c>
      <c r="U109" s="70">
        <f>VLOOKUP(U$1,Market_Values!B:XFD,MATCH('Headline Attribution'!$B109,EMD_Returns!$8:$8,0)-1,FALSE)</f>
        <v>191782564.09857601</v>
      </c>
      <c r="V109" s="70">
        <f>VLOOKUP(V$1,Market_Values!$B:$XFD,MATCH('Headline Attribution'!$B109,EMD_Returns!$8:$8,0)-1,FALSE)</f>
        <v>197704399.40380001</v>
      </c>
      <c r="W109" s="70">
        <f>VLOOKUP(W$1,Market_Values!$B:$XFD,MATCH('Headline Attribution'!$B109,EMD_Returns!$8:$8,0)-1,FALSE)</f>
        <v>108673457.33996999</v>
      </c>
      <c r="X109" s="70">
        <f>VLOOKUP(X$1,Market_Values!$B:$XFD,MATCH('Headline Attribution'!$B109,EMD_Returns!$8:$8,0)-1,FALSE)</f>
        <v>416099326.42838502</v>
      </c>
      <c r="Y109" s="70"/>
      <c r="Z109" s="71"/>
      <c r="AA109" s="3">
        <f t="shared" si="65"/>
        <v>45896</v>
      </c>
      <c r="AB109" s="72">
        <f t="shared" si="89"/>
        <v>-8.4033101575131707E-4</v>
      </c>
      <c r="AC109" s="72">
        <f t="shared" si="90"/>
        <v>-1.94211417576894E-2</v>
      </c>
      <c r="AD109" s="72">
        <f t="shared" si="91"/>
        <v>-9.4546622188129703E-4</v>
      </c>
      <c r="AE109" s="72">
        <f t="shared" si="92"/>
        <v>7.5160160166731805E-6</v>
      </c>
      <c r="AF109" s="72"/>
      <c r="AG109" s="2"/>
      <c r="AH109" s="9">
        <f t="shared" si="66"/>
        <v>45896</v>
      </c>
      <c r="AI109" s="2">
        <f t="array" ref="AI109">PRODUCT(AB$2:AB109+1)-1</f>
        <v>4.424036038102841E-2</v>
      </c>
      <c r="AJ109" s="2">
        <f t="array" ref="AJ109">PRODUCT($AC$2:AC109+1)-1</f>
        <v>2.9247996770160212E-2</v>
      </c>
      <c r="AK109" s="2" cm="1">
        <f t="array" ref="AK109">IFERROR(PRODUCT($AD$2:AD109+1)-1,"#N/A")</f>
        <v>8.5629362636929551E-2</v>
      </c>
      <c r="AL109" s="2">
        <f t="array" ref="AL109">PRODUCT(AE$2:AE109+1)-1</f>
        <v>5.4322469939329876E-2</v>
      </c>
      <c r="AM109" s="2"/>
      <c r="AN109" s="2"/>
      <c r="AO109" s="3">
        <f t="shared" si="67"/>
        <v>45896</v>
      </c>
      <c r="AP109" s="2">
        <f t="shared" si="94"/>
        <v>-4.4849679645211473E-3</v>
      </c>
      <c r="AQ109" s="2">
        <f t="shared" si="68"/>
        <v>-4.4194822345211661E-3</v>
      </c>
      <c r="AR109" s="2">
        <f t="shared" si="95"/>
        <v>4.0650871697134328E-3</v>
      </c>
      <c r="AS109" s="2" t="e">
        <f t="shared" si="119"/>
        <v>#N/A</v>
      </c>
      <c r="AT109" s="2">
        <f t="array" ref="AT109">PRODUCT($AP$2:AP109+1)-1</f>
        <v>6.2008799322415653E-2</v>
      </c>
      <c r="AU109" s="2">
        <f t="shared" si="69"/>
        <v>5.0031239134282535E-2</v>
      </c>
      <c r="AV109" s="69">
        <f t="shared" si="120"/>
        <v>106.20087993224165</v>
      </c>
      <c r="AW109" s="69">
        <f t="shared" si="70"/>
        <v>105.00312391342825</v>
      </c>
      <c r="AX109" s="2"/>
      <c r="AY109" s="2">
        <f t="shared" si="108"/>
        <v>-6.7863639878513416E-3</v>
      </c>
      <c r="AZ109" s="2">
        <f t="shared" si="109"/>
        <v>-5.4524418661529069E-3</v>
      </c>
      <c r="BA109" s="2">
        <f t="shared" si="121"/>
        <v>1.3339221216984347E-3</v>
      </c>
      <c r="BB109" s="2">
        <f t="shared" si="110"/>
        <v>1.0541077630647673E-3</v>
      </c>
      <c r="BC109" s="2"/>
      <c r="BD109" s="78">
        <f t="shared" si="71"/>
        <v>45896</v>
      </c>
      <c r="BE109" s="2">
        <f t="shared" si="111"/>
        <v>-4.3832617773043427E-3</v>
      </c>
      <c r="BF109" s="72">
        <f t="shared" si="100"/>
        <v>1.0541077630647673E-3</v>
      </c>
      <c r="BG109" s="2" cm="1">
        <f t="array" ref="BG109">(PRODUCT(BF$2:BF109+1))-1</f>
        <v>1.2321155734080769E-3</v>
      </c>
      <c r="BH109" s="72">
        <f t="shared" si="101"/>
        <v>2.8329715963053559E-3</v>
      </c>
      <c r="BI109" s="73">
        <f t="shared" si="102"/>
        <v>-4040554.7108008065</v>
      </c>
      <c r="BJ109" s="74">
        <f>SUM($BI$2:BI109)</f>
        <v>16079307.827442972</v>
      </c>
      <c r="BK109" s="72">
        <f t="shared" si="72"/>
        <v>-1.0691800888485642E-3</v>
      </c>
      <c r="BL109" s="2">
        <f>SUM($BK$2:BK109)</f>
        <v>3.4368931818323017E-3</v>
      </c>
      <c r="BM109" s="2"/>
      <c r="BN109" s="79">
        <f t="shared" si="73"/>
        <v>45896</v>
      </c>
      <c r="BO109" s="2">
        <f t="array" ref="BO109">(PRODUCT(AB$2:AB109+1)-1)-(PRODUCT($K$2:$K109+1)-1)</f>
        <v>-5.790878753254125E-3</v>
      </c>
      <c r="BP109" s="2">
        <f t="array" ref="BP109">AJ109-(PRODUCT($K$2:K109+1)-1)</f>
        <v>-2.0783242364122323E-2</v>
      </c>
      <c r="BQ109" s="2" t="e">
        <f>NA()</f>
        <v>#N/A</v>
      </c>
      <c r="BR109" s="2">
        <f t="array" ref="BR109">(PRODUCT(AE$2:AE109+1)-1)-(PRODUCT($K$2:$K109+1)-1)</f>
        <v>4.2912308050473413E-3</v>
      </c>
      <c r="BS109" s="2"/>
      <c r="BT109" s="3">
        <f t="shared" si="74"/>
        <v>45896</v>
      </c>
      <c r="BU109" s="2">
        <f t="shared" si="75"/>
        <v>-1.94211417576894E-2</v>
      </c>
      <c r="BV109" s="2">
        <f t="shared" si="76"/>
        <v>-1.9355656027689419E-2</v>
      </c>
      <c r="BW109" s="2" cm="1">
        <f t="array" ref="BW109">PRODUCT($BU$2:BU109+1)-1</f>
        <v>2.9247996770160212E-2</v>
      </c>
      <c r="BX109" s="2">
        <f t="array" ref="BX109">BW109-(PRODUCT($K$2:K109+1)-1)</f>
        <v>-2.0783242364122323E-2</v>
      </c>
      <c r="BY109" s="2">
        <f t="shared" si="77"/>
        <v>-2.1170850062545532E-3</v>
      </c>
      <c r="BZ109" s="2"/>
      <c r="CC109" s="3">
        <v>44799</v>
      </c>
      <c r="CD109" s="2">
        <v>-1.20506821109193E-2</v>
      </c>
      <c r="CE109" s="2">
        <v>-1.51872899061847E-2</v>
      </c>
      <c r="CF109" s="2" t="e">
        <f>NA()</f>
        <v>#N/A</v>
      </c>
      <c r="CG109" s="2">
        <v>-1.7712025567894002E-2</v>
      </c>
      <c r="CH109" s="2">
        <v>-1.8597720279449725E-2</v>
      </c>
      <c r="CJ109" s="9">
        <f t="shared" si="78"/>
        <v>44799</v>
      </c>
      <c r="CK109" s="2">
        <f t="array" ref="CK109">PRODUCT(CD$2:CD109+1)-1</f>
        <v>-3.451873386893678E-2</v>
      </c>
      <c r="CL109" s="2">
        <f t="array" ref="CL109">PRODUCT(CE$2:CE109+1)-1</f>
        <v>-2.7092054028758139E-2</v>
      </c>
      <c r="CM109" s="2"/>
      <c r="CN109" s="2">
        <f t="array" ref="CN109">PRODUCT(CG$2:CG109+1)-1</f>
        <v>-6.6616412707350525E-2</v>
      </c>
      <c r="CO109" s="2">
        <f t="array" ref="CO109">PRODUCT(CH$2:CH109+1)-1</f>
        <v>-7.139020459983314E-2</v>
      </c>
      <c r="CQ109" s="9">
        <f t="shared" si="79"/>
        <v>44799</v>
      </c>
      <c r="CR109" s="72">
        <f t="shared" si="80"/>
        <v>3.6871470730896361E-2</v>
      </c>
      <c r="CS109" s="72">
        <f t="shared" si="81"/>
        <v>4.4298150571075001E-2</v>
      </c>
      <c r="CT109" s="72"/>
      <c r="CU109" s="72">
        <f t="shared" si="82"/>
        <v>4.773791892482615E-3</v>
      </c>
      <c r="CV109" s="72"/>
      <c r="CW109" s="3">
        <f t="shared" si="83"/>
        <v>44799</v>
      </c>
      <c r="CX109" s="75">
        <f t="shared" si="103"/>
        <v>93.001762838950455</v>
      </c>
      <c r="CY109" s="75">
        <f t="shared" si="104"/>
        <v>92.45241741413264</v>
      </c>
      <c r="CZ109" s="75">
        <f t="shared" si="105"/>
        <v>100.59419260218698</v>
      </c>
      <c r="DA109" s="72">
        <f>(CZ109/MAX($CZ$2:CZ109))-1</f>
        <v>-9.0937124173454675E-3</v>
      </c>
      <c r="DC109" s="3">
        <f t="shared" si="84"/>
        <v>44799</v>
      </c>
      <c r="DD109" s="2">
        <f t="shared" si="85"/>
        <v>6.5470381685304255E-3</v>
      </c>
      <c r="DE109" s="2">
        <f t="shared" si="86"/>
        <v>3.4104303732650255E-3</v>
      </c>
      <c r="DF109" s="2" t="e">
        <f>NA()</f>
        <v>#N/A</v>
      </c>
      <c r="DG109" s="2">
        <f t="shared" si="87"/>
        <v>8.8569471155572344E-4</v>
      </c>
      <c r="DH109" s="69"/>
      <c r="DI109" s="3">
        <f t="shared" si="122"/>
        <v>44799</v>
      </c>
      <c r="DJ109" s="2">
        <f t="shared" si="123"/>
        <v>4.5635234410612444E-2</v>
      </c>
      <c r="DK109" s="2">
        <f t="shared" si="124"/>
        <v>3.9862965948761847E-2</v>
      </c>
      <c r="DL109" s="2" t="e">
        <f>NA()</f>
        <v>#N/A</v>
      </c>
      <c r="DM109" s="2">
        <f t="shared" si="125"/>
        <v>1.1512442035224658E-2</v>
      </c>
      <c r="DO109" s="2">
        <f t="shared" si="106"/>
        <v>1.8381492241574381E-2</v>
      </c>
      <c r="DP109" s="72">
        <f t="shared" si="107"/>
        <v>8.8569471155572344E-4</v>
      </c>
      <c r="DQ109" s="72">
        <v>1.0999999999999999E-2</v>
      </c>
      <c r="DR109" s="72">
        <f t="shared" si="112"/>
        <v>5.30024532234522E-4</v>
      </c>
      <c r="DS109" s="2" cm="1">
        <f t="array" ref="DS109">PRODUCT($DR$68:DR109+1)-1</f>
        <v>-1.7951734797148067E-3</v>
      </c>
      <c r="DT109" s="2" cm="1">
        <f t="array" ref="DT109">PRODUCT($DP$68:DP109+1)-1</f>
        <v>-3.3033599997771557E-3</v>
      </c>
      <c r="DU109" s="72">
        <f>DS109-MAX($DS$68:DS109)</f>
        <v>-2.4651548840788351E-3</v>
      </c>
      <c r="EM109" s="72"/>
      <c r="EN109" s="72"/>
      <c r="EO109" s="72"/>
      <c r="EP109" s="72"/>
      <c r="EQ109" s="72"/>
      <c r="ER109" s="72"/>
      <c r="ES109" s="72"/>
      <c r="ET109" s="72"/>
      <c r="EU109" s="72"/>
      <c r="EV109" s="72"/>
      <c r="EX109" s="72"/>
      <c r="EY109" s="72"/>
      <c r="EZ109" s="72"/>
      <c r="FP109" s="3"/>
      <c r="FR109" s="2"/>
    </row>
    <row r="110" spans="1:174" x14ac:dyDescent="0.3">
      <c r="A110" s="3">
        <f t="shared" si="113"/>
        <v>45897</v>
      </c>
      <c r="B110" s="47" t="s">
        <v>193</v>
      </c>
      <c r="C110" s="2">
        <f>VLOOKUP(C$1,EMD_Returns!$B:$XFD,MATCH('Headline Attribution'!$B110,EMD_Returns!$8:$8,0)-1,FALSE)/100</f>
        <v>4.3844526478438199E-3</v>
      </c>
      <c r="D110" s="2">
        <f>VLOOKUP(D$1,EMD_Returns!$B:$XFD,MATCH('Headline Attribution'!$B110,EMD_Returns!$8:$8,0)-1,FALSE)/100</f>
        <v>2.3860501689793499E-2</v>
      </c>
      <c r="E110" s="2">
        <f>IFERROR(VLOOKUP(E$1,EMD_Returns!$B:$XFD,MATCH('Headline Attribution'!$B110,EMD_Returns!$8:$8,0)-1,FALSE)/100,"#N/A")</f>
        <v>1.9046258600585698E-4</v>
      </c>
      <c r="F110" s="2">
        <f>VLOOKUP(F$1,EMD_Returns!$B:$XFD,MATCH('Headline Attribution'!$B110,EMD_Returns!$8:$8,0)-1,FALSE)/100</f>
        <v>3.2931753535387896E-3</v>
      </c>
      <c r="G110" s="2"/>
      <c r="I110" s="9">
        <f t="shared" si="63"/>
        <v>45897</v>
      </c>
      <c r="J110" s="2">
        <f>VLOOKUP(J$1,EMD_Returns!$B:$XFD,MATCH('Headline Attribution'!$B110,EMD_Returns!$8:$8,0)-1,FALSE)/100</f>
        <v>7.5336726770480799E-3</v>
      </c>
      <c r="K110" s="85">
        <f>VLOOKUP(K$1,EMD_Returns!$B:$XFD,MATCH('Headline Attribution'!$B110,EMD_Returns!$32:$32,0)-1,FALSE)/100</f>
        <v>3.3167436999999001E-3</v>
      </c>
      <c r="L110" s="2">
        <f t="shared" si="114"/>
        <v>4.2169289770481802E-3</v>
      </c>
      <c r="M110" s="2">
        <f t="shared" si="115"/>
        <v>8.5236193649647074E-3</v>
      </c>
      <c r="N110" s="2" t="e">
        <f t="shared" si="116"/>
        <v>#N/A</v>
      </c>
      <c r="O110" s="2">
        <f t="array" ref="O110">(PRODUCT($J$2:J110+1))-1</f>
        <v>6.2037542996449035E-2</v>
      </c>
      <c r="P110" s="2">
        <f t="array" ref="P110">(PRODUCT($K$2:K110+1))-1</f>
        <v>5.3513923631484328E-2</v>
      </c>
      <c r="Q110" s="69">
        <f t="shared" si="117"/>
        <v>106.20375429964486</v>
      </c>
      <c r="R110" s="69">
        <f t="shared" si="118"/>
        <v>105.35139236314842</v>
      </c>
      <c r="T110" s="3">
        <f t="shared" si="64"/>
        <v>45897</v>
      </c>
      <c r="U110" s="70">
        <f>VLOOKUP(U$1,Market_Values!B:XFD,MATCH('Headline Attribution'!$B110,EMD_Returns!$8:$8,0)-1,FALSE)</f>
        <v>191621403.261684</v>
      </c>
      <c r="V110" s="70">
        <f>VLOOKUP(V$1,Market_Values!$B:$XFD,MATCH('Headline Attribution'!$B110,EMD_Returns!$8:$8,0)-1,FALSE)</f>
        <v>193864754.23686001</v>
      </c>
      <c r="W110" s="70">
        <f>VLOOKUP(W$1,Market_Values!$B:$XFD,MATCH('Headline Attribution'!$B110,EMD_Returns!$8:$8,0)-1,FALSE)</f>
        <v>108570710.25684001</v>
      </c>
      <c r="X110" s="70">
        <f>VLOOKUP(X$1,Market_Values!$B:$XFD,MATCH('Headline Attribution'!$B110,EMD_Returns!$8:$8,0)-1,FALSE)</f>
        <v>416102419.85423899</v>
      </c>
      <c r="Y110" s="70"/>
      <c r="Z110" s="71"/>
      <c r="AA110" s="3">
        <f t="shared" si="65"/>
        <v>45897</v>
      </c>
      <c r="AB110" s="72">
        <f t="shared" si="89"/>
        <v>4.3844526478438199E-3</v>
      </c>
      <c r="AC110" s="72">
        <f t="shared" si="90"/>
        <v>2.3860501689793499E-2</v>
      </c>
      <c r="AD110" s="72">
        <f t="shared" si="91"/>
        <v>1.9046258600585698E-4</v>
      </c>
      <c r="AE110" s="72">
        <f t="shared" si="92"/>
        <v>3.2931753535387896E-3</v>
      </c>
      <c r="AF110" s="72"/>
      <c r="AG110" s="2"/>
      <c r="AH110" s="9">
        <f t="shared" si="66"/>
        <v>45897</v>
      </c>
      <c r="AI110" s="2">
        <f t="array" ref="AI110">PRODUCT(AB$2:AB110+1)-1</f>
        <v>4.8818782794086468E-2</v>
      </c>
      <c r="AJ110" s="2">
        <f t="array" ref="AJ110">PRODUCT($AC$2:AC110+1)-1</f>
        <v>5.3806370336311193E-2</v>
      </c>
      <c r="AK110" s="2" cm="1">
        <f t="array" ref="AK110">IFERROR(PRODUCT($AD$2:AD110+1)-1,"#N/A")</f>
        <v>8.5836134412781373E-2</v>
      </c>
      <c r="AL110" s="2">
        <f t="array" ref="AL110">PRODUCT(AE$2:AE110+1)-1</f>
        <v>5.779453871201623E-2</v>
      </c>
      <c r="AM110" s="2"/>
      <c r="AN110" s="2"/>
      <c r="AO110" s="3">
        <f t="shared" si="67"/>
        <v>45897</v>
      </c>
      <c r="AP110" s="2">
        <f t="shared" si="94"/>
        <v>7.5336726770479879E-3</v>
      </c>
      <c r="AQ110" s="2">
        <f t="shared" si="68"/>
        <v>4.2169289770480883E-3</v>
      </c>
      <c r="AR110" s="2">
        <f t="shared" si="95"/>
        <v>8.5236193649647074E-3</v>
      </c>
      <c r="AS110" s="2" t="e">
        <f t="shared" si="119"/>
        <v>#N/A</v>
      </c>
      <c r="AT110" s="2">
        <f t="array" ref="AT110">PRODUCT($AP$2:AP110+1)-1</f>
        <v>7.0009625996655611E-2</v>
      </c>
      <c r="AU110" s="2">
        <f t="shared" si="69"/>
        <v>5.3513923631484328E-2</v>
      </c>
      <c r="AV110" s="69">
        <f t="shared" si="120"/>
        <v>107.00096259966564</v>
      </c>
      <c r="AW110" s="69">
        <f t="shared" si="70"/>
        <v>105.35139236314842</v>
      </c>
      <c r="AX110" s="2"/>
      <c r="AY110" s="2">
        <f t="shared" si="108"/>
        <v>9.1147132097793831E-3</v>
      </c>
      <c r="AZ110" s="2">
        <f t="shared" si="109"/>
        <v>8.3735142140374148E-3</v>
      </c>
      <c r="BA110" s="2">
        <f t="shared" si="121"/>
        <v>-7.4119899574196825E-4</v>
      </c>
      <c r="BB110" s="2">
        <f t="shared" si="110"/>
        <v>-5.8514983644234364E-4</v>
      </c>
      <c r="BC110" s="2"/>
      <c r="BD110" s="78">
        <f t="shared" si="71"/>
        <v>45897</v>
      </c>
      <c r="BE110" s="2">
        <f t="shared" si="111"/>
        <v>7.5069177935049485E-3</v>
      </c>
      <c r="BF110" s="72">
        <f t="shared" si="100"/>
        <v>-5.8514983644234364E-4</v>
      </c>
      <c r="BG110" s="2" cm="1">
        <f t="array" ref="BG110">(PRODUCT(BF$2:BF110+1))-1</f>
        <v>6.4624476473951198E-4</v>
      </c>
      <c r="BH110" s="72">
        <f t="shared" si="101"/>
        <v>7.8773746002251954E-3</v>
      </c>
      <c r="BI110" s="73">
        <f t="shared" si="102"/>
        <v>3838077.0736504639</v>
      </c>
      <c r="BJ110" s="74">
        <f>SUM($BI$2:BI110)</f>
        <v>19917384.901093435</v>
      </c>
      <c r="BK110" s="72">
        <f t="shared" si="72"/>
        <v>8.6659642053246635E-4</v>
      </c>
      <c r="BL110" s="2">
        <f>SUM($BK$2:BK110)</f>
        <v>4.3034896023647681E-3</v>
      </c>
      <c r="BM110" s="2"/>
      <c r="BN110" s="79">
        <f t="shared" si="73"/>
        <v>45897</v>
      </c>
      <c r="BO110" s="2">
        <f t="array" ref="BO110">(PRODUCT(AB$2:AB110+1)-1)-(PRODUCT($K$2:$K110+1)-1)</f>
        <v>-4.6951408373978598E-3</v>
      </c>
      <c r="BP110" s="2">
        <f t="array" ref="BP110">AJ110-(PRODUCT($K$2:K110+1)-1)</f>
        <v>2.924467048268653E-4</v>
      </c>
      <c r="BQ110" s="2" t="e">
        <f>NA()</f>
        <v>#N/A</v>
      </c>
      <c r="BR110" s="2">
        <f t="array" ref="BR110">(PRODUCT(AE$2:AE110+1)-1)-(PRODUCT($K$2:$K110+1)-1)</f>
        <v>4.2806150805319021E-3</v>
      </c>
      <c r="BS110" s="2"/>
      <c r="BT110" s="3">
        <f t="shared" si="74"/>
        <v>45897</v>
      </c>
      <c r="BU110" s="2">
        <f t="shared" si="75"/>
        <v>2.3860501689793499E-2</v>
      </c>
      <c r="BV110" s="2">
        <f t="shared" si="76"/>
        <v>2.0543757989793601E-2</v>
      </c>
      <c r="BW110" s="2" cm="1">
        <f t="array" ref="BW110">PRODUCT($BU$2:BU110+1)-1</f>
        <v>5.3806370336311193E-2</v>
      </c>
      <c r="BX110" s="2">
        <f t="array" ref="BX110">BW110-(PRODUCT($K$2:K110+1)-1)</f>
        <v>2.924467048268653E-4</v>
      </c>
      <c r="BY110" s="2">
        <f t="shared" si="77"/>
        <v>2.2571607266403063E-3</v>
      </c>
      <c r="BZ110" s="2"/>
      <c r="CC110" s="3">
        <v>44802</v>
      </c>
      <c r="CD110" s="2">
        <v>-6.1109615215104692E-3</v>
      </c>
      <c r="CE110" s="2">
        <v>-9.0019227050826007E-3</v>
      </c>
      <c r="CF110" s="2" t="e">
        <f>NA()</f>
        <v>#N/A</v>
      </c>
      <c r="CG110" s="2">
        <v>-7.5541829959375794E-3</v>
      </c>
      <c r="CH110" s="2">
        <v>-9.3863385392017884E-3</v>
      </c>
      <c r="CJ110" s="9">
        <f t="shared" si="78"/>
        <v>44802</v>
      </c>
      <c r="CK110" s="2">
        <f t="array" ref="CK110">PRODUCT(CD$2:CD110+1)-1</f>
        <v>-4.0418752736002928E-2</v>
      </c>
      <c r="CL110" s="2">
        <f t="array" ref="CL110">PRODUCT(CE$2:CE110+1)-1</f>
        <v>-3.5850096157551969E-2</v>
      </c>
      <c r="CM110" s="2"/>
      <c r="CN110" s="2">
        <f t="array" ref="CN110">PRODUCT(CG$2:CG110+1)-1</f>
        <v>-7.3667363131163843E-2</v>
      </c>
      <c r="CO110" s="2">
        <f t="array" ref="CO110">PRODUCT(CH$2:CH110+1)-1</f>
        <v>-8.0106450510277982E-2</v>
      </c>
      <c r="CQ110" s="9">
        <f t="shared" si="79"/>
        <v>44802</v>
      </c>
      <c r="CR110" s="72">
        <f t="shared" si="80"/>
        <v>3.9687697774275055E-2</v>
      </c>
      <c r="CS110" s="72">
        <f t="shared" si="81"/>
        <v>4.4256354352726013E-2</v>
      </c>
      <c r="CT110" s="72"/>
      <c r="CU110" s="72">
        <f t="shared" si="82"/>
        <v>6.439087379114139E-3</v>
      </c>
      <c r="CV110" s="72"/>
      <c r="CW110" s="3">
        <f t="shared" si="83"/>
        <v>44802</v>
      </c>
      <c r="CX110" s="75">
        <f t="shared" si="103"/>
        <v>92.299210503520243</v>
      </c>
      <c r="CY110" s="75">
        <f t="shared" si="104"/>
        <v>91.584627725516</v>
      </c>
      <c r="CZ110" s="75">
        <f t="shared" si="105"/>
        <v>100.78024314314614</v>
      </c>
      <c r="DA110" s="72">
        <f>(CZ110/MAX($CZ$2:CZ110))-1</f>
        <v>-7.2610156574672846E-3</v>
      </c>
      <c r="DC110" s="3">
        <f t="shared" si="84"/>
        <v>44802</v>
      </c>
      <c r="DD110" s="2">
        <f t="shared" si="85"/>
        <v>3.2753770176913192E-3</v>
      </c>
      <c r="DE110" s="2">
        <f t="shared" si="86"/>
        <v>3.8441583411918771E-4</v>
      </c>
      <c r="DF110" s="2" t="e">
        <f>NA()</f>
        <v>#N/A</v>
      </c>
      <c r="DG110" s="2">
        <f t="shared" si="87"/>
        <v>1.832155543264209E-3</v>
      </c>
      <c r="DH110" s="69"/>
      <c r="DI110" s="3">
        <f t="shared" si="122"/>
        <v>44802</v>
      </c>
      <c r="DJ110" s="2">
        <f t="shared" si="123"/>
        <v>4.5744648927719254E-2</v>
      </c>
      <c r="DK110" s="2">
        <f t="shared" si="124"/>
        <v>3.9860840611013824E-2</v>
      </c>
      <c r="DL110" s="2" t="e">
        <f>NA()</f>
        <v>#N/A</v>
      </c>
      <c r="DM110" s="2">
        <f t="shared" si="125"/>
        <v>1.309368644546232E-2</v>
      </c>
      <c r="DO110" s="2">
        <f t="shared" si="106"/>
        <v>1.8684170544763113E-2</v>
      </c>
      <c r="DP110" s="72">
        <f t="shared" si="107"/>
        <v>1.832155543264209E-3</v>
      </c>
      <c r="DQ110" s="72">
        <v>1.0999999999999999E-2</v>
      </c>
      <c r="DR110" s="72">
        <f t="shared" si="112"/>
        <v>1.0786516279982831E-3</v>
      </c>
      <c r="DS110" s="2" cm="1">
        <f t="array" ref="DS110">PRODUCT($DR$68:DR110+1)-1</f>
        <v>-7.1845821851290737E-4</v>
      </c>
      <c r="DT110" s="2" cm="1">
        <f t="array" ref="DT110">PRODUCT($DP$68:DP110+1)-1</f>
        <v>-1.4772567258480862E-3</v>
      </c>
      <c r="DU110" s="72">
        <f>DS110-MAX($DS$68:DS110)</f>
        <v>-1.3884396228769358E-3</v>
      </c>
      <c r="EM110" s="72"/>
      <c r="EN110" s="72"/>
      <c r="EO110" s="72"/>
      <c r="EP110" s="72"/>
      <c r="EQ110" s="72"/>
      <c r="ER110" s="72"/>
      <c r="ES110" s="72"/>
      <c r="ET110" s="72"/>
      <c r="EU110" s="72"/>
      <c r="EV110" s="72"/>
      <c r="EX110" s="72"/>
      <c r="EY110" s="72"/>
      <c r="EZ110" s="72"/>
      <c r="FP110" s="3"/>
      <c r="FR110" s="2"/>
    </row>
    <row r="111" spans="1:174" x14ac:dyDescent="0.3">
      <c r="A111" s="3">
        <f t="shared" si="113"/>
        <v>45898</v>
      </c>
      <c r="B111" s="47" t="s">
        <v>194</v>
      </c>
      <c r="C111" s="2">
        <f>VLOOKUP(C$1,EMD_Returns!$B:$XFD,MATCH('Headline Attribution'!$B111,EMD_Returns!$8:$8,0)-1,FALSE)/100</f>
        <v>-1.1011911999192501E-3</v>
      </c>
      <c r="D111" s="2">
        <f>VLOOKUP(D$1,EMD_Returns!$B:$XFD,MATCH('Headline Attribution'!$B111,EMD_Returns!$8:$8,0)-1,FALSE)/100</f>
        <v>8.5415597176896607E-4</v>
      </c>
      <c r="E111" s="2">
        <f>IFERROR(VLOOKUP(E$1,EMD_Returns!$B:$XFD,MATCH('Headline Attribution'!$B111,EMD_Returns!$8:$8,0)-1,FALSE)/100,"#N/A")</f>
        <v>-3.8680345623753903E-4</v>
      </c>
      <c r="F111" s="2">
        <f>VLOOKUP(F$1,EMD_Returns!$B:$XFD,MATCH('Headline Attribution'!$B111,EMD_Returns!$8:$8,0)-1,FALSE)/100</f>
        <v>-4.1949401924146201E-5</v>
      </c>
      <c r="G111" s="2"/>
      <c r="I111" s="9">
        <f t="shared" si="63"/>
        <v>45898</v>
      </c>
      <c r="J111" s="2">
        <f>VLOOKUP(J$1,EMD_Returns!$B:$XFD,MATCH('Headline Attribution'!$B111,EMD_Returns!$8:$8,0)-1,FALSE)/100</f>
        <v>-1.11133719998713E-4</v>
      </c>
      <c r="K111" s="85">
        <f>VLOOKUP(K$1,EMD_Returns!$B:$XFD,MATCH('Headline Attribution'!$B111,EMD_Returns!$32:$32,0)-1,FALSE)/100</f>
        <v>-1.7044401000032599E-5</v>
      </c>
      <c r="L111" s="2">
        <f t="shared" si="114"/>
        <v>-9.4089318998680403E-5</v>
      </c>
      <c r="M111" s="2">
        <f t="shared" si="115"/>
        <v>8.4235476958067768E-3</v>
      </c>
      <c r="N111" s="2" t="e">
        <f t="shared" si="116"/>
        <v>#N/A</v>
      </c>
      <c r="O111" s="2">
        <f t="array" ref="O111">(PRODUCT($J$2:J111+1))-1</f>
        <v>6.1919514813517651E-2</v>
      </c>
      <c r="P111" s="2">
        <f t="array" ref="P111">(PRODUCT($K$2:K111+1))-1</f>
        <v>5.3495967117710874E-2</v>
      </c>
      <c r="Q111" s="69">
        <f t="shared" si="117"/>
        <v>106.19195148135171</v>
      </c>
      <c r="R111" s="69">
        <f t="shared" si="118"/>
        <v>105.34959671177107</v>
      </c>
      <c r="T111" s="3">
        <f t="shared" si="64"/>
        <v>45898</v>
      </c>
      <c r="U111" s="70">
        <f>VLOOKUP(U$1,Market_Values!B:XFD,MATCH('Headline Attribution'!$B111,EMD_Returns!$8:$8,0)-1,FALSE)</f>
        <v>192461558.230598</v>
      </c>
      <c r="V111" s="70">
        <f>VLOOKUP(V$1,Market_Values!$B:$XFD,MATCH('Headline Attribution'!$B111,EMD_Returns!$8:$8,0)-1,FALSE)</f>
        <v>198490464.53292</v>
      </c>
      <c r="W111" s="70">
        <f>VLOOKUP(W$1,Market_Values!$B:$XFD,MATCH('Headline Attribution'!$B111,EMD_Returns!$8:$8,0)-1,FALSE)</f>
        <v>108591388.91508</v>
      </c>
      <c r="X111" s="70">
        <f>VLOOKUP(X$1,Market_Values!$B:$XFD,MATCH('Headline Attribution'!$B111,EMD_Returns!$8:$8,0)-1,FALSE)</f>
        <v>417472721.26699603</v>
      </c>
      <c r="Y111" s="70"/>
      <c r="Z111" s="71"/>
      <c r="AA111" s="3">
        <f t="shared" si="65"/>
        <v>45898</v>
      </c>
      <c r="AB111" s="72">
        <f t="shared" si="89"/>
        <v>-1.1011911999192501E-3</v>
      </c>
      <c r="AC111" s="72">
        <f t="shared" si="90"/>
        <v>8.5415597176896607E-4</v>
      </c>
      <c r="AD111" s="72">
        <f t="shared" si="91"/>
        <v>-3.8680345623753903E-4</v>
      </c>
      <c r="AE111" s="72">
        <f t="shared" si="92"/>
        <v>-4.1949401924146201E-5</v>
      </c>
      <c r="AF111" s="72"/>
      <c r="AG111" s="2"/>
      <c r="AH111" s="9">
        <f t="shared" si="66"/>
        <v>45898</v>
      </c>
      <c r="AI111" s="2">
        <f t="array" ref="AI111">PRODUCT(AB$2:AB111+1)-1</f>
        <v>4.7663832780163506E-2</v>
      </c>
      <c r="AJ111" s="2">
        <f t="array" ref="AJ111">PRODUCT($AC$2:AC111+1)-1</f>
        <v>5.4706485340622057E-2</v>
      </c>
      <c r="AK111" s="2" cm="1">
        <f t="array" ref="AK111">IFERROR(PRODUCT($AD$2:AD111+1)-1,"#N/A")</f>
        <v>8.5416129243082839E-2</v>
      </c>
      <c r="AL111" s="2">
        <f t="array" ref="AL111">PRODUCT(AE$2:AE111+1)-1</f>
        <v>5.7750164863758613E-2</v>
      </c>
      <c r="AM111" s="2"/>
      <c r="AN111" s="2"/>
      <c r="AO111" s="3">
        <f t="shared" si="67"/>
        <v>45898</v>
      </c>
      <c r="AP111" s="2">
        <f t="shared" si="94"/>
        <v>-1.1113371999870951E-4</v>
      </c>
      <c r="AQ111" s="2">
        <f t="shared" si="68"/>
        <v>-9.4089318998676907E-5</v>
      </c>
      <c r="AR111" s="2">
        <f t="shared" si="95"/>
        <v>8.4235476958067768E-3</v>
      </c>
      <c r="AS111" s="2" t="e">
        <f t="shared" si="119"/>
        <v>#N/A</v>
      </c>
      <c r="AT111" s="2">
        <f t="array" ref="AT111">PRODUCT($AP$2:AP111+1)-1</f>
        <v>6.989071184648421E-2</v>
      </c>
      <c r="AU111" s="2">
        <f t="shared" si="69"/>
        <v>5.3495967117710874E-2</v>
      </c>
      <c r="AV111" s="69">
        <f t="shared" si="120"/>
        <v>106.98907118464849</v>
      </c>
      <c r="AW111" s="69">
        <f t="shared" si="70"/>
        <v>105.34959671177107</v>
      </c>
      <c r="AX111" s="2"/>
      <c r="AY111" s="2">
        <f t="shared" si="108"/>
        <v>1.4180103786909362E-4</v>
      </c>
      <c r="AZ111" s="2">
        <f t="shared" si="109"/>
        <v>1.5185268844170144E-4</v>
      </c>
      <c r="BA111" s="2">
        <f t="shared" si="121"/>
        <v>1.0051650572607819E-5</v>
      </c>
      <c r="BB111" s="2">
        <f t="shared" si="110"/>
        <v>7.9420297464403483E-6</v>
      </c>
      <c r="BC111" s="2"/>
      <c r="BD111" s="78">
        <f t="shared" si="71"/>
        <v>45898</v>
      </c>
      <c r="BE111" s="2">
        <f t="shared" si="111"/>
        <v>-1.3570082142635344E-4</v>
      </c>
      <c r="BF111" s="72">
        <f t="shared" si="100"/>
        <v>7.9420297464403483E-6</v>
      </c>
      <c r="BG111" s="2" cm="1">
        <f t="array" ref="BG111">(PRODUCT(BF$2:BF111+1))-1</f>
        <v>6.5419192698112916E-4</v>
      </c>
      <c r="BH111" s="72">
        <f t="shared" si="101"/>
        <v>7.7693557688256476E-3</v>
      </c>
      <c r="BI111" s="73">
        <f t="shared" si="102"/>
        <v>-86281.423459651109</v>
      </c>
      <c r="BJ111" s="74">
        <f>SUM($BI$2:BI111)</f>
        <v>19831103.477633782</v>
      </c>
      <c r="BK111" s="72">
        <f t="shared" si="72"/>
        <v>2.8755350986805486E-4</v>
      </c>
      <c r="BL111" s="2">
        <f>SUM($BK$2:BK111)</f>
        <v>4.5910431122328232E-3</v>
      </c>
      <c r="BM111" s="2"/>
      <c r="BN111" s="79">
        <f t="shared" si="73"/>
        <v>45898</v>
      </c>
      <c r="BO111" s="2">
        <f t="array" ref="BO111">(PRODUCT(AB$2:AB111+1)-1)-(PRODUCT($K$2:$K111+1)-1)</f>
        <v>-5.8321343375473678E-3</v>
      </c>
      <c r="BP111" s="2">
        <f t="array" ref="BP111">AJ111-(PRODUCT($K$2:K111+1)-1)</f>
        <v>1.2105182229111833E-3</v>
      </c>
      <c r="BQ111" s="2" t="e">
        <f>NA()</f>
        <v>#N/A</v>
      </c>
      <c r="BR111" s="2">
        <f t="array" ref="BR111">(PRODUCT(AE$2:AE111+1)-1)-(PRODUCT($K$2:$K111+1)-1)</f>
        <v>4.2541977460477387E-3</v>
      </c>
      <c r="BS111" s="2"/>
      <c r="BT111" s="3">
        <f t="shared" si="74"/>
        <v>45898</v>
      </c>
      <c r="BU111" s="2">
        <f t="shared" si="75"/>
        <v>8.5415597176896607E-4</v>
      </c>
      <c r="BV111" s="2">
        <f t="shared" si="76"/>
        <v>8.7120037276899865E-4</v>
      </c>
      <c r="BW111" s="2" cm="1">
        <f t="array" ref="BW111">PRODUCT($BU$2:BU111+1)-1</f>
        <v>5.4706485340622057E-2</v>
      </c>
      <c r="BX111" s="2">
        <f t="array" ref="BX111">BW111-(PRODUCT($K$2:K111+1)-1)</f>
        <v>1.2105182229111833E-3</v>
      </c>
      <c r="BY111" s="2">
        <f t="shared" si="77"/>
        <v>9.500382179434202E-5</v>
      </c>
      <c r="BZ111" s="2"/>
      <c r="CC111" s="3">
        <v>44803</v>
      </c>
      <c r="CD111" s="2">
        <v>-2.7286749897054204E-3</v>
      </c>
      <c r="CE111" s="2">
        <v>-1.86592957388199E-3</v>
      </c>
      <c r="CF111" s="2" t="e">
        <f>NA()</f>
        <v>#N/A</v>
      </c>
      <c r="CG111" s="2">
        <v>-4.5625255135334193E-3</v>
      </c>
      <c r="CH111" s="2">
        <v>-2.7934814342968073E-3</v>
      </c>
      <c r="CJ111" s="9">
        <f t="shared" si="78"/>
        <v>44803</v>
      </c>
      <c r="CK111" s="2">
        <f t="array" ref="CK111">PRODUCT(CD$2:CD111+1)-1</f>
        <v>-4.3037138086002513E-2</v>
      </c>
      <c r="CL111" s="2">
        <f t="array" ref="CL111">PRODUCT(CE$2:CE111+1)-1</f>
        <v>-3.7649131976787098E-2</v>
      </c>
      <c r="CM111" s="2"/>
      <c r="CN111" s="2">
        <f t="array" ref="CN111">PRODUCT(CG$2:CG111+1)-1</f>
        <v>-7.7893779420896592E-2</v>
      </c>
      <c r="CO111" s="2">
        <f t="array" ref="CO111">PRODUCT(CH$2:CH111+1)-1</f>
        <v>-8.2676156062306938E-2</v>
      </c>
      <c r="CQ111" s="9">
        <f t="shared" si="79"/>
        <v>44803</v>
      </c>
      <c r="CR111" s="72">
        <f t="shared" si="80"/>
        <v>3.9639017976304425E-2</v>
      </c>
      <c r="CS111" s="72">
        <f t="shared" si="81"/>
        <v>4.502702408551984E-2</v>
      </c>
      <c r="CT111" s="72"/>
      <c r="CU111" s="72">
        <f t="shared" si="82"/>
        <v>4.7823766414103464E-3</v>
      </c>
      <c r="CV111" s="72"/>
      <c r="CW111" s="3">
        <f t="shared" si="83"/>
        <v>44803</v>
      </c>
      <c r="CX111" s="75">
        <f t="shared" si="103"/>
        <v>91.878093000718934</v>
      </c>
      <c r="CY111" s="75">
        <f t="shared" si="104"/>
        <v>91.328787768297786</v>
      </c>
      <c r="CZ111" s="75">
        <f t="shared" si="105"/>
        <v>100.60145902058257</v>
      </c>
      <c r="DA111" s="72">
        <f>(CZ111/MAX($CZ$2:CZ111))-1</f>
        <v>-9.0221343322678393E-3</v>
      </c>
      <c r="DC111" s="3">
        <f t="shared" si="84"/>
        <v>44803</v>
      </c>
      <c r="DD111" s="2">
        <f t="shared" si="85"/>
        <v>6.4806444591386861E-5</v>
      </c>
      <c r="DE111" s="2">
        <f t="shared" si="86"/>
        <v>9.2755186041481729E-4</v>
      </c>
      <c r="DF111" s="2" t="e">
        <f>NA()</f>
        <v>#N/A</v>
      </c>
      <c r="DG111" s="2">
        <f t="shared" si="87"/>
        <v>-1.7690440792366121E-3</v>
      </c>
      <c r="DH111" s="69"/>
      <c r="DI111" s="3">
        <f t="shared" si="122"/>
        <v>44803</v>
      </c>
      <c r="DJ111" s="2">
        <f t="shared" si="123"/>
        <v>4.5736118467671956E-2</v>
      </c>
      <c r="DK111" s="2">
        <f t="shared" si="124"/>
        <v>3.9878506845331521E-2</v>
      </c>
      <c r="DL111" s="2" t="e">
        <f>NA()</f>
        <v>#N/A</v>
      </c>
      <c r="DM111" s="2">
        <f t="shared" si="125"/>
        <v>1.4032126031143309E-2</v>
      </c>
      <c r="DO111" s="2">
        <f t="shared" si="106"/>
        <v>1.8968660055087707E-2</v>
      </c>
      <c r="DP111" s="72">
        <f t="shared" si="107"/>
        <v>-1.7690440792366121E-3</v>
      </c>
      <c r="DQ111" s="72">
        <v>1.0999999999999999E-2</v>
      </c>
      <c r="DR111" s="72">
        <f t="shared" si="112"/>
        <v>-1.0258755660700124E-3</v>
      </c>
      <c r="DS111" s="2" cm="1">
        <f t="array" ref="DS111">PRODUCT($DR$68:DR111+1)-1</f>
        <v>-1.7435967358513382E-3</v>
      </c>
      <c r="DT111" s="2" cm="1">
        <f t="array" ref="DT111">PRODUCT($DP$68:DP111+1)-1</f>
        <v>-3.2436874728203335E-3</v>
      </c>
      <c r="DU111" s="72">
        <f>DS111-MAX($DS$68:DS111)</f>
        <v>-2.4135781402153667E-3</v>
      </c>
      <c r="EM111" s="72"/>
      <c r="EN111" s="72"/>
      <c r="EO111" s="72"/>
      <c r="EP111" s="72"/>
      <c r="EQ111" s="72"/>
      <c r="ER111" s="72"/>
      <c r="ES111" s="72"/>
      <c r="ET111" s="72"/>
      <c r="EU111" s="72"/>
      <c r="EV111" s="72"/>
      <c r="EX111" s="72"/>
      <c r="EY111" s="72"/>
      <c r="EZ111" s="72"/>
      <c r="FP111" s="3"/>
      <c r="FR111" s="2"/>
    </row>
    <row r="112" spans="1:174" x14ac:dyDescent="0.3">
      <c r="A112" s="3">
        <f t="shared" si="113"/>
        <v>45900</v>
      </c>
      <c r="B112" s="47" t="s">
        <v>195</v>
      </c>
      <c r="C112" s="2">
        <f>VLOOKUP(C$1,EMD_Returns!$B:$XFD,MATCH('Headline Attribution'!$B112,EMD_Returns!$8:$8,0)-1,FALSE)/100</f>
        <v>-1.3887522688271799E-5</v>
      </c>
      <c r="D112" s="2">
        <f>VLOOKUP(D$1,EMD_Returns!$B:$XFD,MATCH('Headline Attribution'!$B112,EMD_Returns!$8:$8,0)-1,FALSE)/100</f>
        <v>-1.1526876537305698E-2</v>
      </c>
      <c r="E112" s="2">
        <f>IFERROR(VLOOKUP(E$1,EMD_Returns!$B:$XFD,MATCH('Headline Attribution'!$B112,EMD_Returns!$8:$8,0)-1,FALSE)/100,"#N/A")</f>
        <v>5.9531250928834797E-6</v>
      </c>
      <c r="F112" s="2">
        <f>VLOOKUP(F$1,EMD_Returns!$B:$XFD,MATCH('Headline Attribution'!$B112,EMD_Returns!$8:$8,0)-1,FALSE)/100</f>
        <v>-2.21361477554138E-4</v>
      </c>
      <c r="G112" s="2"/>
      <c r="I112" s="9">
        <f t="shared" si="63"/>
        <v>45900</v>
      </c>
      <c r="J112" s="2">
        <f>VLOOKUP(J$1,EMD_Returns!$B:$XFD,MATCH('Headline Attribution'!$B112,EMD_Returns!$8:$8,0)-1,FALSE)/100</f>
        <v>-2.60041942579758E-3</v>
      </c>
      <c r="K112" s="85">
        <f>VLOOKUP(K$1,EMD_Returns!$B:$XFD,MATCH('Headline Attribution'!$B112,EMD_Returns!$32:$32,0)-1,FALSE)/100</f>
        <v>0</v>
      </c>
      <c r="L112" s="2">
        <f t="shared" si="114"/>
        <v>-2.60041942579758E-3</v>
      </c>
      <c r="M112" s="2">
        <f t="shared" si="115"/>
        <v>5.6621115608521677E-3</v>
      </c>
      <c r="N112" s="2" t="e">
        <f t="shared" si="116"/>
        <v>#N/A</v>
      </c>
      <c r="O112" s="2">
        <f t="array" ref="O112">(PRODUCT($J$2:J112+1))-1</f>
        <v>5.9158078678563042E-2</v>
      </c>
      <c r="P112" s="2">
        <f t="array" ref="P112">(PRODUCT($K$2:K112+1))-1</f>
        <v>5.3495967117710874E-2</v>
      </c>
      <c r="Q112" s="69">
        <f t="shared" si="117"/>
        <v>105.91580786785624</v>
      </c>
      <c r="R112" s="69">
        <f t="shared" si="118"/>
        <v>105.34959671177107</v>
      </c>
      <c r="T112" s="3">
        <f t="shared" si="64"/>
        <v>45900</v>
      </c>
      <c r="U112" s="70">
        <f>VLOOKUP(U$1,Market_Values!B:XFD,MATCH('Headline Attribution'!$B112,EMD_Returns!$8:$8,0)-1,FALSE)</f>
        <v>192249621.25635201</v>
      </c>
      <c r="V112" s="70">
        <f>VLOOKUP(V$1,Market_Values!$B:$XFD,MATCH('Headline Attribution'!$B112,EMD_Returns!$8:$8,0)-1,FALSE)</f>
        <v>198660006.34854001</v>
      </c>
      <c r="W112" s="70">
        <f>VLOOKUP(W$1,Market_Values!$B:$XFD,MATCH('Headline Attribution'!$B112,EMD_Returns!$8:$8,0)-1,FALSE)</f>
        <v>108549385.39053001</v>
      </c>
      <c r="X112" s="70">
        <f>VLOOKUP(X$1,Market_Values!$B:$XFD,MATCH('Headline Attribution'!$B112,EMD_Returns!$8:$8,0)-1,FALSE)</f>
        <v>417455198.99476701</v>
      </c>
      <c r="Y112" s="70"/>
      <c r="Z112" s="71"/>
      <c r="AA112" s="3">
        <f t="shared" si="65"/>
        <v>45900</v>
      </c>
      <c r="AB112" s="72">
        <f t="shared" si="89"/>
        <v>-1.3887522688271799E-5</v>
      </c>
      <c r="AC112" s="72">
        <f t="shared" si="90"/>
        <v>-1.1526876537305698E-2</v>
      </c>
      <c r="AD112" s="72">
        <f t="shared" si="91"/>
        <v>5.9531250928834797E-6</v>
      </c>
      <c r="AE112" s="72">
        <f t="shared" si="92"/>
        <v>-2.21361477554138E-4</v>
      </c>
      <c r="AF112" s="72"/>
      <c r="AG112" s="2"/>
      <c r="AH112" s="9">
        <f t="shared" si="66"/>
        <v>45900</v>
      </c>
      <c r="AI112" s="2">
        <f t="array" ref="AI112">PRODUCT(AB$2:AB112+1)-1</f>
        <v>4.7649283324916025E-2</v>
      </c>
      <c r="AJ112" s="2">
        <f t="array" ref="AJ112">PRODUCT($AC$2:AC112+1)-1</f>
        <v>4.2549013901005184E-2</v>
      </c>
      <c r="AK112" s="2" cm="1">
        <f t="array" ref="AK112">IFERROR(PRODUCT($AD$2:AD112+1)-1,"#N/A")</f>
        <v>8.5422590861077952E-2</v>
      </c>
      <c r="AL112" s="2">
        <f t="array" ref="AL112">PRODUCT(AE$2:AE112+1)-1</f>
        <v>5.751601972438114E-2</v>
      </c>
      <c r="AM112" s="2"/>
      <c r="AN112" s="2"/>
      <c r="AO112" s="3">
        <f t="shared" si="67"/>
        <v>45900</v>
      </c>
      <c r="AP112" s="2">
        <f t="shared" si="94"/>
        <v>-2.6004194257975596E-3</v>
      </c>
      <c r="AQ112" s="2">
        <f t="shared" si="68"/>
        <v>-2.6004194257975596E-3</v>
      </c>
      <c r="AR112" s="2">
        <f t="shared" si="95"/>
        <v>5.6621115608521677E-3</v>
      </c>
      <c r="AS112" s="2" t="e">
        <f t="shared" si="119"/>
        <v>#N/A</v>
      </c>
      <c r="AT112" s="2">
        <f t="array" ref="AT112">PRODUCT($AP$2:AP112+1)-1</f>
        <v>6.7108547255918305E-2</v>
      </c>
      <c r="AU112" s="2">
        <f t="shared" si="69"/>
        <v>5.3495967117710874E-2</v>
      </c>
      <c r="AV112" s="69">
        <f t="shared" si="120"/>
        <v>106.7108547255919</v>
      </c>
      <c r="AW112" s="69">
        <f t="shared" si="70"/>
        <v>105.34959671177107</v>
      </c>
      <c r="AX112" s="2"/>
      <c r="AY112" s="2">
        <f t="shared" si="108"/>
        <v>-3.9140949632556514E-3</v>
      </c>
      <c r="AZ112" s="2">
        <f t="shared" si="109"/>
        <v>-3.2866124385356023E-3</v>
      </c>
      <c r="BA112" s="2">
        <f t="shared" si="121"/>
        <v>6.2748252472004905E-4</v>
      </c>
      <c r="BB112" s="2">
        <f t="shared" si="110"/>
        <v>4.9591811428238014E-4</v>
      </c>
      <c r="BC112" s="2"/>
      <c r="BD112" s="78">
        <f t="shared" si="71"/>
        <v>45900</v>
      </c>
      <c r="BE112" s="2">
        <f t="shared" si="111"/>
        <v>-2.5251702741501598E-3</v>
      </c>
      <c r="BF112" s="72">
        <f t="shared" si="100"/>
        <v>4.9591811428238014E-4</v>
      </c>
      <c r="BG112" s="2" cm="1">
        <f t="array" ref="BG112">(PRODUCT(BF$2:BF112+1))-1</f>
        <v>1.1504344668902267E-3</v>
      </c>
      <c r="BH112" s="72">
        <f t="shared" si="101"/>
        <v>4.5116770939619411E-3</v>
      </c>
      <c r="BI112" s="73">
        <f t="shared" si="102"/>
        <v>-2384361.5286491495</v>
      </c>
      <c r="BJ112" s="74">
        <f>SUM($BI$2:BI112)</f>
        <v>17446741.94898463</v>
      </c>
      <c r="BK112" s="72">
        <f t="shared" si="72"/>
        <v>-7.6144216438544252E-4</v>
      </c>
      <c r="BL112" s="2">
        <f>SUM($BK$2:BK112)</f>
        <v>3.8296009478473807E-3</v>
      </c>
      <c r="BM112" s="2"/>
      <c r="BN112" s="79">
        <f t="shared" si="73"/>
        <v>45900</v>
      </c>
      <c r="BO112" s="2">
        <f t="array" ref="BO112">(PRODUCT(AB$2:AB112+1)-1)-(PRODUCT($K$2:$K112+1)-1)</f>
        <v>-5.846683792794849E-3</v>
      </c>
      <c r="BP112" s="2">
        <f t="array" ref="BP112">AJ112-(PRODUCT($K$2:K112+1)-1)</f>
        <v>-1.094695321670569E-2</v>
      </c>
      <c r="BQ112" s="2" t="e">
        <f>NA()</f>
        <v>#N/A</v>
      </c>
      <c r="BR112" s="2">
        <f t="array" ref="BR112">(PRODUCT(AE$2:AE112+1)-1)-(PRODUCT($K$2:$K112+1)-1)</f>
        <v>4.0200526066702658E-3</v>
      </c>
      <c r="BS112" s="2"/>
      <c r="BT112" s="3">
        <f t="shared" si="74"/>
        <v>45900</v>
      </c>
      <c r="BU112" s="2">
        <f t="shared" si="75"/>
        <v>-1.1526876537305698E-2</v>
      </c>
      <c r="BV112" s="2">
        <f t="shared" si="76"/>
        <v>-1.1526876537305698E-2</v>
      </c>
      <c r="BW112" s="2" cm="1">
        <f t="array" ref="BW112">PRODUCT($BU$2:BU112+1)-1</f>
        <v>4.2549013901005184E-2</v>
      </c>
      <c r="BX112" s="2">
        <f t="array" ref="BX112">BW112-(PRODUCT($K$2:K112+1)-1)</f>
        <v>-1.094695321670569E-2</v>
      </c>
      <c r="BY112" s="2">
        <f t="shared" si="77"/>
        <v>-1.2571379510288401E-3</v>
      </c>
      <c r="BZ112" s="2"/>
      <c r="CC112" s="3">
        <v>44804</v>
      </c>
      <c r="CD112" s="2">
        <v>-3.8536837047856696E-3</v>
      </c>
      <c r="CE112" s="2">
        <v>-6.2669834818975803E-3</v>
      </c>
      <c r="CF112" s="2" t="e">
        <f>NA()</f>
        <v>#N/A</v>
      </c>
      <c r="CG112" s="2">
        <v>-4.0012388553981601E-3</v>
      </c>
      <c r="CH112" s="2">
        <v>-4.8241032158470309E-3</v>
      </c>
      <c r="CJ112" s="9">
        <f t="shared" si="78"/>
        <v>44804</v>
      </c>
      <c r="CK112" s="2">
        <f t="array" ref="CK112">PRODUCT(CD$2:CD112+1)-1</f>
        <v>-4.6724970273045563E-2</v>
      </c>
      <c r="CL112" s="2">
        <f t="array" ref="CL112">PRODUCT(CE$2:CE112+1)-1</f>
        <v>-4.3680168970478328E-2</v>
      </c>
      <c r="CM112" s="2"/>
      <c r="CN112" s="2">
        <f t="array" ref="CN112">PRODUCT(CG$2:CG112+1)-1</f>
        <v>-8.1583346659482081E-2</v>
      </c>
      <c r="CO112" s="2">
        <f t="array" ref="CO112">PRODUCT(CH$2:CH112+1)-1</f>
        <v>-8.710142096781992E-2</v>
      </c>
      <c r="CQ112" s="9">
        <f t="shared" si="79"/>
        <v>44804</v>
      </c>
      <c r="CR112" s="72">
        <f t="shared" si="80"/>
        <v>4.0376450694774357E-2</v>
      </c>
      <c r="CS112" s="72">
        <f t="shared" si="81"/>
        <v>4.3421251997341592E-2</v>
      </c>
      <c r="CT112" s="72"/>
      <c r="CU112" s="72">
        <f t="shared" si="82"/>
        <v>5.5180743083378392E-3</v>
      </c>
      <c r="CV112" s="72"/>
      <c r="CW112" s="3">
        <f t="shared" si="83"/>
        <v>44804</v>
      </c>
      <c r="CX112" s="75">
        <f t="shared" si="103"/>
        <v>91.510466805044572</v>
      </c>
      <c r="CY112" s="75">
        <f t="shared" si="104"/>
        <v>90.888208269525336</v>
      </c>
      <c r="CZ112" s="75">
        <f t="shared" si="105"/>
        <v>100.68464165744577</v>
      </c>
      <c r="DA112" s="72">
        <f>(CZ112/MAX($CZ$2:CZ112))-1</f>
        <v>-8.2027411272205253E-3</v>
      </c>
      <c r="DC112" s="3">
        <f t="shared" si="84"/>
        <v>44804</v>
      </c>
      <c r="DD112" s="2">
        <f t="shared" si="85"/>
        <v>9.7041951106136134E-4</v>
      </c>
      <c r="DE112" s="2">
        <f t="shared" si="86"/>
        <v>-1.4428802660505493E-3</v>
      </c>
      <c r="DF112" s="2" t="e">
        <f>NA()</f>
        <v>#N/A</v>
      </c>
      <c r="DG112" s="2">
        <f t="shared" si="87"/>
        <v>8.2286436044887081E-4</v>
      </c>
      <c r="DH112" s="69"/>
      <c r="DI112" s="3">
        <f t="shared" si="122"/>
        <v>44804</v>
      </c>
      <c r="DJ112" s="2">
        <f t="shared" si="123"/>
        <v>4.5778950961531568E-2</v>
      </c>
      <c r="DK112" s="2">
        <f t="shared" si="124"/>
        <v>3.9968454327953942E-2</v>
      </c>
      <c r="DL112" s="2" t="e">
        <f>NA()</f>
        <v>#N/A</v>
      </c>
      <c r="DM112" s="2">
        <f t="shared" si="125"/>
        <v>1.4030520852280902E-2</v>
      </c>
      <c r="DO112" s="2">
        <f t="shared" si="106"/>
        <v>1.8921638755179451E-2</v>
      </c>
      <c r="DP112" s="72">
        <f t="shared" si="107"/>
        <v>8.2286436044887081E-4</v>
      </c>
      <c r="DQ112" s="72">
        <v>1.0999999999999999E-2</v>
      </c>
      <c r="DR112" s="72">
        <f t="shared" si="112"/>
        <v>4.7836807805348751E-4</v>
      </c>
      <c r="DS112" s="2" cm="1">
        <f t="array" ref="DS112">PRODUCT($DR$68:DR112+1)-1</f>
        <v>-1.2660627388172419E-3</v>
      </c>
      <c r="DT112" s="2" cm="1">
        <f t="array" ref="DT112">PRODUCT($DP$68:DP112+1)-1</f>
        <v>-2.4234922271892945E-3</v>
      </c>
      <c r="DU112" s="72">
        <f>DS112-MAX($DS$68:DS112)</f>
        <v>-1.9360441431812703E-3</v>
      </c>
      <c r="EM112" s="72"/>
      <c r="EN112" s="72"/>
      <c r="EO112" s="72"/>
      <c r="EP112" s="72"/>
      <c r="EQ112" s="72"/>
      <c r="ER112" s="72"/>
      <c r="ES112" s="72"/>
      <c r="ET112" s="72"/>
      <c r="EU112" s="72"/>
      <c r="EV112" s="72"/>
      <c r="EX112" s="72"/>
      <c r="EY112" s="72"/>
      <c r="EZ112" s="72"/>
      <c r="FP112" s="3"/>
      <c r="FR112" s="2"/>
    </row>
    <row r="113" spans="1:174" x14ac:dyDescent="0.3">
      <c r="A113" s="3">
        <f t="shared" si="113"/>
        <v>45901</v>
      </c>
      <c r="B113" s="47" t="s">
        <v>196</v>
      </c>
      <c r="C113" s="2">
        <f>VLOOKUP(C$1,EMD_Returns!$B:$XFD,MATCH('Headline Attribution'!$B113,EMD_Returns!$8:$8,0)-1,FALSE)/100</f>
        <v>-4.5155472079172503E-5</v>
      </c>
      <c r="D113" s="2">
        <f>VLOOKUP(D$1,EMD_Returns!$B:$XFD,MATCH('Headline Attribution'!$B113,EMD_Returns!$8:$8,0)-1,FALSE)/100</f>
        <v>1.0413736409761801E-2</v>
      </c>
      <c r="E113" s="2">
        <f>IFERROR(VLOOKUP(E$1,EMD_Returns!$B:$XFD,MATCH('Headline Attribution'!$B113,EMD_Returns!$8:$8,0)-1,FALSE)/100,"#N/A")</f>
        <v>1.6073342064548701E-4</v>
      </c>
      <c r="F113" s="2">
        <f>VLOOKUP(F$1,EMD_Returns!$B:$XFD,MATCH('Headline Attribution'!$B113,EMD_Returns!$8:$8,0)-1,FALSE)/100</f>
        <v>1.0304317409828298E-3</v>
      </c>
      <c r="G113" s="2"/>
      <c r="I113" s="9">
        <f t="shared" si="63"/>
        <v>45901</v>
      </c>
      <c r="J113" s="2">
        <f>VLOOKUP(J$1,EMD_Returns!$B:$XFD,MATCH('Headline Attribution'!$B113,EMD_Returns!$8:$8,0)-1,FALSE)/100</f>
        <v>2.7155979774926599E-3</v>
      </c>
      <c r="K113" s="85">
        <f>VLOOKUP(K$1,EMD_Returns!$B:$XFD,MATCH('Headline Attribution'!$B113,EMD_Returns!$32:$32,0)-1,FALSE)/100</f>
        <v>0</v>
      </c>
      <c r="L113" s="2">
        <f t="shared" si="114"/>
        <v>2.7155979774926599E-3</v>
      </c>
      <c r="M113" s="2">
        <f t="shared" si="115"/>
        <v>8.5383590971566115E-3</v>
      </c>
      <c r="N113" s="2" t="e">
        <f t="shared" si="116"/>
        <v>#N/A</v>
      </c>
      <c r="O113" s="2">
        <f t="array" ref="O113">(PRODUCT($J$2:J113+1))-1</f>
        <v>6.2034326214867486E-2</v>
      </c>
      <c r="P113" s="2">
        <f t="array" ref="P113">(PRODUCT($K$2:K113+1))-1</f>
        <v>5.3495967117710874E-2</v>
      </c>
      <c r="Q113" s="69">
        <f t="shared" si="117"/>
        <v>106.2034326214867</v>
      </c>
      <c r="R113" s="69">
        <f t="shared" si="118"/>
        <v>105.34959671177107</v>
      </c>
      <c r="T113" s="3">
        <f t="shared" si="64"/>
        <v>45901</v>
      </c>
      <c r="U113" s="70">
        <f>VLOOKUP(U$1,Market_Values!B:XFD,MATCH('Headline Attribution'!$B113,EMD_Returns!$8:$8,0)-1,FALSE)</f>
        <v>192246951.38537499</v>
      </c>
      <c r="V113" s="70">
        <f>VLOOKUP(V$1,Market_Values!$B:$XFD,MATCH('Headline Attribution'!$B113,EMD_Returns!$8:$8,0)-1,FALSE)</f>
        <v>196370076.98245999</v>
      </c>
      <c r="W113" s="70">
        <f>VLOOKUP(W$1,Market_Values!$B:$XFD,MATCH('Headline Attribution'!$B113,EMD_Returns!$8:$8,0)-1,FALSE)</f>
        <v>108550031.5986</v>
      </c>
      <c r="X113" s="70">
        <f>VLOOKUP(X$1,Market_Values!$B:$XFD,MATCH('Headline Attribution'!$B113,EMD_Returns!$8:$8,0)-1,FALSE)</f>
        <v>417529712.34510499</v>
      </c>
      <c r="Y113" s="70"/>
      <c r="Z113" s="71"/>
      <c r="AA113" s="3">
        <f t="shared" si="65"/>
        <v>45901</v>
      </c>
      <c r="AB113" s="72">
        <f t="shared" si="89"/>
        <v>-4.5155472079172503E-5</v>
      </c>
      <c r="AC113" s="72">
        <f t="shared" si="90"/>
        <v>1.0413736409761801E-2</v>
      </c>
      <c r="AD113" s="72">
        <f t="shared" si="91"/>
        <v>1.6073342064548701E-4</v>
      </c>
      <c r="AE113" s="72">
        <f t="shared" si="92"/>
        <v>1.0304317409828298E-3</v>
      </c>
      <c r="AF113" s="72"/>
      <c r="AG113" s="2"/>
      <c r="AH113" s="9">
        <f t="shared" si="66"/>
        <v>45901</v>
      </c>
      <c r="AI113" s="2">
        <f t="array" ref="AI113">PRODUCT(AB$2:AB113+1)-1</f>
        <v>4.7601976226954168E-2</v>
      </c>
      <c r="AJ113" s="2">
        <f t="array" ref="AJ113">PRODUCT($AC$2:AC113+1)-1</f>
        <v>5.3405844526027479E-2</v>
      </c>
      <c r="AK113" s="2" cm="1">
        <f t="array" ref="AK113">IFERROR(PRODUCT($AD$2:AD113+1)-1,"#N/A")</f>
        <v>8.5597054546952878E-2</v>
      </c>
      <c r="AL113" s="2">
        <f t="array" ref="AL113">PRODUCT(AE$2:AE113+1)-1</f>
        <v>5.8605717797703072E-2</v>
      </c>
      <c r="AM113" s="2"/>
      <c r="AN113" s="2"/>
      <c r="AO113" s="3">
        <f t="shared" si="67"/>
        <v>45901</v>
      </c>
      <c r="AP113" s="2">
        <f t="shared" si="94"/>
        <v>2.7155979774926018E-3</v>
      </c>
      <c r="AQ113" s="2">
        <f t="shared" si="68"/>
        <v>2.7155979774926018E-3</v>
      </c>
      <c r="AR113" s="2">
        <f t="shared" si="95"/>
        <v>8.5383590971566115E-3</v>
      </c>
      <c r="AS113" s="2" t="e">
        <f t="shared" si="119"/>
        <v>#N/A</v>
      </c>
      <c r="AT113" s="2">
        <f t="array" ref="AT113">PRODUCT($AP$2:AP113+1)-1</f>
        <v>7.0006385068611676E-2</v>
      </c>
      <c r="AU113" s="2">
        <f t="shared" si="69"/>
        <v>5.3495967117710874E-2</v>
      </c>
      <c r="AV113" s="69">
        <f t="shared" si="120"/>
        <v>107.00063850686124</v>
      </c>
      <c r="AW113" s="69">
        <f t="shared" si="70"/>
        <v>105.34959671177107</v>
      </c>
      <c r="AX113" s="2"/>
      <c r="AY113" s="2">
        <f t="shared" si="108"/>
        <v>3.8683005237967055E-3</v>
      </c>
      <c r="AZ113" s="2">
        <f t="shared" si="109"/>
        <v>3.4502461410514571E-3</v>
      </c>
      <c r="BA113" s="2">
        <f t="shared" si="121"/>
        <v>-4.1805438274524842E-4</v>
      </c>
      <c r="BB113" s="2">
        <f t="shared" si="110"/>
        <v>-3.301895481586284E-4</v>
      </c>
      <c r="BC113" s="2"/>
      <c r="BD113" s="78">
        <f t="shared" si="71"/>
        <v>45901</v>
      </c>
      <c r="BE113" s="2">
        <f t="shared" si="111"/>
        <v>2.6568051231127795E-3</v>
      </c>
      <c r="BF113" s="72">
        <f t="shared" si="100"/>
        <v>-3.301895481586284E-4</v>
      </c>
      <c r="BG113" s="2" cm="1">
        <f t="array" ref="BG113">(PRODUCT(BF$2:BF113+1))-1</f>
        <v>8.1986505729481074E-4</v>
      </c>
      <c r="BH113" s="72">
        <f t="shared" si="101"/>
        <v>7.7184940398618007E-3</v>
      </c>
      <c r="BI113" s="73">
        <f t="shared" si="102"/>
        <v>2483948.7049082285</v>
      </c>
      <c r="BJ113" s="74">
        <f>SUM($BI$2:BI113)</f>
        <v>19930690.65389286</v>
      </c>
      <c r="BK113" s="72">
        <f t="shared" si="72"/>
        <v>7.9344101793867765E-4</v>
      </c>
      <c r="BL113" s="2">
        <f>SUM($BK$2:BK113)</f>
        <v>4.6230419657860584E-3</v>
      </c>
      <c r="BM113" s="2"/>
      <c r="BN113" s="79">
        <f t="shared" si="73"/>
        <v>45901</v>
      </c>
      <c r="BO113" s="2">
        <f t="array" ref="BO113">(PRODUCT(AB$2:AB113+1)-1)-(PRODUCT($K$2:$K113+1)-1)</f>
        <v>-5.8939908907567062E-3</v>
      </c>
      <c r="BP113" s="2">
        <f t="array" ref="BP113">AJ113-(PRODUCT($K$2:K113+1)-1)</f>
        <v>-9.0122591683394759E-5</v>
      </c>
      <c r="BQ113" s="2" t="e">
        <f>NA()</f>
        <v>#N/A</v>
      </c>
      <c r="BR113" s="2">
        <f t="array" ref="BR113">(PRODUCT(AE$2:AE113+1)-1)-(PRODUCT($K$2:$K113+1)-1)</f>
        <v>5.1097506799921977E-3</v>
      </c>
      <c r="BS113" s="2"/>
      <c r="BT113" s="3">
        <f t="shared" si="74"/>
        <v>45901</v>
      </c>
      <c r="BU113" s="2">
        <f t="shared" si="75"/>
        <v>1.0413736409761801E-2</v>
      </c>
      <c r="BV113" s="2">
        <f t="shared" si="76"/>
        <v>1.0413736409761801E-2</v>
      </c>
      <c r="BW113" s="2" cm="1">
        <f t="array" ref="BW113">PRODUCT($BU$2:BU113+1)-1</f>
        <v>5.3405844526027479E-2</v>
      </c>
      <c r="BX113" s="2">
        <f t="array" ref="BX113">BW113-(PRODUCT($K$2:K113+1)-1)</f>
        <v>-9.0122591683394759E-5</v>
      </c>
      <c r="BY113" s="2">
        <f t="shared" si="77"/>
        <v>1.1384905604777786E-3</v>
      </c>
      <c r="BZ113" s="2"/>
      <c r="CC113" s="3">
        <v>44805</v>
      </c>
      <c r="CD113" s="2">
        <v>-4.2526694976370303E-3</v>
      </c>
      <c r="CE113" s="2">
        <v>-4.8718048405618193E-3</v>
      </c>
      <c r="CF113" s="2" t="e">
        <f>NA()</f>
        <v>#N/A</v>
      </c>
      <c r="CG113" s="2">
        <v>-6.6854987644014994E-3</v>
      </c>
      <c r="CH113" s="2">
        <v>-6.4321151094528517E-3</v>
      </c>
      <c r="CJ113" s="9">
        <f t="shared" si="78"/>
        <v>44805</v>
      </c>
      <c r="CK113" s="2">
        <f t="array" ref="CK113">PRODUCT(CD$2:CD113+1)-1</f>
        <v>-5.0778933914824465E-2</v>
      </c>
      <c r="CL113" s="2">
        <f t="array" ref="CL113">PRODUCT(CE$2:CE113+1)-1</f>
        <v>-4.8339172552413268E-2</v>
      </c>
      <c r="CM113" s="2"/>
      <c r="CN113" s="2">
        <f t="array" ref="CN113">PRODUCT(CG$2:CG113+1)-1</f>
        <v>-8.7723420060595858E-2</v>
      </c>
      <c r="CO113" s="2">
        <f t="array" ref="CO113">PRODUCT(CH$2:CH113+1)-1</f>
        <v>-9.2973289711410834E-2</v>
      </c>
      <c r="CQ113" s="9">
        <f t="shared" si="79"/>
        <v>44805</v>
      </c>
      <c r="CR113" s="72">
        <f t="shared" si="80"/>
        <v>4.2194355796586369E-2</v>
      </c>
      <c r="CS113" s="72">
        <f t="shared" si="81"/>
        <v>4.4634117158997566E-2</v>
      </c>
      <c r="CT113" s="72"/>
      <c r="CU113" s="72">
        <f t="shared" si="82"/>
        <v>5.2498696508149756E-3</v>
      </c>
      <c r="CV113" s="72"/>
      <c r="CW113" s="3">
        <f t="shared" si="83"/>
        <v>44805</v>
      </c>
      <c r="CX113" s="75">
        <f t="shared" si="103"/>
        <v>90.898673692289648</v>
      </c>
      <c r="CY113" s="75">
        <f t="shared" si="104"/>
        <v>90.303604851843829</v>
      </c>
      <c r="CZ113" s="75">
        <f t="shared" si="105"/>
        <v>100.65896465752624</v>
      </c>
      <c r="DA113" s="72">
        <f>(CZ113/MAX($CZ$2:CZ113))-1</f>
        <v>-8.4556732300421489E-3</v>
      </c>
      <c r="DC113" s="3">
        <f t="shared" si="84"/>
        <v>44805</v>
      </c>
      <c r="DD113" s="2">
        <f t="shared" si="85"/>
        <v>2.1794456118158214E-3</v>
      </c>
      <c r="DE113" s="2">
        <f t="shared" si="86"/>
        <v>1.5603102688910324E-3</v>
      </c>
      <c r="DF113" s="2" t="e">
        <f>NA()</f>
        <v>#N/A</v>
      </c>
      <c r="DG113" s="2">
        <f t="shared" si="87"/>
        <v>-2.5338365494864765E-4</v>
      </c>
      <c r="DH113" s="69"/>
      <c r="DI113" s="3">
        <f t="shared" si="122"/>
        <v>44805</v>
      </c>
      <c r="DJ113" s="2">
        <f t="shared" si="123"/>
        <v>4.5466827021013782E-2</v>
      </c>
      <c r="DK113" s="2">
        <f t="shared" si="124"/>
        <v>3.9199879990161959E-2</v>
      </c>
      <c r="DL113" s="2" t="e">
        <f>NA()</f>
        <v>#N/A</v>
      </c>
      <c r="DM113" s="2">
        <f t="shared" si="125"/>
        <v>1.3855272758596812E-2</v>
      </c>
      <c r="DO113" s="2">
        <f t="shared" si="106"/>
        <v>1.8774560103644852E-2</v>
      </c>
      <c r="DP113" s="72">
        <f t="shared" si="107"/>
        <v>-2.5338365494864765E-4</v>
      </c>
      <c r="DQ113" s="72">
        <v>1.0999999999999999E-2</v>
      </c>
      <c r="DR113" s="72">
        <f t="shared" si="112"/>
        <v>-1.4845728416795339E-4</v>
      </c>
      <c r="DS113" s="2" cm="1">
        <f t="array" ref="DS113">PRODUCT($DR$68:DR113+1)-1</f>
        <v>-1.4143320667493464E-3</v>
      </c>
      <c r="DT113" s="2" cm="1">
        <f t="array" ref="DT113">PRODUCT($DP$68:DP113+1)-1</f>
        <v>-2.6762618088196355E-3</v>
      </c>
      <c r="DU113" s="72">
        <f>DS113-MAX($DS$68:DS113)</f>
        <v>-2.0843134711133748E-3</v>
      </c>
      <c r="EM113" s="72"/>
      <c r="EN113" s="72"/>
      <c r="EO113" s="72"/>
      <c r="EP113" s="72"/>
      <c r="EQ113" s="72"/>
      <c r="ER113" s="72"/>
      <c r="ES113" s="72"/>
      <c r="ET113" s="72"/>
      <c r="EU113" s="72"/>
      <c r="EV113" s="72"/>
      <c r="EX113" s="72"/>
      <c r="EY113" s="72"/>
      <c r="EZ113" s="72"/>
      <c r="FP113" s="3"/>
      <c r="FR113" s="2"/>
    </row>
    <row r="114" spans="1:174" x14ac:dyDescent="0.3">
      <c r="A114" s="3">
        <f t="shared" si="113"/>
        <v>45902</v>
      </c>
      <c r="B114" s="47" t="s">
        <v>197</v>
      </c>
      <c r="C114" s="2">
        <f>VLOOKUP(C$1,EMD_Returns!$B:$XFD,MATCH('Headline Attribution'!$B114,EMD_Returns!$8:$8,0)-1,FALSE)/100</f>
        <v>6.1505346042189902E-4</v>
      </c>
      <c r="D114" s="2">
        <f>VLOOKUP(D$1,EMD_Returns!$B:$XFD,MATCH('Headline Attribution'!$B114,EMD_Returns!$8:$8,0)-1,FALSE)/100</f>
        <v>-2.3739237454729598E-3</v>
      </c>
      <c r="E114" s="2">
        <f>IFERROR(VLOOKUP(E$1,EMD_Returns!$B:$XFD,MATCH('Headline Attribution'!$B114,EMD_Returns!$8:$8,0)-1,FALSE)/100,"#N/A")</f>
        <v>-1.62493229448779E-3</v>
      </c>
      <c r="F114" s="2">
        <f>VLOOKUP(F$1,EMD_Returns!$B:$XFD,MATCH('Headline Attribution'!$B114,EMD_Returns!$8:$8,0)-1,FALSE)/100</f>
        <v>-4.5779767562400498E-3</v>
      </c>
      <c r="G114" s="2"/>
      <c r="I114" s="9">
        <f t="shared" si="63"/>
        <v>45902</v>
      </c>
      <c r="J114" s="2">
        <f>VLOOKUP(J$1,EMD_Returns!$B:$XFD,MATCH('Headline Attribution'!$B114,EMD_Returns!$8:$8,0)-1,FALSE)/100</f>
        <v>-2.6624542455332399E-3</v>
      </c>
      <c r="K114" s="85">
        <f>VLOOKUP(K$1,EMD_Returns!$B:$XFD,MATCH('Headline Attribution'!$B114,EMD_Returns!$32:$32,0)-1,FALSE)/100</f>
        <v>-3.3137903000000101E-3</v>
      </c>
      <c r="L114" s="2">
        <f t="shared" si="114"/>
        <v>6.5133605446677026E-4</v>
      </c>
      <c r="M114" s="2">
        <f t="shared" si="115"/>
        <v>9.2018060133476354E-3</v>
      </c>
      <c r="N114" s="2" t="e">
        <f t="shared" si="116"/>
        <v>#N/A</v>
      </c>
      <c r="O114" s="2">
        <f t="array" ref="O114">(PRODUCT($J$2:J114+1))-1</f>
        <v>5.9206708414134779E-2</v>
      </c>
      <c r="P114" s="2">
        <f t="array" ref="P114">(PRODUCT($K$2:K114+1))-1</f>
        <v>5.0004902400787143E-2</v>
      </c>
      <c r="Q114" s="69">
        <f t="shared" si="117"/>
        <v>105.92067084141341</v>
      </c>
      <c r="R114" s="69">
        <f t="shared" si="118"/>
        <v>105.00049024007869</v>
      </c>
      <c r="T114" s="3">
        <f t="shared" si="64"/>
        <v>45902</v>
      </c>
      <c r="U114" s="70">
        <f>VLOOKUP(U$1,Market_Values!B:XFD,MATCH('Headline Attribution'!$B114,EMD_Returns!$8:$8,0)-1,FALSE)</f>
        <v>192238270.38352901</v>
      </c>
      <c r="V114" s="70">
        <f>VLOOKUP(V$1,Market_Values!$B:$XFD,MATCH('Headline Attribution'!$B114,EMD_Returns!$8:$8,0)-1,FALSE)</f>
        <v>198415023.20291999</v>
      </c>
      <c r="W114" s="70">
        <f>VLOOKUP(W$1,Market_Values!$B:$XFD,MATCH('Headline Attribution'!$B114,EMD_Returns!$8:$8,0)-1,FALSE)</f>
        <v>108567479.21649</v>
      </c>
      <c r="X114" s="70">
        <f>VLOOKUP(X$1,Market_Values!$B:$XFD,MATCH('Headline Attribution'!$B114,EMD_Returns!$8:$8,0)-1,FALSE)</f>
        <v>417615735.03371298</v>
      </c>
      <c r="Y114" s="70"/>
      <c r="Z114" s="71"/>
      <c r="AA114" s="3">
        <f t="shared" si="65"/>
        <v>45902</v>
      </c>
      <c r="AB114" s="72">
        <f t="shared" si="89"/>
        <v>6.1505346042189902E-4</v>
      </c>
      <c r="AC114" s="72">
        <f t="shared" si="90"/>
        <v>-2.3739237454729598E-3</v>
      </c>
      <c r="AD114" s="72">
        <f t="shared" si="91"/>
        <v>-1.62493229448779E-3</v>
      </c>
      <c r="AE114" s="72">
        <f t="shared" si="92"/>
        <v>-4.5779767562400498E-3</v>
      </c>
      <c r="AF114" s="72"/>
      <c r="AG114" s="2"/>
      <c r="AH114" s="9">
        <f t="shared" si="66"/>
        <v>45902</v>
      </c>
      <c r="AI114" s="2">
        <f t="array" ref="AI114">PRODUCT(AB$2:AB114+1)-1</f>
        <v>4.8246307447577408E-2</v>
      </c>
      <c r="AJ114" s="2">
        <f t="array" ref="AJ114">PRODUCT($AC$2:AC114+1)-1</f>
        <v>5.090513937808705E-2</v>
      </c>
      <c r="AK114" s="2" cm="1">
        <f t="array" ref="AK114">IFERROR(PRODUCT($AD$2:AD114+1)-1,"#N/A")</f>
        <v>8.3833032834218724E-2</v>
      </c>
      <c r="AL114" s="2">
        <f t="array" ref="AL114">PRODUCT(AE$2:AE114+1)-1</f>
        <v>5.375944542760247E-2</v>
      </c>
      <c r="AM114" s="2"/>
      <c r="AN114" s="2"/>
      <c r="AO114" s="3">
        <f t="shared" si="67"/>
        <v>45902</v>
      </c>
      <c r="AP114" s="2">
        <f t="shared" si="94"/>
        <v>-2.6624542455331896E-3</v>
      </c>
      <c r="AQ114" s="2">
        <f t="shared" si="68"/>
        <v>6.5133605446682057E-4</v>
      </c>
      <c r="AR114" s="2">
        <f t="shared" si="95"/>
        <v>9.2018060133476354E-3</v>
      </c>
      <c r="AS114" s="2" t="e">
        <f t="shared" si="119"/>
        <v>#N/A</v>
      </c>
      <c r="AT114" s="2">
        <f t="array" ref="AT114">PRODUCT($AP$2:AP114+1)-1</f>
        <v>6.7157542025938044E-2</v>
      </c>
      <c r="AU114" s="2">
        <f t="shared" si="69"/>
        <v>5.0004902400787143E-2</v>
      </c>
      <c r="AV114" s="69">
        <f t="shared" si="120"/>
        <v>106.71575420259387</v>
      </c>
      <c r="AW114" s="69">
        <f t="shared" si="70"/>
        <v>105.00049024007869</v>
      </c>
      <c r="AX114" s="2"/>
      <c r="AY114" s="2">
        <f t="shared" si="108"/>
        <v>-2.8589442654002664E-3</v>
      </c>
      <c r="AZ114" s="2">
        <f t="shared" si="109"/>
        <v>-3.5319877055869833E-3</v>
      </c>
      <c r="BA114" s="2">
        <f t="shared" si="121"/>
        <v>-6.7304344018671684E-4</v>
      </c>
      <c r="BB114" s="2">
        <f t="shared" si="110"/>
        <v>-5.3192263431941112E-4</v>
      </c>
      <c r="BC114" s="2"/>
      <c r="BD114" s="78">
        <f t="shared" si="71"/>
        <v>45902</v>
      </c>
      <c r="BE114" s="2">
        <f t="shared" si="111"/>
        <v>-2.5839045772401369E-3</v>
      </c>
      <c r="BF114" s="72">
        <f t="shared" si="100"/>
        <v>-5.3192263431941112E-4</v>
      </c>
      <c r="BG114" s="2" cm="1">
        <f t="array" ref="BG114">(PRODUCT(BF$2:BF114+1))-1</f>
        <v>2.8750631819440819E-4</v>
      </c>
      <c r="BH114" s="72">
        <f t="shared" si="101"/>
        <v>8.9142996951532272E-3</v>
      </c>
      <c r="BI114" s="73">
        <f t="shared" si="102"/>
        <v>597168.67360546312</v>
      </c>
      <c r="BJ114" s="74">
        <f>SUM($BI$2:BI114)</f>
        <v>20527859.327498324</v>
      </c>
      <c r="BK114" s="72">
        <f t="shared" si="72"/>
        <v>-9.4808312834684634E-4</v>
      </c>
      <c r="BL114" s="2">
        <f>SUM($BK$2:BK114)</f>
        <v>3.674958837439212E-3</v>
      </c>
      <c r="BM114" s="2"/>
      <c r="BN114" s="79">
        <f t="shared" si="73"/>
        <v>45902</v>
      </c>
      <c r="BO114" s="2">
        <f t="array" ref="BO114">(PRODUCT(AB$2:AB114+1)-1)-(PRODUCT($K$2:$K114+1)-1)</f>
        <v>-1.7585949532097356E-3</v>
      </c>
      <c r="BP114" s="2">
        <f t="array" ref="BP114">AJ114-(PRODUCT($K$2:K114+1)-1)</f>
        <v>9.0023697729990637E-4</v>
      </c>
      <c r="BQ114" s="2" t="e">
        <f>NA()</f>
        <v>#N/A</v>
      </c>
      <c r="BR114" s="2">
        <f t="array" ref="BR114">(PRODUCT(AE$2:AE114+1)-1)-(PRODUCT($K$2:$K114+1)-1)</f>
        <v>3.7545430268153268E-3</v>
      </c>
      <c r="BS114" s="2"/>
      <c r="BT114" s="3">
        <f t="shared" si="74"/>
        <v>45902</v>
      </c>
      <c r="BU114" s="2">
        <f t="shared" si="75"/>
        <v>-2.3739237454729598E-3</v>
      </c>
      <c r="BV114" s="2">
        <f t="shared" si="76"/>
        <v>9.3986655452705029E-4</v>
      </c>
      <c r="BW114" s="2" cm="1">
        <f t="array" ref="BW114">PRODUCT($BU$2:BU114+1)-1</f>
        <v>5.090513937808705E-2</v>
      </c>
      <c r="BX114" s="2">
        <f t="array" ref="BX114">BW114-(PRODUCT($K$2:K114+1)-1)</f>
        <v>9.0023697729990637E-4</v>
      </c>
      <c r="BY114" s="2">
        <f t="shared" si="77"/>
        <v>1.0251190332120822E-4</v>
      </c>
      <c r="BZ114" s="2"/>
      <c r="CC114" s="3">
        <v>44806</v>
      </c>
      <c r="CD114" s="2">
        <v>-3.5068334440057098E-3</v>
      </c>
      <c r="CE114" s="2">
        <v>-3.6597494917045598E-3</v>
      </c>
      <c r="CF114" s="2" t="e">
        <f>NA()</f>
        <v>#N/A</v>
      </c>
      <c r="CG114" s="2">
        <v>-2.8547374290113199E-3</v>
      </c>
      <c r="CH114" s="2">
        <v>-2.7254374158814931E-3</v>
      </c>
      <c r="CJ114" s="9">
        <f t="shared" si="78"/>
        <v>44806</v>
      </c>
      <c r="CK114" s="2">
        <f t="array" ref="CK114">PRODUCT(CD$2:CD114+1)-1</f>
        <v>-5.4107694095126724E-2</v>
      </c>
      <c r="CL114" s="2">
        <f t="array" ref="CL114">PRODUCT(CE$2:CE114+1)-1</f>
        <v>-5.1822012781939764E-2</v>
      </c>
      <c r="CM114" s="2"/>
      <c r="CN114" s="2">
        <f t="array" ref="CN114">PRODUCT(CG$2:CG114+1)-1</f>
        <v>-9.0327730158959341E-2</v>
      </c>
      <c r="CO114" s="2">
        <f t="array" ref="CO114">PRODUCT(CH$2:CH114+1)-1</f>
        <v>-9.5445334244835256E-2</v>
      </c>
      <c r="CQ114" s="9">
        <f t="shared" si="79"/>
        <v>44806</v>
      </c>
      <c r="CR114" s="72">
        <f t="shared" si="80"/>
        <v>4.1337640149708532E-2</v>
      </c>
      <c r="CS114" s="72">
        <f t="shared" si="81"/>
        <v>4.3623321462895492E-2</v>
      </c>
      <c r="CT114" s="72"/>
      <c r="CU114" s="72">
        <f t="shared" si="82"/>
        <v>5.1176040858759153E-3</v>
      </c>
      <c r="CV114" s="72"/>
      <c r="CW114" s="3">
        <f t="shared" si="83"/>
        <v>44806</v>
      </c>
      <c r="CX114" s="75">
        <f t="shared" si="103"/>
        <v>90.639181846252782</v>
      </c>
      <c r="CY114" s="75">
        <f t="shared" si="104"/>
        <v>90.057488028391631</v>
      </c>
      <c r="CZ114" s="75">
        <f t="shared" si="105"/>
        <v>100.64591388300524</v>
      </c>
      <c r="DA114" s="72">
        <f>(CZ114/MAX($CZ$2:CZ114))-1</f>
        <v>-8.5842302987571006E-3</v>
      </c>
      <c r="DC114" s="3">
        <f t="shared" si="84"/>
        <v>44806</v>
      </c>
      <c r="DD114" s="2">
        <f t="shared" si="85"/>
        <v>-7.8139602812421667E-4</v>
      </c>
      <c r="DE114" s="2">
        <f t="shared" si="86"/>
        <v>-9.3431207582306665E-4</v>
      </c>
      <c r="DF114" s="2" t="e">
        <f>NA()</f>
        <v>#N/A</v>
      </c>
      <c r="DG114" s="2">
        <f t="shared" si="87"/>
        <v>-1.2930001312982681E-4</v>
      </c>
      <c r="DH114" s="69"/>
      <c r="DI114" s="3">
        <f t="shared" si="122"/>
        <v>44806</v>
      </c>
      <c r="DJ114" s="2">
        <f t="shared" si="123"/>
        <v>4.4085123869351171E-2</v>
      </c>
      <c r="DK114" s="2">
        <f t="shared" si="124"/>
        <v>3.8777026414364549E-2</v>
      </c>
      <c r="DL114" s="2" t="e">
        <f>NA()</f>
        <v>#N/A</v>
      </c>
      <c r="DM114" s="2">
        <f t="shared" si="125"/>
        <v>1.3833053020002734E-2</v>
      </c>
      <c r="DO114" s="2">
        <f t="shared" si="106"/>
        <v>1.7086318336377356E-2</v>
      </c>
      <c r="DP114" s="72">
        <f t="shared" si="107"/>
        <v>-1.2930001312982681E-4</v>
      </c>
      <c r="DQ114" s="72">
        <v>1.0999999999999999E-2</v>
      </c>
      <c r="DR114" s="72">
        <f t="shared" si="112"/>
        <v>-8.324204878004462E-5</v>
      </c>
      <c r="DS114" s="2" cm="1">
        <f t="array" ref="DS114">PRODUCT($DR$68:DR114+1)-1</f>
        <v>-1.4974563836305244E-3</v>
      </c>
      <c r="DT114" s="2" cm="1">
        <f t="array" ref="DT114">PRODUCT($DP$68:DP114+1)-1</f>
        <v>-2.8052157812624712E-3</v>
      </c>
      <c r="DU114" s="72">
        <f>DS114-MAX($DS$68:DS114)</f>
        <v>-2.1674377879945528E-3</v>
      </c>
      <c r="EM114" s="72"/>
      <c r="EN114" s="72"/>
      <c r="EO114" s="72"/>
      <c r="EP114" s="72"/>
      <c r="EQ114" s="72"/>
      <c r="ER114" s="72"/>
      <c r="ES114" s="72"/>
      <c r="ET114" s="72"/>
      <c r="EU114" s="72"/>
      <c r="EV114" s="72"/>
      <c r="EX114" s="72"/>
      <c r="EY114" s="72"/>
      <c r="EZ114" s="72"/>
      <c r="FP114" s="3"/>
      <c r="FR114" s="2"/>
    </row>
    <row r="115" spans="1:174" x14ac:dyDescent="0.3">
      <c r="A115" s="3">
        <f t="shared" si="113"/>
        <v>45903</v>
      </c>
      <c r="B115" s="47" t="s">
        <v>198</v>
      </c>
      <c r="C115" s="2">
        <f>VLOOKUP(C$1,EMD_Returns!$B:$XFD,MATCH('Headline Attribution'!$B115,EMD_Returns!$8:$8,0)-1,FALSE)/100</f>
        <v>3.1322196505283503E-3</v>
      </c>
      <c r="D115" s="2">
        <f>VLOOKUP(D$1,EMD_Returns!$B:$XFD,MATCH('Headline Attribution'!$B115,EMD_Returns!$8:$8,0)-1,FALSE)/100</f>
        <v>4.3126366861061501E-3</v>
      </c>
      <c r="E115" s="2">
        <f>IFERROR(VLOOKUP(E$1,EMD_Returns!$B:$XFD,MATCH('Headline Attribution'!$B115,EMD_Returns!$8:$8,0)-1,FALSE)/100,"#N/A")</f>
        <v>3.8751833259809099E-4</v>
      </c>
      <c r="F115" s="2">
        <f>VLOOKUP(F$1,EMD_Returns!$B:$XFD,MATCH('Headline Attribution'!$B115,EMD_Returns!$8:$8,0)-1,FALSE)/100</f>
        <v>3.9398344209065099E-3</v>
      </c>
      <c r="G115" s="2"/>
      <c r="I115" s="9">
        <f t="shared" si="63"/>
        <v>45903</v>
      </c>
      <c r="J115" s="2">
        <f>VLOOKUP(J$1,EMD_Returns!$B:$XFD,MATCH('Headline Attribution'!$B115,EMD_Returns!$8:$8,0)-1,FALSE)/100</f>
        <v>3.4299511012869698E-3</v>
      </c>
      <c r="K115" s="85">
        <f>VLOOKUP(K$1,EMD_Returns!$B:$XFD,MATCH('Headline Attribution'!$B115,EMD_Returns!$32:$32,0)-1,FALSE)/100</f>
        <v>3.02559800000002E-3</v>
      </c>
      <c r="L115" s="2">
        <f t="shared" si="114"/>
        <v>4.0435310128694984E-4</v>
      </c>
      <c r="M115" s="2">
        <f t="shared" si="115"/>
        <v>9.6579404966692373E-3</v>
      </c>
      <c r="N115" s="2" t="e">
        <f t="shared" si="116"/>
        <v>#N/A</v>
      </c>
      <c r="O115" s="2">
        <f t="array" ref="O115">(PRODUCT($J$2:J115+1))-1</f>
        <v>6.283973563015044E-2</v>
      </c>
      <c r="P115" s="2">
        <f t="array" ref="P115">(PRODUCT($K$2:K115+1))-1</f>
        <v>5.3181795133481202E-2</v>
      </c>
      <c r="Q115" s="69">
        <f t="shared" si="117"/>
        <v>106.28397356301497</v>
      </c>
      <c r="R115" s="69">
        <f t="shared" si="118"/>
        <v>105.3181795133481</v>
      </c>
      <c r="T115" s="3">
        <f t="shared" si="64"/>
        <v>45903</v>
      </c>
      <c r="U115" s="70">
        <f>VLOOKUP(U$1,Market_Values!B:XFD,MATCH('Headline Attribution'!$B115,EMD_Returns!$8:$8,0)-1,FALSE)</f>
        <v>191742392.65054399</v>
      </c>
      <c r="V115" s="70">
        <f>VLOOKUP(V$1,Market_Values!$B:$XFD,MATCH('Headline Attribution'!$B115,EMD_Returns!$8:$8,0)-1,FALSE)</f>
        <v>197944001.06788</v>
      </c>
      <c r="W115" s="70">
        <f>VLOOKUP(W$1,Market_Values!$B:$XFD,MATCH('Headline Attribution'!$B115,EMD_Returns!$8:$8,0)-1,FALSE)</f>
        <v>108391064.41338</v>
      </c>
      <c r="X115" s="70">
        <f>VLOOKUP(X$1,Market_Values!$B:$XFD,MATCH('Headline Attribution'!$B115,EMD_Returns!$8:$8,0)-1,FALSE)</f>
        <v>416051952.34518403</v>
      </c>
      <c r="Y115" s="70"/>
      <c r="Z115" s="71"/>
      <c r="AA115" s="3">
        <f t="shared" si="65"/>
        <v>45903</v>
      </c>
      <c r="AB115" s="72">
        <f t="shared" si="89"/>
        <v>3.1322196505283503E-3</v>
      </c>
      <c r="AC115" s="72">
        <f t="shared" si="90"/>
        <v>4.3126366861061501E-3</v>
      </c>
      <c r="AD115" s="72">
        <f t="shared" si="91"/>
        <v>3.8751833259809099E-4</v>
      </c>
      <c r="AE115" s="72">
        <f t="shared" si="92"/>
        <v>3.9398344209065099E-3</v>
      </c>
      <c r="AF115" s="72"/>
      <c r="AG115" s="2"/>
      <c r="AH115" s="9">
        <f t="shared" si="66"/>
        <v>45903</v>
      </c>
      <c r="AI115" s="2">
        <f t="array" ref="AI115">PRODUCT(AB$2:AB115+1)-1</f>
        <v>5.1529645130358404E-2</v>
      </c>
      <c r="AJ115" s="2">
        <f t="array" ref="AJ115">PRODUCT($AC$2:AC115+1)-1</f>
        <v>5.5437311435786452E-2</v>
      </c>
      <c r="AK115" s="2" cm="1">
        <f t="array" ref="AK115">IFERROR(PRODUCT($AD$2:AD115+1)-1,"#N/A")</f>
        <v>8.425303800391748E-2</v>
      </c>
      <c r="AL115" s="2">
        <f t="array" ref="AL115">PRODUCT(AE$2:AE115+1)-1</f>
        <v>5.7911083162053512E-2</v>
      </c>
      <c r="AM115" s="2"/>
      <c r="AN115" s="2"/>
      <c r="AO115" s="3">
        <f t="shared" si="67"/>
        <v>45903</v>
      </c>
      <c r="AP115" s="2">
        <f t="shared" si="94"/>
        <v>3.4299511012868531E-3</v>
      </c>
      <c r="AQ115" s="2">
        <f t="shared" si="68"/>
        <v>4.0435310128683318E-4</v>
      </c>
      <c r="AR115" s="2">
        <f t="shared" si="95"/>
        <v>9.6579404966692373E-3</v>
      </c>
      <c r="AS115" s="2" t="e">
        <f t="shared" si="119"/>
        <v>#N/A</v>
      </c>
      <c r="AT115" s="2">
        <f t="array" ref="AT115">PRODUCT($AP$2:AP115+1)-1</f>
        <v>7.0817840212456407E-2</v>
      </c>
      <c r="AU115" s="2">
        <f t="shared" si="69"/>
        <v>5.3181795133481202E-2</v>
      </c>
      <c r="AV115" s="69">
        <f t="shared" si="120"/>
        <v>107.08178402124571</v>
      </c>
      <c r="AW115" s="69">
        <f t="shared" si="70"/>
        <v>105.3181795133481</v>
      </c>
      <c r="AX115" s="2"/>
      <c r="AY115" s="2">
        <f t="shared" si="108"/>
        <v>2.8799964798702504E-3</v>
      </c>
      <c r="AZ115" s="2">
        <f t="shared" si="109"/>
        <v>3.5089776332247078E-3</v>
      </c>
      <c r="BA115" s="2">
        <f t="shared" si="121"/>
        <v>6.2898115335445742E-4</v>
      </c>
      <c r="BB115" s="2">
        <f t="shared" si="110"/>
        <v>4.9704977701535381E-4</v>
      </c>
      <c r="BC115" s="2"/>
      <c r="BD115" s="78">
        <f t="shared" si="71"/>
        <v>45903</v>
      </c>
      <c r="BE115" s="2">
        <f t="shared" si="111"/>
        <v>3.4201349237387201E-3</v>
      </c>
      <c r="BF115" s="72">
        <f t="shared" si="100"/>
        <v>4.9704977701535381E-4</v>
      </c>
      <c r="BG115" s="2" cm="1">
        <f t="array" ref="BG115">(PRODUCT(BF$2:BF115+1))-1</f>
        <v>7.846990001612042E-4</v>
      </c>
      <c r="BH115" s="72">
        <f t="shared" si="101"/>
        <v>8.8732414965080331E-3</v>
      </c>
      <c r="BI115" s="73">
        <f t="shared" si="102"/>
        <v>369631.06210387469</v>
      </c>
      <c r="BJ115" s="74">
        <f>SUM($BI$2:BI115)</f>
        <v>20897490.389602199</v>
      </c>
      <c r="BK115" s="72">
        <f t="shared" si="72"/>
        <v>8.8842709485987756E-5</v>
      </c>
      <c r="BL115" s="2">
        <f>SUM($BK$2:BK115)</f>
        <v>3.7638015469251998E-3</v>
      </c>
      <c r="BM115" s="2"/>
      <c r="BN115" s="79">
        <f t="shared" si="73"/>
        <v>45903</v>
      </c>
      <c r="BO115" s="2">
        <f t="array" ref="BO115">(PRODUCT(AB$2:AB115+1)-1)-(PRODUCT($K$2:$K115+1)-1)</f>
        <v>-1.6521500031227987E-3</v>
      </c>
      <c r="BP115" s="2">
        <f t="array" ref="BP115">AJ115-(PRODUCT($K$2:K115+1)-1)</f>
        <v>2.2555163023052494E-3</v>
      </c>
      <c r="BQ115" s="2" t="e">
        <f>NA()</f>
        <v>#N/A</v>
      </c>
      <c r="BR115" s="2">
        <f t="array" ref="BR115">(PRODUCT(AE$2:AE115+1)-1)-(PRODUCT($K$2:$K115+1)-1)</f>
        <v>4.7292880285723093E-3</v>
      </c>
      <c r="BS115" s="2"/>
      <c r="BT115" s="3">
        <f t="shared" si="74"/>
        <v>45903</v>
      </c>
      <c r="BU115" s="2">
        <f t="shared" si="75"/>
        <v>4.3126366861061501E-3</v>
      </c>
      <c r="BV115" s="2">
        <f t="shared" si="76"/>
        <v>1.2870386861061301E-3</v>
      </c>
      <c r="BW115" s="2" cm="1">
        <f t="array" ref="BW115">PRODUCT($BU$2:BU115+1)-1</f>
        <v>5.5437311435786452E-2</v>
      </c>
      <c r="BX115" s="2">
        <f t="array" ref="BX115">BW115-(PRODUCT($K$2:K115+1)-1)</f>
        <v>2.2555163023052494E-3</v>
      </c>
      <c r="BY115" s="2">
        <f t="shared" si="77"/>
        <v>1.4079392604101425E-4</v>
      </c>
      <c r="BZ115" s="2"/>
      <c r="CC115" s="3">
        <v>44809</v>
      </c>
      <c r="CD115" s="2">
        <v>-3.3334403270313096E-4</v>
      </c>
      <c r="CE115" s="2">
        <v>-2.0972744811553802E-4</v>
      </c>
      <c r="CF115" s="2" t="e">
        <f>NA()</f>
        <v>#N/A</v>
      </c>
      <c r="CG115" s="2">
        <v>-1.22215912692014E-3</v>
      </c>
      <c r="CH115" s="2">
        <v>-1.8489152805425402E-3</v>
      </c>
      <c r="CJ115" s="9">
        <f t="shared" si="78"/>
        <v>44809</v>
      </c>
      <c r="CK115" s="2">
        <f t="array" ref="CK115">PRODUCT(CD$2:CD115+1)-1</f>
        <v>-5.4423001650879876E-2</v>
      </c>
      <c r="CL115" s="2">
        <f t="array" ref="CL115">PRODUCT(CE$2:CE115+1)-1</f>
        <v>-5.2020871731558338E-2</v>
      </c>
      <c r="CM115" s="2"/>
      <c r="CN115" s="2">
        <f t="array" ref="CN115">PRODUCT(CG$2:CG115+1)-1</f>
        <v>-9.1439494426051704E-2</v>
      </c>
      <c r="CO115" s="2">
        <f t="array" ref="CO115">PRODUCT(CH$2:CH115+1)-1</f>
        <v>-9.7117779188436004E-2</v>
      </c>
      <c r="CQ115" s="9">
        <f t="shared" si="79"/>
        <v>44809</v>
      </c>
      <c r="CR115" s="72">
        <f t="shared" si="80"/>
        <v>4.2694777537556128E-2</v>
      </c>
      <c r="CS115" s="72">
        <f t="shared" si="81"/>
        <v>4.5096907456877666E-2</v>
      </c>
      <c r="CT115" s="72"/>
      <c r="CU115" s="72">
        <f t="shared" si="82"/>
        <v>5.6782847623843002E-3</v>
      </c>
      <c r="CV115" s="72"/>
      <c r="CW115" s="3">
        <f t="shared" si="83"/>
        <v>44809</v>
      </c>
      <c r="CX115" s="75">
        <f t="shared" si="103"/>
        <v>90.528406342902812</v>
      </c>
      <c r="CY115" s="75">
        <f t="shared" si="104"/>
        <v>89.890979362648665</v>
      </c>
      <c r="CZ115" s="75">
        <f t="shared" si="105"/>
        <v>100.70911117530778</v>
      </c>
      <c r="DA115" s="72">
        <f>(CZ115/MAX($CZ$2:CZ115))-1</f>
        <v>-7.9617033647377822E-3</v>
      </c>
      <c r="DC115" s="3">
        <f t="shared" si="84"/>
        <v>44809</v>
      </c>
      <c r="DD115" s="2">
        <f t="shared" si="85"/>
        <v>1.5155712478394092E-3</v>
      </c>
      <c r="DE115" s="2">
        <f t="shared" si="86"/>
        <v>1.6391878324270022E-3</v>
      </c>
      <c r="DF115" s="2" t="e">
        <f>NA()</f>
        <v>#N/A</v>
      </c>
      <c r="DG115" s="2">
        <f t="shared" si="87"/>
        <v>6.2675615362240019E-4</v>
      </c>
      <c r="DH115" s="69"/>
      <c r="DI115" s="3">
        <f t="shared" si="122"/>
        <v>44809</v>
      </c>
      <c r="DJ115" s="2">
        <f t="shared" si="123"/>
        <v>4.2492718542267341E-2</v>
      </c>
      <c r="DK115" s="2">
        <f t="shared" si="124"/>
        <v>3.8570759993726597E-2</v>
      </c>
      <c r="DL115" s="2" t="e">
        <f>NA()</f>
        <v>#N/A</v>
      </c>
      <c r="DM115" s="2">
        <f t="shared" si="125"/>
        <v>1.3594117176836371E-2</v>
      </c>
      <c r="DO115" s="2">
        <f t="shared" si="106"/>
        <v>1.6145776901032399E-2</v>
      </c>
      <c r="DP115" s="72">
        <f t="shared" si="107"/>
        <v>6.2675615362240019E-4</v>
      </c>
      <c r="DQ115" s="72">
        <v>1.0999999999999999E-2</v>
      </c>
      <c r="DR115" s="72">
        <f t="shared" si="112"/>
        <v>4.2700439453028505E-4</v>
      </c>
      <c r="DS115" s="2" cm="1">
        <f t="array" ref="DS115">PRODUCT($DR$68:DR115+1)-1</f>
        <v>-1.0710914095567459E-3</v>
      </c>
      <c r="DT115" s="2" cm="1">
        <f t="array" ref="DT115">PRODUCT($DP$68:DP115+1)-1</f>
        <v>-2.1802178138932149E-3</v>
      </c>
      <c r="DU115" s="72">
        <f>DS115-MAX($DS$68:DS115)</f>
        <v>-1.7410728139207743E-3</v>
      </c>
      <c r="EM115" s="72"/>
      <c r="EN115" s="72"/>
      <c r="EO115" s="72"/>
      <c r="EP115" s="72"/>
      <c r="EQ115" s="72"/>
      <c r="ER115" s="72"/>
      <c r="ES115" s="72"/>
      <c r="ET115" s="72"/>
      <c r="EU115" s="72"/>
      <c r="EV115" s="72"/>
      <c r="EX115" s="72"/>
      <c r="EY115" s="72"/>
      <c r="EZ115" s="72"/>
      <c r="FP115" s="3"/>
      <c r="FR115" s="2"/>
    </row>
    <row r="116" spans="1:174" x14ac:dyDescent="0.3">
      <c r="A116" s="3">
        <f t="shared" si="113"/>
        <v>45904</v>
      </c>
      <c r="B116" s="47" t="s">
        <v>199</v>
      </c>
      <c r="C116" s="2">
        <f>VLOOKUP(C$1,EMD_Returns!$B:$XFD,MATCH('Headline Attribution'!$B116,EMD_Returns!$8:$8,0)-1,FALSE)/100</f>
        <v>2.9867431448591403E-3</v>
      </c>
      <c r="D116" s="2">
        <f>VLOOKUP(D$1,EMD_Returns!$B:$XFD,MATCH('Headline Attribution'!$B116,EMD_Returns!$8:$8,0)-1,FALSE)/100</f>
        <v>2.9042639442027301E-3</v>
      </c>
      <c r="E116" s="2">
        <f>IFERROR(VLOOKUP(E$1,EMD_Returns!$B:$XFD,MATCH('Headline Attribution'!$B116,EMD_Returns!$8:$8,0)-1,FALSE)/100,"#N/A")</f>
        <v>7.5089839629560696E-4</v>
      </c>
      <c r="F116" s="2">
        <f>VLOOKUP(F$1,EMD_Returns!$B:$XFD,MATCH('Headline Attribution'!$B116,EMD_Returns!$8:$8,0)-1,FALSE)/100</f>
        <v>3.67391488581714E-3</v>
      </c>
      <c r="G116" s="2"/>
      <c r="I116" s="9">
        <f t="shared" si="63"/>
        <v>45904</v>
      </c>
      <c r="J116" s="2">
        <f>VLOOKUP(J$1,EMD_Returns!$B:$XFD,MATCH('Headline Attribution'!$B116,EMD_Returns!$8:$8,0)-1,FALSE)/100</f>
        <v>3.0174808869827302E-3</v>
      </c>
      <c r="K116" s="85">
        <f>VLOOKUP(K$1,EMD_Returns!$B:$XFD,MATCH('Headline Attribution'!$B116,EMD_Returns!$32:$32,0)-1,FALSE)/100</f>
        <v>3.0603570000000704E-3</v>
      </c>
      <c r="L116" s="2">
        <f t="shared" si="114"/>
        <v>-4.287611301734013E-5</v>
      </c>
      <c r="M116" s="2">
        <f t="shared" si="115"/>
        <v>9.6419268058496321E-3</v>
      </c>
      <c r="N116" s="2" t="e">
        <f t="shared" si="116"/>
        <v>#N/A</v>
      </c>
      <c r="O116" s="2">
        <f t="array" ref="O116">(PRODUCT($J$2:J116+1))-1</f>
        <v>6.6046834218340233E-2</v>
      </c>
      <c r="P116" s="2">
        <f t="array" ref="P116">(PRODUCT($K$2:K116+1))-1</f>
        <v>5.6404907412490601E-2</v>
      </c>
      <c r="Q116" s="69">
        <f t="shared" si="117"/>
        <v>106.60468342183394</v>
      </c>
      <c r="R116" s="69">
        <f t="shared" si="118"/>
        <v>105.64049074124904</v>
      </c>
      <c r="T116" s="3">
        <f t="shared" si="64"/>
        <v>45904</v>
      </c>
      <c r="U116" s="70">
        <f>VLOOKUP(U$1,Market_Values!B:XFD,MATCH('Headline Attribution'!$B116,EMD_Returns!$8:$8,0)-1,FALSE)</f>
        <v>192342971.839212</v>
      </c>
      <c r="V116" s="70">
        <f>VLOOKUP(V$1,Market_Values!$B:$XFD,MATCH('Headline Attribution'!$B116,EMD_Returns!$8:$8,0)-1,FALSE)</f>
        <v>198797661.62867999</v>
      </c>
      <c r="W116" s="70">
        <f>VLOOKUP(W$1,Market_Values!$B:$XFD,MATCH('Headline Attribution'!$B116,EMD_Returns!$8:$8,0)-1,FALSE)</f>
        <v>108433067.93793</v>
      </c>
      <c r="X116" s="70">
        <f>VLOOKUP(X$1,Market_Values!$B:$XFD,MATCH('Headline Attribution'!$B116,EMD_Returns!$8:$8,0)-1,FALSE)</f>
        <v>417699183.52112901</v>
      </c>
      <c r="Y116" s="70"/>
      <c r="Z116" s="71"/>
      <c r="AA116" s="3">
        <f t="shared" si="65"/>
        <v>45904</v>
      </c>
      <c r="AB116" s="72">
        <f t="shared" si="89"/>
        <v>2.9867431448591403E-3</v>
      </c>
      <c r="AC116" s="72">
        <f t="shared" si="90"/>
        <v>2.9042639442027301E-3</v>
      </c>
      <c r="AD116" s="72">
        <f t="shared" si="91"/>
        <v>7.5089839629560696E-4</v>
      </c>
      <c r="AE116" s="72">
        <f t="shared" si="92"/>
        <v>3.67391488581714E-3</v>
      </c>
      <c r="AF116" s="72"/>
      <c r="AG116" s="2"/>
      <c r="AH116" s="9">
        <f t="shared" si="66"/>
        <v>45904</v>
      </c>
      <c r="AI116" s="2">
        <f t="array" ref="AI116">PRODUCT(AB$2:AB116+1)-1</f>
        <v>5.4670294089567584E-2</v>
      </c>
      <c r="AJ116" s="2">
        <f t="array" ref="AJ116">PRODUCT($AC$2:AC116+1)-1</f>
        <v>5.8502579964755608E-2</v>
      </c>
      <c r="AK116" s="2" cm="1">
        <f t="array" ref="AK116">IFERROR(PRODUCT($AD$2:AD116+1)-1,"#N/A")</f>
        <v>8.5067201871333209E-2</v>
      </c>
      <c r="AL116" s="2">
        <f t="array" ref="AL116">PRODUCT(AE$2:AE116+1)-1</f>
        <v>6.1797758438353556E-2</v>
      </c>
      <c r="AM116" s="2"/>
      <c r="AN116" s="2"/>
      <c r="AO116" s="3">
        <f t="shared" si="67"/>
        <v>45904</v>
      </c>
      <c r="AP116" s="2">
        <f t="shared" si="94"/>
        <v>3.0174808869826786E-3</v>
      </c>
      <c r="AQ116" s="2">
        <f t="shared" si="68"/>
        <v>-4.2876113017391738E-5</v>
      </c>
      <c r="AR116" s="2">
        <f t="shared" si="95"/>
        <v>9.6419268058496321E-3</v>
      </c>
      <c r="AS116" s="2" t="e">
        <f>IF(ISNUMBER(AP117),NA(),AR116)</f>
        <v>#N/A</v>
      </c>
      <c r="AT116" s="2">
        <f t="array" ref="AT116">PRODUCT($AP$2:AP116+1)-1</f>
        <v>7.4049012578737639E-2</v>
      </c>
      <c r="AU116" s="2">
        <f t="shared" si="69"/>
        <v>5.6404907412490601E-2</v>
      </c>
      <c r="AV116" s="69">
        <f t="shared" si="120"/>
        <v>107.40490125787383</v>
      </c>
      <c r="AW116" s="69">
        <f t="shared" si="70"/>
        <v>105.64049074124904</v>
      </c>
      <c r="AX116" s="2"/>
      <c r="AY116" s="2">
        <f t="shared" si="108"/>
        <v>2.4430257421051587E-3</v>
      </c>
      <c r="AZ116" s="2">
        <f t="shared" si="109"/>
        <v>3.0256364183808612E-3</v>
      </c>
      <c r="BA116" s="2">
        <f t="shared" si="121"/>
        <v>5.8261067627570244E-4</v>
      </c>
      <c r="BB116" s="2">
        <f t="shared" si="110"/>
        <v>4.604430304839642E-4</v>
      </c>
      <c r="BC116" s="2"/>
      <c r="BD116" s="78">
        <f t="shared" si="71"/>
        <v>45904</v>
      </c>
      <c r="BE116" s="2">
        <f t="shared" si="111"/>
        <v>3.0147280851333153E-3</v>
      </c>
      <c r="BF116" s="72">
        <f t="shared" si="100"/>
        <v>4.604430304839642E-4</v>
      </c>
      <c r="BG116" s="2" cm="1">
        <f t="array" ref="BG116">(PRODUCT(BF$2:BF116+1))-1</f>
        <v>1.2455033398308668E-3</v>
      </c>
      <c r="BH116" s="72">
        <f t="shared" si="101"/>
        <v>8.3964234660187653E-3</v>
      </c>
      <c r="BI116" s="73">
        <f t="shared" si="102"/>
        <v>-39329.095881916917</v>
      </c>
      <c r="BJ116" s="74">
        <f>SUM($BI$2:BI116)</f>
        <v>20858161.293720283</v>
      </c>
      <c r="BK116" s="72">
        <f t="shared" si="72"/>
        <v>1.0908333247545889E-5</v>
      </c>
      <c r="BL116" s="2">
        <f>SUM($BK$2:BK116)</f>
        <v>3.7747098801727457E-3</v>
      </c>
      <c r="BM116" s="2"/>
      <c r="BN116" s="79">
        <f t="shared" si="73"/>
        <v>45904</v>
      </c>
      <c r="BO116" s="2">
        <f t="array" ref="BO116">(PRODUCT(AB$2:AB116+1)-1)-(PRODUCT($K$2:$K116+1)-1)</f>
        <v>-1.7346133229230176E-3</v>
      </c>
      <c r="BP116" s="2">
        <f t="array" ref="BP116">AJ116-(PRODUCT($K$2:K116+1)-1)</f>
        <v>2.0976725522650064E-3</v>
      </c>
      <c r="BQ116" s="2" t="e">
        <f>NA()</f>
        <v>#N/A</v>
      </c>
      <c r="BR116" s="2">
        <f t="array" ref="BR116">(PRODUCT(AE$2:AE116+1)-1)-(PRODUCT($K$2:$K116+1)-1)</f>
        <v>5.3928510258629547E-3</v>
      </c>
      <c r="BS116" s="2"/>
      <c r="BT116" s="3">
        <f t="shared" si="74"/>
        <v>45904</v>
      </c>
      <c r="BU116" s="2">
        <f t="shared" si="75"/>
        <v>2.9042639442027301E-3</v>
      </c>
      <c r="BV116" s="2">
        <f t="shared" si="76"/>
        <v>-1.5609305579734022E-4</v>
      </c>
      <c r="BW116" s="2" cm="1">
        <f t="array" ref="BW116">PRODUCT($BU$2:BU116+1)-1</f>
        <v>5.8502579964755608E-2</v>
      </c>
      <c r="BX116" s="2">
        <f t="array" ref="BX116">BW116-(PRODUCT($K$2:K116+1)-1)</f>
        <v>2.0976725522650064E-3</v>
      </c>
      <c r="BY116" s="2">
        <f t="shared" si="77"/>
        <v>-1.7017079471369203E-5</v>
      </c>
      <c r="BZ116" s="2"/>
      <c r="CC116" s="3">
        <v>44810</v>
      </c>
      <c r="CD116" s="2">
        <v>-2.82866146165872E-3</v>
      </c>
      <c r="CE116" s="2">
        <v>-5.4536697650475795E-4</v>
      </c>
      <c r="CF116" s="2" t="e">
        <f>NA()</f>
        <v>#N/A</v>
      </c>
      <c r="CG116" s="2">
        <v>-2.4942767424582803E-3</v>
      </c>
      <c r="CH116" s="2">
        <v>-1.4805200073012559E-3</v>
      </c>
      <c r="CJ116" s="9">
        <f t="shared" si="78"/>
        <v>44810</v>
      </c>
      <c r="CK116" s="2">
        <f t="array" ref="CK116">PRODUCT(CD$2:CD116+1)-1</f>
        <v>-5.7097718865140923E-2</v>
      </c>
      <c r="CL116" s="2">
        <f t="array" ref="CL116">PRODUCT(CE$2:CE116+1)-1</f>
        <v>-5.2537868242531705E-2</v>
      </c>
      <c r="CM116" s="2"/>
      <c r="CN116" s="2">
        <f t="array" ref="CN116">PRODUCT(CG$2:CG116+1)-1</f>
        <v>-9.3705695764220942E-2</v>
      </c>
      <c r="CO116" s="2">
        <f t="array" ref="CO116">PRODUCT(CH$2:CH116+1)-1</f>
        <v>-9.8454514380584168E-2</v>
      </c>
      <c r="CQ116" s="9">
        <f t="shared" si="79"/>
        <v>44810</v>
      </c>
      <c r="CR116" s="72">
        <f t="shared" si="80"/>
        <v>4.1356795515443245E-2</v>
      </c>
      <c r="CS116" s="72">
        <f t="shared" si="81"/>
        <v>4.5916646138052464E-2</v>
      </c>
      <c r="CT116" s="72"/>
      <c r="CU116" s="72">
        <f t="shared" si="82"/>
        <v>4.7488186163632262E-3</v>
      </c>
      <c r="CV116" s="72"/>
      <c r="CW116" s="3">
        <f t="shared" si="83"/>
        <v>44810</v>
      </c>
      <c r="CX116" s="75">
        <f t="shared" si="103"/>
        <v>90.302603444429892</v>
      </c>
      <c r="CY116" s="75">
        <f t="shared" si="104"/>
        <v>89.757893969226359</v>
      </c>
      <c r="CZ116" s="75">
        <f t="shared" si="105"/>
        <v>100.60686525843654</v>
      </c>
      <c r="DA116" s="72">
        <f>(CZ116/MAX($CZ$2:CZ116))-1</f>
        <v>-8.9688800146665582E-3</v>
      </c>
      <c r="DC116" s="3">
        <f t="shared" si="84"/>
        <v>44810</v>
      </c>
      <c r="DD116" s="2">
        <f t="shared" si="85"/>
        <v>-1.3481414543574642E-3</v>
      </c>
      <c r="DE116" s="2">
        <f t="shared" si="86"/>
        <v>9.3515303079649793E-4</v>
      </c>
      <c r="DF116" s="2" t="e">
        <f>NA()</f>
        <v>#N/A</v>
      </c>
      <c r="DG116" s="2">
        <f t="shared" si="87"/>
        <v>-1.0137567351570244E-3</v>
      </c>
      <c r="DH116" s="69"/>
      <c r="DI116" s="3">
        <f t="shared" si="122"/>
        <v>44810</v>
      </c>
      <c r="DJ116" s="2">
        <f t="shared" si="123"/>
        <v>4.3038056832618639E-2</v>
      </c>
      <c r="DK116" s="2">
        <f t="shared" si="124"/>
        <v>3.8526261462765672E-2</v>
      </c>
      <c r="DL116" s="2" t="e">
        <f>NA()</f>
        <v>#N/A</v>
      </c>
      <c r="DM116" s="2">
        <f t="shared" si="125"/>
        <v>1.3982304500811435E-2</v>
      </c>
      <c r="DO116" s="2">
        <f t="shared" si="106"/>
        <v>1.623796466993848E-2</v>
      </c>
      <c r="DP116" s="72">
        <f t="shared" si="107"/>
        <v>-1.0137567351570244E-3</v>
      </c>
      <c r="DQ116" s="72">
        <v>1.0999999999999999E-2</v>
      </c>
      <c r="DR116" s="72">
        <f t="shared" si="112"/>
        <v>-6.8674395550150655E-4</v>
      </c>
      <c r="DS116" s="2" cm="1">
        <f t="array" ref="DS116">PRODUCT($DR$68:DR116+1)-1</f>
        <v>-1.7570997995068893E-3</v>
      </c>
      <c r="DT116" s="2" cm="1">
        <f t="array" ref="DT116">PRODUCT($DP$68:DP116+1)-1</f>
        <v>-3.1917643385572791E-3</v>
      </c>
      <c r="DU116" s="72">
        <f>DS116-MAX($DS$68:DS116)</f>
        <v>-2.4270812038709177E-3</v>
      </c>
      <c r="EM116" s="72"/>
      <c r="EN116" s="72"/>
      <c r="EO116" s="72"/>
      <c r="EP116" s="72"/>
      <c r="EQ116" s="72"/>
      <c r="ER116" s="72"/>
      <c r="ES116" s="72"/>
      <c r="ET116" s="72"/>
      <c r="EU116" s="72"/>
      <c r="EV116" s="72"/>
      <c r="EX116" s="72"/>
      <c r="EY116" s="72"/>
      <c r="EZ116" s="72"/>
      <c r="FP116" s="3"/>
      <c r="FR116" s="2"/>
    </row>
    <row r="117" spans="1:174" x14ac:dyDescent="0.3">
      <c r="A117" s="3">
        <f t="shared" si="113"/>
        <v>45905</v>
      </c>
      <c r="B117" s="47" t="s">
        <v>200</v>
      </c>
      <c r="C117" s="2">
        <f>VLOOKUP(C$1,EMD_Returns!$B:$XFD,MATCH('Headline Attribution'!$B117,EMD_Returns!$8:$8,0)-1,FALSE)/100</f>
        <v>1.51188485572296E-3</v>
      </c>
      <c r="D117" s="2">
        <f>VLOOKUP(D$1,EMD_Returns!$B:$XFD,MATCH('Headline Attribution'!$B117,EMD_Returns!$8:$8,0)-1,FALSE)/100</f>
        <v>5.2638965279101502E-3</v>
      </c>
      <c r="E117" s="2">
        <f>IFERROR(VLOOKUP(E$1,EMD_Returns!$B:$XFD,MATCH('Headline Attribution'!$B117,EMD_Returns!$8:$8,0)-1,FALSE)/100,"#N/A")</f>
        <v>2.0306684531783401E-3</v>
      </c>
      <c r="F117" s="2">
        <f>VLOOKUP(F$1,EMD_Returns!$B:$XFD,MATCH('Headline Attribution'!$B117,EMD_Returns!$8:$8,0)-1,FALSE)/100</f>
        <v>6.2405260808580101E-3</v>
      </c>
      <c r="G117" s="2"/>
      <c r="I117" s="9">
        <f t="shared" si="63"/>
        <v>45905</v>
      </c>
      <c r="J117" s="2">
        <f>VLOOKUP(J$1,EMD_Returns!$B:$XFD,MATCH('Headline Attribution'!$B117,EMD_Returns!$8:$8,0)-1,FALSE)/100</f>
        <v>4.5408369551538401E-3</v>
      </c>
      <c r="K117" s="85">
        <f>VLOOKUP(K$1,EMD_Returns!$B:$XFD,MATCH('Headline Attribution'!$B117,EMD_Returns!$32:$32,0)-1,FALSE)/100</f>
        <v>5.9145430000000498E-3</v>
      </c>
      <c r="L117" s="2">
        <f t="shared" si="114"/>
        <v>-1.3737060448462098E-3</v>
      </c>
      <c r="M117" s="2">
        <f t="shared" si="115"/>
        <v>8.2345194162909419E-3</v>
      </c>
      <c r="N117" s="2" t="e">
        <f t="shared" si="116"/>
        <v>#N/A</v>
      </c>
      <c r="O117" s="2">
        <f t="array" ref="O117">(PRODUCT($J$2:J117+1))-1</f>
        <v>7.0887579079083718E-2</v>
      </c>
      <c r="P117" s="2">
        <f t="array" ref="P117">(PRODUCT($K$2:K117+1))-1</f>
        <v>6.2653059662792776E-2</v>
      </c>
      <c r="Q117" s="69">
        <f t="shared" si="117"/>
        <v>107.08875790790827</v>
      </c>
      <c r="R117" s="69">
        <f t="shared" si="118"/>
        <v>106.26530596627926</v>
      </c>
      <c r="T117" s="3">
        <f t="shared" si="64"/>
        <v>45905</v>
      </c>
      <c r="U117" s="70">
        <f>VLOOKUP(U$1,Market_Values!B:XFD,MATCH('Headline Attribution'!$B117,EMD_Returns!$8:$8,0)-1,FALSE)</f>
        <v>192917450.89181501</v>
      </c>
      <c r="V117" s="70">
        <f>VLOOKUP(V$1,Market_Values!$B:$XFD,MATCH('Headline Attribution'!$B117,EMD_Returns!$8:$8,0)-1,FALSE)</f>
        <v>199375022.50953999</v>
      </c>
      <c r="W117" s="70">
        <f>VLOOKUP(W$1,Market_Values!$B:$XFD,MATCH('Headline Attribution'!$B117,EMD_Returns!$8:$8,0)-1,FALSE)</f>
        <v>108514490.15475</v>
      </c>
      <c r="X117" s="70">
        <f>VLOOKUP(X$1,Market_Values!$B:$XFD,MATCH('Headline Attribution'!$B117,EMD_Returns!$8:$8,0)-1,FALSE)</f>
        <v>419233931.49955201</v>
      </c>
      <c r="Y117" s="70"/>
      <c r="Z117" s="71"/>
      <c r="AA117" s="3">
        <f t="shared" si="65"/>
        <v>45905</v>
      </c>
      <c r="AB117" s="72">
        <f t="shared" si="89"/>
        <v>1.51188485572296E-3</v>
      </c>
      <c r="AC117" s="72">
        <f t="shared" si="90"/>
        <v>5.2638965279101502E-3</v>
      </c>
      <c r="AD117" s="72">
        <f t="shared" si="91"/>
        <v>2.0306684531783401E-3</v>
      </c>
      <c r="AE117" s="72">
        <f t="shared" si="92"/>
        <v>6.2405260808580101E-3</v>
      </c>
      <c r="AF117" s="72"/>
      <c r="AG117" s="2"/>
      <c r="AH117" s="9">
        <f t="shared" si="66"/>
        <v>45905</v>
      </c>
      <c r="AI117" s="2">
        <f t="array" ref="AI117">PRODUCT(AB$2:AB117+1)-1</f>
        <v>5.6264834134982511E-2</v>
      </c>
      <c r="AJ117" s="2">
        <f t="array" ref="AJ117">PRODUCT($AC$2:AC117+1)-1</f>
        <v>6.4074428020216123E-2</v>
      </c>
      <c r="AK117" s="2" cm="1">
        <f t="array" ref="AK117">IFERROR(PRODUCT($AD$2:AD117+1)-1,"#N/A")</f>
        <v>8.7270613607751901E-2</v>
      </c>
      <c r="AL117" s="2">
        <f t="array" ref="AL117">PRODUCT(AE$2:AE117+1)-1</f>
        <v>6.8423935042484674E-2</v>
      </c>
      <c r="AM117" s="2"/>
      <c r="AN117" s="2"/>
      <c r="AO117" s="3">
        <f t="shared" si="67"/>
        <v>45905</v>
      </c>
      <c r="AP117" s="2">
        <f t="shared" si="94"/>
        <v>4.5408369551538643E-3</v>
      </c>
      <c r="AQ117" s="2">
        <f t="shared" si="68"/>
        <v>-1.3737060448461855E-3</v>
      </c>
      <c r="AR117" s="2">
        <f t="shared" si="95"/>
        <v>8.2345194162909419E-3</v>
      </c>
      <c r="AS117" s="2" t="e">
        <f t="shared" si="119"/>
        <v>#N/A</v>
      </c>
      <c r="AT117" s="2">
        <f t="array" ref="AT117">PRODUCT($AP$2:AP117+1)-1</f>
        <v>7.8926094026701588E-2</v>
      </c>
      <c r="AU117" s="2">
        <f t="shared" si="69"/>
        <v>6.2653059662792776E-2</v>
      </c>
      <c r="AV117" s="69">
        <f t="shared" si="120"/>
        <v>107.89260940267023</v>
      </c>
      <c r="AW117" s="69">
        <f t="shared" si="70"/>
        <v>106.26530596627926</v>
      </c>
      <c r="AX117" s="2"/>
      <c r="AY117" s="2">
        <f t="shared" si="108"/>
        <v>4.5116970206488327E-3</v>
      </c>
      <c r="AZ117" s="2">
        <f t="shared" si="109"/>
        <v>5.3444662736495466E-3</v>
      </c>
      <c r="BA117" s="2">
        <f t="shared" si="121"/>
        <v>8.3276925300071383E-4</v>
      </c>
      <c r="BB117" s="2">
        <f t="shared" si="110"/>
        <v>6.5815123076566964E-4</v>
      </c>
      <c r="BC117" s="2"/>
      <c r="BD117" s="78">
        <f t="shared" si="71"/>
        <v>45905</v>
      </c>
      <c r="BE117" s="2">
        <f t="shared" si="111"/>
        <v>4.4644106483995982E-3</v>
      </c>
      <c r="BF117" s="72">
        <f t="shared" si="100"/>
        <v>6.5815123076566964E-4</v>
      </c>
      <c r="BG117" s="2" cm="1">
        <f t="array" ref="BG117">(PRODUCT(BF$2:BF117+1))-1</f>
        <v>1.9044743001526143E-3</v>
      </c>
      <c r="BH117" s="72">
        <f t="shared" si="101"/>
        <v>6.3300451161383275E-3</v>
      </c>
      <c r="BI117" s="73">
        <f t="shared" si="102"/>
        <v>-1263865.7390436511</v>
      </c>
      <c r="BJ117" s="74">
        <f>SUM($BI$2:BI117)</f>
        <v>19594295.55467663</v>
      </c>
      <c r="BK117" s="72">
        <f t="shared" si="72"/>
        <v>8.8005562524994842E-4</v>
      </c>
      <c r="BL117" s="2">
        <f>SUM($BK$2:BK117)</f>
        <v>4.6547655054226941E-3</v>
      </c>
      <c r="BM117" s="2"/>
      <c r="BN117" s="79">
        <f t="shared" si="73"/>
        <v>45905</v>
      </c>
      <c r="BO117" s="2">
        <f t="array" ref="BO117">(PRODUCT(AB$2:AB117+1)-1)-(PRODUCT($K$2:$K117+1)-1)</f>
        <v>-6.3882255278102651E-3</v>
      </c>
      <c r="BP117" s="2">
        <f t="array" ref="BP117">AJ117-(PRODUCT($K$2:K117+1)-1)</f>
        <v>1.4213683574233471E-3</v>
      </c>
      <c r="BQ117" s="2" t="e">
        <f>NA()</f>
        <v>#N/A</v>
      </c>
      <c r="BR117" s="2">
        <f t="array" ref="BR117">(PRODUCT(AE$2:AE117+1)-1)-(PRODUCT($K$2:$K117+1)-1)</f>
        <v>5.7708753796918977E-3</v>
      </c>
      <c r="BS117" s="2"/>
      <c r="BT117" s="3">
        <f t="shared" si="74"/>
        <v>45905</v>
      </c>
      <c r="BU117" s="2">
        <f t="shared" si="75"/>
        <v>5.2638965279101502E-3</v>
      </c>
      <c r="BV117" s="2">
        <f t="shared" si="76"/>
        <v>-6.5064647208989967E-4</v>
      </c>
      <c r="BW117" s="2" cm="1">
        <f t="array" ref="BW117">PRODUCT($BU$2:BU117+1)-1</f>
        <v>6.4074428020216123E-2</v>
      </c>
      <c r="BX117" s="2">
        <f t="array" ref="BX117">BW117-(PRODUCT($K$2:K117+1)-1)</f>
        <v>1.4213683574233471E-3</v>
      </c>
      <c r="BY117" s="2">
        <f t="shared" si="77"/>
        <v>-7.0719299064476849E-5</v>
      </c>
      <c r="BZ117" s="2"/>
      <c r="CC117" s="3">
        <v>44811</v>
      </c>
      <c r="CD117" s="2">
        <v>6.8668515957715E-3</v>
      </c>
      <c r="CE117" s="2">
        <v>7.2736549769696398E-3</v>
      </c>
      <c r="CF117" s="2" t="e">
        <f>NA()</f>
        <v>#N/A</v>
      </c>
      <c r="CG117" s="2">
        <v>9.4123421699567906E-3</v>
      </c>
      <c r="CH117" s="2">
        <v>1.0453480656998693E-2</v>
      </c>
      <c r="CJ117" s="9">
        <f t="shared" si="78"/>
        <v>44811</v>
      </c>
      <c r="CK117" s="2">
        <f t="array" ref="CK117">PRODUCT(CD$2:CD117+1)-1</f>
        <v>-5.0622948831273384E-2</v>
      </c>
      <c r="CL117" s="2">
        <f t="array" ref="CL117">PRODUCT(CE$2:CE117+1)-1</f>
        <v>-4.5646355592383725E-2</v>
      </c>
      <c r="CM117" s="2"/>
      <c r="CN117" s="2">
        <f t="array" ref="CN117">PRODUCT(CG$2:CG117+1)-1</f>
        <v>-8.5175343666070824E-2</v>
      </c>
      <c r="CO117" s="2">
        <f t="array" ref="CO117">PRODUCT(CH$2:CH117+1)-1</f>
        <v>-8.9030226085257125E-2</v>
      </c>
      <c r="CQ117" s="9">
        <f t="shared" si="79"/>
        <v>44811</v>
      </c>
      <c r="CR117" s="72">
        <f t="shared" si="80"/>
        <v>3.840727725398374E-2</v>
      </c>
      <c r="CS117" s="72">
        <f t="shared" si="81"/>
        <v>4.33838704928734E-2</v>
      </c>
      <c r="CT117" s="72"/>
      <c r="CU117" s="72">
        <f t="shared" si="82"/>
        <v>3.8548824191863007E-3</v>
      </c>
      <c r="CV117" s="72"/>
      <c r="CW117" s="3">
        <f t="shared" si="83"/>
        <v>44811</v>
      </c>
      <c r="CX117" s="75">
        <f t="shared" si="103"/>
        <v>91.15256244688679</v>
      </c>
      <c r="CY117" s="75">
        <f t="shared" si="104"/>
        <v>90.696176377646609</v>
      </c>
      <c r="CZ117" s="75">
        <f t="shared" si="105"/>
        <v>100.50320320819242</v>
      </c>
      <c r="DA117" s="72">
        <f>(CZ117/MAX($CZ$2:CZ117))-1</f>
        <v>-9.9900063313400622E-3</v>
      </c>
      <c r="DC117" s="3">
        <f t="shared" si="84"/>
        <v>44811</v>
      </c>
      <c r="DD117" s="2">
        <f t="shared" si="85"/>
        <v>-3.5866290612271926E-3</v>
      </c>
      <c r="DE117" s="2">
        <f t="shared" si="86"/>
        <v>-3.1798256800290529E-3</v>
      </c>
      <c r="DF117" s="2" t="e">
        <f>NA()</f>
        <v>#N/A</v>
      </c>
      <c r="DG117" s="2">
        <f t="shared" si="87"/>
        <v>-1.0411384870419021E-3</v>
      </c>
      <c r="DH117" s="69"/>
      <c r="DI117" s="3">
        <f t="shared" si="122"/>
        <v>44811</v>
      </c>
      <c r="DJ117" s="2">
        <f t="shared" si="123"/>
        <v>4.533136691927981E-2</v>
      </c>
      <c r="DK117" s="2">
        <f t="shared" si="124"/>
        <v>4.0160651693580331E-2</v>
      </c>
      <c r="DL117" s="2" t="e">
        <f>NA()</f>
        <v>#N/A</v>
      </c>
      <c r="DM117" s="2">
        <f t="shared" si="125"/>
        <v>1.4315921106179302E-2</v>
      </c>
      <c r="DO117" s="2">
        <f t="shared" si="106"/>
        <v>1.6265404064111488E-2</v>
      </c>
      <c r="DP117" s="72">
        <f t="shared" si="107"/>
        <v>-1.0411384870419021E-3</v>
      </c>
      <c r="DQ117" s="72">
        <v>1.0999999999999999E-2</v>
      </c>
      <c r="DR117" s="72">
        <f t="shared" si="112"/>
        <v>-7.0410321885148487E-4</v>
      </c>
      <c r="DS117" s="2" cm="1">
        <f t="array" ref="DS117">PRODUCT($DR$68:DR117+1)-1</f>
        <v>-2.4599658387337575E-3</v>
      </c>
      <c r="DT117" s="2" cm="1">
        <f t="array" ref="DT117">PRODUCT($DP$68:DP117+1)-1</f>
        <v>-4.2295797569047444E-3</v>
      </c>
      <c r="DU117" s="72">
        <f>DS117-MAX($DS$68:DS117)</f>
        <v>-3.1299472430977859E-3</v>
      </c>
      <c r="EM117" s="72"/>
      <c r="EN117" s="72"/>
      <c r="EO117" s="72"/>
      <c r="EP117" s="72"/>
      <c r="EQ117" s="72"/>
      <c r="ER117" s="72"/>
      <c r="ES117" s="72"/>
      <c r="ET117" s="72"/>
      <c r="EU117" s="72"/>
      <c r="EV117" s="72"/>
      <c r="EX117" s="72"/>
      <c r="EY117" s="72"/>
      <c r="EZ117" s="72"/>
      <c r="FP117" s="3"/>
      <c r="FR117" s="2"/>
    </row>
    <row r="118" spans="1:174" x14ac:dyDescent="0.3">
      <c r="A118" s="3">
        <f t="shared" si="113"/>
        <v>45908</v>
      </c>
      <c r="B118" s="47" t="s">
        <v>201</v>
      </c>
      <c r="C118" s="2">
        <f>VLOOKUP(C$1,EMD_Returns!$B:$XFD,MATCH('Headline Attribution'!$B118,EMD_Returns!$8:$8,0)-1,FALSE)/100</f>
        <v>3.4677783167014205E-5</v>
      </c>
      <c r="D118" s="2">
        <f>VLOOKUP(D$1,EMD_Returns!$B:$XFD,MATCH('Headline Attribution'!$B118,EMD_Returns!$8:$8,0)-1,FALSE)/100</f>
        <v>1.26222049427804E-4</v>
      </c>
      <c r="E118" s="2">
        <f>IFERROR(VLOOKUP(E$1,EMD_Returns!$B:$XFD,MATCH('Headline Attribution'!$B118,EMD_Returns!$8:$8,0)-1,FALSE)/100,"#N/A")</f>
        <v>6.1806900978211799E-4</v>
      </c>
      <c r="F118" s="2">
        <f>VLOOKUP(F$1,EMD_Returns!$B:$XFD,MATCH('Headline Attribution'!$B118,EMD_Returns!$8:$8,0)-1,FALSE)/100</f>
        <v>7.3941440272484694E-4</v>
      </c>
      <c r="G118" s="2"/>
      <c r="I118" s="9">
        <f t="shared" si="63"/>
        <v>45908</v>
      </c>
      <c r="J118" s="2">
        <f>VLOOKUP(J$1,EMD_Returns!$B:$XFD,MATCH('Headline Attribution'!$B118,EMD_Returns!$8:$8,0)-1,FALSE)/100</f>
        <v>4.44566018759529E-4</v>
      </c>
      <c r="K118" s="85">
        <f>VLOOKUP(K$1,EMD_Returns!$B:$XFD,MATCH('Headline Attribution'!$B118,EMD_Returns!$32:$32,0)-1,FALSE)/100</f>
        <v>-5.4768689999873396E-6</v>
      </c>
      <c r="L118" s="2">
        <f t="shared" si="114"/>
        <v>4.5004288775951634E-4</v>
      </c>
      <c r="M118" s="2">
        <f t="shared" si="115"/>
        <v>8.7164196554614382E-3</v>
      </c>
      <c r="N118" s="2" t="e">
        <f t="shared" si="116"/>
        <v>#N/A</v>
      </c>
      <c r="O118" s="2">
        <f t="array" ref="O118">(PRODUCT($J$2:J118+1))-1</f>
        <v>7.1363659306654004E-2</v>
      </c>
      <c r="P118" s="2">
        <f t="array" ref="P118">(PRODUCT($K$2:K118+1))-1</f>
        <v>6.2647239651192566E-2</v>
      </c>
      <c r="Q118" s="69">
        <f t="shared" si="117"/>
        <v>107.13636593066529</v>
      </c>
      <c r="R118" s="69">
        <f t="shared" si="118"/>
        <v>106.26472396511923</v>
      </c>
      <c r="T118" s="3">
        <f t="shared" si="64"/>
        <v>45908</v>
      </c>
      <c r="U118" s="70">
        <f>VLOOKUP(U$1,Market_Values!B:XFD,MATCH('Headline Attribution'!$B118,EMD_Returns!$8:$8,0)-1,FALSE)</f>
        <v>193822111.30873099</v>
      </c>
      <c r="V118" s="70">
        <f>VLOOKUP(V$1,Market_Values!$B:$XFD,MATCH('Headline Attribution'!$B118,EMD_Returns!$8:$8,0)-1,FALSE)</f>
        <v>200424511.99827999</v>
      </c>
      <c r="W118" s="70">
        <f>VLOOKUP(W$1,Market_Values!$B:$XFD,MATCH('Headline Attribution'!$B118,EMD_Returns!$8:$8,0)-1,FALSE)</f>
        <v>108734847.10662</v>
      </c>
      <c r="X118" s="70">
        <f>VLOOKUP(X$1,Market_Values!$B:$XFD,MATCH('Headline Attribution'!$B118,EMD_Returns!$8:$8,0)-1,FALSE)</f>
        <v>421855853.67617297</v>
      </c>
      <c r="Y118" s="70"/>
      <c r="Z118" s="71"/>
      <c r="AA118" s="3">
        <f t="shared" si="65"/>
        <v>45908</v>
      </c>
      <c r="AB118" s="72">
        <f t="shared" si="89"/>
        <v>3.4677783167014205E-5</v>
      </c>
      <c r="AC118" s="72">
        <f t="shared" si="90"/>
        <v>1.26222049427804E-4</v>
      </c>
      <c r="AD118" s="72">
        <f t="shared" si="91"/>
        <v>6.1806900978211799E-4</v>
      </c>
      <c r="AE118" s="72">
        <f t="shared" si="92"/>
        <v>7.3941440272484694E-4</v>
      </c>
      <c r="AF118" s="72"/>
      <c r="AG118" s="2"/>
      <c r="AH118" s="9">
        <f t="shared" si="66"/>
        <v>45908</v>
      </c>
      <c r="AI118" s="2">
        <f t="array" ref="AI118">PRODUCT(AB$2:AB118+1)-1</f>
        <v>5.630146305786754E-2</v>
      </c>
      <c r="AJ118" s="2">
        <f t="array" ref="AJ118">PRODUCT($AC$2:AC118+1)-1</f>
        <v>6.4208737675264471E-2</v>
      </c>
      <c r="AK118" s="2" cm="1">
        <f t="array" ref="AK118">IFERROR(PRODUCT($AD$2:AD118+1)-1,"#N/A")</f>
        <v>8.79426218792696E-2</v>
      </c>
      <c r="AL118" s="2">
        <f t="array" ref="AL118">PRODUCT(AE$2:AE118+1)-1</f>
        <v>6.9213943088271002E-2</v>
      </c>
      <c r="AM118" s="2"/>
      <c r="AN118" s="2"/>
      <c r="AO118" s="3">
        <f t="shared" si="67"/>
        <v>45908</v>
      </c>
      <c r="AP118" s="2">
        <f t="shared" si="94"/>
        <v>4.4456601875958695E-4</v>
      </c>
      <c r="AQ118" s="2">
        <f t="shared" si="68"/>
        <v>4.5004288775957429E-4</v>
      </c>
      <c r="AR118" s="2">
        <f t="shared" si="95"/>
        <v>8.7164196554614382E-3</v>
      </c>
      <c r="AS118" s="2" t="e">
        <f t="shared" si="119"/>
        <v>#N/A</v>
      </c>
      <c r="AT118" s="2">
        <f t="array" ref="AT118">PRODUCT($AP$2:AP118+1)-1</f>
        <v>7.9405747904858881E-2</v>
      </c>
      <c r="AU118" s="2">
        <f t="shared" si="69"/>
        <v>6.2647239651192566E-2</v>
      </c>
      <c r="AV118" s="69">
        <f t="shared" si="120"/>
        <v>107.94057479048595</v>
      </c>
      <c r="AW118" s="69">
        <f t="shared" si="70"/>
        <v>106.26472396511923</v>
      </c>
      <c r="AX118" s="2"/>
      <c r="AY118" s="2">
        <f t="shared" si="108"/>
        <v>4.9456848731158965E-4</v>
      </c>
      <c r="AZ118" s="2">
        <f t="shared" si="109"/>
        <v>5.5324419923263217E-4</v>
      </c>
      <c r="BA118" s="2">
        <f t="shared" si="121"/>
        <v>5.867571192104252E-5</v>
      </c>
      <c r="BB118" s="2">
        <f t="shared" si="110"/>
        <v>4.6378792159210951E-5</v>
      </c>
      <c r="BC118" s="2"/>
      <c r="BD118" s="78">
        <f t="shared" si="71"/>
        <v>45908</v>
      </c>
      <c r="BE118" s="2">
        <f t="shared" si="111"/>
        <v>4.3527383207939108E-4</v>
      </c>
      <c r="BF118" s="72">
        <f t="shared" si="100"/>
        <v>4.6378792159210951E-5</v>
      </c>
      <c r="BG118" s="2" cm="1">
        <f t="array" ref="BG118">(PRODUCT(BF$2:BF118+1))-1</f>
        <v>1.9509414195295616E-3</v>
      </c>
      <c r="BH118" s="72">
        <f t="shared" si="101"/>
        <v>6.7654782359318766E-3</v>
      </c>
      <c r="BI118" s="73">
        <f t="shared" si="102"/>
        <v>416216.46004121267</v>
      </c>
      <c r="BJ118" s="74">
        <f>SUM($BI$2:BI118)</f>
        <v>20010512.014717843</v>
      </c>
      <c r="BK118" s="72">
        <f t="shared" si="72"/>
        <v>1.1797036715324109E-4</v>
      </c>
      <c r="BL118" s="2">
        <f>SUM($BK$2:BK118)</f>
        <v>4.7727358725759353E-3</v>
      </c>
      <c r="BM118" s="2"/>
      <c r="BN118" s="79">
        <f t="shared" si="73"/>
        <v>45908</v>
      </c>
      <c r="BO118" s="2">
        <f t="array" ref="BO118">(PRODUCT(AB$2:AB118+1)-1)-(PRODUCT($K$2:$K118+1)-1)</f>
        <v>-6.3457765933250254E-3</v>
      </c>
      <c r="BP118" s="2">
        <f t="array" ref="BP118">AJ118-(PRODUCT($K$2:K118+1)-1)</f>
        <v>1.5614980240719056E-3</v>
      </c>
      <c r="BQ118" s="2" t="e">
        <f>NA()</f>
        <v>#N/A</v>
      </c>
      <c r="BR118" s="2">
        <f t="array" ref="BR118">(PRODUCT(AE$2:AE118+1)-1)-(PRODUCT($K$2:$K118+1)-1)</f>
        <v>6.5667034370784361E-3</v>
      </c>
      <c r="BS118" s="2"/>
      <c r="BT118" s="3">
        <f t="shared" si="74"/>
        <v>45908</v>
      </c>
      <c r="BU118" s="2">
        <f t="shared" si="75"/>
        <v>1.26222049427804E-4</v>
      </c>
      <c r="BV118" s="2">
        <f t="shared" si="76"/>
        <v>1.3169891842779134E-4</v>
      </c>
      <c r="BW118" s="2" cm="1">
        <f t="array" ref="BW118">PRODUCT($BU$2:BU118+1)-1</f>
        <v>6.4208737675264471E-2</v>
      </c>
      <c r="BX118" s="2">
        <f t="array" ref="BX118">BW118-(PRODUCT($K$2:K118+1)-1)</f>
        <v>1.5614980240719056E-3</v>
      </c>
      <c r="BY118" s="2">
        <f t="shared" si="77"/>
        <v>1.4240225280419483E-5</v>
      </c>
      <c r="BZ118" s="2"/>
      <c r="CC118" s="3">
        <v>44812</v>
      </c>
      <c r="CD118" s="2">
        <v>5.0593421224209897E-3</v>
      </c>
      <c r="CE118" s="2">
        <v>8.1075243218646804E-3</v>
      </c>
      <c r="CF118" s="2" t="e">
        <f>NA()</f>
        <v>#N/A</v>
      </c>
      <c r="CG118" s="2">
        <v>7.5781167698214498E-3</v>
      </c>
      <c r="CH118" s="2">
        <v>8.6367473835142761E-3</v>
      </c>
      <c r="CJ118" s="9">
        <f t="shared" si="78"/>
        <v>44812</v>
      </c>
      <c r="CK118" s="2">
        <f t="array" ref="CK118">PRODUCT(CD$2:CD118+1)-1</f>
        <v>-4.5819725526235588E-2</v>
      </c>
      <c r="CL118" s="2">
        <f t="array" ref="CL118">PRODUCT(CE$2:CE118+1)-1</f>
        <v>-3.7908910208688806E-2</v>
      </c>
      <c r="CM118" s="2"/>
      <c r="CN118" s="2">
        <f t="array" ref="CN118">PRODUCT(CG$2:CG118+1)-1</f>
        <v>-7.8242695596460576E-2</v>
      </c>
      <c r="CO118" s="2">
        <f t="array" ref="CO118">PRODUCT(CH$2:CH118+1)-1</f>
        <v>-8.1162410273938335E-2</v>
      </c>
      <c r="CQ118" s="9">
        <f t="shared" si="79"/>
        <v>44812</v>
      </c>
      <c r="CR118" s="72">
        <f t="shared" si="80"/>
        <v>3.5342684747702746E-2</v>
      </c>
      <c r="CS118" s="72">
        <f t="shared" si="81"/>
        <v>4.3253500065249528E-2</v>
      </c>
      <c r="CT118" s="72"/>
      <c r="CU118" s="72">
        <f t="shared" si="82"/>
        <v>2.9197146774777583E-3</v>
      </c>
      <c r="CV118" s="72"/>
      <c r="CW118" s="3">
        <f t="shared" si="83"/>
        <v>44812</v>
      </c>
      <c r="CX118" s="75">
        <f t="shared" si="103"/>
        <v>91.84332720897774</v>
      </c>
      <c r="CY118" s="75">
        <f t="shared" si="104"/>
        <v>91.479496341670995</v>
      </c>
      <c r="CZ118" s="75">
        <f t="shared" si="105"/>
        <v>100.39771848540558</v>
      </c>
      <c r="DA118" s="72">
        <f>(CZ118/MAX($CZ$2:CZ118))-1</f>
        <v>-1.1029086941756194E-2</v>
      </c>
      <c r="DC118" s="3">
        <f t="shared" si="84"/>
        <v>44812</v>
      </c>
      <c r="DD118" s="2">
        <f t="shared" si="85"/>
        <v>-3.5774052610932864E-3</v>
      </c>
      <c r="DE118" s="2">
        <f t="shared" si="86"/>
        <v>-5.2922306164959569E-4</v>
      </c>
      <c r="DF118" s="2" t="e">
        <f>NA()</f>
        <v>#N/A</v>
      </c>
      <c r="DG118" s="2">
        <f t="shared" si="87"/>
        <v>-1.0586306136928262E-3</v>
      </c>
      <c r="DH118" s="69"/>
      <c r="DI118" s="3">
        <f t="shared" si="122"/>
        <v>44812</v>
      </c>
      <c r="DJ118" s="2">
        <f t="shared" si="123"/>
        <v>4.5366090139781094E-2</v>
      </c>
      <c r="DK118" s="2">
        <f t="shared" si="124"/>
        <v>4.0106253003910783E-2</v>
      </c>
      <c r="DL118" s="2" t="e">
        <f>NA()</f>
        <v>#N/A</v>
      </c>
      <c r="DM118" s="2">
        <f t="shared" si="125"/>
        <v>1.4354210152185109E-2</v>
      </c>
      <c r="DO118" s="2">
        <f t="shared" si="106"/>
        <v>1.6154212055822213E-2</v>
      </c>
      <c r="DP118" s="72">
        <f t="shared" si="107"/>
        <v>-1.0586306136928262E-3</v>
      </c>
      <c r="DQ118" s="72">
        <v>1.0999999999999999E-2</v>
      </c>
      <c r="DR118" s="72">
        <f t="shared" si="112"/>
        <v>-7.2086070867344364E-4</v>
      </c>
      <c r="DS118" s="2" cm="1">
        <f t="array" ref="DS118">PRODUCT($DR$68:DR118+1)-1</f>
        <v>-3.179053254689479E-3</v>
      </c>
      <c r="DT118" s="2" cm="1">
        <f t="array" ref="DT118">PRODUCT($DP$68:DP118+1)-1</f>
        <v>-5.2837328079838874E-3</v>
      </c>
      <c r="DU118" s="72">
        <f>DS118-MAX($DS$68:DS118)</f>
        <v>-3.8490346590535074E-3</v>
      </c>
      <c r="EM118" s="72"/>
      <c r="EN118" s="72"/>
      <c r="EO118" s="72"/>
      <c r="EP118" s="72"/>
      <c r="EQ118" s="72"/>
      <c r="ER118" s="72"/>
      <c r="ES118" s="72"/>
      <c r="ET118" s="72"/>
      <c r="EU118" s="72"/>
      <c r="EV118" s="72"/>
      <c r="EX118" s="72"/>
      <c r="EY118" s="72"/>
      <c r="EZ118" s="72"/>
      <c r="FP118" s="3"/>
      <c r="FR118" s="2"/>
    </row>
    <row r="119" spans="1:174" x14ac:dyDescent="0.3">
      <c r="A119" s="3">
        <f t="shared" si="113"/>
        <v>45909</v>
      </c>
      <c r="B119" s="47" t="s">
        <v>202</v>
      </c>
      <c r="C119" s="2">
        <f>VLOOKUP(C$1,EMD_Returns!$B:$XFD,MATCH('Headline Attribution'!$B119,EMD_Returns!$8:$8,0)-1,FALSE)/100</f>
        <v>-6.4881651730563895E-4</v>
      </c>
      <c r="D119" s="2">
        <f>VLOOKUP(D$1,EMD_Returns!$B:$XFD,MATCH('Headline Attribution'!$B119,EMD_Returns!$8:$8,0)-1,FALSE)/100</f>
        <v>1.57636377671944E-3</v>
      </c>
      <c r="E119" s="2">
        <f>IFERROR(VLOOKUP(E$1,EMD_Returns!$B:$XFD,MATCH('Headline Attribution'!$B119,EMD_Returns!$8:$8,0)-1,FALSE)/100,"#N/A")</f>
        <v>-9.3840945536627406E-4</v>
      </c>
      <c r="F119" s="2">
        <f>VLOOKUP(F$1,EMD_Returns!$B:$XFD,MATCH('Headline Attribution'!$B119,EMD_Returns!$8:$8,0)-1,FALSE)/100</f>
        <v>2.6526153208017401E-4</v>
      </c>
      <c r="G119" s="2"/>
      <c r="I119" s="9">
        <f t="shared" si="63"/>
        <v>45909</v>
      </c>
      <c r="J119" s="2">
        <f>VLOOKUP(J$1,EMD_Returns!$B:$XFD,MATCH('Headline Attribution'!$B119,EMD_Returns!$8:$8,0)-1,FALSE)/100</f>
        <v>2.16273220870589E-4</v>
      </c>
      <c r="K119" s="85">
        <f>VLOOKUP(K$1,EMD_Returns!$B:$XFD,MATCH('Headline Attribution'!$B119,EMD_Returns!$32:$32,0)-1,FALSE)/100</f>
        <v>4.4703059999995403E-4</v>
      </c>
      <c r="L119" s="2">
        <f t="shared" si="114"/>
        <v>-2.3075737912936503E-4</v>
      </c>
      <c r="M119" s="2">
        <f t="shared" si="115"/>
        <v>8.4730910916537283E-3</v>
      </c>
      <c r="N119" s="2" t="e">
        <f t="shared" si="116"/>
        <v>#N/A</v>
      </c>
      <c r="O119" s="2">
        <f t="array" ref="O119">(PRODUCT($J$2:J119+1))-1</f>
        <v>7.1595366575975872E-2</v>
      </c>
      <c r="P119" s="2">
        <f t="array" ref="P119">(PRODUCT($K$2:K119+1))-1</f>
        <v>6.3122275484322143E-2</v>
      </c>
      <c r="Q119" s="69">
        <f t="shared" si="117"/>
        <v>107.15953665759749</v>
      </c>
      <c r="R119" s="69">
        <f t="shared" si="118"/>
        <v>106.31222754843219</v>
      </c>
      <c r="T119" s="3">
        <f t="shared" si="64"/>
        <v>45909</v>
      </c>
      <c r="U119" s="70">
        <f>VLOOKUP(U$1,Market_Values!B:XFD,MATCH('Headline Attribution'!$B119,EMD_Returns!$8:$8,0)-1,FALSE)</f>
        <v>193828832.62988001</v>
      </c>
      <c r="V119" s="70">
        <f>VLOOKUP(V$1,Market_Values!$B:$XFD,MATCH('Headline Attribution'!$B119,EMD_Returns!$8:$8,0)-1,FALSE)</f>
        <v>200449809.99094</v>
      </c>
      <c r="W119" s="70">
        <f>VLOOKUP(W$1,Market_Values!$B:$XFD,MATCH('Headline Attribution'!$B119,EMD_Returns!$8:$8,0)-1,FALSE)</f>
        <v>108802052.74590001</v>
      </c>
      <c r="X119" s="70">
        <f>VLOOKUP(X$1,Market_Values!$B:$XFD,MATCH('Headline Attribution'!$B119,EMD_Returns!$8:$8,0)-1,FALSE)</f>
        <v>422167768.48070002</v>
      </c>
      <c r="Y119" s="70"/>
      <c r="Z119" s="71"/>
      <c r="AA119" s="3">
        <f t="shared" si="65"/>
        <v>45909</v>
      </c>
      <c r="AB119" s="72">
        <f t="shared" si="89"/>
        <v>-6.4881651730563895E-4</v>
      </c>
      <c r="AC119" s="72">
        <f t="shared" si="90"/>
        <v>1.57636377671944E-3</v>
      </c>
      <c r="AD119" s="72">
        <f t="shared" si="91"/>
        <v>-9.3840945536627406E-4</v>
      </c>
      <c r="AE119" s="72">
        <f t="shared" si="92"/>
        <v>2.6526153208017401E-4</v>
      </c>
      <c r="AF119" s="72"/>
      <c r="AG119" s="2"/>
      <c r="AH119" s="9">
        <f t="shared" si="66"/>
        <v>45909</v>
      </c>
      <c r="AI119" s="2">
        <f t="array" ref="AI119">PRODUCT(AB$2:AB119+1)-1</f>
        <v>5.5616117221381378E-2</v>
      </c>
      <c r="AJ119" s="2">
        <f t="array" ref="AJ119">PRODUCT($AC$2:AC119+1)-1</f>
        <v>6.588631778020404E-2</v>
      </c>
      <c r="AK119" s="2" cm="1">
        <f t="array" ref="AK119">IFERROR(PRODUCT($AD$2:AD119+1)-1,"#N/A")</f>
        <v>8.6921686236002049E-2</v>
      </c>
      <c r="AL119" s="2">
        <f t="array" ref="AL119">PRODUCT(AE$2:AE119+1)-1</f>
        <v>6.9497564416935997E-2</v>
      </c>
      <c r="AM119" s="2"/>
      <c r="AN119" s="2"/>
      <c r="AO119" s="3">
        <f t="shared" si="67"/>
        <v>45909</v>
      </c>
      <c r="AP119" s="2">
        <f t="shared" si="94"/>
        <v>2.1627322087045469E-4</v>
      </c>
      <c r="AQ119" s="2">
        <f t="shared" si="68"/>
        <v>-2.3075737912949933E-4</v>
      </c>
      <c r="AR119" s="2">
        <f t="shared" si="95"/>
        <v>8.4730910916537283E-3</v>
      </c>
      <c r="AS119" s="2" t="e">
        <f t="shared" si="119"/>
        <v>#N/A</v>
      </c>
      <c r="AT119" s="2">
        <f t="array" ref="AT119">PRODUCT($AP$2:AP119+1)-1</f>
        <v>7.9639194462584273E-2</v>
      </c>
      <c r="AU119" s="2">
        <f t="shared" si="69"/>
        <v>6.3122275484322143E-2</v>
      </c>
      <c r="AV119" s="69">
        <f t="shared" si="120"/>
        <v>107.96391944625849</v>
      </c>
      <c r="AW119" s="69">
        <f t="shared" si="70"/>
        <v>106.31222754843219</v>
      </c>
      <c r="AX119" s="2"/>
      <c r="AY119" s="2">
        <f t="shared" si="108"/>
        <v>3.0107195114444666E-4</v>
      </c>
      <c r="AZ119" s="2">
        <f t="shared" si="109"/>
        <v>4.4552511255353328E-4</v>
      </c>
      <c r="BA119" s="2">
        <f t="shared" si="121"/>
        <v>1.4445316140908662E-4</v>
      </c>
      <c r="BB119" s="2">
        <f t="shared" si="110"/>
        <v>1.1419189782460996E-4</v>
      </c>
      <c r="BC119" s="2"/>
      <c r="BD119" s="78">
        <f t="shared" si="71"/>
        <v>45909</v>
      </c>
      <c r="BE119" s="2">
        <f t="shared" si="111"/>
        <v>1.9198424153689216E-4</v>
      </c>
      <c r="BF119" s="72">
        <f t="shared" si="100"/>
        <v>1.1419189782460996E-4</v>
      </c>
      <c r="BG119" s="2" cm="1">
        <f t="array" ref="BG119">(PRODUCT(BF$2:BF119+1))-1</f>
        <v>2.0653560990575581E-3</v>
      </c>
      <c r="BH119" s="72">
        <f t="shared" si="101"/>
        <v>6.4077349925961702E-3</v>
      </c>
      <c r="BI119" s="73">
        <f t="shared" si="102"/>
        <v>-213507.91056102599</v>
      </c>
      <c r="BJ119" s="74">
        <f>SUM($BI$2:BI119)</f>
        <v>19797004.104156818</v>
      </c>
      <c r="BK119" s="72">
        <f t="shared" si="72"/>
        <v>2.535408710166411E-4</v>
      </c>
      <c r="BL119" s="2">
        <f>SUM($BK$2:BK119)</f>
        <v>5.0262767435925761E-3</v>
      </c>
      <c r="BM119" s="2"/>
      <c r="BN119" s="79">
        <f t="shared" si="73"/>
        <v>45909</v>
      </c>
      <c r="BO119" s="2">
        <f t="array" ref="BO119">(PRODUCT(AB$2:AB119+1)-1)-(PRODUCT($K$2:$K119+1)-1)</f>
        <v>-7.5061582629407653E-3</v>
      </c>
      <c r="BP119" s="2">
        <f t="array" ref="BP119">AJ119-(PRODUCT($K$2:K119+1)-1)</f>
        <v>2.7640422958818966E-3</v>
      </c>
      <c r="BQ119" s="2" t="e">
        <f>NA()</f>
        <v>#N/A</v>
      </c>
      <c r="BR119" s="2">
        <f t="array" ref="BR119">(PRODUCT(AE$2:AE119+1)-1)-(PRODUCT($K$2:$K119+1)-1)</f>
        <v>6.375288932613854E-3</v>
      </c>
      <c r="BS119" s="2"/>
      <c r="BT119" s="3">
        <f t="shared" si="74"/>
        <v>45909</v>
      </c>
      <c r="BU119" s="2">
        <f t="shared" si="75"/>
        <v>1.57636377671944E-3</v>
      </c>
      <c r="BV119" s="2">
        <f t="shared" si="76"/>
        <v>1.129333176719486E-3</v>
      </c>
      <c r="BW119" s="2" cm="1">
        <f t="array" ref="BW119">PRODUCT($BU$2:BU119+1)-1</f>
        <v>6.588631778020404E-2</v>
      </c>
      <c r="BX119" s="2">
        <f t="array" ref="BX119">BW119-(PRODUCT($K$2:K119+1)-1)</f>
        <v>2.7640422958818966E-3</v>
      </c>
      <c r="BY119" s="2">
        <f t="shared" si="77"/>
        <v>1.2205728740401571E-4</v>
      </c>
      <c r="BZ119" s="2"/>
      <c r="CC119" s="3">
        <v>44813</v>
      </c>
      <c r="CD119" s="2">
        <v>1.15324957669307E-2</v>
      </c>
      <c r="CE119" s="2">
        <v>1.19380981009269E-2</v>
      </c>
      <c r="CF119" s="2" t="e">
        <f>NA()</f>
        <v>#N/A</v>
      </c>
      <c r="CG119" s="2">
        <v>1.2536896922095999E-2</v>
      </c>
      <c r="CH119" s="2">
        <v>1.2495432955791141E-2</v>
      </c>
      <c r="CJ119" s="9">
        <f t="shared" si="78"/>
        <v>44813</v>
      </c>
      <c r="CK119" s="2">
        <f t="array" ref="CK119">PRODUCT(CD$2:CD119+1)-1</f>
        <v>-3.4815645549978069E-2</v>
      </c>
      <c r="CL119" s="2">
        <f t="array" ref="CL119">PRODUCT(CE$2:CE119+1)-1</f>
        <v>-2.6423372396732425E-2</v>
      </c>
      <c r="CM119" s="2"/>
      <c r="CN119" s="2">
        <f t="array" ref="CN119">PRODUCT(CG$2:CG119+1)-1</f>
        <v>-6.6686719283964302E-2</v>
      </c>
      <c r="CO119" s="2">
        <f t="array" ref="CO119">PRODUCT(CH$2:CH119+1)-1</f>
        <v>-6.9681136774255581E-2</v>
      </c>
      <c r="CQ119" s="9">
        <f t="shared" si="79"/>
        <v>44813</v>
      </c>
      <c r="CR119" s="72">
        <f t="shared" si="80"/>
        <v>3.4865491224277512E-2</v>
      </c>
      <c r="CS119" s="72">
        <f t="shared" si="81"/>
        <v>4.3257764377523156E-2</v>
      </c>
      <c r="CT119" s="72"/>
      <c r="CU119" s="72">
        <f t="shared" si="82"/>
        <v>2.994417490291279E-3</v>
      </c>
      <c r="CV119" s="72"/>
      <c r="CW119" s="3">
        <f t="shared" si="83"/>
        <v>44813</v>
      </c>
      <c r="CX119" s="75">
        <f t="shared" si="103"/>
        <v>92.994757535179033</v>
      </c>
      <c r="CY119" s="75">
        <f t="shared" si="104"/>
        <v>92.62257225503788</v>
      </c>
      <c r="CZ119" s="75">
        <f t="shared" si="105"/>
        <v>100.40182999789332</v>
      </c>
      <c r="DA119" s="72">
        <f>(CZ119/MAX($CZ$2:CZ119))-1</f>
        <v>-1.0988586357476016E-2</v>
      </c>
      <c r="DC119" s="3">
        <f t="shared" si="84"/>
        <v>44813</v>
      </c>
      <c r="DD119" s="2">
        <f t="shared" si="85"/>
        <v>-9.6293718886044169E-4</v>
      </c>
      <c r="DE119" s="2">
        <f t="shared" si="86"/>
        <v>-5.573348548642415E-4</v>
      </c>
      <c r="DF119" s="2" t="e">
        <f>NA()</f>
        <v>#N/A</v>
      </c>
      <c r="DG119" s="2">
        <f t="shared" si="87"/>
        <v>4.1463966304857575E-5</v>
      </c>
      <c r="DH119" s="69"/>
      <c r="DI119" s="3">
        <f t="shared" si="122"/>
        <v>44813</v>
      </c>
      <c r="DJ119" s="2">
        <f t="shared" si="123"/>
        <v>4.1786201869378405E-2</v>
      </c>
      <c r="DK119" s="2">
        <f t="shared" si="124"/>
        <v>3.6836639342397441E-2</v>
      </c>
      <c r="DL119" s="2" t="e">
        <f>NA()</f>
        <v>#N/A</v>
      </c>
      <c r="DM119" s="2">
        <f t="shared" si="125"/>
        <v>1.3550798521543487E-2</v>
      </c>
      <c r="DO119" s="2">
        <f t="shared" si="106"/>
        <v>1.6151702064822263E-2</v>
      </c>
      <c r="DP119" s="72">
        <f t="shared" si="107"/>
        <v>4.1463966304857575E-5</v>
      </c>
      <c r="DQ119" s="72">
        <v>1.0999999999999999E-2</v>
      </c>
      <c r="DR119" s="72">
        <f t="shared" si="112"/>
        <v>2.8238734687089611E-5</v>
      </c>
      <c r="DS119" s="2" cm="1">
        <f t="array" ref="DS119">PRODUCT($DR$68:DR119+1)-1</f>
        <v>-3.1509042924438013E-3</v>
      </c>
      <c r="DT119" s="2" cm="1">
        <f t="array" ref="DT119">PRODUCT($DP$68:DP119+1)-1</f>
        <v>-5.2424879261980806E-3</v>
      </c>
      <c r="DU119" s="72">
        <f>DS119-MAX($DS$68:DS119)</f>
        <v>-3.8208856968078297E-3</v>
      </c>
      <c r="EM119" s="72"/>
      <c r="EN119" s="72"/>
      <c r="EO119" s="72"/>
      <c r="EP119" s="72"/>
      <c r="EQ119" s="72"/>
      <c r="ER119" s="72"/>
      <c r="ES119" s="72"/>
      <c r="ET119" s="72"/>
      <c r="EU119" s="72"/>
      <c r="EV119" s="72"/>
      <c r="EX119" s="72"/>
      <c r="EY119" s="72"/>
      <c r="EZ119" s="72"/>
      <c r="FP119" s="3"/>
      <c r="FR119" s="2"/>
    </row>
    <row r="120" spans="1:174" x14ac:dyDescent="0.3">
      <c r="A120" s="3">
        <f t="shared" si="113"/>
        <v>45910</v>
      </c>
      <c r="B120" s="47" t="s">
        <v>203</v>
      </c>
      <c r="C120" s="2">
        <f>VLOOKUP(C$1,EMD_Returns!$B:$XFD,MATCH('Headline Attribution'!$B120,EMD_Returns!$8:$8,0)-1,FALSE)/100</f>
        <v>4.1142416538062498E-3</v>
      </c>
      <c r="D120" s="2">
        <f>VLOOKUP(D$1,EMD_Returns!$B:$XFD,MATCH('Headline Attribution'!$B120,EMD_Returns!$8:$8,0)-1,FALSE)/100</f>
        <v>3.5440753559836703E-3</v>
      </c>
      <c r="E120" s="2">
        <f>IFERROR(VLOOKUP(E$1,EMD_Returns!$B:$XFD,MATCH('Headline Attribution'!$B120,EMD_Returns!$8:$8,0)-1,FALSE)/100,"#N/A")</f>
        <v>7.9066891779433501E-4</v>
      </c>
      <c r="F120" s="2">
        <f>VLOOKUP(F$1,EMD_Returns!$B:$XFD,MATCH('Headline Attribution'!$B120,EMD_Returns!$8:$8,0)-1,FALSE)/100</f>
        <v>4.3612102616890107E-3</v>
      </c>
      <c r="G120" s="2"/>
      <c r="I120" s="9">
        <f t="shared" si="63"/>
        <v>45910</v>
      </c>
      <c r="J120" s="2">
        <f>VLOOKUP(J$1,EMD_Returns!$B:$XFD,MATCH('Headline Attribution'!$B120,EMD_Returns!$8:$8,0)-1,FALSE)/100</f>
        <v>3.7128663023207097E-3</v>
      </c>
      <c r="K120" s="85">
        <f>VLOOKUP(K$1,EMD_Returns!$B:$XFD,MATCH('Headline Attribution'!$B120,EMD_Returns!$32:$32,0)-1,FALSE)/100</f>
        <v>3.7943250000001E-3</v>
      </c>
      <c r="L120" s="2">
        <f t="shared" si="114"/>
        <v>-8.1458697679390353E-5</v>
      </c>
      <c r="M120" s="2">
        <f t="shared" si="115"/>
        <v>8.4179499900094434E-3</v>
      </c>
      <c r="N120" s="2" t="e">
        <f t="shared" si="116"/>
        <v>#N/A</v>
      </c>
      <c r="O120" s="2">
        <f t="array" ref="O120">(PRODUCT($J$2:J120+1))-1</f>
        <v>7.5574056902258713E-2</v>
      </c>
      <c r="P120" s="2">
        <f t="array" ref="P120">(PRODUCT($K$2:K120+1))-1</f>
        <v>6.7156106912249269E-2</v>
      </c>
      <c r="Q120" s="69">
        <f t="shared" si="117"/>
        <v>107.55740569022578</v>
      </c>
      <c r="R120" s="69">
        <f t="shared" si="118"/>
        <v>106.71561069122491</v>
      </c>
      <c r="T120" s="3">
        <f t="shared" si="64"/>
        <v>45910</v>
      </c>
      <c r="U120" s="70">
        <f>VLOOKUP(U$1,Market_Values!B:XFD,MATCH('Headline Attribution'!$B120,EMD_Returns!$8:$8,0)-1,FALSE)</f>
        <v>193703073.281739</v>
      </c>
      <c r="V120" s="70">
        <f>VLOOKUP(V$1,Market_Values!$B:$XFD,MATCH('Headline Attribution'!$B120,EMD_Returns!$8:$8,0)-1,FALSE)</f>
        <v>200765791.81046</v>
      </c>
      <c r="W120" s="70">
        <f>VLOOKUP(W$1,Market_Values!$B:$XFD,MATCH('Headline Attribution'!$B120,EMD_Returns!$8:$8,0)-1,FALSE)</f>
        <v>108699951.87084</v>
      </c>
      <c r="X120" s="70">
        <f>VLOOKUP(X$1,Market_Values!$B:$XFD,MATCH('Headline Attribution'!$B120,EMD_Returns!$8:$8,0)-1,FALSE)</f>
        <v>422279748.22395802</v>
      </c>
      <c r="Y120" s="70"/>
      <c r="Z120" s="71"/>
      <c r="AA120" s="3">
        <f t="shared" si="65"/>
        <v>45910</v>
      </c>
      <c r="AB120" s="72">
        <f t="shared" si="89"/>
        <v>4.1142416538062498E-3</v>
      </c>
      <c r="AC120" s="72">
        <f t="shared" si="90"/>
        <v>3.5440753559836703E-3</v>
      </c>
      <c r="AD120" s="72">
        <f t="shared" si="91"/>
        <v>7.9066891779433501E-4</v>
      </c>
      <c r="AE120" s="72">
        <f t="shared" si="92"/>
        <v>4.3612102616890107E-3</v>
      </c>
      <c r="AF120" s="72"/>
      <c r="AG120" s="2"/>
      <c r="AH120" s="9">
        <f t="shared" si="66"/>
        <v>45910</v>
      </c>
      <c r="AI120" s="2">
        <f t="array" ref="AI120">PRODUCT(AB$2:AB120+1)-1</f>
        <v>5.9959177021282839E-2</v>
      </c>
      <c r="AJ120" s="2">
        <f t="array" ref="AJ120">PRODUCT($AC$2:AC120+1)-1</f>
        <v>6.9663899211328983E-2</v>
      </c>
      <c r="AK120" s="2" cm="1">
        <f t="array" ref="AK120">IFERROR(PRODUCT($AD$2:AD120+1)-1,"#N/A")</f>
        <v>8.7781081429385566E-2</v>
      </c>
      <c r="AL120" s="2">
        <f t="array" ref="AL120">PRODUCT(AE$2:AE120+1)-1</f>
        <v>7.4161868169722478E-2</v>
      </c>
      <c r="AM120" s="2"/>
      <c r="AN120" s="2"/>
      <c r="AO120" s="3">
        <f t="shared" si="67"/>
        <v>45910</v>
      </c>
      <c r="AP120" s="2">
        <f t="shared" si="94"/>
        <v>3.7128663023206594E-3</v>
      </c>
      <c r="AQ120" s="2">
        <f t="shared" si="68"/>
        <v>-8.145869767944066E-5</v>
      </c>
      <c r="AR120" s="2">
        <f t="shared" si="95"/>
        <v>8.4179499900094434E-3</v>
      </c>
      <c r="AS120" s="2" t="e">
        <f>IF(ISNUMBER(AP121),NA(),AR120)</f>
        <v>#N/A</v>
      </c>
      <c r="AT120" s="2">
        <f t="array" ref="AT120">PRODUCT($AP$2:AP120+1)-1</f>
        <v>8.3647750446369074E-2</v>
      </c>
      <c r="AU120" s="2">
        <f t="shared" si="69"/>
        <v>6.7156106912249269E-2</v>
      </c>
      <c r="AV120" s="69">
        <f t="shared" si="120"/>
        <v>108.36477504463697</v>
      </c>
      <c r="AW120" s="69">
        <f t="shared" si="70"/>
        <v>106.71561069122491</v>
      </c>
      <c r="AX120" s="2"/>
      <c r="AY120" s="2">
        <f t="shared" si="108"/>
        <v>2.8986515118223388E-3</v>
      </c>
      <c r="AZ120" s="2">
        <f t="shared" si="109"/>
        <v>3.6066167388011574E-3</v>
      </c>
      <c r="BA120" s="2">
        <f t="shared" si="121"/>
        <v>7.0796522697881862E-4</v>
      </c>
      <c r="BB120" s="2">
        <f t="shared" si="110"/>
        <v>5.5978298822339796E-4</v>
      </c>
      <c r="BC120" s="2"/>
      <c r="BD120" s="78">
        <f t="shared" si="71"/>
        <v>45910</v>
      </c>
      <c r="BE120" s="2">
        <f t="shared" si="111"/>
        <v>3.7172547471484821E-3</v>
      </c>
      <c r="BF120" s="72">
        <f t="shared" si="100"/>
        <v>5.5978298822339796E-4</v>
      </c>
      <c r="BG120" s="2" cm="1">
        <f t="array" ref="BG120">(PRODUCT(BF$2:BF120+1))-1</f>
        <v>2.6262952384896732E-3</v>
      </c>
      <c r="BH120" s="72">
        <f t="shared" si="101"/>
        <v>5.7916547515197703E-3</v>
      </c>
      <c r="BI120" s="73">
        <f t="shared" si="102"/>
        <v>-75385.83488943972</v>
      </c>
      <c r="BJ120" s="74">
        <f>SUM($BI$2:BI120)</f>
        <v>19721618.26926738</v>
      </c>
      <c r="BK120" s="72">
        <f t="shared" si="72"/>
        <v>-1.1063800834732471E-4</v>
      </c>
      <c r="BL120" s="2">
        <f>SUM($BK$2:BK120)</f>
        <v>4.9156387352452518E-3</v>
      </c>
      <c r="BM120" s="2"/>
      <c r="BN120" s="79">
        <f t="shared" si="73"/>
        <v>45910</v>
      </c>
      <c r="BO120" s="2">
        <f t="array" ref="BO120">(PRODUCT(AB$2:AB120+1)-1)-(PRODUCT($K$2:$K120+1)-1)</f>
        <v>-7.1969298909664303E-3</v>
      </c>
      <c r="BP120" s="2">
        <f t="array" ref="BP120">AJ120-(PRODUCT($K$2:K120+1)-1)</f>
        <v>2.5077922990797141E-3</v>
      </c>
      <c r="BQ120" s="2" t="e">
        <f>NA()</f>
        <v>#N/A</v>
      </c>
      <c r="BR120" s="2">
        <f t="array" ref="BR120">(PRODUCT(AE$2:AE120+1)-1)-(PRODUCT($K$2:$K120+1)-1)</f>
        <v>7.0057612574732087E-3</v>
      </c>
      <c r="BS120" s="2"/>
      <c r="BT120" s="3">
        <f t="shared" si="74"/>
        <v>45910</v>
      </c>
      <c r="BU120" s="2">
        <f t="shared" si="75"/>
        <v>3.5440753559836703E-3</v>
      </c>
      <c r="BV120" s="2">
        <f t="shared" si="76"/>
        <v>-2.5024964401642973E-4</v>
      </c>
      <c r="BW120" s="2" cm="1">
        <f t="array" ref="BW120">PRODUCT($BU$2:BU120+1)-1</f>
        <v>6.9663899211328983E-2</v>
      </c>
      <c r="BX120" s="2">
        <f t="array" ref="BX120">BW120-(PRODUCT($K$2:K120+1)-1)</f>
        <v>2.5077922990797141E-3</v>
      </c>
      <c r="BY120" s="2">
        <f t="shared" si="77"/>
        <v>-2.7040902480178793E-5</v>
      </c>
      <c r="BZ120" s="2"/>
      <c r="CC120" s="3">
        <v>44816</v>
      </c>
      <c r="CD120" s="2">
        <v>8.6222054435558509E-3</v>
      </c>
      <c r="CE120" s="2">
        <v>8.0017208034577399E-3</v>
      </c>
      <c r="CF120" s="2" t="e">
        <f>NA()</f>
        <v>#N/A</v>
      </c>
      <c r="CG120" s="2">
        <v>9.1838023879193802E-3</v>
      </c>
      <c r="CH120" s="2">
        <v>9.0476065504934144E-3</v>
      </c>
      <c r="CJ120" s="9">
        <f t="shared" si="78"/>
        <v>44816</v>
      </c>
      <c r="CK120" s="2">
        <f t="array" ref="CK120">PRODUCT(CD$2:CD120+1)-1</f>
        <v>-2.649362775500419E-2</v>
      </c>
      <c r="CL120" s="2">
        <f t="array" ref="CL120">PRODUCT(CE$2:CE120+1)-1</f>
        <v>-1.8633084041879133E-2</v>
      </c>
      <c r="CM120" s="2"/>
      <c r="CN120" s="2">
        <f t="array" ref="CN120">PRODUCT(CG$2:CG120+1)-1</f>
        <v>-5.8115354547847553E-2</v>
      </c>
      <c r="CO120" s="2">
        <f t="array" ref="CO120">PRODUCT(CH$2:CH120+1)-1</f>
        <v>-6.1263977733286734E-2</v>
      </c>
      <c r="CQ120" s="9">
        <f t="shared" si="79"/>
        <v>44816</v>
      </c>
      <c r="CR120" s="72">
        <f t="shared" si="80"/>
        <v>3.4770349978282544E-2</v>
      </c>
      <c r="CS120" s="72">
        <f t="shared" si="81"/>
        <v>4.2630893691407601E-2</v>
      </c>
      <c r="CT120" s="72"/>
      <c r="CU120" s="72">
        <f t="shared" si="82"/>
        <v>3.1486231854391811E-3</v>
      </c>
      <c r="CV120" s="72"/>
      <c r="CW120" s="3">
        <f t="shared" si="83"/>
        <v>44816</v>
      </c>
      <c r="CX120" s="75">
        <f t="shared" si="103"/>
        <v>93.848803011494596</v>
      </c>
      <c r="CY120" s="75">
        <f t="shared" si="104"/>
        <v>93.460584846496104</v>
      </c>
      <c r="CZ120" s="75">
        <f t="shared" si="105"/>
        <v>100.41538169875153</v>
      </c>
      <c r="DA120" s="72">
        <f>(CZ120/MAX($CZ$2:CZ120))-1</f>
        <v>-1.0855094897974538E-2</v>
      </c>
      <c r="DC120" s="3">
        <f t="shared" si="84"/>
        <v>44816</v>
      </c>
      <c r="DD120" s="2">
        <f t="shared" si="85"/>
        <v>-4.2540110693756357E-4</v>
      </c>
      <c r="DE120" s="2">
        <f t="shared" si="86"/>
        <v>-1.0458857470356745E-3</v>
      </c>
      <c r="DF120" s="2" t="e">
        <f>NA()</f>
        <v>#N/A</v>
      </c>
      <c r="DG120" s="2">
        <f t="shared" si="87"/>
        <v>1.3619583742596579E-4</v>
      </c>
      <c r="DH120" s="69"/>
      <c r="DI120" s="3">
        <f t="shared" si="122"/>
        <v>44816</v>
      </c>
      <c r="DJ120" s="2">
        <f t="shared" si="123"/>
        <v>4.1177718393179678E-2</v>
      </c>
      <c r="DK120" s="2">
        <f t="shared" si="124"/>
        <v>3.6865861818137544E-2</v>
      </c>
      <c r="DL120" s="2" t="e">
        <f>NA()</f>
        <v>#N/A</v>
      </c>
      <c r="DM120" s="2">
        <f t="shared" si="125"/>
        <v>1.3271717280870296E-2</v>
      </c>
      <c r="DO120" s="2">
        <f t="shared" si="106"/>
        <v>1.6158976932909054E-2</v>
      </c>
      <c r="DP120" s="72">
        <f t="shared" si="107"/>
        <v>1.3619583742596579E-4</v>
      </c>
      <c r="DQ120" s="72">
        <v>1.0999999999999999E-2</v>
      </c>
      <c r="DR120" s="72">
        <f t="shared" si="112"/>
        <v>9.271343216255927E-5</v>
      </c>
      <c r="DS120" s="2" cm="1">
        <f t="array" ref="DS120">PRODUCT($DR$68:DR120+1)-1</f>
        <v>-3.0584829914325207E-3</v>
      </c>
      <c r="DT120" s="2" cm="1">
        <f t="array" ref="DT120">PRODUCT($DP$68:DP120+1)-1</f>
        <v>-5.1070060938054329E-3</v>
      </c>
      <c r="DU120" s="72">
        <f>DS120-MAX($DS$68:DS120)</f>
        <v>-3.7284643957965491E-3</v>
      </c>
      <c r="EM120" s="72"/>
      <c r="EN120" s="72"/>
      <c r="EO120" s="72"/>
      <c r="EP120" s="72"/>
      <c r="EQ120" s="72"/>
      <c r="ER120" s="72"/>
      <c r="ES120" s="72"/>
      <c r="ET120" s="72"/>
      <c r="EU120" s="72"/>
      <c r="EV120" s="72"/>
      <c r="EX120" s="72"/>
      <c r="EY120" s="72"/>
      <c r="EZ120" s="72"/>
      <c r="FP120" s="3"/>
      <c r="FR120" s="2"/>
    </row>
    <row r="121" spans="1:174" x14ac:dyDescent="0.3">
      <c r="A121" s="3">
        <f t="shared" si="113"/>
        <v>45911</v>
      </c>
      <c r="B121" s="47" t="s">
        <v>204</v>
      </c>
      <c r="C121" s="2">
        <f>VLOOKUP(C$1,EMD_Returns!$B:$XFD,MATCH('Headline Attribution'!$B121,EMD_Returns!$8:$8,0)-1,FALSE)/100</f>
        <v>2.6908758354440301E-3</v>
      </c>
      <c r="D121" s="2">
        <f>VLOOKUP(D$1,EMD_Returns!$B:$XFD,MATCH('Headline Attribution'!$B121,EMD_Returns!$8:$8,0)-1,FALSE)/100</f>
        <v>3.2118284019342401E-3</v>
      </c>
      <c r="E121" s="2">
        <f>IFERROR(VLOOKUP(E$1,EMD_Returns!$B:$XFD,MATCH('Headline Attribution'!$B121,EMD_Returns!$8:$8,0)-1,FALSE)/100,"#N/A")</f>
        <v>1.20585701981035E-3</v>
      </c>
      <c r="F121" s="2">
        <f>VLOOKUP(F$1,EMD_Returns!$B:$XFD,MATCH('Headline Attribution'!$B121,EMD_Returns!$8:$8,0)-1,FALSE)/100</f>
        <v>4.4747234693818302E-3</v>
      </c>
      <c r="G121" s="2"/>
      <c r="I121" s="9">
        <f t="shared" si="63"/>
        <v>45911</v>
      </c>
      <c r="J121" s="2">
        <f>VLOOKUP(J$1,EMD_Returns!$B:$XFD,MATCH('Headline Attribution'!$B121,EMD_Returns!$8:$8,0)-1,FALSE)/100</f>
        <v>3.4444427740929501E-3</v>
      </c>
      <c r="K121" s="85">
        <f>VLOOKUP(K$1,EMD_Returns!$B:$XFD,MATCH('Headline Attribution'!$B121,EMD_Returns!$32:$32,0)-1,FALSE)/100</f>
        <v>3.6027389999999698E-3</v>
      </c>
      <c r="L121" s="2">
        <f t="shared" si="114"/>
        <v>-1.582962259070197E-4</v>
      </c>
      <c r="M121" s="2">
        <f t="shared" si="115"/>
        <v>8.2780183528472495E-3</v>
      </c>
      <c r="N121" s="2" t="e">
        <f t="shared" si="116"/>
        <v>#N/A</v>
      </c>
      <c r="O121" s="2">
        <f t="array" ref="O121">(PRODUCT($J$2:J121+1))-1</f>
        <v>7.9278810190557492E-2</v>
      </c>
      <c r="P121" s="2">
        <f t="array" ref="P121">(PRODUCT($K$2:K121+1))-1</f>
        <v>7.1000791837710242E-2</v>
      </c>
      <c r="Q121" s="69">
        <f t="shared" si="117"/>
        <v>107.92788101905566</v>
      </c>
      <c r="R121" s="69">
        <f t="shared" si="118"/>
        <v>107.100079183771</v>
      </c>
      <c r="T121" s="3">
        <f t="shared" si="64"/>
        <v>45911</v>
      </c>
      <c r="U121" s="70">
        <f>VLOOKUP(U$1,Market_Values!B:XFD,MATCH('Headline Attribution'!$B121,EMD_Returns!$8:$8,0)-1,FALSE)</f>
        <v>194500014.53430501</v>
      </c>
      <c r="V121" s="70">
        <f>VLOOKUP(V$1,Market_Values!$B:$XFD,MATCH('Headline Attribution'!$B121,EMD_Returns!$8:$8,0)-1,FALSE)</f>
        <v>201477320.90553999</v>
      </c>
      <c r="W121" s="70">
        <f>VLOOKUP(W$1,Market_Values!$B:$XFD,MATCH('Headline Attribution'!$B121,EMD_Returns!$8:$8,0)-1,FALSE)</f>
        <v>108785897.54414999</v>
      </c>
      <c r="X121" s="70">
        <f>VLOOKUP(X$1,Market_Values!$B:$XFD,MATCH('Headline Attribution'!$B121,EMD_Returns!$8:$8,0)-1,FALSE)</f>
        <v>424121408.66230601</v>
      </c>
      <c r="Y121" s="70"/>
      <c r="Z121" s="71"/>
      <c r="AA121" s="3">
        <f t="shared" si="65"/>
        <v>45911</v>
      </c>
      <c r="AB121" s="72">
        <f t="shared" si="89"/>
        <v>2.6908758354440301E-3</v>
      </c>
      <c r="AC121" s="72">
        <f t="shared" si="90"/>
        <v>3.2118284019342401E-3</v>
      </c>
      <c r="AD121" s="72">
        <f t="shared" si="91"/>
        <v>1.20585701981035E-3</v>
      </c>
      <c r="AE121" s="72">
        <f t="shared" si="92"/>
        <v>4.4747234693818302E-3</v>
      </c>
      <c r="AF121" s="72"/>
      <c r="AG121" s="2"/>
      <c r="AH121" s="9">
        <f t="shared" si="66"/>
        <v>45911</v>
      </c>
      <c r="AI121" s="2">
        <f t="array" ref="AI121">PRODUCT(AB$2:AB121+1)-1</f>
        <v>6.2811395557286653E-2</v>
      </c>
      <c r="AJ121" s="2">
        <f t="array" ref="AJ121">PRODUCT($AC$2:AC121+1)-1</f>
        <v>7.3099476103339667E-2</v>
      </c>
      <c r="AK121" s="2" cm="1">
        <f t="array" ref="AK121">IFERROR(PRODUCT($AD$2:AD121+1)-1,"#N/A")</f>
        <v>8.9092789882444068E-2</v>
      </c>
      <c r="AL121" s="2">
        <f t="array" ref="AL121">PRODUCT(AE$2:AE121+1)-1</f>
        <v>7.8968445491136574E-2</v>
      </c>
      <c r="AM121" s="2"/>
      <c r="AN121" s="2"/>
      <c r="AO121" s="3">
        <f t="shared" si="67"/>
        <v>45911</v>
      </c>
      <c r="AP121" s="2">
        <f t="shared" si="94"/>
        <v>3.4444451837224903E-3</v>
      </c>
      <c r="AQ121" s="2">
        <f t="shared" si="68"/>
        <v>-1.5829381627747953E-4</v>
      </c>
      <c r="AR121" s="2">
        <f t="shared" si="95"/>
        <v>8.2780183528472495E-3</v>
      </c>
      <c r="AS121" s="2" t="e">
        <f t="shared" si="119"/>
        <v>#N/A</v>
      </c>
      <c r="AT121" s="2">
        <f t="array" ref="AT121">PRODUCT($AP$2:AP121+1)-1</f>
        <v>8.7380315721245827E-2</v>
      </c>
      <c r="AU121" s="2">
        <f t="shared" si="69"/>
        <v>7.1000791837710242E-2</v>
      </c>
      <c r="AV121" s="69">
        <f t="shared" si="120"/>
        <v>108.73803157212465</v>
      </c>
      <c r="AW121" s="69">
        <f t="shared" si="70"/>
        <v>107.100079183771</v>
      </c>
      <c r="AX121" s="2"/>
      <c r="AY121" s="2">
        <f t="shared" si="108"/>
        <v>2.96413629704214E-3</v>
      </c>
      <c r="AZ121" s="2">
        <f t="shared" si="109"/>
        <v>3.644026225838197E-3</v>
      </c>
      <c r="BA121" s="2">
        <f t="shared" si="121"/>
        <v>6.7988992879605692E-4</v>
      </c>
      <c r="BB121" s="2">
        <f t="shared" si="110"/>
        <v>5.3752714755963909E-4</v>
      </c>
      <c r="BC121" s="2"/>
      <c r="BD121" s="78">
        <f t="shared" si="71"/>
        <v>45911</v>
      </c>
      <c r="BE121" s="2">
        <f t="shared" si="111"/>
        <v>3.4209177037788129E-3</v>
      </c>
      <c r="BF121" s="72">
        <f t="shared" si="100"/>
        <v>5.3752714755963909E-4</v>
      </c>
      <c r="BG121" s="2" cm="1">
        <f t="array" ref="BG121">(PRODUCT(BF$2:BF121+1))-1</f>
        <v>3.1652340910375276E-3</v>
      </c>
      <c r="BH121" s="72">
        <f t="shared" si="101"/>
        <v>5.1127842618097219E-3</v>
      </c>
      <c r="BI121" s="73">
        <f t="shared" si="102"/>
        <v>-147036.69480773198</v>
      </c>
      <c r="BJ121" s="74">
        <f>SUM($BI$2:BI121)</f>
        <v>19574581.57445965</v>
      </c>
      <c r="BK121" s="72">
        <f t="shared" si="72"/>
        <v>2.2310852205938408E-4</v>
      </c>
      <c r="BL121" s="2">
        <f>SUM($BK$2:BK121)</f>
        <v>5.1387472573046359E-3</v>
      </c>
      <c r="BM121" s="2"/>
      <c r="BN121" s="79">
        <f t="shared" si="73"/>
        <v>45911</v>
      </c>
      <c r="BO121" s="2">
        <f t="array" ref="BO121">(PRODUCT(AB$2:AB121+1)-1)-(PRODUCT($K$2:$K121+1)-1)</f>
        <v>-8.1893962804235887E-3</v>
      </c>
      <c r="BP121" s="2">
        <f t="array" ref="BP121">AJ121-(PRODUCT($K$2:K121+1)-1)</f>
        <v>2.0986842656294247E-3</v>
      </c>
      <c r="BQ121" s="2" t="e">
        <f>NA()</f>
        <v>#N/A</v>
      </c>
      <c r="BR121" s="2">
        <f t="array" ref="BR121">(PRODUCT(AE$2:AE121+1)-1)-(PRODUCT($K$2:$K121+1)-1)</f>
        <v>7.967653653426332E-3</v>
      </c>
      <c r="BS121" s="2"/>
      <c r="BT121" s="3">
        <f t="shared" si="74"/>
        <v>45911</v>
      </c>
      <c r="BU121" s="2">
        <f t="shared" si="75"/>
        <v>3.2118284019342401E-3</v>
      </c>
      <c r="BV121" s="2">
        <f t="shared" si="76"/>
        <v>-3.9091059806572971E-4</v>
      </c>
      <c r="BW121" s="2" cm="1">
        <f t="array" ref="BW121">PRODUCT($BU$2:BU121+1)-1</f>
        <v>7.3099476103339667E-2</v>
      </c>
      <c r="BX121" s="2">
        <f t="array" ref="BX121">BW121-(PRODUCT($K$2:K121+1)-1)</f>
        <v>2.0986842656294247E-3</v>
      </c>
      <c r="BY121" s="2">
        <f t="shared" si="77"/>
        <v>-4.208386924913545E-5</v>
      </c>
      <c r="BZ121" s="2"/>
      <c r="CC121" s="3">
        <v>44817</v>
      </c>
      <c r="CD121" s="2">
        <v>-1.8734653024917901E-2</v>
      </c>
      <c r="CE121" s="2">
        <v>-1.9471741947265E-2</v>
      </c>
      <c r="CF121" s="2" t="e">
        <f>NA()</f>
        <v>#N/A</v>
      </c>
      <c r="CG121" s="2">
        <v>-2.1768270984518702E-2</v>
      </c>
      <c r="CH121" s="2">
        <v>-2.1808251243538468E-2</v>
      </c>
      <c r="CJ121" s="9">
        <f t="shared" si="78"/>
        <v>44817</v>
      </c>
      <c r="CK121" s="2">
        <f t="array" ref="CK121">PRODUCT(CD$2:CD121+1)-1</f>
        <v>-4.4731931856560769E-2</v>
      </c>
      <c r="CL121" s="2">
        <f t="array" ref="CL121">PRODUCT(CE$2:CE121+1)-1</f>
        <v>-3.7742007384998888E-2</v>
      </c>
      <c r="CM121" s="2"/>
      <c r="CN121" s="2">
        <f t="array" ref="CN121">PRODUCT(CG$2:CG121+1)-1</f>
        <v>-7.8618554746207381E-2</v>
      </c>
      <c r="CO121" s="2">
        <f t="array" ref="CO121">PRODUCT(CH$2:CH121+1)-1</f>
        <v>-8.1736168758239192E-2</v>
      </c>
      <c r="CQ121" s="9">
        <f t="shared" si="79"/>
        <v>44817</v>
      </c>
      <c r="CR121" s="72">
        <f t="shared" si="80"/>
        <v>3.7004236901678422E-2</v>
      </c>
      <c r="CS121" s="72">
        <f t="shared" si="81"/>
        <v>4.3994161373240304E-2</v>
      </c>
      <c r="CT121" s="72"/>
      <c r="CU121" s="72">
        <f t="shared" si="82"/>
        <v>3.1176140120318108E-3</v>
      </c>
      <c r="CV121" s="72"/>
      <c r="CW121" s="3">
        <f t="shared" si="83"/>
        <v>44817</v>
      </c>
      <c r="CX121" s="75">
        <f t="shared" si="103"/>
        <v>91.805876835967666</v>
      </c>
      <c r="CY121" s="75">
        <f t="shared" si="104"/>
        <v>91.422372930795675</v>
      </c>
      <c r="CZ121" s="75">
        <f t="shared" si="105"/>
        <v>100.41948583577272</v>
      </c>
      <c r="DA121" s="72">
        <f>(CZ121/MAX($CZ$2:CZ121))-1</f>
        <v>-1.0814666965961783E-2</v>
      </c>
      <c r="DC121" s="3">
        <f t="shared" si="84"/>
        <v>44817</v>
      </c>
      <c r="DD121" s="2">
        <f t="shared" si="85"/>
        <v>3.0735982186205664E-3</v>
      </c>
      <c r="DE121" s="2">
        <f t="shared" si="86"/>
        <v>2.3365092962734681E-3</v>
      </c>
      <c r="DF121" s="2" t="e">
        <f>NA()</f>
        <v>#N/A</v>
      </c>
      <c r="DG121" s="2">
        <f t="shared" si="87"/>
        <v>3.9980259019765929E-5</v>
      </c>
      <c r="DH121" s="69"/>
      <c r="DI121" s="3">
        <f t="shared" si="122"/>
        <v>44817</v>
      </c>
      <c r="DJ121" s="2">
        <f t="shared" si="123"/>
        <v>4.2056729274226094E-2</v>
      </c>
      <c r="DK121" s="2">
        <f t="shared" si="124"/>
        <v>3.7263649054797988E-2</v>
      </c>
      <c r="DL121" s="2" t="e">
        <f>NA()</f>
        <v>#N/A</v>
      </c>
      <c r="DM121" s="2">
        <f t="shared" si="125"/>
        <v>1.3193562753288335E-2</v>
      </c>
      <c r="DO121" s="2">
        <f t="shared" si="106"/>
        <v>1.6005743905533876E-2</v>
      </c>
      <c r="DP121" s="72">
        <f t="shared" si="107"/>
        <v>3.9980259019765929E-5</v>
      </c>
      <c r="DQ121" s="72">
        <v>1.0999999999999999E-2</v>
      </c>
      <c r="DR121" s="72">
        <f t="shared" si="112"/>
        <v>2.7476564151783864E-5</v>
      </c>
      <c r="DS121" s="2" cm="1">
        <f t="array" ref="DS121">PRODUCT($DR$68:DR121+1)-1</f>
        <v>-3.0310904638849445E-3</v>
      </c>
      <c r="DT121" s="2" cm="1">
        <f t="array" ref="DT121">PRODUCT($DP$68:DP121+1)-1</f>
        <v>-5.0672300142120541E-3</v>
      </c>
      <c r="DU121" s="72">
        <f>DS121-MAX($DS$68:DS121)</f>
        <v>-3.7010718682489729E-3</v>
      </c>
      <c r="EM121" s="72"/>
      <c r="EN121" s="72"/>
      <c r="EO121" s="72"/>
      <c r="EP121" s="72"/>
      <c r="EQ121" s="72"/>
      <c r="ER121" s="72"/>
      <c r="ES121" s="72"/>
      <c r="ET121" s="72"/>
      <c r="EU121" s="72"/>
      <c r="EV121" s="72"/>
      <c r="EX121" s="72"/>
      <c r="EY121" s="72"/>
      <c r="EZ121" s="72"/>
      <c r="FP121" s="3"/>
      <c r="FR121" s="2"/>
    </row>
    <row r="122" spans="1:174" x14ac:dyDescent="0.3">
      <c r="A122" s="3">
        <f t="shared" si="113"/>
        <v>45912</v>
      </c>
      <c r="B122" s="47" t="s">
        <v>206</v>
      </c>
      <c r="C122" s="2">
        <f>VLOOKUP(C$1,EMD_Returns!$B:$XFD,MATCH('Headline Attribution'!$B122,EMD_Returns!$8:$8,0)-1,FALSE)/100</f>
        <v>-2.20065293993055E-3</v>
      </c>
      <c r="D122" s="2">
        <f>VLOOKUP(D$1,EMD_Returns!$B:$XFD,MATCH('Headline Attribution'!$B122,EMD_Returns!$8:$8,0)-1,FALSE)/100</f>
        <v>-1.11495684015983E-3</v>
      </c>
      <c r="E122" s="2">
        <f>VLOOKUP(E$1,EMD_Returns!$B:$XFD,MATCH('Headline Attribution'!$B122,EMD_Returns!$8:$8,0)-1,FALSE)/100</f>
        <v>7.7129363742267602E-5</v>
      </c>
      <c r="F122" s="2">
        <f>VLOOKUP(F$1,EMD_Returns!$B:$XFD,MATCH('Headline Attribution'!$B122,EMD_Returns!$8:$8,0)-1,FALSE)/100</f>
        <v>-8.6978774613477594E-4</v>
      </c>
      <c r="G122" s="2"/>
      <c r="I122" s="9">
        <f t="shared" si="63"/>
        <v>45912</v>
      </c>
      <c r="J122" s="2">
        <f>VLOOKUP(J$1,EMD_Returns!$B:$XFD,MATCH('Headline Attribution'!$B122,EMD_Returns!$8:$8,0)-1,FALSE)/100</f>
        <v>1.35267520088522E-4</v>
      </c>
      <c r="K122" s="85">
        <f>VLOOKUP(K$1,EMD_Returns!$B:$XFD,MATCH('Headline Attribution'!$B122,EMD_Returns!$32:$32,0)-1,FALSE)/100</f>
        <v>-1.0976744999999801E-3</v>
      </c>
      <c r="L122" s="2">
        <f t="shared" si="114"/>
        <v>1.2329420200885022E-3</v>
      </c>
      <c r="M122" s="2">
        <f t="shared" si="115"/>
        <v>9.5996199796657411E-3</v>
      </c>
      <c r="N122" s="2" t="e">
        <f t="shared" si="116"/>
        <v>#N/A</v>
      </c>
      <c r="O122" s="2">
        <f t="array" ref="O122">(PRODUCT($J$2:J122+1))-1</f>
        <v>7.9424801558696023E-2</v>
      </c>
      <c r="P122" s="2">
        <f t="array" ref="P122">(PRODUCT($K$2:K122+1))-1</f>
        <v>6.9825181579030282E-2</v>
      </c>
      <c r="Q122" s="69">
        <f t="shared" si="117"/>
        <v>107.94248015586952</v>
      </c>
      <c r="R122" s="69">
        <f t="shared" si="118"/>
        <v>106.982518157903</v>
      </c>
      <c r="T122" s="3">
        <f t="shared" si="64"/>
        <v>45912</v>
      </c>
      <c r="U122" s="70">
        <f>VLOOKUP(U$1,Market_Values!B:XFD,MATCH('Headline Attribution'!$B122,EMD_Returns!$8:$8,0)-1,FALSE)</f>
        <v>195023389.92340899</v>
      </c>
      <c r="V122" s="70">
        <f>VLOOKUP(V$1,Market_Values!$B:$XFD,MATCH('Headline Attribution'!$B122,EMD_Returns!$8:$8,0)-1,FALSE)</f>
        <v>202124431.48717001</v>
      </c>
      <c r="W122" s="70">
        <f>VLOOKUP(W$1,Market_Values!$B:$XFD,MATCH('Headline Attribution'!$B122,EMD_Returns!$8:$8,0)-1,FALSE)</f>
        <v>108917077.78236</v>
      </c>
      <c r="X122" s="70">
        <f>VLOOKUP(X$1,Market_Values!$B:$XFD,MATCH('Headline Attribution'!$B122,EMD_Returns!$8:$8,0)-1,FALSE)</f>
        <v>426019238.58528399</v>
      </c>
      <c r="Y122" s="70"/>
      <c r="Z122" s="71"/>
      <c r="AA122" s="3">
        <f t="shared" si="65"/>
        <v>45912</v>
      </c>
      <c r="AB122" s="72">
        <f t="shared" si="89"/>
        <v>-2.20065293993055E-3</v>
      </c>
      <c r="AC122" s="72">
        <f t="shared" si="90"/>
        <v>-1.11495684015983E-3</v>
      </c>
      <c r="AD122" s="72">
        <f t="shared" si="91"/>
        <v>7.7129363742267602E-5</v>
      </c>
      <c r="AE122" s="72">
        <f t="shared" si="92"/>
        <v>-8.6978774613477594E-4</v>
      </c>
      <c r="AF122" s="72"/>
      <c r="AG122" s="2"/>
      <c r="AH122" s="9">
        <f t="shared" si="66"/>
        <v>45912</v>
      </c>
      <c r="AI122" s="2">
        <f t="array" ref="AI122">PRODUCT(AB$2:AB122+1)-1</f>
        <v>6.0472516535061915E-2</v>
      </c>
      <c r="AJ122" s="2">
        <f t="array" ref="AJ122">PRODUCT($AC$2:AC122+1)-1</f>
        <v>7.1903016502286254E-2</v>
      </c>
      <c r="AK122" s="2" cm="1">
        <f t="array" ref="AK122">PRODUCT($AD$119:AD122+1)-1</f>
        <v>1.1344063669300741E-3</v>
      </c>
      <c r="AL122" s="2">
        <f t="array" ref="AL122">PRODUCT(AE$2:AE122+1)-1</f>
        <v>7.8029971958782252E-2</v>
      </c>
      <c r="AM122" s="2"/>
      <c r="AN122" s="2"/>
      <c r="AO122" s="3">
        <f t="shared" si="67"/>
        <v>45912</v>
      </c>
      <c r="AP122" s="2">
        <f t="shared" si="94"/>
        <v>-1.0907646435146638E-3</v>
      </c>
      <c r="AQ122" s="2">
        <f t="shared" si="68"/>
        <v>6.9098564853163017E-6</v>
      </c>
      <c r="AR122" s="2">
        <f t="shared" si="95"/>
        <v>9.5996199796657411E-3</v>
      </c>
      <c r="AS122" s="2" t="e">
        <f t="shared" si="119"/>
        <v>#N/A</v>
      </c>
      <c r="AT122" s="2">
        <f t="array" ref="AT122">PRODUCT($AP$2:AP122+1)-1</f>
        <v>8.6194239718803356E-2</v>
      </c>
      <c r="AU122" s="2">
        <f t="shared" si="69"/>
        <v>6.9825181579030282E-2</v>
      </c>
      <c r="AV122" s="69">
        <f t="shared" si="120"/>
        <v>108.61942397188039</v>
      </c>
      <c r="AW122" s="69">
        <f t="shared" si="70"/>
        <v>106.982518157903</v>
      </c>
      <c r="AX122" s="2"/>
      <c r="AY122" s="2">
        <f t="shared" si="108"/>
        <v>-6.3587174085077936E-4</v>
      </c>
      <c r="AZ122" s="2">
        <f t="shared" si="109"/>
        <v>-7.9709254303539552E-4</v>
      </c>
      <c r="BA122" s="2">
        <f t="shared" si="121"/>
        <v>-1.6122080218461616E-4</v>
      </c>
      <c r="BB122" s="2">
        <f t="shared" si="110"/>
        <v>-1.2748798119362493E-4</v>
      </c>
      <c r="BC122" s="2"/>
      <c r="BD122" s="78">
        <f t="shared" si="71"/>
        <v>45912</v>
      </c>
      <c r="BE122" s="2">
        <f t="shared" si="111"/>
        <v>-1.1152556679064891E-3</v>
      </c>
      <c r="BF122" s="72">
        <f t="shared" si="100"/>
        <v>-1.2748798119362493E-4</v>
      </c>
      <c r="BG122" s="2" cm="1">
        <f t="array" ref="BG122">(PRODUCT(BF$2:BF122+1))-1</f>
        <v>3.0373425805396703E-3</v>
      </c>
      <c r="BH122" s="72">
        <f t="shared" si="101"/>
        <v>6.5622773991260708E-3</v>
      </c>
      <c r="BI122" s="73">
        <f t="shared" si="102"/>
        <v>6440.5676242873078</v>
      </c>
      <c r="BJ122" s="74">
        <f>SUM($BI$2:BI122)</f>
        <v>19581022.142083935</v>
      </c>
      <c r="BK122" s="72">
        <f t="shared" si="72"/>
        <v>3.181631248710936E-4</v>
      </c>
      <c r="BL122" s="2">
        <f>SUM($BK$2:BK122)</f>
        <v>5.4569103821757291E-3</v>
      </c>
      <c r="BM122" s="2"/>
      <c r="BN122" s="79">
        <f t="shared" si="73"/>
        <v>45912</v>
      </c>
      <c r="BO122" s="2">
        <f t="array" ref="BO122">(PRODUCT(AB$2:AB122+1)-1)-(PRODUCT($K$2:$K122+1)-1)</f>
        <v>-9.3526650439683667E-3</v>
      </c>
      <c r="BP122" s="2">
        <f t="array" ref="BP122">AJ122-(PRODUCT($K$2:K122+1)-1)</f>
        <v>2.0778349232559723E-3</v>
      </c>
      <c r="BQ122" s="2" cm="1">
        <f t="array" ref="BQ122">AK122-(PRODUCT($K$122:K122+1)-1)</f>
        <v>2.2320808669300529E-3</v>
      </c>
      <c r="BR122" s="2">
        <f t="array" ref="BR122">(PRODUCT(AE$2:AE122+1)-1)-(PRODUCT($K$2:$K122+1)-1)</f>
        <v>8.2047903797519695E-3</v>
      </c>
      <c r="BS122" s="2"/>
      <c r="BT122" s="3">
        <f t="shared" si="74"/>
        <v>45912</v>
      </c>
      <c r="BU122" s="2">
        <f t="shared" si="75"/>
        <v>-1.11495684015983E-3</v>
      </c>
      <c r="BV122" s="2">
        <f t="shared" si="76"/>
        <v>-1.7282340159849915E-5</v>
      </c>
      <c r="BW122" s="2" cm="1">
        <f t="array" ref="BW122">PRODUCT($BU$2:BU122+1)-1</f>
        <v>7.1903016502286254E-2</v>
      </c>
      <c r="BX122" s="2">
        <f t="array" ref="BX122">BW122-(PRODUCT($K$2:K122+1)-1)</f>
        <v>2.0778349232559723E-3</v>
      </c>
      <c r="BY122" s="2">
        <f t="shared" si="77"/>
        <v>-1.8541609560103914E-6</v>
      </c>
      <c r="BZ122" s="2"/>
      <c r="CC122" s="3">
        <v>44818</v>
      </c>
      <c r="CD122" s="2">
        <v>-7.0666686337984598E-3</v>
      </c>
      <c r="CE122" s="2">
        <v>-1.0619293767148099E-2</v>
      </c>
      <c r="CF122" s="2" t="e">
        <f>NA()</f>
        <v>#N/A</v>
      </c>
      <c r="CG122" s="2">
        <v>-6.4027169817052502E-3</v>
      </c>
      <c r="CH122" s="2">
        <v>-6.6005942528964967E-3</v>
      </c>
      <c r="CJ122" s="9">
        <f t="shared" si="78"/>
        <v>44818</v>
      </c>
      <c r="CK122" s="2">
        <f t="array" ref="CK122">PRODUCT(CD$2:CD122+1)-1</f>
        <v>-5.1482494750579311E-2</v>
      </c>
      <c r="CL122" s="2">
        <f t="array" ref="CL122">PRODUCT(CE$2:CE122+1)-1</f>
        <v>-4.7960507688363796E-2</v>
      </c>
      <c r="CM122" s="2"/>
      <c r="CN122" s="2">
        <f t="array" ref="CN122">PRODUCT(CG$2:CG122+1)-1</f>
        <v>-8.4517899372361982E-2</v>
      </c>
      <c r="CO122" s="2">
        <f t="array" ref="CO122">PRODUCT(CH$2:CH122+1)-1</f>
        <v>-8.7797255725376222E-2</v>
      </c>
      <c r="CQ122" s="9">
        <f t="shared" si="79"/>
        <v>44818</v>
      </c>
      <c r="CR122" s="72">
        <f t="shared" si="80"/>
        <v>3.6314760974796911E-2</v>
      </c>
      <c r="CS122" s="72">
        <f t="shared" si="81"/>
        <v>3.9836748037012426E-2</v>
      </c>
      <c r="CT122" s="72"/>
      <c r="CU122" s="72">
        <f t="shared" si="82"/>
        <v>3.27935635301424E-3</v>
      </c>
      <c r="CV122" s="72"/>
      <c r="CW122" s="3">
        <f t="shared" si="83"/>
        <v>44818</v>
      </c>
      <c r="CX122" s="75">
        <f t="shared" si="103"/>
        <v>91.218069789329675</v>
      </c>
      <c r="CY122" s="75">
        <f t="shared" si="104"/>
        <v>90.818930941442503</v>
      </c>
      <c r="CZ122" s="75">
        <f t="shared" si="105"/>
        <v>100.43948859973315</v>
      </c>
      <c r="DA122" s="72">
        <f>(CZ122/MAX($CZ$2:CZ122))-1</f>
        <v>-1.0617629104583304E-2</v>
      </c>
      <c r="DC122" s="3">
        <f t="shared" si="84"/>
        <v>44818</v>
      </c>
      <c r="DD122" s="2">
        <f t="shared" si="85"/>
        <v>-4.660743809019631E-4</v>
      </c>
      <c r="DE122" s="2">
        <f t="shared" si="86"/>
        <v>-4.0186995142516019E-3</v>
      </c>
      <c r="DF122" s="2" t="e">
        <f>NA()</f>
        <v>#N/A</v>
      </c>
      <c r="DG122" s="2">
        <f t="shared" si="87"/>
        <v>1.9787727119124649E-4</v>
      </c>
      <c r="DH122" s="69"/>
      <c r="DI122" s="3">
        <f t="shared" si="122"/>
        <v>44818</v>
      </c>
      <c r="DJ122" s="2">
        <f t="shared" si="123"/>
        <v>4.1745457660902152E-2</v>
      </c>
      <c r="DK122" s="2">
        <f t="shared" si="124"/>
        <v>4.0426587948948954E-2</v>
      </c>
      <c r="DL122" s="2" t="e">
        <f>NA()</f>
        <v>#N/A</v>
      </c>
      <c r="DM122" s="2">
        <f t="shared" si="125"/>
        <v>1.3180951638718715E-2</v>
      </c>
      <c r="DO122" s="2">
        <f t="shared" si="106"/>
        <v>1.6002458156397462E-2</v>
      </c>
      <c r="DP122" s="72">
        <f t="shared" si="107"/>
        <v>1.9787727119124649E-4</v>
      </c>
      <c r="DQ122" s="72">
        <v>1.0999999999999999E-2</v>
      </c>
      <c r="DR122" s="72">
        <f t="shared" si="112"/>
        <v>1.3601972658391424E-4</v>
      </c>
      <c r="DS122" s="2" cm="1">
        <f t="array" ref="DS122">PRODUCT($DR$68:DR122+1)-1</f>
        <v>-2.8954830253972164E-3</v>
      </c>
      <c r="DT122" s="2" cm="1">
        <f t="array" ref="DT122">PRODUCT($DP$68:DP122+1)-1</f>
        <v>-4.8703554326685605E-3</v>
      </c>
      <c r="DU122" s="72">
        <f>DS122-MAX($DS$68:DS122)</f>
        <v>-3.5654644297612448E-3</v>
      </c>
      <c r="EM122" s="72"/>
      <c r="EN122" s="72"/>
      <c r="EO122" s="72"/>
      <c r="EP122" s="72"/>
      <c r="EQ122" s="72"/>
      <c r="ER122" s="72"/>
      <c r="ES122" s="72"/>
      <c r="ET122" s="72"/>
      <c r="EU122" s="72"/>
      <c r="EV122" s="72"/>
      <c r="EX122" s="72"/>
      <c r="EY122" s="72"/>
      <c r="EZ122" s="72"/>
      <c r="FP122" s="3"/>
      <c r="FR122" s="2"/>
    </row>
    <row r="123" spans="1:174" x14ac:dyDescent="0.3">
      <c r="A123" s="3">
        <f t="shared" si="113"/>
        <v>45915</v>
      </c>
      <c r="B123" s="47" t="s">
        <v>208</v>
      </c>
      <c r="C123" s="2">
        <f>VLOOKUP(C$1,EMD_Returns!$B:$XFD,MATCH('Headline Attribution'!$B123,EMD_Returns!$8:$8,0)-1,FALSE)/100</f>
        <v>2.79598617287746E-3</v>
      </c>
      <c r="D123" s="2">
        <f>VLOOKUP(D$1,EMD_Returns!$B:$XFD,MATCH('Headline Attribution'!$B123,EMD_Returns!$8:$8,0)-1,FALSE)/100</f>
        <v>1.04458345283387E-4</v>
      </c>
      <c r="E123" s="2">
        <f>VLOOKUP(E$1,EMD_Returns!$B:$XFD,MATCH('Headline Attribution'!$B123,EMD_Returns!$8:$8,0)-1,FALSE)/100</f>
        <v>-1.65518714293345E-3</v>
      </c>
      <c r="F123" s="2">
        <f>VLOOKUP(F$1,EMD_Returns!$B:$XFD,MATCH('Headline Attribution'!$B123,EMD_Returns!$8:$8,0)-1,FALSE)/100</f>
        <v>1.38286859420522E-3</v>
      </c>
      <c r="G123" s="2" t="s">
        <v>439</v>
      </c>
      <c r="I123" s="9">
        <f t="shared" si="63"/>
        <v>45915</v>
      </c>
      <c r="J123" s="2">
        <f>VLOOKUP(J$1,EMD_Returns!$B:$XFD,MATCH('Headline Attribution'!$B123,EMD_Returns!$8:$8,0)-1,FALSE)/100</f>
        <v>1.0455700470113399E-3</v>
      </c>
      <c r="K123" s="85">
        <f>VLOOKUP(K$1,EMD_Returns!$B:$XFD,MATCH('Headline Attribution'!$B123,EMD_Returns!$32:$32,0)-1,FALSE)/100</f>
        <v>7.9261870000002499E-4</v>
      </c>
      <c r="L123" s="2">
        <f t="shared" si="114"/>
        <v>2.5295134701131493E-4</v>
      </c>
      <c r="M123" s="2">
        <f t="shared" si="115"/>
        <v>9.8802707755261121E-3</v>
      </c>
      <c r="N123" s="2" t="e">
        <f t="shared" si="116"/>
        <v>#N/A</v>
      </c>
      <c r="O123" s="2">
        <f t="array" ref="O123">(PRODUCT($J$2:J123+1))-1</f>
        <v>8.055341579920694E-2</v>
      </c>
      <c r="P123" s="2">
        <f t="array" ref="P123">(PRODUCT($K$2:K123+1))-1</f>
        <v>7.0673145023680828E-2</v>
      </c>
      <c r="Q123" s="69">
        <f t="shared" si="117"/>
        <v>108.05534157992061</v>
      </c>
      <c r="R123" s="69">
        <f t="shared" si="118"/>
        <v>107.06731450236805</v>
      </c>
      <c r="T123" s="3">
        <f t="shared" si="64"/>
        <v>45915</v>
      </c>
      <c r="U123" s="70">
        <f>VLOOKUP(U$1,Market_Values!B:XFD,MATCH('Headline Attribution'!$B123,EMD_Returns!$8:$8,0)-1,FALSE)</f>
        <v>194594211.12701899</v>
      </c>
      <c r="V123" s="70">
        <f>VLOOKUP(V$1,Market_Values!$B:$XFD,MATCH('Headline Attribution'!$B123,EMD_Returns!$8:$8,0)-1,FALSE)</f>
        <v>201899071.46972001</v>
      </c>
      <c r="W123" s="70">
        <f>VLOOKUP(W$1,Market_Values!$B:$XFD,MATCH('Headline Attribution'!$B123,EMD_Returns!$8:$8,0)-1,FALSE)</f>
        <v>108925478.48727</v>
      </c>
      <c r="X123" s="70">
        <f>VLOOKUP(X$1,Market_Values!$B:$XFD,MATCH('Headline Attribution'!$B123,EMD_Returns!$8:$8,0)-1,FALSE)</f>
        <v>425648682.42282701</v>
      </c>
      <c r="Y123" s="70"/>
      <c r="Z123" s="71"/>
      <c r="AA123" s="3">
        <f t="shared" si="65"/>
        <v>45915</v>
      </c>
      <c r="AB123" s="72">
        <f t="shared" si="89"/>
        <v>2.79598617287746E-3</v>
      </c>
      <c r="AC123" s="72">
        <f t="shared" si="90"/>
        <v>1.04458345283387E-4</v>
      </c>
      <c r="AD123" s="72">
        <f t="shared" si="91"/>
        <v>-1.65518714293345E-3</v>
      </c>
      <c r="AE123" s="72">
        <f t="shared" si="92"/>
        <v>1.38286859420522E-3</v>
      </c>
      <c r="AF123" s="72"/>
      <c r="AG123" s="2"/>
      <c r="AH123" s="9">
        <f t="shared" si="66"/>
        <v>45915</v>
      </c>
      <c r="AI123" s="2">
        <f t="array" ref="AI123">PRODUCT(AB$2:AB123+1)-1</f>
        <v>6.3437583028010502E-2</v>
      </c>
      <c r="AJ123" s="2">
        <f t="array" ref="AJ123">PRODUCT($AC$2:AC123+1)-1</f>
        <v>7.201498571769438E-2</v>
      </c>
      <c r="AK123" s="2" cm="1">
        <f t="array" ref="AK123">PRODUCT($AD$119:AD123+1)-1</f>
        <v>-5.2265843083676433E-4</v>
      </c>
      <c r="AL123" s="2">
        <f t="array" ref="AL123">PRODUCT(AE$2:AE123+1)-1</f>
        <v>7.9520745750615962E-2</v>
      </c>
      <c r="AM123" s="2"/>
      <c r="AN123" s="2"/>
      <c r="AO123" s="3">
        <f t="shared" si="67"/>
        <v>45915</v>
      </c>
      <c r="AP123" s="2">
        <f t="shared" si="94"/>
        <v>1.0455707767461312E-3</v>
      </c>
      <c r="AQ123" s="2">
        <f t="shared" si="68"/>
        <v>2.5295207674610619E-4</v>
      </c>
      <c r="AR123" s="2">
        <f t="shared" si="95"/>
        <v>9.8802707755261121E-3</v>
      </c>
      <c r="AS123" s="2" t="e">
        <f t="shared" si="119"/>
        <v>#N/A</v>
      </c>
      <c r="AT123" s="2">
        <f t="array" ref="AT123">PRODUCT($AP$2:AP123+1)-1</f>
        <v>8.7329932673723132E-2</v>
      </c>
      <c r="AU123" s="2">
        <f t="shared" si="69"/>
        <v>7.0673145023680828E-2</v>
      </c>
      <c r="AV123" s="69">
        <f t="shared" si="120"/>
        <v>108.73299326737238</v>
      </c>
      <c r="AW123" s="69">
        <f t="shared" si="70"/>
        <v>107.06731450236805</v>
      </c>
      <c r="AX123" s="2"/>
      <c r="AY123" s="2">
        <f t="shared" si="108"/>
        <v>-5.5953401148281047E-5</v>
      </c>
      <c r="AZ123" s="2">
        <f t="shared" si="109"/>
        <v>5.8306828761411867E-4</v>
      </c>
      <c r="BA123" s="2">
        <f t="shared" si="121"/>
        <v>6.3902168876239969E-4</v>
      </c>
      <c r="BB123" s="2">
        <f t="shared" si="110"/>
        <v>5.0546539025257903E-4</v>
      </c>
      <c r="BC123" s="2"/>
      <c r="BD123" s="78">
        <f t="shared" si="71"/>
        <v>45915</v>
      </c>
      <c r="BE123" s="2">
        <f t="shared" si="111"/>
        <v>1.0832676567528027E-3</v>
      </c>
      <c r="BF123" s="72">
        <f t="shared" si="100"/>
        <v>5.0546539025257903E-4</v>
      </c>
      <c r="BG123" s="2" cm="1">
        <f t="array" ref="BG123">(PRODUCT(BF$2:BF123+1))-1</f>
        <v>3.5443432423449828E-3</v>
      </c>
      <c r="BH123" s="72">
        <f t="shared" si="101"/>
        <v>6.3359275331811293E-3</v>
      </c>
      <c r="BI123" s="73">
        <f t="shared" si="102"/>
        <v>235515.44342574207</v>
      </c>
      <c r="BJ123" s="74">
        <f>SUM($BI$2:BI123)</f>
        <v>19816537.585509676</v>
      </c>
      <c r="BK123" s="72">
        <f t="shared" si="72"/>
        <v>-5.0019936913868403E-4</v>
      </c>
      <c r="BL123" s="2">
        <f>SUM($BK$2:BK123)</f>
        <v>4.9567110130370453E-3</v>
      </c>
      <c r="BM123" s="2"/>
      <c r="BN123" s="79">
        <f t="shared" si="73"/>
        <v>45915</v>
      </c>
      <c r="BO123" s="2">
        <f t="array" ref="BO123">(PRODUCT(AB$2:AB123+1)-1)-(PRODUCT($K$2:$K123+1)-1)</f>
        <v>-7.2355619956703254E-3</v>
      </c>
      <c r="BP123" s="2">
        <f t="array" ref="BP123">AJ123-(PRODUCT($K$2:K123+1)-1)</f>
        <v>1.3418406940135519E-3</v>
      </c>
      <c r="BQ123" s="2" cm="1">
        <f t="array" ref="BQ123">AK123-(PRODUCT($L$2:L123+1)-1)</f>
        <v>-9.7702401047835563E-3</v>
      </c>
      <c r="BR123" s="2">
        <f t="array" ref="BR123">(PRODUCT(AE$2:AE123+1)-1)-(PRODUCT($K$2:$K123+1)-1)</f>
        <v>8.8476007269351342E-3</v>
      </c>
      <c r="BS123" s="2"/>
      <c r="BT123" s="3">
        <f t="shared" si="74"/>
        <v>45915</v>
      </c>
      <c r="BU123" s="2">
        <f t="shared" si="75"/>
        <v>1.04458345283387E-4</v>
      </c>
      <c r="BV123" s="2">
        <f t="shared" si="76"/>
        <v>-6.8816035471663795E-4</v>
      </c>
      <c r="BW123" s="2" cm="1">
        <f t="array" ref="BW123">PRODUCT($BU$2:BU123+1)-1</f>
        <v>7.201498571769438E-2</v>
      </c>
      <c r="BX123" s="2">
        <f t="array" ref="BX123">BW123-(PRODUCT($K$2:K123+1)-1)</f>
        <v>1.3418406940135519E-3</v>
      </c>
      <c r="BY123" s="2">
        <f t="shared" si="77"/>
        <v>-7.3910902965815647E-5</v>
      </c>
      <c r="BZ123" s="2"/>
      <c r="CC123" s="3">
        <v>44819</v>
      </c>
      <c r="CD123" s="2">
        <v>-4.0057777201264501E-3</v>
      </c>
      <c r="CE123" s="2">
        <v>-5.4229631300075597E-3</v>
      </c>
      <c r="CF123" s="2" t="e">
        <f>NA()</f>
        <v>#N/A</v>
      </c>
      <c r="CG123" s="2">
        <v>-5.6360473293178802E-3</v>
      </c>
      <c r="CH123" s="2">
        <v>-5.5069321770783164E-3</v>
      </c>
      <c r="CJ123" s="9">
        <f t="shared" si="78"/>
        <v>44819</v>
      </c>
      <c r="CK123" s="2">
        <f t="array" ref="CK123">PRODUCT(CD$2:CD123+1)-1</f>
        <v>-5.5282045040257355E-2</v>
      </c>
      <c r="CL123" s="2">
        <f t="array" ref="CL123">PRODUCT(CE$2:CE123+1)-1</f>
        <v>-5.3123382753480941E-2</v>
      </c>
      <c r="CM123" s="2"/>
      <c r="CN123" s="2">
        <f t="array" ref="CN123">PRODUCT(CG$2:CG123+1)-1</f>
        <v>-8.9677599820642717E-2</v>
      </c>
      <c r="CO123" s="2">
        <f t="array" ref="CO123">PRODUCT(CH$2:CH123+1)-1</f>
        <v>-9.2820694369841306E-2</v>
      </c>
      <c r="CQ123" s="9">
        <f t="shared" si="79"/>
        <v>44819</v>
      </c>
      <c r="CR123" s="72">
        <f t="shared" si="80"/>
        <v>3.7538649329583951E-2</v>
      </c>
      <c r="CS123" s="72">
        <f t="shared" si="81"/>
        <v>3.9697311616360365E-2</v>
      </c>
      <c r="CT123" s="72"/>
      <c r="CU123" s="72">
        <f t="shared" si="82"/>
        <v>3.1430945491985884E-3</v>
      </c>
      <c r="CV123" s="72"/>
      <c r="CW123" s="3">
        <f t="shared" si="83"/>
        <v>44819</v>
      </c>
      <c r="CX123" s="75">
        <f t="shared" si="103"/>
        <v>90.703960430707994</v>
      </c>
      <c r="CY123" s="75">
        <f t="shared" si="104"/>
        <v>90.318797248353221</v>
      </c>
      <c r="CZ123" s="75">
        <f t="shared" si="105"/>
        <v>100.42644852908711</v>
      </c>
      <c r="DA123" s="72">
        <f>(CZ123/MAX($CZ$2:CZ123))-1</f>
        <v>-1.0746080734438168E-2</v>
      </c>
      <c r="DC123" s="3">
        <f t="shared" si="84"/>
        <v>44819</v>
      </c>
      <c r="DD123" s="2">
        <f t="shared" si="85"/>
        <v>1.5011544569518663E-3</v>
      </c>
      <c r="DE123" s="2">
        <f t="shared" si="86"/>
        <v>8.3969047070756725E-5</v>
      </c>
      <c r="DF123" s="2" t="e">
        <f>NA()</f>
        <v>#N/A</v>
      </c>
      <c r="DG123" s="2">
        <f t="shared" si="87"/>
        <v>-1.291151522395638E-4</v>
      </c>
      <c r="DH123" s="69"/>
      <c r="DI123" s="3">
        <f t="shared" si="122"/>
        <v>44819</v>
      </c>
      <c r="DJ123" s="2">
        <f t="shared" si="123"/>
        <v>4.184675082449088E-2</v>
      </c>
      <c r="DK123" s="2">
        <f t="shared" si="124"/>
        <v>4.0430473777073359E-2</v>
      </c>
      <c r="DL123" s="2" t="e">
        <f>NA()</f>
        <v>#N/A</v>
      </c>
      <c r="DM123" s="2">
        <f t="shared" si="125"/>
        <v>1.3164498802038585E-2</v>
      </c>
      <c r="DO123" s="2">
        <f t="shared" si="106"/>
        <v>1.5996898539147361E-2</v>
      </c>
      <c r="DP123" s="72">
        <f t="shared" si="107"/>
        <v>-1.291151522395638E-4</v>
      </c>
      <c r="DQ123" s="72">
        <v>1.0999999999999999E-2</v>
      </c>
      <c r="DR123" s="72">
        <f t="shared" si="112"/>
        <v>-8.8783877147157445E-5</v>
      </c>
      <c r="DS123" s="2" cm="1">
        <f t="array" ref="DS123">PRODUCT($DR$68:DR123+1)-1</f>
        <v>-2.9840098303351992E-3</v>
      </c>
      <c r="DT123" s="2" cm="1">
        <f t="array" ref="DT123">PRODUCT($DP$68:DP123+1)-1</f>
        <v>-4.9988417482249581E-3</v>
      </c>
      <c r="DU123" s="72">
        <f>DS123-MAX($DS$68:DS123)</f>
        <v>-3.6539912346992276E-3</v>
      </c>
      <c r="EM123" s="72"/>
      <c r="EN123" s="72"/>
      <c r="EO123" s="72"/>
      <c r="EP123" s="72"/>
      <c r="EQ123" s="72"/>
      <c r="ER123" s="72"/>
      <c r="ES123" s="72"/>
      <c r="ET123" s="72"/>
      <c r="EU123" s="72"/>
      <c r="EV123" s="72"/>
      <c r="EX123" s="72"/>
      <c r="EY123" s="72"/>
      <c r="EZ123" s="72"/>
      <c r="FP123" s="3"/>
      <c r="FR123" s="2"/>
    </row>
    <row r="124" spans="1:174" x14ac:dyDescent="0.3">
      <c r="A124" s="3">
        <f t="shared" si="113"/>
        <v>45916</v>
      </c>
      <c r="B124" s="47" t="s">
        <v>209</v>
      </c>
      <c r="C124" s="2">
        <f>VLOOKUP(C$1,EMD_Returns!$B:$XFD,MATCH('Headline Attribution'!$B124,EMD_Returns!$8:$8,0)-1,FALSE)/100</f>
        <v>-5.7841222068100195E-4</v>
      </c>
      <c r="D124" s="2">
        <f>VLOOKUP(D$1,EMD_Returns!$B:$XFD,MATCH('Headline Attribution'!$B124,EMD_Returns!$8:$8,0)-1,FALSE)/100</f>
        <v>3.5699767924111097E-3</v>
      </c>
      <c r="E124" s="2">
        <f>VLOOKUP(E$1,EMD_Returns!$B:$XFD,MATCH('Headline Attribution'!$B124,EMD_Returns!$8:$8,0)-1,FALSE)/100</f>
        <v>3.9576425286127499E-3</v>
      </c>
      <c r="F124" s="2">
        <f>VLOOKUP(F$1,EMD_Returns!$B:$XFD,MATCH('Headline Attribution'!$B124,EMD_Returns!$8:$8,0)-1,FALSE)/100</f>
        <v>2.37623158561773E-3</v>
      </c>
      <c r="G124" s="2"/>
      <c r="I124" s="9">
        <f t="shared" si="63"/>
        <v>45916</v>
      </c>
      <c r="J124" s="2">
        <f>VLOOKUP(J$1,EMD_Returns!$B:$XFD,MATCH('Headline Attribution'!$B124,EMD_Returns!$8:$8,0)-1,FALSE)/100</f>
        <v>2.2007541316877398E-3</v>
      </c>
      <c r="K124" s="85">
        <f>VLOOKUP(K$1,EMD_Returns!$B:$XFD,MATCH('Headline Attribution'!$B124,EMD_Returns!$32:$32,0)-1,FALSE)/100</f>
        <v>1.9420599999999699E-3</v>
      </c>
      <c r="L124" s="2">
        <f t="shared" si="114"/>
        <v>2.5869413168776991E-4</v>
      </c>
      <c r="M124" s="2">
        <f t="shared" si="115"/>
        <v>1.0178991681830896E-2</v>
      </c>
      <c r="N124" s="2" t="e">
        <f t="shared" si="116"/>
        <v>#N/A</v>
      </c>
      <c r="O124" s="2">
        <f t="array" ref="O124">(PRODUCT($J$2:J124+1))-1</f>
        <v>8.2931448193536372E-2</v>
      </c>
      <c r="P124" s="2">
        <f t="array" ref="P124">(PRODUCT($K$2:K124+1))-1</f>
        <v>7.2752456511705477E-2</v>
      </c>
      <c r="Q124" s="69">
        <f t="shared" si="117"/>
        <v>108.29314481935354</v>
      </c>
      <c r="R124" s="69">
        <f t="shared" si="118"/>
        <v>107.27524565117051</v>
      </c>
      <c r="T124" s="3">
        <f t="shared" si="64"/>
        <v>45916</v>
      </c>
      <c r="U124" s="70">
        <f>VLOOKUP(U$1,Market_Values!B:XFD,MATCH('Headline Attribution'!$B124,EMD_Returns!$8:$8,0)-1,FALSE)</f>
        <v>195138293.85065201</v>
      </c>
      <c r="V124" s="70">
        <f>VLOOKUP(V$1,Market_Values!$B:$XFD,MATCH('Headline Attribution'!$B124,EMD_Returns!$8:$8,0)-1,FALSE)</f>
        <v>201920161.51264</v>
      </c>
      <c r="W124" s="70">
        <f>VLOOKUP(W$1,Market_Values!$B:$XFD,MATCH('Headline Attribution'!$B124,EMD_Returns!$8:$8,0)-1,FALSE)</f>
        <v>108745186.43573999</v>
      </c>
      <c r="X124" s="70">
        <f>VLOOKUP(X$1,Market_Values!$B:$XFD,MATCH('Headline Attribution'!$B124,EMD_Returns!$8:$8,0)-1,FALSE)</f>
        <v>426236884.47031897</v>
      </c>
      <c r="Y124" s="70"/>
      <c r="Z124" s="71"/>
      <c r="AA124" s="3">
        <f t="shared" si="65"/>
        <v>45916</v>
      </c>
      <c r="AB124" s="72">
        <f t="shared" si="89"/>
        <v>-5.7841222068100195E-4</v>
      </c>
      <c r="AC124" s="72">
        <f t="shared" si="90"/>
        <v>3.5699767924111097E-3</v>
      </c>
      <c r="AD124" s="72">
        <f t="shared" si="91"/>
        <v>3.9576425286127499E-3</v>
      </c>
      <c r="AE124" s="72">
        <f t="shared" si="92"/>
        <v>2.37623158561773E-3</v>
      </c>
      <c r="AF124" s="72"/>
      <c r="AG124" s="2"/>
      <c r="AH124" s="9">
        <f t="shared" si="66"/>
        <v>45916</v>
      </c>
      <c r="AI124" s="2">
        <f t="array" ref="AI124">PRODUCT(AB$2:AB124+1)-1</f>
        <v>6.2822477734055582E-2</v>
      </c>
      <c r="AJ124" s="2">
        <f t="array" ref="AJ124">PRODUCT($AC$2:AC124+1)-1</f>
        <v>7.5842054337823539E-2</v>
      </c>
      <c r="AK124" s="2" cm="1">
        <f t="array" ref="AK124">PRODUCT($AD$119:AD124+1)-1</f>
        <v>3.4329156025421081E-3</v>
      </c>
      <c r="AL124" s="2">
        <f t="array" ref="AL124">PRODUCT(AE$2:AE124+1)-1</f>
        <v>8.2085937043998136E-2</v>
      </c>
      <c r="AM124" s="2"/>
      <c r="AN124" s="2"/>
      <c r="AO124" s="3">
        <f t="shared" si="67"/>
        <v>45916</v>
      </c>
      <c r="AP124" s="2">
        <f t="shared" si="94"/>
        <v>2.2007541316876912E-3</v>
      </c>
      <c r="AQ124" s="2">
        <f t="shared" si="68"/>
        <v>2.5869413168772134E-4</v>
      </c>
      <c r="AR124" s="2">
        <f t="shared" si="95"/>
        <v>1.0178991681830896E-2</v>
      </c>
      <c r="AS124" s="2" t="e">
        <f t="shared" si="119"/>
        <v>#N/A</v>
      </c>
      <c r="AT124" s="2">
        <f t="array" ref="AT124">PRODUCT($AP$2:AP124+1)-1</f>
        <v>8.9722878515562599E-2</v>
      </c>
      <c r="AU124" s="2">
        <f t="shared" si="69"/>
        <v>7.2752456511705477E-2</v>
      </c>
      <c r="AV124" s="69">
        <f t="shared" si="120"/>
        <v>108.97228785155633</v>
      </c>
      <c r="AW124" s="69">
        <f t="shared" si="70"/>
        <v>107.27524565117051</v>
      </c>
      <c r="AX124" s="2"/>
      <c r="AY124" s="2">
        <f t="shared" si="108"/>
        <v>3.3012836355471968E-3</v>
      </c>
      <c r="AZ124" s="2">
        <f t="shared" si="109"/>
        <v>2.9367022079315776E-3</v>
      </c>
      <c r="BA124" s="2">
        <f t="shared" si="121"/>
        <v>-3.6458142761561924E-4</v>
      </c>
      <c r="BB124" s="2">
        <f t="shared" si="110"/>
        <v>-2.8825019978874359E-4</v>
      </c>
      <c r="BC124" s="2"/>
      <c r="BD124" s="78">
        <f t="shared" si="71"/>
        <v>45916</v>
      </c>
      <c r="BE124" s="2">
        <f t="shared" si="111"/>
        <v>2.1361689425647167E-3</v>
      </c>
      <c r="BF124" s="72">
        <f t="shared" si="100"/>
        <v>-2.8825019978874359E-4</v>
      </c>
      <c r="BG124" s="2" cm="1">
        <f t="array" ref="BG124">(PRODUCT(BF$2:BF124+1))-1</f>
        <v>3.2550713849084367E-3</v>
      </c>
      <c r="BH124" s="72">
        <f t="shared" si="101"/>
        <v>6.9239202969224589E-3</v>
      </c>
      <c r="BI124" s="73">
        <f t="shared" si="102"/>
        <v>241113.4146410166</v>
      </c>
      <c r="BJ124" s="74">
        <f>SUM($BI$2:BI124)</f>
        <v>20057651.000150692</v>
      </c>
      <c r="BK124" s="72">
        <f t="shared" si="72"/>
        <v>8.0053326536686084E-4</v>
      </c>
      <c r="BL124" s="2">
        <f>SUM($BK$2:BK124)</f>
        <v>5.7572442784039057E-3</v>
      </c>
      <c r="BM124" s="2"/>
      <c r="BN124" s="79">
        <f t="shared" si="73"/>
        <v>45916</v>
      </c>
      <c r="BO124" s="2">
        <f t="array" ref="BO124">(PRODUCT(AB$2:AB124+1)-1)-(PRODUCT($K$2:$K124+1)-1)</f>
        <v>-9.9299787776498949E-3</v>
      </c>
      <c r="BP124" s="2">
        <f t="array" ref="BP124">AJ124-(PRODUCT($K$2:K124+1)-1)</f>
        <v>3.0895978261180623E-3</v>
      </c>
      <c r="BQ124" s="2" cm="1">
        <f t="array" ref="BQ124">AK124-(PRODUCT($L$2:L124+1)-1)</f>
        <v>-6.0757524982038014E-3</v>
      </c>
      <c r="BR124" s="2">
        <f t="array" ref="BR124">(PRODUCT(AE$2:AE124+1)-1)-(PRODUCT($K$2:$K124+1)-1)</f>
        <v>9.3334805322926595E-3</v>
      </c>
      <c r="BS124" s="2"/>
      <c r="BT124" s="3">
        <f t="shared" si="74"/>
        <v>45916</v>
      </c>
      <c r="BU124" s="2">
        <f t="shared" si="75"/>
        <v>3.5699767924111097E-3</v>
      </c>
      <c r="BV124" s="2">
        <f t="shared" si="76"/>
        <v>1.6279167924111398E-3</v>
      </c>
      <c r="BW124" s="2" cm="1">
        <f t="array" ref="BW124">PRODUCT($BU$2:BU124+1)-1</f>
        <v>7.5842054337823539E-2</v>
      </c>
      <c r="BX124" s="2">
        <f t="array" ref="BX124">BW124-(PRODUCT($K$2:K124+1)-1)</f>
        <v>3.0895978261180623E-3</v>
      </c>
      <c r="BY124" s="2">
        <f t="shared" si="77"/>
        <v>1.7466158890398797E-4</v>
      </c>
      <c r="BZ124" s="2"/>
      <c r="CC124" s="3">
        <v>44820</v>
      </c>
      <c r="CD124" s="2">
        <v>-8.5541353283858906E-3</v>
      </c>
      <c r="CE124" s="2">
        <v>-8.8485285635198103E-3</v>
      </c>
      <c r="CF124" s="2" t="e">
        <f>NA()</f>
        <v>#N/A</v>
      </c>
      <c r="CG124" s="2">
        <v>-9.89372448331227E-3</v>
      </c>
      <c r="CH124" s="2">
        <v>-1.0704793944491198E-2</v>
      </c>
      <c r="CJ124" s="9">
        <f t="shared" si="78"/>
        <v>44820</v>
      </c>
      <c r="CK124" s="2">
        <f t="array" ref="CK124">PRODUCT(CD$2:CD124+1)-1</f>
        <v>-6.3363290274139006E-2</v>
      </c>
      <c r="CL124" s="2">
        <f t="array" ref="CL124">PRODUCT(CE$2:CE124+1)-1</f>
        <v>-6.1501847547315802E-2</v>
      </c>
      <c r="CM124" s="2"/>
      <c r="CN124" s="2">
        <f t="array" ref="CN124">PRODUCT(CG$2:CG124+1)-1</f>
        <v>-9.8684078839004763E-2</v>
      </c>
      <c r="CO124" s="2">
        <f t="array" ref="CO124">PRODUCT(CH$2:CH124+1)-1</f>
        <v>-0.10253186190731878</v>
      </c>
      <c r="CQ124" s="9">
        <f t="shared" si="79"/>
        <v>44820</v>
      </c>
      <c r="CR124" s="72">
        <f t="shared" si="80"/>
        <v>3.9168571633179772E-2</v>
      </c>
      <c r="CS124" s="72">
        <f t="shared" si="81"/>
        <v>4.1030014360002975E-2</v>
      </c>
      <c r="CT124" s="72"/>
      <c r="CU124" s="72">
        <f t="shared" si="82"/>
        <v>3.8477830683140146E-3</v>
      </c>
      <c r="CV124" s="72"/>
      <c r="CW124" s="3">
        <f t="shared" si="83"/>
        <v>44820</v>
      </c>
      <c r="CX124" s="75">
        <f t="shared" si="103"/>
        <v>89.806560436661314</v>
      </c>
      <c r="CY124" s="75">
        <f t="shared" si="104"/>
        <v>89.351953134495318</v>
      </c>
      <c r="CZ124" s="75">
        <f t="shared" si="105"/>
        <v>100.50878272518756</v>
      </c>
      <c r="DA124" s="72">
        <f>(CZ124/MAX($CZ$2:CZ124))-1</f>
        <v>-9.9350451220581171E-3</v>
      </c>
      <c r="DC124" s="3">
        <f t="shared" si="84"/>
        <v>44820</v>
      </c>
      <c r="DD124" s="2">
        <f t="shared" si="85"/>
        <v>2.1506586161053071E-3</v>
      </c>
      <c r="DE124" s="2">
        <f t="shared" si="86"/>
        <v>1.8562653809713874E-3</v>
      </c>
      <c r="DF124" s="2" t="e">
        <f>NA()</f>
        <v>#N/A</v>
      </c>
      <c r="DG124" s="2">
        <f t="shared" si="87"/>
        <v>8.1106946117892771E-4</v>
      </c>
      <c r="DH124" s="69"/>
      <c r="DI124" s="3">
        <f t="shared" si="122"/>
        <v>44820</v>
      </c>
      <c r="DJ124" s="2">
        <f t="shared" si="123"/>
        <v>4.2010530447193009E-2</v>
      </c>
      <c r="DK124" s="2">
        <f t="shared" si="124"/>
        <v>3.963917199939631E-2</v>
      </c>
      <c r="DL124" s="2" t="e">
        <f>NA()</f>
        <v>#N/A</v>
      </c>
      <c r="DM124" s="2">
        <f t="shared" si="125"/>
        <v>1.3406915803864456E-2</v>
      </c>
      <c r="DO124" s="2">
        <f t="shared" si="106"/>
        <v>1.5919468952512266E-2</v>
      </c>
      <c r="DP124" s="72">
        <f t="shared" si="107"/>
        <v>8.1106946117892771E-4</v>
      </c>
      <c r="DQ124" s="72">
        <v>1.0999999999999999E-2</v>
      </c>
      <c r="DR124" s="72">
        <f t="shared" si="112"/>
        <v>5.60431010580931E-4</v>
      </c>
      <c r="DS124" s="2" cm="1">
        <f t="array" ref="DS124">PRODUCT($DR$68:DR124+1)-1</f>
        <v>-2.4252511513991326E-3</v>
      </c>
      <c r="DT124" s="2" cm="1">
        <f t="array" ref="DT124">PRODUCT($DP$68:DP124+1)-1</f>
        <v>-4.1918266949292349E-3</v>
      </c>
      <c r="DU124" s="72">
        <f>DS124-MAX($DS$68:DS124)</f>
        <v>-3.095232555763161E-3</v>
      </c>
      <c r="EM124" s="72"/>
      <c r="EN124" s="72"/>
      <c r="EO124" s="72"/>
      <c r="EP124" s="72"/>
      <c r="EQ124" s="72"/>
      <c r="ER124" s="72"/>
      <c r="ES124" s="72"/>
      <c r="ET124" s="72"/>
      <c r="EU124" s="72"/>
      <c r="EV124" s="72"/>
      <c r="EX124" s="72"/>
      <c r="EY124" s="72"/>
      <c r="EZ124" s="72"/>
      <c r="FP124" s="3"/>
      <c r="FR124" s="2"/>
    </row>
    <row r="125" spans="1:174" x14ac:dyDescent="0.3">
      <c r="A125" s="3">
        <f t="shared" si="113"/>
        <v>45917</v>
      </c>
      <c r="B125" s="47" t="s">
        <v>210</v>
      </c>
      <c r="C125" s="2">
        <f>VLOOKUP(C$1,EMD_Returns!$B:$XFD,MATCH('Headline Attribution'!$B125,EMD_Returns!$8:$8,0)-1,FALSE)/100</f>
        <v>-3.4596655625618295E-4</v>
      </c>
      <c r="D125" s="2">
        <f>VLOOKUP(D$1,EMD_Returns!$B:$XFD,MATCH('Headline Attribution'!$B125,EMD_Returns!$8:$8,0)-1,FALSE)/100</f>
        <v>-1.9618883700905903E-3</v>
      </c>
      <c r="E125" s="2">
        <f>VLOOKUP(E$1,EMD_Returns!$B:$XFD,MATCH('Headline Attribution'!$B125,EMD_Returns!$8:$8,0)-1,FALSE)/100</f>
        <v>-8.2273835736446099E-4</v>
      </c>
      <c r="F125" s="2">
        <f>VLOOKUP(F$1,EMD_Returns!$B:$XFD,MATCH('Headline Attribution'!$B125,EMD_Returns!$8:$8,0)-1,FALSE)/100</f>
        <v>-1.43243380722735E-3</v>
      </c>
      <c r="G125" s="2"/>
      <c r="I125" s="9">
        <f t="shared" si="63"/>
        <v>45917</v>
      </c>
      <c r="J125" s="2">
        <f>VLOOKUP(J$1,EMD_Returns!$B:$XFD,MATCH('Headline Attribution'!$B125,EMD_Returns!$8:$8,0)-1,FALSE)/100</f>
        <v>-1.24919336905649E-3</v>
      </c>
      <c r="K125" s="85">
        <f>VLOOKUP(K$1,EMD_Returns!$B:$XFD,MATCH('Headline Attribution'!$B125,EMD_Returns!$32:$32,0)-1,FALSE)/100</f>
        <v>-5.6514955999997795E-4</v>
      </c>
      <c r="L125" s="2">
        <f t="shared" si="114"/>
        <v>-6.8404380905651206E-4</v>
      </c>
      <c r="M125" s="2">
        <f t="shared" si="115"/>
        <v>9.432466476391177E-3</v>
      </c>
      <c r="N125" s="2" t="e">
        <f t="shared" si="116"/>
        <v>#N/A</v>
      </c>
      <c r="O125" s="2">
        <f t="array" ref="O125">(PRODUCT($J$2:J125+1))-1</f>
        <v>8.1578657409310251E-2</v>
      </c>
      <c r="P125" s="2">
        <f t="array" ref="P125">(PRODUCT($K$2:K125+1))-1</f>
        <v>7.2146190932919074E-2</v>
      </c>
      <c r="Q125" s="69">
        <f t="shared" si="117"/>
        <v>108.15786574093093</v>
      </c>
      <c r="R125" s="69">
        <f t="shared" si="118"/>
        <v>107.21461909329186</v>
      </c>
      <c r="T125" s="3">
        <f t="shared" si="64"/>
        <v>45917</v>
      </c>
      <c r="U125" s="70">
        <f>VLOOKUP(U$1,Market_Values!B:XFD,MATCH('Headline Attribution'!$B125,EMD_Returns!$8:$8,0)-1,FALSE)</f>
        <v>195025423.47676599</v>
      </c>
      <c r="V125" s="70">
        <f>VLOOKUP(V$1,Market_Values!$B:$XFD,MATCH('Headline Attribution'!$B125,EMD_Returns!$8:$8,0)-1,FALSE)</f>
        <v>202641011.80316001</v>
      </c>
      <c r="W125" s="70">
        <f>VLOOKUP(W$1,Market_Values!$B:$XFD,MATCH('Headline Attribution'!$B125,EMD_Returns!$8:$8,0)-1,FALSE)</f>
        <v>109175561.01036</v>
      </c>
      <c r="X125" s="70">
        <f>VLOOKUP(X$1,Market_Values!$B:$XFD,MATCH('Headline Attribution'!$B125,EMD_Returns!$8:$8,0)-1,FALSE)</f>
        <v>427249691.57481402</v>
      </c>
      <c r="Y125" s="70"/>
      <c r="Z125" s="71"/>
      <c r="AA125" s="3">
        <f t="shared" si="65"/>
        <v>45917</v>
      </c>
      <c r="AB125" s="72">
        <f t="shared" si="89"/>
        <v>-3.4596655625618295E-4</v>
      </c>
      <c r="AC125" s="72">
        <f t="shared" si="90"/>
        <v>-1.9618883700905903E-3</v>
      </c>
      <c r="AD125" s="72">
        <f t="shared" si="91"/>
        <v>-8.2273835736446099E-4</v>
      </c>
      <c r="AE125" s="72">
        <f t="shared" si="92"/>
        <v>-1.43243380722735E-3</v>
      </c>
      <c r="AF125" s="72"/>
      <c r="AG125" s="2"/>
      <c r="AH125" s="9">
        <f t="shared" si="66"/>
        <v>45917</v>
      </c>
      <c r="AI125" s="2">
        <f t="array" ref="AI125">PRODUCT(AB$2:AB125+1)-1</f>
        <v>6.2454776701522219E-2</v>
      </c>
      <c r="AJ125" s="2">
        <f t="array" ref="AJ125">PRODUCT($AC$2:AC125+1)-1</f>
        <v>7.3731372323363686E-2</v>
      </c>
      <c r="AK125" s="2" cm="1">
        <f t="array" ref="AK125">PRODUCT($AD$119:AD125+1)-1</f>
        <v>2.6073528538337332E-3</v>
      </c>
      <c r="AL125" s="2">
        <f t="array" ref="AL125">PRODUCT(AE$2:AE125+1)-1</f>
        <v>8.0535920565451002E-2</v>
      </c>
      <c r="AM125" s="2"/>
      <c r="AN125" s="2"/>
      <c r="AO125" s="3">
        <f t="shared" si="67"/>
        <v>45917</v>
      </c>
      <c r="AP125" s="2">
        <f t="shared" si="94"/>
        <v>-1.2491933690565238E-3</v>
      </c>
      <c r="AQ125" s="2">
        <f t="shared" si="68"/>
        <v>-6.8404380905654589E-4</v>
      </c>
      <c r="AR125" s="2">
        <f t="shared" si="95"/>
        <v>9.432466476391177E-3</v>
      </c>
      <c r="AS125" s="2" t="e">
        <f t="shared" si="119"/>
        <v>#N/A</v>
      </c>
      <c r="AT125" s="2">
        <f t="array" ref="AT125">PRODUCT($AP$2:AP125+1)-1</f>
        <v>8.8361603921611742E-2</v>
      </c>
      <c r="AU125" s="2">
        <f t="shared" si="69"/>
        <v>7.2146190932919074E-2</v>
      </c>
      <c r="AV125" s="69">
        <f t="shared" si="120"/>
        <v>108.83616039216125</v>
      </c>
      <c r="AW125" s="69">
        <f t="shared" si="70"/>
        <v>107.21461909329186</v>
      </c>
      <c r="AX125" s="2"/>
      <c r="AY125" s="2">
        <f t="shared" si="108"/>
        <v>-1.4056868448941336E-3</v>
      </c>
      <c r="AZ125" s="2">
        <f t="shared" si="109"/>
        <v>-1.4875376152355092E-3</v>
      </c>
      <c r="BA125" s="2">
        <f t="shared" si="121"/>
        <v>-8.1850770341375606E-5</v>
      </c>
      <c r="BB125" s="2">
        <f t="shared" si="110"/>
        <v>-6.4761461705935053E-5</v>
      </c>
      <c r="BC125" s="2"/>
      <c r="BD125" s="78">
        <f t="shared" si="71"/>
        <v>45917</v>
      </c>
      <c r="BE125" s="2">
        <f t="shared" si="111"/>
        <v>-1.2245181500834103E-3</v>
      </c>
      <c r="BF125" s="72">
        <f t="shared" si="100"/>
        <v>-6.4761461705935053E-5</v>
      </c>
      <c r="BG125" s="2" cm="1">
        <f t="array" ref="BG125">(PRODUCT(BF$2:BF125+1))-1</f>
        <v>3.19009912002155E-3</v>
      </c>
      <c r="BH125" s="72">
        <f t="shared" si="101"/>
        <v>6.2423673563696269E-3</v>
      </c>
      <c r="BI125" s="73">
        <f t="shared" si="102"/>
        <v>-638959.63617530116</v>
      </c>
      <c r="BJ125" s="74">
        <f>SUM($BI$2:BI125)</f>
        <v>19418691.363975391</v>
      </c>
      <c r="BK125" s="72">
        <f t="shared" si="72"/>
        <v>-2.6301946515209888E-4</v>
      </c>
      <c r="BL125" s="2">
        <f>SUM($BK$2:BK125)</f>
        <v>5.4942248132518069E-3</v>
      </c>
      <c r="BM125" s="2"/>
      <c r="BN125" s="79">
        <f t="shared" si="73"/>
        <v>45917</v>
      </c>
      <c r="BO125" s="2">
        <f t="array" ref="BO125">(PRODUCT(AB$2:AB125+1)-1)-(PRODUCT($K$2:$K125+1)-1)</f>
        <v>-9.6914142313968554E-3</v>
      </c>
      <c r="BP125" s="2">
        <f t="array" ref="BP125">AJ125-(PRODUCT($K$2:K125+1)-1)</f>
        <v>1.5851813904446121E-3</v>
      </c>
      <c r="BQ125" s="2" cm="1">
        <f t="array" ref="BQ125">AK125-(PRODUCT($L$2:L125+1)-1)</f>
        <v>-6.2107670923090552E-3</v>
      </c>
      <c r="BR125" s="2">
        <f t="array" ref="BR125">(PRODUCT(AE$2:AE125+1)-1)-(PRODUCT($K$2:$K125+1)-1)</f>
        <v>8.3897296325319282E-3</v>
      </c>
      <c r="BS125" s="2"/>
      <c r="BT125" s="3">
        <f t="shared" si="74"/>
        <v>45917</v>
      </c>
      <c r="BU125" s="2">
        <f t="shared" si="75"/>
        <v>-1.9618883700905903E-3</v>
      </c>
      <c r="BV125" s="2">
        <f t="shared" si="76"/>
        <v>-1.3967388100906124E-3</v>
      </c>
      <c r="BW125" s="2" cm="1">
        <f t="array" ref="BW125">PRODUCT($BU$2:BU125+1)-1</f>
        <v>7.3731372323363686E-2</v>
      </c>
      <c r="BX125" s="2">
        <f t="array" ref="BX125">BW125-(PRODUCT($K$2:K125+1)-1)</f>
        <v>1.5851813904446121E-3</v>
      </c>
      <c r="BY125" s="2">
        <f t="shared" si="77"/>
        <v>-1.4952909101277937E-4</v>
      </c>
      <c r="BZ125" s="2"/>
      <c r="CC125" s="3">
        <v>44823</v>
      </c>
      <c r="CD125" s="2">
        <v>1.6405943042614398E-3</v>
      </c>
      <c r="CE125" s="2">
        <v>2.1075649637902799E-3</v>
      </c>
      <c r="CF125" s="2" t="e">
        <f>NA()</f>
        <v>#N/A</v>
      </c>
      <c r="CG125" s="2">
        <v>1.28510787892511E-3</v>
      </c>
      <c r="CH125" s="2">
        <v>2E-3</v>
      </c>
      <c r="CJ125" s="9">
        <f t="shared" si="78"/>
        <v>44823</v>
      </c>
      <c r="CK125" s="2">
        <f t="array" ref="CK125">PRODUCT(CD$2:CD125+1)-1</f>
        <v>-6.1826649423000535E-2</v>
      </c>
      <c r="CL125" s="2">
        <f t="array" ref="CL125">PRODUCT(CE$2:CE125+1)-1</f>
        <v>-5.9523901722624672E-2</v>
      </c>
      <c r="CM125" s="2"/>
      <c r="CN125" s="2">
        <f t="array" ref="CN125">PRODUCT(CG$2:CG125+1)-1</f>
        <v>-9.7525790647320143E-2</v>
      </c>
      <c r="CO125" s="2">
        <f t="array" ref="CO125">PRODUCT(CH$2:CH125+1)-1</f>
        <v>-0.10073692563113346</v>
      </c>
      <c r="CQ125" s="9">
        <f t="shared" si="79"/>
        <v>44823</v>
      </c>
      <c r="CR125" s="72">
        <f t="shared" si="80"/>
        <v>3.8910276208132921E-2</v>
      </c>
      <c r="CS125" s="72">
        <f t="shared" si="81"/>
        <v>4.1213023908508783E-2</v>
      </c>
      <c r="CT125" s="72"/>
      <c r="CU125" s="72">
        <f t="shared" si="82"/>
        <v>3.211134983813313E-3</v>
      </c>
      <c r="CV125" s="72"/>
      <c r="CW125" s="3">
        <f t="shared" si="83"/>
        <v>44823</v>
      </c>
      <c r="CX125" s="75">
        <f t="shared" si="103"/>
        <v>89.921971555057638</v>
      </c>
      <c r="CY125" s="75">
        <f t="shared" si="104"/>
        <v>89.530657040764311</v>
      </c>
      <c r="CZ125" s="75">
        <f t="shared" si="105"/>
        <v>100.43707320735417</v>
      </c>
      <c r="DA125" s="72">
        <f>(CZ125/MAX($CZ$2:CZ125))-1</f>
        <v>-1.0641422003888956E-2</v>
      </c>
      <c r="DC125" s="3">
        <f t="shared" si="84"/>
        <v>44823</v>
      </c>
      <c r="DD125" s="2">
        <f t="shared" si="85"/>
        <v>-3.5940569573856022E-4</v>
      </c>
      <c r="DE125" s="2">
        <f t="shared" si="86"/>
        <v>1.0756496379027989E-4</v>
      </c>
      <c r="DF125" s="2" t="e">
        <f>NA()</f>
        <v>#N/A</v>
      </c>
      <c r="DG125" s="2">
        <f t="shared" si="87"/>
        <v>-7.1489212107489009E-4</v>
      </c>
      <c r="DH125" s="69"/>
      <c r="DI125" s="3">
        <f t="shared" si="122"/>
        <v>44823</v>
      </c>
      <c r="DJ125" s="2">
        <f t="shared" si="123"/>
        <v>4.1624335172449345E-2</v>
      </c>
      <c r="DK125" s="2">
        <f t="shared" si="124"/>
        <v>3.961694891884119E-2</v>
      </c>
      <c r="DL125" s="2" t="e">
        <f>NA()</f>
        <v>#N/A</v>
      </c>
      <c r="DM125" s="2">
        <f t="shared" si="125"/>
        <v>1.3642814644274946E-2</v>
      </c>
      <c r="DO125" s="2">
        <f t="shared" si="106"/>
        <v>1.5594671247049002E-2</v>
      </c>
      <c r="DP125" s="72">
        <f t="shared" si="107"/>
        <v>-7.1489212107489009E-4</v>
      </c>
      <c r="DQ125" s="72">
        <v>1.0999999999999999E-2</v>
      </c>
      <c r="DR125" s="72">
        <f t="shared" si="112"/>
        <v>-5.0426284768983955E-4</v>
      </c>
      <c r="DS125" s="2" cm="1">
        <f t="array" ref="DS125">PRODUCT($DR$68:DR125+1)-1</f>
        <v>-2.9282910350370006E-3</v>
      </c>
      <c r="DT125" s="2" cm="1">
        <f t="array" ref="DT125">PRODUCT($DP$68:DP125+1)-1</f>
        <v>-4.9037221121269736E-3</v>
      </c>
      <c r="DU125" s="72">
        <f>DS125-MAX($DS$68:DS125)</f>
        <v>-3.598272439401029E-3</v>
      </c>
      <c r="EM125" s="72"/>
      <c r="EN125" s="72"/>
      <c r="EO125" s="72"/>
      <c r="EP125" s="72"/>
      <c r="EQ125" s="72"/>
      <c r="ER125" s="72"/>
      <c r="ES125" s="72"/>
      <c r="ET125" s="72"/>
      <c r="EU125" s="72"/>
      <c r="EV125" s="72"/>
      <c r="EX125" s="72"/>
      <c r="EY125" s="72"/>
      <c r="EZ125" s="72"/>
      <c r="FP125" s="3"/>
      <c r="FR125" s="2"/>
    </row>
    <row r="126" spans="1:174" x14ac:dyDescent="0.3">
      <c r="A126" s="3">
        <f t="shared" si="113"/>
        <v>45918</v>
      </c>
      <c r="B126" s="47" t="s">
        <v>211</v>
      </c>
      <c r="C126" s="2">
        <f>VLOOKUP(C$1,EMD_Returns!$B:$XFD,MATCH('Headline Attribution'!$B126,EMD_Returns!$8:$8,0)-1,FALSE)/100</f>
        <v>-2.9583175357573697E-3</v>
      </c>
      <c r="D126" s="2">
        <f>VLOOKUP(D$1,EMD_Returns!$B:$XFD,MATCH('Headline Attribution'!$B126,EMD_Returns!$8:$8,0)-1,FALSE)/100</f>
        <v>-3.4204492515513803E-3</v>
      </c>
      <c r="E126" s="2">
        <f>VLOOKUP(E$1,EMD_Returns!$B:$XFD,MATCH('Headline Attribution'!$B126,EMD_Returns!$8:$8,0)-1,FALSE)/100</f>
        <v>-9.7151218240731907E-4</v>
      </c>
      <c r="F126" s="2">
        <f>VLOOKUP(F$1,EMD_Returns!$B:$XFD,MATCH('Headline Attribution'!$B126,EMD_Returns!$8:$8,0)-1,FALSE)/100</f>
        <v>-3.4669305178133296E-3</v>
      </c>
      <c r="G126" s="2"/>
      <c r="I126" s="9">
        <f t="shared" si="63"/>
        <v>45918</v>
      </c>
      <c r="J126" s="2">
        <f>VLOOKUP(J$1,EMD_Returns!$B:$XFD,MATCH('Headline Attribution'!$B126,EMD_Returns!$8:$8,0)-1,FALSE)/100</f>
        <v>-3.0587805652639898E-3</v>
      </c>
      <c r="K126" s="85">
        <f>VLOOKUP(K$1,EMD_Returns!$B:$XFD,MATCH('Headline Attribution'!$B126,EMD_Returns!$32:$32,0)-1,FALSE)/100</f>
        <v>-3.3792191999999499E-3</v>
      </c>
      <c r="L126" s="2">
        <f t="shared" si="114"/>
        <v>3.2043863473596012E-4</v>
      </c>
      <c r="M126" s="2">
        <f t="shared" si="115"/>
        <v>9.7471716929105057E-3</v>
      </c>
      <c r="N126" s="2" t="e">
        <f t="shared" si="116"/>
        <v>#N/A</v>
      </c>
      <c r="O126" s="2">
        <f t="array" ref="O126">(PRODUCT($J$2:J126+1))-1</f>
        <v>7.8270345632222238E-2</v>
      </c>
      <c r="P126" s="2">
        <f t="array" ref="P126">(PRODUCT($K$2:K126+1))-1</f>
        <v>6.8523173939311732E-2</v>
      </c>
      <c r="Q126" s="69">
        <f t="shared" si="117"/>
        <v>107.82703456322214</v>
      </c>
      <c r="R126" s="69">
        <f t="shared" si="118"/>
        <v>106.85231739393113</v>
      </c>
      <c r="T126" s="3">
        <f t="shared" si="64"/>
        <v>45918</v>
      </c>
      <c r="U126" s="70">
        <f>VLOOKUP(U$1,Market_Values!B:XFD,MATCH('Headline Attribution'!$B126,EMD_Returns!$8:$8,0)-1,FALSE)</f>
        <v>194957951.20262301</v>
      </c>
      <c r="V126" s="70">
        <f>VLOOKUP(V$1,Market_Values!$B:$XFD,MATCH('Headline Attribution'!$B126,EMD_Returns!$8:$8,0)-1,FALSE)</f>
        <v>202243452.7588</v>
      </c>
      <c r="W126" s="70">
        <f>VLOOKUP(W$1,Market_Values!$B:$XFD,MATCH('Headline Attribution'!$B126,EMD_Returns!$8:$8,0)-1,FALSE)</f>
        <v>109085738.08863001</v>
      </c>
      <c r="X126" s="70">
        <f>VLOOKUP(X$1,Market_Values!$B:$XFD,MATCH('Headline Attribution'!$B126,EMD_Returns!$8:$8,0)-1,FALSE)</f>
        <v>426637694.259354</v>
      </c>
      <c r="Y126" s="70"/>
      <c r="Z126" s="71"/>
      <c r="AA126" s="3">
        <f t="shared" si="65"/>
        <v>45918</v>
      </c>
      <c r="AB126" s="72">
        <f t="shared" si="89"/>
        <v>-2.9583175357573697E-3</v>
      </c>
      <c r="AC126" s="72">
        <f t="shared" si="90"/>
        <v>-3.4204492515513803E-3</v>
      </c>
      <c r="AD126" s="72">
        <f t="shared" si="91"/>
        <v>-9.7151218240731907E-4</v>
      </c>
      <c r="AE126" s="72">
        <f t="shared" si="92"/>
        <v>-3.4669305178133296E-3</v>
      </c>
      <c r="AF126" s="72"/>
      <c r="AG126" s="2"/>
      <c r="AH126" s="9">
        <f t="shared" si="66"/>
        <v>45918</v>
      </c>
      <c r="AI126" s="2">
        <f t="array" ref="AI126">PRODUCT(AB$2:AB126+1)-1</f>
        <v>5.9311698104656863E-2</v>
      </c>
      <c r="AJ126" s="2">
        <f t="array" ref="AJ126">PRODUCT($AC$2:AC126+1)-1</f>
        <v>7.0058728654532887E-2</v>
      </c>
      <c r="AK126" s="2" cm="1">
        <f t="array" ref="AK126">PRODUCT($AD$119:AD126+1)-1</f>
        <v>1.6333075963650412E-3</v>
      </c>
      <c r="AL126" s="2">
        <f t="array" ref="AL126">PRODUCT(AE$2:AE126+1)-1</f>
        <v>7.678977760684913E-2</v>
      </c>
      <c r="AM126" s="2"/>
      <c r="AN126" s="2"/>
      <c r="AO126" s="3">
        <f t="shared" si="67"/>
        <v>45918</v>
      </c>
      <c r="AP126" s="2">
        <f t="shared" si="94"/>
        <v>-3.0587805652640067E-3</v>
      </c>
      <c r="AQ126" s="2">
        <f t="shared" si="68"/>
        <v>3.2043863473594321E-4</v>
      </c>
      <c r="AR126" s="2">
        <f t="shared" si="95"/>
        <v>9.7471716929105057E-3</v>
      </c>
      <c r="AS126" s="2" t="e">
        <f t="shared" si="119"/>
        <v>#N/A</v>
      </c>
      <c r="AT126" s="2">
        <f t="array" ref="AT126">PRODUCT($AP$2:AP126+1)-1</f>
        <v>8.5032544599556781E-2</v>
      </c>
      <c r="AU126" s="2">
        <f t="shared" si="69"/>
        <v>6.8523173939311732E-2</v>
      </c>
      <c r="AV126" s="69">
        <f t="shared" si="120"/>
        <v>108.50325445995576</v>
      </c>
      <c r="AW126" s="69">
        <f t="shared" si="70"/>
        <v>106.85231739393113</v>
      </c>
      <c r="AX126" s="2"/>
      <c r="AY126" s="2">
        <f t="shared" si="108"/>
        <v>-2.6196306505906763E-3</v>
      </c>
      <c r="AZ126" s="2">
        <f t="shared" si="109"/>
        <v>-3.0853211415412048E-3</v>
      </c>
      <c r="BA126" s="2">
        <f t="shared" si="121"/>
        <v>-4.6569049095052844E-4</v>
      </c>
      <c r="BB126" s="2">
        <f t="shared" si="110"/>
        <v>-3.6837282882308569E-4</v>
      </c>
      <c r="BC126" s="2"/>
      <c r="BD126" s="78">
        <f t="shared" si="71"/>
        <v>45918</v>
      </c>
      <c r="BE126" s="2">
        <f t="shared" si="111"/>
        <v>-3.0504193887101769E-3</v>
      </c>
      <c r="BF126" s="72">
        <f t="shared" si="100"/>
        <v>-3.6837282882308569E-4</v>
      </c>
      <c r="BG126" s="2" cm="1">
        <f t="array" ref="BG126">(PRODUCT(BF$2:BF126+1))-1</f>
        <v>2.8205511453613941E-3</v>
      </c>
      <c r="BH126" s="72">
        <f t="shared" si="101"/>
        <v>6.9266205475491116E-3</v>
      </c>
      <c r="BI126" s="73">
        <f t="shared" si="102"/>
        <v>298945.16085823969</v>
      </c>
      <c r="BJ126" s="74">
        <f>SUM($BI$2:BI126)</f>
        <v>19717636.524833631</v>
      </c>
      <c r="BK126" s="72">
        <f t="shared" si="72"/>
        <v>-3.4901752831027928E-5</v>
      </c>
      <c r="BL126" s="2">
        <f>SUM($BK$2:BK126)</f>
        <v>5.4593230604207789E-3</v>
      </c>
      <c r="BM126" s="2"/>
      <c r="BN126" s="79">
        <f t="shared" si="73"/>
        <v>45918</v>
      </c>
      <c r="BO126" s="2">
        <f t="array" ref="BO126">(PRODUCT(AB$2:AB126+1)-1)-(PRODUCT($K$2:$K126+1)-1)</f>
        <v>-9.2114758346548697E-3</v>
      </c>
      <c r="BP126" s="2">
        <f t="array" ref="BP126">AJ126-(PRODUCT($K$2:K126+1)-1)</f>
        <v>1.5355547152211546E-3</v>
      </c>
      <c r="BQ126" s="2" cm="1">
        <f t="array" ref="BQ126">AK126-(PRODUCT($L$2:L126+1)-1)</f>
        <v>-7.5080766508301977E-3</v>
      </c>
      <c r="BR126" s="2">
        <f t="array" ref="BR126">(PRODUCT(AE$2:AE126+1)-1)-(PRODUCT($K$2:$K126+1)-1)</f>
        <v>8.2666036675373977E-3</v>
      </c>
      <c r="BS126" s="2"/>
      <c r="BT126" s="3">
        <f t="shared" si="74"/>
        <v>45918</v>
      </c>
      <c r="BU126" s="2">
        <f t="shared" si="75"/>
        <v>-3.4204492515513803E-3</v>
      </c>
      <c r="BV126" s="2">
        <f t="shared" si="76"/>
        <v>-4.1230051551430398E-5</v>
      </c>
      <c r="BW126" s="2" cm="1">
        <f t="array" ref="BW126">PRODUCT($BU$2:BU126+1)-1</f>
        <v>7.0058728654532887E-2</v>
      </c>
      <c r="BX126" s="2">
        <f t="array" ref="BX126">BW126-(PRODUCT($K$2:K126+1)-1)</f>
        <v>1.5355547152211546E-3</v>
      </c>
      <c r="BY126" s="2">
        <f t="shared" si="77"/>
        <v>-4.4194398033751501E-6</v>
      </c>
      <c r="BZ126" s="2"/>
      <c r="CC126" s="3">
        <v>44824</v>
      </c>
      <c r="CD126" s="2">
        <v>-6.96984111289201E-3</v>
      </c>
      <c r="CE126" s="2">
        <v>-6.0031321543893004E-3</v>
      </c>
      <c r="CF126" s="2" t="e">
        <f>NA()</f>
        <v>#N/A</v>
      </c>
      <c r="CG126" s="2">
        <v>-7.44676702658698E-3</v>
      </c>
      <c r="CH126" s="2">
        <v>-8.8000000000000005E-3</v>
      </c>
      <c r="CJ126" s="9">
        <f t="shared" si="78"/>
        <v>44824</v>
      </c>
      <c r="CK126" s="2">
        <f t="array" ref="CK126">PRODUCT(CD$2:CD126+1)-1</f>
        <v>-6.8365568612871797E-2</v>
      </c>
      <c r="CL126" s="2">
        <f t="array" ref="CL126">PRODUCT(CE$2:CE126+1)-1</f>
        <v>-6.5169704028628206E-2</v>
      </c>
      <c r="CM126" s="2"/>
      <c r="CN126" s="2">
        <f t="array" ref="CN126">PRODUCT(CG$2:CG126+1)-1</f>
        <v>-0.10424630583187278</v>
      </c>
      <c r="CO126" s="2">
        <f t="array" ref="CO126">PRODUCT(CH$2:CH126+1)-1</f>
        <v>-0.1086504406855795</v>
      </c>
      <c r="CQ126" s="9">
        <f t="shared" si="79"/>
        <v>44824</v>
      </c>
      <c r="CR126" s="72">
        <f t="shared" si="80"/>
        <v>4.02848720727077E-2</v>
      </c>
      <c r="CS126" s="72">
        <f t="shared" si="81"/>
        <v>4.3480736656951291E-2</v>
      </c>
      <c r="CT126" s="72"/>
      <c r="CU126" s="72">
        <f t="shared" si="82"/>
        <v>4.4041348537067204E-3</v>
      </c>
      <c r="CV126" s="72"/>
      <c r="CW126" s="3">
        <f t="shared" si="83"/>
        <v>44824</v>
      </c>
      <c r="CX126" s="75">
        <f t="shared" si="103"/>
        <v>89.252343582315746</v>
      </c>
      <c r="CY126" s="75">
        <f t="shared" si="104"/>
        <v>88.742787258805578</v>
      </c>
      <c r="CZ126" s="75">
        <f t="shared" si="105"/>
        <v>100.57419463513595</v>
      </c>
      <c r="DA126" s="72">
        <f>(CZ126/MAX($CZ$2:CZ126))-1</f>
        <v>-9.2907030266154988E-3</v>
      </c>
      <c r="DC126" s="3">
        <f t="shared" si="84"/>
        <v>44824</v>
      </c>
      <c r="DD126" s="2">
        <f t="shared" si="85"/>
        <v>1.8301588871079905E-3</v>
      </c>
      <c r="DE126" s="2">
        <f t="shared" si="86"/>
        <v>2.7968678456107001E-3</v>
      </c>
      <c r="DF126" s="2" t="e">
        <f>NA()</f>
        <v>#N/A</v>
      </c>
      <c r="DG126" s="2">
        <f t="shared" si="87"/>
        <v>1.3532329734130205E-3</v>
      </c>
      <c r="DH126" s="69"/>
      <c r="DI126" s="3">
        <f t="shared" si="122"/>
        <v>44824</v>
      </c>
      <c r="DJ126" s="2">
        <f t="shared" si="123"/>
        <v>3.9521772791128257E-2</v>
      </c>
      <c r="DK126" s="2">
        <f t="shared" si="124"/>
        <v>3.46533466908499E-2</v>
      </c>
      <c r="DL126" s="2" t="e">
        <f>NA()</f>
        <v>#N/A</v>
      </c>
      <c r="DM126" s="2">
        <f t="shared" si="125"/>
        <v>1.367317394172529E-2</v>
      </c>
      <c r="DO126" s="2">
        <f t="shared" si="106"/>
        <v>1.5686100432551746E-2</v>
      </c>
      <c r="DP126" s="72">
        <f t="shared" si="107"/>
        <v>1.3532329734130205E-3</v>
      </c>
      <c r="DQ126" s="72">
        <v>1.0999999999999999E-2</v>
      </c>
      <c r="DR126" s="72">
        <f t="shared" si="112"/>
        <v>9.489651536753362E-4</v>
      </c>
      <c r="DS126" s="2" cm="1">
        <f t="array" ref="DS126">PRODUCT($DR$68:DR126+1)-1</f>
        <v>-1.9821047275137005E-3</v>
      </c>
      <c r="DT126" s="2" cm="1">
        <f t="array" ref="DT126">PRODUCT($DP$68:DP126+1)-1</f>
        <v>-3.5571250171686497E-3</v>
      </c>
      <c r="DU126" s="72">
        <f>DS126-MAX($DS$68:DS126)</f>
        <v>-2.6520861318777289E-3</v>
      </c>
      <c r="EM126" s="72"/>
      <c r="EN126" s="72"/>
      <c r="EO126" s="72"/>
      <c r="EP126" s="72"/>
      <c r="EQ126" s="72"/>
      <c r="ER126" s="72"/>
      <c r="ES126" s="72"/>
      <c r="ET126" s="72"/>
      <c r="EU126" s="72"/>
      <c r="EV126" s="72"/>
      <c r="EX126" s="72"/>
      <c r="EY126" s="72"/>
      <c r="EZ126" s="72"/>
    </row>
    <row r="127" spans="1:174" x14ac:dyDescent="0.3">
      <c r="A127" s="3">
        <f t="shared" si="113"/>
        <v>45919</v>
      </c>
      <c r="B127" s="47" t="s">
        <v>212</v>
      </c>
      <c r="C127" s="2">
        <f>VLOOKUP(C$1,EMD_Returns!$B:$XFD,MATCH('Headline Attribution'!$B127,EMD_Returns!$8:$8,0)-1,FALSE)/100</f>
        <v>-7.0406175489790002E-4</v>
      </c>
      <c r="D127" s="2">
        <f>VLOOKUP(D$1,EMD_Returns!$B:$XFD,MATCH('Headline Attribution'!$B127,EMD_Returns!$8:$8,0)-1,FALSE)/100</f>
        <v>-3.4725303865124103E-3</v>
      </c>
      <c r="E127" s="2">
        <f>VLOOKUP(E$1,EMD_Returns!$B:$XFD,MATCH('Headline Attribution'!$B127,EMD_Returns!$8:$8,0)-1,FALSE)/100</f>
        <v>-3.2138515817249401E-3</v>
      </c>
      <c r="F127" s="2">
        <f>VLOOKUP(F$1,EMD_Returns!$B:$XFD,MATCH('Headline Attribution'!$B127,EMD_Returns!$8:$8,0)-1,FALSE)/100</f>
        <v>-3.9975963469804894E-3</v>
      </c>
      <c r="G127" s="2"/>
      <c r="I127" s="9">
        <f t="shared" si="63"/>
        <v>45919</v>
      </c>
      <c r="J127" s="2">
        <f>VLOOKUP(J$1,EMD_Returns!$B:$XFD,MATCH('Headline Attribution'!$B127,EMD_Returns!$8:$8,0)-1,FALSE)/100</f>
        <v>-3.1036417282888102E-3</v>
      </c>
      <c r="K127" s="85">
        <f>VLOOKUP(K$1,EMD_Returns!$B:$XFD,MATCH('Headline Attribution'!$B127,EMD_Returns!$32:$32,0)-1,FALSE)/100</f>
        <v>-2.10955739999996E-3</v>
      </c>
      <c r="L127" s="2">
        <f t="shared" si="114"/>
        <v>-9.9408432828885021E-4</v>
      </c>
      <c r="M127" s="2">
        <f t="shared" si="115"/>
        <v>8.6547178224851695E-3</v>
      </c>
      <c r="N127" s="2" t="e">
        <f t="shared" si="116"/>
        <v>#N/A</v>
      </c>
      <c r="O127" s="2">
        <f t="array" ref="O127">(PRODUCT($J$2:J127+1))-1</f>
        <v>7.492378079314177E-2</v>
      </c>
      <c r="P127" s="2">
        <f t="array" ref="P127">(PRODUCT($K$2:K127+1))-1</f>
        <v>6.62690629706566E-2</v>
      </c>
      <c r="Q127" s="69">
        <f t="shared" si="117"/>
        <v>107.49237807931408</v>
      </c>
      <c r="R127" s="69">
        <f t="shared" si="118"/>
        <v>106.62690629706562</v>
      </c>
      <c r="T127" s="3">
        <f t="shared" si="64"/>
        <v>45919</v>
      </c>
      <c r="U127" s="70">
        <f>VLOOKUP(U$1,Market_Values!B:XFD,MATCH('Headline Attribution'!$B127,EMD_Returns!$8:$8,0)-1,FALSE)</f>
        <v>194381203.67684501</v>
      </c>
      <c r="V127" s="70">
        <f>VLOOKUP(V$1,Market_Values!$B:$XFD,MATCH('Headline Attribution'!$B127,EMD_Returns!$8:$8,0)-1,FALSE)</f>
        <v>201551689.29218</v>
      </c>
      <c r="W127" s="70">
        <f>VLOOKUP(W$1,Market_Values!$B:$XFD,MATCH('Headline Attribution'!$B127,EMD_Returns!$8:$8,0)-1,FALSE)</f>
        <v>108979759.96515</v>
      </c>
      <c r="X127" s="70">
        <f>VLOOKUP(X$1,Market_Values!$B:$XFD,MATCH('Headline Attribution'!$B127,EMD_Returns!$8:$8,0)-1,FALSE)</f>
        <v>425158570.69330502</v>
      </c>
      <c r="Y127" s="70"/>
      <c r="Z127" s="71"/>
      <c r="AA127" s="3">
        <f t="shared" si="65"/>
        <v>45919</v>
      </c>
      <c r="AB127" s="72">
        <f t="shared" si="89"/>
        <v>-7.0406175489790002E-4</v>
      </c>
      <c r="AC127" s="72">
        <f t="shared" si="90"/>
        <v>-3.4725303865124103E-3</v>
      </c>
      <c r="AD127" s="72">
        <f t="shared" si="91"/>
        <v>-3.2138515817249401E-3</v>
      </c>
      <c r="AE127" s="72">
        <f t="shared" si="92"/>
        <v>-3.9975963469804894E-3</v>
      </c>
      <c r="AF127" s="72"/>
      <c r="AG127" s="2"/>
      <c r="AH127" s="9">
        <f t="shared" si="66"/>
        <v>45919</v>
      </c>
      <c r="AI127" s="2">
        <f t="array" ref="AI127">PRODUCT(AB$2:AB127+1)-1</f>
        <v>5.8565877251505416E-2</v>
      </c>
      <c r="AJ127" s="2">
        <f t="array" ref="AJ127">PRODUCT($AC$2:AC127+1)-1</f>
        <v>6.6342917203927154E-2</v>
      </c>
      <c r="AK127" s="2" cm="1">
        <f t="array" ref="AK127">PRODUCT($AD$119:AD127+1)-1</f>
        <v>-1.5857931935618907E-3</v>
      </c>
      <c r="AL127" s="2">
        <f t="array" ref="AL127">PRODUCT(AE$2:AE127+1)-1</f>
        <v>7.2485206725422024E-2</v>
      </c>
      <c r="AM127" s="2"/>
      <c r="AN127" s="2"/>
      <c r="AO127" s="3">
        <f t="shared" si="67"/>
        <v>45919</v>
      </c>
      <c r="AP127" s="2">
        <f t="shared" si="94"/>
        <v>-3.1036417282888228E-3</v>
      </c>
      <c r="AQ127" s="2">
        <f t="shared" si="68"/>
        <v>-9.9408432828886279E-4</v>
      </c>
      <c r="AR127" s="2">
        <f t="shared" si="95"/>
        <v>8.6547178224851695E-3</v>
      </c>
      <c r="AS127" s="2" t="e">
        <f t="shared" si="119"/>
        <v>#N/A</v>
      </c>
      <c r="AT127" s="2">
        <f t="array" ref="AT127">PRODUCT($AP$2:AP127+1)-1</f>
        <v>8.1664992317586282E-2</v>
      </c>
      <c r="AU127" s="2">
        <f t="shared" si="69"/>
        <v>6.62690629706566E-2</v>
      </c>
      <c r="AV127" s="69">
        <f t="shared" si="120"/>
        <v>108.16649923175869</v>
      </c>
      <c r="AW127" s="69">
        <f t="shared" si="70"/>
        <v>106.62690629706562</v>
      </c>
      <c r="AX127" s="2"/>
      <c r="AY127" s="2">
        <f t="shared" si="108"/>
        <v>-3.5613261050726134E-3</v>
      </c>
      <c r="AZ127" s="2">
        <f t="shared" si="109"/>
        <v>-3.7376495724864064E-3</v>
      </c>
      <c r="BA127" s="2">
        <f t="shared" si="121"/>
        <v>-1.7632346741379293E-4</v>
      </c>
      <c r="BB127" s="2">
        <f t="shared" si="110"/>
        <v>-1.3947256077172728E-4</v>
      </c>
      <c r="BC127" s="2"/>
      <c r="BD127" s="78">
        <f t="shared" si="71"/>
        <v>45919</v>
      </c>
      <c r="BE127" s="2">
        <f t="shared" si="111"/>
        <v>-3.0432624069901843E-3</v>
      </c>
      <c r="BF127" s="72">
        <f t="shared" si="100"/>
        <v>-1.3947256077172728E-4</v>
      </c>
      <c r="BG127" s="2" cm="1">
        <f t="array" ref="BG127">(PRODUCT(BF$2:BF127+1))-1</f>
        <v>2.6806851950986754E-3</v>
      </c>
      <c r="BH127" s="72">
        <f t="shared" si="101"/>
        <v>5.9740326273864941E-3</v>
      </c>
      <c r="BI127" s="73">
        <f t="shared" si="102"/>
        <v>-924569.2276005242</v>
      </c>
      <c r="BJ127" s="74">
        <f>SUM($BI$2:BI127)</f>
        <v>18793067.297233105</v>
      </c>
      <c r="BK127" s="72">
        <f t="shared" si="72"/>
        <v>-6.9438716549622206E-4</v>
      </c>
      <c r="BL127" s="2">
        <f>SUM($BK$2:BK127)</f>
        <v>4.7649358949245569E-3</v>
      </c>
      <c r="BM127" s="2"/>
      <c r="BN127" s="79">
        <f t="shared" si="73"/>
        <v>45919</v>
      </c>
      <c r="BO127" s="2">
        <f t="array" ref="BO127">(PRODUCT(AB$2:AB127+1)-1)-(PRODUCT($K$2:$K127+1)-1)</f>
        <v>-7.7031857191511843E-3</v>
      </c>
      <c r="BP127" s="2">
        <f t="array" ref="BP127">AJ127-(PRODUCT($K$2:K127+1)-1)</f>
        <v>7.3854233270553848E-5</v>
      </c>
      <c r="BQ127" s="2" cm="1">
        <f t="array" ref="BQ127">AK127-(PRODUCT($L$2:L127+1)-1)</f>
        <v>-9.7240058056493606E-3</v>
      </c>
      <c r="BR127" s="2">
        <f t="array" ref="BR127">(PRODUCT(AE$2:AE127+1)-1)-(PRODUCT($K$2:$K127+1)-1)</f>
        <v>6.2161437547654241E-3</v>
      </c>
      <c r="BS127" s="2"/>
      <c r="BT127" s="3">
        <f t="shared" si="74"/>
        <v>45919</v>
      </c>
      <c r="BU127" s="2">
        <f t="shared" si="75"/>
        <v>-3.4725303865124103E-3</v>
      </c>
      <c r="BV127" s="2">
        <f t="shared" si="76"/>
        <v>-1.3629729865124503E-3</v>
      </c>
      <c r="BW127" s="2" cm="1">
        <f t="array" ref="BW127">PRODUCT($BU$2:BU127+1)-1</f>
        <v>6.6342917203927154E-2</v>
      </c>
      <c r="BX127" s="2">
        <f t="array" ref="BX127">BW127-(PRODUCT($K$2:K127+1)-1)</f>
        <v>7.3854233270553848E-5</v>
      </c>
      <c r="BY127" s="2">
        <f t="shared" si="77"/>
        <v>-1.4654501202569835E-4</v>
      </c>
      <c r="BZ127" s="2"/>
      <c r="CC127" s="3">
        <v>44825</v>
      </c>
      <c r="CD127" s="2">
        <v>-1.06295741722231E-2</v>
      </c>
      <c r="CE127" s="2">
        <v>-9.8308821322372602E-3</v>
      </c>
      <c r="CF127" s="2" t="e">
        <f>NA()</f>
        <v>#N/A</v>
      </c>
      <c r="CG127" s="2">
        <v>-1.1353675634561699E-2</v>
      </c>
      <c r="CH127" s="2">
        <v>-1.1826418040252307E-2</v>
      </c>
      <c r="CJ127" s="9">
        <f t="shared" si="78"/>
        <v>44825</v>
      </c>
      <c r="CK127" s="2">
        <f t="array" ref="CK127">PRODUCT(CD$2:CD127+1)-1</f>
        <v>-7.8268445902698214E-2</v>
      </c>
      <c r="CL127" s="2">
        <f t="array" ref="CL127">PRODUCT(CE$2:CE127+1)-1</f>
        <v>-7.4359910481967217E-2</v>
      </c>
      <c r="CM127" s="2"/>
      <c r="CN127" s="2">
        <f t="array" ref="CN127">PRODUCT(CG$2:CG127+1)-1</f>
        <v>-0.11441640272391806</v>
      </c>
      <c r="CO127" s="2">
        <f t="array" ref="CO127">PRODUCT(CH$2:CH127+1)-1</f>
        <v>-0.11919191319402656</v>
      </c>
      <c r="CQ127" s="9">
        <f t="shared" si="79"/>
        <v>44825</v>
      </c>
      <c r="CR127" s="72">
        <f t="shared" si="80"/>
        <v>4.0923467291328341E-2</v>
      </c>
      <c r="CS127" s="72">
        <f t="shared" si="81"/>
        <v>4.4832002712059338E-2</v>
      </c>
      <c r="CT127" s="72"/>
      <c r="CU127" s="72">
        <f t="shared" si="82"/>
        <v>4.7755104701084905E-3</v>
      </c>
      <c r="CV127" s="72"/>
      <c r="CW127" s="3">
        <f t="shared" si="83"/>
        <v>44825</v>
      </c>
      <c r="CX127" s="75">
        <f t="shared" si="103"/>
        <v>88.239001423657683</v>
      </c>
      <c r="CY127" s="75">
        <f t="shared" si="104"/>
        <v>87.693277958625771</v>
      </c>
      <c r="CZ127" s="75">
        <f t="shared" si="105"/>
        <v>100.62230934654922</v>
      </c>
      <c r="DA127" s="72">
        <f>(CZ127/MAX($CZ$2:CZ127))-1</f>
        <v>-8.8167475344413937E-3</v>
      </c>
      <c r="DC127" s="3">
        <f t="shared" si="84"/>
        <v>44825</v>
      </c>
      <c r="DD127" s="2">
        <f t="shared" si="85"/>
        <v>1.1968438680292071E-3</v>
      </c>
      <c r="DE127" s="2">
        <f t="shared" si="86"/>
        <v>1.9955359080150465E-3</v>
      </c>
      <c r="DF127" s="2" t="e">
        <f>NA()</f>
        <v>#N/A</v>
      </c>
      <c r="DG127" s="2">
        <f t="shared" si="87"/>
        <v>4.727424056906078E-4</v>
      </c>
      <c r="DH127" s="69"/>
      <c r="DI127" s="3">
        <f t="shared" si="122"/>
        <v>44825</v>
      </c>
      <c r="DJ127" s="2">
        <f t="shared" si="123"/>
        <v>3.6562935736995379E-2</v>
      </c>
      <c r="DK127" s="2">
        <f t="shared" si="124"/>
        <v>2.9853446839747288E-2</v>
      </c>
      <c r="DL127" s="2" t="e">
        <f>NA()</f>
        <v>#N/A</v>
      </c>
      <c r="DM127" s="2">
        <f t="shared" si="125"/>
        <v>1.331515972183467E-2</v>
      </c>
      <c r="DO127" s="2">
        <f t="shared" si="106"/>
        <v>1.57228887644188E-2</v>
      </c>
      <c r="DP127" s="72">
        <f t="shared" si="107"/>
        <v>4.727424056906078E-4</v>
      </c>
      <c r="DQ127" s="72">
        <v>1.0999999999999999E-2</v>
      </c>
      <c r="DR127" s="72">
        <f t="shared" si="112"/>
        <v>3.3073861556311222E-4</v>
      </c>
      <c r="DS127" s="2" cm="1">
        <f t="array" ref="DS127">PRODUCT($DR$68:DR127+1)-1</f>
        <v>-1.6520216705240287E-3</v>
      </c>
      <c r="DT127" s="2" cm="1">
        <f t="array" ref="DT127">PRODUCT($DP$68:DP127+1)-1</f>
        <v>-3.0860642153160978E-3</v>
      </c>
      <c r="DU127" s="72">
        <f>DS127-MAX($DS$68:DS127)</f>
        <v>-2.3220030748880571E-3</v>
      </c>
      <c r="EM127" s="72"/>
      <c r="EN127" s="72"/>
      <c r="EO127" s="72"/>
      <c r="EP127" s="72"/>
      <c r="EQ127" s="72"/>
      <c r="ER127" s="72"/>
      <c r="ES127" s="72"/>
      <c r="ET127" s="72"/>
      <c r="EU127" s="72"/>
      <c r="EV127" s="72"/>
      <c r="EX127" s="72"/>
      <c r="EY127" s="72"/>
      <c r="EZ127" s="72"/>
    </row>
    <row r="128" spans="1:174" x14ac:dyDescent="0.3">
      <c r="A128" s="3">
        <f t="shared" si="113"/>
        <v>45922</v>
      </c>
      <c r="B128" s="47" t="s">
        <v>213</v>
      </c>
      <c r="C128" s="2">
        <f>VLOOKUP(C$1,EMD_Returns!$B:$XFD,MATCH('Headline Attribution'!$B128,EMD_Returns!$8:$8,0)-1,FALSE)/100</f>
        <v>1.7531761599409701E-3</v>
      </c>
      <c r="D128" s="2">
        <f>VLOOKUP(D$1,EMD_Returns!$B:$XFD,MATCH('Headline Attribution'!$B128,EMD_Returns!$8:$8,0)-1,FALSE)/100</f>
        <v>3.9400334323571604E-3</v>
      </c>
      <c r="E128" s="2">
        <f>VLOOKUP(E$1,EMD_Returns!$B:$XFD,MATCH('Headline Attribution'!$B128,EMD_Returns!$8:$8,0)-1,FALSE)/100</f>
        <v>5.5680148480394794E-3</v>
      </c>
      <c r="F128" s="2">
        <f>VLOOKUP(F$1,EMD_Returns!$B:$XFD,MATCH('Headline Attribution'!$B128,EMD_Returns!$8:$8,0)-1,FALSE)/100</f>
        <v>3.4019181889279899E-3</v>
      </c>
      <c r="G128" s="2"/>
      <c r="I128" s="9">
        <f t="shared" si="63"/>
        <v>45922</v>
      </c>
      <c r="J128" s="2">
        <f>VLOOKUP(J$1,EMD_Returns!$B:$XFD,MATCH('Headline Attribution'!$B128,EMD_Returns!$8:$8,0)-1,FALSE)/100</f>
        <v>3.4268589302504098E-3</v>
      </c>
      <c r="K128" s="85">
        <f>VLOOKUP(K$1,EMD_Returns!$B:$XFD,MATCH('Headline Attribution'!$B128,EMD_Returns!$32:$32,0)-1,FALSE)/100</f>
        <v>3.5379013000000899E-3</v>
      </c>
      <c r="L128" s="2">
        <f t="shared" si="114"/>
        <v>-1.1104236974968009E-4</v>
      </c>
      <c r="M128" s="2">
        <f t="shared" si="115"/>
        <v>8.5659752760007812E-3</v>
      </c>
      <c r="N128" s="2" t="e">
        <f t="shared" si="116"/>
        <v>#N/A</v>
      </c>
      <c r="O128" s="2">
        <f t="array" ref="O128">(PRODUCT($J$2:J128+1))-1</f>
        <v>7.8607392950691191E-2</v>
      </c>
      <c r="P128" s="2">
        <f t="array" ref="P128">(PRODUCT($K$2:K128+1))-1</f>
        <v>7.0041417674690409E-2</v>
      </c>
      <c r="Q128" s="69">
        <f t="shared" si="117"/>
        <v>107.86073929506902</v>
      </c>
      <c r="R128" s="69">
        <f t="shared" si="118"/>
        <v>107.00414176746899</v>
      </c>
      <c r="T128" s="3">
        <f t="shared" si="64"/>
        <v>45922</v>
      </c>
      <c r="U128" s="70">
        <f>VLOOKUP(U$1,Market_Values!B:XFD,MATCH('Headline Attribution'!$B128,EMD_Returns!$8:$8,0)-1,FALSE)</f>
        <v>194244347.305466</v>
      </c>
      <c r="V128" s="70">
        <f>VLOOKUP(V$1,Market_Values!$B:$XFD,MATCH('Headline Attribution'!$B128,EMD_Returns!$8:$8,0)-1,FALSE)</f>
        <v>200851794.92666</v>
      </c>
      <c r="W128" s="70">
        <f>VLOOKUP(W$1,Market_Values!$B:$XFD,MATCH('Headline Attribution'!$B128,EMD_Returns!$8:$8,0)-1,FALSE)</f>
        <v>108629515.19121</v>
      </c>
      <c r="X128" s="70">
        <f>VLOOKUP(X$1,Market_Values!$B:$XFD,MATCH('Headline Attribution'!$B128,EMD_Returns!$8:$8,0)-1,FALSE)</f>
        <v>423457013.77489901</v>
      </c>
      <c r="Y128" s="70"/>
      <c r="Z128" s="71"/>
      <c r="AA128" s="3">
        <f t="shared" si="65"/>
        <v>45922</v>
      </c>
      <c r="AB128" s="72">
        <f t="shared" si="89"/>
        <v>1.7531761599409701E-3</v>
      </c>
      <c r="AC128" s="72">
        <f t="shared" si="90"/>
        <v>3.9400334323571604E-3</v>
      </c>
      <c r="AD128" s="72">
        <f t="shared" si="91"/>
        <v>5.5680148480394794E-3</v>
      </c>
      <c r="AE128" s="72">
        <f t="shared" si="92"/>
        <v>3.4019181889279899E-3</v>
      </c>
      <c r="AF128" s="72"/>
      <c r="AG128" s="2"/>
      <c r="AH128" s="9">
        <f t="shared" si="66"/>
        <v>45922</v>
      </c>
      <c r="AI128" s="2">
        <f t="array" ref="AI128">PRODUCT(AB$2:AB128+1)-1</f>
        <v>6.0421729711229721E-2</v>
      </c>
      <c r="AJ128" s="2">
        <f t="array" ref="AJ128">PRODUCT($AC$2:AC128+1)-1</f>
        <v>7.0544343948067967E-2</v>
      </c>
      <c r="AK128" s="2" cm="1">
        <f t="array" ref="AK128">PRODUCT($AD$119:AD128+1)-1</f>
        <v>3.9733919344300261E-3</v>
      </c>
      <c r="AL128" s="2">
        <f t="array" ref="AL128">PRODUCT(AE$2:AE128+1)-1</f>
        <v>7.6133713657537516E-2</v>
      </c>
      <c r="AM128" s="2"/>
      <c r="AN128" s="2"/>
      <c r="AO128" s="3">
        <f t="shared" si="67"/>
        <v>45922</v>
      </c>
      <c r="AP128" s="2">
        <f t="shared" si="94"/>
        <v>3.4268589302504822E-3</v>
      </c>
      <c r="AQ128" s="2">
        <f t="shared" si="68"/>
        <v>-1.1104236974960767E-4</v>
      </c>
      <c r="AR128" s="2">
        <f t="shared" si="95"/>
        <v>8.5659752760007812E-3</v>
      </c>
      <c r="AS128" s="2" t="e">
        <f t="shared" si="119"/>
        <v>#N/A</v>
      </c>
      <c r="AT128" s="2">
        <f t="array" ref="AT128">PRODUCT($AP$2:AP128+1)-1</f>
        <v>8.5371705656049013E-2</v>
      </c>
      <c r="AU128" s="2">
        <f t="shared" si="69"/>
        <v>7.0041417674690409E-2</v>
      </c>
      <c r="AV128" s="69">
        <f t="shared" si="120"/>
        <v>108.53717056560497</v>
      </c>
      <c r="AW128" s="69">
        <f t="shared" si="70"/>
        <v>107.00414176746899</v>
      </c>
      <c r="AX128" s="2"/>
      <c r="AY128" s="2">
        <f t="shared" si="108"/>
        <v>4.3033221564415429E-3</v>
      </c>
      <c r="AZ128" s="2">
        <f t="shared" si="109"/>
        <v>3.8704206962507808E-3</v>
      </c>
      <c r="BA128" s="2">
        <f t="shared" si="121"/>
        <v>-4.3290146019076209E-4</v>
      </c>
      <c r="BB128" s="2">
        <f t="shared" si="110"/>
        <v>-3.4220880145754111E-4</v>
      </c>
      <c r="BC128" s="2"/>
      <c r="BD128" s="78">
        <f t="shared" si="71"/>
        <v>45922</v>
      </c>
      <c r="BE128" s="2">
        <f t="shared" si="111"/>
        <v>3.390470584264252E-3</v>
      </c>
      <c r="BF128" s="72">
        <f t="shared" si="100"/>
        <v>-3.4220880145754111E-4</v>
      </c>
      <c r="BG128" s="2" cm="1">
        <f t="array" ref="BG128">(PRODUCT(BF$2:BF128+1))-1</f>
        <v>2.3375590395735557E-3</v>
      </c>
      <c r="BH128" s="72">
        <f t="shared" si="101"/>
        <v>6.2284162364272255E-3</v>
      </c>
      <c r="BI128" s="73">
        <f t="shared" si="102"/>
        <v>-102956.56100062332</v>
      </c>
      <c r="BJ128" s="74">
        <f>SUM($BI$2:BI128)</f>
        <v>18690110.736232482</v>
      </c>
      <c r="BK128" s="72">
        <f t="shared" si="72"/>
        <v>4.7995011198652881E-4</v>
      </c>
      <c r="BL128" s="2">
        <f>SUM($BK$2:BK128)</f>
        <v>5.2448860069110852E-3</v>
      </c>
      <c r="BM128" s="2"/>
      <c r="BN128" s="79">
        <f t="shared" si="73"/>
        <v>45922</v>
      </c>
      <c r="BO128" s="2">
        <f t="array" ref="BO128">(PRODUCT(AB$2:AB128+1)-1)-(PRODUCT($K$2:$K128+1)-1)</f>
        <v>-9.619687963460688E-3</v>
      </c>
      <c r="BP128" s="2">
        <f t="array" ref="BP128">AJ128-(PRODUCT($K$2:K128+1)-1)</f>
        <v>5.0292627337755746E-4</v>
      </c>
      <c r="BQ128" s="2" cm="1">
        <f t="array" ref="BQ128">AK128-(PRODUCT($L$2:L128+1)-1)</f>
        <v>-4.0528746214938405E-3</v>
      </c>
      <c r="BR128" s="2">
        <f t="array" ref="BR128">(PRODUCT(AE$2:AE128+1)-1)-(PRODUCT($K$2:$K128+1)-1)</f>
        <v>6.0922959828471068E-3</v>
      </c>
      <c r="BS128" s="2"/>
      <c r="BT128" s="3">
        <f t="shared" si="74"/>
        <v>45922</v>
      </c>
      <c r="BU128" s="2">
        <f t="shared" si="75"/>
        <v>3.9400334323571604E-3</v>
      </c>
      <c r="BV128" s="2">
        <f t="shared" si="76"/>
        <v>4.0213213235707054E-4</v>
      </c>
      <c r="BW128" s="2" cm="1">
        <f t="array" ref="BW128">PRODUCT($BU$2:BU128+1)-1</f>
        <v>7.0544343948067967E-2</v>
      </c>
      <c r="BX128" s="2">
        <f t="array" ref="BX128">BW128-(PRODUCT($K$2:K128+1)-1)</f>
        <v>5.0292627337755746E-4</v>
      </c>
      <c r="BY128" s="2">
        <f t="shared" si="77"/>
        <v>4.3371402944511378E-5</v>
      </c>
      <c r="BZ128" s="2"/>
      <c r="CC128" s="3">
        <v>44826</v>
      </c>
      <c r="CD128" s="2">
        <v>-4.2826299624858502E-3</v>
      </c>
      <c r="CE128" s="2">
        <v>-7.6647118399468805E-3</v>
      </c>
      <c r="CF128" s="2" t="e">
        <f>NA()</f>
        <v>#N/A</v>
      </c>
      <c r="CG128" s="2">
        <v>-1.0377198503401599E-2</v>
      </c>
      <c r="CH128" s="2">
        <v>-1.3326218624828523E-2</v>
      </c>
      <c r="CJ128" s="9">
        <f t="shared" si="78"/>
        <v>44826</v>
      </c>
      <c r="CK128" s="2">
        <f t="array" ref="CK128">PRODUCT(CD$2:CD128+1)-1</f>
        <v>-8.221588107364397E-2</v>
      </c>
      <c r="CL128" s="2">
        <f t="array" ref="CL128">PRODUCT(CE$2:CE128+1)-1</f>
        <v>-8.1454675035625534E-2</v>
      </c>
      <c r="CM128" s="2"/>
      <c r="CN128" s="2">
        <f t="array" ref="CN128">PRODUCT(CG$2:CG128+1)-1</f>
        <v>-0.12360627950420844</v>
      </c>
      <c r="CO128" s="2">
        <f t="array" ref="CO128">PRODUCT(CH$2:CH128+1)-1</f>
        <v>-0.13092975432531995</v>
      </c>
      <c r="CQ128" s="9">
        <f t="shared" si="79"/>
        <v>44826</v>
      </c>
      <c r="CR128" s="72">
        <f t="shared" si="80"/>
        <v>4.8713873251675976E-2</v>
      </c>
      <c r="CS128" s="72">
        <f t="shared" si="81"/>
        <v>4.9475079289694412E-2</v>
      </c>
      <c r="CT128" s="72"/>
      <c r="CU128" s="72">
        <f t="shared" si="82"/>
        <v>7.3234748211115086E-3</v>
      </c>
      <c r="CV128" s="72"/>
      <c r="CW128" s="3">
        <f t="shared" si="83"/>
        <v>44826</v>
      </c>
      <c r="CX128" s="75">
        <f t="shared" si="103"/>
        <v>87.323327790142457</v>
      </c>
      <c r="CY128" s="75">
        <f t="shared" si="104"/>
        <v>86.524658164621272</v>
      </c>
      <c r="CZ128" s="75">
        <f t="shared" si="105"/>
        <v>100.9230543552124</v>
      </c>
      <c r="DA128" s="72">
        <f>(CZ128/MAX($CZ$2:CZ128))-1</f>
        <v>-5.8542492794777523E-3</v>
      </c>
      <c r="DC128" s="3">
        <f t="shared" si="84"/>
        <v>44826</v>
      </c>
      <c r="DD128" s="2">
        <f t="shared" si="85"/>
        <v>9.043588662342672E-3</v>
      </c>
      <c r="DE128" s="2">
        <f t="shared" si="86"/>
        <v>5.6615067848816425E-3</v>
      </c>
      <c r="DF128" s="2" t="e">
        <f>NA()</f>
        <v>#N/A</v>
      </c>
      <c r="DG128" s="2">
        <f t="shared" si="87"/>
        <v>2.9490201214269242E-3</v>
      </c>
      <c r="DH128" s="69"/>
      <c r="DI128" s="3">
        <f t="shared" si="122"/>
        <v>44826</v>
      </c>
      <c r="DJ128" s="2">
        <f t="shared" si="123"/>
        <v>4.5718400531837067E-2</v>
      </c>
      <c r="DK128" s="2">
        <f t="shared" si="124"/>
        <v>3.4951240800897516E-2</v>
      </c>
      <c r="DL128" s="2" t="e">
        <f>NA()</f>
        <v>#N/A</v>
      </c>
      <c r="DM128" s="2">
        <f t="shared" si="125"/>
        <v>1.6243135912621741E-2</v>
      </c>
      <c r="DO128" s="2">
        <f t="shared" si="106"/>
        <v>1.6737610494421799E-2</v>
      </c>
      <c r="DP128" s="72">
        <f t="shared" si="107"/>
        <v>2.9490201214269242E-3</v>
      </c>
      <c r="DQ128" s="72">
        <v>1.0999999999999999E-2</v>
      </c>
      <c r="DR128" s="72">
        <f t="shared" si="112"/>
        <v>1.9381034913261543E-3</v>
      </c>
      <c r="DS128" s="2" cm="1">
        <f t="array" ref="DS128">PRODUCT($DR$68:DR128+1)-1</f>
        <v>2.8288003183485344E-4</v>
      </c>
      <c r="DT128" s="2" cm="1">
        <f t="array" ref="DT128">PRODUCT($DP$68:DP128+1)-1</f>
        <v>-1.4614495935627581E-4</v>
      </c>
      <c r="DU128" s="72">
        <f>DS128-MAX($DS$68:DS128)</f>
        <v>-3.8710137252917498E-4</v>
      </c>
      <c r="EM128" s="72"/>
      <c r="EN128" s="72"/>
      <c r="EO128" s="72"/>
      <c r="EP128" s="72"/>
      <c r="EQ128" s="72"/>
      <c r="ER128" s="72"/>
      <c r="ES128" s="72"/>
      <c r="ET128" s="72"/>
      <c r="EU128" s="72"/>
      <c r="EV128" s="72"/>
      <c r="EX128" s="72"/>
      <c r="EY128" s="72"/>
      <c r="EZ128" s="72"/>
    </row>
    <row r="129" spans="1:156" x14ac:dyDescent="0.3">
      <c r="A129" s="3">
        <f t="shared" si="113"/>
        <v>45923</v>
      </c>
      <c r="B129" s="58" t="s">
        <v>214</v>
      </c>
      <c r="C129" s="2">
        <f>VLOOKUP(C$1,EMD_Returns!$B:$XFD,MATCH('Headline Attribution'!$B129,EMD_Returns!$8:$8,0)-1,FALSE)/100</f>
        <v>2.9214923202853797E-3</v>
      </c>
      <c r="D129" s="2">
        <f>VLOOKUP(D$1,EMD_Returns!$B:$XFD,MATCH('Headline Attribution'!$B129,EMD_Returns!$8:$8,0)-1,FALSE)/100</f>
        <v>3.4999999999999996E-3</v>
      </c>
      <c r="E129" s="2">
        <f>VLOOKUP(E$1,EMD_Returns!$B:$XFD,MATCH('Headline Attribution'!$B129,EMD_Returns!$8:$8,0)-1,FALSE)/100</f>
        <v>4.6853093073195903E-3</v>
      </c>
      <c r="F129" s="2">
        <f>VLOOKUP(F$1,EMD_Returns!$B:$XFD,MATCH('Headline Attribution'!$B129,EMD_Returns!$8:$8,0)-1,FALSE)/100</f>
        <v>3.9442660855508703E-3</v>
      </c>
      <c r="G129" s="2"/>
      <c r="I129" s="9">
        <f t="shared" si="63"/>
        <v>45923</v>
      </c>
      <c r="J129" s="2">
        <f>VLOOKUP(J$1,EMD_Returns!$B:$XFD,MATCH('Headline Attribution'!$B129,EMD_Returns!$8:$8,0)-1,FALSE)/100</f>
        <v>3.7000000000000002E-3</v>
      </c>
      <c r="K129" s="85">
        <f>VLOOKUP(K$1,EMD_Returns!$B:$XFD,MATCH('Headline Attribution'!$B129,EMD_Returns!$32:$32,0)-1,FALSE)/100</f>
        <v>2.21183149999993E-3</v>
      </c>
      <c r="L129" s="2">
        <f t="shared" si="114"/>
        <v>1.4881685000000702E-3</v>
      </c>
      <c r="M129" s="2">
        <f t="shared" si="115"/>
        <v>1.0190071316001026E-2</v>
      </c>
      <c r="N129" s="2">
        <f t="shared" si="116"/>
        <v>1.0190071316001026E-2</v>
      </c>
      <c r="O129" s="2">
        <f t="array" ref="O129">(PRODUCT($J$2:J129+1))-1</f>
        <v>8.2598240304608828E-2</v>
      </c>
      <c r="P129" s="2">
        <f t="array" ref="P129">(PRODUCT($K$2:K129+1))-1</f>
        <v>7.2408168988607802E-2</v>
      </c>
      <c r="Q129" s="69">
        <f t="shared" si="117"/>
        <v>108.25982403046078</v>
      </c>
      <c r="R129" s="69">
        <f t="shared" si="118"/>
        <v>107.24081689886074</v>
      </c>
      <c r="T129" s="3">
        <f t="shared" si="64"/>
        <v>45923</v>
      </c>
      <c r="U129" s="70">
        <f>VLOOKUP(U$1,Market_Values!B:XFD,MATCH('Headline Attribution'!$B129,EMD_Returns!$8:$8,0)-1,FALSE)</f>
        <v>194584891.86436501</v>
      </c>
      <c r="V129" s="70">
        <f>VLOOKUP(V$1,Market_Values!$B:$XFD,MATCH('Headline Attribution'!$B129,EMD_Returns!$8:$8,0)-1,FALSE)</f>
        <v>201643157.71362001</v>
      </c>
      <c r="W129" s="70">
        <f>VLOOKUP(W$1,Market_Values!$B:$XFD,MATCH('Headline Attribution'!$B129,EMD_Returns!$8:$8,0)-1,FALSE)</f>
        <v>109234365.94473</v>
      </c>
      <c r="X129" s="70">
        <f>VLOOKUP(X$1,Market_Values!$B:$XFD,MATCH('Headline Attribution'!$B129,EMD_Returns!$8:$8,0)-1,FALSE)</f>
        <v>424899436.35769802</v>
      </c>
      <c r="Y129" s="70"/>
      <c r="Z129" s="71"/>
      <c r="AA129" s="3">
        <f t="shared" si="65"/>
        <v>45923</v>
      </c>
      <c r="AB129" s="72">
        <f t="shared" si="89"/>
        <v>2.9214923202853797E-3</v>
      </c>
      <c r="AC129" s="72">
        <f t="shared" si="90"/>
        <v>3.4999999999999996E-3</v>
      </c>
      <c r="AD129" s="72">
        <f t="shared" si="91"/>
        <v>4.6853093073195903E-3</v>
      </c>
      <c r="AE129" s="72">
        <f t="shared" si="92"/>
        <v>3.9442660855508703E-3</v>
      </c>
      <c r="AF129" s="72"/>
      <c r="AG129" s="2"/>
      <c r="AH129" s="9">
        <f t="shared" si="66"/>
        <v>45923</v>
      </c>
      <c r="AI129" s="2">
        <f t="array" ref="AI129">PRODUCT(AB$2:AB129+1)-1</f>
        <v>6.3519743650844784E-2</v>
      </c>
      <c r="AJ129" s="2">
        <f t="array" ref="AJ129">PRODUCT($AC$2:AC129+1)-1</f>
        <v>7.429124915188634E-2</v>
      </c>
      <c r="AK129" s="2" cm="1">
        <f t="array" ref="AK129">PRODUCT($AD$119:AD129+1)-1</f>
        <v>8.6773178119616823E-3</v>
      </c>
      <c r="AL129" s="2">
        <f t="array" ref="AL129">PRODUCT(AE$2:AE129+1)-1</f>
        <v>8.037827136783493E-2</v>
      </c>
      <c r="AM129" s="2"/>
      <c r="AN129" s="2"/>
      <c r="AO129" s="3">
        <f t="shared" si="67"/>
        <v>45923</v>
      </c>
      <c r="AP129" s="2">
        <f t="shared" si="94"/>
        <v>3.7210710437677219E-3</v>
      </c>
      <c r="AQ129" s="2">
        <f t="shared" si="68"/>
        <v>1.509239543767792E-3</v>
      </c>
      <c r="AR129" s="2">
        <f t="shared" si="95"/>
        <v>1.0190071316001026E-2</v>
      </c>
      <c r="AS129" s="2">
        <f t="shared" si="119"/>
        <v>1.0190071316001026E-2</v>
      </c>
      <c r="AT129" s="2">
        <f t="array" ref="AT129">PRODUCT($AP$2:AP129+1)-1</f>
        <v>8.9410450881690418E-2</v>
      </c>
      <c r="AU129" s="2">
        <f t="shared" si="69"/>
        <v>7.2408168988607802E-2</v>
      </c>
      <c r="AV129" s="69">
        <f t="shared" si="120"/>
        <v>108.9410450881691</v>
      </c>
      <c r="AW129" s="69">
        <f t="shared" si="70"/>
        <v>107.24081689886074</v>
      </c>
      <c r="AX129" s="2"/>
      <c r="AY129" s="2">
        <f t="shared" si="108"/>
        <v>4.043191797623487E-3</v>
      </c>
      <c r="AZ129" s="2">
        <f t="shared" si="109"/>
        <v>3.9325290642016125E-3</v>
      </c>
      <c r="BA129" s="2">
        <f t="shared" si="121"/>
        <v>-1.1066273342187453E-4</v>
      </c>
      <c r="BB129" s="2">
        <f t="shared" si="110"/>
        <v>-8.7517657156346005E-5</v>
      </c>
      <c r="BC129" s="2"/>
      <c r="BD129" s="78">
        <f t="shared" si="71"/>
        <v>45923</v>
      </c>
      <c r="BE129" s="2">
        <f t="shared" si="111"/>
        <v>3.7033666893436421E-3</v>
      </c>
      <c r="BF129" s="72">
        <f t="shared" si="100"/>
        <v>-8.7517657156346005E-5</v>
      </c>
      <c r="BG129" s="2" cm="1">
        <f t="array" ref="BG129">(PRODUCT(BF$2:BF129+1))-1</f>
        <v>2.2498368047265682E-3</v>
      </c>
      <c r="BH129" s="72">
        <f t="shared" si="101"/>
        <v>7.9402345112744577E-3</v>
      </c>
      <c r="BI129" s="73">
        <f t="shared" si="102"/>
        <v>1404138.8968709526</v>
      </c>
      <c r="BJ129" s="74">
        <f>SUM($BI$2:BI129)</f>
        <v>20094249.633103434</v>
      </c>
      <c r="BK129" s="72">
        <f t="shared" si="72"/>
        <v>2.2916237485797039E-4</v>
      </c>
      <c r="BL129" s="2">
        <f>SUM($BK$2:BK129)</f>
        <v>5.4740483817690561E-3</v>
      </c>
      <c r="BM129" s="2"/>
      <c r="BN129" s="79">
        <f t="shared" si="73"/>
        <v>45923</v>
      </c>
      <c r="BO129" s="2">
        <f t="array" ref="BO129">(PRODUCT(AB$2:AB129+1)-1)-(PRODUCT($K$2:$K129+1)-1)</f>
        <v>-8.8884253377630174E-3</v>
      </c>
      <c r="BP129" s="2">
        <f t="array" ref="BP129">AJ129-(PRODUCT($K$2:K129+1)-1)</f>
        <v>1.8830801632785388E-3</v>
      </c>
      <c r="BQ129" s="2" cm="1">
        <f t="array" ref="BQ129">AK129-(PRODUCT($L$2:L129+1)-1)</f>
        <v>-8.4906168102349966E-4</v>
      </c>
      <c r="BR129" s="2">
        <f t="array" ref="BR129">(PRODUCT(AE$2:AE129+1)-1)-(PRODUCT($K$2:$K129+1)-1)</f>
        <v>7.9701023792271286E-3</v>
      </c>
      <c r="BS129" s="2"/>
      <c r="BT129" s="3">
        <f t="shared" si="74"/>
        <v>45923</v>
      </c>
      <c r="BU129" s="2">
        <f t="shared" si="75"/>
        <v>3.4999999999999996E-3</v>
      </c>
      <c r="BV129" s="2">
        <f t="shared" si="76"/>
        <v>1.2881685000000697E-3</v>
      </c>
      <c r="BW129" s="2" cm="1">
        <f t="array" ref="BW129">PRODUCT($BU$2:BU129+1)-1</f>
        <v>7.429124915188634E-2</v>
      </c>
      <c r="BX129" s="2">
        <f t="array" ref="BX129">BW129-(PRODUCT($K$2:K129+1)-1)</f>
        <v>1.8830801632785388E-3</v>
      </c>
      <c r="BY129" s="2">
        <f t="shared" si="77"/>
        <v>1.3845886924495785E-4</v>
      </c>
      <c r="BZ129" s="2"/>
      <c r="CC129" s="3">
        <v>44827</v>
      </c>
      <c r="CD129" s="2">
        <v>-2.1150982596987302E-2</v>
      </c>
      <c r="CE129" s="2">
        <v>-1.14900925412935E-2</v>
      </c>
      <c r="CF129" s="2" t="e">
        <f>NA()</f>
        <v>#N/A</v>
      </c>
      <c r="CG129" s="2">
        <v>-1.8030780485236198E-2</v>
      </c>
      <c r="CH129" s="2">
        <v>-1.7586863231234928E-2</v>
      </c>
      <c r="CJ129" s="9">
        <f t="shared" si="78"/>
        <v>44827</v>
      </c>
      <c r="CK129" s="2">
        <f t="array" ref="CK129">PRODUCT(CD$2:CD129+1)-1</f>
        <v>-0.10162791700084672</v>
      </c>
      <c r="CL129" s="2">
        <f t="array" ref="CL129">PRODUCT(CE$2:CE129+1)-1</f>
        <v>-9.2008845822838747E-2</v>
      </c>
      <c r="CM129" s="2"/>
      <c r="CN129" s="2">
        <f t="array" ref="CN129">PRODUCT(CG$2:CG129+1)-1</f>
        <v>-0.13940834229710752</v>
      </c>
      <c r="CO129" s="2">
        <f t="array" ref="CO129">PRODUCT(CH$2:CH129+1)-1</f>
        <v>-0.14621397387433632</v>
      </c>
      <c r="CQ129" s="9">
        <f t="shared" si="79"/>
        <v>44827</v>
      </c>
      <c r="CR129" s="72">
        <f t="shared" si="80"/>
        <v>4.4586056873489599E-2</v>
      </c>
      <c r="CS129" s="72">
        <f t="shared" si="81"/>
        <v>5.4205128051497575E-2</v>
      </c>
      <c r="CT129" s="72"/>
      <c r="CU129" s="72">
        <f t="shared" si="82"/>
        <v>6.805631577228799E-3</v>
      </c>
      <c r="CV129" s="72"/>
      <c r="CW129" s="3">
        <f t="shared" si="83"/>
        <v>44827</v>
      </c>
      <c r="CX129" s="75">
        <f t="shared" si="103"/>
        <v>85.748820035518065</v>
      </c>
      <c r="CY129" s="75">
        <f t="shared" si="104"/>
        <v>85.00296083535072</v>
      </c>
      <c r="CZ129" s="75">
        <f t="shared" si="105"/>
        <v>100.87745084740291</v>
      </c>
      <c r="DA129" s="72">
        <f>(CZ129/MAX($CZ$2:CZ129))-1</f>
        <v>-6.3034680808349286E-3</v>
      </c>
      <c r="DC129" s="3">
        <f t="shared" si="84"/>
        <v>44827</v>
      </c>
      <c r="DD129" s="2">
        <f t="shared" si="85"/>
        <v>-3.5641193657523738E-3</v>
      </c>
      <c r="DE129" s="2">
        <f t="shared" si="86"/>
        <v>6.0967706899414283E-3</v>
      </c>
      <c r="DF129" s="2" t="e">
        <f>NA()</f>
        <v>#N/A</v>
      </c>
      <c r="DG129" s="2">
        <f t="shared" si="87"/>
        <v>-4.4391725400126994E-4</v>
      </c>
      <c r="DH129" s="69"/>
      <c r="DI129" s="3">
        <f t="shared" si="122"/>
        <v>44827</v>
      </c>
      <c r="DJ129" s="2">
        <f t="shared" si="123"/>
        <v>4.6995868573626573E-2</v>
      </c>
      <c r="DK129" s="2">
        <f t="shared" si="124"/>
        <v>3.8769769341426445E-2</v>
      </c>
      <c r="DL129" s="2" t="e">
        <f>NA()</f>
        <v>#N/A</v>
      </c>
      <c r="DM129" s="2">
        <f t="shared" si="125"/>
        <v>1.6372655135342171E-2</v>
      </c>
      <c r="DO129" s="2">
        <f t="shared" si="106"/>
        <v>1.5695164134640165E-2</v>
      </c>
      <c r="DP129" s="72">
        <f t="shared" si="107"/>
        <v>-4.4391725400126994E-4</v>
      </c>
      <c r="DQ129" s="72">
        <v>1.0999999999999999E-2</v>
      </c>
      <c r="DR129" s="72">
        <f t="shared" si="112"/>
        <v>-3.1112065806541636E-4</v>
      </c>
      <c r="DS129" s="2" cm="1">
        <f t="array" ref="DS129">PRODUCT($DR$68:DR129+1)-1</f>
        <v>-2.8328636052177281E-5</v>
      </c>
      <c r="DT129" s="2" cm="1">
        <f t="array" ref="DT129">PRODUCT($DP$68:DP129+1)-1</f>
        <v>-5.8999733708853253E-4</v>
      </c>
      <c r="DU129" s="72">
        <f>DS129-MAX($DS$68:DS129)</f>
        <v>-6.983100404162057E-4</v>
      </c>
      <c r="EM129" s="72"/>
      <c r="EN129" s="72"/>
      <c r="EO129" s="72"/>
      <c r="EP129" s="72"/>
      <c r="EQ129" s="72"/>
      <c r="ER129" s="72"/>
      <c r="ES129" s="72"/>
      <c r="ET129" s="72"/>
      <c r="EU129" s="72"/>
      <c r="EV129" s="72"/>
      <c r="EX129" s="72"/>
      <c r="EY129" s="72"/>
      <c r="EZ129" s="72"/>
    </row>
    <row r="130" spans="1:156" x14ac:dyDescent="0.3">
      <c r="A130" s="3" t="e">
        <f>DATEVALUE(TRIM(MID(SUBSTITUTE(B130," ",REPT(" ",LEN(B130))), (3-1)*LEN(B130)+1, LEN(B130))))</f>
        <v>#N/A</v>
      </c>
      <c r="B130" s="47" t="e">
        <f>NA()</f>
        <v>#N/A</v>
      </c>
      <c r="C130" s="2" t="e">
        <f>VLOOKUP(C$1,EMD_Returns!$B:$XFD,MATCH('Headline Attribution'!$B130,EMD_Returns!$8:$8,0)-1,FALSE)/100</f>
        <v>#N/A</v>
      </c>
      <c r="D130" s="2" t="e">
        <f>VLOOKUP(D$1,EMD_Returns!$B:$XFD,MATCH('Headline Attribution'!$B130,EMD_Returns!$8:$8,0)-1,FALSE)/100</f>
        <v>#N/A</v>
      </c>
      <c r="E130" s="2" t="e">
        <f>VLOOKUP(E$1,EMD_Returns!$B:$XFD,MATCH('Headline Attribution'!$B130,EMD_Returns!$8:$8,0)-1,FALSE)/100</f>
        <v>#N/A</v>
      </c>
      <c r="F130" s="2" t="e">
        <f>VLOOKUP(F$1,EMD_Returns!$B:$XFD,MATCH('Headline Attribution'!$B130,EMD_Returns!$8:$8,0)-1,FALSE)/100</f>
        <v>#N/A</v>
      </c>
      <c r="G130" s="2"/>
      <c r="I130" s="9" t="e">
        <f t="shared" ref="I130:I193" si="126">A130</f>
        <v>#N/A</v>
      </c>
      <c r="J130" s="2" t="e">
        <f>VLOOKUP(J$1,EMD_Returns!$B:$XFD,MATCH('Headline Attribution'!$B130,EMD_Returns!$8:$8,0)-1,FALSE)/100</f>
        <v>#N/A</v>
      </c>
      <c r="K130" s="85" t="e">
        <f>VLOOKUP(K$1,EMD_Returns!$B:$XFD,MATCH('Headline Attribution'!$B130,EMD_Returns!$32:$32,0)-1,FALSE)/100</f>
        <v>#N/A</v>
      </c>
      <c r="L130" s="2">
        <f t="shared" si="114"/>
        <v>0</v>
      </c>
      <c r="M130" s="2" t="e">
        <f t="shared" si="115"/>
        <v>#N/A</v>
      </c>
      <c r="N130" s="2" t="e">
        <f t="shared" si="116"/>
        <v>#N/A</v>
      </c>
      <c r="O130" s="2" t="e">
        <f t="array" ref="O130">(PRODUCT($J$2:J130+1))-1</f>
        <v>#N/A</v>
      </c>
      <c r="P130" s="2" t="e">
        <f t="array" ref="P130">(PRODUCT($K$2:K130+1))-1</f>
        <v>#N/A</v>
      </c>
      <c r="Q130" s="69" t="e">
        <f t="shared" si="117"/>
        <v>#N/A</v>
      </c>
      <c r="R130" s="69" t="e">
        <f t="shared" si="118"/>
        <v>#N/A</v>
      </c>
      <c r="T130" s="3" t="e">
        <f t="shared" ref="T130:T193" si="127">A130</f>
        <v>#N/A</v>
      </c>
      <c r="U130" s="70" t="e">
        <f>VLOOKUP(U$1,Market_Values!B:XFD,MATCH('Headline Attribution'!$B130,EMD_Returns!$8:$8,0)-1,FALSE)</f>
        <v>#N/A</v>
      </c>
      <c r="V130" s="70" t="e">
        <f>VLOOKUP(V$1,Market_Values!$B:$XFD,MATCH('Headline Attribution'!$B130,EMD_Returns!$8:$8,0)-1,FALSE)</f>
        <v>#N/A</v>
      </c>
      <c r="W130" s="70" t="e">
        <f>VLOOKUP(W$1,Market_Values!$B:$XFD,MATCH('Headline Attribution'!$B130,EMD_Returns!$8:$8,0)-1,FALSE)</f>
        <v>#N/A</v>
      </c>
      <c r="X130" s="70" t="e">
        <f>VLOOKUP(X$1,Market_Values!$B:$XFD,MATCH('Headline Attribution'!$B130,EMD_Returns!$8:$8,0)-1,FALSE)</f>
        <v>#N/A</v>
      </c>
      <c r="Y130" s="70"/>
      <c r="Z130" s="71"/>
      <c r="AA130" s="3" t="e">
        <f t="shared" ref="AA130:AA193" si="128">A130</f>
        <v>#N/A</v>
      </c>
      <c r="AB130" s="72" t="e">
        <f t="shared" si="89"/>
        <v>#N/A</v>
      </c>
      <c r="AC130" s="72" t="e">
        <f t="shared" si="90"/>
        <v>#N/A</v>
      </c>
      <c r="AD130" s="72" t="e">
        <f t="shared" si="91"/>
        <v>#N/A</v>
      </c>
      <c r="AE130" s="72" t="e">
        <f t="shared" si="92"/>
        <v>#N/A</v>
      </c>
      <c r="AF130" s="72"/>
      <c r="AG130" s="2"/>
      <c r="AH130" s="9" t="e">
        <f t="shared" ref="AH130:AH193" si="129">AA130</f>
        <v>#N/A</v>
      </c>
      <c r="AI130" s="2" t="e">
        <f t="array" ref="AI130">PRODUCT(AB$2:AB130+1)-1</f>
        <v>#N/A</v>
      </c>
      <c r="AJ130" s="2" t="e">
        <f t="array" ref="AJ130">PRODUCT($AC$2:AC130+1)-1</f>
        <v>#N/A</v>
      </c>
      <c r="AK130" s="2" t="e" cm="1">
        <f t="array" ref="AK130">PRODUCT($AD$119:AD130+1)-1</f>
        <v>#N/A</v>
      </c>
      <c r="AL130" s="2" t="e">
        <f t="array" ref="AL130">PRODUCT(AE$2:AE130+1)-1</f>
        <v>#N/A</v>
      </c>
      <c r="AM130" s="2"/>
      <c r="AN130" s="2"/>
      <c r="AO130" s="3" t="e">
        <f t="shared" ref="AO130:AO193" si="130">A130</f>
        <v>#N/A</v>
      </c>
      <c r="AP130" s="2" t="e">
        <f t="shared" si="94"/>
        <v>#N/A</v>
      </c>
      <c r="AQ130" s="2">
        <f t="shared" ref="AQ130:AQ193" si="131">IF(ISNUMBER(K130),AP130-K130,0)</f>
        <v>0</v>
      </c>
      <c r="AR130" s="2" t="e">
        <f t="shared" si="95"/>
        <v>#N/A</v>
      </c>
      <c r="AS130" s="2" t="e">
        <f t="shared" si="119"/>
        <v>#N/A</v>
      </c>
      <c r="AT130" s="2" t="e">
        <f t="array" ref="AT130">PRODUCT($AP$2:AP130+1)-1</f>
        <v>#N/A</v>
      </c>
      <c r="AU130" s="2" t="e">
        <f t="shared" ref="AU130:AU193" si="132">P130</f>
        <v>#N/A</v>
      </c>
      <c r="AV130" s="69" t="e">
        <f t="shared" si="120"/>
        <v>#N/A</v>
      </c>
      <c r="AW130" s="69" t="e">
        <f t="shared" ref="AW130:AW193" si="133">R130</f>
        <v>#N/A</v>
      </c>
      <c r="AX130" s="2"/>
      <c r="AY130" s="2" t="e">
        <f t="shared" si="108"/>
        <v>#N/A</v>
      </c>
      <c r="AZ130" s="2" t="e">
        <f t="shared" si="109"/>
        <v>#N/A</v>
      </c>
      <c r="BA130" s="2" t="e">
        <f t="shared" si="121"/>
        <v>#N/A</v>
      </c>
      <c r="BB130" s="2" t="e">
        <f t="shared" si="110"/>
        <v>#N/A</v>
      </c>
      <c r="BC130" s="2"/>
      <c r="BD130" s="78" t="e">
        <f t="shared" ref="BD130:BD193" si="134">A130</f>
        <v>#N/A</v>
      </c>
      <c r="BE130" s="2" t="e">
        <f t="shared" si="111"/>
        <v>#N/A</v>
      </c>
      <c r="BF130" s="72" t="e">
        <f t="shared" si="100"/>
        <v>#N/A</v>
      </c>
      <c r="BG130" s="2" t="e" cm="1">
        <f t="array" ref="BG130">(PRODUCT(BF$2:BF130+1))-1</f>
        <v>#N/A</v>
      </c>
      <c r="BH130" s="72" t="e">
        <f t="shared" si="101"/>
        <v>#N/A</v>
      </c>
      <c r="BI130" s="73" t="e">
        <f t="shared" si="102"/>
        <v>#N/A</v>
      </c>
      <c r="BJ130" s="74" t="e">
        <f>SUM($BI$2:BI130)</f>
        <v>#N/A</v>
      </c>
      <c r="BK130" s="72" t="e">
        <f t="shared" ref="BK130:BK193" si="135">AZ130-BE130</f>
        <v>#N/A</v>
      </c>
      <c r="BL130" s="2" t="e">
        <f>SUM($BK$2:BK130)</f>
        <v>#N/A</v>
      </c>
      <c r="BM130" s="2"/>
      <c r="BN130" s="79" t="e">
        <f t="shared" ref="BN130:BN193" si="136">A130</f>
        <v>#N/A</v>
      </c>
      <c r="BO130" s="2" t="e">
        <f t="array" ref="BO130">(PRODUCT(AB$2:AB130+1)-1)-(PRODUCT($K$2:$K130+1)-1)</f>
        <v>#N/A</v>
      </c>
      <c r="BP130" s="2" t="e">
        <f t="array" ref="BP130">AJ130-(PRODUCT($K$2:K130+1)-1)</f>
        <v>#N/A</v>
      </c>
      <c r="BQ130" s="2" t="e" cm="1">
        <f t="array" ref="BQ130">AK130-(PRODUCT($L$2:L130+1)-1)</f>
        <v>#N/A</v>
      </c>
      <c r="BR130" s="2" t="e">
        <f t="array" ref="BR130">(PRODUCT(AE$2:AE130+1)-1)-(PRODUCT($K$2:$K130+1)-1)</f>
        <v>#N/A</v>
      </c>
      <c r="BS130" s="2"/>
      <c r="BT130" s="3" t="e">
        <f t="shared" ref="BT130:BT193" si="137">A130</f>
        <v>#N/A</v>
      </c>
      <c r="BU130" s="2" t="e">
        <f t="shared" ref="BU130:BU193" si="138">D130</f>
        <v>#N/A</v>
      </c>
      <c r="BV130" s="2" t="e">
        <f t="shared" ref="BV130:BV193" si="139">BU130-K130</f>
        <v>#N/A</v>
      </c>
      <c r="BW130" s="2" t="e" cm="1">
        <f t="array" ref="BW130">PRODUCT($BU$2:BU130+1)-1</f>
        <v>#N/A</v>
      </c>
      <c r="BX130" s="2" t="e">
        <f t="array" ref="BX130">BW130-(PRODUCT($K$2:K130+1)-1)</f>
        <v>#N/A</v>
      </c>
      <c r="BY130" s="2" t="e">
        <f t="shared" ref="BY130:BY193" si="140">BV130*(100000000/SUM(U130:X130))</f>
        <v>#N/A</v>
      </c>
      <c r="BZ130" s="2"/>
      <c r="CC130" s="3">
        <v>44830</v>
      </c>
      <c r="CD130" s="2">
        <v>-2.7977320043115598E-2</v>
      </c>
      <c r="CE130" s="2">
        <v>-1.5901216838892899E-2</v>
      </c>
      <c r="CF130" s="2" t="e">
        <f>NA()</f>
        <v>#N/A</v>
      </c>
      <c r="CG130" s="2">
        <v>-1.9333293938158899E-2</v>
      </c>
      <c r="CH130" s="2">
        <v>-1.6400357462019732E-2</v>
      </c>
      <c r="CJ130" s="9">
        <f t="shared" ref="CJ130:CJ193" si="141">CC130</f>
        <v>44830</v>
      </c>
      <c r="CK130" s="2">
        <f t="array" ref="CK130">PRODUCT(CD$2:CD130+1)-1</f>
        <v>-0.12676196028471443</v>
      </c>
      <c r="CL130" s="2">
        <f t="array" ref="CL130">PRODUCT(CE$2:CE130+1)-1</f>
        <v>-0.10644701005320645</v>
      </c>
      <c r="CM130" s="2"/>
      <c r="CN130" s="2">
        <f t="array" ref="CN130">PRODUCT(CG$2:CG130+1)-1</f>
        <v>-0.15604641377620498</v>
      </c>
      <c r="CO130" s="2">
        <f t="array" ref="CO130">PRODUCT(CH$2:CH130+1)-1</f>
        <v>-0.16021636989887456</v>
      </c>
      <c r="CQ130" s="9">
        <f t="shared" ref="CQ130:CQ193" si="142">CJ130</f>
        <v>44830</v>
      </c>
      <c r="CR130" s="72">
        <f t="shared" ref="CR130:CR193" si="143">CK130-$CO130</f>
        <v>3.345440961416013E-2</v>
      </c>
      <c r="CS130" s="72">
        <f t="shared" ref="CS130:CS193" si="144">CL130-$CO130</f>
        <v>5.3769359845668108E-2</v>
      </c>
      <c r="CT130" s="72"/>
      <c r="CU130" s="72">
        <f t="shared" ref="CU130:CU193" si="145">CN130-$CO130</f>
        <v>4.1699561226695714E-3</v>
      </c>
      <c r="CV130" s="72"/>
      <c r="CW130" s="3">
        <f t="shared" ref="CW130:CW193" si="146">CQ130</f>
        <v>44830</v>
      </c>
      <c r="CX130" s="75">
        <f t="shared" si="103"/>
        <v>84.091012892921114</v>
      </c>
      <c r="CY130" s="75">
        <f t="shared" si="104"/>
        <v>83.608881892320909</v>
      </c>
      <c r="CZ130" s="75">
        <f t="shared" si="105"/>
        <v>100.57665045828641</v>
      </c>
      <c r="DA130" s="72">
        <f>(CZ130/MAX($CZ$2:CZ130))-1</f>
        <v>-9.2665118627119902E-3</v>
      </c>
      <c r="DC130" s="3">
        <f t="shared" ref="DC130:DC193" si="147">CC130</f>
        <v>44830</v>
      </c>
      <c r="DD130" s="2">
        <f t="shared" ref="DD130:DD193" si="148">CD130-$CH130</f>
        <v>-1.1576962581095866E-2</v>
      </c>
      <c r="DE130" s="2">
        <f t="shared" ref="DE130:DE193" si="149">CE130-$CH130</f>
        <v>4.9914062312683347E-4</v>
      </c>
      <c r="DF130" s="2" t="e">
        <f>NA()</f>
        <v>#N/A</v>
      </c>
      <c r="DG130" s="2">
        <f t="shared" ref="DG130:DG193" si="150">CG130-$CH130</f>
        <v>-2.9329364761391669E-3</v>
      </c>
      <c r="DH130" s="69"/>
      <c r="DI130" s="3">
        <f t="shared" si="122"/>
        <v>44830</v>
      </c>
      <c r="DJ130" s="2">
        <f t="shared" si="123"/>
        <v>6.2287951181001312E-2</v>
      </c>
      <c r="DK130" s="2">
        <f t="shared" si="124"/>
        <v>3.7693751611220454E-2</v>
      </c>
      <c r="DL130" s="2" t="e">
        <f>NA()</f>
        <v>#N/A</v>
      </c>
      <c r="DM130" s="2">
        <f t="shared" si="125"/>
        <v>1.9273583098171614E-2</v>
      </c>
      <c r="DO130" s="2">
        <f t="shared" si="106"/>
        <v>1.6633020656580573E-2</v>
      </c>
      <c r="DP130" s="72">
        <f t="shared" si="107"/>
        <v>-2.9329364761391669E-3</v>
      </c>
      <c r="DQ130" s="72">
        <v>1.0999999999999999E-2</v>
      </c>
      <c r="DR130" s="72">
        <f t="shared" si="112"/>
        <v>-1.9396537708721477E-3</v>
      </c>
      <c r="DS130" s="2" cm="1">
        <f t="array" ref="DS130">PRODUCT($DR$68:DR130+1)-1</f>
        <v>-1.96792745917862E-3</v>
      </c>
      <c r="DT130" s="2" cm="1">
        <f t="array" ref="DT130">PRODUCT($DP$68:DP130+1)-1</f>
        <v>-3.5212033885169136E-3</v>
      </c>
      <c r="DU130" s="72">
        <f>DS130-MAX($DS$68:DS130)</f>
        <v>-2.6379088635426484E-3</v>
      </c>
      <c r="EM130" s="72"/>
      <c r="EN130" s="72"/>
      <c r="EO130" s="72"/>
      <c r="EP130" s="72"/>
      <c r="EQ130" s="72"/>
      <c r="ER130" s="72"/>
      <c r="ES130" s="72"/>
      <c r="ET130" s="72"/>
      <c r="EU130" s="72"/>
      <c r="EV130" s="72"/>
      <c r="EX130" s="72"/>
      <c r="EY130" s="72"/>
      <c r="EZ130" s="72"/>
    </row>
    <row r="131" spans="1:156" x14ac:dyDescent="0.3">
      <c r="A131" s="3" t="e">
        <f t="shared" si="113"/>
        <v>#N/A</v>
      </c>
      <c r="B131" s="47" t="e">
        <f>NA()</f>
        <v>#N/A</v>
      </c>
      <c r="C131" s="2" t="e">
        <f>VLOOKUP(C$1,EMD_Returns!$B:$XFD,MATCH('Headline Attribution'!$B131,EMD_Returns!$8:$8,0)-1,FALSE)/100</f>
        <v>#N/A</v>
      </c>
      <c r="D131" s="2" t="e">
        <f>VLOOKUP(D$1,EMD_Returns!$B:$XFD,MATCH('Headline Attribution'!$B131,EMD_Returns!$8:$8,0)-1,FALSE)/100</f>
        <v>#N/A</v>
      </c>
      <c r="E131" s="2" t="e">
        <f>VLOOKUP(E$1,EMD_Returns!$B:$XFD,MATCH('Headline Attribution'!$B131,EMD_Returns!$8:$8,0)-1,FALSE)/100</f>
        <v>#N/A</v>
      </c>
      <c r="F131" s="2" t="e">
        <f>VLOOKUP(F$1,EMD_Returns!$B:$XFD,MATCH('Headline Attribution'!$B131,EMD_Returns!$8:$8,0)-1,FALSE)/100</f>
        <v>#N/A</v>
      </c>
      <c r="G131" s="2"/>
      <c r="I131" s="9" t="e">
        <f t="shared" si="126"/>
        <v>#N/A</v>
      </c>
      <c r="J131" s="2" t="e">
        <f>VLOOKUP(J$1,EMD_Returns!$B:$XFD,MATCH('Headline Attribution'!$B131,EMD_Returns!$8:$8,0)-1,FALSE)/100</f>
        <v>#N/A</v>
      </c>
      <c r="K131" s="85" t="e">
        <f>VLOOKUP(K$1,EMD_Returns!$B:$XFD,MATCH('Headline Attribution'!$B131,EMD_Returns!$32:$32,0)-1,FALSE)/100</f>
        <v>#N/A</v>
      </c>
      <c r="L131" s="2">
        <f t="shared" si="114"/>
        <v>0</v>
      </c>
      <c r="M131" s="2" t="e">
        <f t="shared" si="115"/>
        <v>#N/A</v>
      </c>
      <c r="N131" s="2" t="e">
        <f t="shared" si="116"/>
        <v>#N/A</v>
      </c>
      <c r="O131" s="2" t="e">
        <f t="array" ref="O131">(PRODUCT($J$2:J131+1))-1</f>
        <v>#N/A</v>
      </c>
      <c r="P131" s="2" t="e">
        <f t="array" ref="P131">(PRODUCT($K$2:K131+1))-1</f>
        <v>#N/A</v>
      </c>
      <c r="Q131" s="69" t="e">
        <f t="shared" si="117"/>
        <v>#N/A</v>
      </c>
      <c r="R131" s="69" t="e">
        <f t="shared" si="118"/>
        <v>#N/A</v>
      </c>
      <c r="T131" s="3" t="e">
        <f t="shared" si="127"/>
        <v>#N/A</v>
      </c>
      <c r="U131" s="70" t="e">
        <f>VLOOKUP(U$1,Market_Values!B:XFD,MATCH('Headline Attribution'!$B131,EMD_Returns!$8:$8,0)-1,FALSE)</f>
        <v>#N/A</v>
      </c>
      <c r="V131" s="70" t="e">
        <f>VLOOKUP(V$1,Market_Values!$B:$XFD,MATCH('Headline Attribution'!$B131,EMD_Returns!$8:$8,0)-1,FALSE)</f>
        <v>#N/A</v>
      </c>
      <c r="W131" s="70" t="e">
        <f>VLOOKUP(W$1,Market_Values!$B:$XFD,MATCH('Headline Attribution'!$B131,EMD_Returns!$8:$8,0)-1,FALSE)</f>
        <v>#N/A</v>
      </c>
      <c r="X131" s="70" t="e">
        <f>VLOOKUP(X$1,Market_Values!$B:$XFD,MATCH('Headline Attribution'!$B131,EMD_Returns!$8:$8,0)-1,FALSE)</f>
        <v>#N/A</v>
      </c>
      <c r="Y131" s="70"/>
      <c r="Z131" s="71"/>
      <c r="AA131" s="3" t="e">
        <f t="shared" si="128"/>
        <v>#N/A</v>
      </c>
      <c r="AB131" s="72" t="e">
        <f t="shared" ref="AB131:AB194" si="151">C131</f>
        <v>#N/A</v>
      </c>
      <c r="AC131" s="72" t="e">
        <f t="shared" ref="AC131:AC194" si="152">D131</f>
        <v>#N/A</v>
      </c>
      <c r="AD131" s="72" t="e">
        <f t="shared" ref="AD131:AD194" si="153">E131</f>
        <v>#N/A</v>
      </c>
      <c r="AE131" s="72" t="e">
        <f t="shared" ref="AE131:AE194" si="154">F131</f>
        <v>#N/A</v>
      </c>
      <c r="AF131" s="72"/>
      <c r="AG131" s="2"/>
      <c r="AH131" s="9" t="e">
        <f t="shared" si="129"/>
        <v>#N/A</v>
      </c>
      <c r="AI131" s="2" t="e">
        <f t="array" ref="AI131">PRODUCT(AB$2:AB131+1)-1</f>
        <v>#N/A</v>
      </c>
      <c r="AJ131" s="2" t="e">
        <f t="array" ref="AJ131">PRODUCT($AC$2:AC131+1)-1</f>
        <v>#N/A</v>
      </c>
      <c r="AK131" s="2" t="e" cm="1">
        <f t="array" ref="AK131">PRODUCT($AD$119:AD131+1)-1</f>
        <v>#N/A</v>
      </c>
      <c r="AL131" s="2" t="e">
        <f t="array" ref="AL131">PRODUCT(AE$2:AE131+1)-1</f>
        <v>#N/A</v>
      </c>
      <c r="AM131" s="2"/>
      <c r="AN131" s="2"/>
      <c r="AO131" s="3" t="e">
        <f t="shared" si="130"/>
        <v>#N/A</v>
      </c>
      <c r="AP131" s="2" t="e">
        <f t="shared" ref="AP131:AP194" si="155">SUMPRODUCT(C131:G131,U131:Y131)/SUM(U131:X131)</f>
        <v>#N/A</v>
      </c>
      <c r="AQ131" s="2">
        <f t="shared" si="131"/>
        <v>0</v>
      </c>
      <c r="AR131" s="2" t="e">
        <f t="shared" ref="AR131:AR194" si="156">O131-P131</f>
        <v>#N/A</v>
      </c>
      <c r="AS131" s="2" t="e">
        <f t="shared" si="119"/>
        <v>#N/A</v>
      </c>
      <c r="AT131" s="2" t="e">
        <f t="array" ref="AT131">PRODUCT($AP$2:AP131+1)-1</f>
        <v>#N/A</v>
      </c>
      <c r="AU131" s="2" t="e">
        <f t="shared" si="132"/>
        <v>#N/A</v>
      </c>
      <c r="AV131" s="69" t="e">
        <f t="shared" si="120"/>
        <v>#N/A</v>
      </c>
      <c r="AW131" s="69" t="e">
        <f t="shared" si="133"/>
        <v>#N/A</v>
      </c>
      <c r="AX131" s="2"/>
      <c r="AY131" s="2" t="e">
        <f t="shared" si="108"/>
        <v>#N/A</v>
      </c>
      <c r="AZ131" s="2" t="e">
        <f t="shared" si="109"/>
        <v>#N/A</v>
      </c>
      <c r="BA131" s="2" t="e">
        <f t="shared" si="121"/>
        <v>#N/A</v>
      </c>
      <c r="BB131" s="2" t="e">
        <f t="shared" si="110"/>
        <v>#N/A</v>
      </c>
      <c r="BC131" s="2"/>
      <c r="BD131" s="78" t="e">
        <f t="shared" si="134"/>
        <v>#N/A</v>
      </c>
      <c r="BE131" s="2" t="e">
        <f t="shared" si="111"/>
        <v>#N/A</v>
      </c>
      <c r="BF131" s="72" t="e">
        <f t="shared" ref="BF131:BF194" si="157">BB131</f>
        <v>#N/A</v>
      </c>
      <c r="BG131" s="2" t="e" cm="1">
        <f t="array" ref="BG131">(PRODUCT(BF$2:BF131+1))-1</f>
        <v>#N/A</v>
      </c>
      <c r="BH131" s="72" t="e">
        <f t="shared" ref="BH131:BH194" si="158">M131-BG131</f>
        <v>#N/A</v>
      </c>
      <c r="BI131" s="73" t="e">
        <f t="shared" ref="BI131:BI194" si="159">AQ131*SUM(U131:Y131)</f>
        <v>#N/A</v>
      </c>
      <c r="BJ131" s="74" t="e">
        <f>SUM($BI$2:BI131)</f>
        <v>#N/A</v>
      </c>
      <c r="BK131" s="72" t="e">
        <f t="shared" si="135"/>
        <v>#N/A</v>
      </c>
      <c r="BL131" s="2" t="e">
        <f>SUM($BK$2:BK131)</f>
        <v>#N/A</v>
      </c>
      <c r="BM131" s="2"/>
      <c r="BN131" s="79" t="e">
        <f t="shared" si="136"/>
        <v>#N/A</v>
      </c>
      <c r="BO131" s="2" t="e">
        <f t="array" ref="BO131">(PRODUCT(AB$2:AB131+1)-1)-(PRODUCT($K$2:$K131+1)-1)</f>
        <v>#N/A</v>
      </c>
      <c r="BP131" s="2" t="e">
        <f t="array" ref="BP131">AJ131-(PRODUCT($K$2:K131+1)-1)</f>
        <v>#N/A</v>
      </c>
      <c r="BQ131" s="2" t="e" cm="1">
        <f t="array" ref="BQ131">AK131-(PRODUCT($L$2:L131+1)-1)</f>
        <v>#N/A</v>
      </c>
      <c r="BR131" s="2" t="e">
        <f t="array" ref="BR131">(PRODUCT(AE$2:AE131+1)-1)-(PRODUCT($K$2:$K131+1)-1)</f>
        <v>#N/A</v>
      </c>
      <c r="BS131" s="2"/>
      <c r="BT131" s="3" t="e">
        <f t="shared" si="137"/>
        <v>#N/A</v>
      </c>
      <c r="BU131" s="2" t="e">
        <f t="shared" si="138"/>
        <v>#N/A</v>
      </c>
      <c r="BV131" s="2" t="e">
        <f t="shared" si="139"/>
        <v>#N/A</v>
      </c>
      <c r="BW131" s="2" t="e" cm="1">
        <f t="array" ref="BW131">PRODUCT($BU$2:BU131+1)-1</f>
        <v>#N/A</v>
      </c>
      <c r="BX131" s="2" t="e">
        <f t="array" ref="BX131">BW131-(PRODUCT($K$2:K131+1)-1)</f>
        <v>#N/A</v>
      </c>
      <c r="BY131" s="2" t="e">
        <f t="shared" si="140"/>
        <v>#N/A</v>
      </c>
      <c r="BZ131" s="2"/>
      <c r="CC131" s="3">
        <v>44831</v>
      </c>
      <c r="CD131" s="2">
        <v>-8.3043761241552395E-4</v>
      </c>
      <c r="CE131" s="2">
        <v>2.11096145252832E-5</v>
      </c>
      <c r="CF131" s="2" t="e">
        <f>NA()</f>
        <v>#N/A</v>
      </c>
      <c r="CG131" s="2">
        <v>-5.0711539756875801E-4</v>
      </c>
      <c r="CH131" s="2">
        <v>-4.0703294786337274E-4</v>
      </c>
      <c r="CJ131" s="9">
        <f t="shared" si="141"/>
        <v>44831</v>
      </c>
      <c r="CK131" s="2">
        <f t="array" ref="CK131">PRODUCT(CD$2:CD131+1)-1</f>
        <v>-0.12748712999748602</v>
      </c>
      <c r="CL131" s="2">
        <f t="array" ref="CL131">PRODUCT(CE$2:CE131+1)-1</f>
        <v>-0.10642814749403073</v>
      </c>
      <c r="CM131" s="2"/>
      <c r="CN131" s="2">
        <f t="array" ref="CN131">PRODUCT(CG$2:CG131+1)-1</f>
        <v>-0.15647439563461241</v>
      </c>
      <c r="CO131" s="2">
        <f t="array" ref="CO131">PRODUCT(CH$2:CH131+1)-1</f>
        <v>-0.16055818950540202</v>
      </c>
      <c r="CQ131" s="9">
        <f t="shared" si="142"/>
        <v>44831</v>
      </c>
      <c r="CR131" s="72">
        <f t="shared" si="143"/>
        <v>3.3071059507916001E-2</v>
      </c>
      <c r="CS131" s="72">
        <f t="shared" si="144"/>
        <v>5.4130042011371282E-2</v>
      </c>
      <c r="CT131" s="72"/>
      <c r="CU131" s="72">
        <f t="shared" si="145"/>
        <v>4.0837938707896093E-3</v>
      </c>
      <c r="CV131" s="72"/>
      <c r="CW131" s="3">
        <f t="shared" si="146"/>
        <v>44831</v>
      </c>
      <c r="CX131" s="75">
        <f t="shared" ref="CX131:CX194" si="160">(CG131+1)*CX130</f>
        <v>84.048369045485956</v>
      </c>
      <c r="CY131" s="75">
        <f t="shared" ref="CY131:CY194" si="161">(CH131+1)*CY130</f>
        <v>83.574850322656715</v>
      </c>
      <c r="CZ131" s="75">
        <f t="shared" ref="CZ131:CZ194" si="162">(CX131/$CX$2)/(CY131/$CY$2)*100</f>
        <v>100.56658040188064</v>
      </c>
      <c r="DA131" s="72">
        <f>(CZ131/MAX($CZ$2:CZ131))-1</f>
        <v>-9.3657072730101154E-3</v>
      </c>
      <c r="DC131" s="3">
        <f t="shared" si="147"/>
        <v>44831</v>
      </c>
      <c r="DD131" s="2">
        <f t="shared" si="148"/>
        <v>-4.2340466455215121E-4</v>
      </c>
      <c r="DE131" s="2">
        <f t="shared" si="149"/>
        <v>4.2814256238865594E-4</v>
      </c>
      <c r="DF131" s="2" t="e">
        <f>NA()</f>
        <v>#N/A</v>
      </c>
      <c r="DG131" s="2">
        <f t="shared" si="150"/>
        <v>-1.0008244970538527E-4</v>
      </c>
      <c r="DH131" s="69"/>
      <c r="DI131" s="3">
        <f t="shared" si="122"/>
        <v>44831</v>
      </c>
      <c r="DJ131" s="2">
        <f t="shared" si="123"/>
        <v>5.8431103042794225E-2</v>
      </c>
      <c r="DK131" s="2">
        <f t="shared" si="124"/>
        <v>3.664382052000667E-2</v>
      </c>
      <c r="DL131" s="2" t="e">
        <f>NA()</f>
        <v>#N/A</v>
      </c>
      <c r="DM131" s="2">
        <f t="shared" si="125"/>
        <v>1.9047184869684423E-2</v>
      </c>
      <c r="DO131" s="2">
        <f t="shared" si="106"/>
        <v>1.6577455184227371E-2</v>
      </c>
      <c r="DP131" s="72">
        <f t="shared" si="107"/>
        <v>-1.0008244970538527E-4</v>
      </c>
      <c r="DQ131" s="72">
        <v>1.0999999999999999E-2</v>
      </c>
      <c r="DR131" s="72">
        <f t="shared" si="112"/>
        <v>-6.6409888280482068E-5</v>
      </c>
      <c r="DS131" s="2" cm="1">
        <f t="array" ref="DS131">PRODUCT($DR$68:DR131+1)-1</f>
        <v>-2.0342066576163331E-3</v>
      </c>
      <c r="DT131" s="2" cm="1">
        <f t="array" ref="DT131">PRODUCT($DP$68:DP131+1)-1</f>
        <v>-3.6209334275613125E-3</v>
      </c>
      <c r="DU131" s="72">
        <f>DS131-MAX($DS$68:DS131)</f>
        <v>-2.7041880619803615E-3</v>
      </c>
      <c r="EM131" s="72"/>
      <c r="EN131" s="72"/>
      <c r="EO131" s="72"/>
      <c r="EP131" s="72"/>
      <c r="EQ131" s="72"/>
      <c r="ER131" s="72"/>
      <c r="ES131" s="72"/>
      <c r="ET131" s="72"/>
      <c r="EU131" s="72"/>
      <c r="EV131" s="72"/>
      <c r="EX131" s="72"/>
      <c r="EY131" s="72"/>
      <c r="EZ131" s="72"/>
    </row>
    <row r="132" spans="1:156" x14ac:dyDescent="0.3">
      <c r="A132" s="3" t="e">
        <f t="shared" si="113"/>
        <v>#N/A</v>
      </c>
      <c r="B132" s="47" t="e">
        <f>NA()</f>
        <v>#N/A</v>
      </c>
      <c r="C132" s="2" t="e">
        <f>VLOOKUP(C$1,EMD_Returns!$B:$XFD,MATCH('Headline Attribution'!$B132,EMD_Returns!$8:$8,0)-1,FALSE)/100</f>
        <v>#N/A</v>
      </c>
      <c r="D132" s="2" t="e">
        <f>VLOOKUP(D$1,EMD_Returns!$B:$XFD,MATCH('Headline Attribution'!$B132,EMD_Returns!$8:$8,0)-1,FALSE)/100</f>
        <v>#N/A</v>
      </c>
      <c r="E132" s="2" t="e">
        <f>VLOOKUP(E$1,EMD_Returns!$B:$XFD,MATCH('Headline Attribution'!$B132,EMD_Returns!$8:$8,0)-1,FALSE)/100</f>
        <v>#N/A</v>
      </c>
      <c r="F132" s="2" t="e">
        <f>VLOOKUP(F$1,EMD_Returns!$B:$XFD,MATCH('Headline Attribution'!$B132,EMD_Returns!$8:$8,0)-1,FALSE)/100</f>
        <v>#N/A</v>
      </c>
      <c r="G132" s="2"/>
      <c r="I132" s="9" t="e">
        <f t="shared" si="126"/>
        <v>#N/A</v>
      </c>
      <c r="J132" s="2" t="e">
        <f>VLOOKUP(J$1,EMD_Returns!$B:$XFD,MATCH('Headline Attribution'!$B132,EMD_Returns!$8:$8,0)-1,FALSE)/100</f>
        <v>#N/A</v>
      </c>
      <c r="K132" s="85" t="e">
        <f>VLOOKUP(K$1,EMD_Returns!$B:$XFD,MATCH('Headline Attribution'!$B132,EMD_Returns!$32:$32,0)-1,FALSE)/100</f>
        <v>#N/A</v>
      </c>
      <c r="L132" s="2">
        <f t="shared" si="114"/>
        <v>0</v>
      </c>
      <c r="M132" s="2" t="e">
        <f t="shared" si="115"/>
        <v>#N/A</v>
      </c>
      <c r="N132" s="2" t="e">
        <f t="shared" si="116"/>
        <v>#N/A</v>
      </c>
      <c r="O132" s="2" t="e">
        <f t="array" ref="O132">(PRODUCT($J$2:J132+1))-1</f>
        <v>#N/A</v>
      </c>
      <c r="P132" s="2" t="e">
        <f t="array" ref="P132">(PRODUCT($K$2:K132+1))-1</f>
        <v>#N/A</v>
      </c>
      <c r="Q132" s="69" t="e">
        <f t="shared" si="117"/>
        <v>#N/A</v>
      </c>
      <c r="R132" s="69" t="e">
        <f t="shared" si="118"/>
        <v>#N/A</v>
      </c>
      <c r="T132" s="3" t="e">
        <f t="shared" si="127"/>
        <v>#N/A</v>
      </c>
      <c r="U132" s="70" t="e">
        <f>VLOOKUP(U$1,Market_Values!B:XFD,MATCH('Headline Attribution'!$B132,EMD_Returns!$8:$8,0)-1,FALSE)</f>
        <v>#N/A</v>
      </c>
      <c r="V132" s="70" t="e">
        <f>VLOOKUP(V$1,Market_Values!$B:$XFD,MATCH('Headline Attribution'!$B132,EMD_Returns!$8:$8,0)-1,FALSE)</f>
        <v>#N/A</v>
      </c>
      <c r="W132" s="70" t="e">
        <f>VLOOKUP(W$1,Market_Values!$B:$XFD,MATCH('Headline Attribution'!$B132,EMD_Returns!$8:$8,0)-1,FALSE)</f>
        <v>#N/A</v>
      </c>
      <c r="X132" s="70" t="e">
        <f>VLOOKUP(X$1,Market_Values!$B:$XFD,MATCH('Headline Attribution'!$B132,EMD_Returns!$8:$8,0)-1,FALSE)</f>
        <v>#N/A</v>
      </c>
      <c r="Y132" s="70"/>
      <c r="Z132" s="71"/>
      <c r="AA132" s="3" t="e">
        <f t="shared" si="128"/>
        <v>#N/A</v>
      </c>
      <c r="AB132" s="72" t="e">
        <f t="shared" si="151"/>
        <v>#N/A</v>
      </c>
      <c r="AC132" s="72" t="e">
        <f t="shared" si="152"/>
        <v>#N/A</v>
      </c>
      <c r="AD132" s="72" t="e">
        <f t="shared" si="153"/>
        <v>#N/A</v>
      </c>
      <c r="AE132" s="72" t="e">
        <f t="shared" si="154"/>
        <v>#N/A</v>
      </c>
      <c r="AF132" s="72"/>
      <c r="AG132" s="2"/>
      <c r="AH132" s="9" t="e">
        <f t="shared" si="129"/>
        <v>#N/A</v>
      </c>
      <c r="AI132" s="2" t="e">
        <f t="array" ref="AI132">PRODUCT(AB$2:AB132+1)-1</f>
        <v>#N/A</v>
      </c>
      <c r="AJ132" s="2" t="e">
        <f t="array" ref="AJ132">PRODUCT($AC$2:AC132+1)-1</f>
        <v>#N/A</v>
      </c>
      <c r="AK132" s="2" t="e" cm="1">
        <f t="array" ref="AK132">PRODUCT($AD$119:AD132+1)-1</f>
        <v>#N/A</v>
      </c>
      <c r="AL132" s="2" t="e">
        <f t="array" ref="AL132">PRODUCT(AE$2:AE132+1)-1</f>
        <v>#N/A</v>
      </c>
      <c r="AM132" s="2"/>
      <c r="AN132" s="2"/>
      <c r="AO132" s="3" t="e">
        <f t="shared" si="130"/>
        <v>#N/A</v>
      </c>
      <c r="AP132" s="2" t="e">
        <f t="shared" si="155"/>
        <v>#N/A</v>
      </c>
      <c r="AQ132" s="2">
        <f t="shared" si="131"/>
        <v>0</v>
      </c>
      <c r="AR132" s="2" t="e">
        <f t="shared" si="156"/>
        <v>#N/A</v>
      </c>
      <c r="AS132" s="2" t="e">
        <f t="shared" si="119"/>
        <v>#N/A</v>
      </c>
      <c r="AT132" s="2" t="e">
        <f t="array" ref="AT132">PRODUCT($AP$2:AP132+1)-1</f>
        <v>#N/A</v>
      </c>
      <c r="AU132" s="2" t="e">
        <f t="shared" si="132"/>
        <v>#N/A</v>
      </c>
      <c r="AV132" s="69" t="e">
        <f t="shared" si="120"/>
        <v>#N/A</v>
      </c>
      <c r="AW132" s="69" t="e">
        <f t="shared" si="133"/>
        <v>#N/A</v>
      </c>
      <c r="AX132" s="2"/>
      <c r="AY132" s="2" t="e">
        <f t="shared" si="108"/>
        <v>#N/A</v>
      </c>
      <c r="AZ132" s="2" t="e">
        <f t="shared" si="109"/>
        <v>#N/A</v>
      </c>
      <c r="BA132" s="2" t="e">
        <f t="shared" si="121"/>
        <v>#N/A</v>
      </c>
      <c r="BB132" s="2" t="e">
        <f t="shared" si="110"/>
        <v>#N/A</v>
      </c>
      <c r="BC132" s="2"/>
      <c r="BD132" s="78" t="e">
        <f t="shared" si="134"/>
        <v>#N/A</v>
      </c>
      <c r="BE132" s="2" t="e">
        <f t="shared" si="111"/>
        <v>#N/A</v>
      </c>
      <c r="BF132" s="72" t="e">
        <f t="shared" si="157"/>
        <v>#N/A</v>
      </c>
      <c r="BG132" s="2" t="e" cm="1">
        <f t="array" ref="BG132">(PRODUCT(BF$2:BF132+1))-1</f>
        <v>#N/A</v>
      </c>
      <c r="BH132" s="72" t="e">
        <f t="shared" si="158"/>
        <v>#N/A</v>
      </c>
      <c r="BI132" s="73" t="e">
        <f t="shared" si="159"/>
        <v>#N/A</v>
      </c>
      <c r="BJ132" s="74" t="e">
        <f>SUM($BI$2:BI132)</f>
        <v>#N/A</v>
      </c>
      <c r="BK132" s="72" t="e">
        <f t="shared" si="135"/>
        <v>#N/A</v>
      </c>
      <c r="BL132" s="2" t="e">
        <f>SUM($BK$2:BK132)</f>
        <v>#N/A</v>
      </c>
      <c r="BM132" s="2"/>
      <c r="BN132" s="79" t="e">
        <f t="shared" si="136"/>
        <v>#N/A</v>
      </c>
      <c r="BO132" s="2" t="e">
        <f t="array" ref="BO132">(PRODUCT(AB$2:AB132+1)-1)-(PRODUCT($K$2:$K132+1)-1)</f>
        <v>#N/A</v>
      </c>
      <c r="BP132" s="2" t="e">
        <f t="array" ref="BP132">AJ132-(PRODUCT($K$2:K132+1)-1)</f>
        <v>#N/A</v>
      </c>
      <c r="BQ132" s="2" t="e" cm="1">
        <f t="array" ref="BQ132">AK132-(PRODUCT($L$2:L132+1)-1)</f>
        <v>#N/A</v>
      </c>
      <c r="BR132" s="2" t="e">
        <f t="array" ref="BR132">(PRODUCT(AE$2:AE132+1)-1)-(PRODUCT($K$2:$K132+1)-1)</f>
        <v>#N/A</v>
      </c>
      <c r="BS132" s="2"/>
      <c r="BT132" s="3" t="e">
        <f t="shared" si="137"/>
        <v>#N/A</v>
      </c>
      <c r="BU132" s="2" t="e">
        <f t="shared" si="138"/>
        <v>#N/A</v>
      </c>
      <c r="BV132" s="2" t="e">
        <f t="shared" si="139"/>
        <v>#N/A</v>
      </c>
      <c r="BW132" s="2" t="e" cm="1">
        <f t="array" ref="BW132">PRODUCT($BU$2:BU132+1)-1</f>
        <v>#N/A</v>
      </c>
      <c r="BX132" s="2" t="e">
        <f t="array" ref="BX132">BW132-(PRODUCT($K$2:K132+1)-1)</f>
        <v>#N/A</v>
      </c>
      <c r="BY132" s="2" t="e">
        <f t="shared" si="140"/>
        <v>#N/A</v>
      </c>
      <c r="BZ132" s="2"/>
      <c r="CC132" s="3">
        <v>44832</v>
      </c>
      <c r="CD132" s="2">
        <v>2.66866279913636E-3</v>
      </c>
      <c r="CE132" s="2">
        <v>3.9323085086839802E-3</v>
      </c>
      <c r="CF132" s="2" t="e">
        <f>NA()</f>
        <v>#N/A</v>
      </c>
      <c r="CG132" s="2">
        <v>7.11128266728545E-3</v>
      </c>
      <c r="CH132" s="2">
        <v>7.8531176149789772E-3</v>
      </c>
      <c r="CJ132" s="9">
        <f t="shared" si="141"/>
        <v>44832</v>
      </c>
      <c r="CK132" s="2">
        <f t="array" ref="CK132">PRODUCT(CD$2:CD132+1)-1</f>
        <v>-0.12515868735954261</v>
      </c>
      <c r="CL132" s="2">
        <f t="array" ref="CL132">PRODUCT(CE$2:CE132+1)-1</f>
        <v>-0.10291434729530102</v>
      </c>
      <c r="CM132" s="2"/>
      <c r="CN132" s="2">
        <f t="array" ref="CN132">PRODUCT(CG$2:CG132+1)-1</f>
        <v>-0.15047584662487734</v>
      </c>
      <c r="CO132" s="2">
        <f t="array" ref="CO132">PRODUCT(CH$2:CH132+1)-1</f>
        <v>-0.15396595423665704</v>
      </c>
      <c r="CQ132" s="9">
        <f t="shared" si="142"/>
        <v>44832</v>
      </c>
      <c r="CR132" s="72">
        <f t="shared" si="143"/>
        <v>2.8807266877114435E-2</v>
      </c>
      <c r="CS132" s="72">
        <f t="shared" si="144"/>
        <v>5.105160694135602E-2</v>
      </c>
      <c r="CT132" s="72"/>
      <c r="CU132" s="72">
        <f t="shared" si="145"/>
        <v>3.4901076117797025E-3</v>
      </c>
      <c r="CV132" s="72"/>
      <c r="CW132" s="3">
        <f t="shared" si="146"/>
        <v>44832</v>
      </c>
      <c r="CX132" s="75">
        <f t="shared" si="160"/>
        <v>84.646060755492726</v>
      </c>
      <c r="CY132" s="75">
        <f t="shared" si="161"/>
        <v>84.231173451894804</v>
      </c>
      <c r="CZ132" s="75">
        <f t="shared" si="162"/>
        <v>100.49255790533995</v>
      </c>
      <c r="DA132" s="72">
        <f>(CZ132/MAX($CZ$2:CZ132))-1</f>
        <v>-1.0094868225022591E-2</v>
      </c>
      <c r="DC132" s="3">
        <f t="shared" si="147"/>
        <v>44832</v>
      </c>
      <c r="DD132" s="2">
        <f t="shared" si="148"/>
        <v>-5.1844548158426172E-3</v>
      </c>
      <c r="DE132" s="2">
        <f t="shared" si="149"/>
        <v>-3.920809106294997E-3</v>
      </c>
      <c r="DF132" s="2" t="e">
        <f>NA()</f>
        <v>#N/A</v>
      </c>
      <c r="DG132" s="2">
        <f t="shared" si="150"/>
        <v>-7.418349476935272E-4</v>
      </c>
      <c r="DH132" s="69"/>
      <c r="DI132" s="3">
        <f t="shared" si="122"/>
        <v>44832</v>
      </c>
      <c r="DJ132" s="2">
        <f t="shared" si="123"/>
        <v>5.9661933640100348E-2</v>
      </c>
      <c r="DK132" s="2">
        <f t="shared" si="124"/>
        <v>3.9717178846653566E-2</v>
      </c>
      <c r="DL132" s="2" t="e">
        <f>NA()</f>
        <v>#N/A</v>
      </c>
      <c r="DM132" s="2">
        <f t="shared" si="125"/>
        <v>1.8066185000477918E-2</v>
      </c>
      <c r="DO132" s="2">
        <f t="shared" ref="DO132:DO195" si="163">_xlfn.STDEV.P(DG66:DG132)*SQRT(252)</f>
        <v>1.6630960737473301E-2</v>
      </c>
      <c r="DP132" s="72">
        <f t="shared" ref="DP132:DP195" si="164">DG132</f>
        <v>-7.418349476935272E-4</v>
      </c>
      <c r="DQ132" s="72">
        <v>1.0999999999999999E-2</v>
      </c>
      <c r="DR132" s="72">
        <f t="shared" si="112"/>
        <v>-4.9066223854657203E-4</v>
      </c>
      <c r="DS132" s="2" cm="1">
        <f t="array" ref="DS132">PRODUCT($DR$68:DR132+1)-1</f>
        <v>-2.5238707877706101E-3</v>
      </c>
      <c r="DT132" s="2" cm="1">
        <f t="array" ref="DT132">PRODUCT($DP$68:DP132+1)-1</f>
        <v>-4.360082240295049E-3</v>
      </c>
      <c r="DU132" s="72">
        <f>DS132-MAX($DS$68:DS132)</f>
        <v>-3.1938521921346386E-3</v>
      </c>
      <c r="EM132" s="72"/>
      <c r="EN132" s="72"/>
      <c r="EO132" s="72"/>
      <c r="EP132" s="72"/>
      <c r="EQ132" s="72"/>
      <c r="ER132" s="72"/>
      <c r="ES132" s="72"/>
      <c r="ET132" s="72"/>
      <c r="EU132" s="72"/>
      <c r="EV132" s="72"/>
      <c r="EX132" s="72"/>
      <c r="EY132" s="72"/>
      <c r="EZ132" s="72"/>
    </row>
    <row r="133" spans="1:156" x14ac:dyDescent="0.3">
      <c r="A133" s="3" t="e">
        <f t="shared" si="113"/>
        <v>#N/A</v>
      </c>
      <c r="B133" s="47" t="e">
        <f>NA()</f>
        <v>#N/A</v>
      </c>
      <c r="C133" s="2" t="e">
        <f>VLOOKUP(C$1,EMD_Returns!$B:$XFD,MATCH('Headline Attribution'!$B133,EMD_Returns!$8:$8,0)-1,FALSE)/100</f>
        <v>#N/A</v>
      </c>
      <c r="D133" s="2" t="e">
        <f>VLOOKUP(D$1,EMD_Returns!$B:$XFD,MATCH('Headline Attribution'!$B133,EMD_Returns!$8:$8,0)-1,FALSE)/100</f>
        <v>#N/A</v>
      </c>
      <c r="E133" s="2" t="e">
        <f>VLOOKUP(E$1,EMD_Returns!$B:$XFD,MATCH('Headline Attribution'!$B133,EMD_Returns!$8:$8,0)-1,FALSE)/100</f>
        <v>#N/A</v>
      </c>
      <c r="F133" s="2" t="e">
        <f>VLOOKUP(F$1,EMD_Returns!$B:$XFD,MATCH('Headline Attribution'!$B133,EMD_Returns!$8:$8,0)-1,FALSE)/100</f>
        <v>#N/A</v>
      </c>
      <c r="G133" s="2"/>
      <c r="I133" s="9" t="e">
        <f t="shared" si="126"/>
        <v>#N/A</v>
      </c>
      <c r="J133" s="2" t="e">
        <f>VLOOKUP(J$1,EMD_Returns!$B:$XFD,MATCH('Headline Attribution'!$B133,EMD_Returns!$8:$8,0)-1,FALSE)/100</f>
        <v>#N/A</v>
      </c>
      <c r="K133" s="85" t="e">
        <f>VLOOKUP(K$1,EMD_Returns!$B:$XFD,MATCH('Headline Attribution'!$B133,EMD_Returns!$32:$32,0)-1,FALSE)/100</f>
        <v>#N/A</v>
      </c>
      <c r="L133" s="2">
        <f t="shared" si="114"/>
        <v>0</v>
      </c>
      <c r="M133" s="2" t="e">
        <f t="shared" si="115"/>
        <v>#N/A</v>
      </c>
      <c r="N133" s="2" t="e">
        <f t="shared" si="116"/>
        <v>#N/A</v>
      </c>
      <c r="O133" s="2" t="e">
        <f t="array" ref="O133">(PRODUCT($J$2:J133+1))-1</f>
        <v>#N/A</v>
      </c>
      <c r="P133" s="2" t="e">
        <f t="array" ref="P133">(PRODUCT($K$2:K133+1))-1</f>
        <v>#N/A</v>
      </c>
      <c r="Q133" s="69" t="e">
        <f t="shared" si="117"/>
        <v>#N/A</v>
      </c>
      <c r="R133" s="69" t="e">
        <f t="shared" si="118"/>
        <v>#N/A</v>
      </c>
      <c r="T133" s="3" t="e">
        <f t="shared" si="127"/>
        <v>#N/A</v>
      </c>
      <c r="U133" s="70" t="e">
        <f>VLOOKUP(U$1,Market_Values!B:XFD,MATCH('Headline Attribution'!$B133,EMD_Returns!$8:$8,0)-1,FALSE)</f>
        <v>#N/A</v>
      </c>
      <c r="V133" s="70" t="e">
        <f>VLOOKUP(V$1,Market_Values!$B:$XFD,MATCH('Headline Attribution'!$B133,EMD_Returns!$8:$8,0)-1,FALSE)</f>
        <v>#N/A</v>
      </c>
      <c r="W133" s="70" t="e">
        <f>VLOOKUP(W$1,Market_Values!$B:$XFD,MATCH('Headline Attribution'!$B133,EMD_Returns!$8:$8,0)-1,FALSE)</f>
        <v>#N/A</v>
      </c>
      <c r="X133" s="70" t="e">
        <f>VLOOKUP(X$1,Market_Values!$B:$XFD,MATCH('Headline Attribution'!$B133,EMD_Returns!$8:$8,0)-1,FALSE)</f>
        <v>#N/A</v>
      </c>
      <c r="Y133" s="70"/>
      <c r="Z133" s="71"/>
      <c r="AA133" s="3" t="e">
        <f t="shared" si="128"/>
        <v>#N/A</v>
      </c>
      <c r="AB133" s="72" t="e">
        <f t="shared" si="151"/>
        <v>#N/A</v>
      </c>
      <c r="AC133" s="72" t="e">
        <f t="shared" si="152"/>
        <v>#N/A</v>
      </c>
      <c r="AD133" s="72" t="e">
        <f t="shared" si="153"/>
        <v>#N/A</v>
      </c>
      <c r="AE133" s="72" t="e">
        <f t="shared" si="154"/>
        <v>#N/A</v>
      </c>
      <c r="AF133" s="72"/>
      <c r="AG133" s="2"/>
      <c r="AH133" s="9" t="e">
        <f t="shared" si="129"/>
        <v>#N/A</v>
      </c>
      <c r="AI133" s="2" t="e">
        <f t="array" ref="AI133">PRODUCT(AB$2:AB133+1)-1</f>
        <v>#N/A</v>
      </c>
      <c r="AJ133" s="2" t="e">
        <f t="array" ref="AJ133">PRODUCT($AC$2:AC133+1)-1</f>
        <v>#N/A</v>
      </c>
      <c r="AK133" s="2" t="e" cm="1">
        <f t="array" ref="AK133">PRODUCT($AD$119:AD133+1)-1</f>
        <v>#N/A</v>
      </c>
      <c r="AL133" s="2" t="e">
        <f t="array" ref="AL133">PRODUCT(AE$2:AE133+1)-1</f>
        <v>#N/A</v>
      </c>
      <c r="AM133" s="2"/>
      <c r="AN133" s="2"/>
      <c r="AO133" s="3" t="e">
        <f t="shared" si="130"/>
        <v>#N/A</v>
      </c>
      <c r="AP133" s="2" t="e">
        <f t="shared" si="155"/>
        <v>#N/A</v>
      </c>
      <c r="AQ133" s="2">
        <f t="shared" si="131"/>
        <v>0</v>
      </c>
      <c r="AR133" s="2" t="e">
        <f t="shared" si="156"/>
        <v>#N/A</v>
      </c>
      <c r="AS133" s="2" t="e">
        <f t="shared" si="119"/>
        <v>#N/A</v>
      </c>
      <c r="AT133" s="2" t="e">
        <f t="array" ref="AT133">PRODUCT($AP$2:AP133+1)-1</f>
        <v>#N/A</v>
      </c>
      <c r="AU133" s="2" t="e">
        <f t="shared" si="132"/>
        <v>#N/A</v>
      </c>
      <c r="AV133" s="69" t="e">
        <f t="shared" si="120"/>
        <v>#N/A</v>
      </c>
      <c r="AW133" s="69" t="e">
        <f t="shared" si="133"/>
        <v>#N/A</v>
      </c>
      <c r="AX133" s="2"/>
      <c r="AY133" s="2" t="e">
        <f t="shared" ref="AY133:AY196" si="165">AVERAGE(AC133:AE133)</f>
        <v>#N/A</v>
      </c>
      <c r="AZ133" s="2" t="e">
        <f t="shared" ref="AZ133:AZ196" si="166">(SUMPRODUCT(AC133:AE133,V133:X133))/SUM(V133:X133)</f>
        <v>#N/A</v>
      </c>
      <c r="BA133" s="2" t="e">
        <f t="shared" si="121"/>
        <v>#N/A</v>
      </c>
      <c r="BB133" s="2" t="e">
        <f t="shared" ref="BB133:BB196" si="167">BA133*SUM(V133:X133)/SUM(U133:X133)</f>
        <v>#N/A</v>
      </c>
      <c r="BC133" s="2"/>
      <c r="BD133" s="78" t="e">
        <f t="shared" si="134"/>
        <v>#N/A</v>
      </c>
      <c r="BE133" s="2" t="e">
        <f t="shared" ref="BE133:BE196" si="168">(SUMPRODUCT(AB133:AE133,$U$68:$X$68))/SUM($U$68:$X$68)</f>
        <v>#N/A</v>
      </c>
      <c r="BF133" s="72" t="e">
        <f t="shared" si="157"/>
        <v>#N/A</v>
      </c>
      <c r="BG133" s="2" t="e" cm="1">
        <f t="array" ref="BG133">(PRODUCT(BF$2:BF133+1))-1</f>
        <v>#N/A</v>
      </c>
      <c r="BH133" s="72" t="e">
        <f t="shared" si="158"/>
        <v>#N/A</v>
      </c>
      <c r="BI133" s="73" t="e">
        <f t="shared" si="159"/>
        <v>#N/A</v>
      </c>
      <c r="BJ133" s="74" t="e">
        <f>SUM($BI$2:BI133)</f>
        <v>#N/A</v>
      </c>
      <c r="BK133" s="72" t="e">
        <f t="shared" si="135"/>
        <v>#N/A</v>
      </c>
      <c r="BL133" s="2" t="e">
        <f>SUM($BK$2:BK133)</f>
        <v>#N/A</v>
      </c>
      <c r="BM133" s="2"/>
      <c r="BN133" s="79" t="e">
        <f t="shared" si="136"/>
        <v>#N/A</v>
      </c>
      <c r="BO133" s="2" t="e">
        <f t="array" ref="BO133">(PRODUCT(AB$2:AB133+1)-1)-(PRODUCT($K$2:$K133+1)-1)</f>
        <v>#N/A</v>
      </c>
      <c r="BP133" s="2" t="e">
        <f t="array" ref="BP133">AJ133-(PRODUCT($K$2:K133+1)-1)</f>
        <v>#N/A</v>
      </c>
      <c r="BQ133" s="2" t="e" cm="1">
        <f t="array" ref="BQ133">AK133-(PRODUCT($L$2:L133+1)-1)</f>
        <v>#N/A</v>
      </c>
      <c r="BR133" s="2" t="e">
        <f t="array" ref="BR133">(PRODUCT(AE$2:AE133+1)-1)-(PRODUCT($K$2:$K133+1)-1)</f>
        <v>#N/A</v>
      </c>
      <c r="BS133" s="2"/>
      <c r="BT133" s="3" t="e">
        <f t="shared" si="137"/>
        <v>#N/A</v>
      </c>
      <c r="BU133" s="2" t="e">
        <f t="shared" si="138"/>
        <v>#N/A</v>
      </c>
      <c r="BV133" s="2" t="e">
        <f t="shared" si="139"/>
        <v>#N/A</v>
      </c>
      <c r="BW133" s="2" t="e" cm="1">
        <f t="array" ref="BW133">PRODUCT($BU$2:BU133+1)-1</f>
        <v>#N/A</v>
      </c>
      <c r="BX133" s="2" t="e">
        <f t="array" ref="BX133">BW133-(PRODUCT($K$2:K133+1)-1)</f>
        <v>#N/A</v>
      </c>
      <c r="BY133" s="2" t="e">
        <f t="shared" si="140"/>
        <v>#N/A</v>
      </c>
      <c r="BZ133" s="2"/>
      <c r="CC133" s="3">
        <v>44833</v>
      </c>
      <c r="CD133" s="2">
        <v>-4.10227102269078E-3</v>
      </c>
      <c r="CE133" s="2">
        <v>-7.13558060944586E-3</v>
      </c>
      <c r="CF133" s="2" t="e">
        <f>NA()</f>
        <v>#N/A</v>
      </c>
      <c r="CG133" s="2">
        <v>-9.1080579993911802E-3</v>
      </c>
      <c r="CH133" s="2">
        <v>-9.5090364705457953E-3</v>
      </c>
      <c r="CJ133" s="9">
        <f t="shared" si="141"/>
        <v>44833</v>
      </c>
      <c r="CK133" s="2">
        <f t="array" ref="CK133">PRODUCT(CD$2:CD133+1)-1</f>
        <v>-0.12874752352584029</v>
      </c>
      <c r="CL133" s="2">
        <f t="array" ref="CL133">PRODUCT(CE$2:CE133+1)-1</f>
        <v>-0.10931557428375271</v>
      </c>
      <c r="CM133" s="2"/>
      <c r="CN133" s="2">
        <f t="array" ref="CN133">PRODUCT(CG$2:CG133+1)-1</f>
        <v>-0.15821336188570168</v>
      </c>
      <c r="CO133" s="2">
        <f t="array" ref="CO133">PRODUCT(CH$2:CH133+1)-1</f>
        <v>-0.16201092283314411</v>
      </c>
      <c r="CQ133" s="9">
        <f t="shared" si="142"/>
        <v>44833</v>
      </c>
      <c r="CR133" s="72">
        <f t="shared" si="143"/>
        <v>3.326339930730382E-2</v>
      </c>
      <c r="CS133" s="72">
        <f t="shared" si="144"/>
        <v>5.2695348549391396E-2</v>
      </c>
      <c r="CT133" s="72"/>
      <c r="CU133" s="72">
        <f t="shared" si="145"/>
        <v>3.7975609474424354E-3</v>
      </c>
      <c r="CV133" s="72"/>
      <c r="CW133" s="3">
        <f t="shared" si="146"/>
        <v>44833</v>
      </c>
      <c r="CX133" s="75">
        <f t="shared" si="160"/>
        <v>83.875099524711715</v>
      </c>
      <c r="CY133" s="75">
        <f t="shared" si="161"/>
        <v>83.430216151583863</v>
      </c>
      <c r="CZ133" s="75">
        <f t="shared" si="162"/>
        <v>100.53324010610203</v>
      </c>
      <c r="DA133" s="72">
        <f>(CZ133/MAX($CZ$2:CZ133))-1</f>
        <v>-9.6941269149625198E-3</v>
      </c>
      <c r="DC133" s="3">
        <f t="shared" si="147"/>
        <v>44833</v>
      </c>
      <c r="DD133" s="2">
        <f t="shared" si="148"/>
        <v>5.4067654478550152E-3</v>
      </c>
      <c r="DE133" s="2">
        <f t="shared" si="149"/>
        <v>2.3734558610999353E-3</v>
      </c>
      <c r="DF133" s="2" t="e">
        <f>NA()</f>
        <v>#N/A</v>
      </c>
      <c r="DG133" s="2">
        <f t="shared" si="150"/>
        <v>4.0097847115461507E-4</v>
      </c>
      <c r="DH133" s="69"/>
      <c r="DI133" s="3">
        <f t="shared" si="122"/>
        <v>44833</v>
      </c>
      <c r="DJ133" s="2">
        <f t="shared" si="123"/>
        <v>6.2674199109804915E-2</v>
      </c>
      <c r="DK133" s="2">
        <f t="shared" si="124"/>
        <v>4.0174998949767254E-2</v>
      </c>
      <c r="DL133" s="2" t="e">
        <f>NA()</f>
        <v>#N/A</v>
      </c>
      <c r="DM133" s="2">
        <f t="shared" si="125"/>
        <v>1.7217157403374268E-2</v>
      </c>
      <c r="DO133" s="2">
        <f t="shared" si="163"/>
        <v>1.6444931295479515E-2</v>
      </c>
      <c r="DP133" s="72">
        <f t="shared" si="164"/>
        <v>4.0097847115461507E-4</v>
      </c>
      <c r="DQ133" s="72">
        <v>1.0999999999999999E-2</v>
      </c>
      <c r="DR133" s="72">
        <f t="shared" ref="DR133:DR196" si="169">DQ133/DO133*DP133</f>
        <v>2.6821414473852034E-4</v>
      </c>
      <c r="DS133" s="2" cm="1">
        <f t="array" ref="DS133">PRODUCT($DR$68:DR133+1)-1</f>
        <v>-2.2563335808768459E-3</v>
      </c>
      <c r="DT133" s="2" cm="1">
        <f t="array" ref="DT133">PRODUCT($DP$68:DP133+1)-1</f>
        <v>-3.9608520682511417E-3</v>
      </c>
      <c r="DU133" s="72">
        <f>DS133-MAX($DS$68:DS133)</f>
        <v>-2.9263149852408743E-3</v>
      </c>
      <c r="EM133" s="72"/>
      <c r="EN133" s="72"/>
      <c r="EO133" s="72"/>
      <c r="EP133" s="72"/>
      <c r="EQ133" s="72"/>
      <c r="ER133" s="72"/>
      <c r="ES133" s="72"/>
      <c r="ET133" s="72"/>
      <c r="EU133" s="72"/>
      <c r="EV133" s="72"/>
      <c r="EX133" s="72"/>
      <c r="EY133" s="72"/>
      <c r="EZ133" s="72"/>
    </row>
    <row r="134" spans="1:156" x14ac:dyDescent="0.3">
      <c r="A134" s="3" t="e">
        <f t="shared" si="113"/>
        <v>#N/A</v>
      </c>
      <c r="B134" s="47" t="e">
        <f>NA()</f>
        <v>#N/A</v>
      </c>
      <c r="C134" s="2" t="e">
        <f>VLOOKUP(C$1,EMD_Returns!$B:$XFD,MATCH('Headline Attribution'!$B134,EMD_Returns!$8:$8,0)-1,FALSE)/100</f>
        <v>#N/A</v>
      </c>
      <c r="D134" s="2" t="e">
        <f>VLOOKUP(D$1,EMD_Returns!$B:$XFD,MATCH('Headline Attribution'!$B134,EMD_Returns!$8:$8,0)-1,FALSE)/100</f>
        <v>#N/A</v>
      </c>
      <c r="E134" s="2" t="e">
        <f>VLOOKUP(E$1,EMD_Returns!$B:$XFD,MATCH('Headline Attribution'!$B134,EMD_Returns!$8:$8,0)-1,FALSE)/100</f>
        <v>#N/A</v>
      </c>
      <c r="F134" s="2" t="e">
        <f>VLOOKUP(F$1,EMD_Returns!$B:$XFD,MATCH('Headline Attribution'!$B134,EMD_Returns!$8:$8,0)-1,FALSE)/100</f>
        <v>#N/A</v>
      </c>
      <c r="G134" s="2"/>
      <c r="I134" s="9" t="e">
        <f t="shared" si="126"/>
        <v>#N/A</v>
      </c>
      <c r="J134" s="2" t="e">
        <f>VLOOKUP(J$1,EMD_Returns!$B:$XFD,MATCH('Headline Attribution'!$B134,EMD_Returns!$8:$8,0)-1,FALSE)/100</f>
        <v>#N/A</v>
      </c>
      <c r="K134" s="85" t="e">
        <f>VLOOKUP(K$1,EMD_Returns!$B:$XFD,MATCH('Headline Attribution'!$B134,EMD_Returns!$32:$32,0)-1,FALSE)/100</f>
        <v>#N/A</v>
      </c>
      <c r="L134" s="2">
        <f t="shared" si="114"/>
        <v>0</v>
      </c>
      <c r="M134" s="2" t="e">
        <f t="shared" si="115"/>
        <v>#N/A</v>
      </c>
      <c r="N134" s="2" t="e">
        <f t="shared" si="116"/>
        <v>#N/A</v>
      </c>
      <c r="O134" s="2" t="e">
        <f t="array" ref="O134">(PRODUCT($J$2:J134+1))-1</f>
        <v>#N/A</v>
      </c>
      <c r="P134" s="2" t="e">
        <f t="array" ref="P134">(PRODUCT($K$2:K134+1))-1</f>
        <v>#N/A</v>
      </c>
      <c r="Q134" s="69" t="e">
        <f t="shared" si="117"/>
        <v>#N/A</v>
      </c>
      <c r="R134" s="69" t="e">
        <f t="shared" si="118"/>
        <v>#N/A</v>
      </c>
      <c r="T134" s="3" t="e">
        <f t="shared" si="127"/>
        <v>#N/A</v>
      </c>
      <c r="U134" s="70" t="e">
        <f>VLOOKUP(U$1,Market_Values!B:XFD,MATCH('Headline Attribution'!$B134,EMD_Returns!$8:$8,0)-1,FALSE)</f>
        <v>#N/A</v>
      </c>
      <c r="V134" s="70" t="e">
        <f>VLOOKUP(V$1,Market_Values!$B:$XFD,MATCH('Headline Attribution'!$B134,EMD_Returns!$8:$8,0)-1,FALSE)</f>
        <v>#N/A</v>
      </c>
      <c r="W134" s="70" t="e">
        <f>VLOOKUP(W$1,Market_Values!$B:$XFD,MATCH('Headline Attribution'!$B134,EMD_Returns!$8:$8,0)-1,FALSE)</f>
        <v>#N/A</v>
      </c>
      <c r="X134" s="70" t="e">
        <f>VLOOKUP(X$1,Market_Values!$B:$XFD,MATCH('Headline Attribution'!$B134,EMD_Returns!$8:$8,0)-1,FALSE)</f>
        <v>#N/A</v>
      </c>
      <c r="Y134" s="70"/>
      <c r="Z134" s="71"/>
      <c r="AA134" s="3" t="e">
        <f t="shared" si="128"/>
        <v>#N/A</v>
      </c>
      <c r="AB134" s="72" t="e">
        <f t="shared" si="151"/>
        <v>#N/A</v>
      </c>
      <c r="AC134" s="72" t="e">
        <f t="shared" si="152"/>
        <v>#N/A</v>
      </c>
      <c r="AD134" s="72" t="e">
        <f t="shared" si="153"/>
        <v>#N/A</v>
      </c>
      <c r="AE134" s="72" t="e">
        <f t="shared" si="154"/>
        <v>#N/A</v>
      </c>
      <c r="AF134" s="72"/>
      <c r="AG134" s="2"/>
      <c r="AH134" s="9" t="e">
        <f t="shared" si="129"/>
        <v>#N/A</v>
      </c>
      <c r="AI134" s="2" t="e">
        <f t="array" ref="AI134">PRODUCT(AB$2:AB134+1)-1</f>
        <v>#N/A</v>
      </c>
      <c r="AJ134" s="2" t="e">
        <f t="array" ref="AJ134">PRODUCT($AC$2:AC134+1)-1</f>
        <v>#N/A</v>
      </c>
      <c r="AK134" s="2" t="e" cm="1">
        <f t="array" ref="AK134">PRODUCT($AD$119:AD134+1)-1</f>
        <v>#N/A</v>
      </c>
      <c r="AL134" s="2" t="e">
        <f t="array" ref="AL134">PRODUCT(AE$2:AE134+1)-1</f>
        <v>#N/A</v>
      </c>
      <c r="AM134" s="2"/>
      <c r="AN134" s="2"/>
      <c r="AO134" s="3" t="e">
        <f t="shared" si="130"/>
        <v>#N/A</v>
      </c>
      <c r="AP134" s="2" t="e">
        <f t="shared" si="155"/>
        <v>#N/A</v>
      </c>
      <c r="AQ134" s="2">
        <f t="shared" si="131"/>
        <v>0</v>
      </c>
      <c r="AR134" s="2" t="e">
        <f t="shared" si="156"/>
        <v>#N/A</v>
      </c>
      <c r="AS134" s="2" t="e">
        <f t="shared" si="119"/>
        <v>#N/A</v>
      </c>
      <c r="AT134" s="2" t="e">
        <f t="array" ref="AT134">PRODUCT($AP$2:AP134+1)-1</f>
        <v>#N/A</v>
      </c>
      <c r="AU134" s="2" t="e">
        <f t="shared" si="132"/>
        <v>#N/A</v>
      </c>
      <c r="AV134" s="69" t="e">
        <f t="shared" si="120"/>
        <v>#N/A</v>
      </c>
      <c r="AW134" s="69" t="e">
        <f t="shared" si="133"/>
        <v>#N/A</v>
      </c>
      <c r="AX134" s="2"/>
      <c r="AY134" s="2" t="e">
        <f t="shared" si="165"/>
        <v>#N/A</v>
      </c>
      <c r="AZ134" s="2" t="e">
        <f t="shared" si="166"/>
        <v>#N/A</v>
      </c>
      <c r="BA134" s="2" t="e">
        <f t="shared" si="121"/>
        <v>#N/A</v>
      </c>
      <c r="BB134" s="2" t="e">
        <f t="shared" si="167"/>
        <v>#N/A</v>
      </c>
      <c r="BC134" s="2"/>
      <c r="BD134" s="78" t="e">
        <f t="shared" si="134"/>
        <v>#N/A</v>
      </c>
      <c r="BE134" s="2" t="e">
        <f t="shared" si="168"/>
        <v>#N/A</v>
      </c>
      <c r="BF134" s="72" t="e">
        <f t="shared" si="157"/>
        <v>#N/A</v>
      </c>
      <c r="BG134" s="2" t="e" cm="1">
        <f t="array" ref="BG134">(PRODUCT(BF$2:BF134+1))-1</f>
        <v>#N/A</v>
      </c>
      <c r="BH134" s="72" t="e">
        <f t="shared" si="158"/>
        <v>#N/A</v>
      </c>
      <c r="BI134" s="73" t="e">
        <f t="shared" si="159"/>
        <v>#N/A</v>
      </c>
      <c r="BJ134" s="74" t="e">
        <f>SUM($BI$2:BI134)</f>
        <v>#N/A</v>
      </c>
      <c r="BK134" s="72" t="e">
        <f t="shared" si="135"/>
        <v>#N/A</v>
      </c>
      <c r="BL134" s="2" t="e">
        <f>SUM($BK$2:BK134)</f>
        <v>#N/A</v>
      </c>
      <c r="BM134" s="2"/>
      <c r="BN134" s="79" t="e">
        <f t="shared" si="136"/>
        <v>#N/A</v>
      </c>
      <c r="BO134" s="2" t="e">
        <f t="array" ref="BO134">(PRODUCT(AB$2:AB134+1)-1)-(PRODUCT($K$2:$K134+1)-1)</f>
        <v>#N/A</v>
      </c>
      <c r="BP134" s="2" t="e">
        <f t="array" ref="BP134">AJ134-(PRODUCT($K$2:K134+1)-1)</f>
        <v>#N/A</v>
      </c>
      <c r="BQ134" s="2" t="e" cm="1">
        <f t="array" ref="BQ134">AK134-(PRODUCT($L$2:L134+1)-1)</f>
        <v>#N/A</v>
      </c>
      <c r="BR134" s="2" t="e">
        <f t="array" ref="BR134">(PRODUCT(AE$2:AE134+1)-1)-(PRODUCT($K$2:$K134+1)-1)</f>
        <v>#N/A</v>
      </c>
      <c r="BS134" s="2"/>
      <c r="BT134" s="3" t="e">
        <f t="shared" si="137"/>
        <v>#N/A</v>
      </c>
      <c r="BU134" s="2" t="e">
        <f t="shared" si="138"/>
        <v>#N/A</v>
      </c>
      <c r="BV134" s="2" t="e">
        <f t="shared" si="139"/>
        <v>#N/A</v>
      </c>
      <c r="BW134" s="2" t="e" cm="1">
        <f t="array" ref="BW134">PRODUCT($BU$2:BU134+1)-1</f>
        <v>#N/A</v>
      </c>
      <c r="BX134" s="2" t="e">
        <f t="array" ref="BX134">BW134-(PRODUCT($K$2:K134+1)-1)</f>
        <v>#N/A</v>
      </c>
      <c r="BY134" s="2" t="e">
        <f t="shared" si="140"/>
        <v>#N/A</v>
      </c>
      <c r="BZ134" s="2"/>
      <c r="CC134" s="3">
        <v>44834</v>
      </c>
      <c r="CD134" s="2">
        <v>-9.3842542669261304E-3</v>
      </c>
      <c r="CE134" s="2">
        <v>-5.6228858228553101E-3</v>
      </c>
      <c r="CF134" s="2" t="e">
        <f>NA()</f>
        <v>#N/A</v>
      </c>
      <c r="CG134" s="2">
        <v>-5.0052599167955706E-3</v>
      </c>
      <c r="CH134" s="2">
        <v>-4.3194184445721762E-3</v>
      </c>
      <c r="CJ134" s="9">
        <f t="shared" si="141"/>
        <v>44834</v>
      </c>
      <c r="CK134" s="2">
        <f t="array" ref="CK134">PRODUCT(CD$2:CD134+1)-1</f>
        <v>-0.13692357829576285</v>
      </c>
      <c r="CL134" s="2">
        <f t="array" ref="CL134">PRODUCT(CE$2:CE134+1)-1</f>
        <v>-0.11432379111375057</v>
      </c>
      <c r="CM134" s="2"/>
      <c r="CN134" s="2">
        <f t="array" ref="CN134">PRODUCT(CG$2:CG134+1)-1</f>
        <v>-0.16242672280394932</v>
      </c>
      <c r="CO134" s="2">
        <f t="array" ref="CO134">PRODUCT(CH$2:CH134+1)-1</f>
        <v>-0.1656305483094086</v>
      </c>
      <c r="CQ134" s="9">
        <f t="shared" si="142"/>
        <v>44834</v>
      </c>
      <c r="CR134" s="72">
        <f t="shared" si="143"/>
        <v>2.870697001364575E-2</v>
      </c>
      <c r="CS134" s="72">
        <f t="shared" si="144"/>
        <v>5.1306757195658026E-2</v>
      </c>
      <c r="CT134" s="72"/>
      <c r="CU134" s="72">
        <f t="shared" si="145"/>
        <v>3.203825505459279E-3</v>
      </c>
      <c r="CV134" s="72"/>
      <c r="CW134" s="3">
        <f t="shared" si="146"/>
        <v>44834</v>
      </c>
      <c r="CX134" s="75">
        <f t="shared" si="160"/>
        <v>83.455282851043435</v>
      </c>
      <c r="CY134" s="75">
        <f t="shared" si="161"/>
        <v>83.069846137104065</v>
      </c>
      <c r="CZ134" s="75">
        <f t="shared" si="162"/>
        <v>100.46399112537566</v>
      </c>
      <c r="DA134" s="72">
        <f>(CZ134/MAX($CZ$2:CZ134))-1</f>
        <v>-1.0376266197911099E-2</v>
      </c>
      <c r="DC134" s="3">
        <f t="shared" si="147"/>
        <v>44834</v>
      </c>
      <c r="DD134" s="2">
        <f t="shared" si="148"/>
        <v>-5.0648358223539542E-3</v>
      </c>
      <c r="DE134" s="2">
        <f t="shared" si="149"/>
        <v>-1.303467378283134E-3</v>
      </c>
      <c r="DF134" s="2" t="e">
        <f>NA()</f>
        <v>#N/A</v>
      </c>
      <c r="DG134" s="2">
        <f t="shared" si="150"/>
        <v>-6.8584147222339447E-4</v>
      </c>
      <c r="DH134" s="69"/>
      <c r="DI134" s="3">
        <f t="shared" si="122"/>
        <v>44834</v>
      </c>
      <c r="DJ134" s="2">
        <f t="shared" si="123"/>
        <v>6.4582109465958631E-2</v>
      </c>
      <c r="DK134" s="2">
        <f t="shared" si="124"/>
        <v>4.0097194781433913E-2</v>
      </c>
      <c r="DL134" s="2" t="e">
        <f>NA()</f>
        <v>#N/A</v>
      </c>
      <c r="DM134" s="2">
        <f t="shared" si="125"/>
        <v>1.7081188169622501E-2</v>
      </c>
      <c r="DO134" s="2">
        <f t="shared" si="163"/>
        <v>1.6469461772937774E-2</v>
      </c>
      <c r="DP134" s="72">
        <f t="shared" si="164"/>
        <v>-6.8584147222339447E-4</v>
      </c>
      <c r="DQ134" s="72">
        <v>1.0999999999999999E-2</v>
      </c>
      <c r="DR134" s="72">
        <f t="shared" si="169"/>
        <v>-4.5807545495226082E-4</v>
      </c>
      <c r="DS134" s="2" cm="1">
        <f t="array" ref="DS134">PRODUCT($DR$68:DR134+1)-1</f>
        <v>-2.7133754647975517E-3</v>
      </c>
      <c r="DT134" s="2" cm="1">
        <f t="array" ref="DT134">PRODUCT($DP$68:DP134+1)-1</f>
        <v>-4.643977023860768E-3</v>
      </c>
      <c r="DU134" s="72">
        <f>DS134-MAX($DS$68:DS134)</f>
        <v>-3.3833568691615801E-3</v>
      </c>
      <c r="EM134" s="72"/>
      <c r="EN134" s="72"/>
      <c r="EO134" s="72"/>
      <c r="EP134" s="72"/>
      <c r="EQ134" s="72"/>
      <c r="ER134" s="72"/>
      <c r="ES134" s="72"/>
      <c r="ET134" s="72"/>
      <c r="EU134" s="72"/>
      <c r="EV134" s="72"/>
      <c r="EX134" s="72"/>
      <c r="EY134" s="72"/>
      <c r="EZ134" s="72"/>
    </row>
    <row r="135" spans="1:156" x14ac:dyDescent="0.3">
      <c r="A135" s="3" t="e">
        <f t="shared" si="113"/>
        <v>#N/A</v>
      </c>
      <c r="B135" s="47" t="e">
        <f>NA()</f>
        <v>#N/A</v>
      </c>
      <c r="C135" s="2" t="e">
        <f>VLOOKUP(C$1,EMD_Returns!$B:$XFD,MATCH('Headline Attribution'!$B135,EMD_Returns!$8:$8,0)-1,FALSE)/100</f>
        <v>#N/A</v>
      </c>
      <c r="D135" s="2" t="e">
        <f>VLOOKUP(D$1,EMD_Returns!$B:$XFD,MATCH('Headline Attribution'!$B135,EMD_Returns!$8:$8,0)-1,FALSE)/100</f>
        <v>#N/A</v>
      </c>
      <c r="E135" s="2" t="e">
        <f>VLOOKUP(E$1,EMD_Returns!$B:$XFD,MATCH('Headline Attribution'!$B135,EMD_Returns!$8:$8,0)-1,FALSE)/100</f>
        <v>#N/A</v>
      </c>
      <c r="F135" s="2" t="e">
        <f>VLOOKUP(F$1,EMD_Returns!$B:$XFD,MATCH('Headline Attribution'!$B135,EMD_Returns!$8:$8,0)-1,FALSE)/100</f>
        <v>#N/A</v>
      </c>
      <c r="G135" s="2"/>
      <c r="I135" s="9" t="e">
        <f t="shared" si="126"/>
        <v>#N/A</v>
      </c>
      <c r="J135" s="2" t="e">
        <f>VLOOKUP(J$1,EMD_Returns!$B:$XFD,MATCH('Headline Attribution'!$B135,EMD_Returns!$8:$8,0)-1,FALSE)/100</f>
        <v>#N/A</v>
      </c>
      <c r="K135" s="85" t="e">
        <f>VLOOKUP(K$1,EMD_Returns!$B:$XFD,MATCH('Headline Attribution'!$B135,EMD_Returns!$32:$32,0)-1,FALSE)/100</f>
        <v>#N/A</v>
      </c>
      <c r="L135" s="2">
        <f t="shared" si="114"/>
        <v>0</v>
      </c>
      <c r="M135" s="2" t="e">
        <f t="shared" si="115"/>
        <v>#N/A</v>
      </c>
      <c r="N135" s="2" t="e">
        <f t="shared" si="116"/>
        <v>#N/A</v>
      </c>
      <c r="O135" s="2" t="e">
        <f t="array" ref="O135">(PRODUCT($J$2:J135+1))-1</f>
        <v>#N/A</v>
      </c>
      <c r="P135" s="2" t="e">
        <f t="array" ref="P135">(PRODUCT($K$2:K135+1))-1</f>
        <v>#N/A</v>
      </c>
      <c r="Q135" s="69" t="e">
        <f t="shared" si="117"/>
        <v>#N/A</v>
      </c>
      <c r="R135" s="69" t="e">
        <f t="shared" si="118"/>
        <v>#N/A</v>
      </c>
      <c r="T135" s="3" t="e">
        <f t="shared" si="127"/>
        <v>#N/A</v>
      </c>
      <c r="U135" s="70" t="e">
        <f>VLOOKUP(U$1,Market_Values!B:XFD,MATCH('Headline Attribution'!$B135,EMD_Returns!$8:$8,0)-1,FALSE)</f>
        <v>#N/A</v>
      </c>
      <c r="V135" s="70" t="e">
        <f>VLOOKUP(V$1,Market_Values!$B:$XFD,MATCH('Headline Attribution'!$B135,EMD_Returns!$8:$8,0)-1,FALSE)</f>
        <v>#N/A</v>
      </c>
      <c r="W135" s="70" t="e">
        <f>VLOOKUP(W$1,Market_Values!$B:$XFD,MATCH('Headline Attribution'!$B135,EMD_Returns!$8:$8,0)-1,FALSE)</f>
        <v>#N/A</v>
      </c>
      <c r="X135" s="70" t="e">
        <f>VLOOKUP(X$1,Market_Values!$B:$XFD,MATCH('Headline Attribution'!$B135,EMD_Returns!$8:$8,0)-1,FALSE)</f>
        <v>#N/A</v>
      </c>
      <c r="Y135" s="70"/>
      <c r="Z135" s="71"/>
      <c r="AA135" s="3" t="e">
        <f t="shared" si="128"/>
        <v>#N/A</v>
      </c>
      <c r="AB135" s="72" t="e">
        <f t="shared" si="151"/>
        <v>#N/A</v>
      </c>
      <c r="AC135" s="72" t="e">
        <f t="shared" si="152"/>
        <v>#N/A</v>
      </c>
      <c r="AD135" s="72" t="e">
        <f t="shared" si="153"/>
        <v>#N/A</v>
      </c>
      <c r="AE135" s="72" t="e">
        <f t="shared" si="154"/>
        <v>#N/A</v>
      </c>
      <c r="AF135" s="72"/>
      <c r="AG135" s="2"/>
      <c r="AH135" s="9" t="e">
        <f t="shared" si="129"/>
        <v>#N/A</v>
      </c>
      <c r="AI135" s="2" t="e">
        <f t="array" ref="AI135">PRODUCT(AB$2:AB135+1)-1</f>
        <v>#N/A</v>
      </c>
      <c r="AJ135" s="2" t="e">
        <f t="array" ref="AJ135">PRODUCT($AC$2:AC135+1)-1</f>
        <v>#N/A</v>
      </c>
      <c r="AK135" s="2" t="e" cm="1">
        <f t="array" ref="AK135">PRODUCT($AD$119:AD135+1)-1</f>
        <v>#N/A</v>
      </c>
      <c r="AL135" s="2" t="e">
        <f t="array" ref="AL135">PRODUCT(AE$2:AE135+1)-1</f>
        <v>#N/A</v>
      </c>
      <c r="AM135" s="2"/>
      <c r="AN135" s="2"/>
      <c r="AO135" s="3" t="e">
        <f t="shared" si="130"/>
        <v>#N/A</v>
      </c>
      <c r="AP135" s="2" t="e">
        <f t="shared" si="155"/>
        <v>#N/A</v>
      </c>
      <c r="AQ135" s="2">
        <f t="shared" si="131"/>
        <v>0</v>
      </c>
      <c r="AR135" s="2" t="e">
        <f t="shared" si="156"/>
        <v>#N/A</v>
      </c>
      <c r="AS135" s="2" t="e">
        <f t="shared" si="119"/>
        <v>#N/A</v>
      </c>
      <c r="AT135" s="2" t="e">
        <f t="array" ref="AT135">PRODUCT($AP$2:AP135+1)-1</f>
        <v>#N/A</v>
      </c>
      <c r="AU135" s="2" t="e">
        <f t="shared" si="132"/>
        <v>#N/A</v>
      </c>
      <c r="AV135" s="69" t="e">
        <f t="shared" si="120"/>
        <v>#N/A</v>
      </c>
      <c r="AW135" s="69" t="e">
        <f t="shared" si="133"/>
        <v>#N/A</v>
      </c>
      <c r="AX135" s="2"/>
      <c r="AY135" s="2" t="e">
        <f t="shared" si="165"/>
        <v>#N/A</v>
      </c>
      <c r="AZ135" s="2" t="e">
        <f t="shared" si="166"/>
        <v>#N/A</v>
      </c>
      <c r="BA135" s="2" t="e">
        <f t="shared" si="121"/>
        <v>#N/A</v>
      </c>
      <c r="BB135" s="2" t="e">
        <f t="shared" si="167"/>
        <v>#N/A</v>
      </c>
      <c r="BC135" s="2"/>
      <c r="BD135" s="78" t="e">
        <f t="shared" si="134"/>
        <v>#N/A</v>
      </c>
      <c r="BE135" s="2" t="e">
        <f t="shared" si="168"/>
        <v>#N/A</v>
      </c>
      <c r="BF135" s="72" t="e">
        <f t="shared" si="157"/>
        <v>#N/A</v>
      </c>
      <c r="BG135" s="2" t="e" cm="1">
        <f t="array" ref="BG135">(PRODUCT(BF$2:BF135+1))-1</f>
        <v>#N/A</v>
      </c>
      <c r="BH135" s="72" t="e">
        <f t="shared" si="158"/>
        <v>#N/A</v>
      </c>
      <c r="BI135" s="73" t="e">
        <f t="shared" si="159"/>
        <v>#N/A</v>
      </c>
      <c r="BJ135" s="74" t="e">
        <f>SUM($BI$2:BI135)</f>
        <v>#N/A</v>
      </c>
      <c r="BK135" s="72" t="e">
        <f t="shared" si="135"/>
        <v>#N/A</v>
      </c>
      <c r="BL135" s="2" t="e">
        <f>SUM($BK$2:BK135)</f>
        <v>#N/A</v>
      </c>
      <c r="BM135" s="2"/>
      <c r="BN135" s="79" t="e">
        <f t="shared" si="136"/>
        <v>#N/A</v>
      </c>
      <c r="BO135" s="2" t="e">
        <f t="array" ref="BO135">(PRODUCT(AB$2:AB135+1)-1)-(PRODUCT($K$2:$K135+1)-1)</f>
        <v>#N/A</v>
      </c>
      <c r="BP135" s="2" t="e">
        <f t="array" ref="BP135">AJ135-(PRODUCT($K$2:K135+1)-1)</f>
        <v>#N/A</v>
      </c>
      <c r="BQ135" s="2" t="e" cm="1">
        <f t="array" ref="BQ135">AK135-(PRODUCT($L$2:L135+1)-1)</f>
        <v>#N/A</v>
      </c>
      <c r="BR135" s="2" t="e">
        <f t="array" ref="BR135">(PRODUCT(AE$2:AE135+1)-1)-(PRODUCT($K$2:$K135+1)-1)</f>
        <v>#N/A</v>
      </c>
      <c r="BS135" s="2"/>
      <c r="BT135" s="3" t="e">
        <f t="shared" si="137"/>
        <v>#N/A</v>
      </c>
      <c r="BU135" s="2" t="e">
        <f t="shared" si="138"/>
        <v>#N/A</v>
      </c>
      <c r="BV135" s="2" t="e">
        <f t="shared" si="139"/>
        <v>#N/A</v>
      </c>
      <c r="BW135" s="2" t="e" cm="1">
        <f t="array" ref="BW135">PRODUCT($BU$2:BU135+1)-1</f>
        <v>#N/A</v>
      </c>
      <c r="BX135" s="2" t="e">
        <f t="array" ref="BX135">BW135-(PRODUCT($K$2:K135+1)-1)</f>
        <v>#N/A</v>
      </c>
      <c r="BY135" s="2" t="e">
        <f t="shared" si="140"/>
        <v>#N/A</v>
      </c>
      <c r="BZ135" s="2"/>
      <c r="CC135" s="3">
        <v>44837</v>
      </c>
      <c r="CD135" s="2">
        <v>2.3075382030754099E-2</v>
      </c>
      <c r="CE135" s="2">
        <v>1.5625242376603499E-2</v>
      </c>
      <c r="CF135" s="2" t="e">
        <f>NA()</f>
        <v>#N/A</v>
      </c>
      <c r="CG135" s="2">
        <v>1.7106935104167501E-2</v>
      </c>
      <c r="CH135" s="2">
        <v>1.5816348925336898E-2</v>
      </c>
      <c r="CJ135" s="9">
        <f t="shared" si="141"/>
        <v>44837</v>
      </c>
      <c r="CK135" s="2">
        <f t="array" ref="CK135">PRODUCT(CD$2:CD135+1)-1</f>
        <v>-0.11700776014320136</v>
      </c>
      <c r="CL135" s="2">
        <f t="array" ref="CL135">PRODUCT(CE$2:CE135+1)-1</f>
        <v>-0.10048488568271163</v>
      </c>
      <c r="CM135" s="2"/>
      <c r="CN135" s="2">
        <f t="array" ref="CN135">PRODUCT(CG$2:CG135+1)-1</f>
        <v>-0.14809841110597155</v>
      </c>
      <c r="CO135" s="2">
        <f t="array" ref="CO135">PRODUCT(CH$2:CH135+1)-1</f>
        <v>-0.15243386992882813</v>
      </c>
      <c r="CQ135" s="9">
        <f t="shared" si="142"/>
        <v>44837</v>
      </c>
      <c r="CR135" s="72">
        <f t="shared" si="143"/>
        <v>3.5426109785626769E-2</v>
      </c>
      <c r="CS135" s="72">
        <f t="shared" si="144"/>
        <v>5.1948984246116492E-2</v>
      </c>
      <c r="CT135" s="72"/>
      <c r="CU135" s="72">
        <f t="shared" si="145"/>
        <v>4.3354588228565749E-3</v>
      </c>
      <c r="CV135" s="72"/>
      <c r="CW135" s="3">
        <f t="shared" si="146"/>
        <v>44837</v>
      </c>
      <c r="CX135" s="75">
        <f t="shared" si="160"/>
        <v>84.882946958876175</v>
      </c>
      <c r="CY135" s="75">
        <f t="shared" si="161"/>
        <v>84.383707808782546</v>
      </c>
      <c r="CZ135" s="75">
        <f t="shared" si="162"/>
        <v>100.59162978619631</v>
      </c>
      <c r="DA135" s="72">
        <f>(CZ135/MAX($CZ$2:CZ135))-1</f>
        <v>-9.1189575176179316E-3</v>
      </c>
      <c r="DC135" s="3">
        <f t="shared" si="147"/>
        <v>44837</v>
      </c>
      <c r="DD135" s="2">
        <f t="shared" si="148"/>
        <v>7.2590331054172008E-3</v>
      </c>
      <c r="DE135" s="2">
        <f t="shared" si="149"/>
        <v>-1.9110654873339891E-4</v>
      </c>
      <c r="DF135" s="2" t="e">
        <f>NA()</f>
        <v>#N/A</v>
      </c>
      <c r="DG135" s="2">
        <f t="shared" si="150"/>
        <v>1.2905861788306029E-3</v>
      </c>
      <c r="DH135" s="69"/>
      <c r="DI135" s="3">
        <f t="shared" si="122"/>
        <v>44837</v>
      </c>
      <c r="DJ135" s="2">
        <f t="shared" si="123"/>
        <v>6.8966886401862812E-2</v>
      </c>
      <c r="DK135" s="2">
        <f t="shared" si="124"/>
        <v>4.0027631679923549E-2</v>
      </c>
      <c r="DL135" s="2" t="e">
        <f>NA()</f>
        <v>#N/A</v>
      </c>
      <c r="DM135" s="2">
        <f t="shared" si="125"/>
        <v>1.767572535329234E-2</v>
      </c>
      <c r="DO135" s="2">
        <f t="shared" si="163"/>
        <v>1.6557383183209429E-2</v>
      </c>
      <c r="DP135" s="72">
        <f t="shared" si="164"/>
        <v>1.2905861788306029E-3</v>
      </c>
      <c r="DQ135" s="72">
        <v>1.0999999999999999E-2</v>
      </c>
      <c r="DR135" s="72">
        <f t="shared" si="169"/>
        <v>8.5740891601355325E-4</v>
      </c>
      <c r="DS135" s="2" cm="1">
        <f t="array" ref="DS135">PRODUCT($DR$68:DR135+1)-1</f>
        <v>-1.858293021099966E-3</v>
      </c>
      <c r="DT135" s="2" cm="1">
        <f t="array" ref="DT135">PRODUCT($DP$68:DP135+1)-1</f>
        <v>-3.3593842975919719E-3</v>
      </c>
      <c r="DU135" s="72">
        <f>DS135-MAX($DS$68:DS135)</f>
        <v>-2.5282744254639944E-3</v>
      </c>
      <c r="EM135" s="72"/>
      <c r="EN135" s="72"/>
      <c r="EO135" s="72"/>
      <c r="EP135" s="72"/>
      <c r="EQ135" s="72"/>
      <c r="ER135" s="72"/>
      <c r="ES135" s="72"/>
      <c r="ET135" s="72"/>
      <c r="EU135" s="72"/>
      <c r="EV135" s="72"/>
      <c r="EX135" s="72"/>
      <c r="EY135" s="72"/>
      <c r="EZ135" s="72"/>
    </row>
    <row r="136" spans="1:156" x14ac:dyDescent="0.3">
      <c r="A136" s="3" t="e">
        <f t="shared" si="113"/>
        <v>#N/A</v>
      </c>
      <c r="B136" s="47" t="e">
        <f>NA()</f>
        <v>#N/A</v>
      </c>
      <c r="C136" s="2" t="e">
        <f>VLOOKUP(C$1,EMD_Returns!$B:$XFD,MATCH('Headline Attribution'!$B136,EMD_Returns!$8:$8,0)-1,FALSE)/100</f>
        <v>#N/A</v>
      </c>
      <c r="D136" s="2" t="e">
        <f>VLOOKUP(D$1,EMD_Returns!$B:$XFD,MATCH('Headline Attribution'!$B136,EMD_Returns!$8:$8,0)-1,FALSE)/100</f>
        <v>#N/A</v>
      </c>
      <c r="E136" s="2" t="e">
        <f>VLOOKUP(E$1,EMD_Returns!$B:$XFD,MATCH('Headline Attribution'!$B136,EMD_Returns!$8:$8,0)-1,FALSE)/100</f>
        <v>#N/A</v>
      </c>
      <c r="F136" s="2" t="e">
        <f>VLOOKUP(F$1,EMD_Returns!$B:$XFD,MATCH('Headline Attribution'!$B136,EMD_Returns!$8:$8,0)-1,FALSE)/100</f>
        <v>#N/A</v>
      </c>
      <c r="G136" s="2"/>
      <c r="I136" s="9" t="e">
        <f t="shared" si="126"/>
        <v>#N/A</v>
      </c>
      <c r="J136" s="2" t="e">
        <f>VLOOKUP(J$1,EMD_Returns!$B:$XFD,MATCH('Headline Attribution'!$B136,EMD_Returns!$8:$8,0)-1,FALSE)/100</f>
        <v>#N/A</v>
      </c>
      <c r="K136" s="85" t="e">
        <f>VLOOKUP(K$1,EMD_Returns!$B:$XFD,MATCH('Headline Attribution'!$B136,EMD_Returns!$32:$32,0)-1,FALSE)/100</f>
        <v>#N/A</v>
      </c>
      <c r="L136" s="2">
        <f t="shared" si="114"/>
        <v>0</v>
      </c>
      <c r="M136" s="2" t="e">
        <f t="shared" si="115"/>
        <v>#N/A</v>
      </c>
      <c r="N136" s="2" t="e">
        <f t="shared" si="116"/>
        <v>#N/A</v>
      </c>
      <c r="O136" s="2" t="e">
        <f t="array" ref="O136">(PRODUCT($J$2:J136+1))-1</f>
        <v>#N/A</v>
      </c>
      <c r="P136" s="2" t="e">
        <f t="array" ref="P136">(PRODUCT($K$2:K136+1))-1</f>
        <v>#N/A</v>
      </c>
      <c r="Q136" s="69" t="e">
        <f t="shared" si="117"/>
        <v>#N/A</v>
      </c>
      <c r="R136" s="69" t="e">
        <f t="shared" si="118"/>
        <v>#N/A</v>
      </c>
      <c r="T136" s="3" t="e">
        <f t="shared" si="127"/>
        <v>#N/A</v>
      </c>
      <c r="U136" s="70" t="e">
        <f>VLOOKUP(U$1,Market_Values!B:XFD,MATCH('Headline Attribution'!$B136,EMD_Returns!$8:$8,0)-1,FALSE)</f>
        <v>#N/A</v>
      </c>
      <c r="V136" s="70" t="e">
        <f>VLOOKUP(V$1,Market_Values!$B:$XFD,MATCH('Headline Attribution'!$B136,EMD_Returns!$8:$8,0)-1,FALSE)</f>
        <v>#N/A</v>
      </c>
      <c r="W136" s="70" t="e">
        <f>VLOOKUP(W$1,Market_Values!$B:$XFD,MATCH('Headline Attribution'!$B136,EMD_Returns!$8:$8,0)-1,FALSE)</f>
        <v>#N/A</v>
      </c>
      <c r="X136" s="70" t="e">
        <f>VLOOKUP(X$1,Market_Values!$B:$XFD,MATCH('Headline Attribution'!$B136,EMD_Returns!$8:$8,0)-1,FALSE)</f>
        <v>#N/A</v>
      </c>
      <c r="Y136" s="70"/>
      <c r="Z136" s="71"/>
      <c r="AA136" s="3" t="e">
        <f t="shared" si="128"/>
        <v>#N/A</v>
      </c>
      <c r="AB136" s="72" t="e">
        <f t="shared" si="151"/>
        <v>#N/A</v>
      </c>
      <c r="AC136" s="72" t="e">
        <f t="shared" si="152"/>
        <v>#N/A</v>
      </c>
      <c r="AD136" s="72" t="e">
        <f t="shared" si="153"/>
        <v>#N/A</v>
      </c>
      <c r="AE136" s="72" t="e">
        <f t="shared" si="154"/>
        <v>#N/A</v>
      </c>
      <c r="AF136" s="72"/>
      <c r="AG136" s="2"/>
      <c r="AH136" s="9" t="e">
        <f t="shared" si="129"/>
        <v>#N/A</v>
      </c>
      <c r="AI136" s="2" t="e">
        <f t="array" ref="AI136">PRODUCT(AB$2:AB136+1)-1</f>
        <v>#N/A</v>
      </c>
      <c r="AJ136" s="2" t="e">
        <f t="array" ref="AJ136">PRODUCT($AC$2:AC136+1)-1</f>
        <v>#N/A</v>
      </c>
      <c r="AK136" s="2" t="e" cm="1">
        <f t="array" ref="AK136">PRODUCT($AD$119:AD136+1)-1</f>
        <v>#N/A</v>
      </c>
      <c r="AL136" s="2" t="e">
        <f t="array" ref="AL136">PRODUCT(AE$2:AE136+1)-1</f>
        <v>#N/A</v>
      </c>
      <c r="AM136" s="2"/>
      <c r="AN136" s="2"/>
      <c r="AO136" s="3" t="e">
        <f t="shared" si="130"/>
        <v>#N/A</v>
      </c>
      <c r="AP136" s="2" t="e">
        <f t="shared" si="155"/>
        <v>#N/A</v>
      </c>
      <c r="AQ136" s="2">
        <f t="shared" si="131"/>
        <v>0</v>
      </c>
      <c r="AR136" s="2" t="e">
        <f t="shared" si="156"/>
        <v>#N/A</v>
      </c>
      <c r="AS136" s="2" t="e">
        <f t="shared" si="119"/>
        <v>#N/A</v>
      </c>
      <c r="AT136" s="2" t="e">
        <f t="array" ref="AT136">PRODUCT($AP$2:AP136+1)-1</f>
        <v>#N/A</v>
      </c>
      <c r="AU136" s="2" t="e">
        <f t="shared" si="132"/>
        <v>#N/A</v>
      </c>
      <c r="AV136" s="69" t="e">
        <f t="shared" si="120"/>
        <v>#N/A</v>
      </c>
      <c r="AW136" s="69" t="e">
        <f t="shared" si="133"/>
        <v>#N/A</v>
      </c>
      <c r="AX136" s="2"/>
      <c r="AY136" s="2" t="e">
        <f t="shared" si="165"/>
        <v>#N/A</v>
      </c>
      <c r="AZ136" s="2" t="e">
        <f t="shared" si="166"/>
        <v>#N/A</v>
      </c>
      <c r="BA136" s="2" t="e">
        <f t="shared" si="121"/>
        <v>#N/A</v>
      </c>
      <c r="BB136" s="2" t="e">
        <f t="shared" si="167"/>
        <v>#N/A</v>
      </c>
      <c r="BC136" s="2"/>
      <c r="BD136" s="78" t="e">
        <f t="shared" si="134"/>
        <v>#N/A</v>
      </c>
      <c r="BE136" s="2" t="e">
        <f t="shared" si="168"/>
        <v>#N/A</v>
      </c>
      <c r="BF136" s="72" t="e">
        <f t="shared" si="157"/>
        <v>#N/A</v>
      </c>
      <c r="BG136" s="2" t="e" cm="1">
        <f t="array" ref="BG136">(PRODUCT(BF$2:BF136+1))-1</f>
        <v>#N/A</v>
      </c>
      <c r="BH136" s="72" t="e">
        <f t="shared" si="158"/>
        <v>#N/A</v>
      </c>
      <c r="BI136" s="73" t="e">
        <f t="shared" si="159"/>
        <v>#N/A</v>
      </c>
      <c r="BJ136" s="74" t="e">
        <f>SUM($BI$2:BI136)</f>
        <v>#N/A</v>
      </c>
      <c r="BK136" s="72" t="e">
        <f t="shared" si="135"/>
        <v>#N/A</v>
      </c>
      <c r="BL136" s="2" t="e">
        <f>SUM($BK$2:BK136)</f>
        <v>#N/A</v>
      </c>
      <c r="BM136" s="2"/>
      <c r="BN136" s="79" t="e">
        <f t="shared" si="136"/>
        <v>#N/A</v>
      </c>
      <c r="BO136" s="2" t="e">
        <f t="array" ref="BO136">(PRODUCT(AB$2:AB136+1)-1)-(PRODUCT($K$2:$K136+1)-1)</f>
        <v>#N/A</v>
      </c>
      <c r="BP136" s="2" t="e">
        <f t="array" ref="BP136">AJ136-(PRODUCT($K$2:K136+1)-1)</f>
        <v>#N/A</v>
      </c>
      <c r="BQ136" s="2" t="e" cm="1">
        <f t="array" ref="BQ136">AK136-(PRODUCT($L$2:L136+1)-1)</f>
        <v>#N/A</v>
      </c>
      <c r="BR136" s="2" t="e">
        <f t="array" ref="BR136">(PRODUCT(AE$2:AE136+1)-1)-(PRODUCT($K$2:$K136+1)-1)</f>
        <v>#N/A</v>
      </c>
      <c r="BS136" s="2"/>
      <c r="BT136" s="3" t="e">
        <f t="shared" si="137"/>
        <v>#N/A</v>
      </c>
      <c r="BU136" s="2" t="e">
        <f t="shared" si="138"/>
        <v>#N/A</v>
      </c>
      <c r="BV136" s="2" t="e">
        <f t="shared" si="139"/>
        <v>#N/A</v>
      </c>
      <c r="BW136" s="2" t="e" cm="1">
        <f t="array" ref="BW136">PRODUCT($BU$2:BU136+1)-1</f>
        <v>#N/A</v>
      </c>
      <c r="BX136" s="2" t="e">
        <f t="array" ref="BX136">BW136-(PRODUCT($K$2:K136+1)-1)</f>
        <v>#N/A</v>
      </c>
      <c r="BY136" s="2" t="e">
        <f t="shared" si="140"/>
        <v>#N/A</v>
      </c>
      <c r="BZ136" s="2"/>
      <c r="CC136" s="3">
        <v>44838</v>
      </c>
      <c r="CD136" s="2">
        <v>2.65192208675245E-2</v>
      </c>
      <c r="CE136" s="2">
        <v>2.40911083505706E-2</v>
      </c>
      <c r="CF136" s="2" t="e">
        <f>NA()</f>
        <v>#N/A</v>
      </c>
      <c r="CG136" s="2">
        <v>2.83989430589635E-2</v>
      </c>
      <c r="CH136" s="2">
        <v>2.8950855562597244E-2</v>
      </c>
      <c r="CJ136" s="9">
        <f t="shared" si="141"/>
        <v>44838</v>
      </c>
      <c r="CK136" s="2">
        <f t="array" ref="CK136">PRODUCT(CD$2:CD136+1)-1</f>
        <v>-9.3591493910128776E-2</v>
      </c>
      <c r="CL136" s="2">
        <f t="array" ref="CL136">PRODUCT(CE$2:CE136+1)-1</f>
        <v>-7.8814569600717976E-2</v>
      </c>
      <c r="CM136" s="2"/>
      <c r="CN136" s="2">
        <f t="array" ref="CN136">PRODUCT(CG$2:CG136+1)-1</f>
        <v>-0.12390530639112951</v>
      </c>
      <c r="CO136" s="2">
        <f t="array" ref="CO136">PRODUCT(CH$2:CH136+1)-1</f>
        <v>-0.12789610531738815</v>
      </c>
      <c r="CQ136" s="9">
        <f t="shared" si="142"/>
        <v>44838</v>
      </c>
      <c r="CR136" s="72">
        <f t="shared" si="143"/>
        <v>3.4304611407259378E-2</v>
      </c>
      <c r="CS136" s="72">
        <f t="shared" si="144"/>
        <v>4.9081535716670177E-2</v>
      </c>
      <c r="CT136" s="72"/>
      <c r="CU136" s="72">
        <f t="shared" si="145"/>
        <v>3.990798926258643E-3</v>
      </c>
      <c r="CV136" s="72"/>
      <c r="CW136" s="3">
        <f t="shared" si="146"/>
        <v>44838</v>
      </c>
      <c r="CX136" s="75">
        <f t="shared" si="160"/>
        <v>87.293532936238321</v>
      </c>
      <c r="CY136" s="75">
        <f t="shared" si="161"/>
        <v>86.82668834539102</v>
      </c>
      <c r="CZ136" s="75">
        <f t="shared" si="162"/>
        <v>100.53767407204364</v>
      </c>
      <c r="DA136" s="72">
        <f>(CZ136/MAX($CZ$2:CZ136))-1</f>
        <v>-9.6504499926987064E-3</v>
      </c>
      <c r="DC136" s="3">
        <f t="shared" si="147"/>
        <v>44838</v>
      </c>
      <c r="DD136" s="2">
        <f t="shared" si="148"/>
        <v>-2.4316346950727444E-3</v>
      </c>
      <c r="DE136" s="2">
        <f t="shared" si="149"/>
        <v>-4.8597472120266438E-3</v>
      </c>
      <c r="DF136" s="2" t="e">
        <f>NA()</f>
        <v>#N/A</v>
      </c>
      <c r="DG136" s="2">
        <f t="shared" si="150"/>
        <v>-5.5191250363374397E-4</v>
      </c>
      <c r="DH136" s="69"/>
      <c r="DI136" s="3">
        <f t="shared" si="122"/>
        <v>44838</v>
      </c>
      <c r="DJ136" s="2">
        <f t="shared" si="123"/>
        <v>6.9341791622207674E-2</v>
      </c>
      <c r="DK136" s="2">
        <f t="shared" si="124"/>
        <v>4.3591351968862012E-2</v>
      </c>
      <c r="DL136" s="2" t="e">
        <f>NA()</f>
        <v>#N/A</v>
      </c>
      <c r="DM136" s="2">
        <f t="shared" si="125"/>
        <v>1.7757825965717323E-2</v>
      </c>
      <c r="DO136" s="2">
        <f t="shared" si="163"/>
        <v>1.6576909955503826E-2</v>
      </c>
      <c r="DP136" s="72">
        <f t="shared" si="164"/>
        <v>-5.5191250363374397E-4</v>
      </c>
      <c r="DQ136" s="72">
        <v>1.0999999999999999E-2</v>
      </c>
      <c r="DR136" s="72">
        <f t="shared" si="169"/>
        <v>-3.6623457304571359E-4</v>
      </c>
      <c r="DS136" s="2" cm="1">
        <f t="array" ref="DS136">PRODUCT($DR$68:DR136+1)-1</f>
        <v>-2.2238470229944962E-3</v>
      </c>
      <c r="DT136" s="2" cm="1">
        <f t="array" ref="DT136">PRODUCT($DP$68:DP136+1)-1</f>
        <v>-3.9094427150273559E-3</v>
      </c>
      <c r="DU136" s="72">
        <f>DS136-MAX($DS$68:DS136)</f>
        <v>-2.8938284273585246E-3</v>
      </c>
      <c r="EM136" s="72"/>
      <c r="EN136" s="72"/>
      <c r="EO136" s="72"/>
      <c r="EP136" s="72"/>
      <c r="EQ136" s="72"/>
      <c r="ER136" s="72"/>
      <c r="ES136" s="72"/>
      <c r="ET136" s="72"/>
      <c r="EU136" s="72"/>
      <c r="EV136" s="72"/>
      <c r="EX136" s="72"/>
      <c r="EY136" s="72"/>
      <c r="EZ136" s="72"/>
    </row>
    <row r="137" spans="1:156" x14ac:dyDescent="0.3">
      <c r="A137" s="3" t="e">
        <f t="shared" ref="A137:A200" si="170">DATEVALUE(TRIM(MID(SUBSTITUTE(B137," ",REPT(" ",LEN(B137))), (3-1)*LEN(B137)+1, LEN(B137))))</f>
        <v>#N/A</v>
      </c>
      <c r="B137" s="47" t="e">
        <f>NA()</f>
        <v>#N/A</v>
      </c>
      <c r="C137" s="2" t="e">
        <f>VLOOKUP(C$1,EMD_Returns!$B:$XFD,MATCH('Headline Attribution'!$B137,EMD_Returns!$8:$8,0)-1,FALSE)/100</f>
        <v>#N/A</v>
      </c>
      <c r="D137" s="2" t="e">
        <f>VLOOKUP(D$1,EMD_Returns!$B:$XFD,MATCH('Headline Attribution'!$B137,EMD_Returns!$8:$8,0)-1,FALSE)/100</f>
        <v>#N/A</v>
      </c>
      <c r="E137" s="2" t="e">
        <f>VLOOKUP(E$1,EMD_Returns!$B:$XFD,MATCH('Headline Attribution'!$B137,EMD_Returns!$8:$8,0)-1,FALSE)/100</f>
        <v>#N/A</v>
      </c>
      <c r="F137" s="2" t="e">
        <f>VLOOKUP(F$1,EMD_Returns!$B:$XFD,MATCH('Headline Attribution'!$B137,EMD_Returns!$8:$8,0)-1,FALSE)/100</f>
        <v>#N/A</v>
      </c>
      <c r="G137" s="2"/>
      <c r="I137" s="9" t="e">
        <f t="shared" si="126"/>
        <v>#N/A</v>
      </c>
      <c r="J137" s="2" t="e">
        <f>VLOOKUP(J$1,EMD_Returns!$B:$XFD,MATCH('Headline Attribution'!$B137,EMD_Returns!$8:$8,0)-1,FALSE)/100</f>
        <v>#N/A</v>
      </c>
      <c r="K137" s="85" t="e">
        <f>VLOOKUP(K$1,EMD_Returns!$B:$XFD,MATCH('Headline Attribution'!$B137,EMD_Returns!$32:$32,0)-1,FALSE)/100</f>
        <v>#N/A</v>
      </c>
      <c r="L137" s="2">
        <f t="shared" ref="L137:L200" si="171">IF(ISNUMBER(K137),J137-K137,0)</f>
        <v>0</v>
      </c>
      <c r="M137" s="2" t="e">
        <f t="shared" ref="M137:M200" si="172">O137-P137</f>
        <v>#N/A</v>
      </c>
      <c r="N137" s="2" t="e">
        <f t="shared" ref="N137:N200" si="173">IF(ISNUMBER(J138),NA(),M137)</f>
        <v>#N/A</v>
      </c>
      <c r="O137" s="2" t="e">
        <f t="array" ref="O137">(PRODUCT($J$2:J137+1))-1</f>
        <v>#N/A</v>
      </c>
      <c r="P137" s="2" t="e">
        <f t="array" ref="P137">(PRODUCT($K$2:K137+1))-1</f>
        <v>#N/A</v>
      </c>
      <c r="Q137" s="69" t="e">
        <f t="shared" ref="Q137:Q200" si="174">(J137+1)*Q136</f>
        <v>#N/A</v>
      </c>
      <c r="R137" s="69" t="e">
        <f t="shared" ref="R137:R200" si="175">(K137+1)*R136</f>
        <v>#N/A</v>
      </c>
      <c r="T137" s="3" t="e">
        <f t="shared" si="127"/>
        <v>#N/A</v>
      </c>
      <c r="U137" s="70" t="e">
        <f>VLOOKUP(U$1,Market_Values!B:XFD,MATCH('Headline Attribution'!$B137,EMD_Returns!$8:$8,0)-1,FALSE)</f>
        <v>#N/A</v>
      </c>
      <c r="V137" s="70" t="e">
        <f>VLOOKUP(V$1,Market_Values!$B:$XFD,MATCH('Headline Attribution'!$B137,EMD_Returns!$8:$8,0)-1,FALSE)</f>
        <v>#N/A</v>
      </c>
      <c r="W137" s="70" t="e">
        <f>VLOOKUP(W$1,Market_Values!$B:$XFD,MATCH('Headline Attribution'!$B137,EMD_Returns!$8:$8,0)-1,FALSE)</f>
        <v>#N/A</v>
      </c>
      <c r="X137" s="70" t="e">
        <f>VLOOKUP(X$1,Market_Values!$B:$XFD,MATCH('Headline Attribution'!$B137,EMD_Returns!$8:$8,0)-1,FALSE)</f>
        <v>#N/A</v>
      </c>
      <c r="Y137" s="70"/>
      <c r="Z137" s="71"/>
      <c r="AA137" s="3" t="e">
        <f t="shared" si="128"/>
        <v>#N/A</v>
      </c>
      <c r="AB137" s="72" t="e">
        <f t="shared" si="151"/>
        <v>#N/A</v>
      </c>
      <c r="AC137" s="72" t="e">
        <f t="shared" si="152"/>
        <v>#N/A</v>
      </c>
      <c r="AD137" s="72" t="e">
        <f t="shared" si="153"/>
        <v>#N/A</v>
      </c>
      <c r="AE137" s="72" t="e">
        <f t="shared" si="154"/>
        <v>#N/A</v>
      </c>
      <c r="AF137" s="72"/>
      <c r="AG137" s="2"/>
      <c r="AH137" s="9" t="e">
        <f t="shared" si="129"/>
        <v>#N/A</v>
      </c>
      <c r="AI137" s="2" t="e">
        <f t="array" ref="AI137">PRODUCT(AB$2:AB137+1)-1</f>
        <v>#N/A</v>
      </c>
      <c r="AJ137" s="2" t="e">
        <f t="array" ref="AJ137">PRODUCT($AC$2:AC137+1)-1</f>
        <v>#N/A</v>
      </c>
      <c r="AK137" s="2" t="e" cm="1">
        <f t="array" ref="AK137">PRODUCT($AD$119:AD137+1)-1</f>
        <v>#N/A</v>
      </c>
      <c r="AL137" s="2" t="e">
        <f t="array" ref="AL137">PRODUCT(AE$2:AE137+1)-1</f>
        <v>#N/A</v>
      </c>
      <c r="AM137" s="2"/>
      <c r="AN137" s="2"/>
      <c r="AO137" s="3" t="e">
        <f t="shared" si="130"/>
        <v>#N/A</v>
      </c>
      <c r="AP137" s="2" t="e">
        <f t="shared" si="155"/>
        <v>#N/A</v>
      </c>
      <c r="AQ137" s="2">
        <f t="shared" si="131"/>
        <v>0</v>
      </c>
      <c r="AR137" s="2" t="e">
        <f t="shared" si="156"/>
        <v>#N/A</v>
      </c>
      <c r="AS137" s="2" t="e">
        <f t="shared" ref="AS137:AS200" si="176">IF(ISNUMBER(AP138),NA(),AR137)</f>
        <v>#N/A</v>
      </c>
      <c r="AT137" s="2" t="e">
        <f t="array" ref="AT137">PRODUCT($AP$2:AP137+1)-1</f>
        <v>#N/A</v>
      </c>
      <c r="AU137" s="2" t="e">
        <f t="shared" si="132"/>
        <v>#N/A</v>
      </c>
      <c r="AV137" s="69" t="e">
        <f t="shared" ref="AV137:AV200" si="177">(AP137+1)*AV136</f>
        <v>#N/A</v>
      </c>
      <c r="AW137" s="69" t="e">
        <f t="shared" si="133"/>
        <v>#N/A</v>
      </c>
      <c r="AX137" s="2"/>
      <c r="AY137" s="2" t="e">
        <f t="shared" si="165"/>
        <v>#N/A</v>
      </c>
      <c r="AZ137" s="2" t="e">
        <f t="shared" si="166"/>
        <v>#N/A</v>
      </c>
      <c r="BA137" s="2" t="e">
        <f t="shared" ref="BA137:BA200" si="178">AZ137-AY137</f>
        <v>#N/A</v>
      </c>
      <c r="BB137" s="2" t="e">
        <f t="shared" si="167"/>
        <v>#N/A</v>
      </c>
      <c r="BC137" s="2"/>
      <c r="BD137" s="78" t="e">
        <f t="shared" si="134"/>
        <v>#N/A</v>
      </c>
      <c r="BE137" s="2" t="e">
        <f t="shared" si="168"/>
        <v>#N/A</v>
      </c>
      <c r="BF137" s="72" t="e">
        <f t="shared" si="157"/>
        <v>#N/A</v>
      </c>
      <c r="BG137" s="2" t="e" cm="1">
        <f t="array" ref="BG137">(PRODUCT(BF$2:BF137+1))-1</f>
        <v>#N/A</v>
      </c>
      <c r="BH137" s="72" t="e">
        <f t="shared" si="158"/>
        <v>#N/A</v>
      </c>
      <c r="BI137" s="73" t="e">
        <f t="shared" si="159"/>
        <v>#N/A</v>
      </c>
      <c r="BJ137" s="74" t="e">
        <f>SUM($BI$2:BI137)</f>
        <v>#N/A</v>
      </c>
      <c r="BK137" s="72" t="e">
        <f t="shared" si="135"/>
        <v>#N/A</v>
      </c>
      <c r="BL137" s="2" t="e">
        <f>SUM($BK$2:BK137)</f>
        <v>#N/A</v>
      </c>
      <c r="BM137" s="2"/>
      <c r="BN137" s="79" t="e">
        <f t="shared" si="136"/>
        <v>#N/A</v>
      </c>
      <c r="BO137" s="2" t="e">
        <f t="array" ref="BO137">(PRODUCT(AB$2:AB137+1)-1)-(PRODUCT($K$2:$K137+1)-1)</f>
        <v>#N/A</v>
      </c>
      <c r="BP137" s="2" t="e">
        <f t="array" ref="BP137">AJ137-(PRODUCT($K$2:K137+1)-1)</f>
        <v>#N/A</v>
      </c>
      <c r="BQ137" s="2" t="e" cm="1">
        <f t="array" ref="BQ137">AK137-(PRODUCT($L$2:L137+1)-1)</f>
        <v>#N/A</v>
      </c>
      <c r="BR137" s="2" t="e">
        <f t="array" ref="BR137">(PRODUCT(AE$2:AE137+1)-1)-(PRODUCT($K$2:$K137+1)-1)</f>
        <v>#N/A</v>
      </c>
      <c r="BS137" s="2"/>
      <c r="BT137" s="3" t="e">
        <f t="shared" si="137"/>
        <v>#N/A</v>
      </c>
      <c r="BU137" s="2" t="e">
        <f t="shared" si="138"/>
        <v>#N/A</v>
      </c>
      <c r="BV137" s="2" t="e">
        <f t="shared" si="139"/>
        <v>#N/A</v>
      </c>
      <c r="BW137" s="2" t="e" cm="1">
        <f t="array" ref="BW137">PRODUCT($BU$2:BU137+1)-1</f>
        <v>#N/A</v>
      </c>
      <c r="BX137" s="2" t="e">
        <f t="array" ref="BX137">BW137-(PRODUCT($K$2:K137+1)-1)</f>
        <v>#N/A</v>
      </c>
      <c r="BY137" s="2" t="e">
        <f t="shared" si="140"/>
        <v>#N/A</v>
      </c>
      <c r="BZ137" s="2"/>
      <c r="CC137" s="3">
        <v>44839</v>
      </c>
      <c r="CD137" s="2">
        <v>1.5317401011805101E-3</v>
      </c>
      <c r="CE137" s="2">
        <v>1.6781891521750998E-3</v>
      </c>
      <c r="CF137" s="2" t="e">
        <f>NA()</f>
        <v>#N/A</v>
      </c>
      <c r="CG137" s="2">
        <v>-2.5662303044837699E-4</v>
      </c>
      <c r="CH137" s="2">
        <v>-2.155715445561146E-3</v>
      </c>
      <c r="CJ137" s="9">
        <f t="shared" si="141"/>
        <v>44839</v>
      </c>
      <c r="CK137" s="2">
        <f t="array" ref="CK137">PRODUCT(CD$2:CD137+1)-1</f>
        <v>-9.2203111653299752E-2</v>
      </c>
      <c r="CL137" s="2">
        <f t="array" ref="CL137">PRODUCT(CE$2:CE137+1)-1</f>
        <v>-7.72686462042802E-2</v>
      </c>
      <c r="CM137" s="2"/>
      <c r="CN137" s="2">
        <f t="array" ref="CN137">PRODUCT(CG$2:CG137+1)-1</f>
        <v>-0.12413013246636317</v>
      </c>
      <c r="CO137" s="2">
        <f t="array" ref="CO137">PRODUCT(CH$2:CH137+1)-1</f>
        <v>-0.12977611315328952</v>
      </c>
      <c r="CQ137" s="9">
        <f t="shared" si="142"/>
        <v>44839</v>
      </c>
      <c r="CR137" s="72">
        <f t="shared" si="143"/>
        <v>3.7573001499989767E-2</v>
      </c>
      <c r="CS137" s="72">
        <f t="shared" si="144"/>
        <v>5.2507466949009318E-2</v>
      </c>
      <c r="CT137" s="72"/>
      <c r="CU137" s="72">
        <f t="shared" si="145"/>
        <v>5.645980686926344E-3</v>
      </c>
      <c r="CV137" s="72"/>
      <c r="CW137" s="3">
        <f t="shared" si="146"/>
        <v>44839</v>
      </c>
      <c r="CX137" s="75">
        <f t="shared" si="160"/>
        <v>87.271131405277686</v>
      </c>
      <c r="CY137" s="75">
        <f t="shared" si="161"/>
        <v>86.63951471223794</v>
      </c>
      <c r="CZ137" s="75">
        <f t="shared" si="162"/>
        <v>100.72901688696847</v>
      </c>
      <c r="DA137" s="72">
        <f>(CZ137/MAX($CZ$2:CZ137))-1</f>
        <v>-7.7656215201189482E-3</v>
      </c>
      <c r="DC137" s="3">
        <f t="shared" si="147"/>
        <v>44839</v>
      </c>
      <c r="DD137" s="2">
        <f t="shared" si="148"/>
        <v>3.6874555467416564E-3</v>
      </c>
      <c r="DE137" s="2">
        <f t="shared" si="149"/>
        <v>3.8339045977362459E-3</v>
      </c>
      <c r="DF137" s="2" t="e">
        <f>NA()</f>
        <v>#N/A</v>
      </c>
      <c r="DG137" s="2">
        <f t="shared" si="150"/>
        <v>1.899092415112769E-3</v>
      </c>
      <c r="DH137" s="69"/>
      <c r="DI137" s="3">
        <f t="shared" si="122"/>
        <v>44839</v>
      </c>
      <c r="DJ137" s="2">
        <f t="shared" si="123"/>
        <v>7.0347885448122566E-2</v>
      </c>
      <c r="DK137" s="2">
        <f t="shared" si="124"/>
        <v>4.4931333834618177E-2</v>
      </c>
      <c r="DL137" s="2" t="e">
        <f>NA()</f>
        <v>#N/A</v>
      </c>
      <c r="DM137" s="2">
        <f t="shared" si="125"/>
        <v>1.8781878960887694E-2</v>
      </c>
      <c r="DO137" s="2">
        <f t="shared" si="163"/>
        <v>1.644221627518333E-2</v>
      </c>
      <c r="DP137" s="72">
        <f t="shared" si="164"/>
        <v>1.899092415112769E-3</v>
      </c>
      <c r="DQ137" s="72">
        <v>1.0999999999999999E-2</v>
      </c>
      <c r="DR137" s="72">
        <f t="shared" si="169"/>
        <v>1.2705109953924101E-3</v>
      </c>
      <c r="DS137" s="2" cm="1">
        <f t="array" ref="DS137">PRODUCT($DR$68:DR137+1)-1</f>
        <v>-9.5616144969690176E-4</v>
      </c>
      <c r="DT137" s="2" cm="1">
        <f t="array" ref="DT137">PRODUCT($DP$68:DP137+1)-1</f>
        <v>-2.0177746929219698E-3</v>
      </c>
      <c r="DU137" s="72">
        <f>DS137-MAX($DS$68:DS137)</f>
        <v>-1.6261428540609302E-3</v>
      </c>
      <c r="EM137" s="72"/>
      <c r="EN137" s="72"/>
      <c r="EO137" s="72"/>
      <c r="EP137" s="72"/>
      <c r="EQ137" s="72"/>
      <c r="ER137" s="72"/>
      <c r="ES137" s="72"/>
      <c r="ET137" s="72"/>
      <c r="EU137" s="72"/>
      <c r="EV137" s="72"/>
      <c r="EX137" s="72"/>
      <c r="EY137" s="72"/>
      <c r="EZ137" s="72"/>
    </row>
    <row r="138" spans="1:156" x14ac:dyDescent="0.3">
      <c r="A138" s="3" t="e">
        <f t="shared" si="170"/>
        <v>#N/A</v>
      </c>
      <c r="B138" s="47" t="e">
        <f>NA()</f>
        <v>#N/A</v>
      </c>
      <c r="C138" s="2" t="e">
        <f>VLOOKUP(C$1,EMD_Returns!$B:$XFD,MATCH('Headline Attribution'!$B138,EMD_Returns!$8:$8,0)-1,FALSE)/100</f>
        <v>#N/A</v>
      </c>
      <c r="D138" s="2" t="e">
        <f>VLOOKUP(D$1,EMD_Returns!$B:$XFD,MATCH('Headline Attribution'!$B138,EMD_Returns!$8:$8,0)-1,FALSE)/100</f>
        <v>#N/A</v>
      </c>
      <c r="E138" s="2" t="e">
        <f>VLOOKUP(E$1,EMD_Returns!$B:$XFD,MATCH('Headline Attribution'!$B138,EMD_Returns!$8:$8,0)-1,FALSE)/100</f>
        <v>#N/A</v>
      </c>
      <c r="F138" s="2" t="e">
        <f>VLOOKUP(F$1,EMD_Returns!$B:$XFD,MATCH('Headline Attribution'!$B138,EMD_Returns!$8:$8,0)-1,FALSE)/100</f>
        <v>#N/A</v>
      </c>
      <c r="G138" s="2"/>
      <c r="I138" s="9" t="e">
        <f t="shared" si="126"/>
        <v>#N/A</v>
      </c>
      <c r="J138" s="2" t="e">
        <f>VLOOKUP(J$1,EMD_Returns!$B:$XFD,MATCH('Headline Attribution'!$B138,EMD_Returns!$8:$8,0)-1,FALSE)/100</f>
        <v>#N/A</v>
      </c>
      <c r="K138" s="85" t="e">
        <f>VLOOKUP(K$1,EMD_Returns!$B:$XFD,MATCH('Headline Attribution'!$B138,EMD_Returns!$32:$32,0)-1,FALSE)/100</f>
        <v>#N/A</v>
      </c>
      <c r="L138" s="2">
        <f t="shared" si="171"/>
        <v>0</v>
      </c>
      <c r="M138" s="2" t="e">
        <f t="shared" si="172"/>
        <v>#N/A</v>
      </c>
      <c r="N138" s="2" t="e">
        <f t="shared" si="173"/>
        <v>#N/A</v>
      </c>
      <c r="O138" s="2" t="e">
        <f t="array" ref="O138">(PRODUCT($J$2:J138+1))-1</f>
        <v>#N/A</v>
      </c>
      <c r="P138" s="2" t="e">
        <f t="array" ref="P138">(PRODUCT($K$2:K138+1))-1</f>
        <v>#N/A</v>
      </c>
      <c r="Q138" s="69" t="e">
        <f t="shared" si="174"/>
        <v>#N/A</v>
      </c>
      <c r="R138" s="69" t="e">
        <f t="shared" si="175"/>
        <v>#N/A</v>
      </c>
      <c r="T138" s="3" t="e">
        <f t="shared" si="127"/>
        <v>#N/A</v>
      </c>
      <c r="U138" s="70" t="e">
        <f>VLOOKUP(U$1,Market_Values!B:XFD,MATCH('Headline Attribution'!$B138,EMD_Returns!$8:$8,0)-1,FALSE)</f>
        <v>#N/A</v>
      </c>
      <c r="V138" s="70" t="e">
        <f>VLOOKUP(V$1,Market_Values!$B:$XFD,MATCH('Headline Attribution'!$B138,EMD_Returns!$8:$8,0)-1,FALSE)</f>
        <v>#N/A</v>
      </c>
      <c r="W138" s="70" t="e">
        <f>VLOOKUP(W$1,Market_Values!$B:$XFD,MATCH('Headline Attribution'!$B138,EMD_Returns!$8:$8,0)-1,FALSE)</f>
        <v>#N/A</v>
      </c>
      <c r="X138" s="70" t="e">
        <f>VLOOKUP(X$1,Market_Values!$B:$XFD,MATCH('Headline Attribution'!$B138,EMD_Returns!$8:$8,0)-1,FALSE)</f>
        <v>#N/A</v>
      </c>
      <c r="Y138" s="70"/>
      <c r="Z138" s="71"/>
      <c r="AA138" s="3" t="e">
        <f t="shared" si="128"/>
        <v>#N/A</v>
      </c>
      <c r="AB138" s="72" t="e">
        <f t="shared" si="151"/>
        <v>#N/A</v>
      </c>
      <c r="AC138" s="72" t="e">
        <f t="shared" si="152"/>
        <v>#N/A</v>
      </c>
      <c r="AD138" s="72" t="e">
        <f t="shared" si="153"/>
        <v>#N/A</v>
      </c>
      <c r="AE138" s="72" t="e">
        <f t="shared" si="154"/>
        <v>#N/A</v>
      </c>
      <c r="AF138" s="72"/>
      <c r="AG138" s="2"/>
      <c r="AH138" s="9" t="e">
        <f t="shared" si="129"/>
        <v>#N/A</v>
      </c>
      <c r="AI138" s="2" t="e">
        <f t="array" ref="AI138">PRODUCT(AB$2:AB138+1)-1</f>
        <v>#N/A</v>
      </c>
      <c r="AJ138" s="2" t="e">
        <f t="array" ref="AJ138">PRODUCT($AC$2:AC138+1)-1</f>
        <v>#N/A</v>
      </c>
      <c r="AK138" s="2" t="e" cm="1">
        <f t="array" ref="AK138">PRODUCT($AD$119:AD138+1)-1</f>
        <v>#N/A</v>
      </c>
      <c r="AL138" s="2" t="e">
        <f t="array" ref="AL138">PRODUCT(AE$2:AE138+1)-1</f>
        <v>#N/A</v>
      </c>
      <c r="AM138" s="2"/>
      <c r="AN138" s="2"/>
      <c r="AO138" s="3" t="e">
        <f t="shared" si="130"/>
        <v>#N/A</v>
      </c>
      <c r="AP138" s="2" t="e">
        <f t="shared" si="155"/>
        <v>#N/A</v>
      </c>
      <c r="AQ138" s="2">
        <f t="shared" si="131"/>
        <v>0</v>
      </c>
      <c r="AR138" s="2" t="e">
        <f t="shared" si="156"/>
        <v>#N/A</v>
      </c>
      <c r="AS138" s="2" t="e">
        <f t="shared" si="176"/>
        <v>#N/A</v>
      </c>
      <c r="AT138" s="2" t="e">
        <f t="array" ref="AT138">PRODUCT($AP$2:AP138+1)-1</f>
        <v>#N/A</v>
      </c>
      <c r="AU138" s="2" t="e">
        <f t="shared" si="132"/>
        <v>#N/A</v>
      </c>
      <c r="AV138" s="69" t="e">
        <f t="shared" si="177"/>
        <v>#N/A</v>
      </c>
      <c r="AW138" s="69" t="e">
        <f t="shared" si="133"/>
        <v>#N/A</v>
      </c>
      <c r="AX138" s="2"/>
      <c r="AY138" s="2" t="e">
        <f t="shared" si="165"/>
        <v>#N/A</v>
      </c>
      <c r="AZ138" s="2" t="e">
        <f t="shared" si="166"/>
        <v>#N/A</v>
      </c>
      <c r="BA138" s="2" t="e">
        <f t="shared" si="178"/>
        <v>#N/A</v>
      </c>
      <c r="BB138" s="2" t="e">
        <f t="shared" si="167"/>
        <v>#N/A</v>
      </c>
      <c r="BC138" s="2"/>
      <c r="BD138" s="78" t="e">
        <f t="shared" si="134"/>
        <v>#N/A</v>
      </c>
      <c r="BE138" s="2" t="e">
        <f t="shared" si="168"/>
        <v>#N/A</v>
      </c>
      <c r="BF138" s="72" t="e">
        <f t="shared" si="157"/>
        <v>#N/A</v>
      </c>
      <c r="BG138" s="2" t="e" cm="1">
        <f t="array" ref="BG138">(PRODUCT(BF$2:BF138+1))-1</f>
        <v>#N/A</v>
      </c>
      <c r="BH138" s="72" t="e">
        <f t="shared" si="158"/>
        <v>#N/A</v>
      </c>
      <c r="BI138" s="73" t="e">
        <f t="shared" si="159"/>
        <v>#N/A</v>
      </c>
      <c r="BJ138" s="74" t="e">
        <f>SUM($BI$2:BI138)</f>
        <v>#N/A</v>
      </c>
      <c r="BK138" s="72" t="e">
        <f t="shared" si="135"/>
        <v>#N/A</v>
      </c>
      <c r="BL138" s="2" t="e">
        <f>SUM($BK$2:BK138)</f>
        <v>#N/A</v>
      </c>
      <c r="BM138" s="2"/>
      <c r="BN138" s="79" t="e">
        <f t="shared" si="136"/>
        <v>#N/A</v>
      </c>
      <c r="BO138" s="2" t="e">
        <f t="array" ref="BO138">(PRODUCT(AB$2:AB138+1)-1)-(PRODUCT($K$2:$K138+1)-1)</f>
        <v>#N/A</v>
      </c>
      <c r="BP138" s="2" t="e">
        <f t="array" ref="BP138">AJ138-(PRODUCT($K$2:K138+1)-1)</f>
        <v>#N/A</v>
      </c>
      <c r="BQ138" s="2" t="e" cm="1">
        <f t="array" ref="BQ138">AK138-(PRODUCT($L$2:L138+1)-1)</f>
        <v>#N/A</v>
      </c>
      <c r="BR138" s="2" t="e">
        <f t="array" ref="BR138">(PRODUCT(AE$2:AE138+1)-1)-(PRODUCT($K$2:$K138+1)-1)</f>
        <v>#N/A</v>
      </c>
      <c r="BS138" s="2"/>
      <c r="BT138" s="3" t="e">
        <f t="shared" si="137"/>
        <v>#N/A</v>
      </c>
      <c r="BU138" s="2" t="e">
        <f t="shared" si="138"/>
        <v>#N/A</v>
      </c>
      <c r="BV138" s="2" t="e">
        <f t="shared" si="139"/>
        <v>#N/A</v>
      </c>
      <c r="BW138" s="2" t="e" cm="1">
        <f t="array" ref="BW138">PRODUCT($BU$2:BU138+1)-1</f>
        <v>#N/A</v>
      </c>
      <c r="BX138" s="2" t="e">
        <f t="array" ref="BX138">BW138-(PRODUCT($K$2:K138+1)-1)</f>
        <v>#N/A</v>
      </c>
      <c r="BY138" s="2" t="e">
        <f t="shared" si="140"/>
        <v>#N/A</v>
      </c>
      <c r="BZ138" s="2"/>
      <c r="CC138" s="3">
        <v>44840</v>
      </c>
      <c r="CD138" s="2">
        <v>-7.4354545377515206E-3</v>
      </c>
      <c r="CE138" s="2">
        <v>-4.44022479299944E-3</v>
      </c>
      <c r="CF138" s="2" t="e">
        <f>NA()</f>
        <v>#N/A</v>
      </c>
      <c r="CG138" s="2">
        <v>-5.7327203116743801E-3</v>
      </c>
      <c r="CH138" s="2">
        <v>-4.804724762920265E-3</v>
      </c>
      <c r="CJ138" s="9">
        <f t="shared" si="141"/>
        <v>44840</v>
      </c>
      <c r="CK138" s="2">
        <f t="array" ref="CK138">PRODUCT(CD$2:CD138+1)-1</f>
        <v>-9.8952994146113915E-2</v>
      </c>
      <c r="CL138" s="2">
        <f t="array" ref="CL138">PRODUCT(CE$2:CE138+1)-1</f>
        <v>-8.1365780838681845E-2</v>
      </c>
      <c r="CM138" s="2"/>
      <c r="CN138" s="2">
        <f t="array" ref="CN138">PRODUCT(CG$2:CG138+1)-1</f>
        <v>-0.12915124944635681</v>
      </c>
      <c r="CO138" s="2">
        <f t="array" ref="CO138">PRODUCT(CH$2:CH138+1)-1</f>
        <v>-0.13395729941170664</v>
      </c>
      <c r="CQ138" s="9">
        <f t="shared" si="142"/>
        <v>44840</v>
      </c>
      <c r="CR138" s="72">
        <f t="shared" si="143"/>
        <v>3.5004305265592728E-2</v>
      </c>
      <c r="CS138" s="72">
        <f t="shared" si="144"/>
        <v>5.2591518573024798E-2</v>
      </c>
      <c r="CT138" s="72"/>
      <c r="CU138" s="72">
        <f t="shared" si="145"/>
        <v>4.8060499653498345E-3</v>
      </c>
      <c r="CV138" s="72"/>
      <c r="CW138" s="3">
        <f t="shared" si="146"/>
        <v>44840</v>
      </c>
      <c r="CX138" s="75">
        <f t="shared" si="160"/>
        <v>86.770830417647844</v>
      </c>
      <c r="CY138" s="75">
        <f t="shared" si="161"/>
        <v>86.223235690452654</v>
      </c>
      <c r="CZ138" s="75">
        <f t="shared" si="162"/>
        <v>100.6350895124849</v>
      </c>
      <c r="DA138" s="72">
        <f>(CZ138/MAX($CZ$2:CZ138))-1</f>
        <v>-8.6908561041865173E-3</v>
      </c>
      <c r="DC138" s="3">
        <f t="shared" si="147"/>
        <v>44840</v>
      </c>
      <c r="DD138" s="2">
        <f t="shared" si="148"/>
        <v>-2.6307297748312556E-3</v>
      </c>
      <c r="DE138" s="2">
        <f t="shared" si="149"/>
        <v>3.6449996992082498E-4</v>
      </c>
      <c r="DF138" s="2" t="e">
        <f>NA()</f>
        <v>#N/A</v>
      </c>
      <c r="DG138" s="2">
        <f t="shared" si="150"/>
        <v>-9.279955487541151E-4</v>
      </c>
      <c r="DH138" s="69"/>
      <c r="DI138" s="3">
        <f t="shared" si="122"/>
        <v>44840</v>
      </c>
      <c r="DJ138" s="2">
        <f t="shared" si="123"/>
        <v>7.0720005079786874E-2</v>
      </c>
      <c r="DK138" s="2">
        <f t="shared" si="124"/>
        <v>4.4897048369502181E-2</v>
      </c>
      <c r="DL138" s="2" t="e">
        <f>NA()</f>
        <v>#N/A</v>
      </c>
      <c r="DM138" s="2">
        <f t="shared" si="125"/>
        <v>1.8730503050306709E-2</v>
      </c>
      <c r="DO138" s="2">
        <f t="shared" si="163"/>
        <v>1.6029643248984034E-2</v>
      </c>
      <c r="DP138" s="72">
        <f t="shared" si="164"/>
        <v>-9.279955487541151E-4</v>
      </c>
      <c r="DQ138" s="72">
        <v>1.0999999999999999E-2</v>
      </c>
      <c r="DR138" s="72">
        <f t="shared" si="169"/>
        <v>-6.3681710676513333E-4</v>
      </c>
      <c r="DS138" s="2" cm="1">
        <f t="array" ref="DS138">PRODUCT($DR$68:DR138+1)-1</f>
        <v>-1.5923696564940082E-3</v>
      </c>
      <c r="DT138" s="2" cm="1">
        <f t="array" ref="DT138">PRODUCT($DP$68:DP138+1)-1</f>
        <v>-2.9438977557426638E-3</v>
      </c>
      <c r="DU138" s="72">
        <f>DS138-MAX($DS$68:DS138)</f>
        <v>-2.2623510608580366E-3</v>
      </c>
      <c r="EM138" s="72"/>
      <c r="EN138" s="72"/>
      <c r="EO138" s="72"/>
      <c r="EP138" s="72"/>
      <c r="EQ138" s="72"/>
      <c r="ER138" s="72"/>
      <c r="ES138" s="72"/>
      <c r="ET138" s="72"/>
      <c r="EU138" s="72"/>
      <c r="EV138" s="72"/>
      <c r="EX138" s="72"/>
      <c r="EY138" s="72"/>
      <c r="EZ138" s="72"/>
    </row>
    <row r="139" spans="1:156" x14ac:dyDescent="0.3">
      <c r="A139" s="3" t="e">
        <f t="shared" si="170"/>
        <v>#N/A</v>
      </c>
      <c r="B139" s="47" t="e">
        <f>NA()</f>
        <v>#N/A</v>
      </c>
      <c r="C139" s="2" t="e">
        <f>VLOOKUP(C$1,EMD_Returns!$B:$XFD,MATCH('Headline Attribution'!$B139,EMD_Returns!$8:$8,0)-1,FALSE)/100</f>
        <v>#N/A</v>
      </c>
      <c r="D139" s="2" t="e">
        <f>VLOOKUP(D$1,EMD_Returns!$B:$XFD,MATCH('Headline Attribution'!$B139,EMD_Returns!$8:$8,0)-1,FALSE)/100</f>
        <v>#N/A</v>
      </c>
      <c r="E139" s="2" t="e">
        <f>VLOOKUP(E$1,EMD_Returns!$B:$XFD,MATCH('Headline Attribution'!$B139,EMD_Returns!$8:$8,0)-1,FALSE)/100</f>
        <v>#N/A</v>
      </c>
      <c r="F139" s="2" t="e">
        <f>VLOOKUP(F$1,EMD_Returns!$B:$XFD,MATCH('Headline Attribution'!$B139,EMD_Returns!$8:$8,0)-1,FALSE)/100</f>
        <v>#N/A</v>
      </c>
      <c r="G139" s="2"/>
      <c r="I139" s="9" t="e">
        <f t="shared" si="126"/>
        <v>#N/A</v>
      </c>
      <c r="J139" s="2" t="e">
        <f>VLOOKUP(J$1,EMD_Returns!$B:$XFD,MATCH('Headline Attribution'!$B139,EMD_Returns!$8:$8,0)-1,FALSE)/100</f>
        <v>#N/A</v>
      </c>
      <c r="K139" s="85" t="e">
        <f>VLOOKUP(K$1,EMD_Returns!$B:$XFD,MATCH('Headline Attribution'!$B139,EMD_Returns!$32:$32,0)-1,FALSE)/100</f>
        <v>#N/A</v>
      </c>
      <c r="L139" s="2">
        <f t="shared" si="171"/>
        <v>0</v>
      </c>
      <c r="M139" s="2" t="e">
        <f t="shared" si="172"/>
        <v>#N/A</v>
      </c>
      <c r="N139" s="2" t="e">
        <f t="shared" si="173"/>
        <v>#N/A</v>
      </c>
      <c r="O139" s="2" t="e">
        <f t="array" ref="O139">(PRODUCT($J$2:J139+1))-1</f>
        <v>#N/A</v>
      </c>
      <c r="P139" s="2" t="e">
        <f t="array" ref="P139">(PRODUCT($K$2:K139+1))-1</f>
        <v>#N/A</v>
      </c>
      <c r="Q139" s="69" t="e">
        <f t="shared" si="174"/>
        <v>#N/A</v>
      </c>
      <c r="R139" s="69" t="e">
        <f t="shared" si="175"/>
        <v>#N/A</v>
      </c>
      <c r="T139" s="3" t="e">
        <f t="shared" si="127"/>
        <v>#N/A</v>
      </c>
      <c r="U139" s="70" t="e">
        <f>VLOOKUP(U$1,Market_Values!B:XFD,MATCH('Headline Attribution'!$B139,EMD_Returns!$8:$8,0)-1,FALSE)</f>
        <v>#N/A</v>
      </c>
      <c r="V139" s="70" t="e">
        <f>VLOOKUP(V$1,Market_Values!$B:$XFD,MATCH('Headline Attribution'!$B139,EMD_Returns!$8:$8,0)-1,FALSE)</f>
        <v>#N/A</v>
      </c>
      <c r="W139" s="70" t="e">
        <f>VLOOKUP(W$1,Market_Values!$B:$XFD,MATCH('Headline Attribution'!$B139,EMD_Returns!$8:$8,0)-1,FALSE)</f>
        <v>#N/A</v>
      </c>
      <c r="X139" s="70" t="e">
        <f>VLOOKUP(X$1,Market_Values!$B:$XFD,MATCH('Headline Attribution'!$B139,EMD_Returns!$8:$8,0)-1,FALSE)</f>
        <v>#N/A</v>
      </c>
      <c r="Y139" s="70"/>
      <c r="Z139" s="71"/>
      <c r="AA139" s="3" t="e">
        <f t="shared" si="128"/>
        <v>#N/A</v>
      </c>
      <c r="AB139" s="72" t="e">
        <f t="shared" si="151"/>
        <v>#N/A</v>
      </c>
      <c r="AC139" s="72" t="e">
        <f t="shared" si="152"/>
        <v>#N/A</v>
      </c>
      <c r="AD139" s="72" t="e">
        <f t="shared" si="153"/>
        <v>#N/A</v>
      </c>
      <c r="AE139" s="72" t="e">
        <f t="shared" si="154"/>
        <v>#N/A</v>
      </c>
      <c r="AF139" s="72"/>
      <c r="AG139" s="2"/>
      <c r="AH139" s="9" t="e">
        <f t="shared" si="129"/>
        <v>#N/A</v>
      </c>
      <c r="AI139" s="2" t="e">
        <f t="array" ref="AI139">PRODUCT(AB$2:AB139+1)-1</f>
        <v>#N/A</v>
      </c>
      <c r="AJ139" s="2" t="e">
        <f t="array" ref="AJ139">PRODUCT($AC$2:AC139+1)-1</f>
        <v>#N/A</v>
      </c>
      <c r="AK139" s="2" t="e" cm="1">
        <f t="array" ref="AK139">PRODUCT($AD$119:AD139+1)-1</f>
        <v>#N/A</v>
      </c>
      <c r="AL139" s="2" t="e">
        <f t="array" ref="AL139">PRODUCT(AE$2:AE139+1)-1</f>
        <v>#N/A</v>
      </c>
      <c r="AM139" s="2"/>
      <c r="AN139" s="2"/>
      <c r="AO139" s="3" t="e">
        <f t="shared" si="130"/>
        <v>#N/A</v>
      </c>
      <c r="AP139" s="2" t="e">
        <f t="shared" si="155"/>
        <v>#N/A</v>
      </c>
      <c r="AQ139" s="2">
        <f t="shared" si="131"/>
        <v>0</v>
      </c>
      <c r="AR139" s="2" t="e">
        <f t="shared" si="156"/>
        <v>#N/A</v>
      </c>
      <c r="AS139" s="2" t="e">
        <f t="shared" si="176"/>
        <v>#N/A</v>
      </c>
      <c r="AT139" s="2" t="e">
        <f t="array" ref="AT139">PRODUCT($AP$2:AP139+1)-1</f>
        <v>#N/A</v>
      </c>
      <c r="AU139" s="2" t="e">
        <f t="shared" si="132"/>
        <v>#N/A</v>
      </c>
      <c r="AV139" s="69" t="e">
        <f t="shared" si="177"/>
        <v>#N/A</v>
      </c>
      <c r="AW139" s="69" t="e">
        <f t="shared" si="133"/>
        <v>#N/A</v>
      </c>
      <c r="AX139" s="2"/>
      <c r="AY139" s="2" t="e">
        <f t="shared" si="165"/>
        <v>#N/A</v>
      </c>
      <c r="AZ139" s="2" t="e">
        <f t="shared" si="166"/>
        <v>#N/A</v>
      </c>
      <c r="BA139" s="2" t="e">
        <f t="shared" si="178"/>
        <v>#N/A</v>
      </c>
      <c r="BB139" s="2" t="e">
        <f t="shared" si="167"/>
        <v>#N/A</v>
      </c>
      <c r="BC139" s="2"/>
      <c r="BD139" s="78" t="e">
        <f t="shared" si="134"/>
        <v>#N/A</v>
      </c>
      <c r="BE139" s="2" t="e">
        <f t="shared" si="168"/>
        <v>#N/A</v>
      </c>
      <c r="BF139" s="72" t="e">
        <f t="shared" si="157"/>
        <v>#N/A</v>
      </c>
      <c r="BG139" s="2" t="e" cm="1">
        <f t="array" ref="BG139">(PRODUCT(BF$2:BF139+1))-1</f>
        <v>#N/A</v>
      </c>
      <c r="BH139" s="72" t="e">
        <f t="shared" si="158"/>
        <v>#N/A</v>
      </c>
      <c r="BI139" s="73" t="e">
        <f t="shared" si="159"/>
        <v>#N/A</v>
      </c>
      <c r="BJ139" s="74" t="e">
        <f>SUM($BI$2:BI139)</f>
        <v>#N/A</v>
      </c>
      <c r="BK139" s="72" t="e">
        <f t="shared" si="135"/>
        <v>#N/A</v>
      </c>
      <c r="BL139" s="2" t="e">
        <f>SUM($BK$2:BK139)</f>
        <v>#N/A</v>
      </c>
      <c r="BM139" s="2"/>
      <c r="BN139" s="79" t="e">
        <f t="shared" si="136"/>
        <v>#N/A</v>
      </c>
      <c r="BO139" s="2" t="e">
        <f t="array" ref="BO139">(PRODUCT(AB$2:AB139+1)-1)-(PRODUCT($K$2:$K139+1)-1)</f>
        <v>#N/A</v>
      </c>
      <c r="BP139" s="2" t="e">
        <f t="array" ref="BP139">AJ139-(PRODUCT($K$2:K139+1)-1)</f>
        <v>#N/A</v>
      </c>
      <c r="BQ139" s="2" t="e" cm="1">
        <f t="array" ref="BQ139">AK139-(PRODUCT($L$2:L139+1)-1)</f>
        <v>#N/A</v>
      </c>
      <c r="BR139" s="2" t="e">
        <f t="array" ref="BR139">(PRODUCT(AE$2:AE139+1)-1)-(PRODUCT($K$2:$K139+1)-1)</f>
        <v>#N/A</v>
      </c>
      <c r="BS139" s="2"/>
      <c r="BT139" s="3" t="e">
        <f t="shared" si="137"/>
        <v>#N/A</v>
      </c>
      <c r="BU139" s="2" t="e">
        <f t="shared" si="138"/>
        <v>#N/A</v>
      </c>
      <c r="BV139" s="2" t="e">
        <f t="shared" si="139"/>
        <v>#N/A</v>
      </c>
      <c r="BW139" s="2" t="e" cm="1">
        <f t="array" ref="BW139">PRODUCT($BU$2:BU139+1)-1</f>
        <v>#N/A</v>
      </c>
      <c r="BX139" s="2" t="e">
        <f t="array" ref="BX139">BW139-(PRODUCT($K$2:K139+1)-1)</f>
        <v>#N/A</v>
      </c>
      <c r="BY139" s="2" t="e">
        <f t="shared" si="140"/>
        <v>#N/A</v>
      </c>
      <c r="BZ139" s="2"/>
      <c r="CC139" s="3">
        <v>44841</v>
      </c>
      <c r="CD139" s="2">
        <v>-1.3118762897778399E-2</v>
      </c>
      <c r="CE139" s="2">
        <v>-1.49503371410176E-2</v>
      </c>
      <c r="CF139" s="2" t="e">
        <f>NA()</f>
        <v>#N/A</v>
      </c>
      <c r="CG139" s="2">
        <v>-1.68950513897758E-2</v>
      </c>
      <c r="CH139" s="2">
        <v>-1.8733745409950431E-2</v>
      </c>
      <c r="CJ139" s="9">
        <f t="shared" si="141"/>
        <v>44841</v>
      </c>
      <c r="CK139" s="2">
        <f t="array" ref="CK139">PRODUCT(CD$2:CD139+1)-1</f>
        <v>-0.11077361617566417</v>
      </c>
      <c r="CL139" s="2">
        <f t="array" ref="CL139">PRODUCT(CE$2:CE139+1)-1</f>
        <v>-9.5099672124418944E-2</v>
      </c>
      <c r="CM139" s="2"/>
      <c r="CN139" s="2">
        <f t="array" ref="CN139">PRODUCT(CG$2:CG139+1)-1</f>
        <v>-0.14386428383968264</v>
      </c>
      <c r="CO139" s="2">
        <f t="array" ref="CO139">PRODUCT(CH$2:CH139+1)-1</f>
        <v>-0.1501815228786737</v>
      </c>
      <c r="CQ139" s="9">
        <f t="shared" si="142"/>
        <v>44841</v>
      </c>
      <c r="CR139" s="72">
        <f t="shared" si="143"/>
        <v>3.9407906703009532E-2</v>
      </c>
      <c r="CS139" s="72">
        <f t="shared" si="144"/>
        <v>5.5081850754254758E-2</v>
      </c>
      <c r="CT139" s="72"/>
      <c r="CU139" s="72">
        <f t="shared" si="145"/>
        <v>6.3172390389910626E-3</v>
      </c>
      <c r="CV139" s="72"/>
      <c r="CW139" s="3">
        <f t="shared" si="146"/>
        <v>44841</v>
      </c>
      <c r="CX139" s="75">
        <f t="shared" si="160"/>
        <v>85.304832778608159</v>
      </c>
      <c r="CY139" s="75">
        <f t="shared" si="161"/>
        <v>84.607951544605569</v>
      </c>
      <c r="CZ139" s="75">
        <f t="shared" si="162"/>
        <v>100.82365926757511</v>
      </c>
      <c r="DA139" s="72">
        <f>(CZ139/MAX($CZ$2:CZ139))-1</f>
        <v>-6.833343745538234E-3</v>
      </c>
      <c r="DC139" s="3">
        <f t="shared" si="147"/>
        <v>44841</v>
      </c>
      <c r="DD139" s="2">
        <f t="shared" si="148"/>
        <v>5.6149825121720315E-3</v>
      </c>
      <c r="DE139" s="2">
        <f t="shared" si="149"/>
        <v>3.7834082689328311E-3</v>
      </c>
      <c r="DF139" s="2" t="e">
        <f>NA()</f>
        <v>#N/A</v>
      </c>
      <c r="DG139" s="2">
        <f t="shared" si="150"/>
        <v>1.8386940201746312E-3</v>
      </c>
      <c r="DH139" s="69"/>
      <c r="DI139" s="3">
        <f t="shared" si="122"/>
        <v>44841</v>
      </c>
      <c r="DJ139" s="2">
        <f t="shared" si="123"/>
        <v>7.2249129627555475E-2</v>
      </c>
      <c r="DK139" s="2">
        <f t="shared" si="124"/>
        <v>4.4436811158278328E-2</v>
      </c>
      <c r="DL139" s="2" t="e">
        <f>NA()</f>
        <v>#N/A</v>
      </c>
      <c r="DM139" s="2">
        <f t="shared" si="125"/>
        <v>1.9288111818977438E-2</v>
      </c>
      <c r="DO139" s="2">
        <f t="shared" si="163"/>
        <v>1.637921865213645E-2</v>
      </c>
      <c r="DP139" s="72">
        <f t="shared" si="164"/>
        <v>1.8386940201746312E-3</v>
      </c>
      <c r="DQ139" s="72">
        <v>1.0999999999999999E-2</v>
      </c>
      <c r="DR139" s="72">
        <f t="shared" si="169"/>
        <v>1.2348351073073181E-3</v>
      </c>
      <c r="DS139" s="2" cm="1">
        <f t="array" ref="DS139">PRODUCT($DR$68:DR139+1)-1</f>
        <v>-3.5950086314240348E-4</v>
      </c>
      <c r="DT139" s="2" cm="1">
        <f t="array" ref="DT139">PRODUCT($DP$68:DP139+1)-1</f>
        <v>-1.1106166627674607E-3</v>
      </c>
      <c r="DU139" s="72">
        <f>DS139-MAX($DS$68:DS139)</f>
        <v>-1.0294822675064319E-3</v>
      </c>
      <c r="EM139" s="72"/>
      <c r="EN139" s="72"/>
      <c r="EO139" s="72"/>
      <c r="EP139" s="72"/>
      <c r="EQ139" s="72"/>
      <c r="ER139" s="72"/>
      <c r="ES139" s="72"/>
      <c r="ET139" s="72"/>
      <c r="EU139" s="72"/>
      <c r="EV139" s="72"/>
      <c r="EX139" s="72"/>
      <c r="EY139" s="72"/>
      <c r="EZ139" s="72"/>
    </row>
    <row r="140" spans="1:156" x14ac:dyDescent="0.3">
      <c r="A140" s="3" t="e">
        <f t="shared" si="170"/>
        <v>#N/A</v>
      </c>
      <c r="B140" s="47" t="e">
        <f>NA()</f>
        <v>#N/A</v>
      </c>
      <c r="C140" s="2" t="e">
        <f>VLOOKUP(C$1,EMD_Returns!$B:$XFD,MATCH('Headline Attribution'!$B140,EMD_Returns!$8:$8,0)-1,FALSE)/100</f>
        <v>#N/A</v>
      </c>
      <c r="D140" s="2" t="e">
        <f>VLOOKUP(D$1,EMD_Returns!$B:$XFD,MATCH('Headline Attribution'!$B140,EMD_Returns!$8:$8,0)-1,FALSE)/100</f>
        <v>#N/A</v>
      </c>
      <c r="E140" s="2" t="e">
        <f>VLOOKUP(E$1,EMD_Returns!$B:$XFD,MATCH('Headline Attribution'!$B140,EMD_Returns!$8:$8,0)-1,FALSE)/100</f>
        <v>#N/A</v>
      </c>
      <c r="F140" s="2" t="e">
        <f>VLOOKUP(F$1,EMD_Returns!$B:$XFD,MATCH('Headline Attribution'!$B140,EMD_Returns!$8:$8,0)-1,FALSE)/100</f>
        <v>#N/A</v>
      </c>
      <c r="G140" s="2"/>
      <c r="I140" s="9" t="e">
        <f t="shared" si="126"/>
        <v>#N/A</v>
      </c>
      <c r="J140" s="2" t="e">
        <f>VLOOKUP(J$1,EMD_Returns!$B:$XFD,MATCH('Headline Attribution'!$B140,EMD_Returns!$8:$8,0)-1,FALSE)/100</f>
        <v>#N/A</v>
      </c>
      <c r="K140" s="85" t="e">
        <f>VLOOKUP(K$1,EMD_Returns!$B:$XFD,MATCH('Headline Attribution'!$B140,EMD_Returns!$32:$32,0)-1,FALSE)/100</f>
        <v>#N/A</v>
      </c>
      <c r="L140" s="2">
        <f t="shared" si="171"/>
        <v>0</v>
      </c>
      <c r="M140" s="2" t="e">
        <f t="shared" si="172"/>
        <v>#N/A</v>
      </c>
      <c r="N140" s="2" t="e">
        <f t="shared" si="173"/>
        <v>#N/A</v>
      </c>
      <c r="O140" s="2" t="e">
        <f t="array" ref="O140">(PRODUCT($J$2:J140+1))-1</f>
        <v>#N/A</v>
      </c>
      <c r="P140" s="2" t="e">
        <f t="array" ref="P140">(PRODUCT($K$2:K140+1))-1</f>
        <v>#N/A</v>
      </c>
      <c r="Q140" s="69" t="e">
        <f t="shared" si="174"/>
        <v>#N/A</v>
      </c>
      <c r="R140" s="69" t="e">
        <f t="shared" si="175"/>
        <v>#N/A</v>
      </c>
      <c r="T140" s="3" t="e">
        <f t="shared" si="127"/>
        <v>#N/A</v>
      </c>
      <c r="U140" s="70" t="e">
        <f>VLOOKUP(U$1,Market_Values!B:XFD,MATCH('Headline Attribution'!$B140,EMD_Returns!$8:$8,0)-1,FALSE)</f>
        <v>#N/A</v>
      </c>
      <c r="V140" s="70" t="e">
        <f>VLOOKUP(V$1,Market_Values!$B:$XFD,MATCH('Headline Attribution'!$B140,EMD_Returns!$8:$8,0)-1,FALSE)</f>
        <v>#N/A</v>
      </c>
      <c r="W140" s="70" t="e">
        <f>VLOOKUP(W$1,Market_Values!$B:$XFD,MATCH('Headline Attribution'!$B140,EMD_Returns!$8:$8,0)-1,FALSE)</f>
        <v>#N/A</v>
      </c>
      <c r="X140" s="70" t="e">
        <f>VLOOKUP(X$1,Market_Values!$B:$XFD,MATCH('Headline Attribution'!$B140,EMD_Returns!$8:$8,0)-1,FALSE)</f>
        <v>#N/A</v>
      </c>
      <c r="Y140" s="70"/>
      <c r="Z140" s="71"/>
      <c r="AA140" s="3" t="e">
        <f t="shared" si="128"/>
        <v>#N/A</v>
      </c>
      <c r="AB140" s="72" t="e">
        <f t="shared" si="151"/>
        <v>#N/A</v>
      </c>
      <c r="AC140" s="72" t="e">
        <f t="shared" si="152"/>
        <v>#N/A</v>
      </c>
      <c r="AD140" s="72" t="e">
        <f t="shared" si="153"/>
        <v>#N/A</v>
      </c>
      <c r="AE140" s="72" t="e">
        <f t="shared" si="154"/>
        <v>#N/A</v>
      </c>
      <c r="AF140" s="72"/>
      <c r="AG140" s="2"/>
      <c r="AH140" s="9" t="e">
        <f t="shared" si="129"/>
        <v>#N/A</v>
      </c>
      <c r="AI140" s="2" t="e">
        <f t="array" ref="AI140">PRODUCT(AB$2:AB140+1)-1</f>
        <v>#N/A</v>
      </c>
      <c r="AJ140" s="2" t="e">
        <f t="array" ref="AJ140">PRODUCT($AC$2:AC140+1)-1</f>
        <v>#N/A</v>
      </c>
      <c r="AK140" s="2" t="e" cm="1">
        <f t="array" ref="AK140">PRODUCT($AD$119:AD140+1)-1</f>
        <v>#N/A</v>
      </c>
      <c r="AL140" s="2" t="e">
        <f t="array" ref="AL140">PRODUCT(AE$2:AE140+1)-1</f>
        <v>#N/A</v>
      </c>
      <c r="AM140" s="2"/>
      <c r="AN140" s="2"/>
      <c r="AO140" s="3" t="e">
        <f t="shared" si="130"/>
        <v>#N/A</v>
      </c>
      <c r="AP140" s="2" t="e">
        <f t="shared" si="155"/>
        <v>#N/A</v>
      </c>
      <c r="AQ140" s="2">
        <f t="shared" si="131"/>
        <v>0</v>
      </c>
      <c r="AR140" s="2" t="e">
        <f t="shared" si="156"/>
        <v>#N/A</v>
      </c>
      <c r="AS140" s="2" t="e">
        <f t="shared" si="176"/>
        <v>#N/A</v>
      </c>
      <c r="AT140" s="2" t="e">
        <f t="array" ref="AT140">PRODUCT($AP$2:AP140+1)-1</f>
        <v>#N/A</v>
      </c>
      <c r="AU140" s="2" t="e">
        <f t="shared" si="132"/>
        <v>#N/A</v>
      </c>
      <c r="AV140" s="69" t="e">
        <f t="shared" si="177"/>
        <v>#N/A</v>
      </c>
      <c r="AW140" s="69" t="e">
        <f t="shared" si="133"/>
        <v>#N/A</v>
      </c>
      <c r="AX140" s="2"/>
      <c r="AY140" s="2" t="e">
        <f t="shared" si="165"/>
        <v>#N/A</v>
      </c>
      <c r="AZ140" s="2" t="e">
        <f t="shared" si="166"/>
        <v>#N/A</v>
      </c>
      <c r="BA140" s="2" t="e">
        <f t="shared" si="178"/>
        <v>#N/A</v>
      </c>
      <c r="BB140" s="2" t="e">
        <f t="shared" si="167"/>
        <v>#N/A</v>
      </c>
      <c r="BC140" s="2"/>
      <c r="BD140" s="78" t="e">
        <f t="shared" si="134"/>
        <v>#N/A</v>
      </c>
      <c r="BE140" s="2" t="e">
        <f t="shared" si="168"/>
        <v>#N/A</v>
      </c>
      <c r="BF140" s="72" t="e">
        <f t="shared" si="157"/>
        <v>#N/A</v>
      </c>
      <c r="BG140" s="2" t="e" cm="1">
        <f t="array" ref="BG140">(PRODUCT(BF$2:BF140+1))-1</f>
        <v>#N/A</v>
      </c>
      <c r="BH140" s="72" t="e">
        <f t="shared" si="158"/>
        <v>#N/A</v>
      </c>
      <c r="BI140" s="73" t="e">
        <f t="shared" si="159"/>
        <v>#N/A</v>
      </c>
      <c r="BJ140" s="74" t="e">
        <f>SUM($BI$2:BI140)</f>
        <v>#N/A</v>
      </c>
      <c r="BK140" s="72" t="e">
        <f t="shared" si="135"/>
        <v>#N/A</v>
      </c>
      <c r="BL140" s="2" t="e">
        <f>SUM($BK$2:BK140)</f>
        <v>#N/A</v>
      </c>
      <c r="BM140" s="2"/>
      <c r="BN140" s="79" t="e">
        <f t="shared" si="136"/>
        <v>#N/A</v>
      </c>
      <c r="BO140" s="2" t="e">
        <f t="array" ref="BO140">(PRODUCT(AB$2:AB140+1)-1)-(PRODUCT($K$2:$K140+1)-1)</f>
        <v>#N/A</v>
      </c>
      <c r="BP140" s="2" t="e">
        <f t="array" ref="BP140">AJ140-(PRODUCT($K$2:K140+1)-1)</f>
        <v>#N/A</v>
      </c>
      <c r="BQ140" s="2" t="e" cm="1">
        <f t="array" ref="BQ140">AK140-(PRODUCT($L$2:L140+1)-1)</f>
        <v>#N/A</v>
      </c>
      <c r="BR140" s="2" t="e">
        <f t="array" ref="BR140">(PRODUCT(AE$2:AE140+1)-1)-(PRODUCT($K$2:$K140+1)-1)</f>
        <v>#N/A</v>
      </c>
      <c r="BS140" s="2"/>
      <c r="BT140" s="3" t="e">
        <f t="shared" si="137"/>
        <v>#N/A</v>
      </c>
      <c r="BU140" s="2" t="e">
        <f t="shared" si="138"/>
        <v>#N/A</v>
      </c>
      <c r="BV140" s="2" t="e">
        <f t="shared" si="139"/>
        <v>#N/A</v>
      </c>
      <c r="BW140" s="2" t="e" cm="1">
        <f t="array" ref="BW140">PRODUCT($BU$2:BU140+1)-1</f>
        <v>#N/A</v>
      </c>
      <c r="BX140" s="2" t="e">
        <f t="array" ref="BX140">BW140-(PRODUCT($K$2:K140+1)-1)</f>
        <v>#N/A</v>
      </c>
      <c r="BY140" s="2" t="e">
        <f t="shared" si="140"/>
        <v>#N/A</v>
      </c>
      <c r="BZ140" s="2"/>
      <c r="CC140" s="3">
        <v>44844</v>
      </c>
      <c r="CD140" s="2">
        <v>-5.3831711217927599E-3</v>
      </c>
      <c r="CE140" s="2">
        <v>-4.2842652693898496E-3</v>
      </c>
      <c r="CF140" s="2" t="e">
        <f>NA()</f>
        <v>#N/A</v>
      </c>
      <c r="CG140" s="2">
        <v>-6.8632197197728796E-3</v>
      </c>
      <c r="CH140" s="2">
        <v>-7.7715927455557221E-3</v>
      </c>
      <c r="CJ140" s="9">
        <f t="shared" si="141"/>
        <v>44844</v>
      </c>
      <c r="CK140" s="2">
        <f t="array" ref="CK140">PRODUCT(CD$2:CD140+1)-1</f>
        <v>-0.11556047396580349</v>
      </c>
      <c r="CL140" s="2">
        <f t="array" ref="CL140">PRODUCT(CE$2:CE140+1)-1</f>
        <v>-9.8976505171395779E-2</v>
      </c>
      <c r="CM140" s="2"/>
      <c r="CN140" s="2">
        <f t="array" ref="CN140">PRODUCT(CG$2:CG140+1)-1</f>
        <v>-0.14974013136963604</v>
      </c>
      <c r="CO140" s="2">
        <f t="array" ref="CO140">PRODUCT(CH$2:CH140+1)-1</f>
        <v>-0.15678596599050898</v>
      </c>
      <c r="CQ140" s="9">
        <f t="shared" si="142"/>
        <v>44844</v>
      </c>
      <c r="CR140" s="72">
        <f t="shared" si="143"/>
        <v>4.122549202470549E-2</v>
      </c>
      <c r="CS140" s="72">
        <f t="shared" si="144"/>
        <v>5.7809460819113201E-2</v>
      </c>
      <c r="CT140" s="72"/>
      <c r="CU140" s="72">
        <f t="shared" si="145"/>
        <v>7.0458346208729372E-3</v>
      </c>
      <c r="CV140" s="72"/>
      <c r="CW140" s="3">
        <f t="shared" si="146"/>
        <v>44844</v>
      </c>
      <c r="CX140" s="75">
        <f t="shared" si="160"/>
        <v>84.719366968090085</v>
      </c>
      <c r="CY140" s="75">
        <f t="shared" si="161"/>
        <v>83.950413002165178</v>
      </c>
      <c r="CZ140" s="75">
        <f t="shared" si="162"/>
        <v>100.91596210003763</v>
      </c>
      <c r="DA140" s="72">
        <f>(CZ140/MAX($CZ$2:CZ140))-1</f>
        <v>-5.9241117642199193E-3</v>
      </c>
      <c r="DC140" s="3">
        <f t="shared" si="147"/>
        <v>44844</v>
      </c>
      <c r="DD140" s="2">
        <f t="shared" si="148"/>
        <v>2.3884216237629622E-3</v>
      </c>
      <c r="DE140" s="2">
        <f t="shared" si="149"/>
        <v>3.4873274761658725E-3</v>
      </c>
      <c r="DF140" s="2" t="e">
        <f>NA()</f>
        <v>#N/A</v>
      </c>
      <c r="DG140" s="2">
        <f t="shared" si="150"/>
        <v>9.0837302578284252E-4</v>
      </c>
      <c r="DH140" s="69"/>
      <c r="DI140" s="3">
        <f t="shared" si="122"/>
        <v>44844</v>
      </c>
      <c r="DJ140" s="2">
        <f t="shared" si="123"/>
        <v>7.1377198279275522E-2</v>
      </c>
      <c r="DK140" s="2">
        <f t="shared" si="124"/>
        <v>4.5125147454678168E-2</v>
      </c>
      <c r="DL140" s="2" t="e">
        <f>NA()</f>
        <v>#N/A</v>
      </c>
      <c r="DM140" s="2">
        <f t="shared" si="125"/>
        <v>1.8978723506315028E-2</v>
      </c>
      <c r="DO140" s="2">
        <f t="shared" si="163"/>
        <v>1.6356627102241301E-2</v>
      </c>
      <c r="DP140" s="72">
        <f t="shared" si="164"/>
        <v>9.0837302578284252E-4</v>
      </c>
      <c r="DQ140" s="72">
        <v>1.0999999999999999E-2</v>
      </c>
      <c r="DR140" s="72">
        <f t="shared" si="169"/>
        <v>6.1089020500088779E-4</v>
      </c>
      <c r="DS140" s="2" cm="1">
        <f t="array" ref="DS140">PRODUCT($DR$68:DR140+1)-1</f>
        <v>2.5116972630234713E-4</v>
      </c>
      <c r="DT140" s="2" cm="1">
        <f t="array" ref="DT140">PRODUCT($DP$68:DP140+1)-1</f>
        <v>-2.0325249120312083E-4</v>
      </c>
      <c r="DU140" s="72">
        <f>DS140-MAX($DS$68:DS140)</f>
        <v>-4.1881167806168129E-4</v>
      </c>
      <c r="EM140" s="72"/>
      <c r="EN140" s="72"/>
      <c r="EO140" s="72"/>
      <c r="EP140" s="72"/>
      <c r="EQ140" s="72"/>
      <c r="ER140" s="72"/>
      <c r="ES140" s="72"/>
      <c r="ET140" s="72"/>
      <c r="EU140" s="72"/>
      <c r="EV140" s="72"/>
      <c r="EX140" s="72"/>
      <c r="EY140" s="72"/>
      <c r="EZ140" s="72"/>
    </row>
    <row r="141" spans="1:156" x14ac:dyDescent="0.3">
      <c r="A141" s="3" t="e">
        <f t="shared" si="170"/>
        <v>#N/A</v>
      </c>
      <c r="B141" s="47" t="e">
        <f>NA()</f>
        <v>#N/A</v>
      </c>
      <c r="C141" s="2" t="e">
        <f>VLOOKUP(C$1,EMD_Returns!$B:$XFD,MATCH('Headline Attribution'!$B141,EMD_Returns!$8:$8,0)-1,FALSE)/100</f>
        <v>#N/A</v>
      </c>
      <c r="D141" s="2" t="e">
        <f>VLOOKUP(D$1,EMD_Returns!$B:$XFD,MATCH('Headline Attribution'!$B141,EMD_Returns!$8:$8,0)-1,FALSE)/100</f>
        <v>#N/A</v>
      </c>
      <c r="E141" s="2" t="e">
        <f>VLOOKUP(E$1,EMD_Returns!$B:$XFD,MATCH('Headline Attribution'!$B141,EMD_Returns!$8:$8,0)-1,FALSE)/100</f>
        <v>#N/A</v>
      </c>
      <c r="F141" s="2" t="e">
        <f>VLOOKUP(F$1,EMD_Returns!$B:$XFD,MATCH('Headline Attribution'!$B141,EMD_Returns!$8:$8,0)-1,FALSE)/100</f>
        <v>#N/A</v>
      </c>
      <c r="G141" s="2"/>
      <c r="I141" s="9" t="e">
        <f t="shared" si="126"/>
        <v>#N/A</v>
      </c>
      <c r="J141" s="2" t="e">
        <f>VLOOKUP(J$1,EMD_Returns!$B:$XFD,MATCH('Headline Attribution'!$B141,EMD_Returns!$8:$8,0)-1,FALSE)/100</f>
        <v>#N/A</v>
      </c>
      <c r="K141" s="85" t="e">
        <f>VLOOKUP(K$1,EMD_Returns!$B:$XFD,MATCH('Headline Attribution'!$B141,EMD_Returns!$32:$32,0)-1,FALSE)/100</f>
        <v>#N/A</v>
      </c>
      <c r="L141" s="2">
        <f t="shared" si="171"/>
        <v>0</v>
      </c>
      <c r="M141" s="2" t="e">
        <f t="shared" si="172"/>
        <v>#N/A</v>
      </c>
      <c r="N141" s="2" t="e">
        <f t="shared" si="173"/>
        <v>#N/A</v>
      </c>
      <c r="O141" s="2" t="e">
        <f t="array" ref="O141">(PRODUCT($J$2:J141+1))-1</f>
        <v>#N/A</v>
      </c>
      <c r="P141" s="2" t="e">
        <f t="array" ref="P141">(PRODUCT($K$2:K141+1))-1</f>
        <v>#N/A</v>
      </c>
      <c r="Q141" s="69" t="e">
        <f t="shared" si="174"/>
        <v>#N/A</v>
      </c>
      <c r="R141" s="69" t="e">
        <f t="shared" si="175"/>
        <v>#N/A</v>
      </c>
      <c r="T141" s="3" t="e">
        <f t="shared" si="127"/>
        <v>#N/A</v>
      </c>
      <c r="U141" s="70" t="e">
        <f>VLOOKUP(U$1,Market_Values!B:XFD,MATCH('Headline Attribution'!$B141,EMD_Returns!$8:$8,0)-1,FALSE)</f>
        <v>#N/A</v>
      </c>
      <c r="V141" s="70" t="e">
        <f>VLOOKUP(V$1,Market_Values!$B:$XFD,MATCH('Headline Attribution'!$B141,EMD_Returns!$8:$8,0)-1,FALSE)</f>
        <v>#N/A</v>
      </c>
      <c r="W141" s="70" t="e">
        <f>VLOOKUP(W$1,Market_Values!$B:$XFD,MATCH('Headline Attribution'!$B141,EMD_Returns!$8:$8,0)-1,FALSE)</f>
        <v>#N/A</v>
      </c>
      <c r="X141" s="70" t="e">
        <f>VLOOKUP(X$1,Market_Values!$B:$XFD,MATCH('Headline Attribution'!$B141,EMD_Returns!$8:$8,0)-1,FALSE)</f>
        <v>#N/A</v>
      </c>
      <c r="Y141" s="70"/>
      <c r="Z141" s="71"/>
      <c r="AA141" s="3" t="e">
        <f t="shared" si="128"/>
        <v>#N/A</v>
      </c>
      <c r="AB141" s="72" t="e">
        <f t="shared" si="151"/>
        <v>#N/A</v>
      </c>
      <c r="AC141" s="72" t="e">
        <f t="shared" si="152"/>
        <v>#N/A</v>
      </c>
      <c r="AD141" s="72" t="e">
        <f t="shared" si="153"/>
        <v>#N/A</v>
      </c>
      <c r="AE141" s="72" t="e">
        <f t="shared" si="154"/>
        <v>#N/A</v>
      </c>
      <c r="AF141" s="72"/>
      <c r="AG141" s="2"/>
      <c r="AH141" s="9" t="e">
        <f t="shared" si="129"/>
        <v>#N/A</v>
      </c>
      <c r="AI141" s="2" t="e">
        <f t="array" ref="AI141">PRODUCT(AB$2:AB141+1)-1</f>
        <v>#N/A</v>
      </c>
      <c r="AJ141" s="2" t="e">
        <f t="array" ref="AJ141">PRODUCT($AC$2:AC141+1)-1</f>
        <v>#N/A</v>
      </c>
      <c r="AK141" s="2" t="e" cm="1">
        <f t="array" ref="AK141">PRODUCT($AD$119:AD141+1)-1</f>
        <v>#N/A</v>
      </c>
      <c r="AL141" s="2" t="e">
        <f t="array" ref="AL141">PRODUCT(AE$2:AE141+1)-1</f>
        <v>#N/A</v>
      </c>
      <c r="AM141" s="2"/>
      <c r="AN141" s="2"/>
      <c r="AO141" s="3" t="e">
        <f t="shared" si="130"/>
        <v>#N/A</v>
      </c>
      <c r="AP141" s="2" t="e">
        <f t="shared" si="155"/>
        <v>#N/A</v>
      </c>
      <c r="AQ141" s="2">
        <f t="shared" si="131"/>
        <v>0</v>
      </c>
      <c r="AR141" s="2" t="e">
        <f t="shared" si="156"/>
        <v>#N/A</v>
      </c>
      <c r="AS141" s="2" t="e">
        <f t="shared" si="176"/>
        <v>#N/A</v>
      </c>
      <c r="AT141" s="2" t="e">
        <f t="array" ref="AT141">PRODUCT($AP$2:AP141+1)-1</f>
        <v>#N/A</v>
      </c>
      <c r="AU141" s="2" t="e">
        <f t="shared" si="132"/>
        <v>#N/A</v>
      </c>
      <c r="AV141" s="69" t="e">
        <f t="shared" si="177"/>
        <v>#N/A</v>
      </c>
      <c r="AW141" s="69" t="e">
        <f t="shared" si="133"/>
        <v>#N/A</v>
      </c>
      <c r="AX141" s="2"/>
      <c r="AY141" s="2" t="e">
        <f t="shared" si="165"/>
        <v>#N/A</v>
      </c>
      <c r="AZ141" s="2" t="e">
        <f t="shared" si="166"/>
        <v>#N/A</v>
      </c>
      <c r="BA141" s="2" t="e">
        <f t="shared" si="178"/>
        <v>#N/A</v>
      </c>
      <c r="BB141" s="2" t="e">
        <f t="shared" si="167"/>
        <v>#N/A</v>
      </c>
      <c r="BC141" s="2"/>
      <c r="BD141" s="78" t="e">
        <f t="shared" si="134"/>
        <v>#N/A</v>
      </c>
      <c r="BE141" s="2" t="e">
        <f t="shared" si="168"/>
        <v>#N/A</v>
      </c>
      <c r="BF141" s="72" t="e">
        <f t="shared" si="157"/>
        <v>#N/A</v>
      </c>
      <c r="BG141" s="2" t="e" cm="1">
        <f t="array" ref="BG141">(PRODUCT(BF$2:BF141+1))-1</f>
        <v>#N/A</v>
      </c>
      <c r="BH141" s="72" t="e">
        <f t="shared" si="158"/>
        <v>#N/A</v>
      </c>
      <c r="BI141" s="73" t="e">
        <f t="shared" si="159"/>
        <v>#N/A</v>
      </c>
      <c r="BJ141" s="74" t="e">
        <f>SUM($BI$2:BI141)</f>
        <v>#N/A</v>
      </c>
      <c r="BK141" s="72" t="e">
        <f t="shared" si="135"/>
        <v>#N/A</v>
      </c>
      <c r="BL141" s="2" t="e">
        <f>SUM($BK$2:BK141)</f>
        <v>#N/A</v>
      </c>
      <c r="BM141" s="2"/>
      <c r="BN141" s="79" t="e">
        <f t="shared" si="136"/>
        <v>#N/A</v>
      </c>
      <c r="BO141" s="2" t="e">
        <f t="array" ref="BO141">(PRODUCT(AB$2:AB141+1)-1)-(PRODUCT($K$2:$K141+1)-1)</f>
        <v>#N/A</v>
      </c>
      <c r="BP141" s="2" t="e">
        <f t="array" ref="BP141">AJ141-(PRODUCT($K$2:K141+1)-1)</f>
        <v>#N/A</v>
      </c>
      <c r="BQ141" s="2" t="e" cm="1">
        <f t="array" ref="BQ141">AK141-(PRODUCT($L$2:L141+1)-1)</f>
        <v>#N/A</v>
      </c>
      <c r="BR141" s="2" t="e">
        <f t="array" ref="BR141">(PRODUCT(AE$2:AE141+1)-1)-(PRODUCT($K$2:$K141+1)-1)</f>
        <v>#N/A</v>
      </c>
      <c r="BS141" s="2"/>
      <c r="BT141" s="3" t="e">
        <f t="shared" si="137"/>
        <v>#N/A</v>
      </c>
      <c r="BU141" s="2" t="e">
        <f t="shared" si="138"/>
        <v>#N/A</v>
      </c>
      <c r="BV141" s="2" t="e">
        <f t="shared" si="139"/>
        <v>#N/A</v>
      </c>
      <c r="BW141" s="2" t="e" cm="1">
        <f t="array" ref="BW141">PRODUCT($BU$2:BU141+1)-1</f>
        <v>#N/A</v>
      </c>
      <c r="BX141" s="2" t="e">
        <f t="array" ref="BX141">BW141-(PRODUCT($K$2:K141+1)-1)</f>
        <v>#N/A</v>
      </c>
      <c r="BY141" s="2" t="e">
        <f t="shared" si="140"/>
        <v>#N/A</v>
      </c>
      <c r="BZ141" s="2"/>
      <c r="CC141" s="3">
        <v>44845</v>
      </c>
      <c r="CD141" s="2">
        <v>-6.8714141815816596E-3</v>
      </c>
      <c r="CE141" s="2">
        <v>-6.2262818029905596E-3</v>
      </c>
      <c r="CF141" s="2" t="e">
        <f>NA()</f>
        <v>#N/A</v>
      </c>
      <c r="CG141" s="2">
        <v>-9.0343571768455293E-3</v>
      </c>
      <c r="CH141" s="2">
        <v>-8.2523182499294467E-3</v>
      </c>
      <c r="CJ141" s="9">
        <f t="shared" si="141"/>
        <v>44845</v>
      </c>
      <c r="CK141" s="2">
        <f t="array" ref="CK141">PRODUCT(CD$2:CD141+1)-1</f>
        <v>-0.12163782426774628</v>
      </c>
      <c r="CL141" s="2">
        <f t="array" ref="CL141">PRODUCT(CE$2:CE141+1)-1</f>
        <v>-0.10458653136131413</v>
      </c>
      <c r="CM141" s="2"/>
      <c r="CN141" s="2">
        <f t="array" ref="CN141">PRODUCT(CG$2:CG141+1)-1</f>
        <v>-0.15742168271598056</v>
      </c>
      <c r="CO141" s="2">
        <f t="array" ref="CO141">PRODUCT(CH$2:CH141+1)-1</f>
        <v>-0.16374443655196214</v>
      </c>
      <c r="CQ141" s="9">
        <f t="shared" si="142"/>
        <v>44845</v>
      </c>
      <c r="CR141" s="72">
        <f t="shared" si="143"/>
        <v>4.2106612284215861E-2</v>
      </c>
      <c r="CS141" s="72">
        <f t="shared" si="144"/>
        <v>5.9157905190648008E-2</v>
      </c>
      <c r="CT141" s="72"/>
      <c r="CU141" s="72">
        <f t="shared" si="145"/>
        <v>6.322753835981576E-3</v>
      </c>
      <c r="CV141" s="72"/>
      <c r="CW141" s="3">
        <f t="shared" si="146"/>
        <v>44845</v>
      </c>
      <c r="CX141" s="75">
        <f t="shared" si="160"/>
        <v>83.953981947104111</v>
      </c>
      <c r="CY141" s="75">
        <f t="shared" si="161"/>
        <v>83.257627476858289</v>
      </c>
      <c r="CZ141" s="75">
        <f t="shared" si="162"/>
        <v>100.83638519538569</v>
      </c>
      <c r="DA141" s="72">
        <f>(CZ141/MAX($CZ$2:CZ141))-1</f>
        <v>-6.7079865896565449E-3</v>
      </c>
      <c r="DC141" s="3">
        <f t="shared" si="147"/>
        <v>44845</v>
      </c>
      <c r="DD141" s="2">
        <f t="shared" si="148"/>
        <v>1.3809040683477871E-3</v>
      </c>
      <c r="DE141" s="2">
        <f t="shared" si="149"/>
        <v>2.0260364469388871E-3</v>
      </c>
      <c r="DF141" s="2" t="e">
        <f>NA()</f>
        <v>#N/A</v>
      </c>
      <c r="DG141" s="2">
        <f t="shared" si="150"/>
        <v>-7.8203892691608261E-4</v>
      </c>
      <c r="DH141" s="69"/>
      <c r="DI141" s="3">
        <f t="shared" si="122"/>
        <v>44845</v>
      </c>
      <c r="DJ141" s="2">
        <f t="shared" si="123"/>
        <v>7.1263634354570796E-2</v>
      </c>
      <c r="DK141" s="2">
        <f t="shared" si="124"/>
        <v>4.4977544859553818E-2</v>
      </c>
      <c r="DL141" s="2" t="e">
        <f>NA()</f>
        <v>#N/A</v>
      </c>
      <c r="DM141" s="2">
        <f t="shared" si="125"/>
        <v>1.9266739350165978E-2</v>
      </c>
      <c r="DO141" s="2">
        <f t="shared" si="163"/>
        <v>1.6333382205845553E-2</v>
      </c>
      <c r="DP141" s="72">
        <f t="shared" si="164"/>
        <v>-7.8203892691608261E-4</v>
      </c>
      <c r="DQ141" s="72">
        <v>1.0999999999999999E-2</v>
      </c>
      <c r="DR141" s="72">
        <f t="shared" si="169"/>
        <v>-5.2667770138864348E-4</v>
      </c>
      <c r="DS141" s="2" cm="1">
        <f t="array" ref="DS141">PRODUCT($DR$68:DR141+1)-1</f>
        <v>-2.7564026058035651E-4</v>
      </c>
      <c r="DT141" s="2" cm="1">
        <f t="array" ref="DT141">PRODUCT($DP$68:DP141+1)-1</f>
        <v>-9.8513246675913102E-4</v>
      </c>
      <c r="DU141" s="72">
        <f>DS141-MAX($DS$68:DS141)</f>
        <v>-9.4562166494438493E-4</v>
      </c>
      <c r="EM141" s="72"/>
      <c r="EN141" s="72"/>
      <c r="EO141" s="72"/>
      <c r="EP141" s="72"/>
      <c r="EQ141" s="72"/>
      <c r="ER141" s="72"/>
      <c r="ES141" s="72"/>
      <c r="ET141" s="72"/>
      <c r="EU141" s="72"/>
      <c r="EV141" s="72"/>
      <c r="EX141" s="72"/>
      <c r="EY141" s="72"/>
      <c r="EZ141" s="72"/>
    </row>
    <row r="142" spans="1:156" x14ac:dyDescent="0.3">
      <c r="A142" s="3" t="e">
        <f t="shared" si="170"/>
        <v>#N/A</v>
      </c>
      <c r="B142" s="47" t="e">
        <f>NA()</f>
        <v>#N/A</v>
      </c>
      <c r="C142" s="2" t="e">
        <f>VLOOKUP(C$1,EMD_Returns!$B:$XFD,MATCH('Headline Attribution'!$B142,EMD_Returns!$8:$8,0)-1,FALSE)/100</f>
        <v>#N/A</v>
      </c>
      <c r="D142" s="2" t="e">
        <f>VLOOKUP(D$1,EMD_Returns!$B:$XFD,MATCH('Headline Attribution'!$B142,EMD_Returns!$8:$8,0)-1,FALSE)/100</f>
        <v>#N/A</v>
      </c>
      <c r="E142" s="2" t="e">
        <f>VLOOKUP(E$1,EMD_Returns!$B:$XFD,MATCH('Headline Attribution'!$B142,EMD_Returns!$8:$8,0)-1,FALSE)/100</f>
        <v>#N/A</v>
      </c>
      <c r="F142" s="2" t="e">
        <f>VLOOKUP(F$1,EMD_Returns!$B:$XFD,MATCH('Headline Attribution'!$B142,EMD_Returns!$8:$8,0)-1,FALSE)/100</f>
        <v>#N/A</v>
      </c>
      <c r="G142" s="2"/>
      <c r="I142" s="9" t="e">
        <f t="shared" si="126"/>
        <v>#N/A</v>
      </c>
      <c r="J142" s="2" t="e">
        <f>VLOOKUP(J$1,EMD_Returns!$B:$XFD,MATCH('Headline Attribution'!$B142,EMD_Returns!$8:$8,0)-1,FALSE)/100</f>
        <v>#N/A</v>
      </c>
      <c r="K142" s="85" t="e">
        <f>VLOOKUP(K$1,EMD_Returns!$B:$XFD,MATCH('Headline Attribution'!$B142,EMD_Returns!$32:$32,0)-1,FALSE)/100</f>
        <v>#N/A</v>
      </c>
      <c r="L142" s="2">
        <f t="shared" si="171"/>
        <v>0</v>
      </c>
      <c r="M142" s="2" t="e">
        <f t="shared" si="172"/>
        <v>#N/A</v>
      </c>
      <c r="N142" s="2" t="e">
        <f t="shared" si="173"/>
        <v>#N/A</v>
      </c>
      <c r="O142" s="2" t="e">
        <f t="array" ref="O142">(PRODUCT($J$2:J142+1))-1</f>
        <v>#N/A</v>
      </c>
      <c r="P142" s="2" t="e">
        <f t="array" ref="P142">(PRODUCT($K$2:K142+1))-1</f>
        <v>#N/A</v>
      </c>
      <c r="Q142" s="69" t="e">
        <f t="shared" si="174"/>
        <v>#N/A</v>
      </c>
      <c r="R142" s="69" t="e">
        <f t="shared" si="175"/>
        <v>#N/A</v>
      </c>
      <c r="T142" s="3" t="e">
        <f t="shared" si="127"/>
        <v>#N/A</v>
      </c>
      <c r="U142" s="70" t="e">
        <f>VLOOKUP(U$1,Market_Values!B:XFD,MATCH('Headline Attribution'!$B142,EMD_Returns!$8:$8,0)-1,FALSE)</f>
        <v>#N/A</v>
      </c>
      <c r="V142" s="70" t="e">
        <f>VLOOKUP(V$1,Market_Values!$B:$XFD,MATCH('Headline Attribution'!$B142,EMD_Returns!$8:$8,0)-1,FALSE)</f>
        <v>#N/A</v>
      </c>
      <c r="W142" s="70" t="e">
        <f>VLOOKUP(W$1,Market_Values!$B:$XFD,MATCH('Headline Attribution'!$B142,EMD_Returns!$8:$8,0)-1,FALSE)</f>
        <v>#N/A</v>
      </c>
      <c r="X142" s="70" t="e">
        <f>VLOOKUP(X$1,Market_Values!$B:$XFD,MATCH('Headline Attribution'!$B142,EMD_Returns!$8:$8,0)-1,FALSE)</f>
        <v>#N/A</v>
      </c>
      <c r="Y142" s="70"/>
      <c r="Z142" s="71"/>
      <c r="AA142" s="3" t="e">
        <f t="shared" si="128"/>
        <v>#N/A</v>
      </c>
      <c r="AB142" s="72" t="e">
        <f t="shared" si="151"/>
        <v>#N/A</v>
      </c>
      <c r="AC142" s="72" t="e">
        <f t="shared" si="152"/>
        <v>#N/A</v>
      </c>
      <c r="AD142" s="72" t="e">
        <f t="shared" si="153"/>
        <v>#N/A</v>
      </c>
      <c r="AE142" s="72" t="e">
        <f t="shared" si="154"/>
        <v>#N/A</v>
      </c>
      <c r="AF142" s="72"/>
      <c r="AG142" s="2"/>
      <c r="AH142" s="9" t="e">
        <f t="shared" si="129"/>
        <v>#N/A</v>
      </c>
      <c r="AI142" s="2" t="e">
        <f t="array" ref="AI142">PRODUCT(AB$2:AB142+1)-1</f>
        <v>#N/A</v>
      </c>
      <c r="AJ142" s="2" t="e">
        <f t="array" ref="AJ142">PRODUCT($AC$2:AC142+1)-1</f>
        <v>#N/A</v>
      </c>
      <c r="AK142" s="2" t="e" cm="1">
        <f t="array" ref="AK142">PRODUCT($AD$119:AD142+1)-1</f>
        <v>#N/A</v>
      </c>
      <c r="AL142" s="2" t="e">
        <f t="array" ref="AL142">PRODUCT(AE$2:AE142+1)-1</f>
        <v>#N/A</v>
      </c>
      <c r="AM142" s="2"/>
      <c r="AN142" s="2"/>
      <c r="AO142" s="3" t="e">
        <f t="shared" si="130"/>
        <v>#N/A</v>
      </c>
      <c r="AP142" s="2" t="e">
        <f t="shared" si="155"/>
        <v>#N/A</v>
      </c>
      <c r="AQ142" s="2">
        <f t="shared" si="131"/>
        <v>0</v>
      </c>
      <c r="AR142" s="2" t="e">
        <f t="shared" si="156"/>
        <v>#N/A</v>
      </c>
      <c r="AS142" s="2" t="e">
        <f t="shared" si="176"/>
        <v>#N/A</v>
      </c>
      <c r="AT142" s="2" t="e">
        <f t="array" ref="AT142">PRODUCT($AP$2:AP142+1)-1</f>
        <v>#N/A</v>
      </c>
      <c r="AU142" s="2" t="e">
        <f t="shared" si="132"/>
        <v>#N/A</v>
      </c>
      <c r="AV142" s="69" t="e">
        <f t="shared" si="177"/>
        <v>#N/A</v>
      </c>
      <c r="AW142" s="69" t="e">
        <f t="shared" si="133"/>
        <v>#N/A</v>
      </c>
      <c r="AX142" s="2"/>
      <c r="AY142" s="2" t="e">
        <f t="shared" si="165"/>
        <v>#N/A</v>
      </c>
      <c r="AZ142" s="2" t="e">
        <f t="shared" si="166"/>
        <v>#N/A</v>
      </c>
      <c r="BA142" s="2" t="e">
        <f t="shared" si="178"/>
        <v>#N/A</v>
      </c>
      <c r="BB142" s="2" t="e">
        <f t="shared" si="167"/>
        <v>#N/A</v>
      </c>
      <c r="BC142" s="2"/>
      <c r="BD142" s="78" t="e">
        <f t="shared" si="134"/>
        <v>#N/A</v>
      </c>
      <c r="BE142" s="2" t="e">
        <f t="shared" si="168"/>
        <v>#N/A</v>
      </c>
      <c r="BF142" s="72" t="e">
        <f t="shared" si="157"/>
        <v>#N/A</v>
      </c>
      <c r="BG142" s="2" t="e" cm="1">
        <f t="array" ref="BG142">(PRODUCT(BF$2:BF142+1))-1</f>
        <v>#N/A</v>
      </c>
      <c r="BH142" s="72" t="e">
        <f t="shared" si="158"/>
        <v>#N/A</v>
      </c>
      <c r="BI142" s="73" t="e">
        <f t="shared" si="159"/>
        <v>#N/A</v>
      </c>
      <c r="BJ142" s="74" t="e">
        <f>SUM($BI$2:BI142)</f>
        <v>#N/A</v>
      </c>
      <c r="BK142" s="72" t="e">
        <f t="shared" si="135"/>
        <v>#N/A</v>
      </c>
      <c r="BL142" s="2" t="e">
        <f>SUM($BK$2:BK142)</f>
        <v>#N/A</v>
      </c>
      <c r="BM142" s="2"/>
      <c r="BN142" s="79" t="e">
        <f t="shared" si="136"/>
        <v>#N/A</v>
      </c>
      <c r="BO142" s="2" t="e">
        <f t="array" ref="BO142">(PRODUCT(AB$2:AB142+1)-1)-(PRODUCT($K$2:$K142+1)-1)</f>
        <v>#N/A</v>
      </c>
      <c r="BP142" s="2" t="e">
        <f t="array" ref="BP142">AJ142-(PRODUCT($K$2:K142+1)-1)</f>
        <v>#N/A</v>
      </c>
      <c r="BQ142" s="2" t="e" cm="1">
        <f t="array" ref="BQ142">AK142-(PRODUCT($L$2:L142+1)-1)</f>
        <v>#N/A</v>
      </c>
      <c r="BR142" s="2" t="e">
        <f t="array" ref="BR142">(PRODUCT(AE$2:AE142+1)-1)-(PRODUCT($K$2:$K142+1)-1)</f>
        <v>#N/A</v>
      </c>
      <c r="BS142" s="2"/>
      <c r="BT142" s="3" t="e">
        <f t="shared" si="137"/>
        <v>#N/A</v>
      </c>
      <c r="BU142" s="2" t="e">
        <f t="shared" si="138"/>
        <v>#N/A</v>
      </c>
      <c r="BV142" s="2" t="e">
        <f t="shared" si="139"/>
        <v>#N/A</v>
      </c>
      <c r="BW142" s="2" t="e" cm="1">
        <f t="array" ref="BW142">PRODUCT($BU$2:BU142+1)-1</f>
        <v>#N/A</v>
      </c>
      <c r="BX142" s="2" t="e">
        <f t="array" ref="BX142">BW142-(PRODUCT($K$2:K142+1)-1)</f>
        <v>#N/A</v>
      </c>
      <c r="BY142" s="2" t="e">
        <f t="shared" si="140"/>
        <v>#N/A</v>
      </c>
      <c r="BZ142" s="2"/>
      <c r="CC142" s="3">
        <v>44846</v>
      </c>
      <c r="CD142" s="2">
        <v>-1.3531093076909501E-3</v>
      </c>
      <c r="CE142" s="2">
        <v>-3.72971233319408E-3</v>
      </c>
      <c r="CF142" s="2" t="e">
        <f>NA()</f>
        <v>#N/A</v>
      </c>
      <c r="CG142" s="2">
        <v>-2.1595466456675299E-3</v>
      </c>
      <c r="CH142" s="2">
        <v>-2.4670992606000697E-3</v>
      </c>
      <c r="CJ142" s="9">
        <f t="shared" si="141"/>
        <v>44846</v>
      </c>
      <c r="CK142" s="2">
        <f t="array" ref="CK142">PRODUCT(CD$2:CD142+1)-1</f>
        <v>-0.12282634430325323</v>
      </c>
      <c r="CL142" s="2">
        <f t="array" ref="CL142">PRODUCT(CE$2:CE142+1)-1</f>
        <v>-0.10792616601860394</v>
      </c>
      <c r="CM142" s="2"/>
      <c r="CN142" s="2">
        <f t="array" ref="CN142">PRODUCT(CG$2:CG142+1)-1</f>
        <v>-0.15924126989478349</v>
      </c>
      <c r="CO142" s="2">
        <f t="array" ref="CO142">PRODUCT(CH$2:CH142+1)-1</f>
        <v>-0.16580756203421754</v>
      </c>
      <c r="CQ142" s="9">
        <f t="shared" si="142"/>
        <v>44846</v>
      </c>
      <c r="CR142" s="72">
        <f t="shared" si="143"/>
        <v>4.2981217730964305E-2</v>
      </c>
      <c r="CS142" s="72">
        <f t="shared" si="144"/>
        <v>5.7881396015613595E-2</v>
      </c>
      <c r="CT142" s="72"/>
      <c r="CU142" s="72">
        <f t="shared" si="145"/>
        <v>6.566292139434049E-3</v>
      </c>
      <c r="CV142" s="72"/>
      <c r="CW142" s="3">
        <f t="shared" si="146"/>
        <v>44846</v>
      </c>
      <c r="CX142" s="75">
        <f t="shared" si="160"/>
        <v>83.772679406999814</v>
      </c>
      <c r="CY142" s="75">
        <f t="shared" si="161"/>
        <v>83.05222264567081</v>
      </c>
      <c r="CZ142" s="75">
        <f t="shared" si="162"/>
        <v>100.86747438946063</v>
      </c>
      <c r="DA142" s="72">
        <f>(CZ142/MAX($CZ$2:CZ142))-1</f>
        <v>-6.4017414964973041E-3</v>
      </c>
      <c r="DC142" s="3">
        <f t="shared" si="147"/>
        <v>44846</v>
      </c>
      <c r="DD142" s="2">
        <f t="shared" si="148"/>
        <v>1.1139899529091196E-3</v>
      </c>
      <c r="DE142" s="2">
        <f t="shared" si="149"/>
        <v>-1.2626130725940103E-3</v>
      </c>
      <c r="DF142" s="2" t="e">
        <f>NA()</f>
        <v>#N/A</v>
      </c>
      <c r="DG142" s="2">
        <f t="shared" si="150"/>
        <v>3.0755261493253978E-4</v>
      </c>
      <c r="DH142" s="69"/>
      <c r="DI142" s="3">
        <f t="shared" si="122"/>
        <v>44846</v>
      </c>
      <c r="DJ142" s="2">
        <f t="shared" si="123"/>
        <v>7.120060355742687E-2</v>
      </c>
      <c r="DK142" s="2">
        <f t="shared" si="124"/>
        <v>4.5096998515161447E-2</v>
      </c>
      <c r="DL142" s="2" t="e">
        <f>NA()</f>
        <v>#N/A</v>
      </c>
      <c r="DM142" s="2">
        <f t="shared" si="125"/>
        <v>1.9269092902633365E-2</v>
      </c>
      <c r="DO142" s="2">
        <f t="shared" si="163"/>
        <v>1.6336511283032477E-2</v>
      </c>
      <c r="DP142" s="72">
        <f t="shared" si="164"/>
        <v>3.0755261493253978E-4</v>
      </c>
      <c r="DQ142" s="72">
        <v>1.0999999999999999E-2</v>
      </c>
      <c r="DR142" s="72">
        <f t="shared" si="169"/>
        <v>2.0708697870956637E-4</v>
      </c>
      <c r="DS142" s="2" cm="1">
        <f t="array" ref="DS142">PRODUCT($DR$68:DR142+1)-1</f>
        <v>-6.8610363379462136E-5</v>
      </c>
      <c r="DT142" s="2" cm="1">
        <f t="array" ref="DT142">PRODUCT($DP$68:DP142+1)-1</f>
        <v>-6.7788283189285092E-4</v>
      </c>
      <c r="DU142" s="72">
        <f>DS142-MAX($DS$68:DS142)</f>
        <v>-7.3859176774349056E-4</v>
      </c>
      <c r="EM142" s="72"/>
      <c r="EN142" s="72"/>
      <c r="EO142" s="72"/>
      <c r="EP142" s="72"/>
      <c r="EQ142" s="72"/>
      <c r="ER142" s="72"/>
      <c r="ES142" s="72"/>
      <c r="ET142" s="72"/>
      <c r="EU142" s="72"/>
      <c r="EV142" s="72"/>
      <c r="EX142" s="72"/>
      <c r="EY142" s="72"/>
      <c r="EZ142" s="72"/>
    </row>
    <row r="143" spans="1:156" x14ac:dyDescent="0.3">
      <c r="A143" s="3" t="e">
        <f t="shared" si="170"/>
        <v>#N/A</v>
      </c>
      <c r="B143" s="47" t="e">
        <f>NA()</f>
        <v>#N/A</v>
      </c>
      <c r="C143" s="2" t="e">
        <f>VLOOKUP(C$1,EMD_Returns!$B:$XFD,MATCH('Headline Attribution'!$B143,EMD_Returns!$8:$8,0)-1,FALSE)/100</f>
        <v>#N/A</v>
      </c>
      <c r="D143" s="2" t="e">
        <f>VLOOKUP(D$1,EMD_Returns!$B:$XFD,MATCH('Headline Attribution'!$B143,EMD_Returns!$8:$8,0)-1,FALSE)/100</f>
        <v>#N/A</v>
      </c>
      <c r="E143" s="2" t="e">
        <f>VLOOKUP(E$1,EMD_Returns!$B:$XFD,MATCH('Headline Attribution'!$B143,EMD_Returns!$8:$8,0)-1,FALSE)/100</f>
        <v>#N/A</v>
      </c>
      <c r="F143" s="2" t="e">
        <f>VLOOKUP(F$1,EMD_Returns!$B:$XFD,MATCH('Headline Attribution'!$B143,EMD_Returns!$8:$8,0)-1,FALSE)/100</f>
        <v>#N/A</v>
      </c>
      <c r="G143" s="2"/>
      <c r="I143" s="9" t="e">
        <f t="shared" si="126"/>
        <v>#N/A</v>
      </c>
      <c r="J143" s="2" t="e">
        <f>VLOOKUP(J$1,EMD_Returns!$B:$XFD,MATCH('Headline Attribution'!$B143,EMD_Returns!$8:$8,0)-1,FALSE)/100</f>
        <v>#N/A</v>
      </c>
      <c r="K143" s="85" t="e">
        <f>VLOOKUP(K$1,EMD_Returns!$B:$XFD,MATCH('Headline Attribution'!$B143,EMD_Returns!$32:$32,0)-1,FALSE)/100</f>
        <v>#N/A</v>
      </c>
      <c r="L143" s="2">
        <f t="shared" si="171"/>
        <v>0</v>
      </c>
      <c r="M143" s="2" t="e">
        <f t="shared" si="172"/>
        <v>#N/A</v>
      </c>
      <c r="N143" s="2" t="e">
        <f t="shared" si="173"/>
        <v>#N/A</v>
      </c>
      <c r="O143" s="2" t="e">
        <f t="array" ref="O143">(PRODUCT($J$2:J143+1))-1</f>
        <v>#N/A</v>
      </c>
      <c r="P143" s="2" t="e">
        <f t="array" ref="P143">(PRODUCT($K$2:K143+1))-1</f>
        <v>#N/A</v>
      </c>
      <c r="Q143" s="69" t="e">
        <f t="shared" si="174"/>
        <v>#N/A</v>
      </c>
      <c r="R143" s="69" t="e">
        <f t="shared" si="175"/>
        <v>#N/A</v>
      </c>
      <c r="T143" s="3" t="e">
        <f t="shared" si="127"/>
        <v>#N/A</v>
      </c>
      <c r="U143" s="70" t="e">
        <f>VLOOKUP(U$1,Market_Values!B:XFD,MATCH('Headline Attribution'!$B143,EMD_Returns!$8:$8,0)-1,FALSE)</f>
        <v>#N/A</v>
      </c>
      <c r="V143" s="70" t="e">
        <f>VLOOKUP(V$1,Market_Values!$B:$XFD,MATCH('Headline Attribution'!$B143,EMD_Returns!$8:$8,0)-1,FALSE)</f>
        <v>#N/A</v>
      </c>
      <c r="W143" s="70" t="e">
        <f>VLOOKUP(W$1,Market_Values!$B:$XFD,MATCH('Headline Attribution'!$B143,EMD_Returns!$8:$8,0)-1,FALSE)</f>
        <v>#N/A</v>
      </c>
      <c r="X143" s="70" t="e">
        <f>VLOOKUP(X$1,Market_Values!$B:$XFD,MATCH('Headline Attribution'!$B143,EMD_Returns!$8:$8,0)-1,FALSE)</f>
        <v>#N/A</v>
      </c>
      <c r="Y143" s="70"/>
      <c r="Z143" s="71"/>
      <c r="AA143" s="3" t="e">
        <f t="shared" si="128"/>
        <v>#N/A</v>
      </c>
      <c r="AB143" s="72" t="e">
        <f t="shared" si="151"/>
        <v>#N/A</v>
      </c>
      <c r="AC143" s="72" t="e">
        <f t="shared" si="152"/>
        <v>#N/A</v>
      </c>
      <c r="AD143" s="72" t="e">
        <f t="shared" si="153"/>
        <v>#N/A</v>
      </c>
      <c r="AE143" s="72" t="e">
        <f t="shared" si="154"/>
        <v>#N/A</v>
      </c>
      <c r="AF143" s="72"/>
      <c r="AG143" s="2"/>
      <c r="AH143" s="9" t="e">
        <f t="shared" si="129"/>
        <v>#N/A</v>
      </c>
      <c r="AI143" s="2" t="e">
        <f t="array" ref="AI143">PRODUCT(AB$2:AB143+1)-1</f>
        <v>#N/A</v>
      </c>
      <c r="AJ143" s="2" t="e">
        <f t="array" ref="AJ143">PRODUCT($AC$2:AC143+1)-1</f>
        <v>#N/A</v>
      </c>
      <c r="AK143" s="2" t="e" cm="1">
        <f t="array" ref="AK143">PRODUCT($AD$119:AD143+1)-1</f>
        <v>#N/A</v>
      </c>
      <c r="AL143" s="2" t="e">
        <f t="array" ref="AL143">PRODUCT(AE$2:AE143+1)-1</f>
        <v>#N/A</v>
      </c>
      <c r="AM143" s="2"/>
      <c r="AN143" s="2"/>
      <c r="AO143" s="3" t="e">
        <f t="shared" si="130"/>
        <v>#N/A</v>
      </c>
      <c r="AP143" s="2" t="e">
        <f t="shared" si="155"/>
        <v>#N/A</v>
      </c>
      <c r="AQ143" s="2">
        <f t="shared" si="131"/>
        <v>0</v>
      </c>
      <c r="AR143" s="2" t="e">
        <f t="shared" si="156"/>
        <v>#N/A</v>
      </c>
      <c r="AS143" s="2" t="e">
        <f t="shared" si="176"/>
        <v>#N/A</v>
      </c>
      <c r="AT143" s="2" t="e">
        <f t="array" ref="AT143">PRODUCT($AP$2:AP143+1)-1</f>
        <v>#N/A</v>
      </c>
      <c r="AU143" s="2" t="e">
        <f t="shared" si="132"/>
        <v>#N/A</v>
      </c>
      <c r="AV143" s="69" t="e">
        <f t="shared" si="177"/>
        <v>#N/A</v>
      </c>
      <c r="AW143" s="69" t="e">
        <f t="shared" si="133"/>
        <v>#N/A</v>
      </c>
      <c r="AX143" s="2"/>
      <c r="AY143" s="2" t="e">
        <f t="shared" si="165"/>
        <v>#N/A</v>
      </c>
      <c r="AZ143" s="2" t="e">
        <f t="shared" si="166"/>
        <v>#N/A</v>
      </c>
      <c r="BA143" s="2" t="e">
        <f t="shared" si="178"/>
        <v>#N/A</v>
      </c>
      <c r="BB143" s="2" t="e">
        <f t="shared" si="167"/>
        <v>#N/A</v>
      </c>
      <c r="BC143" s="2"/>
      <c r="BD143" s="78" t="e">
        <f t="shared" si="134"/>
        <v>#N/A</v>
      </c>
      <c r="BE143" s="2" t="e">
        <f t="shared" si="168"/>
        <v>#N/A</v>
      </c>
      <c r="BF143" s="72" t="e">
        <f t="shared" si="157"/>
        <v>#N/A</v>
      </c>
      <c r="BG143" s="2" t="e" cm="1">
        <f t="array" ref="BG143">(PRODUCT(BF$2:BF143+1))-1</f>
        <v>#N/A</v>
      </c>
      <c r="BH143" s="72" t="e">
        <f t="shared" si="158"/>
        <v>#N/A</v>
      </c>
      <c r="BI143" s="73" t="e">
        <f t="shared" si="159"/>
        <v>#N/A</v>
      </c>
      <c r="BJ143" s="74" t="e">
        <f>SUM($BI$2:BI143)</f>
        <v>#N/A</v>
      </c>
      <c r="BK143" s="72" t="e">
        <f t="shared" si="135"/>
        <v>#N/A</v>
      </c>
      <c r="BL143" s="2" t="e">
        <f>SUM($BK$2:BK143)</f>
        <v>#N/A</v>
      </c>
      <c r="BM143" s="2"/>
      <c r="BN143" s="79" t="e">
        <f t="shared" si="136"/>
        <v>#N/A</v>
      </c>
      <c r="BO143" s="2" t="e">
        <f t="array" ref="BO143">(PRODUCT(AB$2:AB143+1)-1)-(PRODUCT($K$2:$K143+1)-1)</f>
        <v>#N/A</v>
      </c>
      <c r="BP143" s="2" t="e">
        <f t="array" ref="BP143">AJ143-(PRODUCT($K$2:K143+1)-1)</f>
        <v>#N/A</v>
      </c>
      <c r="BQ143" s="2" t="e" cm="1">
        <f t="array" ref="BQ143">AK143-(PRODUCT($L$2:L143+1)-1)</f>
        <v>#N/A</v>
      </c>
      <c r="BR143" s="2" t="e">
        <f t="array" ref="BR143">(PRODUCT(AE$2:AE143+1)-1)-(PRODUCT($K$2:$K143+1)-1)</f>
        <v>#N/A</v>
      </c>
      <c r="BS143" s="2"/>
      <c r="BT143" s="3" t="e">
        <f t="shared" si="137"/>
        <v>#N/A</v>
      </c>
      <c r="BU143" s="2" t="e">
        <f t="shared" si="138"/>
        <v>#N/A</v>
      </c>
      <c r="BV143" s="2" t="e">
        <f t="shared" si="139"/>
        <v>#N/A</v>
      </c>
      <c r="BW143" s="2" t="e" cm="1">
        <f t="array" ref="BW143">PRODUCT($BU$2:BU143+1)-1</f>
        <v>#N/A</v>
      </c>
      <c r="BX143" s="2" t="e">
        <f t="array" ref="BX143">BW143-(PRODUCT($K$2:K143+1)-1)</f>
        <v>#N/A</v>
      </c>
      <c r="BY143" s="2" t="e">
        <f t="shared" si="140"/>
        <v>#N/A</v>
      </c>
      <c r="BZ143" s="2"/>
      <c r="CC143" s="3">
        <v>44847</v>
      </c>
      <c r="CD143" s="2">
        <v>1.7274111488377399E-2</v>
      </c>
      <c r="CE143" s="2">
        <v>7.4727797145901498E-3</v>
      </c>
      <c r="CF143" s="2" t="e">
        <f>NA()</f>
        <v>#N/A</v>
      </c>
      <c r="CG143" s="2">
        <v>1.2251747579775001E-2</v>
      </c>
      <c r="CH143" s="2">
        <v>9.4757253137232045E-3</v>
      </c>
      <c r="CJ143" s="9">
        <f t="shared" si="141"/>
        <v>44847</v>
      </c>
      <c r="CK143" s="2">
        <f t="array" ref="CK143">PRODUCT(CD$2:CD143+1)-1</f>
        <v>-0.10767394878008008</v>
      </c>
      <c r="CL143" s="2">
        <f t="array" ref="CL143">PRODUCT(CE$2:CE143+1)-1</f>
        <v>-0.10125989476811115</v>
      </c>
      <c r="CM143" s="2"/>
      <c r="CN143" s="2">
        <f t="array" ref="CN143">PRODUCT(CG$2:CG143+1)-1</f>
        <v>-0.14894050615804222</v>
      </c>
      <c r="CO143" s="2">
        <f t="array" ref="CO143">PRODUCT(CH$2:CH143+1)-1</f>
        <v>-0.15790298363326871</v>
      </c>
      <c r="CQ143" s="9">
        <f t="shared" si="142"/>
        <v>44847</v>
      </c>
      <c r="CR143" s="72">
        <f t="shared" si="143"/>
        <v>5.0229034853188637E-2</v>
      </c>
      <c r="CS143" s="72">
        <f t="shared" si="144"/>
        <v>5.6643088865157565E-2</v>
      </c>
      <c r="CT143" s="72"/>
      <c r="CU143" s="72">
        <f t="shared" si="145"/>
        <v>8.9624774752264935E-3</v>
      </c>
      <c r="CV143" s="72"/>
      <c r="CW143" s="3">
        <f t="shared" si="146"/>
        <v>44847</v>
      </c>
      <c r="CX143" s="75">
        <f t="shared" si="160"/>
        <v>84.799041129175791</v>
      </c>
      <c r="CY143" s="75">
        <f t="shared" si="161"/>
        <v>83.839202694155375</v>
      </c>
      <c r="CZ143" s="75">
        <f t="shared" si="162"/>
        <v>101.14485634903031</v>
      </c>
      <c r="DA143" s="72">
        <f>(CZ143/MAX($CZ$2:CZ143))-1</f>
        <v>-3.669381698287455E-3</v>
      </c>
      <c r="DC143" s="3">
        <f t="shared" si="147"/>
        <v>44847</v>
      </c>
      <c r="DD143" s="2">
        <f t="shared" si="148"/>
        <v>7.7983861746541948E-3</v>
      </c>
      <c r="DE143" s="2">
        <f t="shared" si="149"/>
        <v>-2.0029455991330547E-3</v>
      </c>
      <c r="DF143" s="2" t="e">
        <f>NA()</f>
        <v>#N/A</v>
      </c>
      <c r="DG143" s="2">
        <f t="shared" si="150"/>
        <v>2.7760222660517964E-3</v>
      </c>
      <c r="DH143" s="69"/>
      <c r="DI143" s="3">
        <f t="shared" si="122"/>
        <v>44847</v>
      </c>
      <c r="DJ143" s="2">
        <f t="shared" si="123"/>
        <v>7.4683890997909883E-2</v>
      </c>
      <c r="DK143" s="2">
        <f t="shared" si="124"/>
        <v>4.5908123675125881E-2</v>
      </c>
      <c r="DL143" s="2" t="e">
        <f>NA()</f>
        <v>#N/A</v>
      </c>
      <c r="DM143" s="2">
        <f t="shared" si="125"/>
        <v>2.1046402638056082E-2</v>
      </c>
      <c r="DO143" s="2">
        <f t="shared" si="163"/>
        <v>1.7142468319051567E-2</v>
      </c>
      <c r="DP143" s="72">
        <f t="shared" si="164"/>
        <v>2.7760222660517964E-3</v>
      </c>
      <c r="DQ143" s="72">
        <v>1.0999999999999999E-2</v>
      </c>
      <c r="DR143" s="72">
        <f t="shared" si="169"/>
        <v>1.7813213568919242E-3</v>
      </c>
      <c r="DS143" s="2" cm="1">
        <f t="array" ref="DS143">PRODUCT($DR$68:DR143+1)-1</f>
        <v>1.7125887764068981E-3</v>
      </c>
      <c r="DT143" s="2" cm="1">
        <f t="array" ref="DT143">PRODUCT($DP$68:DP143+1)-1</f>
        <v>2.0962576163239266E-3</v>
      </c>
      <c r="DU143" s="72">
        <f>DS143-MAX($DS$68:DS143)</f>
        <v>0</v>
      </c>
      <c r="EM143" s="72"/>
      <c r="EN143" s="72"/>
      <c r="EO143" s="72"/>
      <c r="EP143" s="72"/>
      <c r="EQ143" s="72"/>
      <c r="ER143" s="72"/>
      <c r="ES143" s="72"/>
      <c r="ET143" s="72"/>
      <c r="EU143" s="72"/>
      <c r="EV143" s="72"/>
      <c r="EX143" s="72"/>
      <c r="EY143" s="72"/>
      <c r="EZ143" s="72"/>
    </row>
    <row r="144" spans="1:156" x14ac:dyDescent="0.3">
      <c r="A144" s="3" t="e">
        <f t="shared" si="170"/>
        <v>#N/A</v>
      </c>
      <c r="B144" s="47" t="e">
        <f>NA()</f>
        <v>#N/A</v>
      </c>
      <c r="C144" s="2" t="e">
        <f>VLOOKUP(C$1,EMD_Returns!$B:$XFD,MATCH('Headline Attribution'!$B144,EMD_Returns!$8:$8,0)-1,FALSE)/100</f>
        <v>#N/A</v>
      </c>
      <c r="D144" s="2" t="e">
        <f>VLOOKUP(D$1,EMD_Returns!$B:$XFD,MATCH('Headline Attribution'!$B144,EMD_Returns!$8:$8,0)-1,FALSE)/100</f>
        <v>#N/A</v>
      </c>
      <c r="E144" s="2" t="e">
        <f>VLOOKUP(E$1,EMD_Returns!$B:$XFD,MATCH('Headline Attribution'!$B144,EMD_Returns!$8:$8,0)-1,FALSE)/100</f>
        <v>#N/A</v>
      </c>
      <c r="F144" s="2" t="e">
        <f>VLOOKUP(F$1,EMD_Returns!$B:$XFD,MATCH('Headline Attribution'!$B144,EMD_Returns!$8:$8,0)-1,FALSE)/100</f>
        <v>#N/A</v>
      </c>
      <c r="G144" s="2"/>
      <c r="I144" s="9" t="e">
        <f t="shared" si="126"/>
        <v>#N/A</v>
      </c>
      <c r="J144" s="2" t="e">
        <f>VLOOKUP(J$1,EMD_Returns!$B:$XFD,MATCH('Headline Attribution'!$B144,EMD_Returns!$8:$8,0)-1,FALSE)/100</f>
        <v>#N/A</v>
      </c>
      <c r="K144" s="85" t="e">
        <f>VLOOKUP(K$1,EMD_Returns!$B:$XFD,MATCH('Headline Attribution'!$B144,EMD_Returns!$32:$32,0)-1,FALSE)/100</f>
        <v>#N/A</v>
      </c>
      <c r="L144" s="2">
        <f t="shared" si="171"/>
        <v>0</v>
      </c>
      <c r="M144" s="2" t="e">
        <f t="shared" si="172"/>
        <v>#N/A</v>
      </c>
      <c r="N144" s="2" t="e">
        <f t="shared" si="173"/>
        <v>#N/A</v>
      </c>
      <c r="O144" s="2" t="e">
        <f t="array" ref="O144">(PRODUCT($J$2:J144+1))-1</f>
        <v>#N/A</v>
      </c>
      <c r="P144" s="2" t="e">
        <f t="array" ref="P144">(PRODUCT($K$2:K144+1))-1</f>
        <v>#N/A</v>
      </c>
      <c r="Q144" s="69" t="e">
        <f t="shared" si="174"/>
        <v>#N/A</v>
      </c>
      <c r="R144" s="69" t="e">
        <f t="shared" si="175"/>
        <v>#N/A</v>
      </c>
      <c r="T144" s="3" t="e">
        <f t="shared" si="127"/>
        <v>#N/A</v>
      </c>
      <c r="U144" s="70" t="e">
        <f>VLOOKUP(U$1,Market_Values!B:XFD,MATCH('Headline Attribution'!$B144,EMD_Returns!$8:$8,0)-1,FALSE)</f>
        <v>#N/A</v>
      </c>
      <c r="V144" s="70" t="e">
        <f>VLOOKUP(V$1,Market_Values!$B:$XFD,MATCH('Headline Attribution'!$B144,EMD_Returns!$8:$8,0)-1,FALSE)</f>
        <v>#N/A</v>
      </c>
      <c r="W144" s="70" t="e">
        <f>VLOOKUP(W$1,Market_Values!$B:$XFD,MATCH('Headline Attribution'!$B144,EMD_Returns!$8:$8,0)-1,FALSE)</f>
        <v>#N/A</v>
      </c>
      <c r="X144" s="70" t="e">
        <f>VLOOKUP(X$1,Market_Values!$B:$XFD,MATCH('Headline Attribution'!$B144,EMD_Returns!$8:$8,0)-1,FALSE)</f>
        <v>#N/A</v>
      </c>
      <c r="Y144" s="70"/>
      <c r="Z144" s="71"/>
      <c r="AA144" s="3" t="e">
        <f t="shared" si="128"/>
        <v>#N/A</v>
      </c>
      <c r="AB144" s="72" t="e">
        <f t="shared" si="151"/>
        <v>#N/A</v>
      </c>
      <c r="AC144" s="72" t="e">
        <f t="shared" si="152"/>
        <v>#N/A</v>
      </c>
      <c r="AD144" s="72" t="e">
        <f t="shared" si="153"/>
        <v>#N/A</v>
      </c>
      <c r="AE144" s="72" t="e">
        <f t="shared" si="154"/>
        <v>#N/A</v>
      </c>
      <c r="AF144" s="72"/>
      <c r="AG144" s="2"/>
      <c r="AH144" s="9" t="e">
        <f t="shared" si="129"/>
        <v>#N/A</v>
      </c>
      <c r="AI144" s="2" t="e">
        <f t="array" ref="AI144">PRODUCT(AB$2:AB144+1)-1</f>
        <v>#N/A</v>
      </c>
      <c r="AJ144" s="2" t="e">
        <f t="array" ref="AJ144">PRODUCT($AC$2:AC144+1)-1</f>
        <v>#N/A</v>
      </c>
      <c r="AK144" s="2" t="e" cm="1">
        <f t="array" ref="AK144">PRODUCT($AD$119:AD144+1)-1</f>
        <v>#N/A</v>
      </c>
      <c r="AL144" s="2" t="e">
        <f t="array" ref="AL144">PRODUCT(AE$2:AE144+1)-1</f>
        <v>#N/A</v>
      </c>
      <c r="AM144" s="2"/>
      <c r="AN144" s="2"/>
      <c r="AO144" s="3" t="e">
        <f t="shared" si="130"/>
        <v>#N/A</v>
      </c>
      <c r="AP144" s="2" t="e">
        <f t="shared" si="155"/>
        <v>#N/A</v>
      </c>
      <c r="AQ144" s="2">
        <f t="shared" si="131"/>
        <v>0</v>
      </c>
      <c r="AR144" s="2" t="e">
        <f t="shared" si="156"/>
        <v>#N/A</v>
      </c>
      <c r="AS144" s="2" t="e">
        <f t="shared" si="176"/>
        <v>#N/A</v>
      </c>
      <c r="AT144" s="2" t="e">
        <f t="array" ref="AT144">PRODUCT($AP$2:AP144+1)-1</f>
        <v>#N/A</v>
      </c>
      <c r="AU144" s="2" t="e">
        <f t="shared" si="132"/>
        <v>#N/A</v>
      </c>
      <c r="AV144" s="69" t="e">
        <f t="shared" si="177"/>
        <v>#N/A</v>
      </c>
      <c r="AW144" s="69" t="e">
        <f t="shared" si="133"/>
        <v>#N/A</v>
      </c>
      <c r="AX144" s="2"/>
      <c r="AY144" s="2" t="e">
        <f t="shared" si="165"/>
        <v>#N/A</v>
      </c>
      <c r="AZ144" s="2" t="e">
        <f t="shared" si="166"/>
        <v>#N/A</v>
      </c>
      <c r="BA144" s="2" t="e">
        <f t="shared" si="178"/>
        <v>#N/A</v>
      </c>
      <c r="BB144" s="2" t="e">
        <f t="shared" si="167"/>
        <v>#N/A</v>
      </c>
      <c r="BC144" s="2"/>
      <c r="BD144" s="78" t="e">
        <f t="shared" si="134"/>
        <v>#N/A</v>
      </c>
      <c r="BE144" s="2" t="e">
        <f t="shared" si="168"/>
        <v>#N/A</v>
      </c>
      <c r="BF144" s="72" t="e">
        <f t="shared" si="157"/>
        <v>#N/A</v>
      </c>
      <c r="BG144" s="2" t="e" cm="1">
        <f t="array" ref="BG144">(PRODUCT(BF$2:BF144+1))-1</f>
        <v>#N/A</v>
      </c>
      <c r="BH144" s="72" t="e">
        <f t="shared" si="158"/>
        <v>#N/A</v>
      </c>
      <c r="BI144" s="73" t="e">
        <f t="shared" si="159"/>
        <v>#N/A</v>
      </c>
      <c r="BJ144" s="74" t="e">
        <f>SUM($BI$2:BI144)</f>
        <v>#N/A</v>
      </c>
      <c r="BK144" s="72" t="e">
        <f t="shared" si="135"/>
        <v>#N/A</v>
      </c>
      <c r="BL144" s="2" t="e">
        <f>SUM($BK$2:BK144)</f>
        <v>#N/A</v>
      </c>
      <c r="BM144" s="2"/>
      <c r="BN144" s="79" t="e">
        <f t="shared" si="136"/>
        <v>#N/A</v>
      </c>
      <c r="BO144" s="2" t="e">
        <f t="array" ref="BO144">(PRODUCT(AB$2:AB144+1)-1)-(PRODUCT($K$2:$K144+1)-1)</f>
        <v>#N/A</v>
      </c>
      <c r="BP144" s="2" t="e">
        <f t="array" ref="BP144">AJ144-(PRODUCT($K$2:K144+1)-1)</f>
        <v>#N/A</v>
      </c>
      <c r="BQ144" s="2" t="e" cm="1">
        <f t="array" ref="BQ144">AK144-(PRODUCT($L$2:L144+1)-1)</f>
        <v>#N/A</v>
      </c>
      <c r="BR144" s="2" t="e">
        <f t="array" ref="BR144">(PRODUCT(AE$2:AE144+1)-1)-(PRODUCT($K$2:$K144+1)-1)</f>
        <v>#N/A</v>
      </c>
      <c r="BS144" s="2"/>
      <c r="BT144" s="3" t="e">
        <f t="shared" si="137"/>
        <v>#N/A</v>
      </c>
      <c r="BU144" s="2" t="e">
        <f t="shared" si="138"/>
        <v>#N/A</v>
      </c>
      <c r="BV144" s="2" t="e">
        <f t="shared" si="139"/>
        <v>#N/A</v>
      </c>
      <c r="BW144" s="2" t="e" cm="1">
        <f t="array" ref="BW144">PRODUCT($BU$2:BU144+1)-1</f>
        <v>#N/A</v>
      </c>
      <c r="BX144" s="2" t="e">
        <f t="array" ref="BX144">BW144-(PRODUCT($K$2:K144+1)-1)</f>
        <v>#N/A</v>
      </c>
      <c r="BY144" s="2" t="e">
        <f t="shared" si="140"/>
        <v>#N/A</v>
      </c>
      <c r="BZ144" s="2"/>
      <c r="CC144" s="3">
        <v>44848</v>
      </c>
      <c r="CD144" s="2">
        <v>-2.1782172201110202E-3</v>
      </c>
      <c r="CE144" s="2">
        <v>-3.8386381096431298E-3</v>
      </c>
      <c r="CF144" s="2" t="e">
        <f>NA()</f>
        <v>#N/A</v>
      </c>
      <c r="CG144" s="2">
        <v>-5.7371838704296492E-3</v>
      </c>
      <c r="CH144" s="2">
        <v>-6.9222963177731911E-3</v>
      </c>
      <c r="CJ144" s="9">
        <f t="shared" si="141"/>
        <v>44848</v>
      </c>
      <c r="CK144" s="2">
        <f t="array" ref="CK144">PRODUCT(CD$2:CD144+1)-1</f>
        <v>-0.10961762875080094</v>
      </c>
      <c r="CL144" s="2">
        <f t="array" ref="CL144">PRODUCT(CE$2:CE144+1)-1</f>
        <v>-0.10470983278671897</v>
      </c>
      <c r="CM144" s="2"/>
      <c r="CN144" s="2">
        <f t="array" ref="CN144">PRODUCT(CG$2:CG144+1)-1</f>
        <v>-0.1538231909588883</v>
      </c>
      <c r="CO144" s="2">
        <f t="array" ref="CO144">PRODUCT(CH$2:CH144+1)-1</f>
        <v>-0.16373222870887194</v>
      </c>
      <c r="CQ144" s="9">
        <f t="shared" si="142"/>
        <v>44848</v>
      </c>
      <c r="CR144" s="72">
        <f t="shared" si="143"/>
        <v>5.4114599958070997E-2</v>
      </c>
      <c r="CS144" s="72">
        <f t="shared" si="144"/>
        <v>5.902239592215297E-2</v>
      </c>
      <c r="CT144" s="72"/>
      <c r="CU144" s="72">
        <f t="shared" si="145"/>
        <v>9.9090377499836402E-3</v>
      </c>
      <c r="CV144" s="72"/>
      <c r="CW144" s="3">
        <f t="shared" si="146"/>
        <v>44848</v>
      </c>
      <c r="CX144" s="75">
        <f t="shared" si="160"/>
        <v>84.312533438181589</v>
      </c>
      <c r="CY144" s="75">
        <f t="shared" si="161"/>
        <v>83.258842890060578</v>
      </c>
      <c r="CZ144" s="75">
        <f t="shared" si="162"/>
        <v>101.2655599231812</v>
      </c>
      <c r="DA144" s="72">
        <f>(CZ144/MAX($CZ$2:CZ144))-1</f>
        <v>-2.4803873093884876E-3</v>
      </c>
      <c r="DC144" s="3">
        <f t="shared" si="147"/>
        <v>44848</v>
      </c>
      <c r="DD144" s="2">
        <f t="shared" si="148"/>
        <v>4.7440790976621709E-3</v>
      </c>
      <c r="DE144" s="2">
        <f t="shared" si="149"/>
        <v>3.0836582081300613E-3</v>
      </c>
      <c r="DF144" s="2" t="e">
        <f>NA()</f>
        <v>#N/A</v>
      </c>
      <c r="DG144" s="2">
        <f t="shared" si="150"/>
        <v>1.1851124473435419E-3</v>
      </c>
      <c r="DH144" s="69"/>
      <c r="DI144" s="3">
        <f t="shared" si="122"/>
        <v>44848</v>
      </c>
      <c r="DJ144" s="2">
        <f t="shared" si="123"/>
        <v>7.5614574526696107E-2</v>
      </c>
      <c r="DK144" s="2">
        <f t="shared" si="124"/>
        <v>4.3281835855233645E-2</v>
      </c>
      <c r="DL144" s="2" t="e">
        <f>NA()</f>
        <v>#N/A</v>
      </c>
      <c r="DM144" s="2">
        <f t="shared" si="125"/>
        <v>2.1229379959838486E-2</v>
      </c>
      <c r="DO144" s="2">
        <f t="shared" si="163"/>
        <v>1.7273176167694963E-2</v>
      </c>
      <c r="DP144" s="72">
        <f t="shared" si="164"/>
        <v>1.1851124473435419E-3</v>
      </c>
      <c r="DQ144" s="72">
        <v>1.0999999999999999E-2</v>
      </c>
      <c r="DR144" s="72">
        <f t="shared" si="169"/>
        <v>7.5470989204405212E-4</v>
      </c>
      <c r="DS144" s="2" cm="1">
        <f t="array" ref="DS144">PRODUCT($DR$68:DR144+1)-1</f>
        <v>2.4685911761415102E-3</v>
      </c>
      <c r="DT144" s="2" cm="1">
        <f t="array" ref="DT144">PRODUCT($DP$68:DP144+1)-1</f>
        <v>3.2838543646616092E-3</v>
      </c>
      <c r="DU144" s="72">
        <f>DS144-MAX($DS$68:DS144)</f>
        <v>0</v>
      </c>
      <c r="EM144" s="72"/>
      <c r="EN144" s="72"/>
      <c r="EO144" s="72"/>
      <c r="EP144" s="72"/>
      <c r="EQ144" s="72"/>
      <c r="ER144" s="72"/>
      <c r="ES144" s="72"/>
      <c r="ET144" s="72"/>
      <c r="EU144" s="72"/>
      <c r="EV144" s="72"/>
      <c r="EX144" s="72"/>
      <c r="EY144" s="72"/>
      <c r="EZ144" s="72"/>
    </row>
    <row r="145" spans="1:156" x14ac:dyDescent="0.3">
      <c r="A145" s="3" t="e">
        <f t="shared" si="170"/>
        <v>#N/A</v>
      </c>
      <c r="B145" s="47" t="e">
        <f>NA()</f>
        <v>#N/A</v>
      </c>
      <c r="C145" s="2" t="e">
        <f>VLOOKUP(C$1,EMD_Returns!$B:$XFD,MATCH('Headline Attribution'!$B145,EMD_Returns!$8:$8,0)-1,FALSE)/100</f>
        <v>#N/A</v>
      </c>
      <c r="D145" s="2" t="e">
        <f>VLOOKUP(D$1,EMD_Returns!$B:$XFD,MATCH('Headline Attribution'!$B145,EMD_Returns!$8:$8,0)-1,FALSE)/100</f>
        <v>#N/A</v>
      </c>
      <c r="E145" s="2" t="e">
        <f>VLOOKUP(E$1,EMD_Returns!$B:$XFD,MATCH('Headline Attribution'!$B145,EMD_Returns!$8:$8,0)-1,FALSE)/100</f>
        <v>#N/A</v>
      </c>
      <c r="F145" s="2" t="e">
        <f>VLOOKUP(F$1,EMD_Returns!$B:$XFD,MATCH('Headline Attribution'!$B145,EMD_Returns!$8:$8,0)-1,FALSE)/100</f>
        <v>#N/A</v>
      </c>
      <c r="G145" s="2"/>
      <c r="I145" s="9" t="e">
        <f t="shared" si="126"/>
        <v>#N/A</v>
      </c>
      <c r="J145" s="2" t="e">
        <f>VLOOKUP(J$1,EMD_Returns!$B:$XFD,MATCH('Headline Attribution'!$B145,EMD_Returns!$8:$8,0)-1,FALSE)/100</f>
        <v>#N/A</v>
      </c>
      <c r="K145" s="85" t="e">
        <f>VLOOKUP(K$1,EMD_Returns!$B:$XFD,MATCH('Headline Attribution'!$B145,EMD_Returns!$32:$32,0)-1,FALSE)/100</f>
        <v>#N/A</v>
      </c>
      <c r="L145" s="2">
        <f t="shared" si="171"/>
        <v>0</v>
      </c>
      <c r="M145" s="2" t="e">
        <f t="shared" si="172"/>
        <v>#N/A</v>
      </c>
      <c r="N145" s="2" t="e">
        <f t="shared" si="173"/>
        <v>#N/A</v>
      </c>
      <c r="O145" s="2" t="e">
        <f t="array" ref="O145">(PRODUCT($J$2:J145+1))-1</f>
        <v>#N/A</v>
      </c>
      <c r="P145" s="2" t="e">
        <f t="array" ref="P145">(PRODUCT($K$2:K145+1))-1</f>
        <v>#N/A</v>
      </c>
      <c r="Q145" s="69" t="e">
        <f t="shared" si="174"/>
        <v>#N/A</v>
      </c>
      <c r="R145" s="69" t="e">
        <f t="shared" si="175"/>
        <v>#N/A</v>
      </c>
      <c r="T145" s="3" t="e">
        <f t="shared" si="127"/>
        <v>#N/A</v>
      </c>
      <c r="U145" s="70" t="e">
        <f>VLOOKUP(U$1,Market_Values!B:XFD,MATCH('Headline Attribution'!$B145,EMD_Returns!$8:$8,0)-1,FALSE)</f>
        <v>#N/A</v>
      </c>
      <c r="V145" s="70" t="e">
        <f>VLOOKUP(V$1,Market_Values!$B:$XFD,MATCH('Headline Attribution'!$B145,EMD_Returns!$8:$8,0)-1,FALSE)</f>
        <v>#N/A</v>
      </c>
      <c r="W145" s="70" t="e">
        <f>VLOOKUP(W$1,Market_Values!$B:$XFD,MATCH('Headline Attribution'!$B145,EMD_Returns!$8:$8,0)-1,FALSE)</f>
        <v>#N/A</v>
      </c>
      <c r="X145" s="70" t="e">
        <f>VLOOKUP(X$1,Market_Values!$B:$XFD,MATCH('Headline Attribution'!$B145,EMD_Returns!$8:$8,0)-1,FALSE)</f>
        <v>#N/A</v>
      </c>
      <c r="Y145" s="70"/>
      <c r="Z145" s="71"/>
      <c r="AA145" s="3" t="e">
        <f t="shared" si="128"/>
        <v>#N/A</v>
      </c>
      <c r="AB145" s="72" t="e">
        <f t="shared" si="151"/>
        <v>#N/A</v>
      </c>
      <c r="AC145" s="72" t="e">
        <f t="shared" si="152"/>
        <v>#N/A</v>
      </c>
      <c r="AD145" s="72" t="e">
        <f t="shared" si="153"/>
        <v>#N/A</v>
      </c>
      <c r="AE145" s="72" t="e">
        <f t="shared" si="154"/>
        <v>#N/A</v>
      </c>
      <c r="AF145" s="72"/>
      <c r="AG145" s="2"/>
      <c r="AH145" s="9" t="e">
        <f t="shared" si="129"/>
        <v>#N/A</v>
      </c>
      <c r="AI145" s="2" t="e">
        <f t="array" ref="AI145">PRODUCT(AB$2:AB145+1)-1</f>
        <v>#N/A</v>
      </c>
      <c r="AJ145" s="2" t="e">
        <f t="array" ref="AJ145">PRODUCT($AC$2:AC145+1)-1</f>
        <v>#N/A</v>
      </c>
      <c r="AK145" s="2" t="e" cm="1">
        <f t="array" ref="AK145">PRODUCT($AD$119:AD145+1)-1</f>
        <v>#N/A</v>
      </c>
      <c r="AL145" s="2" t="e">
        <f t="array" ref="AL145">PRODUCT(AE$2:AE145+1)-1</f>
        <v>#N/A</v>
      </c>
      <c r="AM145" s="2"/>
      <c r="AN145" s="2"/>
      <c r="AO145" s="3" t="e">
        <f t="shared" si="130"/>
        <v>#N/A</v>
      </c>
      <c r="AP145" s="2" t="e">
        <f t="shared" si="155"/>
        <v>#N/A</v>
      </c>
      <c r="AQ145" s="2">
        <f t="shared" si="131"/>
        <v>0</v>
      </c>
      <c r="AR145" s="2" t="e">
        <f t="shared" si="156"/>
        <v>#N/A</v>
      </c>
      <c r="AS145" s="2" t="e">
        <f t="shared" si="176"/>
        <v>#N/A</v>
      </c>
      <c r="AT145" s="2" t="e">
        <f t="array" ref="AT145">PRODUCT($AP$2:AP145+1)-1</f>
        <v>#N/A</v>
      </c>
      <c r="AU145" s="2" t="e">
        <f t="shared" si="132"/>
        <v>#N/A</v>
      </c>
      <c r="AV145" s="69" t="e">
        <f t="shared" si="177"/>
        <v>#N/A</v>
      </c>
      <c r="AW145" s="69" t="e">
        <f t="shared" si="133"/>
        <v>#N/A</v>
      </c>
      <c r="AX145" s="2"/>
      <c r="AY145" s="2" t="e">
        <f t="shared" si="165"/>
        <v>#N/A</v>
      </c>
      <c r="AZ145" s="2" t="e">
        <f t="shared" si="166"/>
        <v>#N/A</v>
      </c>
      <c r="BA145" s="2" t="e">
        <f t="shared" si="178"/>
        <v>#N/A</v>
      </c>
      <c r="BB145" s="2" t="e">
        <f t="shared" si="167"/>
        <v>#N/A</v>
      </c>
      <c r="BC145" s="2"/>
      <c r="BD145" s="78" t="e">
        <f t="shared" si="134"/>
        <v>#N/A</v>
      </c>
      <c r="BE145" s="2" t="e">
        <f t="shared" si="168"/>
        <v>#N/A</v>
      </c>
      <c r="BF145" s="72" t="e">
        <f t="shared" si="157"/>
        <v>#N/A</v>
      </c>
      <c r="BG145" s="2" t="e" cm="1">
        <f t="array" ref="BG145">(PRODUCT(BF$2:BF145+1))-1</f>
        <v>#N/A</v>
      </c>
      <c r="BH145" s="72" t="e">
        <f t="shared" si="158"/>
        <v>#N/A</v>
      </c>
      <c r="BI145" s="73" t="e">
        <f t="shared" si="159"/>
        <v>#N/A</v>
      </c>
      <c r="BJ145" s="74" t="e">
        <f>SUM($BI$2:BI145)</f>
        <v>#N/A</v>
      </c>
      <c r="BK145" s="72" t="e">
        <f t="shared" si="135"/>
        <v>#N/A</v>
      </c>
      <c r="BL145" s="2" t="e">
        <f>SUM($BK$2:BK145)</f>
        <v>#N/A</v>
      </c>
      <c r="BM145" s="2"/>
      <c r="BN145" s="79" t="e">
        <f t="shared" si="136"/>
        <v>#N/A</v>
      </c>
      <c r="BO145" s="2" t="e">
        <f t="array" ref="BO145">(PRODUCT(AB$2:AB145+1)-1)-(PRODUCT($K$2:$K145+1)-1)</f>
        <v>#N/A</v>
      </c>
      <c r="BP145" s="2" t="e">
        <f t="array" ref="BP145">AJ145-(PRODUCT($K$2:K145+1)-1)</f>
        <v>#N/A</v>
      </c>
      <c r="BQ145" s="2" t="e" cm="1">
        <f t="array" ref="BQ145">AK145-(PRODUCT($L$2:L145+1)-1)</f>
        <v>#N/A</v>
      </c>
      <c r="BR145" s="2" t="e">
        <f t="array" ref="BR145">(PRODUCT(AE$2:AE145+1)-1)-(PRODUCT($K$2:$K145+1)-1)</f>
        <v>#N/A</v>
      </c>
      <c r="BS145" s="2"/>
      <c r="BT145" s="3" t="e">
        <f t="shared" si="137"/>
        <v>#N/A</v>
      </c>
      <c r="BU145" s="2" t="e">
        <f t="shared" si="138"/>
        <v>#N/A</v>
      </c>
      <c r="BV145" s="2" t="e">
        <f t="shared" si="139"/>
        <v>#N/A</v>
      </c>
      <c r="BW145" s="2" t="e" cm="1">
        <f t="array" ref="BW145">PRODUCT($BU$2:BU145+1)-1</f>
        <v>#N/A</v>
      </c>
      <c r="BX145" s="2" t="e">
        <f t="array" ref="BX145">BW145-(PRODUCT($K$2:K145+1)-1)</f>
        <v>#N/A</v>
      </c>
      <c r="BY145" s="2" t="e">
        <f t="shared" si="140"/>
        <v>#N/A</v>
      </c>
      <c r="BZ145" s="2"/>
      <c r="CC145" s="3">
        <v>44851</v>
      </c>
      <c r="CD145" s="2">
        <v>1.40897264691027E-2</v>
      </c>
      <c r="CE145" s="2">
        <v>1.0960653990411E-2</v>
      </c>
      <c r="CF145" s="2" t="e">
        <f>NA()</f>
        <v>#N/A</v>
      </c>
      <c r="CG145" s="2">
        <v>1.5466050554275902E-2</v>
      </c>
      <c r="CH145" s="2">
        <v>1.5422794788511496E-2</v>
      </c>
      <c r="CJ145" s="9">
        <f t="shared" si="141"/>
        <v>44851</v>
      </c>
      <c r="CK145" s="2">
        <f t="array" ref="CK145">PRODUCT(CD$2:CD145+1)-1</f>
        <v>-9.7072384686988755E-2</v>
      </c>
      <c r="CL145" s="2">
        <f t="array" ref="CL145">PRODUCT(CE$2:CE145+1)-1</f>
        <v>-9.489686704287692E-2</v>
      </c>
      <c r="CM145" s="2"/>
      <c r="CN145" s="2">
        <f t="array" ref="CN145">PRODUCT(CG$2:CG145+1)-1</f>
        <v>-0.14073617765240265</v>
      </c>
      <c r="CO145" s="2">
        <f t="array" ref="CO145">PRODUCT(CH$2:CH145+1)-1</f>
        <v>-0.15083464248400302</v>
      </c>
      <c r="CQ145" s="9">
        <f t="shared" si="142"/>
        <v>44851</v>
      </c>
      <c r="CR145" s="72">
        <f t="shared" si="143"/>
        <v>5.3762257797014268E-2</v>
      </c>
      <c r="CS145" s="72">
        <f t="shared" si="144"/>
        <v>5.5937775441126103E-2</v>
      </c>
      <c r="CT145" s="72"/>
      <c r="CU145" s="72">
        <f t="shared" si="145"/>
        <v>1.0098464831600373E-2</v>
      </c>
      <c r="CV145" s="72"/>
      <c r="CW145" s="3">
        <f t="shared" si="146"/>
        <v>44851</v>
      </c>
      <c r="CX145" s="75">
        <f t="shared" si="160"/>
        <v>85.616515342695578</v>
      </c>
      <c r="CY145" s="75">
        <f t="shared" si="161"/>
        <v>84.542926938282903</v>
      </c>
      <c r="CZ145" s="75">
        <f t="shared" si="162"/>
        <v>101.26987371184393</v>
      </c>
      <c r="DA145" s="72">
        <f>(CZ145/MAX($CZ$2:CZ145))-1</f>
        <v>-2.4378941972253987E-3</v>
      </c>
      <c r="DC145" s="3">
        <f t="shared" si="147"/>
        <v>44851</v>
      </c>
      <c r="DD145" s="2">
        <f t="shared" si="148"/>
        <v>-1.333068319408796E-3</v>
      </c>
      <c r="DE145" s="2">
        <f t="shared" si="149"/>
        <v>-4.4621407981004953E-3</v>
      </c>
      <c r="DF145" s="2" t="e">
        <f>NA()</f>
        <v>#N/A</v>
      </c>
      <c r="DG145" s="2">
        <f t="shared" si="150"/>
        <v>4.3255765764405735E-5</v>
      </c>
      <c r="DH145" s="69"/>
      <c r="DI145" s="3">
        <f t="shared" si="122"/>
        <v>44851</v>
      </c>
      <c r="DJ145" s="2">
        <f t="shared" si="123"/>
        <v>7.6015822031178404E-2</v>
      </c>
      <c r="DK145" s="2">
        <f t="shared" si="124"/>
        <v>4.6995708776508556E-2</v>
      </c>
      <c r="DL145" s="2" t="e">
        <f>NA()</f>
        <v>#N/A</v>
      </c>
      <c r="DM145" s="2">
        <f t="shared" si="125"/>
        <v>2.119039827989172E-2</v>
      </c>
      <c r="DO145" s="2">
        <f t="shared" si="163"/>
        <v>1.7213478138183247E-2</v>
      </c>
      <c r="DP145" s="72">
        <f t="shared" si="164"/>
        <v>4.3255765764405735E-5</v>
      </c>
      <c r="DQ145" s="72">
        <v>1.0999999999999999E-2</v>
      </c>
      <c r="DR145" s="72">
        <f t="shared" si="169"/>
        <v>2.7641910576631524E-5</v>
      </c>
      <c r="DS145" s="2" cm="1">
        <f t="array" ref="DS145">PRODUCT($DR$68:DR145+1)-1</f>
        <v>2.4963013232948139E-3</v>
      </c>
      <c r="DT145" s="2" cm="1">
        <f t="array" ref="DT145">PRODUCT($DP$68:DP145+1)-1</f>
        <v>3.3272521760612239E-3</v>
      </c>
      <c r="DU145" s="72">
        <f>DS145-MAX($DS$68:DS145)</f>
        <v>0</v>
      </c>
      <c r="EM145" s="72"/>
      <c r="EN145" s="72"/>
      <c r="EO145" s="72"/>
      <c r="EP145" s="72"/>
      <c r="EQ145" s="72"/>
      <c r="ER145" s="72"/>
      <c r="ES145" s="72"/>
      <c r="ET145" s="72"/>
      <c r="EU145" s="72"/>
      <c r="EV145" s="72"/>
      <c r="EX145" s="72"/>
      <c r="EY145" s="72"/>
      <c r="EZ145" s="72"/>
    </row>
    <row r="146" spans="1:156" x14ac:dyDescent="0.3">
      <c r="A146" s="3" t="e">
        <f t="shared" si="170"/>
        <v>#N/A</v>
      </c>
      <c r="B146" s="47" t="e">
        <f>NA()</f>
        <v>#N/A</v>
      </c>
      <c r="C146" s="2" t="e">
        <f>VLOOKUP(C$1,EMD_Returns!$B:$XFD,MATCH('Headline Attribution'!$B146,EMD_Returns!$8:$8,0)-1,FALSE)/100</f>
        <v>#N/A</v>
      </c>
      <c r="D146" s="2" t="e">
        <f>VLOOKUP(D$1,EMD_Returns!$B:$XFD,MATCH('Headline Attribution'!$B146,EMD_Returns!$8:$8,0)-1,FALSE)/100</f>
        <v>#N/A</v>
      </c>
      <c r="E146" s="2" t="e">
        <f>VLOOKUP(E$1,EMD_Returns!$B:$XFD,MATCH('Headline Attribution'!$B146,EMD_Returns!$8:$8,0)-1,FALSE)/100</f>
        <v>#N/A</v>
      </c>
      <c r="F146" s="2" t="e">
        <f>VLOOKUP(F$1,EMD_Returns!$B:$XFD,MATCH('Headline Attribution'!$B146,EMD_Returns!$8:$8,0)-1,FALSE)/100</f>
        <v>#N/A</v>
      </c>
      <c r="G146" s="2"/>
      <c r="I146" s="9" t="e">
        <f t="shared" si="126"/>
        <v>#N/A</v>
      </c>
      <c r="J146" s="2" t="e">
        <f>VLOOKUP(J$1,EMD_Returns!$B:$XFD,MATCH('Headline Attribution'!$B146,EMD_Returns!$8:$8,0)-1,FALSE)/100</f>
        <v>#N/A</v>
      </c>
      <c r="K146" s="85" t="e">
        <f>VLOOKUP(K$1,EMD_Returns!$B:$XFD,MATCH('Headline Attribution'!$B146,EMD_Returns!$32:$32,0)-1,FALSE)/100</f>
        <v>#N/A</v>
      </c>
      <c r="L146" s="2">
        <f t="shared" si="171"/>
        <v>0</v>
      </c>
      <c r="M146" s="2" t="e">
        <f t="shared" si="172"/>
        <v>#N/A</v>
      </c>
      <c r="N146" s="2" t="e">
        <f t="shared" si="173"/>
        <v>#N/A</v>
      </c>
      <c r="O146" s="2" t="e">
        <f t="array" ref="O146">(PRODUCT($J$2:J146+1))-1</f>
        <v>#N/A</v>
      </c>
      <c r="P146" s="2" t="e">
        <f t="array" ref="P146">(PRODUCT($K$2:K146+1))-1</f>
        <v>#N/A</v>
      </c>
      <c r="Q146" s="69" t="e">
        <f t="shared" si="174"/>
        <v>#N/A</v>
      </c>
      <c r="R146" s="69" t="e">
        <f t="shared" si="175"/>
        <v>#N/A</v>
      </c>
      <c r="T146" s="3" t="e">
        <f t="shared" si="127"/>
        <v>#N/A</v>
      </c>
      <c r="U146" s="70" t="e">
        <f>VLOOKUP(U$1,Market_Values!B:XFD,MATCH('Headline Attribution'!$B146,EMD_Returns!$8:$8,0)-1,FALSE)</f>
        <v>#N/A</v>
      </c>
      <c r="V146" s="70" t="e">
        <f>VLOOKUP(V$1,Market_Values!$B:$XFD,MATCH('Headline Attribution'!$B146,EMD_Returns!$8:$8,0)-1,FALSE)</f>
        <v>#N/A</v>
      </c>
      <c r="W146" s="70" t="e">
        <f>VLOOKUP(W$1,Market_Values!$B:$XFD,MATCH('Headline Attribution'!$B146,EMD_Returns!$8:$8,0)-1,FALSE)</f>
        <v>#N/A</v>
      </c>
      <c r="X146" s="70" t="e">
        <f>VLOOKUP(X$1,Market_Values!$B:$XFD,MATCH('Headline Attribution'!$B146,EMD_Returns!$8:$8,0)-1,FALSE)</f>
        <v>#N/A</v>
      </c>
      <c r="Y146" s="70"/>
      <c r="Z146" s="71"/>
      <c r="AA146" s="3" t="e">
        <f t="shared" si="128"/>
        <v>#N/A</v>
      </c>
      <c r="AB146" s="72" t="e">
        <f t="shared" si="151"/>
        <v>#N/A</v>
      </c>
      <c r="AC146" s="72" t="e">
        <f t="shared" si="152"/>
        <v>#N/A</v>
      </c>
      <c r="AD146" s="72" t="e">
        <f t="shared" si="153"/>
        <v>#N/A</v>
      </c>
      <c r="AE146" s="72" t="e">
        <f t="shared" si="154"/>
        <v>#N/A</v>
      </c>
      <c r="AF146" s="72"/>
      <c r="AG146" s="2"/>
      <c r="AH146" s="9" t="e">
        <f t="shared" si="129"/>
        <v>#N/A</v>
      </c>
      <c r="AI146" s="2" t="e">
        <f t="array" ref="AI146">PRODUCT(AB$2:AB146+1)-1</f>
        <v>#N/A</v>
      </c>
      <c r="AJ146" s="2" t="e">
        <f t="array" ref="AJ146">PRODUCT($AC$2:AC146+1)-1</f>
        <v>#N/A</v>
      </c>
      <c r="AK146" s="2" t="e" cm="1">
        <f t="array" ref="AK146">PRODUCT($AD$119:AD146+1)-1</f>
        <v>#N/A</v>
      </c>
      <c r="AL146" s="2" t="e">
        <f t="array" ref="AL146">PRODUCT(AE$2:AE146+1)-1</f>
        <v>#N/A</v>
      </c>
      <c r="AM146" s="2"/>
      <c r="AN146" s="2"/>
      <c r="AO146" s="3" t="e">
        <f t="shared" si="130"/>
        <v>#N/A</v>
      </c>
      <c r="AP146" s="2" t="e">
        <f t="shared" si="155"/>
        <v>#N/A</v>
      </c>
      <c r="AQ146" s="2">
        <f t="shared" si="131"/>
        <v>0</v>
      </c>
      <c r="AR146" s="2" t="e">
        <f t="shared" si="156"/>
        <v>#N/A</v>
      </c>
      <c r="AS146" s="2" t="e">
        <f t="shared" si="176"/>
        <v>#N/A</v>
      </c>
      <c r="AT146" s="2" t="e">
        <f t="array" ref="AT146">PRODUCT($AP$2:AP146+1)-1</f>
        <v>#N/A</v>
      </c>
      <c r="AU146" s="2" t="e">
        <f t="shared" si="132"/>
        <v>#N/A</v>
      </c>
      <c r="AV146" s="69" t="e">
        <f t="shared" si="177"/>
        <v>#N/A</v>
      </c>
      <c r="AW146" s="69" t="e">
        <f t="shared" si="133"/>
        <v>#N/A</v>
      </c>
      <c r="AX146" s="2"/>
      <c r="AY146" s="2" t="e">
        <f t="shared" si="165"/>
        <v>#N/A</v>
      </c>
      <c r="AZ146" s="2" t="e">
        <f t="shared" si="166"/>
        <v>#N/A</v>
      </c>
      <c r="BA146" s="2" t="e">
        <f t="shared" si="178"/>
        <v>#N/A</v>
      </c>
      <c r="BB146" s="2" t="e">
        <f t="shared" si="167"/>
        <v>#N/A</v>
      </c>
      <c r="BC146" s="2"/>
      <c r="BD146" s="78" t="e">
        <f t="shared" si="134"/>
        <v>#N/A</v>
      </c>
      <c r="BE146" s="2" t="e">
        <f t="shared" si="168"/>
        <v>#N/A</v>
      </c>
      <c r="BF146" s="72" t="e">
        <f t="shared" si="157"/>
        <v>#N/A</v>
      </c>
      <c r="BG146" s="2" t="e" cm="1">
        <f t="array" ref="BG146">(PRODUCT(BF$2:BF146+1))-1</f>
        <v>#N/A</v>
      </c>
      <c r="BH146" s="72" t="e">
        <f t="shared" si="158"/>
        <v>#N/A</v>
      </c>
      <c r="BI146" s="73" t="e">
        <f t="shared" si="159"/>
        <v>#N/A</v>
      </c>
      <c r="BJ146" s="74" t="e">
        <f>SUM($BI$2:BI146)</f>
        <v>#N/A</v>
      </c>
      <c r="BK146" s="72" t="e">
        <f t="shared" si="135"/>
        <v>#N/A</v>
      </c>
      <c r="BL146" s="2" t="e">
        <f>SUM($BK$2:BK146)</f>
        <v>#N/A</v>
      </c>
      <c r="BM146" s="2"/>
      <c r="BN146" s="79" t="e">
        <f t="shared" si="136"/>
        <v>#N/A</v>
      </c>
      <c r="BO146" s="2" t="e">
        <f t="array" ref="BO146">(PRODUCT(AB$2:AB146+1)-1)-(PRODUCT($K$2:$K146+1)-1)</f>
        <v>#N/A</v>
      </c>
      <c r="BP146" s="2" t="e">
        <f t="array" ref="BP146">AJ146-(PRODUCT($K$2:K146+1)-1)</f>
        <v>#N/A</v>
      </c>
      <c r="BQ146" s="2" t="e" cm="1">
        <f t="array" ref="BQ146">AK146-(PRODUCT($L$2:L146+1)-1)</f>
        <v>#N/A</v>
      </c>
      <c r="BR146" s="2" t="e">
        <f t="array" ref="BR146">(PRODUCT(AE$2:AE146+1)-1)-(PRODUCT($K$2:$K146+1)-1)</f>
        <v>#N/A</v>
      </c>
      <c r="BS146" s="2"/>
      <c r="BT146" s="3" t="e">
        <f t="shared" si="137"/>
        <v>#N/A</v>
      </c>
      <c r="BU146" s="2" t="e">
        <f t="shared" si="138"/>
        <v>#N/A</v>
      </c>
      <c r="BV146" s="2" t="e">
        <f t="shared" si="139"/>
        <v>#N/A</v>
      </c>
      <c r="BW146" s="2" t="e" cm="1">
        <f t="array" ref="BW146">PRODUCT($BU$2:BU146+1)-1</f>
        <v>#N/A</v>
      </c>
      <c r="BX146" s="2" t="e">
        <f t="array" ref="BX146">BW146-(PRODUCT($K$2:K146+1)-1)</f>
        <v>#N/A</v>
      </c>
      <c r="BY146" s="2" t="e">
        <f t="shared" si="140"/>
        <v>#N/A</v>
      </c>
      <c r="BZ146" s="2"/>
      <c r="CC146" s="3">
        <v>44852</v>
      </c>
      <c r="CD146" s="2">
        <v>7.6481722911214698E-3</v>
      </c>
      <c r="CE146" s="2">
        <v>1.1614390747355201E-2</v>
      </c>
      <c r="CF146" s="2" t="e">
        <f>NA()</f>
        <v>#N/A</v>
      </c>
      <c r="CG146" s="2">
        <v>1.0905546566740301E-2</v>
      </c>
      <c r="CH146" s="2">
        <v>1.2852398683132149E-2</v>
      </c>
      <c r="CJ146" s="9">
        <f t="shared" si="141"/>
        <v>44852</v>
      </c>
      <c r="CK146" s="2">
        <f t="array" ref="CK146">PRODUCT(CD$2:CD146+1)-1</f>
        <v>-9.0166638718663372E-2</v>
      </c>
      <c r="CL146" s="2">
        <f t="array" ref="CL146">PRODUCT(CE$2:CE146+1)-1</f>
        <v>-8.4384645590057539E-2</v>
      </c>
      <c r="CM146" s="2"/>
      <c r="CN146" s="2">
        <f t="array" ref="CN146">PRODUCT(CG$2:CG146+1)-1</f>
        <v>-0.13136543602467565</v>
      </c>
      <c r="CO146" s="2">
        <f t="array" ref="CO146">PRODUCT(CH$2:CH146+1)-1</f>
        <v>-0.13992083076130302</v>
      </c>
      <c r="CQ146" s="9">
        <f t="shared" si="142"/>
        <v>44852</v>
      </c>
      <c r="CR146" s="72">
        <f t="shared" si="143"/>
        <v>4.9754192042639644E-2</v>
      </c>
      <c r="CS146" s="72">
        <f t="shared" si="144"/>
        <v>5.5536185171245478E-2</v>
      </c>
      <c r="CT146" s="72"/>
      <c r="CU146" s="72">
        <f t="shared" si="145"/>
        <v>8.5553947366273642E-3</v>
      </c>
      <c r="CV146" s="72"/>
      <c r="CW146" s="3">
        <f t="shared" si="146"/>
        <v>44852</v>
      </c>
      <c r="CX146" s="75">
        <f t="shared" si="160"/>
        <v>86.550210237647377</v>
      </c>
      <c r="CY146" s="75">
        <f t="shared" si="161"/>
        <v>85.629506341132625</v>
      </c>
      <c r="CZ146" s="75">
        <f t="shared" si="162"/>
        <v>101.07521803623021</v>
      </c>
      <c r="DA146" s="72">
        <f>(CZ146/MAX($CZ$2:CZ146))-1</f>
        <v>-4.3553561091875803E-3</v>
      </c>
      <c r="DC146" s="3">
        <f t="shared" si="147"/>
        <v>44852</v>
      </c>
      <c r="DD146" s="2">
        <f t="shared" si="148"/>
        <v>-5.2042263920106793E-3</v>
      </c>
      <c r="DE146" s="2">
        <f t="shared" si="149"/>
        <v>-1.2380079357769483E-3</v>
      </c>
      <c r="DF146" s="2" t="e">
        <f>NA()</f>
        <v>#N/A</v>
      </c>
      <c r="DG146" s="2">
        <f t="shared" si="150"/>
        <v>-1.9468521163918482E-3</v>
      </c>
      <c r="DH146" s="69"/>
      <c r="DI146" s="3">
        <f t="shared" si="122"/>
        <v>44852</v>
      </c>
      <c r="DJ146" s="2">
        <f t="shared" si="123"/>
        <v>7.8540983649275392E-2</v>
      </c>
      <c r="DK146" s="2">
        <f t="shared" si="124"/>
        <v>4.7406769044391422E-2</v>
      </c>
      <c r="DL146" s="2" t="e">
        <f>NA()</f>
        <v>#N/A</v>
      </c>
      <c r="DM146" s="2">
        <f t="shared" si="125"/>
        <v>2.2470992624411365E-2</v>
      </c>
      <c r="DO146" s="2">
        <f t="shared" si="163"/>
        <v>1.7633116554658487E-2</v>
      </c>
      <c r="DP146" s="72">
        <f t="shared" si="164"/>
        <v>-1.9468521163918482E-3</v>
      </c>
      <c r="DQ146" s="72">
        <v>1.0999999999999999E-2</v>
      </c>
      <c r="DR146" s="72">
        <f t="shared" si="169"/>
        <v>-1.214497347302602E-3</v>
      </c>
      <c r="DS146" s="2" cm="1">
        <f t="array" ref="DS146">PRODUCT($DR$68:DR146+1)-1</f>
        <v>1.2787722246569988E-3</v>
      </c>
      <c r="DT146" s="2" cm="1">
        <f t="array" ref="DT146">PRODUCT($DP$68:DP146+1)-1</f>
        <v>1.3739223917286214E-3</v>
      </c>
      <c r="DU146" s="72">
        <f>DS146-MAX($DS$68:DS146)</f>
        <v>-1.2175290986378151E-3</v>
      </c>
      <c r="EM146" s="72"/>
      <c r="EN146" s="72"/>
      <c r="EO146" s="72"/>
      <c r="EP146" s="72"/>
      <c r="EQ146" s="72"/>
      <c r="ER146" s="72"/>
      <c r="ES146" s="72"/>
      <c r="ET146" s="72"/>
      <c r="EU146" s="72"/>
      <c r="EV146" s="72"/>
      <c r="EX146" s="72"/>
      <c r="EY146" s="72"/>
      <c r="EZ146" s="72"/>
    </row>
    <row r="147" spans="1:156" x14ac:dyDescent="0.3">
      <c r="A147" s="3" t="e">
        <f t="shared" si="170"/>
        <v>#N/A</v>
      </c>
      <c r="B147" s="47" t="e">
        <f>NA()</f>
        <v>#N/A</v>
      </c>
      <c r="C147" s="2" t="e">
        <f>VLOOKUP(C$1,EMD_Returns!$B:$XFD,MATCH('Headline Attribution'!$B147,EMD_Returns!$8:$8,0)-1,FALSE)/100</f>
        <v>#N/A</v>
      </c>
      <c r="D147" s="2" t="e">
        <f>VLOOKUP(D$1,EMD_Returns!$B:$XFD,MATCH('Headline Attribution'!$B147,EMD_Returns!$8:$8,0)-1,FALSE)/100</f>
        <v>#N/A</v>
      </c>
      <c r="E147" s="2" t="e">
        <f>VLOOKUP(E$1,EMD_Returns!$B:$XFD,MATCH('Headline Attribution'!$B147,EMD_Returns!$8:$8,0)-1,FALSE)/100</f>
        <v>#N/A</v>
      </c>
      <c r="F147" s="2" t="e">
        <f>VLOOKUP(F$1,EMD_Returns!$B:$XFD,MATCH('Headline Attribution'!$B147,EMD_Returns!$8:$8,0)-1,FALSE)/100</f>
        <v>#N/A</v>
      </c>
      <c r="G147" s="2"/>
      <c r="I147" s="9" t="e">
        <f t="shared" si="126"/>
        <v>#N/A</v>
      </c>
      <c r="J147" s="2" t="e">
        <f>VLOOKUP(J$1,EMD_Returns!$B:$XFD,MATCH('Headline Attribution'!$B147,EMD_Returns!$8:$8,0)-1,FALSE)/100</f>
        <v>#N/A</v>
      </c>
      <c r="K147" s="85" t="e">
        <f>VLOOKUP(K$1,EMD_Returns!$B:$XFD,MATCH('Headline Attribution'!$B147,EMD_Returns!$32:$32,0)-1,FALSE)/100</f>
        <v>#N/A</v>
      </c>
      <c r="L147" s="2">
        <f t="shared" si="171"/>
        <v>0</v>
      </c>
      <c r="M147" s="2" t="e">
        <f t="shared" si="172"/>
        <v>#N/A</v>
      </c>
      <c r="N147" s="2" t="e">
        <f t="shared" si="173"/>
        <v>#N/A</v>
      </c>
      <c r="O147" s="2" t="e">
        <f t="array" ref="O147">(PRODUCT($J$2:J147+1))-1</f>
        <v>#N/A</v>
      </c>
      <c r="P147" s="2" t="e">
        <f t="array" ref="P147">(PRODUCT($K$2:K147+1))-1</f>
        <v>#N/A</v>
      </c>
      <c r="Q147" s="69" t="e">
        <f t="shared" si="174"/>
        <v>#N/A</v>
      </c>
      <c r="R147" s="69" t="e">
        <f t="shared" si="175"/>
        <v>#N/A</v>
      </c>
      <c r="T147" s="3" t="e">
        <f t="shared" si="127"/>
        <v>#N/A</v>
      </c>
      <c r="U147" s="70" t="e">
        <f>VLOOKUP(U$1,Market_Values!B:XFD,MATCH('Headline Attribution'!$B147,EMD_Returns!$8:$8,0)-1,FALSE)</f>
        <v>#N/A</v>
      </c>
      <c r="V147" s="70" t="e">
        <f>VLOOKUP(V$1,Market_Values!$B:$XFD,MATCH('Headline Attribution'!$B147,EMD_Returns!$8:$8,0)-1,FALSE)</f>
        <v>#N/A</v>
      </c>
      <c r="W147" s="70" t="e">
        <f>VLOOKUP(W$1,Market_Values!$B:$XFD,MATCH('Headline Attribution'!$B147,EMD_Returns!$8:$8,0)-1,FALSE)</f>
        <v>#N/A</v>
      </c>
      <c r="X147" s="70" t="e">
        <f>VLOOKUP(X$1,Market_Values!$B:$XFD,MATCH('Headline Attribution'!$B147,EMD_Returns!$8:$8,0)-1,FALSE)</f>
        <v>#N/A</v>
      </c>
      <c r="Y147" s="70"/>
      <c r="Z147" s="71"/>
      <c r="AA147" s="3" t="e">
        <f t="shared" si="128"/>
        <v>#N/A</v>
      </c>
      <c r="AB147" s="72" t="e">
        <f t="shared" si="151"/>
        <v>#N/A</v>
      </c>
      <c r="AC147" s="72" t="e">
        <f t="shared" si="152"/>
        <v>#N/A</v>
      </c>
      <c r="AD147" s="72" t="e">
        <f t="shared" si="153"/>
        <v>#N/A</v>
      </c>
      <c r="AE147" s="72" t="e">
        <f t="shared" si="154"/>
        <v>#N/A</v>
      </c>
      <c r="AF147" s="72"/>
      <c r="AG147" s="2"/>
      <c r="AH147" s="9" t="e">
        <f t="shared" si="129"/>
        <v>#N/A</v>
      </c>
      <c r="AI147" s="2" t="e">
        <f t="array" ref="AI147">PRODUCT(AB$2:AB147+1)-1</f>
        <v>#N/A</v>
      </c>
      <c r="AJ147" s="2" t="e">
        <f t="array" ref="AJ147">PRODUCT($AC$2:AC147+1)-1</f>
        <v>#N/A</v>
      </c>
      <c r="AK147" s="2" t="e" cm="1">
        <f t="array" ref="AK147">PRODUCT($AD$119:AD147+1)-1</f>
        <v>#N/A</v>
      </c>
      <c r="AL147" s="2" t="e">
        <f t="array" ref="AL147">PRODUCT(AE$2:AE147+1)-1</f>
        <v>#N/A</v>
      </c>
      <c r="AM147" s="2"/>
      <c r="AN147" s="2"/>
      <c r="AO147" s="3" t="e">
        <f t="shared" si="130"/>
        <v>#N/A</v>
      </c>
      <c r="AP147" s="2" t="e">
        <f t="shared" si="155"/>
        <v>#N/A</v>
      </c>
      <c r="AQ147" s="2">
        <f t="shared" si="131"/>
        <v>0</v>
      </c>
      <c r="AR147" s="2" t="e">
        <f t="shared" si="156"/>
        <v>#N/A</v>
      </c>
      <c r="AS147" s="2" t="e">
        <f t="shared" si="176"/>
        <v>#N/A</v>
      </c>
      <c r="AT147" s="2" t="e">
        <f t="array" ref="AT147">PRODUCT($AP$2:AP147+1)-1</f>
        <v>#N/A</v>
      </c>
      <c r="AU147" s="2" t="e">
        <f t="shared" si="132"/>
        <v>#N/A</v>
      </c>
      <c r="AV147" s="69" t="e">
        <f t="shared" si="177"/>
        <v>#N/A</v>
      </c>
      <c r="AW147" s="69" t="e">
        <f t="shared" si="133"/>
        <v>#N/A</v>
      </c>
      <c r="AX147" s="2"/>
      <c r="AY147" s="2" t="e">
        <f t="shared" si="165"/>
        <v>#N/A</v>
      </c>
      <c r="AZ147" s="2" t="e">
        <f t="shared" si="166"/>
        <v>#N/A</v>
      </c>
      <c r="BA147" s="2" t="e">
        <f t="shared" si="178"/>
        <v>#N/A</v>
      </c>
      <c r="BB147" s="2" t="e">
        <f t="shared" si="167"/>
        <v>#N/A</v>
      </c>
      <c r="BC147" s="2"/>
      <c r="BD147" s="78" t="e">
        <f t="shared" si="134"/>
        <v>#N/A</v>
      </c>
      <c r="BE147" s="2" t="e">
        <f t="shared" si="168"/>
        <v>#N/A</v>
      </c>
      <c r="BF147" s="72" t="e">
        <f t="shared" si="157"/>
        <v>#N/A</v>
      </c>
      <c r="BG147" s="2" t="e" cm="1">
        <f t="array" ref="BG147">(PRODUCT(BF$2:BF147+1))-1</f>
        <v>#N/A</v>
      </c>
      <c r="BH147" s="72" t="e">
        <f t="shared" si="158"/>
        <v>#N/A</v>
      </c>
      <c r="BI147" s="73" t="e">
        <f t="shared" si="159"/>
        <v>#N/A</v>
      </c>
      <c r="BJ147" s="74" t="e">
        <f>SUM($BI$2:BI147)</f>
        <v>#N/A</v>
      </c>
      <c r="BK147" s="72" t="e">
        <f t="shared" si="135"/>
        <v>#N/A</v>
      </c>
      <c r="BL147" s="2" t="e">
        <f>SUM($BK$2:BK147)</f>
        <v>#N/A</v>
      </c>
      <c r="BM147" s="2"/>
      <c r="BN147" s="79" t="e">
        <f t="shared" si="136"/>
        <v>#N/A</v>
      </c>
      <c r="BO147" s="2" t="e">
        <f t="array" ref="BO147">(PRODUCT(AB$2:AB147+1)-1)-(PRODUCT($K$2:$K147+1)-1)</f>
        <v>#N/A</v>
      </c>
      <c r="BP147" s="2" t="e">
        <f t="array" ref="BP147">AJ147-(PRODUCT($K$2:K147+1)-1)</f>
        <v>#N/A</v>
      </c>
      <c r="BQ147" s="2" t="e" cm="1">
        <f t="array" ref="BQ147">AK147-(PRODUCT($L$2:L147+1)-1)</f>
        <v>#N/A</v>
      </c>
      <c r="BR147" s="2" t="e">
        <f t="array" ref="BR147">(PRODUCT(AE$2:AE147+1)-1)-(PRODUCT($K$2:$K147+1)-1)</f>
        <v>#N/A</v>
      </c>
      <c r="BS147" s="2"/>
      <c r="BT147" s="3" t="e">
        <f t="shared" si="137"/>
        <v>#N/A</v>
      </c>
      <c r="BU147" s="2" t="e">
        <f t="shared" si="138"/>
        <v>#N/A</v>
      </c>
      <c r="BV147" s="2" t="e">
        <f t="shared" si="139"/>
        <v>#N/A</v>
      </c>
      <c r="BW147" s="2" t="e" cm="1">
        <f t="array" ref="BW147">PRODUCT($BU$2:BU147+1)-1</f>
        <v>#N/A</v>
      </c>
      <c r="BX147" s="2" t="e">
        <f t="array" ref="BX147">BW147-(PRODUCT($K$2:K147+1)-1)</f>
        <v>#N/A</v>
      </c>
      <c r="BY147" s="2" t="e">
        <f t="shared" si="140"/>
        <v>#N/A</v>
      </c>
      <c r="BZ147" s="2"/>
      <c r="CC147" s="3">
        <v>44853</v>
      </c>
      <c r="CD147" s="2">
        <v>-2.44106317639381E-3</v>
      </c>
      <c r="CE147" s="2">
        <v>-7.06914522111712E-3</v>
      </c>
      <c r="CF147" s="2" t="e">
        <f>NA()</f>
        <v>#N/A</v>
      </c>
      <c r="CG147" s="2">
        <v>-6.9220342559265201E-3</v>
      </c>
      <c r="CH147" s="2">
        <v>-9.9144110257902707E-3</v>
      </c>
      <c r="CJ147" s="9">
        <f t="shared" si="141"/>
        <v>44853</v>
      </c>
      <c r="CK147" s="2">
        <f t="array" ref="CK147">PRODUCT(CD$2:CD147+1)-1</f>
        <v>-9.23875994335418E-2</v>
      </c>
      <c r="CL147" s="2">
        <f t="array" ref="CL147">PRODUCT(CE$2:CE147+1)-1</f>
        <v>-9.0857263497066021E-2</v>
      </c>
      <c r="CM147" s="2"/>
      <c r="CN147" s="2">
        <f t="array" ref="CN147">PRODUCT(CG$2:CG147+1)-1</f>
        <v>-0.13737815423239463</v>
      </c>
      <c r="CO147" s="2">
        <f t="array" ref="CO147">PRODUCT(CH$2:CH147+1)-1</f>
        <v>-0.14844800915985568</v>
      </c>
      <c r="CQ147" s="9">
        <f t="shared" si="142"/>
        <v>44853</v>
      </c>
      <c r="CR147" s="72">
        <f t="shared" si="143"/>
        <v>5.6060409726313876E-2</v>
      </c>
      <c r="CS147" s="72">
        <f t="shared" si="144"/>
        <v>5.7590745662789655E-2</v>
      </c>
      <c r="CT147" s="72"/>
      <c r="CU147" s="72">
        <f t="shared" si="145"/>
        <v>1.1069854927461042E-2</v>
      </c>
      <c r="CV147" s="72"/>
      <c r="CW147" s="3">
        <f t="shared" si="146"/>
        <v>44853</v>
      </c>
      <c r="CX147" s="75">
        <f t="shared" si="160"/>
        <v>85.951106717524738</v>
      </c>
      <c r="CY147" s="75">
        <f t="shared" si="161"/>
        <v>84.780540219331115</v>
      </c>
      <c r="CZ147" s="75">
        <f t="shared" si="162"/>
        <v>101.3807018629102</v>
      </c>
      <c r="DA147" s="72">
        <f>(CZ147/MAX($CZ$2:CZ147))-1</f>
        <v>-1.346177976916052E-3</v>
      </c>
      <c r="DC147" s="3">
        <f t="shared" si="147"/>
        <v>44853</v>
      </c>
      <c r="DD147" s="2">
        <f t="shared" si="148"/>
        <v>7.4733478493964611E-3</v>
      </c>
      <c r="DE147" s="2">
        <f t="shared" si="149"/>
        <v>2.8452658046731506E-3</v>
      </c>
      <c r="DF147" s="2" t="e">
        <f>NA()</f>
        <v>#N/A</v>
      </c>
      <c r="DG147" s="2">
        <f t="shared" si="150"/>
        <v>2.9923767698637506E-3</v>
      </c>
      <c r="DH147" s="69"/>
      <c r="DI147" s="3">
        <f t="shared" si="122"/>
        <v>44853</v>
      </c>
      <c r="DJ147" s="2">
        <f t="shared" si="123"/>
        <v>8.1629247590539078E-2</v>
      </c>
      <c r="DK147" s="2">
        <f t="shared" si="124"/>
        <v>4.7820359935676307E-2</v>
      </c>
      <c r="DL147" s="2" t="e">
        <f>NA()</f>
        <v>#N/A</v>
      </c>
      <c r="DM147" s="2">
        <f t="shared" si="125"/>
        <v>2.3935301597421434E-2</v>
      </c>
      <c r="DO147" s="2">
        <f t="shared" si="163"/>
        <v>1.8533677618470114E-2</v>
      </c>
      <c r="DP147" s="72">
        <f t="shared" si="164"/>
        <v>2.9923767698637506E-3</v>
      </c>
      <c r="DQ147" s="72">
        <v>1.0999999999999999E-2</v>
      </c>
      <c r="DR147" s="72">
        <f t="shared" si="169"/>
        <v>1.7760179682686399E-3</v>
      </c>
      <c r="DS147" s="2" cm="1">
        <f t="array" ref="DS147">PRODUCT($DR$68:DR147+1)-1</f>
        <v>3.0570613153739767E-3</v>
      </c>
      <c r="DT147" s="2" cm="1">
        <f t="array" ref="DT147">PRODUCT($DP$68:DP147+1)-1</f>
        <v>4.3704104550410516E-3</v>
      </c>
      <c r="DU147" s="72">
        <f>DS147-MAX($DS$68:DS147)</f>
        <v>0</v>
      </c>
    </row>
    <row r="148" spans="1:156" x14ac:dyDescent="0.3">
      <c r="A148" s="3" t="e">
        <f t="shared" si="170"/>
        <v>#N/A</v>
      </c>
      <c r="B148" s="47" t="e">
        <f>NA()</f>
        <v>#N/A</v>
      </c>
      <c r="C148" s="2" t="e">
        <f>VLOOKUP(C$1,EMD_Returns!$B:$XFD,MATCH('Headline Attribution'!$B148,EMD_Returns!$8:$8,0)-1,FALSE)/100</f>
        <v>#N/A</v>
      </c>
      <c r="D148" s="2" t="e">
        <f>VLOOKUP(D$1,EMD_Returns!$B:$XFD,MATCH('Headline Attribution'!$B148,EMD_Returns!$8:$8,0)-1,FALSE)/100</f>
        <v>#N/A</v>
      </c>
      <c r="E148" s="2" t="e">
        <f>VLOOKUP(E$1,EMD_Returns!$B:$XFD,MATCH('Headline Attribution'!$B148,EMD_Returns!$8:$8,0)-1,FALSE)/100</f>
        <v>#N/A</v>
      </c>
      <c r="F148" s="2" t="e">
        <f>VLOOKUP(F$1,EMD_Returns!$B:$XFD,MATCH('Headline Attribution'!$B148,EMD_Returns!$8:$8,0)-1,FALSE)/100</f>
        <v>#N/A</v>
      </c>
      <c r="G148" s="2"/>
      <c r="I148" s="9" t="e">
        <f t="shared" si="126"/>
        <v>#N/A</v>
      </c>
      <c r="J148" s="2" t="e">
        <f>VLOOKUP(J$1,EMD_Returns!$B:$XFD,MATCH('Headline Attribution'!$B148,EMD_Returns!$8:$8,0)-1,FALSE)/100</f>
        <v>#N/A</v>
      </c>
      <c r="K148" s="85" t="e">
        <f>VLOOKUP(K$1,EMD_Returns!$B:$XFD,MATCH('Headline Attribution'!$B148,EMD_Returns!$32:$32,0)-1,FALSE)/100</f>
        <v>#N/A</v>
      </c>
      <c r="L148" s="2">
        <f t="shared" si="171"/>
        <v>0</v>
      </c>
      <c r="M148" s="2" t="e">
        <f t="shared" si="172"/>
        <v>#N/A</v>
      </c>
      <c r="N148" s="2" t="e">
        <f t="shared" si="173"/>
        <v>#N/A</v>
      </c>
      <c r="O148" s="2" t="e">
        <f t="array" ref="O148">(PRODUCT($J$2:J148+1))-1</f>
        <v>#N/A</v>
      </c>
      <c r="P148" s="2" t="e">
        <f t="array" ref="P148">(PRODUCT($K$2:K148+1))-1</f>
        <v>#N/A</v>
      </c>
      <c r="Q148" s="69" t="e">
        <f t="shared" si="174"/>
        <v>#N/A</v>
      </c>
      <c r="R148" s="69" t="e">
        <f t="shared" si="175"/>
        <v>#N/A</v>
      </c>
      <c r="T148" s="3" t="e">
        <f t="shared" si="127"/>
        <v>#N/A</v>
      </c>
      <c r="U148" s="70" t="e">
        <f>VLOOKUP(U$1,Market_Values!B:XFD,MATCH('Headline Attribution'!$B148,EMD_Returns!$8:$8,0)-1,FALSE)</f>
        <v>#N/A</v>
      </c>
      <c r="V148" s="70" t="e">
        <f>VLOOKUP(V$1,Market_Values!$B:$XFD,MATCH('Headline Attribution'!$B148,EMD_Returns!$8:$8,0)-1,FALSE)</f>
        <v>#N/A</v>
      </c>
      <c r="W148" s="70" t="e">
        <f>VLOOKUP(W$1,Market_Values!$B:$XFD,MATCH('Headline Attribution'!$B148,EMD_Returns!$8:$8,0)-1,FALSE)</f>
        <v>#N/A</v>
      </c>
      <c r="X148" s="70" t="e">
        <f>VLOOKUP(X$1,Market_Values!$B:$XFD,MATCH('Headline Attribution'!$B148,EMD_Returns!$8:$8,0)-1,FALSE)</f>
        <v>#N/A</v>
      </c>
      <c r="Y148" s="70"/>
      <c r="Z148" s="71"/>
      <c r="AA148" s="3" t="e">
        <f t="shared" si="128"/>
        <v>#N/A</v>
      </c>
      <c r="AB148" s="72" t="e">
        <f t="shared" si="151"/>
        <v>#N/A</v>
      </c>
      <c r="AC148" s="72" t="e">
        <f t="shared" si="152"/>
        <v>#N/A</v>
      </c>
      <c r="AD148" s="72" t="e">
        <f t="shared" si="153"/>
        <v>#N/A</v>
      </c>
      <c r="AE148" s="72" t="e">
        <f t="shared" si="154"/>
        <v>#N/A</v>
      </c>
      <c r="AF148" s="72"/>
      <c r="AG148" s="2"/>
      <c r="AH148" s="9" t="e">
        <f t="shared" si="129"/>
        <v>#N/A</v>
      </c>
      <c r="AI148" s="2" t="e">
        <f t="array" ref="AI148">PRODUCT(AB$2:AB148+1)-1</f>
        <v>#N/A</v>
      </c>
      <c r="AJ148" s="2" t="e">
        <f t="array" ref="AJ148">PRODUCT($AC$2:AC148+1)-1</f>
        <v>#N/A</v>
      </c>
      <c r="AK148" s="2" t="e" cm="1">
        <f t="array" ref="AK148">PRODUCT($AD$119:AD148+1)-1</f>
        <v>#N/A</v>
      </c>
      <c r="AL148" s="2" t="e">
        <f t="array" ref="AL148">PRODUCT(AE$2:AE148+1)-1</f>
        <v>#N/A</v>
      </c>
      <c r="AM148" s="2"/>
      <c r="AN148" s="2"/>
      <c r="AO148" s="3" t="e">
        <f t="shared" si="130"/>
        <v>#N/A</v>
      </c>
      <c r="AP148" s="2" t="e">
        <f t="shared" si="155"/>
        <v>#N/A</v>
      </c>
      <c r="AQ148" s="2">
        <f t="shared" si="131"/>
        <v>0</v>
      </c>
      <c r="AR148" s="2" t="e">
        <f t="shared" si="156"/>
        <v>#N/A</v>
      </c>
      <c r="AS148" s="2" t="e">
        <f t="shared" si="176"/>
        <v>#N/A</v>
      </c>
      <c r="AT148" s="2" t="e">
        <f t="array" ref="AT148">PRODUCT($AP$2:AP148+1)-1</f>
        <v>#N/A</v>
      </c>
      <c r="AU148" s="2" t="e">
        <f t="shared" si="132"/>
        <v>#N/A</v>
      </c>
      <c r="AV148" s="69" t="e">
        <f t="shared" si="177"/>
        <v>#N/A</v>
      </c>
      <c r="AW148" s="69" t="e">
        <f t="shared" si="133"/>
        <v>#N/A</v>
      </c>
      <c r="AX148" s="2"/>
      <c r="AY148" s="2" t="e">
        <f t="shared" si="165"/>
        <v>#N/A</v>
      </c>
      <c r="AZ148" s="2" t="e">
        <f t="shared" si="166"/>
        <v>#N/A</v>
      </c>
      <c r="BA148" s="2" t="e">
        <f t="shared" si="178"/>
        <v>#N/A</v>
      </c>
      <c r="BB148" s="2" t="e">
        <f t="shared" si="167"/>
        <v>#N/A</v>
      </c>
      <c r="BC148" s="2"/>
      <c r="BD148" s="78" t="e">
        <f t="shared" si="134"/>
        <v>#N/A</v>
      </c>
      <c r="BE148" s="2" t="e">
        <f t="shared" si="168"/>
        <v>#N/A</v>
      </c>
      <c r="BF148" s="72" t="e">
        <f t="shared" si="157"/>
        <v>#N/A</v>
      </c>
      <c r="BG148" s="2" t="e" cm="1">
        <f t="array" ref="BG148">(PRODUCT(BF$2:BF148+1))-1</f>
        <v>#N/A</v>
      </c>
      <c r="BH148" s="72" t="e">
        <f t="shared" si="158"/>
        <v>#N/A</v>
      </c>
      <c r="BI148" s="73" t="e">
        <f t="shared" si="159"/>
        <v>#N/A</v>
      </c>
      <c r="BJ148" s="74" t="e">
        <f>SUM($BI$2:BI148)</f>
        <v>#N/A</v>
      </c>
      <c r="BK148" s="72" t="e">
        <f t="shared" si="135"/>
        <v>#N/A</v>
      </c>
      <c r="BL148" s="2" t="e">
        <f>SUM($BK$2:BK148)</f>
        <v>#N/A</v>
      </c>
      <c r="BM148" s="2"/>
      <c r="BN148" s="79" t="e">
        <f t="shared" si="136"/>
        <v>#N/A</v>
      </c>
      <c r="BO148" s="2" t="e">
        <f t="array" ref="BO148">(PRODUCT(AB$2:AB148+1)-1)-(PRODUCT($K$2:$K148+1)-1)</f>
        <v>#N/A</v>
      </c>
      <c r="BP148" s="2" t="e">
        <f t="array" ref="BP148">AJ148-(PRODUCT($K$2:K148+1)-1)</f>
        <v>#N/A</v>
      </c>
      <c r="BQ148" s="2" t="e" cm="1">
        <f t="array" ref="BQ148">AK148-(PRODUCT($L$2:L148+1)-1)</f>
        <v>#N/A</v>
      </c>
      <c r="BR148" s="2" t="e">
        <f t="array" ref="BR148">(PRODUCT(AE$2:AE148+1)-1)-(PRODUCT($K$2:$K148+1)-1)</f>
        <v>#N/A</v>
      </c>
      <c r="BS148" s="2"/>
      <c r="BT148" s="3" t="e">
        <f t="shared" si="137"/>
        <v>#N/A</v>
      </c>
      <c r="BU148" s="2" t="e">
        <f t="shared" si="138"/>
        <v>#N/A</v>
      </c>
      <c r="BV148" s="2" t="e">
        <f t="shared" si="139"/>
        <v>#N/A</v>
      </c>
      <c r="BW148" s="2" t="e" cm="1">
        <f t="array" ref="BW148">PRODUCT($BU$2:BU148+1)-1</f>
        <v>#N/A</v>
      </c>
      <c r="BX148" s="2" t="e">
        <f t="array" ref="BX148">BW148-(PRODUCT($K$2:K148+1)-1)</f>
        <v>#N/A</v>
      </c>
      <c r="BY148" s="2" t="e">
        <f t="shared" si="140"/>
        <v>#N/A</v>
      </c>
      <c r="BZ148" s="2"/>
      <c r="CC148" s="3">
        <v>44854</v>
      </c>
      <c r="CD148" s="2">
        <v>-2.1955488743187197E-3</v>
      </c>
      <c r="CE148" s="2">
        <v>-7.0604075606576196E-3</v>
      </c>
      <c r="CF148" s="2" t="e">
        <f>NA()</f>
        <v>#N/A</v>
      </c>
      <c r="CG148" s="2">
        <v>-4.15530873797843E-3</v>
      </c>
      <c r="CH148" s="2">
        <v>-5.3473252621693002E-3</v>
      </c>
      <c r="CJ148" s="9">
        <f t="shared" si="141"/>
        <v>44854</v>
      </c>
      <c r="CK148" s="2">
        <f t="array" ref="CK148">PRODUCT(CD$2:CD148+1)-1</f>
        <v>-9.4380306817923199E-2</v>
      </c>
      <c r="CL148" s="2">
        <f t="array" ref="CL148">PRODUCT(CE$2:CE148+1)-1</f>
        <v>-9.7276181747588342E-2</v>
      </c>
      <c r="CM148" s="2"/>
      <c r="CN148" s="2">
        <f t="array" ref="CN148">PRODUCT(CG$2:CG148+1)-1</f>
        <v>-0.1409626143256838</v>
      </c>
      <c r="CO148" s="2">
        <f t="array" ref="CO148">PRODUCT(CH$2:CH148+1)-1</f>
        <v>-0.15300153463252575</v>
      </c>
      <c r="CQ148" s="9">
        <f t="shared" si="142"/>
        <v>44854</v>
      </c>
      <c r="CR148" s="72">
        <f t="shared" si="143"/>
        <v>5.862122781460255E-2</v>
      </c>
      <c r="CS148" s="72">
        <f t="shared" si="144"/>
        <v>5.5725352884937407E-2</v>
      </c>
      <c r="CT148" s="72"/>
      <c r="CU148" s="72">
        <f t="shared" si="145"/>
        <v>1.2038920306841949E-2</v>
      </c>
      <c r="CV148" s="72"/>
      <c r="CW148" s="3">
        <f t="shared" si="146"/>
        <v>44854</v>
      </c>
      <c r="CX148" s="75">
        <f t="shared" si="160"/>
        <v>85.593953332742487</v>
      </c>
      <c r="CY148" s="75">
        <f t="shared" si="161"/>
        <v>84.327191094875928</v>
      </c>
      <c r="CZ148" s="75">
        <f t="shared" si="162"/>
        <v>101.50219901957998</v>
      </c>
      <c r="DA148" s="72">
        <f>(CZ148/MAX($CZ$2:CZ148))-1</f>
        <v>-1.4936637822271503E-4</v>
      </c>
      <c r="DC148" s="3">
        <f t="shared" si="147"/>
        <v>44854</v>
      </c>
      <c r="DD148" s="2">
        <f t="shared" si="148"/>
        <v>3.1517763878505804E-3</v>
      </c>
      <c r="DE148" s="2">
        <f t="shared" si="149"/>
        <v>-1.7130822984883195E-3</v>
      </c>
      <c r="DF148" s="2" t="e">
        <f>NA()</f>
        <v>#N/A</v>
      </c>
      <c r="DG148" s="2">
        <f t="shared" si="150"/>
        <v>1.1920165241908701E-3</v>
      </c>
      <c r="DH148" s="69"/>
      <c r="DI148" s="3">
        <f t="shared" si="122"/>
        <v>44854</v>
      </c>
      <c r="DJ148" s="2">
        <f t="shared" si="123"/>
        <v>8.1903730785678072E-2</v>
      </c>
      <c r="DK148" s="2">
        <f t="shared" si="124"/>
        <v>4.8107152633742191E-2</v>
      </c>
      <c r="DL148" s="2" t="e">
        <f>NA()</f>
        <v>#N/A</v>
      </c>
      <c r="DM148" s="2">
        <f t="shared" si="125"/>
        <v>2.3869369365795211E-2</v>
      </c>
      <c r="DO148" s="2">
        <f t="shared" si="163"/>
        <v>1.8178782306834108E-2</v>
      </c>
      <c r="DP148" s="72">
        <f t="shared" si="164"/>
        <v>1.1920165241908701E-3</v>
      </c>
      <c r="DQ148" s="72">
        <v>1.0999999999999999E-2</v>
      </c>
      <c r="DR148" s="72">
        <f t="shared" si="169"/>
        <v>7.2129043325251739E-4</v>
      </c>
      <c r="DS148" s="2" cm="1">
        <f t="array" ref="DS148">PRODUCT($DR$68:DR148+1)-1</f>
        <v>3.7805567777071669E-3</v>
      </c>
      <c r="DT148" s="2" cm="1">
        <f t="array" ref="DT148">PRODUCT($DP$68:DP148+1)-1</f>
        <v>5.5676365807117989E-3</v>
      </c>
      <c r="DU148" s="72">
        <f>DS148-MAX($DS$68:DS148)</f>
        <v>0</v>
      </c>
    </row>
    <row r="149" spans="1:156" x14ac:dyDescent="0.3">
      <c r="A149" s="3" t="e">
        <f t="shared" si="170"/>
        <v>#N/A</v>
      </c>
      <c r="B149" s="47" t="e">
        <f>NA()</f>
        <v>#N/A</v>
      </c>
      <c r="C149" s="2" t="e">
        <f>VLOOKUP(C$1,EMD_Returns!$B:$XFD,MATCH('Headline Attribution'!$B149,EMD_Returns!$8:$8,0)-1,FALSE)/100</f>
        <v>#N/A</v>
      </c>
      <c r="D149" s="2" t="e">
        <f>VLOOKUP(D$1,EMD_Returns!$B:$XFD,MATCH('Headline Attribution'!$B149,EMD_Returns!$8:$8,0)-1,FALSE)/100</f>
        <v>#N/A</v>
      </c>
      <c r="E149" s="2" t="e">
        <f>VLOOKUP(E$1,EMD_Returns!$B:$XFD,MATCH('Headline Attribution'!$B149,EMD_Returns!$8:$8,0)-1,FALSE)/100</f>
        <v>#N/A</v>
      </c>
      <c r="F149" s="2" t="e">
        <f>VLOOKUP(F$1,EMD_Returns!$B:$XFD,MATCH('Headline Attribution'!$B149,EMD_Returns!$8:$8,0)-1,FALSE)/100</f>
        <v>#N/A</v>
      </c>
      <c r="G149" s="2"/>
      <c r="I149" s="9" t="e">
        <f t="shared" si="126"/>
        <v>#N/A</v>
      </c>
      <c r="J149" s="2" t="e">
        <f>VLOOKUP(J$1,EMD_Returns!$B:$XFD,MATCH('Headline Attribution'!$B149,EMD_Returns!$8:$8,0)-1,FALSE)/100</f>
        <v>#N/A</v>
      </c>
      <c r="K149" s="85" t="e">
        <f>VLOOKUP(K$1,EMD_Returns!$B:$XFD,MATCH('Headline Attribution'!$B149,EMD_Returns!$32:$32,0)-1,FALSE)/100</f>
        <v>#N/A</v>
      </c>
      <c r="L149" s="2">
        <f t="shared" si="171"/>
        <v>0</v>
      </c>
      <c r="M149" s="2" t="e">
        <f t="shared" si="172"/>
        <v>#N/A</v>
      </c>
      <c r="N149" s="2" t="e">
        <f t="shared" si="173"/>
        <v>#N/A</v>
      </c>
      <c r="O149" s="2" t="e">
        <f t="array" ref="O149">(PRODUCT($J$2:J149+1))-1</f>
        <v>#N/A</v>
      </c>
      <c r="P149" s="2" t="e">
        <f t="array" ref="P149">(PRODUCT($K$2:K149+1))-1</f>
        <v>#N/A</v>
      </c>
      <c r="Q149" s="69" t="e">
        <f t="shared" si="174"/>
        <v>#N/A</v>
      </c>
      <c r="R149" s="69" t="e">
        <f t="shared" si="175"/>
        <v>#N/A</v>
      </c>
      <c r="T149" s="3" t="e">
        <f t="shared" si="127"/>
        <v>#N/A</v>
      </c>
      <c r="U149" s="70" t="e">
        <f>VLOOKUP(U$1,Market_Values!B:XFD,MATCH('Headline Attribution'!$B149,EMD_Returns!$8:$8,0)-1,FALSE)</f>
        <v>#N/A</v>
      </c>
      <c r="V149" s="70" t="e">
        <f>VLOOKUP(V$1,Market_Values!$B:$XFD,MATCH('Headline Attribution'!$B149,EMD_Returns!$8:$8,0)-1,FALSE)</f>
        <v>#N/A</v>
      </c>
      <c r="W149" s="70" t="e">
        <f>VLOOKUP(W$1,Market_Values!$B:$XFD,MATCH('Headline Attribution'!$B149,EMD_Returns!$8:$8,0)-1,FALSE)</f>
        <v>#N/A</v>
      </c>
      <c r="X149" s="70" t="e">
        <f>VLOOKUP(X$1,Market_Values!$B:$XFD,MATCH('Headline Attribution'!$B149,EMD_Returns!$8:$8,0)-1,FALSE)</f>
        <v>#N/A</v>
      </c>
      <c r="Y149" s="70"/>
      <c r="Z149" s="71"/>
      <c r="AA149" s="3" t="e">
        <f t="shared" si="128"/>
        <v>#N/A</v>
      </c>
      <c r="AB149" s="72" t="e">
        <f t="shared" si="151"/>
        <v>#N/A</v>
      </c>
      <c r="AC149" s="72" t="e">
        <f t="shared" si="152"/>
        <v>#N/A</v>
      </c>
      <c r="AD149" s="72" t="e">
        <f t="shared" si="153"/>
        <v>#N/A</v>
      </c>
      <c r="AE149" s="72" t="e">
        <f t="shared" si="154"/>
        <v>#N/A</v>
      </c>
      <c r="AF149" s="72"/>
      <c r="AG149" s="2"/>
      <c r="AH149" s="9" t="e">
        <f t="shared" si="129"/>
        <v>#N/A</v>
      </c>
      <c r="AI149" s="2" t="e">
        <f t="array" ref="AI149">PRODUCT(AB$2:AB149+1)-1</f>
        <v>#N/A</v>
      </c>
      <c r="AJ149" s="2" t="e">
        <f t="array" ref="AJ149">PRODUCT($AC$2:AC149+1)-1</f>
        <v>#N/A</v>
      </c>
      <c r="AK149" s="2" t="e" cm="1">
        <f t="array" ref="AK149">PRODUCT($AD$119:AD149+1)-1</f>
        <v>#N/A</v>
      </c>
      <c r="AL149" s="2" t="e">
        <f t="array" ref="AL149">PRODUCT(AE$2:AE149+1)-1</f>
        <v>#N/A</v>
      </c>
      <c r="AM149" s="2"/>
      <c r="AN149" s="2"/>
      <c r="AO149" s="3" t="e">
        <f t="shared" si="130"/>
        <v>#N/A</v>
      </c>
      <c r="AP149" s="2" t="e">
        <f t="shared" si="155"/>
        <v>#N/A</v>
      </c>
      <c r="AQ149" s="2">
        <f t="shared" si="131"/>
        <v>0</v>
      </c>
      <c r="AR149" s="2" t="e">
        <f t="shared" si="156"/>
        <v>#N/A</v>
      </c>
      <c r="AS149" s="2" t="e">
        <f t="shared" si="176"/>
        <v>#N/A</v>
      </c>
      <c r="AT149" s="2" t="e">
        <f t="array" ref="AT149">PRODUCT($AP$2:AP149+1)-1</f>
        <v>#N/A</v>
      </c>
      <c r="AU149" s="2" t="e">
        <f t="shared" si="132"/>
        <v>#N/A</v>
      </c>
      <c r="AV149" s="69" t="e">
        <f t="shared" si="177"/>
        <v>#N/A</v>
      </c>
      <c r="AW149" s="69" t="e">
        <f t="shared" si="133"/>
        <v>#N/A</v>
      </c>
      <c r="AX149" s="2"/>
      <c r="AY149" s="2" t="e">
        <f t="shared" si="165"/>
        <v>#N/A</v>
      </c>
      <c r="AZ149" s="2" t="e">
        <f t="shared" si="166"/>
        <v>#N/A</v>
      </c>
      <c r="BA149" s="2" t="e">
        <f t="shared" si="178"/>
        <v>#N/A</v>
      </c>
      <c r="BB149" s="2" t="e">
        <f t="shared" si="167"/>
        <v>#N/A</v>
      </c>
      <c r="BC149" s="2"/>
      <c r="BD149" s="78" t="e">
        <f t="shared" si="134"/>
        <v>#N/A</v>
      </c>
      <c r="BE149" s="2" t="e">
        <f t="shared" si="168"/>
        <v>#N/A</v>
      </c>
      <c r="BF149" s="72" t="e">
        <f t="shared" si="157"/>
        <v>#N/A</v>
      </c>
      <c r="BG149" s="2" t="e" cm="1">
        <f t="array" ref="BG149">(PRODUCT(BF$2:BF149+1))-1</f>
        <v>#N/A</v>
      </c>
      <c r="BH149" s="72" t="e">
        <f t="shared" si="158"/>
        <v>#N/A</v>
      </c>
      <c r="BI149" s="73" t="e">
        <f t="shared" si="159"/>
        <v>#N/A</v>
      </c>
      <c r="BJ149" s="74" t="e">
        <f>SUM($BI$2:BI149)</f>
        <v>#N/A</v>
      </c>
      <c r="BK149" s="72" t="e">
        <f t="shared" si="135"/>
        <v>#N/A</v>
      </c>
      <c r="BL149" s="2" t="e">
        <f>SUM($BK$2:BK149)</f>
        <v>#N/A</v>
      </c>
      <c r="BM149" s="2"/>
      <c r="BN149" s="79" t="e">
        <f t="shared" si="136"/>
        <v>#N/A</v>
      </c>
      <c r="BO149" s="2" t="e">
        <f t="array" ref="BO149">(PRODUCT(AB$2:AB149+1)-1)-(PRODUCT($K$2:$K149+1)-1)</f>
        <v>#N/A</v>
      </c>
      <c r="BP149" s="2" t="e">
        <f t="array" ref="BP149">AJ149-(PRODUCT($K$2:K149+1)-1)</f>
        <v>#N/A</v>
      </c>
      <c r="BQ149" s="2" t="e" cm="1">
        <f t="array" ref="BQ149">AK149-(PRODUCT($L$2:L149+1)-1)</f>
        <v>#N/A</v>
      </c>
      <c r="BR149" s="2" t="e">
        <f t="array" ref="BR149">(PRODUCT(AE$2:AE149+1)-1)-(PRODUCT($K$2:$K149+1)-1)</f>
        <v>#N/A</v>
      </c>
      <c r="BS149" s="2"/>
      <c r="BT149" s="3" t="e">
        <f t="shared" si="137"/>
        <v>#N/A</v>
      </c>
      <c r="BU149" s="2" t="e">
        <f t="shared" si="138"/>
        <v>#N/A</v>
      </c>
      <c r="BV149" s="2" t="e">
        <f t="shared" si="139"/>
        <v>#N/A</v>
      </c>
      <c r="BW149" s="2" t="e" cm="1">
        <f t="array" ref="BW149">PRODUCT($BU$2:BU149+1)-1</f>
        <v>#N/A</v>
      </c>
      <c r="BX149" s="2" t="e">
        <f t="array" ref="BX149">BW149-(PRODUCT($K$2:K149+1)-1)</f>
        <v>#N/A</v>
      </c>
      <c r="BY149" s="2" t="e">
        <f t="shared" si="140"/>
        <v>#N/A</v>
      </c>
      <c r="BZ149" s="2"/>
      <c r="CC149" s="3">
        <v>44855</v>
      </c>
      <c r="CD149" s="2">
        <v>4.76044298882461E-3</v>
      </c>
      <c r="CE149" s="2">
        <v>9.0808889605880107E-3</v>
      </c>
      <c r="CF149" s="2" t="e">
        <f>NA()</f>
        <v>#N/A</v>
      </c>
      <c r="CG149" s="2">
        <v>8.3679691580287301E-3</v>
      </c>
      <c r="CH149" s="2">
        <v>9.3468720047849008E-3</v>
      </c>
      <c r="CJ149" s="9">
        <f t="shared" si="141"/>
        <v>44855</v>
      </c>
      <c r="CK149" s="2">
        <f t="array" ref="CK149">PRODUCT(CD$2:CD149+1)-1</f>
        <v>-9.006915589897313E-2</v>
      </c>
      <c r="CL149" s="2">
        <f t="array" ref="CL149">PRODUCT(CE$2:CE149+1)-1</f>
        <v>-8.9078646991960109E-2</v>
      </c>
      <c r="CM149" s="2"/>
      <c r="CN149" s="2">
        <f t="array" ref="CN149">PRODUCT(CG$2:CG149+1)-1</f>
        <v>-0.13377421597676753</v>
      </c>
      <c r="CO149" s="2">
        <f t="array" ref="CO149">PRODUCT(CH$2:CH149+1)-1</f>
        <v>-0.14508474838848673</v>
      </c>
      <c r="CQ149" s="9">
        <f t="shared" si="142"/>
        <v>44855</v>
      </c>
      <c r="CR149" s="72">
        <f t="shared" si="143"/>
        <v>5.5015592489513598E-2</v>
      </c>
      <c r="CS149" s="72">
        <f t="shared" si="144"/>
        <v>5.600610139652662E-2</v>
      </c>
      <c r="CT149" s="72"/>
      <c r="CU149" s="72">
        <f t="shared" si="145"/>
        <v>1.1310532411719199E-2</v>
      </c>
      <c r="CV149" s="72"/>
      <c r="CW149" s="3">
        <f t="shared" si="146"/>
        <v>44855</v>
      </c>
      <c r="CX149" s="75">
        <f t="shared" si="160"/>
        <v>86.310200894344632</v>
      </c>
      <c r="CY149" s="75">
        <f t="shared" si="161"/>
        <v>85.115386556562768</v>
      </c>
      <c r="CZ149" s="75">
        <f t="shared" si="162"/>
        <v>101.40375834043573</v>
      </c>
      <c r="DA149" s="72">
        <f>(CZ149/MAX($CZ$2:CZ149))-1</f>
        <v>-1.1190594131247344E-3</v>
      </c>
      <c r="DC149" s="3">
        <f t="shared" si="147"/>
        <v>44855</v>
      </c>
      <c r="DD149" s="2">
        <f t="shared" si="148"/>
        <v>-4.5864290159602908E-3</v>
      </c>
      <c r="DE149" s="2">
        <f t="shared" si="149"/>
        <v>-2.6598304419689009E-4</v>
      </c>
      <c r="DF149" s="2" t="e">
        <f>NA()</f>
        <v>#N/A</v>
      </c>
      <c r="DG149" s="2">
        <f t="shared" si="150"/>
        <v>-9.7890284675617063E-4</v>
      </c>
      <c r="DH149" s="69"/>
      <c r="DI149" s="3">
        <f t="shared" si="122"/>
        <v>44855</v>
      </c>
      <c r="DJ149" s="2">
        <f t="shared" si="123"/>
        <v>8.3981750378525302E-2</v>
      </c>
      <c r="DK149" s="2">
        <f t="shared" si="124"/>
        <v>4.7993666395447811E-2</v>
      </c>
      <c r="DL149" s="2" t="e">
        <f>NA()</f>
        <v>#N/A</v>
      </c>
      <c r="DM149" s="2">
        <f t="shared" si="125"/>
        <v>2.4308146177491084E-2</v>
      </c>
      <c r="DO149" s="2">
        <f t="shared" si="163"/>
        <v>1.8141744550371961E-2</v>
      </c>
      <c r="DP149" s="72">
        <f t="shared" si="164"/>
        <v>-9.7890284675617063E-4</v>
      </c>
      <c r="DQ149" s="72">
        <v>1.0999999999999999E-2</v>
      </c>
      <c r="DR149" s="72">
        <f t="shared" si="169"/>
        <v>-5.9354442371404128E-4</v>
      </c>
      <c r="DS149" s="2" cm="1">
        <f t="array" ref="DS149">PRODUCT($DR$68:DR149+1)-1</f>
        <v>3.184768425599227E-3</v>
      </c>
      <c r="DT149" s="2" cm="1">
        <f t="array" ref="DT149">PRODUCT($DP$68:DP149+1)-1</f>
        <v>4.5832835586570031E-3</v>
      </c>
      <c r="DU149" s="72">
        <f>DS149-MAX($DS$68:DS149)</f>
        <v>-5.957883521079399E-4</v>
      </c>
    </row>
    <row r="150" spans="1:156" x14ac:dyDescent="0.3">
      <c r="A150" s="3" t="e">
        <f t="shared" si="170"/>
        <v>#N/A</v>
      </c>
      <c r="B150" s="47" t="e">
        <f>NA()</f>
        <v>#N/A</v>
      </c>
      <c r="C150" s="2" t="e">
        <f>VLOOKUP(C$1,EMD_Returns!$B:$XFD,MATCH('Headline Attribution'!$B150,EMD_Returns!$8:$8,0)-1,FALSE)/100</f>
        <v>#N/A</v>
      </c>
      <c r="D150" s="2" t="e">
        <f>VLOOKUP(D$1,EMD_Returns!$B:$XFD,MATCH('Headline Attribution'!$B150,EMD_Returns!$8:$8,0)-1,FALSE)/100</f>
        <v>#N/A</v>
      </c>
      <c r="E150" s="2" t="e">
        <f>VLOOKUP(E$1,EMD_Returns!$B:$XFD,MATCH('Headline Attribution'!$B150,EMD_Returns!$8:$8,0)-1,FALSE)/100</f>
        <v>#N/A</v>
      </c>
      <c r="F150" s="2" t="e">
        <f>VLOOKUP(F$1,EMD_Returns!$B:$XFD,MATCH('Headline Attribution'!$B150,EMD_Returns!$8:$8,0)-1,FALSE)/100</f>
        <v>#N/A</v>
      </c>
      <c r="G150" s="2"/>
      <c r="I150" s="9" t="e">
        <f t="shared" si="126"/>
        <v>#N/A</v>
      </c>
      <c r="J150" s="2" t="e">
        <f>VLOOKUP(J$1,EMD_Returns!$B:$XFD,MATCH('Headline Attribution'!$B150,EMD_Returns!$8:$8,0)-1,FALSE)/100</f>
        <v>#N/A</v>
      </c>
      <c r="K150" s="85" t="e">
        <f>VLOOKUP(K$1,EMD_Returns!$B:$XFD,MATCH('Headline Attribution'!$B150,EMD_Returns!$32:$32,0)-1,FALSE)/100</f>
        <v>#N/A</v>
      </c>
      <c r="L150" s="2">
        <f t="shared" si="171"/>
        <v>0</v>
      </c>
      <c r="M150" s="2" t="e">
        <f t="shared" si="172"/>
        <v>#N/A</v>
      </c>
      <c r="N150" s="2" t="e">
        <f t="shared" si="173"/>
        <v>#N/A</v>
      </c>
      <c r="O150" s="2" t="e">
        <f t="array" ref="O150">(PRODUCT($J$2:J150+1))-1</f>
        <v>#N/A</v>
      </c>
      <c r="P150" s="2" t="e">
        <f t="array" ref="P150">(PRODUCT($K$2:K150+1))-1</f>
        <v>#N/A</v>
      </c>
      <c r="Q150" s="69" t="e">
        <f t="shared" si="174"/>
        <v>#N/A</v>
      </c>
      <c r="R150" s="69" t="e">
        <f t="shared" si="175"/>
        <v>#N/A</v>
      </c>
      <c r="T150" s="3" t="e">
        <f t="shared" si="127"/>
        <v>#N/A</v>
      </c>
      <c r="U150" s="70" t="e">
        <f>VLOOKUP(U$1,Market_Values!B:XFD,MATCH('Headline Attribution'!$B150,EMD_Returns!$8:$8,0)-1,FALSE)</f>
        <v>#N/A</v>
      </c>
      <c r="V150" s="70" t="e">
        <f>VLOOKUP(V$1,Market_Values!$B:$XFD,MATCH('Headline Attribution'!$B150,EMD_Returns!$8:$8,0)-1,FALSE)</f>
        <v>#N/A</v>
      </c>
      <c r="W150" s="70" t="e">
        <f>VLOOKUP(W$1,Market_Values!$B:$XFD,MATCH('Headline Attribution'!$B150,EMD_Returns!$8:$8,0)-1,FALSE)</f>
        <v>#N/A</v>
      </c>
      <c r="X150" s="70" t="e">
        <f>VLOOKUP(X$1,Market_Values!$B:$XFD,MATCH('Headline Attribution'!$B150,EMD_Returns!$8:$8,0)-1,FALSE)</f>
        <v>#N/A</v>
      </c>
      <c r="Y150" s="70"/>
      <c r="Z150" s="71"/>
      <c r="AA150" s="3" t="e">
        <f t="shared" si="128"/>
        <v>#N/A</v>
      </c>
      <c r="AB150" s="72" t="e">
        <f t="shared" si="151"/>
        <v>#N/A</v>
      </c>
      <c r="AC150" s="72" t="e">
        <f t="shared" si="152"/>
        <v>#N/A</v>
      </c>
      <c r="AD150" s="72" t="e">
        <f t="shared" si="153"/>
        <v>#N/A</v>
      </c>
      <c r="AE150" s="72" t="e">
        <f t="shared" si="154"/>
        <v>#N/A</v>
      </c>
      <c r="AF150" s="72"/>
      <c r="AG150" s="2"/>
      <c r="AH150" s="9" t="e">
        <f t="shared" si="129"/>
        <v>#N/A</v>
      </c>
      <c r="AI150" s="2" t="e">
        <f t="array" ref="AI150">PRODUCT(AB$2:AB150+1)-1</f>
        <v>#N/A</v>
      </c>
      <c r="AJ150" s="2" t="e">
        <f t="array" ref="AJ150">PRODUCT($AC$2:AC150+1)-1</f>
        <v>#N/A</v>
      </c>
      <c r="AK150" s="2" t="e" cm="1">
        <f t="array" ref="AK150">PRODUCT($AD$119:AD150+1)-1</f>
        <v>#N/A</v>
      </c>
      <c r="AL150" s="2" t="e">
        <f t="array" ref="AL150">PRODUCT(AE$2:AE150+1)-1</f>
        <v>#N/A</v>
      </c>
      <c r="AM150" s="2"/>
      <c r="AN150" s="2"/>
      <c r="AO150" s="3" t="e">
        <f t="shared" si="130"/>
        <v>#N/A</v>
      </c>
      <c r="AP150" s="2" t="e">
        <f t="shared" si="155"/>
        <v>#N/A</v>
      </c>
      <c r="AQ150" s="2">
        <f t="shared" si="131"/>
        <v>0</v>
      </c>
      <c r="AR150" s="2" t="e">
        <f t="shared" si="156"/>
        <v>#N/A</v>
      </c>
      <c r="AS150" s="2" t="e">
        <f t="shared" si="176"/>
        <v>#N/A</v>
      </c>
      <c r="AT150" s="2" t="e">
        <f t="array" ref="AT150">PRODUCT($AP$2:AP150+1)-1</f>
        <v>#N/A</v>
      </c>
      <c r="AU150" s="2" t="e">
        <f t="shared" si="132"/>
        <v>#N/A</v>
      </c>
      <c r="AV150" s="69" t="e">
        <f t="shared" si="177"/>
        <v>#N/A</v>
      </c>
      <c r="AW150" s="69" t="e">
        <f t="shared" si="133"/>
        <v>#N/A</v>
      </c>
      <c r="AX150" s="2"/>
      <c r="AY150" s="2" t="e">
        <f t="shared" si="165"/>
        <v>#N/A</v>
      </c>
      <c r="AZ150" s="2" t="e">
        <f t="shared" si="166"/>
        <v>#N/A</v>
      </c>
      <c r="BA150" s="2" t="e">
        <f t="shared" si="178"/>
        <v>#N/A</v>
      </c>
      <c r="BB150" s="2" t="e">
        <f t="shared" si="167"/>
        <v>#N/A</v>
      </c>
      <c r="BC150" s="2"/>
      <c r="BD150" s="78" t="e">
        <f t="shared" si="134"/>
        <v>#N/A</v>
      </c>
      <c r="BE150" s="2" t="e">
        <f t="shared" si="168"/>
        <v>#N/A</v>
      </c>
      <c r="BF150" s="72" t="e">
        <f t="shared" si="157"/>
        <v>#N/A</v>
      </c>
      <c r="BG150" s="2" t="e" cm="1">
        <f t="array" ref="BG150">(PRODUCT(BF$2:BF150+1))-1</f>
        <v>#N/A</v>
      </c>
      <c r="BH150" s="72" t="e">
        <f t="shared" si="158"/>
        <v>#N/A</v>
      </c>
      <c r="BI150" s="73" t="e">
        <f t="shared" si="159"/>
        <v>#N/A</v>
      </c>
      <c r="BJ150" s="74" t="e">
        <f>SUM($BI$2:BI150)</f>
        <v>#N/A</v>
      </c>
      <c r="BK150" s="72" t="e">
        <f t="shared" si="135"/>
        <v>#N/A</v>
      </c>
      <c r="BL150" s="2" t="e">
        <f>SUM($BK$2:BK150)</f>
        <v>#N/A</v>
      </c>
      <c r="BM150" s="2"/>
      <c r="BN150" s="79" t="e">
        <f t="shared" si="136"/>
        <v>#N/A</v>
      </c>
      <c r="BO150" s="2" t="e">
        <f t="array" ref="BO150">(PRODUCT(AB$2:AB150+1)-1)-(PRODUCT($K$2:$K150+1)-1)</f>
        <v>#N/A</v>
      </c>
      <c r="BP150" s="2" t="e">
        <f t="array" ref="BP150">AJ150-(PRODUCT($K$2:K150+1)-1)</f>
        <v>#N/A</v>
      </c>
      <c r="BQ150" s="2" t="e" cm="1">
        <f t="array" ref="BQ150">AK150-(PRODUCT($L$2:L150+1)-1)</f>
        <v>#N/A</v>
      </c>
      <c r="BR150" s="2" t="e">
        <f t="array" ref="BR150">(PRODUCT(AE$2:AE150+1)-1)-(PRODUCT($K$2:$K150+1)-1)</f>
        <v>#N/A</v>
      </c>
      <c r="BS150" s="2"/>
      <c r="BT150" s="3" t="e">
        <f t="shared" si="137"/>
        <v>#N/A</v>
      </c>
      <c r="BU150" s="2" t="e">
        <f t="shared" si="138"/>
        <v>#N/A</v>
      </c>
      <c r="BV150" s="2" t="e">
        <f t="shared" si="139"/>
        <v>#N/A</v>
      </c>
      <c r="BW150" s="2" t="e" cm="1">
        <f t="array" ref="BW150">PRODUCT($BU$2:BU150+1)-1</f>
        <v>#N/A</v>
      </c>
      <c r="BX150" s="2" t="e">
        <f t="array" ref="BX150">BW150-(PRODUCT($K$2:K150+1)-1)</f>
        <v>#N/A</v>
      </c>
      <c r="BY150" s="2" t="e">
        <f t="shared" si="140"/>
        <v>#N/A</v>
      </c>
      <c r="BZ150" s="2"/>
      <c r="CC150" s="3">
        <v>44858</v>
      </c>
      <c r="CD150" s="2">
        <v>4.9598755911695004E-3</v>
      </c>
      <c r="CE150" s="2">
        <v>5.4477577253431199E-3</v>
      </c>
      <c r="CF150" s="2" t="e">
        <f>NA()</f>
        <v>#N/A</v>
      </c>
      <c r="CG150" s="2">
        <v>5.0270928259530398E-3</v>
      </c>
      <c r="CH150" s="2">
        <v>3.8697700985292904E-3</v>
      </c>
      <c r="CJ150" s="9">
        <f t="shared" si="141"/>
        <v>44858</v>
      </c>
      <c r="CK150" s="2">
        <f t="array" ref="CK150">PRODUCT(CD$2:CD150+1)-1</f>
        <v>-8.5556012115664215E-2</v>
      </c>
      <c r="CL150" s="2">
        <f t="array" ref="CL150">PRODUCT(CE$2:CE150+1)-1</f>
        <v>-8.4116168153930526E-2</v>
      </c>
      <c r="CM150" s="2"/>
      <c r="CN150" s="2">
        <f t="array" ref="CN150">PRODUCT(CG$2:CG150+1)-1</f>
        <v>-0.12941961855224882</v>
      </c>
      <c r="CO150" s="2">
        <f t="array" ref="CO150">PRODUCT(CH$2:CH150+1)-1</f>
        <v>-0.14177642291102388</v>
      </c>
      <c r="CQ150" s="9">
        <f t="shared" si="142"/>
        <v>44858</v>
      </c>
      <c r="CR150" s="72">
        <f t="shared" si="143"/>
        <v>5.6220410795359665E-2</v>
      </c>
      <c r="CS150" s="72">
        <f t="shared" si="144"/>
        <v>5.7660254757093354E-2</v>
      </c>
      <c r="CT150" s="72"/>
      <c r="CU150" s="72">
        <f t="shared" si="145"/>
        <v>1.2356804358775064E-2</v>
      </c>
      <c r="CV150" s="72"/>
      <c r="CW150" s="3">
        <f t="shared" si="146"/>
        <v>44858</v>
      </c>
      <c r="CX150" s="75">
        <f t="shared" si="160"/>
        <v>86.744090286067163</v>
      </c>
      <c r="CY150" s="75">
        <f t="shared" si="161"/>
        <v>85.444763534384123</v>
      </c>
      <c r="CZ150" s="75">
        <f t="shared" si="162"/>
        <v>101.52066282114546</v>
      </c>
      <c r="DA150" s="72">
        <f>(CZ150/MAX($CZ$2:CZ150))-1</f>
        <v>0</v>
      </c>
      <c r="DC150" s="3">
        <f t="shared" si="147"/>
        <v>44858</v>
      </c>
      <c r="DD150" s="2">
        <f t="shared" si="148"/>
        <v>1.0901054926402099E-3</v>
      </c>
      <c r="DE150" s="2">
        <f t="shared" si="149"/>
        <v>1.5779876268138295E-3</v>
      </c>
      <c r="DF150" s="2" t="e">
        <f>NA()</f>
        <v>#N/A</v>
      </c>
      <c r="DG150" s="2">
        <f t="shared" si="150"/>
        <v>1.1573227274237494E-3</v>
      </c>
      <c r="DH150" s="69"/>
      <c r="DI150" s="3">
        <f t="shared" si="122"/>
        <v>44858</v>
      </c>
      <c r="DJ150" s="2">
        <f t="shared" si="123"/>
        <v>7.8981644330609183E-2</v>
      </c>
      <c r="DK150" s="2">
        <f t="shared" si="124"/>
        <v>4.4860698229165066E-2</v>
      </c>
      <c r="DL150" s="2" t="e">
        <f>NA()</f>
        <v>#N/A</v>
      </c>
      <c r="DM150" s="2">
        <f t="shared" si="125"/>
        <v>2.2787906497391416E-2</v>
      </c>
      <c r="DO150" s="2">
        <f t="shared" si="163"/>
        <v>1.8252766677222875E-2</v>
      </c>
      <c r="DP150" s="72">
        <f t="shared" si="164"/>
        <v>1.1573227274237494E-3</v>
      </c>
      <c r="DQ150" s="72">
        <v>1.0999999999999999E-2</v>
      </c>
      <c r="DR150" s="72">
        <f t="shared" si="169"/>
        <v>6.9745864979183381E-4</v>
      </c>
      <c r="DS150" s="2" cm="1">
        <f t="array" ref="DS150">PRODUCT($DR$68:DR150+1)-1</f>
        <v>3.8844483196771584E-3</v>
      </c>
      <c r="DT150" s="2" cm="1">
        <f t="array" ref="DT150">PRODUCT($DP$68:DP150+1)-1</f>
        <v>5.7459106243094027E-3</v>
      </c>
      <c r="DU150" s="72">
        <f>DS150-MAX($DS$68:DS150)</f>
        <v>0</v>
      </c>
    </row>
    <row r="151" spans="1:156" x14ac:dyDescent="0.3">
      <c r="A151" s="3" t="e">
        <f t="shared" si="170"/>
        <v>#N/A</v>
      </c>
      <c r="B151" s="47" t="e">
        <f>NA()</f>
        <v>#N/A</v>
      </c>
      <c r="C151" s="2" t="e">
        <f>VLOOKUP(C$1,EMD_Returns!$B:$XFD,MATCH('Headline Attribution'!$B151,EMD_Returns!$8:$8,0)-1,FALSE)/100</f>
        <v>#N/A</v>
      </c>
      <c r="D151" s="2" t="e">
        <f>VLOOKUP(D$1,EMD_Returns!$B:$XFD,MATCH('Headline Attribution'!$B151,EMD_Returns!$8:$8,0)-1,FALSE)/100</f>
        <v>#N/A</v>
      </c>
      <c r="E151" s="2" t="e">
        <f>VLOOKUP(E$1,EMD_Returns!$B:$XFD,MATCH('Headline Attribution'!$B151,EMD_Returns!$8:$8,0)-1,FALSE)/100</f>
        <v>#N/A</v>
      </c>
      <c r="F151" s="2" t="e">
        <f>VLOOKUP(F$1,EMD_Returns!$B:$XFD,MATCH('Headline Attribution'!$B151,EMD_Returns!$8:$8,0)-1,FALSE)/100</f>
        <v>#N/A</v>
      </c>
      <c r="G151" s="2"/>
      <c r="I151" s="9" t="e">
        <f t="shared" si="126"/>
        <v>#N/A</v>
      </c>
      <c r="J151" s="2" t="e">
        <f>VLOOKUP(J$1,EMD_Returns!$B:$XFD,MATCH('Headline Attribution'!$B151,EMD_Returns!$8:$8,0)-1,FALSE)/100</f>
        <v>#N/A</v>
      </c>
      <c r="K151" s="85" t="e">
        <f>VLOOKUP(K$1,EMD_Returns!$B:$XFD,MATCH('Headline Attribution'!$B151,EMD_Returns!$32:$32,0)-1,FALSE)/100</f>
        <v>#N/A</v>
      </c>
      <c r="L151" s="2">
        <f t="shared" si="171"/>
        <v>0</v>
      </c>
      <c r="M151" s="2" t="e">
        <f t="shared" si="172"/>
        <v>#N/A</v>
      </c>
      <c r="N151" s="2" t="e">
        <f t="shared" si="173"/>
        <v>#N/A</v>
      </c>
      <c r="O151" s="2" t="e">
        <f t="array" ref="O151">(PRODUCT($J$2:J151+1))-1</f>
        <v>#N/A</v>
      </c>
      <c r="P151" s="2" t="e">
        <f t="array" ref="P151">(PRODUCT($K$2:K151+1))-1</f>
        <v>#N/A</v>
      </c>
      <c r="Q151" s="69" t="e">
        <f t="shared" si="174"/>
        <v>#N/A</v>
      </c>
      <c r="R151" s="69" t="e">
        <f t="shared" si="175"/>
        <v>#N/A</v>
      </c>
      <c r="T151" s="3" t="e">
        <f t="shared" si="127"/>
        <v>#N/A</v>
      </c>
      <c r="U151" s="70" t="e">
        <f>VLOOKUP(U$1,Market_Values!B:XFD,MATCH('Headline Attribution'!$B151,EMD_Returns!$8:$8,0)-1,FALSE)</f>
        <v>#N/A</v>
      </c>
      <c r="V151" s="70" t="e">
        <f>VLOOKUP(V$1,Market_Values!$B:$XFD,MATCH('Headline Attribution'!$B151,EMD_Returns!$8:$8,0)-1,FALSE)</f>
        <v>#N/A</v>
      </c>
      <c r="W151" s="70" t="e">
        <f>VLOOKUP(W$1,Market_Values!$B:$XFD,MATCH('Headline Attribution'!$B151,EMD_Returns!$8:$8,0)-1,FALSE)</f>
        <v>#N/A</v>
      </c>
      <c r="X151" s="70" t="e">
        <f>VLOOKUP(X$1,Market_Values!$B:$XFD,MATCH('Headline Attribution'!$B151,EMD_Returns!$8:$8,0)-1,FALSE)</f>
        <v>#N/A</v>
      </c>
      <c r="Y151" s="70"/>
      <c r="Z151" s="71"/>
      <c r="AA151" s="3" t="e">
        <f t="shared" si="128"/>
        <v>#N/A</v>
      </c>
      <c r="AB151" s="72" t="e">
        <f t="shared" si="151"/>
        <v>#N/A</v>
      </c>
      <c r="AC151" s="72" t="e">
        <f t="shared" si="152"/>
        <v>#N/A</v>
      </c>
      <c r="AD151" s="72" t="e">
        <f t="shared" si="153"/>
        <v>#N/A</v>
      </c>
      <c r="AE151" s="72" t="e">
        <f t="shared" si="154"/>
        <v>#N/A</v>
      </c>
      <c r="AF151" s="72"/>
      <c r="AG151" s="2"/>
      <c r="AH151" s="9" t="e">
        <f t="shared" si="129"/>
        <v>#N/A</v>
      </c>
      <c r="AI151" s="2" t="e">
        <f t="array" ref="AI151">PRODUCT(AB$2:AB151+1)-1</f>
        <v>#N/A</v>
      </c>
      <c r="AJ151" s="2" t="e">
        <f t="array" ref="AJ151">PRODUCT($AC$2:AC151+1)-1</f>
        <v>#N/A</v>
      </c>
      <c r="AK151" s="2" t="e" cm="1">
        <f t="array" ref="AK151">PRODUCT($AD$119:AD151+1)-1</f>
        <v>#N/A</v>
      </c>
      <c r="AL151" s="2" t="e">
        <f t="array" ref="AL151">PRODUCT(AE$2:AE151+1)-1</f>
        <v>#N/A</v>
      </c>
      <c r="AM151" s="2"/>
      <c r="AN151" s="2"/>
      <c r="AO151" s="3" t="e">
        <f t="shared" si="130"/>
        <v>#N/A</v>
      </c>
      <c r="AP151" s="2" t="e">
        <f t="shared" si="155"/>
        <v>#N/A</v>
      </c>
      <c r="AQ151" s="2">
        <f t="shared" si="131"/>
        <v>0</v>
      </c>
      <c r="AR151" s="2" t="e">
        <f t="shared" si="156"/>
        <v>#N/A</v>
      </c>
      <c r="AS151" s="2" t="e">
        <f t="shared" si="176"/>
        <v>#N/A</v>
      </c>
      <c r="AT151" s="2" t="e">
        <f t="array" ref="AT151">PRODUCT($AP$2:AP151+1)-1</f>
        <v>#N/A</v>
      </c>
      <c r="AU151" s="2" t="e">
        <f t="shared" si="132"/>
        <v>#N/A</v>
      </c>
      <c r="AV151" s="69" t="e">
        <f t="shared" si="177"/>
        <v>#N/A</v>
      </c>
      <c r="AW151" s="69" t="e">
        <f t="shared" si="133"/>
        <v>#N/A</v>
      </c>
      <c r="AX151" s="2"/>
      <c r="AY151" s="2" t="e">
        <f t="shared" si="165"/>
        <v>#N/A</v>
      </c>
      <c r="AZ151" s="2" t="e">
        <f t="shared" si="166"/>
        <v>#N/A</v>
      </c>
      <c r="BA151" s="2" t="e">
        <f t="shared" si="178"/>
        <v>#N/A</v>
      </c>
      <c r="BB151" s="2" t="e">
        <f t="shared" si="167"/>
        <v>#N/A</v>
      </c>
      <c r="BC151" s="2"/>
      <c r="BD151" s="78" t="e">
        <f t="shared" si="134"/>
        <v>#N/A</v>
      </c>
      <c r="BE151" s="2" t="e">
        <f t="shared" si="168"/>
        <v>#N/A</v>
      </c>
      <c r="BF151" s="72" t="e">
        <f t="shared" si="157"/>
        <v>#N/A</v>
      </c>
      <c r="BG151" s="2" t="e" cm="1">
        <f t="array" ref="BG151">(PRODUCT(BF$2:BF151+1))-1</f>
        <v>#N/A</v>
      </c>
      <c r="BH151" s="72" t="e">
        <f t="shared" si="158"/>
        <v>#N/A</v>
      </c>
      <c r="BI151" s="73" t="e">
        <f t="shared" si="159"/>
        <v>#N/A</v>
      </c>
      <c r="BJ151" s="74" t="e">
        <f>SUM($BI$2:BI151)</f>
        <v>#N/A</v>
      </c>
      <c r="BK151" s="72" t="e">
        <f t="shared" si="135"/>
        <v>#N/A</v>
      </c>
      <c r="BL151" s="2" t="e">
        <f>SUM($BK$2:BK151)</f>
        <v>#N/A</v>
      </c>
      <c r="BM151" s="2"/>
      <c r="BN151" s="79" t="e">
        <f t="shared" si="136"/>
        <v>#N/A</v>
      </c>
      <c r="BO151" s="2" t="e">
        <f t="array" ref="BO151">(PRODUCT(AB$2:AB151+1)-1)-(PRODUCT($K$2:$K151+1)-1)</f>
        <v>#N/A</v>
      </c>
      <c r="BP151" s="2" t="e">
        <f t="array" ref="BP151">AJ151-(PRODUCT($K$2:K151+1)-1)</f>
        <v>#N/A</v>
      </c>
      <c r="BQ151" s="2" t="e" cm="1">
        <f t="array" ref="BQ151">AK151-(PRODUCT($L$2:L151+1)-1)</f>
        <v>#N/A</v>
      </c>
      <c r="BR151" s="2" t="e">
        <f t="array" ref="BR151">(PRODUCT(AE$2:AE151+1)-1)-(PRODUCT($K$2:$K151+1)-1)</f>
        <v>#N/A</v>
      </c>
      <c r="BS151" s="2"/>
      <c r="BT151" s="3" t="e">
        <f t="shared" si="137"/>
        <v>#N/A</v>
      </c>
      <c r="BU151" s="2" t="e">
        <f t="shared" si="138"/>
        <v>#N/A</v>
      </c>
      <c r="BV151" s="2" t="e">
        <f t="shared" si="139"/>
        <v>#N/A</v>
      </c>
      <c r="BW151" s="2" t="e" cm="1">
        <f t="array" ref="BW151">PRODUCT($BU$2:BU151+1)-1</f>
        <v>#N/A</v>
      </c>
      <c r="BX151" s="2" t="e">
        <f t="array" ref="BX151">BW151-(PRODUCT($K$2:K151+1)-1)</f>
        <v>#N/A</v>
      </c>
      <c r="BY151" s="2" t="e">
        <f t="shared" si="140"/>
        <v>#N/A</v>
      </c>
      <c r="BZ151" s="2"/>
      <c r="CB151" s="72"/>
      <c r="CC151" s="3">
        <v>44859</v>
      </c>
      <c r="CD151" s="2">
        <v>9.5717929115361998E-3</v>
      </c>
      <c r="CE151" s="2">
        <v>9.1934496316343796E-3</v>
      </c>
      <c r="CF151" s="2" t="e">
        <f>NA()</f>
        <v>#N/A</v>
      </c>
      <c r="CG151" s="2">
        <v>1.25647755173057E-2</v>
      </c>
      <c r="CH151" s="2">
        <v>1.3861822733673757E-2</v>
      </c>
      <c r="CJ151" s="9">
        <f t="shared" si="141"/>
        <v>44859</v>
      </c>
      <c r="CK151" s="2">
        <f t="array" ref="CK151">PRODUCT(CD$2:CD151+1)-1</f>
        <v>-7.6803143634436077E-2</v>
      </c>
      <c r="CL151" s="2">
        <f t="array" ref="CL151">PRODUCT(CE$2:CE151+1)-1</f>
        <v>-7.5696036277425383E-2</v>
      </c>
      <c r="CM151" s="2"/>
      <c r="CN151" s="2">
        <f t="array" ref="CN151">PRODUCT(CG$2:CG151+1)-1</f>
        <v>-0.11848097148958747</v>
      </c>
      <c r="CO151" s="2">
        <f t="array" ref="CO151">PRODUCT(CH$2:CH151+1)-1</f>
        <v>-0.12987987981955706</v>
      </c>
      <c r="CP151" s="72"/>
      <c r="CQ151" s="9">
        <f t="shared" si="142"/>
        <v>44859</v>
      </c>
      <c r="CR151" s="72">
        <f t="shared" si="143"/>
        <v>5.3076736185120987E-2</v>
      </c>
      <c r="CS151" s="72">
        <f t="shared" si="144"/>
        <v>5.4183843542131682E-2</v>
      </c>
      <c r="CT151" s="72"/>
      <c r="CU151" s="72">
        <f t="shared" si="145"/>
        <v>1.1398908329969593E-2</v>
      </c>
      <c r="CV151" s="72"/>
      <c r="CW151" s="3">
        <f t="shared" si="146"/>
        <v>44859</v>
      </c>
      <c r="CX151" s="75">
        <f t="shared" si="160"/>
        <v>87.83401030796449</v>
      </c>
      <c r="CY151" s="75">
        <f t="shared" si="161"/>
        <v>86.62918370001843</v>
      </c>
      <c r="CZ151" s="75">
        <f t="shared" si="162"/>
        <v>101.39078605671521</v>
      </c>
      <c r="DA151" s="72">
        <f>(CZ151/MAX($CZ$2:CZ151))-1</f>
        <v>-1.2793135980511128E-3</v>
      </c>
      <c r="DB151" s="72"/>
      <c r="DC151" s="3">
        <f t="shared" si="147"/>
        <v>44859</v>
      </c>
      <c r="DD151" s="2">
        <f t="shared" si="148"/>
        <v>-4.2900298221375567E-3</v>
      </c>
      <c r="DE151" s="2">
        <f t="shared" si="149"/>
        <v>-4.6683731020393769E-3</v>
      </c>
      <c r="DF151" s="2" t="e">
        <f>NA()</f>
        <v>#N/A</v>
      </c>
      <c r="DG151" s="2">
        <f t="shared" si="150"/>
        <v>-1.2970472163680562E-3</v>
      </c>
      <c r="DH151" s="69"/>
      <c r="DI151" s="3">
        <f t="shared" ref="DI151:DI214" si="179">DC151</f>
        <v>44859</v>
      </c>
      <c r="DJ151" s="2">
        <f t="shared" ref="DJ151:DJ214" si="180">_xlfn.STDEV.P(DD130:DD151)*SQRT(252)</f>
        <v>7.9435625967865187E-2</v>
      </c>
      <c r="DK151" s="2">
        <f t="shared" ref="DK151:DK214" si="181">_xlfn.STDEV.P(DE130:DE151)*SQRT(252)</f>
        <v>4.3346424027613295E-2</v>
      </c>
      <c r="DL151" s="2" t="e">
        <f>NA()</f>
        <v>#N/A</v>
      </c>
      <c r="DM151" s="2">
        <f t="shared" ref="DM151:DM214" si="182">_xlfn.STDEV.P(DG130:DG151)*SQRT(252)</f>
        <v>2.3262919936791328E-2</v>
      </c>
      <c r="DO151" s="2">
        <f t="shared" si="163"/>
        <v>1.8381302677749838E-2</v>
      </c>
      <c r="DP151" s="72">
        <f t="shared" si="164"/>
        <v>-1.2970472163680562E-3</v>
      </c>
      <c r="DQ151" s="72">
        <v>1.0999999999999999E-2</v>
      </c>
      <c r="DR151" s="72">
        <f t="shared" si="169"/>
        <v>-7.761974017934613E-4</v>
      </c>
      <c r="DS151" s="2" cm="1">
        <f t="array" ref="DS151">PRODUCT($DR$68:DR151+1)-1</f>
        <v>3.1052358191905327E-3</v>
      </c>
      <c r="DT151" s="2" cm="1">
        <f t="array" ref="DT151">PRODUCT($DP$68:DP151+1)-1</f>
        <v>4.4414106905605877E-3</v>
      </c>
      <c r="DU151" s="72">
        <f>DS151-MAX($DS$68:DS151)</f>
        <v>-7.7921250048662571E-4</v>
      </c>
    </row>
    <row r="152" spans="1:156" x14ac:dyDescent="0.3">
      <c r="A152" s="3" t="e">
        <f t="shared" si="170"/>
        <v>#N/A</v>
      </c>
      <c r="B152" s="47" t="e">
        <f>NA()</f>
        <v>#N/A</v>
      </c>
      <c r="C152" s="2" t="e">
        <f>VLOOKUP(C$1,EMD_Returns!$B:$XFD,MATCH('Headline Attribution'!$B152,EMD_Returns!$8:$8,0)-1,FALSE)/100</f>
        <v>#N/A</v>
      </c>
      <c r="D152" s="2" t="e">
        <f>VLOOKUP(D$1,EMD_Returns!$B:$XFD,MATCH('Headline Attribution'!$B152,EMD_Returns!$8:$8,0)-1,FALSE)/100</f>
        <v>#N/A</v>
      </c>
      <c r="E152" s="2" t="e">
        <f>VLOOKUP(E$1,EMD_Returns!$B:$XFD,MATCH('Headline Attribution'!$B152,EMD_Returns!$8:$8,0)-1,FALSE)/100</f>
        <v>#N/A</v>
      </c>
      <c r="F152" s="2" t="e">
        <f>VLOOKUP(F$1,EMD_Returns!$B:$XFD,MATCH('Headline Attribution'!$B152,EMD_Returns!$8:$8,0)-1,FALSE)/100</f>
        <v>#N/A</v>
      </c>
      <c r="G152" s="2"/>
      <c r="I152" s="9" t="e">
        <f t="shared" si="126"/>
        <v>#N/A</v>
      </c>
      <c r="J152" s="2" t="e">
        <f>VLOOKUP(J$1,EMD_Returns!$B:$XFD,MATCH('Headline Attribution'!$B152,EMD_Returns!$8:$8,0)-1,FALSE)/100</f>
        <v>#N/A</v>
      </c>
      <c r="K152" s="85" t="e">
        <f>VLOOKUP(K$1,EMD_Returns!$B:$XFD,MATCH('Headline Attribution'!$B152,EMD_Returns!$32:$32,0)-1,FALSE)/100</f>
        <v>#N/A</v>
      </c>
      <c r="L152" s="2">
        <f t="shared" si="171"/>
        <v>0</v>
      </c>
      <c r="M152" s="2" t="e">
        <f t="shared" si="172"/>
        <v>#N/A</v>
      </c>
      <c r="N152" s="2" t="e">
        <f t="shared" si="173"/>
        <v>#N/A</v>
      </c>
      <c r="O152" s="2" t="e">
        <f t="array" ref="O152">(PRODUCT($J$2:J152+1))-1</f>
        <v>#N/A</v>
      </c>
      <c r="P152" s="2" t="e">
        <f t="array" ref="P152">(PRODUCT($K$2:K152+1))-1</f>
        <v>#N/A</v>
      </c>
      <c r="Q152" s="69" t="e">
        <f t="shared" si="174"/>
        <v>#N/A</v>
      </c>
      <c r="R152" s="69" t="e">
        <f t="shared" si="175"/>
        <v>#N/A</v>
      </c>
      <c r="T152" s="3" t="e">
        <f t="shared" si="127"/>
        <v>#N/A</v>
      </c>
      <c r="U152" s="70" t="e">
        <f>VLOOKUP(U$1,Market_Values!B:XFD,MATCH('Headline Attribution'!$B152,EMD_Returns!$8:$8,0)-1,FALSE)</f>
        <v>#N/A</v>
      </c>
      <c r="V152" s="70" t="e">
        <f>VLOOKUP(V$1,Market_Values!$B:$XFD,MATCH('Headline Attribution'!$B152,EMD_Returns!$8:$8,0)-1,FALSE)</f>
        <v>#N/A</v>
      </c>
      <c r="W152" s="70" t="e">
        <f>VLOOKUP(W$1,Market_Values!$B:$XFD,MATCH('Headline Attribution'!$B152,EMD_Returns!$8:$8,0)-1,FALSE)</f>
        <v>#N/A</v>
      </c>
      <c r="X152" s="70" t="e">
        <f>VLOOKUP(X$1,Market_Values!$B:$XFD,MATCH('Headline Attribution'!$B152,EMD_Returns!$8:$8,0)-1,FALSE)</f>
        <v>#N/A</v>
      </c>
      <c r="Y152" s="70"/>
      <c r="Z152" s="71"/>
      <c r="AA152" s="3" t="e">
        <f t="shared" si="128"/>
        <v>#N/A</v>
      </c>
      <c r="AB152" s="72" t="e">
        <f t="shared" si="151"/>
        <v>#N/A</v>
      </c>
      <c r="AC152" s="72" t="e">
        <f t="shared" si="152"/>
        <v>#N/A</v>
      </c>
      <c r="AD152" s="72" t="e">
        <f t="shared" si="153"/>
        <v>#N/A</v>
      </c>
      <c r="AE152" s="72" t="e">
        <f t="shared" si="154"/>
        <v>#N/A</v>
      </c>
      <c r="AF152" s="72"/>
      <c r="AG152" s="2"/>
      <c r="AH152" s="9" t="e">
        <f t="shared" si="129"/>
        <v>#N/A</v>
      </c>
      <c r="AI152" s="2" t="e">
        <f t="array" ref="AI152">PRODUCT(AB$2:AB152+1)-1</f>
        <v>#N/A</v>
      </c>
      <c r="AJ152" s="2" t="e">
        <f t="array" ref="AJ152">PRODUCT($AC$2:AC152+1)-1</f>
        <v>#N/A</v>
      </c>
      <c r="AK152" s="2" t="e" cm="1">
        <f t="array" ref="AK152">PRODUCT($AD$119:AD152+1)-1</f>
        <v>#N/A</v>
      </c>
      <c r="AL152" s="2" t="e">
        <f t="array" ref="AL152">PRODUCT(AE$2:AE152+1)-1</f>
        <v>#N/A</v>
      </c>
      <c r="AM152" s="2"/>
      <c r="AN152" s="2"/>
      <c r="AO152" s="3" t="e">
        <f t="shared" si="130"/>
        <v>#N/A</v>
      </c>
      <c r="AP152" s="2" t="e">
        <f t="shared" si="155"/>
        <v>#N/A</v>
      </c>
      <c r="AQ152" s="2">
        <f t="shared" si="131"/>
        <v>0</v>
      </c>
      <c r="AR152" s="2" t="e">
        <f t="shared" si="156"/>
        <v>#N/A</v>
      </c>
      <c r="AS152" s="2" t="e">
        <f t="shared" si="176"/>
        <v>#N/A</v>
      </c>
      <c r="AT152" s="2" t="e">
        <f t="array" ref="AT152">PRODUCT($AP$2:AP152+1)-1</f>
        <v>#N/A</v>
      </c>
      <c r="AU152" s="2" t="e">
        <f t="shared" si="132"/>
        <v>#N/A</v>
      </c>
      <c r="AV152" s="69" t="e">
        <f t="shared" si="177"/>
        <v>#N/A</v>
      </c>
      <c r="AW152" s="69" t="e">
        <f t="shared" si="133"/>
        <v>#N/A</v>
      </c>
      <c r="AX152" s="2"/>
      <c r="AY152" s="2" t="e">
        <f t="shared" si="165"/>
        <v>#N/A</v>
      </c>
      <c r="AZ152" s="2" t="e">
        <f t="shared" si="166"/>
        <v>#N/A</v>
      </c>
      <c r="BA152" s="2" t="e">
        <f t="shared" si="178"/>
        <v>#N/A</v>
      </c>
      <c r="BB152" s="2" t="e">
        <f t="shared" si="167"/>
        <v>#N/A</v>
      </c>
      <c r="BC152" s="2"/>
      <c r="BD152" s="78" t="e">
        <f t="shared" si="134"/>
        <v>#N/A</v>
      </c>
      <c r="BE152" s="2" t="e">
        <f t="shared" si="168"/>
        <v>#N/A</v>
      </c>
      <c r="BF152" s="72" t="e">
        <f t="shared" si="157"/>
        <v>#N/A</v>
      </c>
      <c r="BG152" s="2" t="e" cm="1">
        <f t="array" ref="BG152">(PRODUCT(BF$2:BF152+1))-1</f>
        <v>#N/A</v>
      </c>
      <c r="BH152" s="72" t="e">
        <f t="shared" si="158"/>
        <v>#N/A</v>
      </c>
      <c r="BI152" s="73" t="e">
        <f t="shared" si="159"/>
        <v>#N/A</v>
      </c>
      <c r="BJ152" s="74" t="e">
        <f>SUM($BI$2:BI152)</f>
        <v>#N/A</v>
      </c>
      <c r="BK152" s="72" t="e">
        <f t="shared" si="135"/>
        <v>#N/A</v>
      </c>
      <c r="BL152" s="2" t="e">
        <f>SUM($BK$2:BK152)</f>
        <v>#N/A</v>
      </c>
      <c r="BM152" s="2"/>
      <c r="BN152" s="79" t="e">
        <f t="shared" si="136"/>
        <v>#N/A</v>
      </c>
      <c r="BO152" s="2" t="e">
        <f t="array" ref="BO152">(PRODUCT(AB$2:AB152+1)-1)-(PRODUCT($K$2:$K152+1)-1)</f>
        <v>#N/A</v>
      </c>
      <c r="BP152" s="2" t="e">
        <f t="array" ref="BP152">AJ152-(PRODUCT($K$2:K152+1)-1)</f>
        <v>#N/A</v>
      </c>
      <c r="BQ152" s="2" t="e" cm="1">
        <f t="array" ref="BQ152">AK152-(PRODUCT($L$2:L152+1)-1)</f>
        <v>#N/A</v>
      </c>
      <c r="BR152" s="2" t="e">
        <f t="array" ref="BR152">(PRODUCT(AE$2:AE152+1)-1)-(PRODUCT($K$2:$K152+1)-1)</f>
        <v>#N/A</v>
      </c>
      <c r="BS152" s="2"/>
      <c r="BT152" s="3" t="e">
        <f t="shared" si="137"/>
        <v>#N/A</v>
      </c>
      <c r="BU152" s="2" t="e">
        <f t="shared" si="138"/>
        <v>#N/A</v>
      </c>
      <c r="BV152" s="2" t="e">
        <f t="shared" si="139"/>
        <v>#N/A</v>
      </c>
      <c r="BW152" s="2" t="e" cm="1">
        <f t="array" ref="BW152">PRODUCT($BU$2:BU152+1)-1</f>
        <v>#N/A</v>
      </c>
      <c r="BX152" s="2" t="e">
        <f t="array" ref="BX152">BW152-(PRODUCT($K$2:K152+1)-1)</f>
        <v>#N/A</v>
      </c>
      <c r="BY152" s="2" t="e">
        <f t="shared" si="140"/>
        <v>#N/A</v>
      </c>
      <c r="BZ152" s="2"/>
      <c r="CC152" s="3">
        <v>44860</v>
      </c>
      <c r="CD152" s="2">
        <v>-6.9538010868686105E-4</v>
      </c>
      <c r="CE152" s="2">
        <v>3.8885754851396598E-3</v>
      </c>
      <c r="CF152" s="2" t="e">
        <f>NA()</f>
        <v>#N/A</v>
      </c>
      <c r="CG152" s="2">
        <v>1.69621373459727E-3</v>
      </c>
      <c r="CH152" s="2">
        <v>3.7319976710088465E-3</v>
      </c>
      <c r="CJ152" s="9">
        <f t="shared" si="141"/>
        <v>44860</v>
      </c>
      <c r="CK152" s="2">
        <f t="array" ref="CK152">PRODUCT(CD$2:CD152+1)-1</f>
        <v>-7.7445116364754929E-2</v>
      </c>
      <c r="CL152" s="2">
        <f t="array" ref="CL152">PRODUCT(CE$2:CE152+1)-1</f>
        <v>-7.2101810543276357E-2</v>
      </c>
      <c r="CM152" s="2"/>
      <c r="CN152" s="2">
        <f t="array" ref="CN152">PRODUCT(CG$2:CG152+1)-1</f>
        <v>-0.11698572680611929</v>
      </c>
      <c r="CO152" s="2">
        <f t="array" ref="CO152">PRODUCT(CH$2:CH152+1)-1</f>
        <v>-0.12663259355754575</v>
      </c>
      <c r="CQ152" s="9">
        <f t="shared" si="142"/>
        <v>44860</v>
      </c>
      <c r="CR152" s="72">
        <f t="shared" si="143"/>
        <v>4.9187477192790818E-2</v>
      </c>
      <c r="CS152" s="72">
        <f t="shared" si="144"/>
        <v>5.4530783014269391E-2</v>
      </c>
      <c r="CT152" s="72"/>
      <c r="CU152" s="72">
        <f t="shared" si="145"/>
        <v>9.6468667514264528E-3</v>
      </c>
      <c r="CV152" s="72"/>
      <c r="CW152" s="3">
        <f t="shared" si="146"/>
        <v>44860</v>
      </c>
      <c r="CX152" s="75">
        <f t="shared" si="160"/>
        <v>87.982995562613624</v>
      </c>
      <c r="CY152" s="75">
        <f t="shared" si="161"/>
        <v>86.952483611828299</v>
      </c>
      <c r="CZ152" s="75">
        <f t="shared" si="162"/>
        <v>101.18514377965984</v>
      </c>
      <c r="DA152" s="72">
        <f>(CZ152/MAX($CZ$2:CZ152))-1</f>
        <v>-3.3049335195607377E-3</v>
      </c>
      <c r="DC152" s="3">
        <f t="shared" si="147"/>
        <v>44860</v>
      </c>
      <c r="DD152" s="2">
        <f t="shared" si="148"/>
        <v>-4.4273777796957079E-3</v>
      </c>
      <c r="DE152" s="2">
        <f t="shared" si="149"/>
        <v>1.565778141308133E-4</v>
      </c>
      <c r="DF152" s="2" t="e">
        <f>NA()</f>
        <v>#N/A</v>
      </c>
      <c r="DG152" s="2">
        <f t="shared" si="150"/>
        <v>-2.0357839364115765E-3</v>
      </c>
      <c r="DH152" s="69"/>
      <c r="DI152" s="3">
        <f t="shared" si="179"/>
        <v>44860</v>
      </c>
      <c r="DJ152" s="2">
        <f t="shared" si="180"/>
        <v>7.0073602544450664E-2</v>
      </c>
      <c r="DK152" s="2">
        <f t="shared" si="181"/>
        <v>4.3309500618477742E-2</v>
      </c>
      <c r="DL152" s="2" t="e">
        <f>NA()</f>
        <v>#N/A</v>
      </c>
      <c r="DM152" s="2">
        <f t="shared" si="182"/>
        <v>2.2022020845018152E-2</v>
      </c>
      <c r="DO152" s="2">
        <f t="shared" si="163"/>
        <v>1.8300542329263949E-2</v>
      </c>
      <c r="DP152" s="72">
        <f t="shared" si="164"/>
        <v>-2.0357839364115765E-3</v>
      </c>
      <c r="DQ152" s="72">
        <v>1.0999999999999999E-2</v>
      </c>
      <c r="DR152" s="72">
        <f t="shared" si="169"/>
        <v>-1.2236589986034591E-3</v>
      </c>
      <c r="DS152" s="2" cm="1">
        <f t="array" ref="DS152">PRODUCT($DR$68:DR152+1)-1</f>
        <v>1.8777770708342523E-3</v>
      </c>
      <c r="DT152" s="2" cm="1">
        <f t="array" ref="DT152">PRODUCT($DP$68:DP152+1)-1</f>
        <v>2.3965850016101076E-3</v>
      </c>
      <c r="DU152" s="72">
        <f>DS152-MAX($DS$68:DS152)</f>
        <v>-2.0066712488429062E-3</v>
      </c>
    </row>
    <row r="153" spans="1:156" x14ac:dyDescent="0.3">
      <c r="A153" s="3" t="e">
        <f t="shared" si="170"/>
        <v>#N/A</v>
      </c>
      <c r="B153" s="47" t="e">
        <f>NA()</f>
        <v>#N/A</v>
      </c>
      <c r="C153" s="2" t="e">
        <f>VLOOKUP(C$1,EMD_Returns!$B:$XFD,MATCH('Headline Attribution'!$B153,EMD_Returns!$8:$8,0)-1,FALSE)/100</f>
        <v>#N/A</v>
      </c>
      <c r="D153" s="2" t="e">
        <f>VLOOKUP(D$1,EMD_Returns!$B:$XFD,MATCH('Headline Attribution'!$B153,EMD_Returns!$8:$8,0)-1,FALSE)/100</f>
        <v>#N/A</v>
      </c>
      <c r="E153" s="2" t="e">
        <f>VLOOKUP(E$1,EMD_Returns!$B:$XFD,MATCH('Headline Attribution'!$B153,EMD_Returns!$8:$8,0)-1,FALSE)/100</f>
        <v>#N/A</v>
      </c>
      <c r="F153" s="2" t="e">
        <f>VLOOKUP(F$1,EMD_Returns!$B:$XFD,MATCH('Headline Attribution'!$B153,EMD_Returns!$8:$8,0)-1,FALSE)/100</f>
        <v>#N/A</v>
      </c>
      <c r="G153" s="2"/>
      <c r="I153" s="9" t="e">
        <f t="shared" si="126"/>
        <v>#N/A</v>
      </c>
      <c r="J153" s="2" t="e">
        <f>VLOOKUP(J$1,EMD_Returns!$B:$XFD,MATCH('Headline Attribution'!$B153,EMD_Returns!$8:$8,0)-1,FALSE)/100</f>
        <v>#N/A</v>
      </c>
      <c r="K153" s="85" t="e">
        <f>VLOOKUP(K$1,EMD_Returns!$B:$XFD,MATCH('Headline Attribution'!$B153,EMD_Returns!$32:$32,0)-1,FALSE)/100</f>
        <v>#N/A</v>
      </c>
      <c r="L153" s="2">
        <f t="shared" si="171"/>
        <v>0</v>
      </c>
      <c r="M153" s="2" t="e">
        <f t="shared" si="172"/>
        <v>#N/A</v>
      </c>
      <c r="N153" s="2" t="e">
        <f t="shared" si="173"/>
        <v>#N/A</v>
      </c>
      <c r="O153" s="2" t="e">
        <f t="array" ref="O153">(PRODUCT($J$2:J153+1))-1</f>
        <v>#N/A</v>
      </c>
      <c r="P153" s="2" t="e">
        <f t="array" ref="P153">(PRODUCT($K$2:K153+1))-1</f>
        <v>#N/A</v>
      </c>
      <c r="Q153" s="69" t="e">
        <f t="shared" si="174"/>
        <v>#N/A</v>
      </c>
      <c r="R153" s="69" t="e">
        <f t="shared" si="175"/>
        <v>#N/A</v>
      </c>
      <c r="T153" s="3" t="e">
        <f t="shared" si="127"/>
        <v>#N/A</v>
      </c>
      <c r="U153" s="70" t="e">
        <f>VLOOKUP(U$1,Market_Values!B:XFD,MATCH('Headline Attribution'!$B153,EMD_Returns!$8:$8,0)-1,FALSE)</f>
        <v>#N/A</v>
      </c>
      <c r="V153" s="70" t="e">
        <f>VLOOKUP(V$1,Market_Values!$B:$XFD,MATCH('Headline Attribution'!$B153,EMD_Returns!$8:$8,0)-1,FALSE)</f>
        <v>#N/A</v>
      </c>
      <c r="W153" s="70" t="e">
        <f>VLOOKUP(W$1,Market_Values!$B:$XFD,MATCH('Headline Attribution'!$B153,EMD_Returns!$8:$8,0)-1,FALSE)</f>
        <v>#N/A</v>
      </c>
      <c r="X153" s="70" t="e">
        <f>VLOOKUP(X$1,Market_Values!$B:$XFD,MATCH('Headline Attribution'!$B153,EMD_Returns!$8:$8,0)-1,FALSE)</f>
        <v>#N/A</v>
      </c>
      <c r="Y153" s="70"/>
      <c r="Z153" s="71"/>
      <c r="AA153" s="3" t="e">
        <f t="shared" si="128"/>
        <v>#N/A</v>
      </c>
      <c r="AB153" s="72" t="e">
        <f t="shared" si="151"/>
        <v>#N/A</v>
      </c>
      <c r="AC153" s="72" t="e">
        <f t="shared" si="152"/>
        <v>#N/A</v>
      </c>
      <c r="AD153" s="72" t="e">
        <f t="shared" si="153"/>
        <v>#N/A</v>
      </c>
      <c r="AE153" s="72" t="e">
        <f t="shared" si="154"/>
        <v>#N/A</v>
      </c>
      <c r="AF153" s="72"/>
      <c r="AG153" s="2"/>
      <c r="AH153" s="9" t="e">
        <f t="shared" si="129"/>
        <v>#N/A</v>
      </c>
      <c r="AI153" s="2" t="e">
        <f t="array" ref="AI153">PRODUCT(AB$2:AB153+1)-1</f>
        <v>#N/A</v>
      </c>
      <c r="AJ153" s="2" t="e">
        <f t="array" ref="AJ153">PRODUCT($AC$2:AC153+1)-1</f>
        <v>#N/A</v>
      </c>
      <c r="AK153" s="2" t="e" cm="1">
        <f t="array" ref="AK153">PRODUCT($AD$119:AD153+1)-1</f>
        <v>#N/A</v>
      </c>
      <c r="AL153" s="2" t="e">
        <f t="array" ref="AL153">PRODUCT(AE$2:AE153+1)-1</f>
        <v>#N/A</v>
      </c>
      <c r="AM153" s="2"/>
      <c r="AN153" s="2"/>
      <c r="AO153" s="3" t="e">
        <f t="shared" si="130"/>
        <v>#N/A</v>
      </c>
      <c r="AP153" s="2" t="e">
        <f t="shared" si="155"/>
        <v>#N/A</v>
      </c>
      <c r="AQ153" s="2">
        <f t="shared" si="131"/>
        <v>0</v>
      </c>
      <c r="AR153" s="2" t="e">
        <f t="shared" si="156"/>
        <v>#N/A</v>
      </c>
      <c r="AS153" s="2" t="e">
        <f t="shared" si="176"/>
        <v>#N/A</v>
      </c>
      <c r="AT153" s="2" t="e">
        <f t="array" ref="AT153">PRODUCT($AP$2:AP153+1)-1</f>
        <v>#N/A</v>
      </c>
      <c r="AU153" s="2" t="e">
        <f t="shared" si="132"/>
        <v>#N/A</v>
      </c>
      <c r="AV153" s="69" t="e">
        <f t="shared" si="177"/>
        <v>#N/A</v>
      </c>
      <c r="AW153" s="69" t="e">
        <f t="shared" si="133"/>
        <v>#N/A</v>
      </c>
      <c r="AX153" s="2"/>
      <c r="AY153" s="2" t="e">
        <f t="shared" si="165"/>
        <v>#N/A</v>
      </c>
      <c r="AZ153" s="2" t="e">
        <f t="shared" si="166"/>
        <v>#N/A</v>
      </c>
      <c r="BA153" s="2" t="e">
        <f t="shared" si="178"/>
        <v>#N/A</v>
      </c>
      <c r="BB153" s="2" t="e">
        <f t="shared" si="167"/>
        <v>#N/A</v>
      </c>
      <c r="BC153" s="2"/>
      <c r="BD153" s="78" t="e">
        <f t="shared" si="134"/>
        <v>#N/A</v>
      </c>
      <c r="BE153" s="2" t="e">
        <f t="shared" si="168"/>
        <v>#N/A</v>
      </c>
      <c r="BF153" s="72" t="e">
        <f t="shared" si="157"/>
        <v>#N/A</v>
      </c>
      <c r="BG153" s="2" t="e" cm="1">
        <f t="array" ref="BG153">(PRODUCT(BF$2:BF153+1))-1</f>
        <v>#N/A</v>
      </c>
      <c r="BH153" s="72" t="e">
        <f t="shared" si="158"/>
        <v>#N/A</v>
      </c>
      <c r="BI153" s="73" t="e">
        <f t="shared" si="159"/>
        <v>#N/A</v>
      </c>
      <c r="BJ153" s="74" t="e">
        <f>SUM($BI$2:BI153)</f>
        <v>#N/A</v>
      </c>
      <c r="BK153" s="72" t="e">
        <f t="shared" si="135"/>
        <v>#N/A</v>
      </c>
      <c r="BL153" s="2" t="e">
        <f>SUM($BK$2:BK153)</f>
        <v>#N/A</v>
      </c>
      <c r="BM153" s="2"/>
      <c r="BN153" s="79" t="e">
        <f t="shared" si="136"/>
        <v>#N/A</v>
      </c>
      <c r="BO153" s="2" t="e">
        <f t="array" ref="BO153">(PRODUCT(AB$2:AB153+1)-1)-(PRODUCT($K$2:$K153+1)-1)</f>
        <v>#N/A</v>
      </c>
      <c r="BP153" s="2" t="e">
        <f t="array" ref="BP153">AJ153-(PRODUCT($K$2:K153+1)-1)</f>
        <v>#N/A</v>
      </c>
      <c r="BQ153" s="2" t="e" cm="1">
        <f t="array" ref="BQ153">AK153-(PRODUCT($L$2:L153+1)-1)</f>
        <v>#N/A</v>
      </c>
      <c r="BR153" s="2" t="e">
        <f t="array" ref="BR153">(PRODUCT(AE$2:AE153+1)-1)-(PRODUCT($K$2:$K153+1)-1)</f>
        <v>#N/A</v>
      </c>
      <c r="BS153" s="2"/>
      <c r="BT153" s="3" t="e">
        <f t="shared" si="137"/>
        <v>#N/A</v>
      </c>
      <c r="BU153" s="2" t="e">
        <f t="shared" si="138"/>
        <v>#N/A</v>
      </c>
      <c r="BV153" s="2" t="e">
        <f t="shared" si="139"/>
        <v>#N/A</v>
      </c>
      <c r="BW153" s="2" t="e" cm="1">
        <f t="array" ref="BW153">PRODUCT($BU$2:BU153+1)-1</f>
        <v>#N/A</v>
      </c>
      <c r="BX153" s="2" t="e">
        <f t="array" ref="BX153">BW153-(PRODUCT($K$2:K153+1)-1)</f>
        <v>#N/A</v>
      </c>
      <c r="BY153" s="2" t="e">
        <f t="shared" si="140"/>
        <v>#N/A</v>
      </c>
      <c r="BZ153" s="2"/>
      <c r="CC153" s="3">
        <v>44861</v>
      </c>
      <c r="CD153" s="2">
        <v>4.70506493746647E-3</v>
      </c>
      <c r="CE153" s="2">
        <v>1.15101242788684E-3</v>
      </c>
      <c r="CF153" s="2" t="e">
        <f>NA()</f>
        <v>#N/A</v>
      </c>
      <c r="CG153" s="2">
        <v>2.1819556286442098E-3</v>
      </c>
      <c r="CH153" s="2">
        <v>1.2300552825981192E-3</v>
      </c>
      <c r="CJ153" s="9">
        <f t="shared" si="141"/>
        <v>44861</v>
      </c>
      <c r="CK153" s="2">
        <f t="array" ref="CK153">PRODUCT(CD$2:CD153+1)-1</f>
        <v>-7.3104435728874262E-2</v>
      </c>
      <c r="CL153" s="2">
        <f t="array" ref="CL153">PRODUCT(CE$2:CE153+1)-1</f>
        <v>-7.1033788195397962E-2</v>
      </c>
      <c r="CM153" s="2"/>
      <c r="CN153" s="2">
        <f t="array" ref="CN153">PRODUCT(CG$2:CG153+1)-1</f>
        <v>-0.1150590288425507</v>
      </c>
      <c r="CO153" s="2">
        <f t="array" ref="CO153">PRODUCT(CH$2:CH153+1)-1</f>
        <v>-0.12555830336560214</v>
      </c>
      <c r="CQ153" s="9">
        <f t="shared" si="142"/>
        <v>44861</v>
      </c>
      <c r="CR153" s="72">
        <f t="shared" si="143"/>
        <v>5.245386763672788E-2</v>
      </c>
      <c r="CS153" s="72">
        <f t="shared" si="144"/>
        <v>5.452451517020418E-2</v>
      </c>
      <c r="CT153" s="72"/>
      <c r="CU153" s="72">
        <f t="shared" si="145"/>
        <v>1.0499274523051438E-2</v>
      </c>
      <c r="CV153" s="72"/>
      <c r="CW153" s="3">
        <f t="shared" si="146"/>
        <v>44861</v>
      </c>
      <c r="CX153" s="75">
        <f t="shared" si="160"/>
        <v>88.174970555006453</v>
      </c>
      <c r="CY153" s="75">
        <f t="shared" si="161"/>
        <v>87.059439973630049</v>
      </c>
      <c r="CZ153" s="75">
        <f t="shared" si="162"/>
        <v>101.28134362191427</v>
      </c>
      <c r="DA153" s="72">
        <f>(CZ153/MAX($CZ$2:CZ153))-1</f>
        <v>-2.3573447274749526E-3</v>
      </c>
      <c r="DC153" s="3">
        <f t="shared" si="147"/>
        <v>44861</v>
      </c>
      <c r="DD153" s="2">
        <f t="shared" si="148"/>
        <v>3.4750096548683508E-3</v>
      </c>
      <c r="DE153" s="2">
        <f t="shared" si="149"/>
        <v>-7.9042854711279271E-5</v>
      </c>
      <c r="DF153" s="2" t="e">
        <f>NA()</f>
        <v>#N/A</v>
      </c>
      <c r="DG153" s="2">
        <f t="shared" si="150"/>
        <v>9.5190034604609054E-4</v>
      </c>
      <c r="DH153" s="69"/>
      <c r="DI153" s="3">
        <f t="shared" si="179"/>
        <v>44861</v>
      </c>
      <c r="DJ153" s="2">
        <f t="shared" si="180"/>
        <v>7.0537993409806404E-2</v>
      </c>
      <c r="DK153" s="2">
        <f t="shared" si="181"/>
        <v>4.3272768823503421E-2</v>
      </c>
      <c r="DL153" s="2" t="e">
        <f>NA()</f>
        <v>#N/A</v>
      </c>
      <c r="DM153" s="2">
        <f t="shared" si="182"/>
        <v>2.2094053899715124E-2</v>
      </c>
      <c r="DO153" s="2">
        <f t="shared" si="163"/>
        <v>1.8266190383983034E-2</v>
      </c>
      <c r="DP153" s="72">
        <f t="shared" si="164"/>
        <v>9.5190034604609054E-4</v>
      </c>
      <c r="DQ153" s="72">
        <v>1.0999999999999999E-2</v>
      </c>
      <c r="DR153" s="72">
        <f t="shared" si="169"/>
        <v>5.7323960751490656E-4</v>
      </c>
      <c r="DS153" s="2" cm="1">
        <f t="array" ref="DS153">PRODUCT($DR$68:DR153+1)-1</f>
        <v>2.4520930945401975E-3</v>
      </c>
      <c r="DT153" s="2" cm="1">
        <f t="array" ref="DT153">PRODUCT($DP$68:DP153+1)-1</f>
        <v>3.3507666577485828E-3</v>
      </c>
      <c r="DU153" s="72">
        <f>DS153-MAX($DS$68:DS153)</f>
        <v>-1.4323552251369609E-3</v>
      </c>
    </row>
    <row r="154" spans="1:156" x14ac:dyDescent="0.3">
      <c r="A154" s="3" t="e">
        <f t="shared" si="170"/>
        <v>#N/A</v>
      </c>
      <c r="B154" s="47" t="e">
        <f>NA()</f>
        <v>#N/A</v>
      </c>
      <c r="C154" s="2" t="e">
        <f>VLOOKUP(C$1,EMD_Returns!$B:$XFD,MATCH('Headline Attribution'!$B154,EMD_Returns!$8:$8,0)-1,FALSE)/100</f>
        <v>#N/A</v>
      </c>
      <c r="D154" s="2" t="e">
        <f>VLOOKUP(D$1,EMD_Returns!$B:$XFD,MATCH('Headline Attribution'!$B154,EMD_Returns!$8:$8,0)-1,FALSE)/100</f>
        <v>#N/A</v>
      </c>
      <c r="E154" s="2" t="e">
        <f>VLOOKUP(E$1,EMD_Returns!$B:$XFD,MATCH('Headline Attribution'!$B154,EMD_Returns!$8:$8,0)-1,FALSE)/100</f>
        <v>#N/A</v>
      </c>
      <c r="F154" s="2" t="e">
        <f>VLOOKUP(F$1,EMD_Returns!$B:$XFD,MATCH('Headline Attribution'!$B154,EMD_Returns!$8:$8,0)-1,FALSE)/100</f>
        <v>#N/A</v>
      </c>
      <c r="G154" s="2"/>
      <c r="I154" s="9" t="e">
        <f t="shared" si="126"/>
        <v>#N/A</v>
      </c>
      <c r="J154" s="2" t="e">
        <f>VLOOKUP(J$1,EMD_Returns!$B:$XFD,MATCH('Headline Attribution'!$B154,EMD_Returns!$8:$8,0)-1,FALSE)/100</f>
        <v>#N/A</v>
      </c>
      <c r="K154" s="85" t="e">
        <f>VLOOKUP(K$1,EMD_Returns!$B:$XFD,MATCH('Headline Attribution'!$B154,EMD_Returns!$32:$32,0)-1,FALSE)/100</f>
        <v>#N/A</v>
      </c>
      <c r="L154" s="2">
        <f t="shared" si="171"/>
        <v>0</v>
      </c>
      <c r="M154" s="2" t="e">
        <f t="shared" si="172"/>
        <v>#N/A</v>
      </c>
      <c r="N154" s="2" t="e">
        <f t="shared" si="173"/>
        <v>#N/A</v>
      </c>
      <c r="O154" s="2" t="e">
        <f t="array" ref="O154">(PRODUCT($J$2:J154+1))-1</f>
        <v>#N/A</v>
      </c>
      <c r="P154" s="2" t="e">
        <f t="array" ref="P154">(PRODUCT($K$2:K154+1))-1</f>
        <v>#N/A</v>
      </c>
      <c r="Q154" s="69" t="e">
        <f t="shared" si="174"/>
        <v>#N/A</v>
      </c>
      <c r="R154" s="69" t="e">
        <f t="shared" si="175"/>
        <v>#N/A</v>
      </c>
      <c r="T154" s="3" t="e">
        <f t="shared" si="127"/>
        <v>#N/A</v>
      </c>
      <c r="U154" s="70" t="e">
        <f>VLOOKUP(U$1,Market_Values!B:XFD,MATCH('Headline Attribution'!$B154,EMD_Returns!$8:$8,0)-1,FALSE)</f>
        <v>#N/A</v>
      </c>
      <c r="V154" s="70" t="e">
        <f>VLOOKUP(V$1,Market_Values!$B:$XFD,MATCH('Headline Attribution'!$B154,EMD_Returns!$8:$8,0)-1,FALSE)</f>
        <v>#N/A</v>
      </c>
      <c r="W154" s="70" t="e">
        <f>VLOOKUP(W$1,Market_Values!$B:$XFD,MATCH('Headline Attribution'!$B154,EMD_Returns!$8:$8,0)-1,FALSE)</f>
        <v>#N/A</v>
      </c>
      <c r="X154" s="70" t="e">
        <f>VLOOKUP(X$1,Market_Values!$B:$XFD,MATCH('Headline Attribution'!$B154,EMD_Returns!$8:$8,0)-1,FALSE)</f>
        <v>#N/A</v>
      </c>
      <c r="Y154" s="70"/>
      <c r="Z154" s="71"/>
      <c r="AA154" s="3" t="e">
        <f t="shared" si="128"/>
        <v>#N/A</v>
      </c>
      <c r="AB154" s="72" t="e">
        <f t="shared" si="151"/>
        <v>#N/A</v>
      </c>
      <c r="AC154" s="72" t="e">
        <f t="shared" si="152"/>
        <v>#N/A</v>
      </c>
      <c r="AD154" s="72" t="e">
        <f t="shared" si="153"/>
        <v>#N/A</v>
      </c>
      <c r="AE154" s="72" t="e">
        <f t="shared" si="154"/>
        <v>#N/A</v>
      </c>
      <c r="AF154" s="72"/>
      <c r="AG154" s="2"/>
      <c r="AH154" s="9" t="e">
        <f t="shared" si="129"/>
        <v>#N/A</v>
      </c>
      <c r="AI154" s="2" t="e">
        <f t="array" ref="AI154">PRODUCT(AB$2:AB154+1)-1</f>
        <v>#N/A</v>
      </c>
      <c r="AJ154" s="2" t="e">
        <f t="array" ref="AJ154">PRODUCT($AC$2:AC154+1)-1</f>
        <v>#N/A</v>
      </c>
      <c r="AK154" s="2" t="e" cm="1">
        <f t="array" ref="AK154">PRODUCT($AD$119:AD154+1)-1</f>
        <v>#N/A</v>
      </c>
      <c r="AL154" s="2" t="e">
        <f t="array" ref="AL154">PRODUCT(AE$2:AE154+1)-1</f>
        <v>#N/A</v>
      </c>
      <c r="AM154" s="2"/>
      <c r="AN154" s="2"/>
      <c r="AO154" s="3" t="e">
        <f t="shared" si="130"/>
        <v>#N/A</v>
      </c>
      <c r="AP154" s="2" t="e">
        <f t="shared" si="155"/>
        <v>#N/A</v>
      </c>
      <c r="AQ154" s="2">
        <f t="shared" si="131"/>
        <v>0</v>
      </c>
      <c r="AR154" s="2" t="e">
        <f t="shared" si="156"/>
        <v>#N/A</v>
      </c>
      <c r="AS154" s="2" t="e">
        <f t="shared" si="176"/>
        <v>#N/A</v>
      </c>
      <c r="AT154" s="2" t="e">
        <f t="array" ref="AT154">PRODUCT($AP$2:AP154+1)-1</f>
        <v>#N/A</v>
      </c>
      <c r="AU154" s="2" t="e">
        <f t="shared" si="132"/>
        <v>#N/A</v>
      </c>
      <c r="AV154" s="69" t="e">
        <f t="shared" si="177"/>
        <v>#N/A</v>
      </c>
      <c r="AW154" s="69" t="e">
        <f t="shared" si="133"/>
        <v>#N/A</v>
      </c>
      <c r="AX154" s="2"/>
      <c r="AY154" s="2" t="e">
        <f t="shared" si="165"/>
        <v>#N/A</v>
      </c>
      <c r="AZ154" s="2" t="e">
        <f t="shared" si="166"/>
        <v>#N/A</v>
      </c>
      <c r="BA154" s="2" t="e">
        <f t="shared" si="178"/>
        <v>#N/A</v>
      </c>
      <c r="BB154" s="2" t="e">
        <f t="shared" si="167"/>
        <v>#N/A</v>
      </c>
      <c r="BC154" s="2"/>
      <c r="BD154" s="78" t="e">
        <f t="shared" si="134"/>
        <v>#N/A</v>
      </c>
      <c r="BE154" s="2" t="e">
        <f t="shared" si="168"/>
        <v>#N/A</v>
      </c>
      <c r="BF154" s="72" t="e">
        <f t="shared" si="157"/>
        <v>#N/A</v>
      </c>
      <c r="BG154" s="2" t="e" cm="1">
        <f t="array" ref="BG154">(PRODUCT(BF$2:BF154+1))-1</f>
        <v>#N/A</v>
      </c>
      <c r="BH154" s="72" t="e">
        <f t="shared" si="158"/>
        <v>#N/A</v>
      </c>
      <c r="BI154" s="73" t="e">
        <f t="shared" si="159"/>
        <v>#N/A</v>
      </c>
      <c r="BJ154" s="74" t="e">
        <f>SUM($BI$2:BI154)</f>
        <v>#N/A</v>
      </c>
      <c r="BK154" s="72" t="e">
        <f t="shared" si="135"/>
        <v>#N/A</v>
      </c>
      <c r="BL154" s="2" t="e">
        <f>SUM($BK$2:BK154)</f>
        <v>#N/A</v>
      </c>
      <c r="BM154" s="2"/>
      <c r="BN154" s="79" t="e">
        <f t="shared" si="136"/>
        <v>#N/A</v>
      </c>
      <c r="BO154" s="2" t="e">
        <f t="array" ref="BO154">(PRODUCT(AB$2:AB154+1)-1)-(PRODUCT($K$2:$K154+1)-1)</f>
        <v>#N/A</v>
      </c>
      <c r="BP154" s="2" t="e">
        <f t="array" ref="BP154">AJ154-(PRODUCT($K$2:K154+1)-1)</f>
        <v>#N/A</v>
      </c>
      <c r="BQ154" s="2" t="e" cm="1">
        <f t="array" ref="BQ154">AK154-(PRODUCT($L$2:L154+1)-1)</f>
        <v>#N/A</v>
      </c>
      <c r="BR154" s="2" t="e">
        <f t="array" ref="BR154">(PRODUCT(AE$2:AE154+1)-1)-(PRODUCT($K$2:$K154+1)-1)</f>
        <v>#N/A</v>
      </c>
      <c r="BS154" s="2"/>
      <c r="BT154" s="3" t="e">
        <f t="shared" si="137"/>
        <v>#N/A</v>
      </c>
      <c r="BU154" s="2" t="e">
        <f t="shared" si="138"/>
        <v>#N/A</v>
      </c>
      <c r="BV154" s="2" t="e">
        <f t="shared" si="139"/>
        <v>#N/A</v>
      </c>
      <c r="BW154" s="2" t="e" cm="1">
        <f t="array" ref="BW154">PRODUCT($BU$2:BU154+1)-1</f>
        <v>#N/A</v>
      </c>
      <c r="BX154" s="2" t="e">
        <f t="array" ref="BX154">BW154-(PRODUCT($K$2:K154+1)-1)</f>
        <v>#N/A</v>
      </c>
      <c r="BY154" s="2" t="e">
        <f t="shared" si="140"/>
        <v>#N/A</v>
      </c>
      <c r="BZ154" s="2"/>
      <c r="CC154" s="3">
        <v>44862</v>
      </c>
      <c r="CD154" s="2">
        <v>5.6740282901601704E-3</v>
      </c>
      <c r="CE154" s="2">
        <v>5.5377283797744007E-3</v>
      </c>
      <c r="CF154" s="2" t="e">
        <f>NA()</f>
        <v>#N/A</v>
      </c>
      <c r="CG154" s="2">
        <v>7.4407731200363302E-3</v>
      </c>
      <c r="CH154" s="2">
        <v>7.3991860895301631E-3</v>
      </c>
      <c r="CJ154" s="9">
        <f t="shared" si="141"/>
        <v>44862</v>
      </c>
      <c r="CK154" s="2">
        <f t="array" ref="CK154">PRODUCT(CD$2:CD154+1)-1</f>
        <v>-6.7845204075175913E-2</v>
      </c>
      <c r="CL154" s="2">
        <f t="array" ref="CL154">PRODUCT(CE$2:CE154+1)-1</f>
        <v>-6.5889425640436095E-2</v>
      </c>
      <c r="CM154" s="2"/>
      <c r="CN154" s="2">
        <f t="array" ref="CN154">PRODUCT(CG$2:CG154+1)-1</f>
        <v>-0.10847438385154351</v>
      </c>
      <c r="CO154" s="2">
        <f t="array" ref="CO154">PRODUCT(CH$2:CH154+1)-1</f>
        <v>-0.11908814652775979</v>
      </c>
      <c r="CQ154" s="9">
        <f t="shared" si="142"/>
        <v>44862</v>
      </c>
      <c r="CR154" s="72">
        <f t="shared" si="143"/>
        <v>5.1242942452583873E-2</v>
      </c>
      <c r="CS154" s="72">
        <f t="shared" si="144"/>
        <v>5.3198720887323692E-2</v>
      </c>
      <c r="CT154" s="72"/>
      <c r="CU154" s="72">
        <f t="shared" si="145"/>
        <v>1.0613762676216276E-2</v>
      </c>
      <c r="CV154" s="72"/>
      <c r="CW154" s="3">
        <f t="shared" si="146"/>
        <v>44862</v>
      </c>
      <c r="CX154" s="75">
        <f t="shared" si="160"/>
        <v>88.831060505772143</v>
      </c>
      <c r="CY154" s="75">
        <f t="shared" si="161"/>
        <v>87.703608970845224</v>
      </c>
      <c r="CZ154" s="75">
        <f t="shared" si="162"/>
        <v>101.28552467584511</v>
      </c>
      <c r="DA154" s="72">
        <f>(CZ154/MAX($CZ$2:CZ154))-1</f>
        <v>-2.3161604619801324E-3</v>
      </c>
      <c r="DC154" s="3">
        <f t="shared" si="147"/>
        <v>44862</v>
      </c>
      <c r="DD154" s="2">
        <f t="shared" si="148"/>
        <v>-1.7251577993699927E-3</v>
      </c>
      <c r="DE154" s="2">
        <f t="shared" si="149"/>
        <v>-1.8614577097557624E-3</v>
      </c>
      <c r="DF154" s="2" t="e">
        <f>NA()</f>
        <v>#N/A</v>
      </c>
      <c r="DG154" s="2">
        <f t="shared" si="150"/>
        <v>4.1587030506167084E-5</v>
      </c>
      <c r="DH154" s="69"/>
      <c r="DI154" s="3">
        <f t="shared" si="179"/>
        <v>44862</v>
      </c>
      <c r="DJ154" s="2">
        <f t="shared" si="180"/>
        <v>6.8011689173159584E-2</v>
      </c>
      <c r="DK154" s="2">
        <f t="shared" si="181"/>
        <v>4.1703106337459335E-2</v>
      </c>
      <c r="DL154" s="2" t="e">
        <f>NA()</f>
        <v>#N/A</v>
      </c>
      <c r="DM154" s="2">
        <f t="shared" si="182"/>
        <v>2.1813694606407006E-2</v>
      </c>
      <c r="DO154" s="2">
        <f t="shared" si="163"/>
        <v>1.8187796994295478E-2</v>
      </c>
      <c r="DP154" s="72">
        <f t="shared" si="164"/>
        <v>4.1587030506167084E-5</v>
      </c>
      <c r="DQ154" s="72">
        <v>1.0999999999999999E-2</v>
      </c>
      <c r="DR154" s="72">
        <f t="shared" si="169"/>
        <v>2.5151882644792955E-5</v>
      </c>
      <c r="DS154" s="2" cm="1">
        <f t="array" ref="DS154">PRODUCT($DR$68:DR154+1)-1</f>
        <v>2.47730665194279E-3</v>
      </c>
      <c r="DT154" s="2" cm="1">
        <f t="array" ref="DT154">PRODUCT($DP$68:DP154+1)-1</f>
        <v>3.3924930366899808E-3</v>
      </c>
      <c r="DU154" s="72">
        <f>DS154-MAX($DS$68:DS154)</f>
        <v>-1.4071416677343684E-3</v>
      </c>
    </row>
    <row r="155" spans="1:156" x14ac:dyDescent="0.3">
      <c r="A155" s="3" t="e">
        <f t="shared" si="170"/>
        <v>#N/A</v>
      </c>
      <c r="B155" s="47" t="e">
        <f>NA()</f>
        <v>#N/A</v>
      </c>
      <c r="C155" s="2" t="e">
        <f>VLOOKUP(C$1,EMD_Returns!$B:$XFD,MATCH('Headline Attribution'!$B155,EMD_Returns!$8:$8,0)-1,FALSE)/100</f>
        <v>#N/A</v>
      </c>
      <c r="D155" s="2" t="e">
        <f>VLOOKUP(D$1,EMD_Returns!$B:$XFD,MATCH('Headline Attribution'!$B155,EMD_Returns!$8:$8,0)-1,FALSE)/100</f>
        <v>#N/A</v>
      </c>
      <c r="E155" s="2" t="e">
        <f>VLOOKUP(E$1,EMD_Returns!$B:$XFD,MATCH('Headline Attribution'!$B155,EMD_Returns!$8:$8,0)-1,FALSE)/100</f>
        <v>#N/A</v>
      </c>
      <c r="F155" s="2" t="e">
        <f>VLOOKUP(F$1,EMD_Returns!$B:$XFD,MATCH('Headline Attribution'!$B155,EMD_Returns!$8:$8,0)-1,FALSE)/100</f>
        <v>#N/A</v>
      </c>
      <c r="G155" s="2"/>
      <c r="I155" s="9" t="e">
        <f t="shared" si="126"/>
        <v>#N/A</v>
      </c>
      <c r="J155" s="2" t="e">
        <f>VLOOKUP(J$1,EMD_Returns!$B:$XFD,MATCH('Headline Attribution'!$B155,EMD_Returns!$8:$8,0)-1,FALSE)/100</f>
        <v>#N/A</v>
      </c>
      <c r="K155" s="85" t="e">
        <f>VLOOKUP(K$1,EMD_Returns!$B:$XFD,MATCH('Headline Attribution'!$B155,EMD_Returns!$32:$32,0)-1,FALSE)/100</f>
        <v>#N/A</v>
      </c>
      <c r="L155" s="2">
        <f t="shared" si="171"/>
        <v>0</v>
      </c>
      <c r="M155" s="2" t="e">
        <f t="shared" si="172"/>
        <v>#N/A</v>
      </c>
      <c r="N155" s="2" t="e">
        <f t="shared" si="173"/>
        <v>#N/A</v>
      </c>
      <c r="O155" s="2" t="e">
        <f t="array" ref="O155">(PRODUCT($J$2:J155+1))-1</f>
        <v>#N/A</v>
      </c>
      <c r="P155" s="2" t="e">
        <f t="array" ref="P155">(PRODUCT($K$2:K155+1))-1</f>
        <v>#N/A</v>
      </c>
      <c r="Q155" s="69" t="e">
        <f t="shared" si="174"/>
        <v>#N/A</v>
      </c>
      <c r="R155" s="69" t="e">
        <f t="shared" si="175"/>
        <v>#N/A</v>
      </c>
      <c r="T155" s="3" t="e">
        <f t="shared" si="127"/>
        <v>#N/A</v>
      </c>
      <c r="U155" s="70" t="e">
        <f>VLOOKUP(U$1,Market_Values!B:XFD,MATCH('Headline Attribution'!$B155,EMD_Returns!$8:$8,0)-1,FALSE)</f>
        <v>#N/A</v>
      </c>
      <c r="V155" s="70" t="e">
        <f>VLOOKUP(V$1,Market_Values!$B:$XFD,MATCH('Headline Attribution'!$B155,EMD_Returns!$8:$8,0)-1,FALSE)</f>
        <v>#N/A</v>
      </c>
      <c r="W155" s="70" t="e">
        <f>VLOOKUP(W$1,Market_Values!$B:$XFD,MATCH('Headline Attribution'!$B155,EMD_Returns!$8:$8,0)-1,FALSE)</f>
        <v>#N/A</v>
      </c>
      <c r="X155" s="70" t="e">
        <f>VLOOKUP(X$1,Market_Values!$B:$XFD,MATCH('Headline Attribution'!$B155,EMD_Returns!$8:$8,0)-1,FALSE)</f>
        <v>#N/A</v>
      </c>
      <c r="Y155" s="70"/>
      <c r="Z155" s="71"/>
      <c r="AA155" s="3" t="e">
        <f t="shared" si="128"/>
        <v>#N/A</v>
      </c>
      <c r="AB155" s="72" t="e">
        <f t="shared" si="151"/>
        <v>#N/A</v>
      </c>
      <c r="AC155" s="72" t="e">
        <f t="shared" si="152"/>
        <v>#N/A</v>
      </c>
      <c r="AD155" s="72" t="e">
        <f t="shared" si="153"/>
        <v>#N/A</v>
      </c>
      <c r="AE155" s="72" t="e">
        <f t="shared" si="154"/>
        <v>#N/A</v>
      </c>
      <c r="AF155" s="72"/>
      <c r="AG155" s="2"/>
      <c r="AH155" s="9" t="e">
        <f t="shared" si="129"/>
        <v>#N/A</v>
      </c>
      <c r="AI155" s="2" t="e">
        <f t="array" ref="AI155">PRODUCT(AB$2:AB155+1)-1</f>
        <v>#N/A</v>
      </c>
      <c r="AJ155" s="2" t="e">
        <f t="array" ref="AJ155">PRODUCT($AC$2:AC155+1)-1</f>
        <v>#N/A</v>
      </c>
      <c r="AK155" s="2" t="e" cm="1">
        <f t="array" ref="AK155">PRODUCT($AD$119:AD155+1)-1</f>
        <v>#N/A</v>
      </c>
      <c r="AL155" s="2" t="e">
        <f t="array" ref="AL155">PRODUCT(AE$2:AE155+1)-1</f>
        <v>#N/A</v>
      </c>
      <c r="AM155" s="2"/>
      <c r="AN155" s="2"/>
      <c r="AO155" s="3" t="e">
        <f t="shared" si="130"/>
        <v>#N/A</v>
      </c>
      <c r="AP155" s="2" t="e">
        <f t="shared" si="155"/>
        <v>#N/A</v>
      </c>
      <c r="AQ155" s="2">
        <f t="shared" si="131"/>
        <v>0</v>
      </c>
      <c r="AR155" s="2" t="e">
        <f t="shared" si="156"/>
        <v>#N/A</v>
      </c>
      <c r="AS155" s="2" t="e">
        <f t="shared" si="176"/>
        <v>#N/A</v>
      </c>
      <c r="AT155" s="2" t="e">
        <f t="array" ref="AT155">PRODUCT($AP$2:AP155+1)-1</f>
        <v>#N/A</v>
      </c>
      <c r="AU155" s="2" t="e">
        <f t="shared" si="132"/>
        <v>#N/A</v>
      </c>
      <c r="AV155" s="69" t="e">
        <f t="shared" si="177"/>
        <v>#N/A</v>
      </c>
      <c r="AW155" s="69" t="e">
        <f t="shared" si="133"/>
        <v>#N/A</v>
      </c>
      <c r="AX155" s="2"/>
      <c r="AY155" s="2" t="e">
        <f t="shared" si="165"/>
        <v>#N/A</v>
      </c>
      <c r="AZ155" s="2" t="e">
        <f t="shared" si="166"/>
        <v>#N/A</v>
      </c>
      <c r="BA155" s="2" t="e">
        <f t="shared" si="178"/>
        <v>#N/A</v>
      </c>
      <c r="BB155" s="2" t="e">
        <f t="shared" si="167"/>
        <v>#N/A</v>
      </c>
      <c r="BC155" s="2"/>
      <c r="BD155" s="78" t="e">
        <f t="shared" si="134"/>
        <v>#N/A</v>
      </c>
      <c r="BE155" s="2" t="e">
        <f t="shared" si="168"/>
        <v>#N/A</v>
      </c>
      <c r="BF155" s="72" t="e">
        <f t="shared" si="157"/>
        <v>#N/A</v>
      </c>
      <c r="BG155" s="2" t="e" cm="1">
        <f t="array" ref="BG155">(PRODUCT(BF$2:BF155+1))-1</f>
        <v>#N/A</v>
      </c>
      <c r="BH155" s="72" t="e">
        <f t="shared" si="158"/>
        <v>#N/A</v>
      </c>
      <c r="BI155" s="73" t="e">
        <f t="shared" si="159"/>
        <v>#N/A</v>
      </c>
      <c r="BJ155" s="74" t="e">
        <f>SUM($BI$2:BI155)</f>
        <v>#N/A</v>
      </c>
      <c r="BK155" s="72" t="e">
        <f t="shared" si="135"/>
        <v>#N/A</v>
      </c>
      <c r="BL155" s="2" t="e">
        <f>SUM($BK$2:BK155)</f>
        <v>#N/A</v>
      </c>
      <c r="BM155" s="2"/>
      <c r="BN155" s="79" t="e">
        <f t="shared" si="136"/>
        <v>#N/A</v>
      </c>
      <c r="BO155" s="2" t="e">
        <f t="array" ref="BO155">(PRODUCT(AB$2:AB155+1)-1)-(PRODUCT($K$2:$K155+1)-1)</f>
        <v>#N/A</v>
      </c>
      <c r="BP155" s="2" t="e">
        <f t="array" ref="BP155">AJ155-(PRODUCT($K$2:K155+1)-1)</f>
        <v>#N/A</v>
      </c>
      <c r="BQ155" s="2" t="e" cm="1">
        <f t="array" ref="BQ155">AK155-(PRODUCT($L$2:L155+1)-1)</f>
        <v>#N/A</v>
      </c>
      <c r="BR155" s="2" t="e">
        <f t="array" ref="BR155">(PRODUCT(AE$2:AE155+1)-1)-(PRODUCT($K$2:$K155+1)-1)</f>
        <v>#N/A</v>
      </c>
      <c r="BS155" s="2"/>
      <c r="BT155" s="3" t="e">
        <f t="shared" si="137"/>
        <v>#N/A</v>
      </c>
      <c r="BU155" s="2" t="e">
        <f t="shared" si="138"/>
        <v>#N/A</v>
      </c>
      <c r="BV155" s="2" t="e">
        <f t="shared" si="139"/>
        <v>#N/A</v>
      </c>
      <c r="BW155" s="2" t="e" cm="1">
        <f t="array" ref="BW155">PRODUCT($BU$2:BU155+1)-1</f>
        <v>#N/A</v>
      </c>
      <c r="BX155" s="2" t="e">
        <f t="array" ref="BX155">BW155-(PRODUCT($K$2:K155+1)-1)</f>
        <v>#N/A</v>
      </c>
      <c r="BY155" s="2" t="e">
        <f t="shared" si="140"/>
        <v>#N/A</v>
      </c>
      <c r="BZ155" s="2"/>
      <c r="CC155" s="3">
        <v>44865</v>
      </c>
      <c r="CD155" s="2">
        <v>-1.57718798530371E-3</v>
      </c>
      <c r="CE155" s="2">
        <v>1.1574218858489999E-3</v>
      </c>
      <c r="CF155" s="2" t="e">
        <f>NA()</f>
        <v>#N/A</v>
      </c>
      <c r="CG155" s="2">
        <v>-6.1526494057973001E-4</v>
      </c>
      <c r="CH155" s="2">
        <v>-5.4046937686647034E-4</v>
      </c>
      <c r="CJ155" s="9">
        <f t="shared" si="141"/>
        <v>44865</v>
      </c>
      <c r="CK155" s="2">
        <f t="array" ref="CK155">PRODUCT(CD$2:CD155+1)-1</f>
        <v>-6.9315387419751739E-2</v>
      </c>
      <c r="CL155" s="2">
        <f t="array" ref="CL155">PRODUCT(CE$2:CE155+1)-1</f>
        <v>-6.4808265617869343E-2</v>
      </c>
      <c r="CM155" s="2"/>
      <c r="CN155" s="2">
        <f t="array" ref="CN155">PRODUCT(CG$2:CG155+1)-1</f>
        <v>-0.1090229083067884</v>
      </c>
      <c r="CO155" s="2">
        <f t="array" ref="CO155">PRODUCT(CH$2:CH155+1)-1</f>
        <v>-0.11956425240828017</v>
      </c>
      <c r="CQ155" s="9">
        <f t="shared" si="142"/>
        <v>44865</v>
      </c>
      <c r="CR155" s="72">
        <f t="shared" si="143"/>
        <v>5.024886498852843E-2</v>
      </c>
      <c r="CS155" s="72">
        <f t="shared" si="144"/>
        <v>5.4755986790410827E-2</v>
      </c>
      <c r="CT155" s="72"/>
      <c r="CU155" s="72">
        <f t="shared" si="145"/>
        <v>1.0541344101491767E-2</v>
      </c>
      <c r="CV155" s="72"/>
      <c r="CW155" s="3">
        <f t="shared" si="146"/>
        <v>44865</v>
      </c>
      <c r="CX155" s="75">
        <f t="shared" si="160"/>
        <v>88.776405868608421</v>
      </c>
      <c r="CY155" s="75">
        <f t="shared" si="161"/>
        <v>87.656207855955813</v>
      </c>
      <c r="CZ155" s="75">
        <f t="shared" si="162"/>
        <v>101.27794487127872</v>
      </c>
      <c r="DA155" s="72">
        <f>(CZ155/MAX($CZ$2:CZ155))-1</f>
        <v>-2.39082314005723E-3</v>
      </c>
      <c r="DC155" s="3">
        <f t="shared" si="147"/>
        <v>44865</v>
      </c>
      <c r="DD155" s="2">
        <f t="shared" si="148"/>
        <v>-1.0367186084372397E-3</v>
      </c>
      <c r="DE155" s="2">
        <f t="shared" si="149"/>
        <v>1.6978912627154702E-3</v>
      </c>
      <c r="DF155" s="2" t="e">
        <f>NA()</f>
        <v>#N/A</v>
      </c>
      <c r="DG155" s="2">
        <f t="shared" si="150"/>
        <v>-7.479556371325967E-5</v>
      </c>
      <c r="DH155" s="69"/>
      <c r="DI155" s="3">
        <f t="shared" si="179"/>
        <v>44865</v>
      </c>
      <c r="DJ155" s="2">
        <f t="shared" si="180"/>
        <v>6.6595969445204406E-2</v>
      </c>
      <c r="DK155" s="2">
        <f t="shared" si="181"/>
        <v>4.131757264129015E-2</v>
      </c>
      <c r="DL155" s="2" t="e">
        <f>NA()</f>
        <v>#N/A</v>
      </c>
      <c r="DM155" s="2">
        <f t="shared" si="182"/>
        <v>2.1858534347295875E-2</v>
      </c>
      <c r="DO155" s="2">
        <f t="shared" si="163"/>
        <v>1.8168443940933102E-2</v>
      </c>
      <c r="DP155" s="72">
        <f t="shared" si="164"/>
        <v>-7.479556371325967E-5</v>
      </c>
      <c r="DQ155" s="72">
        <v>1.0999999999999999E-2</v>
      </c>
      <c r="DR155" s="72">
        <f t="shared" si="169"/>
        <v>-4.5284626659315391E-5</v>
      </c>
      <c r="DS155" s="2" cm="1">
        <f t="array" ref="DS155">PRODUCT($DR$68:DR155+1)-1</f>
        <v>2.4319098413765339E-3</v>
      </c>
      <c r="DT155" s="2" cm="1">
        <f t="array" ref="DT155">PRODUCT($DP$68:DP155+1)-1</f>
        <v>3.3174437295475645E-3</v>
      </c>
      <c r="DU155" s="72">
        <f>DS155-MAX($DS$68:DS155)</f>
        <v>-1.4525384783006245E-3</v>
      </c>
    </row>
    <row r="156" spans="1:156" x14ac:dyDescent="0.3">
      <c r="A156" s="3" t="e">
        <f t="shared" si="170"/>
        <v>#N/A</v>
      </c>
      <c r="B156" s="47" t="e">
        <f>NA()</f>
        <v>#N/A</v>
      </c>
      <c r="C156" s="2" t="e">
        <f>VLOOKUP(C$1,EMD_Returns!$B:$XFD,MATCH('Headline Attribution'!$B156,EMD_Returns!$8:$8,0)-1,FALSE)/100</f>
        <v>#N/A</v>
      </c>
      <c r="D156" s="2" t="e">
        <f>VLOOKUP(D$1,EMD_Returns!$B:$XFD,MATCH('Headline Attribution'!$B156,EMD_Returns!$8:$8,0)-1,FALSE)/100</f>
        <v>#N/A</v>
      </c>
      <c r="E156" s="2" t="e">
        <f>VLOOKUP(E$1,EMD_Returns!$B:$XFD,MATCH('Headline Attribution'!$B156,EMD_Returns!$8:$8,0)-1,FALSE)/100</f>
        <v>#N/A</v>
      </c>
      <c r="F156" s="2" t="e">
        <f>VLOOKUP(F$1,EMD_Returns!$B:$XFD,MATCH('Headline Attribution'!$B156,EMD_Returns!$8:$8,0)-1,FALSE)/100</f>
        <v>#N/A</v>
      </c>
      <c r="G156" s="2"/>
      <c r="I156" s="9" t="e">
        <f t="shared" si="126"/>
        <v>#N/A</v>
      </c>
      <c r="J156" s="2" t="e">
        <f>VLOOKUP(J$1,EMD_Returns!$B:$XFD,MATCH('Headline Attribution'!$B156,EMD_Returns!$8:$8,0)-1,FALSE)/100</f>
        <v>#N/A</v>
      </c>
      <c r="K156" s="85" t="e">
        <f>VLOOKUP(K$1,EMD_Returns!$B:$XFD,MATCH('Headline Attribution'!$B156,EMD_Returns!$32:$32,0)-1,FALSE)/100</f>
        <v>#N/A</v>
      </c>
      <c r="L156" s="2">
        <f t="shared" si="171"/>
        <v>0</v>
      </c>
      <c r="M156" s="2" t="e">
        <f t="shared" si="172"/>
        <v>#N/A</v>
      </c>
      <c r="N156" s="2" t="e">
        <f t="shared" si="173"/>
        <v>#N/A</v>
      </c>
      <c r="O156" s="2" t="e">
        <f t="array" ref="O156">(PRODUCT($J$2:J156+1))-1</f>
        <v>#N/A</v>
      </c>
      <c r="P156" s="2" t="e">
        <f t="array" ref="P156">(PRODUCT($K$2:K156+1))-1</f>
        <v>#N/A</v>
      </c>
      <c r="Q156" s="69" t="e">
        <f t="shared" si="174"/>
        <v>#N/A</v>
      </c>
      <c r="R156" s="69" t="e">
        <f t="shared" si="175"/>
        <v>#N/A</v>
      </c>
      <c r="T156" s="3" t="e">
        <f t="shared" si="127"/>
        <v>#N/A</v>
      </c>
      <c r="U156" s="70" t="e">
        <f>VLOOKUP(U$1,Market_Values!B:XFD,MATCH('Headline Attribution'!$B156,EMD_Returns!$8:$8,0)-1,FALSE)</f>
        <v>#N/A</v>
      </c>
      <c r="V156" s="70" t="e">
        <f>VLOOKUP(V$1,Market_Values!$B:$XFD,MATCH('Headline Attribution'!$B156,EMD_Returns!$8:$8,0)-1,FALSE)</f>
        <v>#N/A</v>
      </c>
      <c r="W156" s="70" t="e">
        <f>VLOOKUP(W$1,Market_Values!$B:$XFD,MATCH('Headline Attribution'!$B156,EMD_Returns!$8:$8,0)-1,FALSE)</f>
        <v>#N/A</v>
      </c>
      <c r="X156" s="70" t="e">
        <f>VLOOKUP(X$1,Market_Values!$B:$XFD,MATCH('Headline Attribution'!$B156,EMD_Returns!$8:$8,0)-1,FALSE)</f>
        <v>#N/A</v>
      </c>
      <c r="Y156" s="70"/>
      <c r="Z156" s="71"/>
      <c r="AA156" s="3" t="e">
        <f t="shared" si="128"/>
        <v>#N/A</v>
      </c>
      <c r="AB156" s="72" t="e">
        <f t="shared" si="151"/>
        <v>#N/A</v>
      </c>
      <c r="AC156" s="72" t="e">
        <f t="shared" si="152"/>
        <v>#N/A</v>
      </c>
      <c r="AD156" s="72" t="e">
        <f t="shared" si="153"/>
        <v>#N/A</v>
      </c>
      <c r="AE156" s="72" t="e">
        <f t="shared" si="154"/>
        <v>#N/A</v>
      </c>
      <c r="AF156" s="72"/>
      <c r="AG156" s="2"/>
      <c r="AH156" s="9" t="e">
        <f t="shared" si="129"/>
        <v>#N/A</v>
      </c>
      <c r="AI156" s="2" t="e">
        <f t="array" ref="AI156">PRODUCT(AB$2:AB156+1)-1</f>
        <v>#N/A</v>
      </c>
      <c r="AJ156" s="2" t="e">
        <f t="array" ref="AJ156">PRODUCT($AC$2:AC156+1)-1</f>
        <v>#N/A</v>
      </c>
      <c r="AK156" s="2" t="e" cm="1">
        <f t="array" ref="AK156">PRODUCT($AD$119:AD156+1)-1</f>
        <v>#N/A</v>
      </c>
      <c r="AL156" s="2" t="e">
        <f t="array" ref="AL156">PRODUCT(AE$2:AE156+1)-1</f>
        <v>#N/A</v>
      </c>
      <c r="AM156" s="2"/>
      <c r="AN156" s="2"/>
      <c r="AO156" s="3" t="e">
        <f t="shared" si="130"/>
        <v>#N/A</v>
      </c>
      <c r="AP156" s="2" t="e">
        <f t="shared" si="155"/>
        <v>#N/A</v>
      </c>
      <c r="AQ156" s="2">
        <f t="shared" si="131"/>
        <v>0</v>
      </c>
      <c r="AR156" s="2" t="e">
        <f t="shared" si="156"/>
        <v>#N/A</v>
      </c>
      <c r="AS156" s="2" t="e">
        <f t="shared" si="176"/>
        <v>#N/A</v>
      </c>
      <c r="AT156" s="2" t="e">
        <f t="array" ref="AT156">PRODUCT($AP$2:AP156+1)-1</f>
        <v>#N/A</v>
      </c>
      <c r="AU156" s="2" t="e">
        <f t="shared" si="132"/>
        <v>#N/A</v>
      </c>
      <c r="AV156" s="69" t="e">
        <f t="shared" si="177"/>
        <v>#N/A</v>
      </c>
      <c r="AW156" s="69" t="e">
        <f t="shared" si="133"/>
        <v>#N/A</v>
      </c>
      <c r="AX156" s="2"/>
      <c r="AY156" s="2" t="e">
        <f t="shared" si="165"/>
        <v>#N/A</v>
      </c>
      <c r="AZ156" s="2" t="e">
        <f t="shared" si="166"/>
        <v>#N/A</v>
      </c>
      <c r="BA156" s="2" t="e">
        <f t="shared" si="178"/>
        <v>#N/A</v>
      </c>
      <c r="BB156" s="2" t="e">
        <f t="shared" si="167"/>
        <v>#N/A</v>
      </c>
      <c r="BC156" s="2"/>
      <c r="BD156" s="78" t="e">
        <f t="shared" si="134"/>
        <v>#N/A</v>
      </c>
      <c r="BE156" s="2" t="e">
        <f t="shared" si="168"/>
        <v>#N/A</v>
      </c>
      <c r="BF156" s="72" t="e">
        <f t="shared" si="157"/>
        <v>#N/A</v>
      </c>
      <c r="BG156" s="2" t="e" cm="1">
        <f t="array" ref="BG156">(PRODUCT(BF$2:BF156+1))-1</f>
        <v>#N/A</v>
      </c>
      <c r="BH156" s="72" t="e">
        <f t="shared" si="158"/>
        <v>#N/A</v>
      </c>
      <c r="BI156" s="73" t="e">
        <f t="shared" si="159"/>
        <v>#N/A</v>
      </c>
      <c r="BJ156" s="74" t="e">
        <f>SUM($BI$2:BI156)</f>
        <v>#N/A</v>
      </c>
      <c r="BK156" s="72" t="e">
        <f t="shared" si="135"/>
        <v>#N/A</v>
      </c>
      <c r="BL156" s="2" t="e">
        <f>SUM($BK$2:BK156)</f>
        <v>#N/A</v>
      </c>
      <c r="BM156" s="2"/>
      <c r="BN156" s="79" t="e">
        <f t="shared" si="136"/>
        <v>#N/A</v>
      </c>
      <c r="BO156" s="2" t="e">
        <f t="array" ref="BO156">(PRODUCT(AB$2:AB156+1)-1)-(PRODUCT($K$2:$K156+1)-1)</f>
        <v>#N/A</v>
      </c>
      <c r="BP156" s="2" t="e">
        <f t="array" ref="BP156">AJ156-(PRODUCT($K$2:K156+1)-1)</f>
        <v>#N/A</v>
      </c>
      <c r="BQ156" s="2" t="e" cm="1">
        <f t="array" ref="BQ156">AK156-(PRODUCT($L$2:L156+1)-1)</f>
        <v>#N/A</v>
      </c>
      <c r="BR156" s="2" t="e">
        <f t="array" ref="BR156">(PRODUCT(AE$2:AE156+1)-1)-(PRODUCT($K$2:$K156+1)-1)</f>
        <v>#N/A</v>
      </c>
      <c r="BS156" s="2"/>
      <c r="BT156" s="3" t="e">
        <f t="shared" si="137"/>
        <v>#N/A</v>
      </c>
      <c r="BU156" s="2" t="e">
        <f t="shared" si="138"/>
        <v>#N/A</v>
      </c>
      <c r="BV156" s="2" t="e">
        <f t="shared" si="139"/>
        <v>#N/A</v>
      </c>
      <c r="BW156" s="2" t="e" cm="1">
        <f t="array" ref="BW156">PRODUCT($BU$2:BU156+1)-1</f>
        <v>#N/A</v>
      </c>
      <c r="BX156" s="2" t="e">
        <f t="array" ref="BX156">BW156-(PRODUCT($K$2:K156+1)-1)</f>
        <v>#N/A</v>
      </c>
      <c r="BY156" s="2" t="e">
        <f t="shared" si="140"/>
        <v>#N/A</v>
      </c>
      <c r="BZ156" s="2"/>
      <c r="CC156" s="3">
        <v>44866</v>
      </c>
      <c r="CD156" s="2">
        <v>5.9165552373630107E-3</v>
      </c>
      <c r="CE156" s="2">
        <v>4.3646768698954999E-3</v>
      </c>
      <c r="CF156" s="2" t="e">
        <f>NA()</f>
        <v>#N/A</v>
      </c>
      <c r="CG156" s="2">
        <v>4.2383482957726298E-3</v>
      </c>
      <c r="CH156" s="2">
        <v>5.8166540720043791E-3</v>
      </c>
      <c r="CJ156" s="9">
        <f t="shared" si="141"/>
        <v>44866</v>
      </c>
      <c r="CK156" s="2">
        <f t="array" ref="CK156">PRODUCT(CD$2:CD156+1)-1</f>
        <v>-6.3808940500856948E-2</v>
      </c>
      <c r="CL156" s="2">
        <f t="array" ref="CL156">PRODUCT(CE$2:CE156+1)-1</f>
        <v>-6.0726455885894204E-2</v>
      </c>
      <c r="CM156" s="2"/>
      <c r="CN156" s="2">
        <f t="array" ref="CN156">PRODUCT(CG$2:CG156+1)-1</f>
        <v>-0.10524663706863802</v>
      </c>
      <c r="CO156" s="2">
        <f t="array" ref="CO156">PRODUCT(CH$2:CH156+1)-1</f>
        <v>-0.11444306223191258</v>
      </c>
      <c r="CQ156" s="9">
        <f t="shared" si="142"/>
        <v>44866</v>
      </c>
      <c r="CR156" s="72">
        <f t="shared" si="143"/>
        <v>5.0634121731055637E-2</v>
      </c>
      <c r="CS156" s="72">
        <f t="shared" si="144"/>
        <v>5.3716606346018381E-2</v>
      </c>
      <c r="CT156" s="72"/>
      <c r="CU156" s="72">
        <f t="shared" si="145"/>
        <v>9.1964251632745686E-3</v>
      </c>
      <c r="CV156" s="72"/>
      <c r="CW156" s="3">
        <f t="shared" si="146"/>
        <v>44866</v>
      </c>
      <c r="CX156" s="75">
        <f t="shared" si="160"/>
        <v>89.152671197126452</v>
      </c>
      <c r="CY156" s="75">
        <f t="shared" si="161"/>
        <v>88.166073694317618</v>
      </c>
      <c r="CZ156" s="75">
        <f t="shared" si="162"/>
        <v>101.11902170695441</v>
      </c>
      <c r="DA156" s="72">
        <f>(CZ156/MAX($CZ$2:CZ156))-1</f>
        <v>-3.9562499202614454E-3</v>
      </c>
      <c r="DC156" s="3">
        <f t="shared" si="147"/>
        <v>44866</v>
      </c>
      <c r="DD156" s="2">
        <f t="shared" si="148"/>
        <v>9.9901165358631631E-5</v>
      </c>
      <c r="DE156" s="2">
        <f t="shared" si="149"/>
        <v>-1.4519772021088792E-3</v>
      </c>
      <c r="DF156" s="2" t="e">
        <f>NA()</f>
        <v>#N/A</v>
      </c>
      <c r="DG156" s="2">
        <f t="shared" si="150"/>
        <v>-1.5783057762317493E-3</v>
      </c>
      <c r="DH156" s="69"/>
      <c r="DI156" s="3">
        <f t="shared" si="179"/>
        <v>44866</v>
      </c>
      <c r="DJ156" s="2">
        <f t="shared" si="180"/>
        <v>6.3552770158606359E-2</v>
      </c>
      <c r="DK156" s="2">
        <f t="shared" si="181"/>
        <v>4.1372153074341611E-2</v>
      </c>
      <c r="DL156" s="2" t="e">
        <f>NA()</f>
        <v>#N/A</v>
      </c>
      <c r="DM156" s="2">
        <f t="shared" si="182"/>
        <v>2.2523619110494313E-2</v>
      </c>
      <c r="DO156" s="2">
        <f t="shared" si="163"/>
        <v>1.8386043870390133E-2</v>
      </c>
      <c r="DP156" s="72">
        <f t="shared" si="164"/>
        <v>-1.5783057762317493E-3</v>
      </c>
      <c r="DQ156" s="72">
        <v>1.0999999999999999E-2</v>
      </c>
      <c r="DR156" s="72">
        <f t="shared" si="169"/>
        <v>-9.4426858006734708E-4</v>
      </c>
      <c r="DS156" s="2" cm="1">
        <f t="array" ref="DS156">PRODUCT($DR$68:DR156+1)-1</f>
        <v>1.4853448852563123E-3</v>
      </c>
      <c r="DT156" s="2" cm="1">
        <f t="array" ref="DT156">PRODUCT($DP$68:DP156+1)-1</f>
        <v>1.7339020127151716E-3</v>
      </c>
      <c r="DU156" s="72">
        <f>DS156-MAX($DS$68:DS156)</f>
        <v>-2.3991034344208462E-3</v>
      </c>
    </row>
    <row r="157" spans="1:156" x14ac:dyDescent="0.3">
      <c r="A157" s="3" t="e">
        <f t="shared" si="170"/>
        <v>#N/A</v>
      </c>
      <c r="B157" s="47" t="e">
        <f>NA()</f>
        <v>#N/A</v>
      </c>
      <c r="C157" s="2" t="e">
        <f>VLOOKUP(C$1,EMD_Returns!$B:$XFD,MATCH('Headline Attribution'!$B157,EMD_Returns!$8:$8,0)-1,FALSE)/100</f>
        <v>#N/A</v>
      </c>
      <c r="D157" s="2" t="e">
        <f>VLOOKUP(D$1,EMD_Returns!$B:$XFD,MATCH('Headline Attribution'!$B157,EMD_Returns!$8:$8,0)-1,FALSE)/100</f>
        <v>#N/A</v>
      </c>
      <c r="E157" s="2" t="e">
        <f>VLOOKUP(E$1,EMD_Returns!$B:$XFD,MATCH('Headline Attribution'!$B157,EMD_Returns!$8:$8,0)-1,FALSE)/100</f>
        <v>#N/A</v>
      </c>
      <c r="F157" s="2" t="e">
        <f>VLOOKUP(F$1,EMD_Returns!$B:$XFD,MATCH('Headline Attribution'!$B157,EMD_Returns!$8:$8,0)-1,FALSE)/100</f>
        <v>#N/A</v>
      </c>
      <c r="G157" s="2"/>
      <c r="I157" s="9" t="e">
        <f t="shared" si="126"/>
        <v>#N/A</v>
      </c>
      <c r="J157" s="2" t="e">
        <f>VLOOKUP(J$1,EMD_Returns!$B:$XFD,MATCH('Headline Attribution'!$B157,EMD_Returns!$8:$8,0)-1,FALSE)/100</f>
        <v>#N/A</v>
      </c>
      <c r="K157" s="85" t="e">
        <f>VLOOKUP(K$1,EMD_Returns!$B:$XFD,MATCH('Headline Attribution'!$B157,EMD_Returns!$32:$32,0)-1,FALSE)/100</f>
        <v>#N/A</v>
      </c>
      <c r="L157" s="2">
        <f t="shared" si="171"/>
        <v>0</v>
      </c>
      <c r="M157" s="2" t="e">
        <f t="shared" si="172"/>
        <v>#N/A</v>
      </c>
      <c r="N157" s="2" t="e">
        <f t="shared" si="173"/>
        <v>#N/A</v>
      </c>
      <c r="O157" s="2" t="e">
        <f t="array" ref="O157">(PRODUCT($J$2:J157+1))-1</f>
        <v>#N/A</v>
      </c>
      <c r="P157" s="2" t="e">
        <f t="array" ref="P157">(PRODUCT($K$2:K157+1))-1</f>
        <v>#N/A</v>
      </c>
      <c r="Q157" s="69" t="e">
        <f t="shared" si="174"/>
        <v>#N/A</v>
      </c>
      <c r="R157" s="69" t="e">
        <f t="shared" si="175"/>
        <v>#N/A</v>
      </c>
      <c r="T157" s="3" t="e">
        <f t="shared" si="127"/>
        <v>#N/A</v>
      </c>
      <c r="U157" s="70" t="e">
        <f>VLOOKUP(U$1,Market_Values!B:XFD,MATCH('Headline Attribution'!$B157,EMD_Returns!$8:$8,0)-1,FALSE)</f>
        <v>#N/A</v>
      </c>
      <c r="V157" s="70" t="e">
        <f>VLOOKUP(V$1,Market_Values!$B:$XFD,MATCH('Headline Attribution'!$B157,EMD_Returns!$8:$8,0)-1,FALSE)</f>
        <v>#N/A</v>
      </c>
      <c r="W157" s="70" t="e">
        <f>VLOOKUP(W$1,Market_Values!$B:$XFD,MATCH('Headline Attribution'!$B157,EMD_Returns!$8:$8,0)-1,FALSE)</f>
        <v>#N/A</v>
      </c>
      <c r="X157" s="70" t="e">
        <f>VLOOKUP(X$1,Market_Values!$B:$XFD,MATCH('Headline Attribution'!$B157,EMD_Returns!$8:$8,0)-1,FALSE)</f>
        <v>#N/A</v>
      </c>
      <c r="Y157" s="70"/>
      <c r="Z157" s="71"/>
      <c r="AA157" s="3" t="e">
        <f t="shared" si="128"/>
        <v>#N/A</v>
      </c>
      <c r="AB157" s="72" t="e">
        <f t="shared" si="151"/>
        <v>#N/A</v>
      </c>
      <c r="AC157" s="72" t="e">
        <f t="shared" si="152"/>
        <v>#N/A</v>
      </c>
      <c r="AD157" s="72" t="e">
        <f t="shared" si="153"/>
        <v>#N/A</v>
      </c>
      <c r="AE157" s="72" t="e">
        <f t="shared" si="154"/>
        <v>#N/A</v>
      </c>
      <c r="AF157" s="72"/>
      <c r="AG157" s="2"/>
      <c r="AH157" s="9" t="e">
        <f t="shared" si="129"/>
        <v>#N/A</v>
      </c>
      <c r="AI157" s="2" t="e">
        <f t="array" ref="AI157">PRODUCT(AB$2:AB157+1)-1</f>
        <v>#N/A</v>
      </c>
      <c r="AJ157" s="2" t="e">
        <f t="array" ref="AJ157">PRODUCT($AC$2:AC157+1)-1</f>
        <v>#N/A</v>
      </c>
      <c r="AK157" s="2" t="e" cm="1">
        <f t="array" ref="AK157">PRODUCT($AD$119:AD157+1)-1</f>
        <v>#N/A</v>
      </c>
      <c r="AL157" s="2" t="e">
        <f t="array" ref="AL157">PRODUCT(AE$2:AE157+1)-1</f>
        <v>#N/A</v>
      </c>
      <c r="AM157" s="2"/>
      <c r="AN157" s="2"/>
      <c r="AO157" s="3" t="e">
        <f t="shared" si="130"/>
        <v>#N/A</v>
      </c>
      <c r="AP157" s="2" t="e">
        <f t="shared" si="155"/>
        <v>#N/A</v>
      </c>
      <c r="AQ157" s="2">
        <f t="shared" si="131"/>
        <v>0</v>
      </c>
      <c r="AR157" s="2" t="e">
        <f t="shared" si="156"/>
        <v>#N/A</v>
      </c>
      <c r="AS157" s="2" t="e">
        <f t="shared" si="176"/>
        <v>#N/A</v>
      </c>
      <c r="AT157" s="2" t="e">
        <f t="array" ref="AT157">PRODUCT($AP$2:AP157+1)-1</f>
        <v>#N/A</v>
      </c>
      <c r="AU157" s="2" t="e">
        <f t="shared" si="132"/>
        <v>#N/A</v>
      </c>
      <c r="AV157" s="69" t="e">
        <f t="shared" si="177"/>
        <v>#N/A</v>
      </c>
      <c r="AW157" s="69" t="e">
        <f t="shared" si="133"/>
        <v>#N/A</v>
      </c>
      <c r="AX157" s="2"/>
      <c r="AY157" s="2" t="e">
        <f t="shared" si="165"/>
        <v>#N/A</v>
      </c>
      <c r="AZ157" s="2" t="e">
        <f t="shared" si="166"/>
        <v>#N/A</v>
      </c>
      <c r="BA157" s="2" t="e">
        <f t="shared" si="178"/>
        <v>#N/A</v>
      </c>
      <c r="BB157" s="2" t="e">
        <f t="shared" si="167"/>
        <v>#N/A</v>
      </c>
      <c r="BC157" s="2"/>
      <c r="BD157" s="78" t="e">
        <f t="shared" si="134"/>
        <v>#N/A</v>
      </c>
      <c r="BE157" s="2" t="e">
        <f t="shared" si="168"/>
        <v>#N/A</v>
      </c>
      <c r="BF157" s="72" t="e">
        <f t="shared" si="157"/>
        <v>#N/A</v>
      </c>
      <c r="BG157" s="2" t="e" cm="1">
        <f t="array" ref="BG157">(PRODUCT(BF$2:BF157+1))-1</f>
        <v>#N/A</v>
      </c>
      <c r="BH157" s="72" t="e">
        <f t="shared" si="158"/>
        <v>#N/A</v>
      </c>
      <c r="BI157" s="73" t="e">
        <f t="shared" si="159"/>
        <v>#N/A</v>
      </c>
      <c r="BJ157" s="74" t="e">
        <f>SUM($BI$2:BI157)</f>
        <v>#N/A</v>
      </c>
      <c r="BK157" s="72" t="e">
        <f t="shared" si="135"/>
        <v>#N/A</v>
      </c>
      <c r="BL157" s="2" t="e">
        <f>SUM($BK$2:BK157)</f>
        <v>#N/A</v>
      </c>
      <c r="BM157" s="2"/>
      <c r="BN157" s="79" t="e">
        <f t="shared" si="136"/>
        <v>#N/A</v>
      </c>
      <c r="BO157" s="2" t="e">
        <f t="array" ref="BO157">(PRODUCT(AB$2:AB157+1)-1)-(PRODUCT($K$2:$K157+1)-1)</f>
        <v>#N/A</v>
      </c>
      <c r="BP157" s="2" t="e">
        <f t="array" ref="BP157">AJ157-(PRODUCT($K$2:K157+1)-1)</f>
        <v>#N/A</v>
      </c>
      <c r="BQ157" s="2" t="e" cm="1">
        <f t="array" ref="BQ157">AK157-(PRODUCT($L$2:L157+1)-1)</f>
        <v>#N/A</v>
      </c>
      <c r="BR157" s="2" t="e">
        <f t="array" ref="BR157">(PRODUCT(AE$2:AE157+1)-1)-(PRODUCT($K$2:$K157+1)-1)</f>
        <v>#N/A</v>
      </c>
      <c r="BS157" s="2"/>
      <c r="BT157" s="3" t="e">
        <f t="shared" si="137"/>
        <v>#N/A</v>
      </c>
      <c r="BU157" s="2" t="e">
        <f t="shared" si="138"/>
        <v>#N/A</v>
      </c>
      <c r="BV157" s="2" t="e">
        <f t="shared" si="139"/>
        <v>#N/A</v>
      </c>
      <c r="BW157" s="2" t="e" cm="1">
        <f t="array" ref="BW157">PRODUCT($BU$2:BU157+1)-1</f>
        <v>#N/A</v>
      </c>
      <c r="BX157" s="2" t="e">
        <f t="array" ref="BX157">BW157-(PRODUCT($K$2:K157+1)-1)</f>
        <v>#N/A</v>
      </c>
      <c r="BY157" s="2" t="e">
        <f t="shared" si="140"/>
        <v>#N/A</v>
      </c>
      <c r="BZ157" s="2"/>
      <c r="CC157" s="3">
        <v>44867</v>
      </c>
      <c r="CD157" s="2">
        <v>-1.0126660035552999E-2</v>
      </c>
      <c r="CE157" s="2">
        <v>-8.6879544744739006E-3</v>
      </c>
      <c r="CF157" s="2" t="e">
        <f>NA()</f>
        <v>#N/A</v>
      </c>
      <c r="CG157" s="2">
        <v>-1.33146504621517E-2</v>
      </c>
      <c r="CH157" s="2">
        <v>-1.3144472015439668E-2</v>
      </c>
      <c r="CJ157" s="9">
        <f t="shared" si="141"/>
        <v>44867</v>
      </c>
      <c r="CK157" s="2">
        <f t="array" ref="CK157">PRODUCT(CD$2:CD157+1)-1</f>
        <v>-7.328942908872893E-2</v>
      </c>
      <c r="CL157" s="2">
        <f t="array" ref="CL157">PRODUCT(CE$2:CE157+1)-1</f>
        <v>-6.8886821676235277E-2</v>
      </c>
      <c r="CM157" s="2"/>
      <c r="CN157" s="2">
        <f t="array" ref="CN157">PRODUCT(CG$2:CG157+1)-1</f>
        <v>-0.11715996534590389</v>
      </c>
      <c r="CO157" s="2">
        <f t="array" ref="CO157">PRODUCT(CH$2:CH157+1)-1</f>
        <v>-0.12608324061848364</v>
      </c>
      <c r="CQ157" s="9">
        <f t="shared" si="142"/>
        <v>44867</v>
      </c>
      <c r="CR157" s="72">
        <f t="shared" si="143"/>
        <v>5.2793811529754708E-2</v>
      </c>
      <c r="CS157" s="72">
        <f t="shared" si="144"/>
        <v>5.7196418942248362E-2</v>
      </c>
      <c r="CT157" s="72"/>
      <c r="CU157" s="72">
        <f t="shared" si="145"/>
        <v>8.9232752725797448E-3</v>
      </c>
      <c r="CV157" s="72"/>
      <c r="CW157" s="3">
        <f t="shared" si="146"/>
        <v>44867</v>
      </c>
      <c r="CX157" s="75">
        <f t="shared" si="160"/>
        <v>87.965634542369571</v>
      </c>
      <c r="CY157" s="75">
        <f t="shared" si="161"/>
        <v>87.00717720593147</v>
      </c>
      <c r="CZ157" s="75">
        <f t="shared" si="162"/>
        <v>101.10158422237924</v>
      </c>
      <c r="DA157" s="72">
        <f>(CZ157/MAX($CZ$2:CZ157))-1</f>
        <v>-4.128012831284722E-3</v>
      </c>
      <c r="DC157" s="3">
        <f t="shared" si="147"/>
        <v>44867</v>
      </c>
      <c r="DD157" s="2">
        <f t="shared" si="148"/>
        <v>3.0178119798866688E-3</v>
      </c>
      <c r="DE157" s="2">
        <f t="shared" si="149"/>
        <v>4.4565175409657671E-3</v>
      </c>
      <c r="DF157" s="2" t="e">
        <f>NA()</f>
        <v>#N/A</v>
      </c>
      <c r="DG157" s="2">
        <f t="shared" si="150"/>
        <v>-1.7017844671203194E-4</v>
      </c>
      <c r="DH157" s="69"/>
      <c r="DI157" s="3">
        <f t="shared" si="179"/>
        <v>44867</v>
      </c>
      <c r="DJ157" s="2">
        <f t="shared" si="180"/>
        <v>6.0214416020981591E-2</v>
      </c>
      <c r="DK157" s="2">
        <f t="shared" si="181"/>
        <v>4.396920507190643E-2</v>
      </c>
      <c r="DL157" s="2" t="e">
        <f>NA()</f>
        <v>#N/A</v>
      </c>
      <c r="DM157" s="2">
        <f t="shared" si="182"/>
        <v>2.2298119292671593E-2</v>
      </c>
      <c r="DO157" s="2">
        <f t="shared" si="163"/>
        <v>1.8286813635518043E-2</v>
      </c>
      <c r="DP157" s="72">
        <f t="shared" si="164"/>
        <v>-1.7017844671203194E-4</v>
      </c>
      <c r="DQ157" s="72">
        <v>1.0999999999999999E-2</v>
      </c>
      <c r="DR157" s="72">
        <f t="shared" si="169"/>
        <v>-1.0236681748626137E-4</v>
      </c>
      <c r="DS157" s="2" cm="1">
        <f t="array" ref="DS157">PRODUCT($DR$68:DR157+1)-1</f>
        <v>1.3828260177413121E-3</v>
      </c>
      <c r="DT157" s="2" cm="1">
        <f t="array" ref="DT157">PRODUCT($DP$68:DP157+1)-1</f>
        <v>1.5634284932517506E-3</v>
      </c>
      <c r="DU157" s="72">
        <f>DS157-MAX($DS$68:DS157)</f>
        <v>-2.5016223019358463E-3</v>
      </c>
    </row>
    <row r="158" spans="1:156" x14ac:dyDescent="0.3">
      <c r="A158" s="3" t="e">
        <f t="shared" si="170"/>
        <v>#N/A</v>
      </c>
      <c r="B158" s="47" t="e">
        <f>NA()</f>
        <v>#N/A</v>
      </c>
      <c r="C158" s="2" t="e">
        <f>VLOOKUP(C$1,EMD_Returns!$B:$XFD,MATCH('Headline Attribution'!$B158,EMD_Returns!$8:$8,0)-1,FALSE)/100</f>
        <v>#N/A</v>
      </c>
      <c r="D158" s="2" t="e">
        <f>VLOOKUP(D$1,EMD_Returns!$B:$XFD,MATCH('Headline Attribution'!$B158,EMD_Returns!$8:$8,0)-1,FALSE)/100</f>
        <v>#N/A</v>
      </c>
      <c r="E158" s="2" t="e">
        <f>VLOOKUP(E$1,EMD_Returns!$B:$XFD,MATCH('Headline Attribution'!$B158,EMD_Returns!$8:$8,0)-1,FALSE)/100</f>
        <v>#N/A</v>
      </c>
      <c r="F158" s="2" t="e">
        <f>VLOOKUP(F$1,EMD_Returns!$B:$XFD,MATCH('Headline Attribution'!$B158,EMD_Returns!$8:$8,0)-1,FALSE)/100</f>
        <v>#N/A</v>
      </c>
      <c r="G158" s="2"/>
      <c r="I158" s="9" t="e">
        <f t="shared" si="126"/>
        <v>#N/A</v>
      </c>
      <c r="J158" s="2" t="e">
        <f>VLOOKUP(J$1,EMD_Returns!$B:$XFD,MATCH('Headline Attribution'!$B158,EMD_Returns!$8:$8,0)-1,FALSE)/100</f>
        <v>#N/A</v>
      </c>
      <c r="K158" s="85" t="e">
        <f>VLOOKUP(K$1,EMD_Returns!$B:$XFD,MATCH('Headline Attribution'!$B158,EMD_Returns!$32:$32,0)-1,FALSE)/100</f>
        <v>#N/A</v>
      </c>
      <c r="L158" s="2">
        <f t="shared" si="171"/>
        <v>0</v>
      </c>
      <c r="M158" s="2" t="e">
        <f t="shared" si="172"/>
        <v>#N/A</v>
      </c>
      <c r="N158" s="2" t="e">
        <f t="shared" si="173"/>
        <v>#N/A</v>
      </c>
      <c r="O158" s="2" t="e">
        <f t="array" ref="O158">(PRODUCT($J$2:J158+1))-1</f>
        <v>#N/A</v>
      </c>
      <c r="P158" s="2" t="e">
        <f t="array" ref="P158">(PRODUCT($K$2:K158+1))-1</f>
        <v>#N/A</v>
      </c>
      <c r="Q158" s="69" t="e">
        <f t="shared" si="174"/>
        <v>#N/A</v>
      </c>
      <c r="R158" s="69" t="e">
        <f t="shared" si="175"/>
        <v>#N/A</v>
      </c>
      <c r="T158" s="3" t="e">
        <f t="shared" si="127"/>
        <v>#N/A</v>
      </c>
      <c r="U158" s="70" t="e">
        <f>VLOOKUP(U$1,Market_Values!B:XFD,MATCH('Headline Attribution'!$B158,EMD_Returns!$8:$8,0)-1,FALSE)</f>
        <v>#N/A</v>
      </c>
      <c r="V158" s="70" t="e">
        <f>VLOOKUP(V$1,Market_Values!$B:$XFD,MATCH('Headline Attribution'!$B158,EMD_Returns!$8:$8,0)-1,FALSE)</f>
        <v>#N/A</v>
      </c>
      <c r="W158" s="70" t="e">
        <f>VLOOKUP(W$1,Market_Values!$B:$XFD,MATCH('Headline Attribution'!$B158,EMD_Returns!$8:$8,0)-1,FALSE)</f>
        <v>#N/A</v>
      </c>
      <c r="X158" s="70" t="e">
        <f>VLOOKUP(X$1,Market_Values!$B:$XFD,MATCH('Headline Attribution'!$B158,EMD_Returns!$8:$8,0)-1,FALSE)</f>
        <v>#N/A</v>
      </c>
      <c r="Y158" s="70"/>
      <c r="Z158" s="71"/>
      <c r="AA158" s="3" t="e">
        <f t="shared" si="128"/>
        <v>#N/A</v>
      </c>
      <c r="AB158" s="72" t="e">
        <f t="shared" si="151"/>
        <v>#N/A</v>
      </c>
      <c r="AC158" s="72" t="e">
        <f t="shared" si="152"/>
        <v>#N/A</v>
      </c>
      <c r="AD158" s="72" t="e">
        <f t="shared" si="153"/>
        <v>#N/A</v>
      </c>
      <c r="AE158" s="72" t="e">
        <f t="shared" si="154"/>
        <v>#N/A</v>
      </c>
      <c r="AF158" s="72"/>
      <c r="AG158" s="2"/>
      <c r="AH158" s="9" t="e">
        <f t="shared" si="129"/>
        <v>#N/A</v>
      </c>
      <c r="AI158" s="2" t="e">
        <f t="array" ref="AI158">PRODUCT(AB$2:AB158+1)-1</f>
        <v>#N/A</v>
      </c>
      <c r="AJ158" s="2" t="e">
        <f t="array" ref="AJ158">PRODUCT($AC$2:AC158+1)-1</f>
        <v>#N/A</v>
      </c>
      <c r="AK158" s="2" t="e" cm="1">
        <f t="array" ref="AK158">PRODUCT($AD$119:AD158+1)-1</f>
        <v>#N/A</v>
      </c>
      <c r="AL158" s="2" t="e">
        <f t="array" ref="AL158">PRODUCT(AE$2:AE158+1)-1</f>
        <v>#N/A</v>
      </c>
      <c r="AM158" s="2"/>
      <c r="AN158" s="2"/>
      <c r="AO158" s="3" t="e">
        <f t="shared" si="130"/>
        <v>#N/A</v>
      </c>
      <c r="AP158" s="2" t="e">
        <f t="shared" si="155"/>
        <v>#N/A</v>
      </c>
      <c r="AQ158" s="2">
        <f t="shared" si="131"/>
        <v>0</v>
      </c>
      <c r="AR158" s="2" t="e">
        <f t="shared" si="156"/>
        <v>#N/A</v>
      </c>
      <c r="AS158" s="2" t="e">
        <f t="shared" si="176"/>
        <v>#N/A</v>
      </c>
      <c r="AT158" s="2" t="e">
        <f t="array" ref="AT158">PRODUCT($AP$2:AP158+1)-1</f>
        <v>#N/A</v>
      </c>
      <c r="AU158" s="2" t="e">
        <f t="shared" si="132"/>
        <v>#N/A</v>
      </c>
      <c r="AV158" s="69" t="e">
        <f t="shared" si="177"/>
        <v>#N/A</v>
      </c>
      <c r="AW158" s="69" t="e">
        <f t="shared" si="133"/>
        <v>#N/A</v>
      </c>
      <c r="AX158" s="2"/>
      <c r="AY158" s="2" t="e">
        <f t="shared" si="165"/>
        <v>#N/A</v>
      </c>
      <c r="AZ158" s="2" t="e">
        <f t="shared" si="166"/>
        <v>#N/A</v>
      </c>
      <c r="BA158" s="2" t="e">
        <f t="shared" si="178"/>
        <v>#N/A</v>
      </c>
      <c r="BB158" s="2" t="e">
        <f t="shared" si="167"/>
        <v>#N/A</v>
      </c>
      <c r="BC158" s="2"/>
      <c r="BD158" s="78" t="e">
        <f t="shared" si="134"/>
        <v>#N/A</v>
      </c>
      <c r="BE158" s="2" t="e">
        <f t="shared" si="168"/>
        <v>#N/A</v>
      </c>
      <c r="BF158" s="72" t="e">
        <f t="shared" si="157"/>
        <v>#N/A</v>
      </c>
      <c r="BG158" s="2" t="e" cm="1">
        <f t="array" ref="BG158">(PRODUCT(BF$2:BF158+1))-1</f>
        <v>#N/A</v>
      </c>
      <c r="BH158" s="72" t="e">
        <f t="shared" si="158"/>
        <v>#N/A</v>
      </c>
      <c r="BI158" s="73" t="e">
        <f t="shared" si="159"/>
        <v>#N/A</v>
      </c>
      <c r="BJ158" s="74" t="e">
        <f>SUM($BI$2:BI158)</f>
        <v>#N/A</v>
      </c>
      <c r="BK158" s="72" t="e">
        <f t="shared" si="135"/>
        <v>#N/A</v>
      </c>
      <c r="BL158" s="2" t="e">
        <f>SUM($BK$2:BK158)</f>
        <v>#N/A</v>
      </c>
      <c r="BM158" s="2"/>
      <c r="BN158" s="79" t="e">
        <f t="shared" si="136"/>
        <v>#N/A</v>
      </c>
      <c r="BO158" s="2" t="e">
        <f t="array" ref="BO158">(PRODUCT(AB$2:AB158+1)-1)-(PRODUCT($K$2:$K158+1)-1)</f>
        <v>#N/A</v>
      </c>
      <c r="BP158" s="2" t="e">
        <f t="array" ref="BP158">AJ158-(PRODUCT($K$2:K158+1)-1)</f>
        <v>#N/A</v>
      </c>
      <c r="BQ158" s="2" t="e" cm="1">
        <f t="array" ref="BQ158">AK158-(PRODUCT($L$2:L158+1)-1)</f>
        <v>#N/A</v>
      </c>
      <c r="BR158" s="2" t="e">
        <f t="array" ref="BR158">(PRODUCT(AE$2:AE158+1)-1)-(PRODUCT($K$2:$K158+1)-1)</f>
        <v>#N/A</v>
      </c>
      <c r="BS158" s="2"/>
      <c r="BT158" s="3" t="e">
        <f t="shared" si="137"/>
        <v>#N/A</v>
      </c>
      <c r="BU158" s="2" t="e">
        <f t="shared" si="138"/>
        <v>#N/A</v>
      </c>
      <c r="BV158" s="2" t="e">
        <f t="shared" si="139"/>
        <v>#N/A</v>
      </c>
      <c r="BW158" s="2" t="e" cm="1">
        <f t="array" ref="BW158">PRODUCT($BU$2:BU158+1)-1</f>
        <v>#N/A</v>
      </c>
      <c r="BX158" s="2" t="e">
        <f t="array" ref="BX158">BW158-(PRODUCT($K$2:K158+1)-1)</f>
        <v>#N/A</v>
      </c>
      <c r="BY158" s="2" t="e">
        <f t="shared" si="140"/>
        <v>#N/A</v>
      </c>
      <c r="BZ158" s="2"/>
      <c r="CC158" s="3">
        <v>44868</v>
      </c>
      <c r="CD158" s="2">
        <v>-3.0269791503111398E-3</v>
      </c>
      <c r="CE158" s="2">
        <v>-3.1527890012607003E-3</v>
      </c>
      <c r="CF158" s="2" t="e">
        <f>NA()</f>
        <v>#N/A</v>
      </c>
      <c r="CG158" s="2">
        <v>-5.5847052542795702E-3</v>
      </c>
      <c r="CH158" s="2">
        <v>-6.9216961298569357E-3</v>
      </c>
      <c r="CJ158" s="9">
        <f t="shared" si="141"/>
        <v>44868</v>
      </c>
      <c r="CK158" s="2">
        <f t="array" ref="CK158">PRODUCT(CD$2:CD158+1)-1</f>
        <v>-7.6094562665250276E-2</v>
      </c>
      <c r="CL158" s="2">
        <f t="array" ref="CL158">PRODUCT(CE$2:CE158+1)-1</f>
        <v>-7.1822425063783335E-2</v>
      </c>
      <c r="CM158" s="2"/>
      <c r="CN158" s="2">
        <f t="array" ref="CN158">PRODUCT(CG$2:CG158+1)-1</f>
        <v>-0.12209036672612494</v>
      </c>
      <c r="CO158" s="2">
        <f t="array" ref="CO158">PRODUCT(CH$2:CH158+1)-1</f>
        <v>-0.13213222686971182</v>
      </c>
      <c r="CQ158" s="9">
        <f t="shared" si="142"/>
        <v>44868</v>
      </c>
      <c r="CR158" s="72">
        <f t="shared" si="143"/>
        <v>5.6037664204461546E-2</v>
      </c>
      <c r="CS158" s="72">
        <f t="shared" si="144"/>
        <v>6.0309801805928487E-2</v>
      </c>
      <c r="CT158" s="72"/>
      <c r="CU158" s="72">
        <f t="shared" si="145"/>
        <v>1.0041860143586878E-2</v>
      </c>
      <c r="CV158" s="72"/>
      <c r="CW158" s="3">
        <f t="shared" si="146"/>
        <v>44868</v>
      </c>
      <c r="CX158" s="75">
        <f t="shared" si="160"/>
        <v>87.474372400944759</v>
      </c>
      <c r="CY158" s="75">
        <f t="shared" si="161"/>
        <v>86.404939964195393</v>
      </c>
      <c r="CZ158" s="75">
        <f t="shared" si="162"/>
        <v>101.23769825798445</v>
      </c>
      <c r="DA158" s="72">
        <f>(CZ158/MAX($CZ$2:CZ158))-1</f>
        <v>-2.7872607930026216E-3</v>
      </c>
      <c r="DC158" s="3">
        <f t="shared" si="147"/>
        <v>44868</v>
      </c>
      <c r="DD158" s="2">
        <f t="shared" si="148"/>
        <v>3.8947169795457959E-3</v>
      </c>
      <c r="DE158" s="2">
        <f t="shared" si="149"/>
        <v>3.7689071285962354E-3</v>
      </c>
      <c r="DF158" s="2" t="e">
        <f>NA()</f>
        <v>#N/A</v>
      </c>
      <c r="DG158" s="2">
        <f t="shared" si="150"/>
        <v>1.3369908755773655E-3</v>
      </c>
      <c r="DH158" s="69"/>
      <c r="DI158" s="3">
        <f t="shared" si="179"/>
        <v>44868</v>
      </c>
      <c r="DJ158" s="2">
        <f t="shared" si="180"/>
        <v>5.997104077453505E-2</v>
      </c>
      <c r="DK158" s="2">
        <f t="shared" si="181"/>
        <v>4.1901453523198871E-2</v>
      </c>
      <c r="DL158" s="2" t="e">
        <f>NA()</f>
        <v>#N/A</v>
      </c>
      <c r="DM158" s="2">
        <f t="shared" si="182"/>
        <v>2.2418727843679806E-2</v>
      </c>
      <c r="DO158" s="2">
        <f t="shared" si="163"/>
        <v>1.839032500402633E-2</v>
      </c>
      <c r="DP158" s="72">
        <f t="shared" si="164"/>
        <v>1.3369908755773655E-3</v>
      </c>
      <c r="DQ158" s="72">
        <v>1.0999999999999999E-2</v>
      </c>
      <c r="DR158" s="72">
        <f t="shared" si="169"/>
        <v>7.9970852217843503E-4</v>
      </c>
      <c r="DS158" s="2" cm="1">
        <f t="array" ref="DS158">PRODUCT($DR$68:DR158+1)-1</f>
        <v>2.1836403976709384E-3</v>
      </c>
      <c r="DT158" s="2" cm="1">
        <f t="array" ref="DT158">PRODUCT($DP$68:DP158+1)-1</f>
        <v>2.9025096584591736E-3</v>
      </c>
      <c r="DU158" s="72">
        <f>DS158-MAX($DS$68:DS158)</f>
        <v>-1.70080792200622E-3</v>
      </c>
    </row>
    <row r="159" spans="1:156" x14ac:dyDescent="0.3">
      <c r="A159" s="3" t="e">
        <f t="shared" si="170"/>
        <v>#N/A</v>
      </c>
      <c r="B159" s="47" t="e">
        <f>NA()</f>
        <v>#N/A</v>
      </c>
      <c r="C159" s="2" t="e">
        <f>VLOOKUP(C$1,EMD_Returns!$B:$XFD,MATCH('Headline Attribution'!$B159,EMD_Returns!$8:$8,0)-1,FALSE)/100</f>
        <v>#N/A</v>
      </c>
      <c r="D159" s="2" t="e">
        <f>VLOOKUP(D$1,EMD_Returns!$B:$XFD,MATCH('Headline Attribution'!$B159,EMD_Returns!$8:$8,0)-1,FALSE)/100</f>
        <v>#N/A</v>
      </c>
      <c r="E159" s="2" t="e">
        <f>VLOOKUP(E$1,EMD_Returns!$B:$XFD,MATCH('Headline Attribution'!$B159,EMD_Returns!$8:$8,0)-1,FALSE)/100</f>
        <v>#N/A</v>
      </c>
      <c r="F159" s="2" t="e">
        <f>VLOOKUP(F$1,EMD_Returns!$B:$XFD,MATCH('Headline Attribution'!$B159,EMD_Returns!$8:$8,0)-1,FALSE)/100</f>
        <v>#N/A</v>
      </c>
      <c r="G159" s="2"/>
      <c r="I159" s="9" t="e">
        <f t="shared" si="126"/>
        <v>#N/A</v>
      </c>
      <c r="J159" s="2" t="e">
        <f>VLOOKUP(J$1,EMD_Returns!$B:$XFD,MATCH('Headline Attribution'!$B159,EMD_Returns!$8:$8,0)-1,FALSE)/100</f>
        <v>#N/A</v>
      </c>
      <c r="K159" s="85" t="e">
        <f>VLOOKUP(K$1,EMD_Returns!$B:$XFD,MATCH('Headline Attribution'!$B159,EMD_Returns!$32:$32,0)-1,FALSE)/100</f>
        <v>#N/A</v>
      </c>
      <c r="L159" s="2">
        <f t="shared" si="171"/>
        <v>0</v>
      </c>
      <c r="M159" s="2" t="e">
        <f t="shared" si="172"/>
        <v>#N/A</v>
      </c>
      <c r="N159" s="2" t="e">
        <f t="shared" si="173"/>
        <v>#N/A</v>
      </c>
      <c r="O159" s="2" t="e">
        <f t="array" ref="O159">(PRODUCT($J$2:J159+1))-1</f>
        <v>#N/A</v>
      </c>
      <c r="P159" s="2" t="e">
        <f t="array" ref="P159">(PRODUCT($K$2:K159+1))-1</f>
        <v>#N/A</v>
      </c>
      <c r="Q159" s="69" t="e">
        <f t="shared" si="174"/>
        <v>#N/A</v>
      </c>
      <c r="R159" s="69" t="e">
        <f t="shared" si="175"/>
        <v>#N/A</v>
      </c>
      <c r="T159" s="3" t="e">
        <f t="shared" si="127"/>
        <v>#N/A</v>
      </c>
      <c r="U159" s="70" t="e">
        <f>VLOOKUP(U$1,Market_Values!B:XFD,MATCH('Headline Attribution'!$B159,EMD_Returns!$8:$8,0)-1,FALSE)</f>
        <v>#N/A</v>
      </c>
      <c r="V159" s="70" t="e">
        <f>VLOOKUP(V$1,Market_Values!$B:$XFD,MATCH('Headline Attribution'!$B159,EMD_Returns!$8:$8,0)-1,FALSE)</f>
        <v>#N/A</v>
      </c>
      <c r="W159" s="70" t="e">
        <f>VLOOKUP(W$1,Market_Values!$B:$XFD,MATCH('Headline Attribution'!$B159,EMD_Returns!$8:$8,0)-1,FALSE)</f>
        <v>#N/A</v>
      </c>
      <c r="X159" s="70" t="e">
        <f>VLOOKUP(X$1,Market_Values!$B:$XFD,MATCH('Headline Attribution'!$B159,EMD_Returns!$8:$8,0)-1,FALSE)</f>
        <v>#N/A</v>
      </c>
      <c r="Y159" s="70"/>
      <c r="Z159" s="71"/>
      <c r="AA159" s="3" t="e">
        <f t="shared" si="128"/>
        <v>#N/A</v>
      </c>
      <c r="AB159" s="72" t="e">
        <f t="shared" si="151"/>
        <v>#N/A</v>
      </c>
      <c r="AC159" s="72" t="e">
        <f t="shared" si="152"/>
        <v>#N/A</v>
      </c>
      <c r="AD159" s="72" t="e">
        <f t="shared" si="153"/>
        <v>#N/A</v>
      </c>
      <c r="AE159" s="72" t="e">
        <f t="shared" si="154"/>
        <v>#N/A</v>
      </c>
      <c r="AF159" s="72"/>
      <c r="AG159" s="2"/>
      <c r="AH159" s="9" t="e">
        <f t="shared" si="129"/>
        <v>#N/A</v>
      </c>
      <c r="AI159" s="2" t="e">
        <f t="array" ref="AI159">PRODUCT(AB$2:AB159+1)-1</f>
        <v>#N/A</v>
      </c>
      <c r="AJ159" s="2" t="e">
        <f t="array" ref="AJ159">PRODUCT($AC$2:AC159+1)-1</f>
        <v>#N/A</v>
      </c>
      <c r="AK159" s="2" t="e" cm="1">
        <f t="array" ref="AK159">PRODUCT($AD$119:AD159+1)-1</f>
        <v>#N/A</v>
      </c>
      <c r="AL159" s="2" t="e">
        <f t="array" ref="AL159">PRODUCT(AE$2:AE159+1)-1</f>
        <v>#N/A</v>
      </c>
      <c r="AM159" s="2"/>
      <c r="AN159" s="2"/>
      <c r="AO159" s="3" t="e">
        <f t="shared" si="130"/>
        <v>#N/A</v>
      </c>
      <c r="AP159" s="2" t="e">
        <f t="shared" si="155"/>
        <v>#N/A</v>
      </c>
      <c r="AQ159" s="2">
        <f t="shared" si="131"/>
        <v>0</v>
      </c>
      <c r="AR159" s="2" t="e">
        <f t="shared" si="156"/>
        <v>#N/A</v>
      </c>
      <c r="AS159" s="2" t="e">
        <f t="shared" si="176"/>
        <v>#N/A</v>
      </c>
      <c r="AT159" s="2" t="e">
        <f t="array" ref="AT159">PRODUCT($AP$2:AP159+1)-1</f>
        <v>#N/A</v>
      </c>
      <c r="AU159" s="2" t="e">
        <f t="shared" si="132"/>
        <v>#N/A</v>
      </c>
      <c r="AV159" s="69" t="e">
        <f t="shared" si="177"/>
        <v>#N/A</v>
      </c>
      <c r="AW159" s="69" t="e">
        <f t="shared" si="133"/>
        <v>#N/A</v>
      </c>
      <c r="AX159" s="2"/>
      <c r="AY159" s="2" t="e">
        <f t="shared" si="165"/>
        <v>#N/A</v>
      </c>
      <c r="AZ159" s="2" t="e">
        <f t="shared" si="166"/>
        <v>#N/A</v>
      </c>
      <c r="BA159" s="2" t="e">
        <f t="shared" si="178"/>
        <v>#N/A</v>
      </c>
      <c r="BB159" s="2" t="e">
        <f t="shared" si="167"/>
        <v>#N/A</v>
      </c>
      <c r="BC159" s="2"/>
      <c r="BD159" s="78" t="e">
        <f t="shared" si="134"/>
        <v>#N/A</v>
      </c>
      <c r="BE159" s="2" t="e">
        <f t="shared" si="168"/>
        <v>#N/A</v>
      </c>
      <c r="BF159" s="72" t="e">
        <f t="shared" si="157"/>
        <v>#N/A</v>
      </c>
      <c r="BG159" s="2" t="e" cm="1">
        <f t="array" ref="BG159">(PRODUCT(BF$2:BF159+1))-1</f>
        <v>#N/A</v>
      </c>
      <c r="BH159" s="72" t="e">
        <f t="shared" si="158"/>
        <v>#N/A</v>
      </c>
      <c r="BI159" s="73" t="e">
        <f t="shared" si="159"/>
        <v>#N/A</v>
      </c>
      <c r="BJ159" s="74" t="e">
        <f>SUM($BI$2:BI159)</f>
        <v>#N/A</v>
      </c>
      <c r="BK159" s="72" t="e">
        <f t="shared" si="135"/>
        <v>#N/A</v>
      </c>
      <c r="BL159" s="2" t="e">
        <f>SUM($BK$2:BK159)</f>
        <v>#N/A</v>
      </c>
      <c r="BM159" s="2"/>
      <c r="BN159" s="79" t="e">
        <f t="shared" si="136"/>
        <v>#N/A</v>
      </c>
      <c r="BO159" s="2" t="e">
        <f t="array" ref="BO159">(PRODUCT(AB$2:AB159+1)-1)-(PRODUCT($K$2:$K159+1)-1)</f>
        <v>#N/A</v>
      </c>
      <c r="BP159" s="2" t="e">
        <f t="array" ref="BP159">AJ159-(PRODUCT($K$2:K159+1)-1)</f>
        <v>#N/A</v>
      </c>
      <c r="BQ159" s="2" t="e" cm="1">
        <f t="array" ref="BQ159">AK159-(PRODUCT($L$2:L159+1)-1)</f>
        <v>#N/A</v>
      </c>
      <c r="BR159" s="2" t="e">
        <f t="array" ref="BR159">(PRODUCT(AE$2:AE159+1)-1)-(PRODUCT($K$2:$K159+1)-1)</f>
        <v>#N/A</v>
      </c>
      <c r="BS159" s="2"/>
      <c r="BT159" s="3" t="e">
        <f t="shared" si="137"/>
        <v>#N/A</v>
      </c>
      <c r="BU159" s="2" t="e">
        <f t="shared" si="138"/>
        <v>#N/A</v>
      </c>
      <c r="BV159" s="2" t="e">
        <f t="shared" si="139"/>
        <v>#N/A</v>
      </c>
      <c r="BW159" s="2" t="e" cm="1">
        <f t="array" ref="BW159">PRODUCT($BU$2:BU159+1)-1</f>
        <v>#N/A</v>
      </c>
      <c r="BX159" s="2" t="e">
        <f t="array" ref="BX159">BW159-(PRODUCT($K$2:K159+1)-1)</f>
        <v>#N/A</v>
      </c>
      <c r="BY159" s="2" t="e">
        <f t="shared" si="140"/>
        <v>#N/A</v>
      </c>
      <c r="BZ159" s="2"/>
      <c r="CC159" s="3">
        <v>44869</v>
      </c>
      <c r="CD159" s="2">
        <v>1.1993930080313998E-2</v>
      </c>
      <c r="CE159" s="2">
        <v>9.3948093942579601E-3</v>
      </c>
      <c r="CF159" s="2" t="e">
        <f>NA()</f>
        <v>#N/A</v>
      </c>
      <c r="CG159" s="2">
        <v>1.25350526325698E-2</v>
      </c>
      <c r="CH159" s="2">
        <v>1.3194356528955842E-2</v>
      </c>
      <c r="CJ159" s="9">
        <f t="shared" si="141"/>
        <v>44869</v>
      </c>
      <c r="CK159" s="2">
        <f t="array" ref="CK159">PRODUCT(CD$2:CD159+1)-1</f>
        <v>-6.5013305449035386E-2</v>
      </c>
      <c r="CL159" s="2">
        <f t="array" ref="CL159">PRODUCT(CE$2:CE159+1)-1</f>
        <v>-6.3102373663233013E-2</v>
      </c>
      <c r="CM159" s="2"/>
      <c r="CN159" s="2">
        <f t="array" ref="CN159">PRODUCT(CG$2:CG159+1)-1</f>
        <v>-0.11108572326639687</v>
      </c>
      <c r="CO159" s="2">
        <f t="array" ref="CO159">PRODUCT(CH$2:CH159+1)-1</f>
        <v>-0.12068127005103979</v>
      </c>
      <c r="CQ159" s="9">
        <f t="shared" si="142"/>
        <v>44869</v>
      </c>
      <c r="CR159" s="72">
        <f t="shared" si="143"/>
        <v>5.5667964602004405E-2</v>
      </c>
      <c r="CS159" s="72">
        <f t="shared" si="144"/>
        <v>5.7578896387806777E-2</v>
      </c>
      <c r="CT159" s="72"/>
      <c r="CU159" s="72">
        <f t="shared" si="145"/>
        <v>9.5955467846429165E-3</v>
      </c>
      <c r="CV159" s="72"/>
      <c r="CW159" s="3">
        <f t="shared" si="146"/>
        <v>44869</v>
      </c>
      <c r="CX159" s="75">
        <f t="shared" si="160"/>
        <v>88.57086826299161</v>
      </c>
      <c r="CY159" s="75">
        <f t="shared" si="161"/>
        <v>87.544997547946011</v>
      </c>
      <c r="CZ159" s="75">
        <f t="shared" si="162"/>
        <v>101.17182105634734</v>
      </c>
      <c r="DA159" s="72">
        <f>(CZ159/MAX($CZ$2:CZ159))-1</f>
        <v>-3.4361651618911582E-3</v>
      </c>
      <c r="DC159" s="3">
        <f t="shared" si="147"/>
        <v>44869</v>
      </c>
      <c r="DD159" s="2">
        <f t="shared" si="148"/>
        <v>-1.2004264486418434E-3</v>
      </c>
      <c r="DE159" s="2">
        <f t="shared" si="149"/>
        <v>-3.7995471346978817E-3</v>
      </c>
      <c r="DF159" s="2" t="e">
        <f>NA()</f>
        <v>#N/A</v>
      </c>
      <c r="DG159" s="2">
        <f t="shared" si="150"/>
        <v>-6.5930389638604175E-4</v>
      </c>
      <c r="DH159" s="69"/>
      <c r="DI159" s="3">
        <f t="shared" si="179"/>
        <v>44869</v>
      </c>
      <c r="DJ159" s="2">
        <f t="shared" si="180"/>
        <v>5.9711444984441857E-2</v>
      </c>
      <c r="DK159" s="2">
        <f t="shared" si="181"/>
        <v>4.2642496736544806E-2</v>
      </c>
      <c r="DL159" s="2" t="e">
        <f>NA()</f>
        <v>#N/A</v>
      </c>
      <c r="DM159" s="2">
        <f t="shared" si="182"/>
        <v>2.1933475995767327E-2</v>
      </c>
      <c r="DO159" s="2">
        <f t="shared" si="163"/>
        <v>1.843371204197156E-2</v>
      </c>
      <c r="DP159" s="72">
        <f t="shared" si="164"/>
        <v>-6.5930389638604175E-4</v>
      </c>
      <c r="DQ159" s="72">
        <v>1.0999999999999999E-2</v>
      </c>
      <c r="DR159" s="72">
        <f t="shared" si="169"/>
        <v>-3.9342823863873223E-4</v>
      </c>
      <c r="DS159" s="2" cm="1">
        <f t="array" ref="DS159">PRODUCT($DR$68:DR159+1)-1</f>
        <v>1.7893530532366864E-3</v>
      </c>
      <c r="DT159" s="2" cm="1">
        <f t="array" ref="DT159">PRODUCT($DP$68:DP159+1)-1</f>
        <v>2.2412921261460994E-3</v>
      </c>
      <c r="DU159" s="72">
        <f>DS159-MAX($DS$68:DS159)</f>
        <v>-2.0950952664404721E-3</v>
      </c>
    </row>
    <row r="160" spans="1:156" x14ac:dyDescent="0.3">
      <c r="A160" s="3" t="e">
        <f t="shared" si="170"/>
        <v>#N/A</v>
      </c>
      <c r="B160" s="47" t="e">
        <f>NA()</f>
        <v>#N/A</v>
      </c>
      <c r="C160" s="2" t="e">
        <f>VLOOKUP(C$1,EMD_Returns!$B:$XFD,MATCH('Headline Attribution'!$B160,EMD_Returns!$8:$8,0)-1,FALSE)/100</f>
        <v>#N/A</v>
      </c>
      <c r="D160" s="2" t="e">
        <f>VLOOKUP(D$1,EMD_Returns!$B:$XFD,MATCH('Headline Attribution'!$B160,EMD_Returns!$8:$8,0)-1,FALSE)/100</f>
        <v>#N/A</v>
      </c>
      <c r="E160" s="2" t="e">
        <f>VLOOKUP(E$1,EMD_Returns!$B:$XFD,MATCH('Headline Attribution'!$B160,EMD_Returns!$8:$8,0)-1,FALSE)/100</f>
        <v>#N/A</v>
      </c>
      <c r="F160" s="2" t="e">
        <f>VLOOKUP(F$1,EMD_Returns!$B:$XFD,MATCH('Headline Attribution'!$B160,EMD_Returns!$8:$8,0)-1,FALSE)/100</f>
        <v>#N/A</v>
      </c>
      <c r="G160" s="2"/>
      <c r="I160" s="9" t="e">
        <f t="shared" si="126"/>
        <v>#N/A</v>
      </c>
      <c r="J160" s="2" t="e">
        <f>VLOOKUP(J$1,EMD_Returns!$B:$XFD,MATCH('Headline Attribution'!$B160,EMD_Returns!$8:$8,0)-1,FALSE)/100</f>
        <v>#N/A</v>
      </c>
      <c r="K160" s="85" t="e">
        <f>VLOOKUP(K$1,EMD_Returns!$B:$XFD,MATCH('Headline Attribution'!$B160,EMD_Returns!$32:$32,0)-1,FALSE)/100</f>
        <v>#N/A</v>
      </c>
      <c r="L160" s="2">
        <f t="shared" si="171"/>
        <v>0</v>
      </c>
      <c r="M160" s="2" t="e">
        <f t="shared" si="172"/>
        <v>#N/A</v>
      </c>
      <c r="N160" s="2" t="e">
        <f t="shared" si="173"/>
        <v>#N/A</v>
      </c>
      <c r="O160" s="2" t="e">
        <f t="array" ref="O160">(PRODUCT($J$2:J160+1))-1</f>
        <v>#N/A</v>
      </c>
      <c r="P160" s="2" t="e">
        <f t="array" ref="P160">(PRODUCT($K$2:K160+1))-1</f>
        <v>#N/A</v>
      </c>
      <c r="Q160" s="69" t="e">
        <f t="shared" si="174"/>
        <v>#N/A</v>
      </c>
      <c r="R160" s="69" t="e">
        <f t="shared" si="175"/>
        <v>#N/A</v>
      </c>
      <c r="T160" s="3" t="e">
        <f t="shared" si="127"/>
        <v>#N/A</v>
      </c>
      <c r="U160" s="70" t="e">
        <f>VLOOKUP(U$1,Market_Values!B:XFD,MATCH('Headline Attribution'!$B160,EMD_Returns!$8:$8,0)-1,FALSE)</f>
        <v>#N/A</v>
      </c>
      <c r="V160" s="70" t="e">
        <f>VLOOKUP(V$1,Market_Values!$B:$XFD,MATCH('Headline Attribution'!$B160,EMD_Returns!$8:$8,0)-1,FALSE)</f>
        <v>#N/A</v>
      </c>
      <c r="W160" s="70" t="e">
        <f>VLOOKUP(W$1,Market_Values!$B:$XFD,MATCH('Headline Attribution'!$B160,EMD_Returns!$8:$8,0)-1,FALSE)</f>
        <v>#N/A</v>
      </c>
      <c r="X160" s="70" t="e">
        <f>VLOOKUP(X$1,Market_Values!$B:$XFD,MATCH('Headline Attribution'!$B160,EMD_Returns!$8:$8,0)-1,FALSE)</f>
        <v>#N/A</v>
      </c>
      <c r="Y160" s="70"/>
      <c r="Z160" s="71"/>
      <c r="AA160" s="3" t="e">
        <f t="shared" si="128"/>
        <v>#N/A</v>
      </c>
      <c r="AB160" s="72" t="e">
        <f t="shared" si="151"/>
        <v>#N/A</v>
      </c>
      <c r="AC160" s="72" t="e">
        <f t="shared" si="152"/>
        <v>#N/A</v>
      </c>
      <c r="AD160" s="72" t="e">
        <f t="shared" si="153"/>
        <v>#N/A</v>
      </c>
      <c r="AE160" s="72" t="e">
        <f t="shared" si="154"/>
        <v>#N/A</v>
      </c>
      <c r="AF160" s="72"/>
      <c r="AG160" s="2"/>
      <c r="AH160" s="9" t="e">
        <f t="shared" si="129"/>
        <v>#N/A</v>
      </c>
      <c r="AI160" s="2" t="e">
        <f t="array" ref="AI160">PRODUCT(AB$2:AB160+1)-1</f>
        <v>#N/A</v>
      </c>
      <c r="AJ160" s="2" t="e">
        <f t="array" ref="AJ160">PRODUCT($AC$2:AC160+1)-1</f>
        <v>#N/A</v>
      </c>
      <c r="AK160" s="2" t="e" cm="1">
        <f t="array" ref="AK160">PRODUCT($AD$119:AD160+1)-1</f>
        <v>#N/A</v>
      </c>
      <c r="AL160" s="2" t="e">
        <f t="array" ref="AL160">PRODUCT(AE$2:AE160+1)-1</f>
        <v>#N/A</v>
      </c>
      <c r="AM160" s="2"/>
      <c r="AN160" s="2"/>
      <c r="AO160" s="3" t="e">
        <f t="shared" si="130"/>
        <v>#N/A</v>
      </c>
      <c r="AP160" s="2" t="e">
        <f t="shared" si="155"/>
        <v>#N/A</v>
      </c>
      <c r="AQ160" s="2">
        <f t="shared" si="131"/>
        <v>0</v>
      </c>
      <c r="AR160" s="2" t="e">
        <f t="shared" si="156"/>
        <v>#N/A</v>
      </c>
      <c r="AS160" s="2" t="e">
        <f t="shared" si="176"/>
        <v>#N/A</v>
      </c>
      <c r="AT160" s="2" t="e">
        <f t="array" ref="AT160">PRODUCT($AP$2:AP160+1)-1</f>
        <v>#N/A</v>
      </c>
      <c r="AU160" s="2" t="e">
        <f t="shared" si="132"/>
        <v>#N/A</v>
      </c>
      <c r="AV160" s="69" t="e">
        <f t="shared" si="177"/>
        <v>#N/A</v>
      </c>
      <c r="AW160" s="69" t="e">
        <f t="shared" si="133"/>
        <v>#N/A</v>
      </c>
      <c r="AX160" s="2"/>
      <c r="AY160" s="2" t="e">
        <f t="shared" si="165"/>
        <v>#N/A</v>
      </c>
      <c r="AZ160" s="2" t="e">
        <f t="shared" si="166"/>
        <v>#N/A</v>
      </c>
      <c r="BA160" s="2" t="e">
        <f t="shared" si="178"/>
        <v>#N/A</v>
      </c>
      <c r="BB160" s="2" t="e">
        <f t="shared" si="167"/>
        <v>#N/A</v>
      </c>
      <c r="BC160" s="2"/>
      <c r="BD160" s="78" t="e">
        <f t="shared" si="134"/>
        <v>#N/A</v>
      </c>
      <c r="BE160" s="2" t="e">
        <f t="shared" si="168"/>
        <v>#N/A</v>
      </c>
      <c r="BF160" s="72" t="e">
        <f t="shared" si="157"/>
        <v>#N/A</v>
      </c>
      <c r="BG160" s="2" t="e" cm="1">
        <f t="array" ref="BG160">(PRODUCT(BF$2:BF160+1))-1</f>
        <v>#N/A</v>
      </c>
      <c r="BH160" s="72" t="e">
        <f t="shared" si="158"/>
        <v>#N/A</v>
      </c>
      <c r="BI160" s="73" t="e">
        <f t="shared" si="159"/>
        <v>#N/A</v>
      </c>
      <c r="BJ160" s="74" t="e">
        <f>SUM($BI$2:BI160)</f>
        <v>#N/A</v>
      </c>
      <c r="BK160" s="72" t="e">
        <f t="shared" si="135"/>
        <v>#N/A</v>
      </c>
      <c r="BL160" s="2" t="e">
        <f>SUM($BK$2:BK160)</f>
        <v>#N/A</v>
      </c>
      <c r="BM160" s="2"/>
      <c r="BN160" s="79" t="e">
        <f t="shared" si="136"/>
        <v>#N/A</v>
      </c>
      <c r="BO160" s="2" t="e">
        <f t="array" ref="BO160">(PRODUCT(AB$2:AB160+1)-1)-(PRODUCT($K$2:$K160+1)-1)</f>
        <v>#N/A</v>
      </c>
      <c r="BP160" s="2" t="e">
        <f t="array" ref="BP160">AJ160-(PRODUCT($K$2:K160+1)-1)</f>
        <v>#N/A</v>
      </c>
      <c r="BQ160" s="2" t="e" cm="1">
        <f t="array" ref="BQ160">AK160-(PRODUCT($L$2:L160+1)-1)</f>
        <v>#N/A</v>
      </c>
      <c r="BR160" s="2" t="e">
        <f t="array" ref="BR160">(PRODUCT(AE$2:AE160+1)-1)-(PRODUCT($K$2:$K160+1)-1)</f>
        <v>#N/A</v>
      </c>
      <c r="BS160" s="2"/>
      <c r="BT160" s="3" t="e">
        <f t="shared" si="137"/>
        <v>#N/A</v>
      </c>
      <c r="BU160" s="2" t="e">
        <f t="shared" si="138"/>
        <v>#N/A</v>
      </c>
      <c r="BV160" s="2" t="e">
        <f t="shared" si="139"/>
        <v>#N/A</v>
      </c>
      <c r="BW160" s="2" t="e" cm="1">
        <f t="array" ref="BW160">PRODUCT($BU$2:BU160+1)-1</f>
        <v>#N/A</v>
      </c>
      <c r="BX160" s="2" t="e">
        <f t="array" ref="BX160">BW160-(PRODUCT($K$2:K160+1)-1)</f>
        <v>#N/A</v>
      </c>
      <c r="BY160" s="2" t="e">
        <f t="shared" si="140"/>
        <v>#N/A</v>
      </c>
      <c r="BZ160" s="2"/>
      <c r="CC160" s="3">
        <v>44872</v>
      </c>
      <c r="CD160" s="2">
        <v>9.0951013257380992E-3</v>
      </c>
      <c r="CE160" s="2">
        <v>5.5551949450036693E-3</v>
      </c>
      <c r="CF160" s="2" t="e">
        <f>NA()</f>
        <v>#N/A</v>
      </c>
      <c r="CG160" s="2">
        <v>7.5572870083448996E-3</v>
      </c>
      <c r="CH160" s="2">
        <v>7.1221313637561678E-3</v>
      </c>
      <c r="CJ160" s="9">
        <f t="shared" si="141"/>
        <v>44872</v>
      </c>
      <c r="CK160" s="2">
        <f t="array" ref="CK160">PRODUCT(CD$2:CD160+1)-1</f>
        <v>-5.6509506723877445E-2</v>
      </c>
      <c r="CL160" s="2">
        <f t="array" ref="CL160">PRODUCT(CE$2:CE160+1)-1</f>
        <v>-5.7897724705421094E-2</v>
      </c>
      <c r="CM160" s="2"/>
      <c r="CN160" s="2">
        <f t="array" ref="CN160">PRODUCT(CG$2:CG160+1)-1</f>
        <v>-0.10436794295130569</v>
      </c>
      <c r="CO160" s="2">
        <f t="array" ref="CO160">PRODUCT(CH$2:CH160+1)-1</f>
        <v>-0.11441864654573208</v>
      </c>
      <c r="CQ160" s="9">
        <f t="shared" si="142"/>
        <v>44872</v>
      </c>
      <c r="CR160" s="72">
        <f t="shared" si="143"/>
        <v>5.7909139821854638E-2</v>
      </c>
      <c r="CS160" s="72">
        <f t="shared" si="144"/>
        <v>5.6520921840310989E-2</v>
      </c>
      <c r="CT160" s="72"/>
      <c r="CU160" s="72">
        <f t="shared" si="145"/>
        <v>1.0050703594426391E-2</v>
      </c>
      <c r="CV160" s="72"/>
      <c r="CW160" s="3">
        <f t="shared" si="146"/>
        <v>44872</v>
      </c>
      <c r="CX160" s="75">
        <f t="shared" si="160"/>
        <v>89.240223735033339</v>
      </c>
      <c r="CY160" s="75">
        <f t="shared" si="161"/>
        <v>88.168504520722195</v>
      </c>
      <c r="CZ160" s="75">
        <f t="shared" si="162"/>
        <v>101.2155352074269</v>
      </c>
      <c r="DA160" s="72">
        <f>(CZ160/MAX($CZ$2:CZ160))-1</f>
        <v>-3.0055715283905382E-3</v>
      </c>
      <c r="DC160" s="3">
        <f t="shared" si="147"/>
        <v>44872</v>
      </c>
      <c r="DD160" s="2">
        <f t="shared" si="148"/>
        <v>1.9729699619819314E-3</v>
      </c>
      <c r="DE160" s="2">
        <f t="shared" si="149"/>
        <v>-1.5669364187524985E-3</v>
      </c>
      <c r="DF160" s="2" t="e">
        <f>NA()</f>
        <v>#N/A</v>
      </c>
      <c r="DG160" s="2">
        <f t="shared" si="150"/>
        <v>4.3515564458873179E-4</v>
      </c>
      <c r="DH160" s="69"/>
      <c r="DI160" s="3">
        <f t="shared" si="179"/>
        <v>44872</v>
      </c>
      <c r="DJ160" s="2">
        <f t="shared" si="180"/>
        <v>5.8562492155552183E-2</v>
      </c>
      <c r="DK160" s="2">
        <f t="shared" si="181"/>
        <v>4.3034618509986453E-2</v>
      </c>
      <c r="DL160" s="2" t="e">
        <f>NA()</f>
        <v>#N/A</v>
      </c>
      <c r="DM160" s="2">
        <f t="shared" si="182"/>
        <v>2.1594887682413473E-2</v>
      </c>
      <c r="DO160" s="2">
        <f t="shared" si="163"/>
        <v>1.8341474994688509E-2</v>
      </c>
      <c r="DP160" s="72">
        <f t="shared" si="164"/>
        <v>4.3515564458873179E-4</v>
      </c>
      <c r="DQ160" s="72">
        <v>1.0999999999999999E-2</v>
      </c>
      <c r="DR160" s="72">
        <f t="shared" si="169"/>
        <v>2.6097748909846287E-4</v>
      </c>
      <c r="DS160" s="2" cm="1">
        <f t="array" ref="DS160">PRODUCT($DR$68:DR160+1)-1</f>
        <v>2.0507975232020303E-3</v>
      </c>
      <c r="DT160" s="2" cm="1">
        <f t="array" ref="DT160">PRODUCT($DP$68:DP160+1)-1</f>
        <v>2.6774230816546396E-3</v>
      </c>
      <c r="DU160" s="72">
        <f>DS160-MAX($DS$68:DS160)</f>
        <v>-1.8336507964751281E-3</v>
      </c>
    </row>
    <row r="161" spans="1:125" x14ac:dyDescent="0.3">
      <c r="A161" s="3" t="e">
        <f t="shared" si="170"/>
        <v>#N/A</v>
      </c>
      <c r="B161" s="47" t="e">
        <f>NA()</f>
        <v>#N/A</v>
      </c>
      <c r="C161" s="2" t="e">
        <f>VLOOKUP(C$1,EMD_Returns!$B:$XFD,MATCH('Headline Attribution'!$B161,EMD_Returns!$8:$8,0)-1,FALSE)/100</f>
        <v>#N/A</v>
      </c>
      <c r="D161" s="2" t="e">
        <f>VLOOKUP(D$1,EMD_Returns!$B:$XFD,MATCH('Headline Attribution'!$B161,EMD_Returns!$8:$8,0)-1,FALSE)/100</f>
        <v>#N/A</v>
      </c>
      <c r="E161" s="2" t="e">
        <f>VLOOKUP(E$1,EMD_Returns!$B:$XFD,MATCH('Headline Attribution'!$B161,EMD_Returns!$8:$8,0)-1,FALSE)/100</f>
        <v>#N/A</v>
      </c>
      <c r="F161" s="2" t="e">
        <f>VLOOKUP(F$1,EMD_Returns!$B:$XFD,MATCH('Headline Attribution'!$B161,EMD_Returns!$8:$8,0)-1,FALSE)/100</f>
        <v>#N/A</v>
      </c>
      <c r="G161" s="2"/>
      <c r="I161" s="9" t="e">
        <f t="shared" si="126"/>
        <v>#N/A</v>
      </c>
      <c r="J161" s="2" t="e">
        <f>VLOOKUP(J$1,EMD_Returns!$B:$XFD,MATCH('Headline Attribution'!$B161,EMD_Returns!$8:$8,0)-1,FALSE)/100</f>
        <v>#N/A</v>
      </c>
      <c r="K161" s="85" t="e">
        <f>VLOOKUP(K$1,EMD_Returns!$B:$XFD,MATCH('Headline Attribution'!$B161,EMD_Returns!$32:$32,0)-1,FALSE)/100</f>
        <v>#N/A</v>
      </c>
      <c r="L161" s="2">
        <f t="shared" si="171"/>
        <v>0</v>
      </c>
      <c r="M161" s="2" t="e">
        <f t="shared" si="172"/>
        <v>#N/A</v>
      </c>
      <c r="N161" s="2" t="e">
        <f t="shared" si="173"/>
        <v>#N/A</v>
      </c>
      <c r="O161" s="2" t="e">
        <f t="array" ref="O161">(PRODUCT($J$2:J161+1))-1</f>
        <v>#N/A</v>
      </c>
      <c r="P161" s="2" t="e">
        <f t="array" ref="P161">(PRODUCT($K$2:K161+1))-1</f>
        <v>#N/A</v>
      </c>
      <c r="Q161" s="69" t="e">
        <f t="shared" si="174"/>
        <v>#N/A</v>
      </c>
      <c r="R161" s="69" t="e">
        <f t="shared" si="175"/>
        <v>#N/A</v>
      </c>
      <c r="T161" s="3" t="e">
        <f t="shared" si="127"/>
        <v>#N/A</v>
      </c>
      <c r="U161" s="70" t="e">
        <f>VLOOKUP(U$1,Market_Values!B:XFD,MATCH('Headline Attribution'!$B161,EMD_Returns!$8:$8,0)-1,FALSE)</f>
        <v>#N/A</v>
      </c>
      <c r="V161" s="70" t="e">
        <f>VLOOKUP(V$1,Market_Values!$B:$XFD,MATCH('Headline Attribution'!$B161,EMD_Returns!$8:$8,0)-1,FALSE)</f>
        <v>#N/A</v>
      </c>
      <c r="W161" s="70" t="e">
        <f>VLOOKUP(W$1,Market_Values!$B:$XFD,MATCH('Headline Attribution'!$B161,EMD_Returns!$8:$8,0)-1,FALSE)</f>
        <v>#N/A</v>
      </c>
      <c r="X161" s="70" t="e">
        <f>VLOOKUP(X$1,Market_Values!$B:$XFD,MATCH('Headline Attribution'!$B161,EMD_Returns!$8:$8,0)-1,FALSE)</f>
        <v>#N/A</v>
      </c>
      <c r="Y161" s="70"/>
      <c r="Z161" s="71"/>
      <c r="AA161" s="3" t="e">
        <f t="shared" si="128"/>
        <v>#N/A</v>
      </c>
      <c r="AB161" s="72" t="e">
        <f t="shared" si="151"/>
        <v>#N/A</v>
      </c>
      <c r="AC161" s="72" t="e">
        <f t="shared" si="152"/>
        <v>#N/A</v>
      </c>
      <c r="AD161" s="72" t="e">
        <f t="shared" si="153"/>
        <v>#N/A</v>
      </c>
      <c r="AE161" s="72" t="e">
        <f t="shared" si="154"/>
        <v>#N/A</v>
      </c>
      <c r="AF161" s="72"/>
      <c r="AG161" s="2"/>
      <c r="AH161" s="9" t="e">
        <f t="shared" si="129"/>
        <v>#N/A</v>
      </c>
      <c r="AI161" s="2" t="e">
        <f t="array" ref="AI161">PRODUCT(AB$2:AB161+1)-1</f>
        <v>#N/A</v>
      </c>
      <c r="AJ161" s="2" t="e">
        <f t="array" ref="AJ161">PRODUCT($AC$2:AC161+1)-1</f>
        <v>#N/A</v>
      </c>
      <c r="AK161" s="2" t="e" cm="1">
        <f t="array" ref="AK161">PRODUCT($AD$119:AD161+1)-1</f>
        <v>#N/A</v>
      </c>
      <c r="AL161" s="2" t="e">
        <f t="array" ref="AL161">PRODUCT(AE$2:AE161+1)-1</f>
        <v>#N/A</v>
      </c>
      <c r="AM161" s="2"/>
      <c r="AN161" s="2"/>
      <c r="AO161" s="3" t="e">
        <f t="shared" si="130"/>
        <v>#N/A</v>
      </c>
      <c r="AP161" s="2" t="e">
        <f t="shared" si="155"/>
        <v>#N/A</v>
      </c>
      <c r="AQ161" s="2">
        <f t="shared" si="131"/>
        <v>0</v>
      </c>
      <c r="AR161" s="2" t="e">
        <f t="shared" si="156"/>
        <v>#N/A</v>
      </c>
      <c r="AS161" s="2" t="e">
        <f t="shared" si="176"/>
        <v>#N/A</v>
      </c>
      <c r="AT161" s="2" t="e">
        <f t="array" ref="AT161">PRODUCT($AP$2:AP161+1)-1</f>
        <v>#N/A</v>
      </c>
      <c r="AU161" s="2" t="e">
        <f t="shared" si="132"/>
        <v>#N/A</v>
      </c>
      <c r="AV161" s="69" t="e">
        <f t="shared" si="177"/>
        <v>#N/A</v>
      </c>
      <c r="AW161" s="69" t="e">
        <f t="shared" si="133"/>
        <v>#N/A</v>
      </c>
      <c r="AX161" s="2"/>
      <c r="AY161" s="2" t="e">
        <f t="shared" si="165"/>
        <v>#N/A</v>
      </c>
      <c r="AZ161" s="2" t="e">
        <f t="shared" si="166"/>
        <v>#N/A</v>
      </c>
      <c r="BA161" s="2" t="e">
        <f t="shared" si="178"/>
        <v>#N/A</v>
      </c>
      <c r="BB161" s="2" t="e">
        <f t="shared" si="167"/>
        <v>#N/A</v>
      </c>
      <c r="BC161" s="2"/>
      <c r="BD161" s="78" t="e">
        <f t="shared" si="134"/>
        <v>#N/A</v>
      </c>
      <c r="BE161" s="2" t="e">
        <f t="shared" si="168"/>
        <v>#N/A</v>
      </c>
      <c r="BF161" s="72" t="e">
        <f t="shared" si="157"/>
        <v>#N/A</v>
      </c>
      <c r="BG161" s="2" t="e" cm="1">
        <f t="array" ref="BG161">(PRODUCT(BF$2:BF161+1))-1</f>
        <v>#N/A</v>
      </c>
      <c r="BH161" s="72" t="e">
        <f t="shared" si="158"/>
        <v>#N/A</v>
      </c>
      <c r="BI161" s="73" t="e">
        <f t="shared" si="159"/>
        <v>#N/A</v>
      </c>
      <c r="BJ161" s="74" t="e">
        <f>SUM($BI$2:BI161)</f>
        <v>#N/A</v>
      </c>
      <c r="BK161" s="72" t="e">
        <f t="shared" si="135"/>
        <v>#N/A</v>
      </c>
      <c r="BL161" s="2" t="e">
        <f>SUM($BK$2:BK161)</f>
        <v>#N/A</v>
      </c>
      <c r="BM161" s="2"/>
      <c r="BN161" s="79" t="e">
        <f t="shared" si="136"/>
        <v>#N/A</v>
      </c>
      <c r="BO161" s="2" t="e">
        <f t="array" ref="BO161">(PRODUCT(AB$2:AB161+1)-1)-(PRODUCT($K$2:$K161+1)-1)</f>
        <v>#N/A</v>
      </c>
      <c r="BP161" s="2" t="e">
        <f t="array" ref="BP161">AJ161-(PRODUCT($K$2:K161+1)-1)</f>
        <v>#N/A</v>
      </c>
      <c r="BQ161" s="2" t="e" cm="1">
        <f t="array" ref="BQ161">AK161-(PRODUCT($L$2:L161+1)-1)</f>
        <v>#N/A</v>
      </c>
      <c r="BR161" s="2" t="e">
        <f t="array" ref="BR161">(PRODUCT(AE$2:AE161+1)-1)-(PRODUCT($K$2:$K161+1)-1)</f>
        <v>#N/A</v>
      </c>
      <c r="BS161" s="2"/>
      <c r="BT161" s="3" t="e">
        <f t="shared" si="137"/>
        <v>#N/A</v>
      </c>
      <c r="BU161" s="2" t="e">
        <f t="shared" si="138"/>
        <v>#N/A</v>
      </c>
      <c r="BV161" s="2" t="e">
        <f t="shared" si="139"/>
        <v>#N/A</v>
      </c>
      <c r="BW161" s="2" t="e" cm="1">
        <f t="array" ref="BW161">PRODUCT($BU$2:BU161+1)-1</f>
        <v>#N/A</v>
      </c>
      <c r="BX161" s="2" t="e">
        <f t="array" ref="BX161">BW161-(PRODUCT($K$2:K161+1)-1)</f>
        <v>#N/A</v>
      </c>
      <c r="BY161" s="2" t="e">
        <f t="shared" si="140"/>
        <v>#N/A</v>
      </c>
      <c r="BZ161" s="2"/>
      <c r="CC161" s="3">
        <v>44873</v>
      </c>
      <c r="CD161" s="2">
        <v>2.0566235676233698E-3</v>
      </c>
      <c r="CE161" s="2">
        <v>7.3333750418154197E-3</v>
      </c>
      <c r="CF161" s="2" t="e">
        <f>NA()</f>
        <v>#N/A</v>
      </c>
      <c r="CG161" s="2">
        <v>5.01181081222368E-3</v>
      </c>
      <c r="CH161" s="2">
        <v>5.5002619172341838E-3</v>
      </c>
      <c r="CJ161" s="9">
        <f t="shared" si="141"/>
        <v>44873</v>
      </c>
      <c r="CK161" s="2">
        <f t="array" ref="CK161">PRODUCT(CD$2:CD161+1)-1</f>
        <v>-5.4569101939577203E-2</v>
      </c>
      <c r="CL161" s="2">
        <f t="array" ref="CL161">PRODUCT(CE$2:CE161+1)-1</f>
        <v>-5.0988935392938362E-2</v>
      </c>
      <c r="CM161" s="2"/>
      <c r="CN161" s="2">
        <f t="array" ref="CN161">PRODUCT(CG$2:CG161+1)-1</f>
        <v>-9.9879204524014886E-2</v>
      </c>
      <c r="CO161" s="2">
        <f t="array" ref="CO161">PRODUCT(CH$2:CH161+1)-1</f>
        <v>-0.10954771715271483</v>
      </c>
      <c r="CQ161" s="9">
        <f t="shared" si="142"/>
        <v>44873</v>
      </c>
      <c r="CR161" s="72">
        <f t="shared" si="143"/>
        <v>5.4978615213137627E-2</v>
      </c>
      <c r="CS161" s="72">
        <f t="shared" si="144"/>
        <v>5.8558781759776468E-2</v>
      </c>
      <c r="CT161" s="72"/>
      <c r="CU161" s="72">
        <f t="shared" si="145"/>
        <v>9.6685126286999434E-3</v>
      </c>
      <c r="CV161" s="72"/>
      <c r="CW161" s="3">
        <f t="shared" si="146"/>
        <v>44873</v>
      </c>
      <c r="CX161" s="75">
        <f t="shared" si="160"/>
        <v>89.687478853233841</v>
      </c>
      <c r="CY161" s="75">
        <f t="shared" si="161"/>
        <v>88.653454388437012</v>
      </c>
      <c r="CZ161" s="75">
        <f t="shared" si="162"/>
        <v>101.16636680649378</v>
      </c>
      <c r="DA161" s="72">
        <f>(CZ161/MAX($CZ$2:CZ161))-1</f>
        <v>-3.4898906765006288E-3</v>
      </c>
      <c r="DC161" s="3">
        <f t="shared" si="147"/>
        <v>44873</v>
      </c>
      <c r="DD161" s="2">
        <f t="shared" si="148"/>
        <v>-3.443638349610814E-3</v>
      </c>
      <c r="DE161" s="2">
        <f t="shared" si="149"/>
        <v>1.8331131245812359E-3</v>
      </c>
      <c r="DF161" s="2" t="e">
        <f>NA()</f>
        <v>#N/A</v>
      </c>
      <c r="DG161" s="2">
        <f t="shared" si="150"/>
        <v>-4.8845110501050375E-4</v>
      </c>
      <c r="DH161" s="69"/>
      <c r="DI161" s="3">
        <f t="shared" si="179"/>
        <v>44873</v>
      </c>
      <c r="DJ161" s="2">
        <f t="shared" si="180"/>
        <v>5.8158319539000206E-2</v>
      </c>
      <c r="DK161" s="2">
        <f t="shared" si="181"/>
        <v>4.1588782554577541E-2</v>
      </c>
      <c r="DL161" s="2" t="e">
        <f>NA()</f>
        <v>#N/A</v>
      </c>
      <c r="DM161" s="2">
        <f t="shared" si="182"/>
        <v>2.1004808319071162E-2</v>
      </c>
      <c r="DO161" s="2">
        <f t="shared" si="163"/>
        <v>1.835105392956422E-2</v>
      </c>
      <c r="DP161" s="72">
        <f t="shared" si="164"/>
        <v>-4.8845110501050375E-4</v>
      </c>
      <c r="DQ161" s="72">
        <v>1.0999999999999999E-2</v>
      </c>
      <c r="DR161" s="72">
        <f t="shared" si="169"/>
        <v>-2.9278766090156283E-4</v>
      </c>
      <c r="DS161" s="2" cm="1">
        <f t="array" ref="DS161">PRODUCT($DR$68:DR161+1)-1</f>
        <v>1.7574094140906382E-3</v>
      </c>
      <c r="DT161" s="2" cm="1">
        <f t="array" ref="DT161">PRODUCT($DP$68:DP161+1)-1</f>
        <v>2.1876641863813884E-3</v>
      </c>
      <c r="DU161" s="72">
        <f>DS161-MAX($DS$68:DS161)</f>
        <v>-2.1270389055865202E-3</v>
      </c>
    </row>
    <row r="162" spans="1:125" x14ac:dyDescent="0.3">
      <c r="A162" s="3" t="e">
        <f t="shared" si="170"/>
        <v>#N/A</v>
      </c>
      <c r="B162" s="47" t="e">
        <f>NA()</f>
        <v>#N/A</v>
      </c>
      <c r="C162" s="2" t="e">
        <f>VLOOKUP(C$1,EMD_Returns!$B:$XFD,MATCH('Headline Attribution'!$B162,EMD_Returns!$8:$8,0)-1,FALSE)/100</f>
        <v>#N/A</v>
      </c>
      <c r="D162" s="2" t="e">
        <f>VLOOKUP(D$1,EMD_Returns!$B:$XFD,MATCH('Headline Attribution'!$B162,EMD_Returns!$8:$8,0)-1,FALSE)/100</f>
        <v>#N/A</v>
      </c>
      <c r="E162" s="2" t="e">
        <f>VLOOKUP(E$1,EMD_Returns!$B:$XFD,MATCH('Headline Attribution'!$B162,EMD_Returns!$8:$8,0)-1,FALSE)/100</f>
        <v>#N/A</v>
      </c>
      <c r="F162" s="2" t="e">
        <f>VLOOKUP(F$1,EMD_Returns!$B:$XFD,MATCH('Headline Attribution'!$B162,EMD_Returns!$8:$8,0)-1,FALSE)/100</f>
        <v>#N/A</v>
      </c>
      <c r="G162" s="2"/>
      <c r="I162" s="9" t="e">
        <f t="shared" si="126"/>
        <v>#N/A</v>
      </c>
      <c r="J162" s="2" t="e">
        <f>VLOOKUP(J$1,EMD_Returns!$B:$XFD,MATCH('Headline Attribution'!$B162,EMD_Returns!$8:$8,0)-1,FALSE)/100</f>
        <v>#N/A</v>
      </c>
      <c r="K162" s="85" t="e">
        <f>VLOOKUP(K$1,EMD_Returns!$B:$XFD,MATCH('Headline Attribution'!$B162,EMD_Returns!$32:$32,0)-1,FALSE)/100</f>
        <v>#N/A</v>
      </c>
      <c r="L162" s="2">
        <f t="shared" si="171"/>
        <v>0</v>
      </c>
      <c r="M162" s="2" t="e">
        <f t="shared" si="172"/>
        <v>#N/A</v>
      </c>
      <c r="N162" s="2" t="e">
        <f t="shared" si="173"/>
        <v>#N/A</v>
      </c>
      <c r="O162" s="2" t="e">
        <f t="array" ref="O162">(PRODUCT($J$2:J162+1))-1</f>
        <v>#N/A</v>
      </c>
      <c r="P162" s="2" t="e">
        <f t="array" ref="P162">(PRODUCT($K$2:K162+1))-1</f>
        <v>#N/A</v>
      </c>
      <c r="Q162" s="69" t="e">
        <f t="shared" si="174"/>
        <v>#N/A</v>
      </c>
      <c r="R162" s="69" t="e">
        <f t="shared" si="175"/>
        <v>#N/A</v>
      </c>
      <c r="T162" s="3" t="e">
        <f t="shared" si="127"/>
        <v>#N/A</v>
      </c>
      <c r="U162" s="70" t="e">
        <f>VLOOKUP(U$1,Market_Values!B:XFD,MATCH('Headline Attribution'!$B162,EMD_Returns!$8:$8,0)-1,FALSE)</f>
        <v>#N/A</v>
      </c>
      <c r="V162" s="70" t="e">
        <f>VLOOKUP(V$1,Market_Values!$B:$XFD,MATCH('Headline Attribution'!$B162,EMD_Returns!$8:$8,0)-1,FALSE)</f>
        <v>#N/A</v>
      </c>
      <c r="W162" s="70" t="e">
        <f>VLOOKUP(W$1,Market_Values!$B:$XFD,MATCH('Headline Attribution'!$B162,EMD_Returns!$8:$8,0)-1,FALSE)</f>
        <v>#N/A</v>
      </c>
      <c r="X162" s="70" t="e">
        <f>VLOOKUP(X$1,Market_Values!$B:$XFD,MATCH('Headline Attribution'!$B162,EMD_Returns!$8:$8,0)-1,FALSE)</f>
        <v>#N/A</v>
      </c>
      <c r="Y162" s="70"/>
      <c r="Z162" s="71"/>
      <c r="AA162" s="3" t="e">
        <f t="shared" si="128"/>
        <v>#N/A</v>
      </c>
      <c r="AB162" s="72" t="e">
        <f t="shared" si="151"/>
        <v>#N/A</v>
      </c>
      <c r="AC162" s="72" t="e">
        <f t="shared" si="152"/>
        <v>#N/A</v>
      </c>
      <c r="AD162" s="72" t="e">
        <f t="shared" si="153"/>
        <v>#N/A</v>
      </c>
      <c r="AE162" s="72" t="e">
        <f t="shared" si="154"/>
        <v>#N/A</v>
      </c>
      <c r="AF162" s="72"/>
      <c r="AG162" s="2"/>
      <c r="AH162" s="9" t="e">
        <f t="shared" si="129"/>
        <v>#N/A</v>
      </c>
      <c r="AI162" s="2" t="e">
        <f t="array" ref="AI162">PRODUCT(AB$2:AB162+1)-1</f>
        <v>#N/A</v>
      </c>
      <c r="AJ162" s="2" t="e">
        <f t="array" ref="AJ162">PRODUCT($AC$2:AC162+1)-1</f>
        <v>#N/A</v>
      </c>
      <c r="AK162" s="2" t="e" cm="1">
        <f t="array" ref="AK162">PRODUCT($AD$119:AD162+1)-1</f>
        <v>#N/A</v>
      </c>
      <c r="AL162" s="2" t="e">
        <f t="array" ref="AL162">PRODUCT(AE$2:AE162+1)-1</f>
        <v>#N/A</v>
      </c>
      <c r="AM162" s="2"/>
      <c r="AN162" s="2"/>
      <c r="AO162" s="3" t="e">
        <f t="shared" si="130"/>
        <v>#N/A</v>
      </c>
      <c r="AP162" s="2" t="e">
        <f t="shared" si="155"/>
        <v>#N/A</v>
      </c>
      <c r="AQ162" s="2">
        <f t="shared" si="131"/>
        <v>0</v>
      </c>
      <c r="AR162" s="2" t="e">
        <f t="shared" si="156"/>
        <v>#N/A</v>
      </c>
      <c r="AS162" s="2" t="e">
        <f t="shared" si="176"/>
        <v>#N/A</v>
      </c>
      <c r="AT162" s="2" t="e">
        <f t="array" ref="AT162">PRODUCT($AP$2:AP162+1)-1</f>
        <v>#N/A</v>
      </c>
      <c r="AU162" s="2" t="e">
        <f t="shared" si="132"/>
        <v>#N/A</v>
      </c>
      <c r="AV162" s="69" t="e">
        <f t="shared" si="177"/>
        <v>#N/A</v>
      </c>
      <c r="AW162" s="69" t="e">
        <f t="shared" si="133"/>
        <v>#N/A</v>
      </c>
      <c r="AX162" s="2"/>
      <c r="AY162" s="2" t="e">
        <f t="shared" si="165"/>
        <v>#N/A</v>
      </c>
      <c r="AZ162" s="2" t="e">
        <f t="shared" si="166"/>
        <v>#N/A</v>
      </c>
      <c r="BA162" s="2" t="e">
        <f t="shared" si="178"/>
        <v>#N/A</v>
      </c>
      <c r="BB162" s="2" t="e">
        <f t="shared" si="167"/>
        <v>#N/A</v>
      </c>
      <c r="BC162" s="2"/>
      <c r="BD162" s="78" t="e">
        <f t="shared" si="134"/>
        <v>#N/A</v>
      </c>
      <c r="BE162" s="2" t="e">
        <f t="shared" si="168"/>
        <v>#N/A</v>
      </c>
      <c r="BF162" s="72" t="e">
        <f t="shared" si="157"/>
        <v>#N/A</v>
      </c>
      <c r="BG162" s="2" t="e" cm="1">
        <f t="array" ref="BG162">(PRODUCT(BF$2:BF162+1))-1</f>
        <v>#N/A</v>
      </c>
      <c r="BH162" s="72" t="e">
        <f t="shared" si="158"/>
        <v>#N/A</v>
      </c>
      <c r="BI162" s="73" t="e">
        <f t="shared" si="159"/>
        <v>#N/A</v>
      </c>
      <c r="BJ162" s="74" t="e">
        <f>SUM($BI$2:BI162)</f>
        <v>#N/A</v>
      </c>
      <c r="BK162" s="72" t="e">
        <f t="shared" si="135"/>
        <v>#N/A</v>
      </c>
      <c r="BL162" s="2" t="e">
        <f>SUM($BK$2:BK162)</f>
        <v>#N/A</v>
      </c>
      <c r="BM162" s="2"/>
      <c r="BN162" s="79" t="e">
        <f t="shared" si="136"/>
        <v>#N/A</v>
      </c>
      <c r="BO162" s="2" t="e">
        <f t="array" ref="BO162">(PRODUCT(AB$2:AB162+1)-1)-(PRODUCT($K$2:$K162+1)-1)</f>
        <v>#N/A</v>
      </c>
      <c r="BP162" s="2" t="e">
        <f t="array" ref="BP162">AJ162-(PRODUCT($K$2:K162+1)-1)</f>
        <v>#N/A</v>
      </c>
      <c r="BQ162" s="2" t="e" cm="1">
        <f t="array" ref="BQ162">AK162-(PRODUCT($L$2:L162+1)-1)</f>
        <v>#N/A</v>
      </c>
      <c r="BR162" s="2" t="e">
        <f t="array" ref="BR162">(PRODUCT(AE$2:AE162+1)-1)-(PRODUCT($K$2:$K162+1)-1)</f>
        <v>#N/A</v>
      </c>
      <c r="BS162" s="2"/>
      <c r="BT162" s="3" t="e">
        <f t="shared" si="137"/>
        <v>#N/A</v>
      </c>
      <c r="BU162" s="2" t="e">
        <f t="shared" si="138"/>
        <v>#N/A</v>
      </c>
      <c r="BV162" s="2" t="e">
        <f t="shared" si="139"/>
        <v>#N/A</v>
      </c>
      <c r="BW162" s="2" t="e" cm="1">
        <f t="array" ref="BW162">PRODUCT($BU$2:BU162+1)-1</f>
        <v>#N/A</v>
      </c>
      <c r="BX162" s="2" t="e">
        <f t="array" ref="BX162">BW162-(PRODUCT($K$2:K162+1)-1)</f>
        <v>#N/A</v>
      </c>
      <c r="BY162" s="2" t="e">
        <f t="shared" si="140"/>
        <v>#N/A</v>
      </c>
      <c r="BZ162" s="2"/>
      <c r="CC162" s="3">
        <v>44874</v>
      </c>
      <c r="CD162" s="2">
        <v>-8.1519512670205092E-3</v>
      </c>
      <c r="CE162" s="2">
        <v>-6.3742210715982397E-3</v>
      </c>
      <c r="CF162" s="2" t="e">
        <f>NA()</f>
        <v>#N/A</v>
      </c>
      <c r="CG162" s="2">
        <v>-1.0305956329591099E-2</v>
      </c>
      <c r="CH162" s="2">
        <v>-1.0625025705707336E-2</v>
      </c>
      <c r="CJ162" s="9">
        <f t="shared" si="141"/>
        <v>44874</v>
      </c>
      <c r="CK162" s="2">
        <f t="array" ref="CK162">PRODUCT(CD$2:CD162+1)-1</f>
        <v>-6.2276208546901191E-2</v>
      </c>
      <c r="CL162" s="2">
        <f t="array" ref="CL162">PRODUCT(CE$2:CE162+1)-1</f>
        <v>-5.7038141718136592E-2</v>
      </c>
      <c r="CM162" s="2"/>
      <c r="CN162" s="2">
        <f t="array" ref="CN162">PRODUCT(CG$2:CG162+1)-1</f>
        <v>-0.10915581013354714</v>
      </c>
      <c r="CO162" s="2">
        <f t="array" ref="CO162">PRODUCT(CH$2:CH162+1)-1</f>
        <v>-0.11900879554767296</v>
      </c>
      <c r="CQ162" s="9">
        <f t="shared" si="142"/>
        <v>44874</v>
      </c>
      <c r="CR162" s="72">
        <f t="shared" si="143"/>
        <v>5.6732587000771773E-2</v>
      </c>
      <c r="CS162" s="72">
        <f t="shared" si="144"/>
        <v>6.1970653829536371E-2</v>
      </c>
      <c r="CT162" s="72"/>
      <c r="CU162" s="72">
        <f t="shared" si="145"/>
        <v>9.8529854141258255E-3</v>
      </c>
      <c r="CV162" s="72"/>
      <c r="CW162" s="3">
        <f t="shared" si="146"/>
        <v>44874</v>
      </c>
      <c r="CX162" s="75">
        <f t="shared" si="160"/>
        <v>88.763163612861291</v>
      </c>
      <c r="CY162" s="75">
        <f t="shared" si="161"/>
        <v>87.711509156660114</v>
      </c>
      <c r="CZ162" s="75">
        <f t="shared" si="162"/>
        <v>101.19899254534867</v>
      </c>
      <c r="DA162" s="72">
        <f>(CZ162/MAX($CZ$2:CZ162))-1</f>
        <v>-3.1685202485675079E-3</v>
      </c>
      <c r="DC162" s="3">
        <f t="shared" si="147"/>
        <v>44874</v>
      </c>
      <c r="DD162" s="2">
        <f t="shared" si="148"/>
        <v>2.4730744386868269E-3</v>
      </c>
      <c r="DE162" s="2">
        <f t="shared" si="149"/>
        <v>4.2508046341090963E-3</v>
      </c>
      <c r="DF162" s="2" t="e">
        <f>NA()</f>
        <v>#N/A</v>
      </c>
      <c r="DG162" s="2">
        <f t="shared" si="150"/>
        <v>3.1906937611623706E-4</v>
      </c>
      <c r="DH162" s="69"/>
      <c r="DI162" s="3">
        <f t="shared" si="179"/>
        <v>44874</v>
      </c>
      <c r="DJ162" s="2">
        <f t="shared" si="180"/>
        <v>5.8187928715759278E-2</v>
      </c>
      <c r="DK162" s="2">
        <f t="shared" si="181"/>
        <v>4.2385721121581843E-2</v>
      </c>
      <c r="DL162" s="2" t="e">
        <f>NA()</f>
        <v>#N/A</v>
      </c>
      <c r="DM162" s="2">
        <f t="shared" si="182"/>
        <v>2.0851152329910371E-2</v>
      </c>
      <c r="DO162" s="2">
        <f t="shared" si="163"/>
        <v>1.8313895744047168E-2</v>
      </c>
      <c r="DP162" s="72">
        <f t="shared" si="164"/>
        <v>3.1906937611623706E-4</v>
      </c>
      <c r="DQ162" s="72">
        <v>1.0999999999999999E-2</v>
      </c>
      <c r="DR162" s="72">
        <f t="shared" si="169"/>
        <v>1.9164481366120242E-4</v>
      </c>
      <c r="DS162" s="2" cm="1">
        <f t="array" ref="DS162">PRODUCT($DR$68:DR162+1)-1</f>
        <v>1.9493910261514369E-3</v>
      </c>
      <c r="DT162" s="2" cm="1">
        <f t="array" ref="DT162">PRODUCT($DP$68:DP162+1)-1</f>
        <v>2.5074315791446811E-3</v>
      </c>
      <c r="DU162" s="72">
        <f>DS162-MAX($DS$68:DS162)</f>
        <v>-1.9350572935257215E-3</v>
      </c>
    </row>
    <row r="163" spans="1:125" x14ac:dyDescent="0.3">
      <c r="A163" s="3" t="e">
        <f t="shared" si="170"/>
        <v>#N/A</v>
      </c>
      <c r="B163" s="47" t="e">
        <f>NA()</f>
        <v>#N/A</v>
      </c>
      <c r="C163" s="2" t="e">
        <f>VLOOKUP(C$1,EMD_Returns!$B:$XFD,MATCH('Headline Attribution'!$B163,EMD_Returns!$8:$8,0)-1,FALSE)/100</f>
        <v>#N/A</v>
      </c>
      <c r="D163" s="2" t="e">
        <f>VLOOKUP(D$1,EMD_Returns!$B:$XFD,MATCH('Headline Attribution'!$B163,EMD_Returns!$8:$8,0)-1,FALSE)/100</f>
        <v>#N/A</v>
      </c>
      <c r="E163" s="2" t="e">
        <f>VLOOKUP(E$1,EMD_Returns!$B:$XFD,MATCH('Headline Attribution'!$B163,EMD_Returns!$8:$8,0)-1,FALSE)/100</f>
        <v>#N/A</v>
      </c>
      <c r="F163" s="2" t="e">
        <f>VLOOKUP(F$1,EMD_Returns!$B:$XFD,MATCH('Headline Attribution'!$B163,EMD_Returns!$8:$8,0)-1,FALSE)/100</f>
        <v>#N/A</v>
      </c>
      <c r="G163" s="2"/>
      <c r="I163" s="9" t="e">
        <f t="shared" si="126"/>
        <v>#N/A</v>
      </c>
      <c r="J163" s="2" t="e">
        <f>VLOOKUP(J$1,EMD_Returns!$B:$XFD,MATCH('Headline Attribution'!$B163,EMD_Returns!$8:$8,0)-1,FALSE)/100</f>
        <v>#N/A</v>
      </c>
      <c r="K163" s="85" t="e">
        <f>VLOOKUP(K$1,EMD_Returns!$B:$XFD,MATCH('Headline Attribution'!$B163,EMD_Returns!$32:$32,0)-1,FALSE)/100</f>
        <v>#N/A</v>
      </c>
      <c r="L163" s="2">
        <f t="shared" si="171"/>
        <v>0</v>
      </c>
      <c r="M163" s="2" t="e">
        <f t="shared" si="172"/>
        <v>#N/A</v>
      </c>
      <c r="N163" s="2" t="e">
        <f t="shared" si="173"/>
        <v>#N/A</v>
      </c>
      <c r="O163" s="2" t="e">
        <f t="array" ref="O163">(PRODUCT($J$2:J163+1))-1</f>
        <v>#N/A</v>
      </c>
      <c r="P163" s="2" t="e">
        <f t="array" ref="P163">(PRODUCT($K$2:K163+1))-1</f>
        <v>#N/A</v>
      </c>
      <c r="Q163" s="69" t="e">
        <f t="shared" si="174"/>
        <v>#N/A</v>
      </c>
      <c r="R163" s="69" t="e">
        <f t="shared" si="175"/>
        <v>#N/A</v>
      </c>
      <c r="T163" s="3" t="e">
        <f t="shared" si="127"/>
        <v>#N/A</v>
      </c>
      <c r="U163" s="70" t="e">
        <f>VLOOKUP(U$1,Market_Values!B:XFD,MATCH('Headline Attribution'!$B163,EMD_Returns!$8:$8,0)-1,FALSE)</f>
        <v>#N/A</v>
      </c>
      <c r="V163" s="70" t="e">
        <f>VLOOKUP(V$1,Market_Values!$B:$XFD,MATCH('Headline Attribution'!$B163,EMD_Returns!$8:$8,0)-1,FALSE)</f>
        <v>#N/A</v>
      </c>
      <c r="W163" s="70" t="e">
        <f>VLOOKUP(W$1,Market_Values!$B:$XFD,MATCH('Headline Attribution'!$B163,EMD_Returns!$8:$8,0)-1,FALSE)</f>
        <v>#N/A</v>
      </c>
      <c r="X163" s="70" t="e">
        <f>VLOOKUP(X$1,Market_Values!$B:$XFD,MATCH('Headline Attribution'!$B163,EMD_Returns!$8:$8,0)-1,FALSE)</f>
        <v>#N/A</v>
      </c>
      <c r="Y163" s="70"/>
      <c r="Z163" s="71"/>
      <c r="AA163" s="3" t="e">
        <f t="shared" si="128"/>
        <v>#N/A</v>
      </c>
      <c r="AB163" s="72" t="e">
        <f t="shared" si="151"/>
        <v>#N/A</v>
      </c>
      <c r="AC163" s="72" t="e">
        <f t="shared" si="152"/>
        <v>#N/A</v>
      </c>
      <c r="AD163" s="72" t="e">
        <f t="shared" si="153"/>
        <v>#N/A</v>
      </c>
      <c r="AE163" s="72" t="e">
        <f t="shared" si="154"/>
        <v>#N/A</v>
      </c>
      <c r="AF163" s="72"/>
      <c r="AG163" s="2"/>
      <c r="AH163" s="9" t="e">
        <f t="shared" si="129"/>
        <v>#N/A</v>
      </c>
      <c r="AI163" s="2" t="e">
        <f t="array" ref="AI163">PRODUCT(AB$2:AB163+1)-1</f>
        <v>#N/A</v>
      </c>
      <c r="AJ163" s="2" t="e">
        <f t="array" ref="AJ163">PRODUCT($AC$2:AC163+1)-1</f>
        <v>#N/A</v>
      </c>
      <c r="AK163" s="2" t="e" cm="1">
        <f t="array" ref="AK163">PRODUCT($AD$119:AD163+1)-1</f>
        <v>#N/A</v>
      </c>
      <c r="AL163" s="2" t="e">
        <f t="array" ref="AL163">PRODUCT(AE$2:AE163+1)-1</f>
        <v>#N/A</v>
      </c>
      <c r="AM163" s="2"/>
      <c r="AN163" s="2"/>
      <c r="AO163" s="3" t="e">
        <f t="shared" si="130"/>
        <v>#N/A</v>
      </c>
      <c r="AP163" s="2" t="e">
        <f t="shared" si="155"/>
        <v>#N/A</v>
      </c>
      <c r="AQ163" s="2">
        <f t="shared" si="131"/>
        <v>0</v>
      </c>
      <c r="AR163" s="2" t="e">
        <f t="shared" si="156"/>
        <v>#N/A</v>
      </c>
      <c r="AS163" s="2" t="e">
        <f t="shared" si="176"/>
        <v>#N/A</v>
      </c>
      <c r="AT163" s="2" t="e">
        <f t="array" ref="AT163">PRODUCT($AP$2:AP163+1)-1</f>
        <v>#N/A</v>
      </c>
      <c r="AU163" s="2" t="e">
        <f t="shared" si="132"/>
        <v>#N/A</v>
      </c>
      <c r="AV163" s="69" t="e">
        <f t="shared" si="177"/>
        <v>#N/A</v>
      </c>
      <c r="AW163" s="69" t="e">
        <f t="shared" si="133"/>
        <v>#N/A</v>
      </c>
      <c r="AX163" s="2"/>
      <c r="AY163" s="2" t="e">
        <f t="shared" si="165"/>
        <v>#N/A</v>
      </c>
      <c r="AZ163" s="2" t="e">
        <f t="shared" si="166"/>
        <v>#N/A</v>
      </c>
      <c r="BA163" s="2" t="e">
        <f t="shared" si="178"/>
        <v>#N/A</v>
      </c>
      <c r="BB163" s="2" t="e">
        <f t="shared" si="167"/>
        <v>#N/A</v>
      </c>
      <c r="BC163" s="2"/>
      <c r="BD163" s="78" t="e">
        <f t="shared" si="134"/>
        <v>#N/A</v>
      </c>
      <c r="BE163" s="2" t="e">
        <f t="shared" si="168"/>
        <v>#N/A</v>
      </c>
      <c r="BF163" s="72" t="e">
        <f t="shared" si="157"/>
        <v>#N/A</v>
      </c>
      <c r="BG163" s="2" t="e" cm="1">
        <f t="array" ref="BG163">(PRODUCT(BF$2:BF163+1))-1</f>
        <v>#N/A</v>
      </c>
      <c r="BH163" s="72" t="e">
        <f t="shared" si="158"/>
        <v>#N/A</v>
      </c>
      <c r="BI163" s="73" t="e">
        <f t="shared" si="159"/>
        <v>#N/A</v>
      </c>
      <c r="BJ163" s="74" t="e">
        <f>SUM($BI$2:BI163)</f>
        <v>#N/A</v>
      </c>
      <c r="BK163" s="72" t="e">
        <f t="shared" si="135"/>
        <v>#N/A</v>
      </c>
      <c r="BL163" s="2" t="e">
        <f>SUM($BK$2:BK163)</f>
        <v>#N/A</v>
      </c>
      <c r="BM163" s="2"/>
      <c r="BN163" s="79" t="e">
        <f t="shared" si="136"/>
        <v>#N/A</v>
      </c>
      <c r="BO163" s="2" t="e">
        <f t="array" ref="BO163">(PRODUCT(AB$2:AB163+1)-1)-(PRODUCT($K$2:$K163+1)-1)</f>
        <v>#N/A</v>
      </c>
      <c r="BP163" s="2" t="e">
        <f t="array" ref="BP163">AJ163-(PRODUCT($K$2:K163+1)-1)</f>
        <v>#N/A</v>
      </c>
      <c r="BQ163" s="2" t="e" cm="1">
        <f t="array" ref="BQ163">AK163-(PRODUCT($L$2:L163+1)-1)</f>
        <v>#N/A</v>
      </c>
      <c r="BR163" s="2" t="e">
        <f t="array" ref="BR163">(PRODUCT(AE$2:AE163+1)-1)-(PRODUCT($K$2:$K163+1)-1)</f>
        <v>#N/A</v>
      </c>
      <c r="BS163" s="2"/>
      <c r="BT163" s="3" t="e">
        <f t="shared" si="137"/>
        <v>#N/A</v>
      </c>
      <c r="BU163" s="2" t="e">
        <f t="shared" si="138"/>
        <v>#N/A</v>
      </c>
      <c r="BV163" s="2" t="e">
        <f t="shared" si="139"/>
        <v>#N/A</v>
      </c>
      <c r="BW163" s="2" t="e" cm="1">
        <f t="array" ref="BW163">PRODUCT($BU$2:BU163+1)-1</f>
        <v>#N/A</v>
      </c>
      <c r="BX163" s="2" t="e">
        <f t="array" ref="BX163">BW163-(PRODUCT($K$2:K163+1)-1)</f>
        <v>#N/A</v>
      </c>
      <c r="BY163" s="2" t="e">
        <f t="shared" si="140"/>
        <v>#N/A</v>
      </c>
      <c r="BZ163" s="2"/>
      <c r="CC163" s="3">
        <v>44875</v>
      </c>
      <c r="CD163" s="2">
        <v>1.5118607282882199E-2</v>
      </c>
      <c r="CE163" s="2">
        <v>2.0503668573475398E-2</v>
      </c>
      <c r="CF163" s="2" t="e">
        <f>NA()</f>
        <v>#N/A</v>
      </c>
      <c r="CG163" s="2">
        <v>2.9037400720176101E-2</v>
      </c>
      <c r="CH163" s="2">
        <v>3.2161959925726791E-2</v>
      </c>
      <c r="CJ163" s="9">
        <f t="shared" si="141"/>
        <v>44875</v>
      </c>
      <c r="CK163" s="2">
        <f t="array" ref="CK163">PRODUCT(CD$2:CD163+1)-1</f>
        <v>-4.8099130804106438E-2</v>
      </c>
      <c r="CL163" s="2">
        <f t="array" ref="CL163">PRODUCT(CE$2:CE163+1)-1</f>
        <v>-3.7703964298496762E-2</v>
      </c>
      <c r="CM163" s="2"/>
      <c r="CN163" s="2">
        <f t="array" ref="CN163">PRODUCT(CG$2:CG163+1)-1</f>
        <v>-8.3288010413154256E-2</v>
      </c>
      <c r="CO163" s="2">
        <f t="array" ref="CO163">PRODUCT(CH$2:CH163+1)-1</f>
        <v>-9.0674391735159454E-2</v>
      </c>
      <c r="CQ163" s="9">
        <f t="shared" si="142"/>
        <v>44875</v>
      </c>
      <c r="CR163" s="72">
        <f t="shared" si="143"/>
        <v>4.2575260931053016E-2</v>
      </c>
      <c r="CS163" s="72">
        <f t="shared" si="144"/>
        <v>5.2970427436662693E-2</v>
      </c>
      <c r="CT163" s="72"/>
      <c r="CU163" s="72">
        <f t="shared" si="145"/>
        <v>7.3863813220051977E-3</v>
      </c>
      <c r="CV163" s="72"/>
      <c r="CW163" s="3">
        <f t="shared" si="146"/>
        <v>44875</v>
      </c>
      <c r="CX163" s="75">
        <f t="shared" si="160"/>
        <v>91.340615163878496</v>
      </c>
      <c r="CY163" s="75">
        <f t="shared" si="161"/>
        <v>90.532483199181641</v>
      </c>
      <c r="CZ163" s="75">
        <f t="shared" si="162"/>
        <v>100.89264310017749</v>
      </c>
      <c r="DA163" s="72">
        <f>(CZ163/MAX($CZ$2:CZ163))-1</f>
        <v>-6.1861270751786268E-3</v>
      </c>
      <c r="DC163" s="3">
        <f t="shared" si="147"/>
        <v>44875</v>
      </c>
      <c r="DD163" s="2">
        <f t="shared" si="148"/>
        <v>-1.7043352642844591E-2</v>
      </c>
      <c r="DE163" s="2">
        <f t="shared" si="149"/>
        <v>-1.1658291352251392E-2</v>
      </c>
      <c r="DF163" s="2" t="e">
        <f>NA()</f>
        <v>#N/A</v>
      </c>
      <c r="DG163" s="2">
        <f t="shared" si="150"/>
        <v>-3.12455920555069E-3</v>
      </c>
      <c r="DH163" s="69"/>
      <c r="DI163" s="3">
        <f t="shared" si="179"/>
        <v>44875</v>
      </c>
      <c r="DJ163" s="2">
        <f t="shared" si="180"/>
        <v>8.2410812982861764E-2</v>
      </c>
      <c r="DK163" s="2">
        <f t="shared" si="181"/>
        <v>5.6813381105065189E-2</v>
      </c>
      <c r="DL163" s="2" t="e">
        <f>NA()</f>
        <v>#N/A</v>
      </c>
      <c r="DM163" s="2">
        <f t="shared" si="182"/>
        <v>2.3310696839128262E-2</v>
      </c>
      <c r="DO163" s="2">
        <f t="shared" si="163"/>
        <v>1.92622183135038E-2</v>
      </c>
      <c r="DP163" s="72">
        <f t="shared" si="164"/>
        <v>-3.12455920555069E-3</v>
      </c>
      <c r="DQ163" s="72">
        <v>1.0999999999999999E-2</v>
      </c>
      <c r="DR163" s="72">
        <f t="shared" si="169"/>
        <v>-1.7843298576344321E-3</v>
      </c>
      <c r="DS163" s="2" cm="1">
        <f t="array" ref="DS163">PRODUCT($DR$68:DR163+1)-1</f>
        <v>1.615828119048146E-4</v>
      </c>
      <c r="DT163" s="2" cm="1">
        <f t="array" ref="DT163">PRODUCT($DP$68:DP163+1)-1</f>
        <v>-6.2496224482888607E-4</v>
      </c>
      <c r="DU163" s="72">
        <f>DS163-MAX($DS$68:DS163)</f>
        <v>-3.7228655077723438E-3</v>
      </c>
    </row>
    <row r="164" spans="1:125" x14ac:dyDescent="0.3">
      <c r="A164" s="3" t="e">
        <f t="shared" si="170"/>
        <v>#N/A</v>
      </c>
      <c r="B164" s="47" t="e">
        <f>NA()</f>
        <v>#N/A</v>
      </c>
      <c r="C164" s="2" t="e">
        <f>VLOOKUP(C$1,EMD_Returns!$B:$XFD,MATCH('Headline Attribution'!$B164,EMD_Returns!$8:$8,0)-1,FALSE)/100</f>
        <v>#N/A</v>
      </c>
      <c r="D164" s="2" t="e">
        <f>VLOOKUP(D$1,EMD_Returns!$B:$XFD,MATCH('Headline Attribution'!$B164,EMD_Returns!$8:$8,0)-1,FALSE)/100</f>
        <v>#N/A</v>
      </c>
      <c r="E164" s="2" t="e">
        <f>VLOOKUP(E$1,EMD_Returns!$B:$XFD,MATCH('Headline Attribution'!$B164,EMD_Returns!$8:$8,0)-1,FALSE)/100</f>
        <v>#N/A</v>
      </c>
      <c r="F164" s="2" t="e">
        <f>VLOOKUP(F$1,EMD_Returns!$B:$XFD,MATCH('Headline Attribution'!$B164,EMD_Returns!$8:$8,0)-1,FALSE)/100</f>
        <v>#N/A</v>
      </c>
      <c r="G164" s="2"/>
      <c r="I164" s="9" t="e">
        <f t="shared" si="126"/>
        <v>#N/A</v>
      </c>
      <c r="J164" s="2" t="e">
        <f>VLOOKUP(J$1,EMD_Returns!$B:$XFD,MATCH('Headline Attribution'!$B164,EMD_Returns!$8:$8,0)-1,FALSE)/100</f>
        <v>#N/A</v>
      </c>
      <c r="K164" s="85" t="e">
        <f>VLOOKUP(K$1,EMD_Returns!$B:$XFD,MATCH('Headline Attribution'!$B164,EMD_Returns!$32:$32,0)-1,FALSE)/100</f>
        <v>#N/A</v>
      </c>
      <c r="L164" s="2">
        <f t="shared" si="171"/>
        <v>0</v>
      </c>
      <c r="M164" s="2" t="e">
        <f t="shared" si="172"/>
        <v>#N/A</v>
      </c>
      <c r="N164" s="2" t="e">
        <f t="shared" si="173"/>
        <v>#N/A</v>
      </c>
      <c r="O164" s="2" t="e">
        <f t="array" ref="O164">(PRODUCT($J$2:J164+1))-1</f>
        <v>#N/A</v>
      </c>
      <c r="P164" s="2" t="e">
        <f t="array" ref="P164">(PRODUCT($K$2:K164+1))-1</f>
        <v>#N/A</v>
      </c>
      <c r="Q164" s="69" t="e">
        <f t="shared" si="174"/>
        <v>#N/A</v>
      </c>
      <c r="R164" s="69" t="e">
        <f t="shared" si="175"/>
        <v>#N/A</v>
      </c>
      <c r="T164" s="3" t="e">
        <f t="shared" si="127"/>
        <v>#N/A</v>
      </c>
      <c r="U164" s="70" t="e">
        <f>VLOOKUP(U$1,Market_Values!B:XFD,MATCH('Headline Attribution'!$B164,EMD_Returns!$8:$8,0)-1,FALSE)</f>
        <v>#N/A</v>
      </c>
      <c r="V164" s="70" t="e">
        <f>VLOOKUP(V$1,Market_Values!$B:$XFD,MATCH('Headline Attribution'!$B164,EMD_Returns!$8:$8,0)-1,FALSE)</f>
        <v>#N/A</v>
      </c>
      <c r="W164" s="70" t="e">
        <f>VLOOKUP(W$1,Market_Values!$B:$XFD,MATCH('Headline Attribution'!$B164,EMD_Returns!$8:$8,0)-1,FALSE)</f>
        <v>#N/A</v>
      </c>
      <c r="X164" s="70" t="e">
        <f>VLOOKUP(X$1,Market_Values!$B:$XFD,MATCH('Headline Attribution'!$B164,EMD_Returns!$8:$8,0)-1,FALSE)</f>
        <v>#N/A</v>
      </c>
      <c r="Y164" s="70"/>
      <c r="Z164" s="71"/>
      <c r="AA164" s="3" t="e">
        <f t="shared" si="128"/>
        <v>#N/A</v>
      </c>
      <c r="AB164" s="72" t="e">
        <f t="shared" si="151"/>
        <v>#N/A</v>
      </c>
      <c r="AC164" s="72" t="e">
        <f t="shared" si="152"/>
        <v>#N/A</v>
      </c>
      <c r="AD164" s="72" t="e">
        <f t="shared" si="153"/>
        <v>#N/A</v>
      </c>
      <c r="AE164" s="72" t="e">
        <f t="shared" si="154"/>
        <v>#N/A</v>
      </c>
      <c r="AF164" s="72"/>
      <c r="AG164" s="2"/>
      <c r="AH164" s="9" t="e">
        <f t="shared" si="129"/>
        <v>#N/A</v>
      </c>
      <c r="AI164" s="2" t="e">
        <f t="array" ref="AI164">PRODUCT(AB$2:AB164+1)-1</f>
        <v>#N/A</v>
      </c>
      <c r="AJ164" s="2" t="e">
        <f t="array" ref="AJ164">PRODUCT($AC$2:AC164+1)-1</f>
        <v>#N/A</v>
      </c>
      <c r="AK164" s="2" t="e" cm="1">
        <f t="array" ref="AK164">PRODUCT($AD$119:AD164+1)-1</f>
        <v>#N/A</v>
      </c>
      <c r="AL164" s="2" t="e">
        <f t="array" ref="AL164">PRODUCT(AE$2:AE164+1)-1</f>
        <v>#N/A</v>
      </c>
      <c r="AM164" s="2"/>
      <c r="AN164" s="2"/>
      <c r="AO164" s="3" t="e">
        <f t="shared" si="130"/>
        <v>#N/A</v>
      </c>
      <c r="AP164" s="2" t="e">
        <f t="shared" si="155"/>
        <v>#N/A</v>
      </c>
      <c r="AQ164" s="2">
        <f t="shared" si="131"/>
        <v>0</v>
      </c>
      <c r="AR164" s="2" t="e">
        <f t="shared" si="156"/>
        <v>#N/A</v>
      </c>
      <c r="AS164" s="2" t="e">
        <f t="shared" si="176"/>
        <v>#N/A</v>
      </c>
      <c r="AT164" s="2" t="e">
        <f t="array" ref="AT164">PRODUCT($AP$2:AP164+1)-1</f>
        <v>#N/A</v>
      </c>
      <c r="AU164" s="2" t="e">
        <f t="shared" si="132"/>
        <v>#N/A</v>
      </c>
      <c r="AV164" s="69" t="e">
        <f t="shared" si="177"/>
        <v>#N/A</v>
      </c>
      <c r="AW164" s="69" t="e">
        <f t="shared" si="133"/>
        <v>#N/A</v>
      </c>
      <c r="AX164" s="2"/>
      <c r="AY164" s="2" t="e">
        <f t="shared" si="165"/>
        <v>#N/A</v>
      </c>
      <c r="AZ164" s="2" t="e">
        <f t="shared" si="166"/>
        <v>#N/A</v>
      </c>
      <c r="BA164" s="2" t="e">
        <f t="shared" si="178"/>
        <v>#N/A</v>
      </c>
      <c r="BB164" s="2" t="e">
        <f t="shared" si="167"/>
        <v>#N/A</v>
      </c>
      <c r="BC164" s="2"/>
      <c r="BD164" s="78" t="e">
        <f t="shared" si="134"/>
        <v>#N/A</v>
      </c>
      <c r="BE164" s="2" t="e">
        <f t="shared" si="168"/>
        <v>#N/A</v>
      </c>
      <c r="BF164" s="72" t="e">
        <f t="shared" si="157"/>
        <v>#N/A</v>
      </c>
      <c r="BG164" s="2" t="e" cm="1">
        <f t="array" ref="BG164">(PRODUCT(BF$2:BF164+1))-1</f>
        <v>#N/A</v>
      </c>
      <c r="BH164" s="72" t="e">
        <f t="shared" si="158"/>
        <v>#N/A</v>
      </c>
      <c r="BI164" s="73" t="e">
        <f t="shared" si="159"/>
        <v>#N/A</v>
      </c>
      <c r="BJ164" s="74" t="e">
        <f>SUM($BI$2:BI164)</f>
        <v>#N/A</v>
      </c>
      <c r="BK164" s="72" t="e">
        <f t="shared" si="135"/>
        <v>#N/A</v>
      </c>
      <c r="BL164" s="2" t="e">
        <f>SUM($BK$2:BK164)</f>
        <v>#N/A</v>
      </c>
      <c r="BM164" s="2"/>
      <c r="BN164" s="79" t="e">
        <f t="shared" si="136"/>
        <v>#N/A</v>
      </c>
      <c r="BO164" s="2" t="e">
        <f t="array" ref="BO164">(PRODUCT(AB$2:AB164+1)-1)-(PRODUCT($K$2:$K164+1)-1)</f>
        <v>#N/A</v>
      </c>
      <c r="BP164" s="2" t="e">
        <f t="array" ref="BP164">AJ164-(PRODUCT($K$2:K164+1)-1)</f>
        <v>#N/A</v>
      </c>
      <c r="BQ164" s="2" t="e" cm="1">
        <f t="array" ref="BQ164">AK164-(PRODUCT($L$2:L164+1)-1)</f>
        <v>#N/A</v>
      </c>
      <c r="BR164" s="2" t="e">
        <f t="array" ref="BR164">(PRODUCT(AE$2:AE164+1)-1)-(PRODUCT($K$2:$K164+1)-1)</f>
        <v>#N/A</v>
      </c>
      <c r="BS164" s="2"/>
      <c r="BT164" s="3" t="e">
        <f t="shared" si="137"/>
        <v>#N/A</v>
      </c>
      <c r="BU164" s="2" t="e">
        <f t="shared" si="138"/>
        <v>#N/A</v>
      </c>
      <c r="BV164" s="2" t="e">
        <f t="shared" si="139"/>
        <v>#N/A</v>
      </c>
      <c r="BW164" s="2" t="e" cm="1">
        <f t="array" ref="BW164">PRODUCT($BU$2:BU164+1)-1</f>
        <v>#N/A</v>
      </c>
      <c r="BX164" s="2" t="e">
        <f t="array" ref="BX164">BW164-(PRODUCT($K$2:K164+1)-1)</f>
        <v>#N/A</v>
      </c>
      <c r="BY164" s="2" t="e">
        <f t="shared" si="140"/>
        <v>#N/A</v>
      </c>
      <c r="BZ164" s="2"/>
      <c r="CC164" s="3">
        <v>44876</v>
      </c>
      <c r="CD164" s="2">
        <v>1.26957093306943E-2</v>
      </c>
      <c r="CE164" s="2">
        <v>4.3468305116778402E-3</v>
      </c>
      <c r="CF164" s="2" t="e">
        <f>NA()</f>
        <v>#N/A</v>
      </c>
      <c r="CG164" s="2">
        <v>1.8314326137924199E-2</v>
      </c>
      <c r="CH164" s="2">
        <v>1.5183857585887361E-2</v>
      </c>
      <c r="CJ164" s="9">
        <f t="shared" si="141"/>
        <v>44876</v>
      </c>
      <c r="CK164" s="2">
        <f t="array" ref="CK164">PRODUCT(CD$2:CD164+1)-1</f>
        <v>-3.6014074057160061E-2</v>
      </c>
      <c r="CL164" s="2">
        <f t="array" ref="CL164">PRODUCT(CE$2:CE164+1)-1</f>
        <v>-3.3521026529242826E-2</v>
      </c>
      <c r="CM164" s="2"/>
      <c r="CN164" s="2">
        <f t="array" ref="CN164">PRODUCT(CG$2:CG164+1)-1</f>
        <v>-6.6499048061315458E-2</v>
      </c>
      <c r="CO164" s="2">
        <f t="array" ref="CO164">PRODUCT(CH$2:CH164+1)-1</f>
        <v>-7.6867321200065675E-2</v>
      </c>
      <c r="CQ164" s="9">
        <f t="shared" si="142"/>
        <v>44876</v>
      </c>
      <c r="CR164" s="72">
        <f t="shared" si="143"/>
        <v>4.0853247142905613E-2</v>
      </c>
      <c r="CS164" s="72">
        <f t="shared" si="144"/>
        <v>4.3346294670822849E-2</v>
      </c>
      <c r="CT164" s="72"/>
      <c r="CU164" s="72">
        <f t="shared" si="145"/>
        <v>1.0368273138750217E-2</v>
      </c>
      <c r="CV164" s="72"/>
      <c r="CW164" s="3">
        <f t="shared" si="146"/>
        <v>44876</v>
      </c>
      <c r="CX164" s="75">
        <f t="shared" si="160"/>
        <v>93.013456979628387</v>
      </c>
      <c r="CY164" s="75">
        <f t="shared" si="161"/>
        <v>91.90711553097475</v>
      </c>
      <c r="CZ164" s="75">
        <f t="shared" si="162"/>
        <v>101.20376038597445</v>
      </c>
      <c r="DA164" s="72">
        <f>(CZ164/MAX($CZ$2:CZ164))-1</f>
        <v>-3.1215560100245066E-3</v>
      </c>
      <c r="DC164" s="3">
        <f t="shared" si="147"/>
        <v>44876</v>
      </c>
      <c r="DD164" s="2">
        <f t="shared" si="148"/>
        <v>-2.4881482551930619E-3</v>
      </c>
      <c r="DE164" s="2">
        <f t="shared" si="149"/>
        <v>-1.0837027074209521E-2</v>
      </c>
      <c r="DF164" s="2" t="e">
        <f>NA()</f>
        <v>#N/A</v>
      </c>
      <c r="DG164" s="2">
        <f t="shared" si="150"/>
        <v>3.1304685520368372E-3</v>
      </c>
      <c r="DH164" s="69"/>
      <c r="DI164" s="3">
        <f t="shared" si="179"/>
        <v>44876</v>
      </c>
      <c r="DJ164" s="2">
        <f t="shared" si="180"/>
        <v>8.2622857698784941E-2</v>
      </c>
      <c r="DK164" s="2">
        <f t="shared" si="181"/>
        <v>6.6210114764045452E-2</v>
      </c>
      <c r="DL164" s="2" t="e">
        <f>NA()</f>
        <v>#N/A</v>
      </c>
      <c r="DM164" s="2">
        <f t="shared" si="182"/>
        <v>2.5480960584995899E-2</v>
      </c>
      <c r="DO164" s="2">
        <f t="shared" si="163"/>
        <v>1.9932855162618134E-2</v>
      </c>
      <c r="DP164" s="72">
        <f t="shared" si="164"/>
        <v>3.1304685520368372E-3</v>
      </c>
      <c r="DQ164" s="72">
        <v>1.0999999999999999E-2</v>
      </c>
      <c r="DR164" s="72">
        <f t="shared" si="169"/>
        <v>1.7275575320982882E-3</v>
      </c>
      <c r="DS164" s="2" cm="1">
        <f t="array" ref="DS164">PRODUCT($DR$68:DR164+1)-1</f>
        <v>1.8894194876069026E-3</v>
      </c>
      <c r="DT164" s="2" cm="1">
        <f t="array" ref="DT164">PRODUCT($DP$68:DP164+1)-1</f>
        <v>2.5035498825543012E-3</v>
      </c>
      <c r="DU164" s="72">
        <f>DS164-MAX($DS$68:DS164)</f>
        <v>-1.9950288320702558E-3</v>
      </c>
    </row>
    <row r="165" spans="1:125" x14ac:dyDescent="0.3">
      <c r="A165" s="3" t="e">
        <f t="shared" si="170"/>
        <v>#N/A</v>
      </c>
      <c r="B165" s="47" t="e">
        <f>NA()</f>
        <v>#N/A</v>
      </c>
      <c r="C165" s="2" t="e">
        <f>VLOOKUP(C$1,EMD_Returns!$B:$XFD,MATCH('Headline Attribution'!$B165,EMD_Returns!$8:$8,0)-1,FALSE)/100</f>
        <v>#N/A</v>
      </c>
      <c r="D165" s="2" t="e">
        <f>VLOOKUP(D$1,EMD_Returns!$B:$XFD,MATCH('Headline Attribution'!$B165,EMD_Returns!$8:$8,0)-1,FALSE)/100</f>
        <v>#N/A</v>
      </c>
      <c r="E165" s="2" t="e">
        <f>VLOOKUP(E$1,EMD_Returns!$B:$XFD,MATCH('Headline Attribution'!$B165,EMD_Returns!$8:$8,0)-1,FALSE)/100</f>
        <v>#N/A</v>
      </c>
      <c r="F165" s="2" t="e">
        <f>VLOOKUP(F$1,EMD_Returns!$B:$XFD,MATCH('Headline Attribution'!$B165,EMD_Returns!$8:$8,0)-1,FALSE)/100</f>
        <v>#N/A</v>
      </c>
      <c r="G165" s="2"/>
      <c r="I165" s="9" t="e">
        <f t="shared" si="126"/>
        <v>#N/A</v>
      </c>
      <c r="J165" s="2" t="e">
        <f>VLOOKUP(J$1,EMD_Returns!$B:$XFD,MATCH('Headline Attribution'!$B165,EMD_Returns!$8:$8,0)-1,FALSE)/100</f>
        <v>#N/A</v>
      </c>
      <c r="K165" s="85" t="e">
        <f>VLOOKUP(K$1,EMD_Returns!$B:$XFD,MATCH('Headline Attribution'!$B165,EMD_Returns!$32:$32,0)-1,FALSE)/100</f>
        <v>#N/A</v>
      </c>
      <c r="L165" s="2">
        <f t="shared" si="171"/>
        <v>0</v>
      </c>
      <c r="M165" s="2" t="e">
        <f t="shared" si="172"/>
        <v>#N/A</v>
      </c>
      <c r="N165" s="2" t="e">
        <f t="shared" si="173"/>
        <v>#N/A</v>
      </c>
      <c r="O165" s="2" t="e">
        <f t="array" ref="O165">(PRODUCT($J$2:J165+1))-1</f>
        <v>#N/A</v>
      </c>
      <c r="P165" s="2" t="e">
        <f t="array" ref="P165">(PRODUCT($K$2:K165+1))-1</f>
        <v>#N/A</v>
      </c>
      <c r="Q165" s="69" t="e">
        <f t="shared" si="174"/>
        <v>#N/A</v>
      </c>
      <c r="R165" s="69" t="e">
        <f t="shared" si="175"/>
        <v>#N/A</v>
      </c>
      <c r="T165" s="3" t="e">
        <f t="shared" si="127"/>
        <v>#N/A</v>
      </c>
      <c r="U165" s="70" t="e">
        <f>VLOOKUP(U$1,Market_Values!B:XFD,MATCH('Headline Attribution'!$B165,EMD_Returns!$8:$8,0)-1,FALSE)</f>
        <v>#N/A</v>
      </c>
      <c r="V165" s="70" t="e">
        <f>VLOOKUP(V$1,Market_Values!$B:$XFD,MATCH('Headline Attribution'!$B165,EMD_Returns!$8:$8,0)-1,FALSE)</f>
        <v>#N/A</v>
      </c>
      <c r="W165" s="70" t="e">
        <f>VLOOKUP(W$1,Market_Values!$B:$XFD,MATCH('Headline Attribution'!$B165,EMD_Returns!$8:$8,0)-1,FALSE)</f>
        <v>#N/A</v>
      </c>
      <c r="X165" s="70" t="e">
        <f>VLOOKUP(X$1,Market_Values!$B:$XFD,MATCH('Headline Attribution'!$B165,EMD_Returns!$8:$8,0)-1,FALSE)</f>
        <v>#N/A</v>
      </c>
      <c r="Y165" s="70"/>
      <c r="Z165" s="71"/>
      <c r="AA165" s="3" t="e">
        <f t="shared" si="128"/>
        <v>#N/A</v>
      </c>
      <c r="AB165" s="72" t="e">
        <f t="shared" si="151"/>
        <v>#N/A</v>
      </c>
      <c r="AC165" s="72" t="e">
        <f t="shared" si="152"/>
        <v>#N/A</v>
      </c>
      <c r="AD165" s="72" t="e">
        <f t="shared" si="153"/>
        <v>#N/A</v>
      </c>
      <c r="AE165" s="72" t="e">
        <f t="shared" si="154"/>
        <v>#N/A</v>
      </c>
      <c r="AF165" s="72"/>
      <c r="AG165" s="54"/>
      <c r="AH165" s="9" t="e">
        <f t="shared" si="129"/>
        <v>#N/A</v>
      </c>
      <c r="AI165" s="2" t="e">
        <f t="array" ref="AI165">PRODUCT(AB$2:AB165+1)-1</f>
        <v>#N/A</v>
      </c>
      <c r="AJ165" s="2" t="e">
        <f t="array" ref="AJ165">PRODUCT($AC$2:AC165+1)-1</f>
        <v>#N/A</v>
      </c>
      <c r="AK165" s="2" t="e" cm="1">
        <f t="array" ref="AK165">PRODUCT($AD$119:AD165+1)-1</f>
        <v>#N/A</v>
      </c>
      <c r="AL165" s="2" t="e">
        <f t="array" ref="AL165">PRODUCT(AE$2:AE165+1)-1</f>
        <v>#N/A</v>
      </c>
      <c r="AM165" s="2"/>
      <c r="AN165" s="2"/>
      <c r="AO165" s="3" t="e">
        <f t="shared" si="130"/>
        <v>#N/A</v>
      </c>
      <c r="AP165" s="2" t="e">
        <f t="shared" si="155"/>
        <v>#N/A</v>
      </c>
      <c r="AQ165" s="2">
        <f t="shared" si="131"/>
        <v>0</v>
      </c>
      <c r="AR165" s="2" t="e">
        <f t="shared" si="156"/>
        <v>#N/A</v>
      </c>
      <c r="AS165" s="2" t="e">
        <f t="shared" si="176"/>
        <v>#N/A</v>
      </c>
      <c r="AT165" s="2" t="e">
        <f t="array" ref="AT165">PRODUCT($AP$2:AP165+1)-1</f>
        <v>#N/A</v>
      </c>
      <c r="AU165" s="2" t="e">
        <f t="shared" si="132"/>
        <v>#N/A</v>
      </c>
      <c r="AV165" s="69" t="e">
        <f t="shared" si="177"/>
        <v>#N/A</v>
      </c>
      <c r="AW165" s="69" t="e">
        <f t="shared" si="133"/>
        <v>#N/A</v>
      </c>
      <c r="AX165" s="2"/>
      <c r="AY165" s="2" t="e">
        <f t="shared" si="165"/>
        <v>#N/A</v>
      </c>
      <c r="AZ165" s="2" t="e">
        <f t="shared" si="166"/>
        <v>#N/A</v>
      </c>
      <c r="BA165" s="2" t="e">
        <f t="shared" si="178"/>
        <v>#N/A</v>
      </c>
      <c r="BB165" s="2" t="e">
        <f t="shared" si="167"/>
        <v>#N/A</v>
      </c>
      <c r="BC165" s="2"/>
      <c r="BD165" s="78" t="e">
        <f t="shared" si="134"/>
        <v>#N/A</v>
      </c>
      <c r="BE165" s="2" t="e">
        <f t="shared" si="168"/>
        <v>#N/A</v>
      </c>
      <c r="BF165" s="72" t="e">
        <f t="shared" si="157"/>
        <v>#N/A</v>
      </c>
      <c r="BG165" s="2" t="e" cm="1">
        <f t="array" ref="BG165">(PRODUCT(BF$2:BF165+1))-1</f>
        <v>#N/A</v>
      </c>
      <c r="BH165" s="72" t="e">
        <f t="shared" si="158"/>
        <v>#N/A</v>
      </c>
      <c r="BI165" s="73" t="e">
        <f t="shared" si="159"/>
        <v>#N/A</v>
      </c>
      <c r="BJ165" s="74" t="e">
        <f>SUM($BI$2:BI165)</f>
        <v>#N/A</v>
      </c>
      <c r="BK165" s="72" t="e">
        <f t="shared" si="135"/>
        <v>#N/A</v>
      </c>
      <c r="BL165" s="2" t="e">
        <f>SUM($BK$2:BK165)</f>
        <v>#N/A</v>
      </c>
      <c r="BM165" s="2"/>
      <c r="BN165" s="79" t="e">
        <f t="shared" si="136"/>
        <v>#N/A</v>
      </c>
      <c r="BO165" s="2" t="e">
        <f t="array" ref="BO165">(PRODUCT(AB$2:AB165+1)-1)-(PRODUCT($K$2:$K165+1)-1)</f>
        <v>#N/A</v>
      </c>
      <c r="BP165" s="2" t="e">
        <f t="array" ref="BP165">AJ165-(PRODUCT($K$2:K165+1)-1)</f>
        <v>#N/A</v>
      </c>
      <c r="BQ165" s="2" t="e" cm="1">
        <f t="array" ref="BQ165">AK165-(PRODUCT($L$2:L165+1)-1)</f>
        <v>#N/A</v>
      </c>
      <c r="BR165" s="2" t="e">
        <f t="array" ref="BR165">(PRODUCT(AE$2:AE165+1)-1)-(PRODUCT($K$2:$K165+1)-1)</f>
        <v>#N/A</v>
      </c>
      <c r="BS165" s="2"/>
      <c r="BT165" s="3" t="e">
        <f t="shared" si="137"/>
        <v>#N/A</v>
      </c>
      <c r="BU165" s="2" t="e">
        <f t="shared" si="138"/>
        <v>#N/A</v>
      </c>
      <c r="BV165" s="2" t="e">
        <f t="shared" si="139"/>
        <v>#N/A</v>
      </c>
      <c r="BW165" s="2" t="e" cm="1">
        <f t="array" ref="BW165">PRODUCT($BU$2:BU165+1)-1</f>
        <v>#N/A</v>
      </c>
      <c r="BX165" s="2" t="e">
        <f t="array" ref="BX165">BW165-(PRODUCT($K$2:K165+1)-1)</f>
        <v>#N/A</v>
      </c>
      <c r="BY165" s="2" t="e">
        <f t="shared" si="140"/>
        <v>#N/A</v>
      </c>
      <c r="BZ165" s="2"/>
      <c r="CC165" s="3">
        <v>44879</v>
      </c>
      <c r="CD165" s="2">
        <v>-5.1603861716574793E-3</v>
      </c>
      <c r="CE165" s="2">
        <v>-1.5456543872830501E-3</v>
      </c>
      <c r="CF165" s="2" t="e">
        <f>NA()</f>
        <v>#N/A</v>
      </c>
      <c r="CG165" s="2">
        <v>-8.3742609714789803E-3</v>
      </c>
      <c r="CH165" s="2">
        <v>-5.4947234785368559E-3</v>
      </c>
      <c r="CJ165" s="9">
        <f t="shared" si="141"/>
        <v>44879</v>
      </c>
      <c r="CK165" s="2">
        <f t="array" ref="CK165">PRODUCT(CD$2:CD165+1)-1</f>
        <v>-4.0988613699067922E-2</v>
      </c>
      <c r="CL165" s="2">
        <f t="array" ref="CL165">PRODUCT(CE$2:CE165+1)-1</f>
        <v>-3.5014868994804771E-2</v>
      </c>
      <c r="CM165" s="2"/>
      <c r="CN165" s="2">
        <f t="array" ref="CN165">PRODUCT(CG$2:CG165+1)-1</f>
        <v>-7.4316428649974009E-2</v>
      </c>
      <c r="CO165" s="2">
        <f t="array" ref="CO165">PRODUCT(CH$2:CH165+1)-1</f>
        <v>-8.1939680004072257E-2</v>
      </c>
      <c r="CQ165" s="9">
        <f t="shared" si="142"/>
        <v>44879</v>
      </c>
      <c r="CR165" s="72">
        <f t="shared" si="143"/>
        <v>4.0951066305004336E-2</v>
      </c>
      <c r="CS165" s="72">
        <f t="shared" si="144"/>
        <v>4.6924811009267486E-2</v>
      </c>
      <c r="CT165" s="72"/>
      <c r="CU165" s="72">
        <f t="shared" si="145"/>
        <v>7.6232513540982483E-3</v>
      </c>
      <c r="CV165" s="72"/>
      <c r="CW165" s="3">
        <f t="shared" si="146"/>
        <v>44879</v>
      </c>
      <c r="CX165" s="75">
        <f t="shared" si="160"/>
        <v>92.234538017021549</v>
      </c>
      <c r="CY165" s="75">
        <f t="shared" si="161"/>
        <v>91.402111345422099</v>
      </c>
      <c r="CZ165" s="75">
        <f t="shared" si="162"/>
        <v>100.91073024391481</v>
      </c>
      <c r="DA165" s="72">
        <f>(CZ165/MAX($CZ$2:CZ165))-1</f>
        <v>-6.0079648840078992E-3</v>
      </c>
      <c r="DC165" s="3">
        <f t="shared" si="147"/>
        <v>44879</v>
      </c>
      <c r="DD165" s="2">
        <f t="shared" si="148"/>
        <v>3.343373068793766E-4</v>
      </c>
      <c r="DE165" s="2">
        <f t="shared" si="149"/>
        <v>3.9490690912538061E-3</v>
      </c>
      <c r="DF165" s="2" t="e">
        <f>NA()</f>
        <v>#N/A</v>
      </c>
      <c r="DG165" s="2">
        <f t="shared" si="150"/>
        <v>-2.8795374929421243E-3</v>
      </c>
      <c r="DH165" s="69"/>
      <c r="DI165" s="3">
        <f t="shared" si="179"/>
        <v>44879</v>
      </c>
      <c r="DJ165" s="2">
        <f t="shared" si="180"/>
        <v>7.7738220058713836E-2</v>
      </c>
      <c r="DK165" s="2">
        <f t="shared" si="181"/>
        <v>6.807321729474719E-2</v>
      </c>
      <c r="DL165" s="2" t="e">
        <f>NA()</f>
        <v>#N/A</v>
      </c>
      <c r="DM165" s="2">
        <f t="shared" si="182"/>
        <v>2.5655782319981325E-2</v>
      </c>
      <c r="DO165" s="2">
        <f t="shared" si="163"/>
        <v>2.067955806082495E-2</v>
      </c>
      <c r="DP165" s="72">
        <f t="shared" si="164"/>
        <v>-2.8795374929421243E-3</v>
      </c>
      <c r="DQ165" s="72">
        <v>1.0999999999999999E-2</v>
      </c>
      <c r="DR165" s="72">
        <f t="shared" si="169"/>
        <v>-1.5317016122490476E-3</v>
      </c>
      <c r="DS165" s="2" cm="1">
        <f t="array" ref="DS165">PRODUCT($DR$68:DR165+1)-1</f>
        <v>3.5482384848251058E-4</v>
      </c>
      <c r="DT165" s="2" cm="1">
        <f t="array" ref="DT165">PRODUCT($DP$68:DP165+1)-1</f>
        <v>-3.8319667614006292E-4</v>
      </c>
      <c r="DU165" s="72">
        <f>DS165-MAX($DS$68:DS165)</f>
        <v>-3.5296244711946478E-3</v>
      </c>
    </row>
    <row r="166" spans="1:125" x14ac:dyDescent="0.3">
      <c r="A166" s="3" t="e">
        <f t="shared" si="170"/>
        <v>#N/A</v>
      </c>
      <c r="B166" s="47" t="e">
        <f>NA()</f>
        <v>#N/A</v>
      </c>
      <c r="C166" s="2" t="e">
        <f>VLOOKUP(C$1,EMD_Returns!$B:$XFD,MATCH('Headline Attribution'!$B166,EMD_Returns!$8:$8,0)-1,FALSE)/100</f>
        <v>#N/A</v>
      </c>
      <c r="D166" s="2" t="e">
        <f>VLOOKUP(D$1,EMD_Returns!$B:$XFD,MATCH('Headline Attribution'!$B166,EMD_Returns!$8:$8,0)-1,FALSE)/100</f>
        <v>#N/A</v>
      </c>
      <c r="E166" s="2" t="e">
        <f>VLOOKUP(E$1,EMD_Returns!$B:$XFD,MATCH('Headline Attribution'!$B166,EMD_Returns!$8:$8,0)-1,FALSE)/100</f>
        <v>#N/A</v>
      </c>
      <c r="F166" s="2" t="e">
        <f>VLOOKUP(F$1,EMD_Returns!$B:$XFD,MATCH('Headline Attribution'!$B166,EMD_Returns!$8:$8,0)-1,FALSE)/100</f>
        <v>#N/A</v>
      </c>
      <c r="G166" s="2"/>
      <c r="I166" s="9" t="e">
        <f t="shared" si="126"/>
        <v>#N/A</v>
      </c>
      <c r="J166" s="2" t="e">
        <f>VLOOKUP(J$1,EMD_Returns!$B:$XFD,MATCH('Headline Attribution'!$B166,EMD_Returns!$8:$8,0)-1,FALSE)/100</f>
        <v>#N/A</v>
      </c>
      <c r="K166" s="85" t="e">
        <f>VLOOKUP(K$1,EMD_Returns!$B:$XFD,MATCH('Headline Attribution'!$B166,EMD_Returns!$32:$32,0)-1,FALSE)/100</f>
        <v>#N/A</v>
      </c>
      <c r="L166" s="2">
        <f t="shared" si="171"/>
        <v>0</v>
      </c>
      <c r="M166" s="2" t="e">
        <f t="shared" si="172"/>
        <v>#N/A</v>
      </c>
      <c r="N166" s="2" t="e">
        <f t="shared" si="173"/>
        <v>#N/A</v>
      </c>
      <c r="O166" s="2" t="e">
        <f t="array" ref="O166">(PRODUCT($J$2:J166+1))-1</f>
        <v>#N/A</v>
      </c>
      <c r="P166" s="2" t="e">
        <f t="array" ref="P166">(PRODUCT($K$2:K166+1))-1</f>
        <v>#N/A</v>
      </c>
      <c r="Q166" s="69" t="e">
        <f t="shared" si="174"/>
        <v>#N/A</v>
      </c>
      <c r="R166" s="69" t="e">
        <f t="shared" si="175"/>
        <v>#N/A</v>
      </c>
      <c r="T166" s="3" t="e">
        <f t="shared" si="127"/>
        <v>#N/A</v>
      </c>
      <c r="U166" s="70" t="e">
        <f>VLOOKUP(U$1,Market_Values!B:XFD,MATCH('Headline Attribution'!$B166,EMD_Returns!$8:$8,0)-1,FALSE)</f>
        <v>#N/A</v>
      </c>
      <c r="V166" s="70" t="e">
        <f>VLOOKUP(V$1,Market_Values!$B:$XFD,MATCH('Headline Attribution'!$B166,EMD_Returns!$8:$8,0)-1,FALSE)</f>
        <v>#N/A</v>
      </c>
      <c r="W166" s="70" t="e">
        <f>VLOOKUP(W$1,Market_Values!$B:$XFD,MATCH('Headline Attribution'!$B166,EMD_Returns!$8:$8,0)-1,FALSE)</f>
        <v>#N/A</v>
      </c>
      <c r="X166" s="70" t="e">
        <f>VLOOKUP(X$1,Market_Values!$B:$XFD,MATCH('Headline Attribution'!$B166,EMD_Returns!$8:$8,0)-1,FALSE)</f>
        <v>#N/A</v>
      </c>
      <c r="Y166" s="70"/>
      <c r="Z166" s="71"/>
      <c r="AA166" s="3" t="e">
        <f t="shared" si="128"/>
        <v>#N/A</v>
      </c>
      <c r="AB166" s="72" t="e">
        <f t="shared" si="151"/>
        <v>#N/A</v>
      </c>
      <c r="AC166" s="72" t="e">
        <f t="shared" si="152"/>
        <v>#N/A</v>
      </c>
      <c r="AD166" s="72" t="e">
        <f t="shared" si="153"/>
        <v>#N/A</v>
      </c>
      <c r="AE166" s="72" t="e">
        <f t="shared" si="154"/>
        <v>#N/A</v>
      </c>
      <c r="AF166" s="72"/>
      <c r="AG166" s="2"/>
      <c r="AH166" s="9" t="e">
        <f t="shared" si="129"/>
        <v>#N/A</v>
      </c>
      <c r="AI166" s="2" t="e">
        <f t="array" ref="AI166">PRODUCT(AB$2:AB166+1)-1</f>
        <v>#N/A</v>
      </c>
      <c r="AJ166" s="2" t="e">
        <f t="array" ref="AJ166">PRODUCT($AC$2:AC166+1)-1</f>
        <v>#N/A</v>
      </c>
      <c r="AK166" s="2" t="e" cm="1">
        <f t="array" ref="AK166">PRODUCT($AD$119:AD166+1)-1</f>
        <v>#N/A</v>
      </c>
      <c r="AL166" s="2" t="e">
        <f t="array" ref="AL166">PRODUCT(AE$2:AE166+1)-1</f>
        <v>#N/A</v>
      </c>
      <c r="AM166" s="2"/>
      <c r="AN166" s="2"/>
      <c r="AO166" s="3" t="e">
        <f t="shared" si="130"/>
        <v>#N/A</v>
      </c>
      <c r="AP166" s="2" t="e">
        <f t="shared" si="155"/>
        <v>#N/A</v>
      </c>
      <c r="AQ166" s="2">
        <f t="shared" si="131"/>
        <v>0</v>
      </c>
      <c r="AR166" s="2" t="e">
        <f t="shared" si="156"/>
        <v>#N/A</v>
      </c>
      <c r="AS166" s="2" t="e">
        <f t="shared" si="176"/>
        <v>#N/A</v>
      </c>
      <c r="AT166" s="2" t="e">
        <f t="array" ref="AT166">PRODUCT($AP$2:AP166+1)-1</f>
        <v>#N/A</v>
      </c>
      <c r="AU166" s="2" t="e">
        <f t="shared" si="132"/>
        <v>#N/A</v>
      </c>
      <c r="AV166" s="69" t="e">
        <f t="shared" si="177"/>
        <v>#N/A</v>
      </c>
      <c r="AW166" s="69" t="e">
        <f t="shared" si="133"/>
        <v>#N/A</v>
      </c>
      <c r="AX166" s="2"/>
      <c r="AY166" s="2" t="e">
        <f t="shared" si="165"/>
        <v>#N/A</v>
      </c>
      <c r="AZ166" s="2" t="e">
        <f t="shared" si="166"/>
        <v>#N/A</v>
      </c>
      <c r="BA166" s="2" t="e">
        <f t="shared" si="178"/>
        <v>#N/A</v>
      </c>
      <c r="BB166" s="2" t="e">
        <f t="shared" si="167"/>
        <v>#N/A</v>
      </c>
      <c r="BC166" s="2"/>
      <c r="BD166" s="78" t="e">
        <f t="shared" si="134"/>
        <v>#N/A</v>
      </c>
      <c r="BE166" s="2" t="e">
        <f t="shared" si="168"/>
        <v>#N/A</v>
      </c>
      <c r="BF166" s="72" t="e">
        <f t="shared" si="157"/>
        <v>#N/A</v>
      </c>
      <c r="BG166" s="2" t="e" cm="1">
        <f t="array" ref="BG166">(PRODUCT(BF$2:BF166+1))-1</f>
        <v>#N/A</v>
      </c>
      <c r="BH166" s="72" t="e">
        <f t="shared" si="158"/>
        <v>#N/A</v>
      </c>
      <c r="BI166" s="73" t="e">
        <f t="shared" si="159"/>
        <v>#N/A</v>
      </c>
      <c r="BJ166" s="74" t="e">
        <f>SUM($BI$2:BI166)</f>
        <v>#N/A</v>
      </c>
      <c r="BK166" s="72" t="e">
        <f t="shared" si="135"/>
        <v>#N/A</v>
      </c>
      <c r="BL166" s="2" t="e">
        <f>SUM($BK$2:BK166)</f>
        <v>#N/A</v>
      </c>
      <c r="BM166" s="2"/>
      <c r="BN166" s="79" t="e">
        <f t="shared" si="136"/>
        <v>#N/A</v>
      </c>
      <c r="BO166" s="2" t="e">
        <f t="array" ref="BO166">(PRODUCT(AB$2:AB166+1)-1)-(PRODUCT($K$2:$K166+1)-1)</f>
        <v>#N/A</v>
      </c>
      <c r="BP166" s="2" t="e">
        <f t="array" ref="BP166">AJ166-(PRODUCT($K$2:K166+1)-1)</f>
        <v>#N/A</v>
      </c>
      <c r="BQ166" s="2" t="e" cm="1">
        <f t="array" ref="BQ166">AK166-(PRODUCT($L$2:L166+1)-1)</f>
        <v>#N/A</v>
      </c>
      <c r="BR166" s="2" t="e">
        <f t="array" ref="BR166">(PRODUCT(AE$2:AE166+1)-1)-(PRODUCT($K$2:$K166+1)-1)</f>
        <v>#N/A</v>
      </c>
      <c r="BS166" s="2"/>
      <c r="BT166" s="3" t="e">
        <f t="shared" si="137"/>
        <v>#N/A</v>
      </c>
      <c r="BU166" s="2" t="e">
        <f t="shared" si="138"/>
        <v>#N/A</v>
      </c>
      <c r="BV166" s="2" t="e">
        <f t="shared" si="139"/>
        <v>#N/A</v>
      </c>
      <c r="BW166" s="2" t="e" cm="1">
        <f t="array" ref="BW166">PRODUCT($BU$2:BU166+1)-1</f>
        <v>#N/A</v>
      </c>
      <c r="BX166" s="2" t="e">
        <f t="array" ref="BX166">BW166-(PRODUCT($K$2:K166+1)-1)</f>
        <v>#N/A</v>
      </c>
      <c r="BY166" s="2" t="e">
        <f t="shared" si="140"/>
        <v>#N/A</v>
      </c>
      <c r="BZ166" s="2"/>
      <c r="CC166" s="3">
        <v>44880</v>
      </c>
      <c r="CD166" s="2">
        <v>3.7025502237366696E-3</v>
      </c>
      <c r="CE166" s="2">
        <v>5.1317130189549899E-3</v>
      </c>
      <c r="CF166" s="2" t="e">
        <f>NA()</f>
        <v>#N/A</v>
      </c>
      <c r="CG166" s="2">
        <v>7.18334466784198E-3</v>
      </c>
      <c r="CH166" s="2">
        <v>7.6659685515774179E-3</v>
      </c>
      <c r="CJ166" s="9">
        <f t="shared" si="141"/>
        <v>44880</v>
      </c>
      <c r="CK166" s="2">
        <f t="array" ref="CK166">PRODUCT(CD$2:CD166+1)-1</f>
        <v>-3.7437825876153408E-2</v>
      </c>
      <c r="CL166" s="2">
        <f t="array" ref="CL166">PRODUCT(CE$2:CE166+1)-1</f>
        <v>-3.0062842234927389E-2</v>
      </c>
      <c r="CM166" s="2"/>
      <c r="CN166" s="2">
        <f t="array" ref="CN166">PRODUCT(CG$2:CG166+1)-1</f>
        <v>-6.7666924503607895E-2</v>
      </c>
      <c r="CO166" s="2">
        <f t="array" ref="CO166">PRODUCT(CH$2:CH166+1)-1</f>
        <v>-7.4901858462532389E-2</v>
      </c>
      <c r="CQ166" s="9">
        <f t="shared" si="142"/>
        <v>44880</v>
      </c>
      <c r="CR166" s="72">
        <f t="shared" si="143"/>
        <v>3.7464032586378981E-2</v>
      </c>
      <c r="CS166" s="72">
        <f t="shared" si="144"/>
        <v>4.4839016227605E-2</v>
      </c>
      <c r="CT166" s="72"/>
      <c r="CU166" s="72">
        <f t="shared" si="145"/>
        <v>7.2349339589244943E-3</v>
      </c>
      <c r="CV166" s="72"/>
      <c r="CW166" s="3">
        <f t="shared" si="146"/>
        <v>44880</v>
      </c>
      <c r="CX166" s="75">
        <f t="shared" si="160"/>
        <v>92.897090493876988</v>
      </c>
      <c r="CY166" s="75">
        <f t="shared" si="161"/>
        <v>92.102797056543878</v>
      </c>
      <c r="CZ166" s="75">
        <f t="shared" si="162"/>
        <v>100.86239882253032</v>
      </c>
      <c r="DA166" s="72">
        <f>(CZ166/MAX($CZ$2:CZ166))-1</f>
        <v>-6.4840396065463102E-3</v>
      </c>
      <c r="DC166" s="3">
        <f t="shared" si="147"/>
        <v>44880</v>
      </c>
      <c r="DD166" s="2">
        <f t="shared" si="148"/>
        <v>-3.9634183278407483E-3</v>
      </c>
      <c r="DE166" s="2">
        <f t="shared" si="149"/>
        <v>-2.5342555326224279E-3</v>
      </c>
      <c r="DF166" s="2" t="e">
        <f>NA()</f>
        <v>#N/A</v>
      </c>
      <c r="DG166" s="2">
        <f t="shared" si="150"/>
        <v>-4.8262388373543786E-4</v>
      </c>
      <c r="DH166" s="69"/>
      <c r="DI166" s="3">
        <f t="shared" si="179"/>
        <v>44880</v>
      </c>
      <c r="DJ166" s="2">
        <f t="shared" si="180"/>
        <v>7.6088202136643829E-2</v>
      </c>
      <c r="DK166" s="2">
        <f t="shared" si="181"/>
        <v>6.6997610796251023E-2</v>
      </c>
      <c r="DL166" s="2" t="e">
        <f>NA()</f>
        <v>#N/A</v>
      </c>
      <c r="DM166" s="2">
        <f t="shared" si="182"/>
        <v>2.528041045033148E-2</v>
      </c>
      <c r="DO166" s="2">
        <f t="shared" si="163"/>
        <v>2.0695121291571583E-2</v>
      </c>
      <c r="DP166" s="72">
        <f t="shared" si="164"/>
        <v>-4.8262388373543786E-4</v>
      </c>
      <c r="DQ166" s="72">
        <v>1.0999999999999999E-2</v>
      </c>
      <c r="DR166" s="72">
        <f t="shared" si="169"/>
        <v>-2.5652725810560649E-4</v>
      </c>
      <c r="DS166" s="2" cm="1">
        <f t="array" ref="DS166">PRODUCT($DR$68:DR166+1)-1</f>
        <v>9.8205568387799147E-5</v>
      </c>
      <c r="DT166" s="2" cm="1">
        <f t="array" ref="DT166">PRODUCT($DP$68:DP166+1)-1</f>
        <v>-8.6563562000741001E-4</v>
      </c>
      <c r="DU166" s="72">
        <f>DS166-MAX($DS$68:DS166)</f>
        <v>-3.7862427512893593E-3</v>
      </c>
    </row>
    <row r="167" spans="1:125" x14ac:dyDescent="0.3">
      <c r="A167" s="3" t="e">
        <f t="shared" si="170"/>
        <v>#N/A</v>
      </c>
      <c r="B167" s="47" t="e">
        <f>NA()</f>
        <v>#N/A</v>
      </c>
      <c r="C167" s="2" t="e">
        <f>VLOOKUP(C$1,EMD_Returns!$B:$XFD,MATCH('Headline Attribution'!$B167,EMD_Returns!$8:$8,0)-1,FALSE)/100</f>
        <v>#N/A</v>
      </c>
      <c r="D167" s="2" t="e">
        <f>VLOOKUP(D$1,EMD_Returns!$B:$XFD,MATCH('Headline Attribution'!$B167,EMD_Returns!$8:$8,0)-1,FALSE)/100</f>
        <v>#N/A</v>
      </c>
      <c r="E167" s="2" t="e">
        <f>VLOOKUP(E$1,EMD_Returns!$B:$XFD,MATCH('Headline Attribution'!$B167,EMD_Returns!$8:$8,0)-1,FALSE)/100</f>
        <v>#N/A</v>
      </c>
      <c r="F167" s="2" t="e">
        <f>VLOOKUP(F$1,EMD_Returns!$B:$XFD,MATCH('Headline Attribution'!$B167,EMD_Returns!$8:$8,0)-1,FALSE)/100</f>
        <v>#N/A</v>
      </c>
      <c r="G167" s="2"/>
      <c r="I167" s="9" t="e">
        <f t="shared" si="126"/>
        <v>#N/A</v>
      </c>
      <c r="J167" s="2" t="e">
        <f>VLOOKUP(J$1,EMD_Returns!$B:$XFD,MATCH('Headline Attribution'!$B167,EMD_Returns!$8:$8,0)-1,FALSE)/100</f>
        <v>#N/A</v>
      </c>
      <c r="K167" s="85" t="e">
        <f>VLOOKUP(K$1,EMD_Returns!$B:$XFD,MATCH('Headline Attribution'!$B167,EMD_Returns!$32:$32,0)-1,FALSE)/100</f>
        <v>#N/A</v>
      </c>
      <c r="L167" s="2">
        <f t="shared" si="171"/>
        <v>0</v>
      </c>
      <c r="M167" s="2" t="e">
        <f t="shared" si="172"/>
        <v>#N/A</v>
      </c>
      <c r="N167" s="2" t="e">
        <f t="shared" si="173"/>
        <v>#N/A</v>
      </c>
      <c r="O167" s="2" t="e">
        <f t="array" ref="O167">(PRODUCT($J$2:J167+1))-1</f>
        <v>#N/A</v>
      </c>
      <c r="P167" s="2" t="e">
        <f t="array" ref="P167">(PRODUCT($K$2:K167+1))-1</f>
        <v>#N/A</v>
      </c>
      <c r="Q167" s="69" t="e">
        <f t="shared" si="174"/>
        <v>#N/A</v>
      </c>
      <c r="R167" s="69" t="e">
        <f t="shared" si="175"/>
        <v>#N/A</v>
      </c>
      <c r="T167" s="3" t="e">
        <f t="shared" si="127"/>
        <v>#N/A</v>
      </c>
      <c r="U167" s="70" t="e">
        <f>VLOOKUP(U$1,Market_Values!B:XFD,MATCH('Headline Attribution'!$B167,EMD_Returns!$8:$8,0)-1,FALSE)</f>
        <v>#N/A</v>
      </c>
      <c r="V167" s="70" t="e">
        <f>VLOOKUP(V$1,Market_Values!$B:$XFD,MATCH('Headline Attribution'!$B167,EMD_Returns!$8:$8,0)-1,FALSE)</f>
        <v>#N/A</v>
      </c>
      <c r="W167" s="70" t="e">
        <f>VLOOKUP(W$1,Market_Values!$B:$XFD,MATCH('Headline Attribution'!$B167,EMD_Returns!$8:$8,0)-1,FALSE)</f>
        <v>#N/A</v>
      </c>
      <c r="X167" s="70" t="e">
        <f>VLOOKUP(X$1,Market_Values!$B:$XFD,MATCH('Headline Attribution'!$B167,EMD_Returns!$8:$8,0)-1,FALSE)</f>
        <v>#N/A</v>
      </c>
      <c r="Y167" s="70"/>
      <c r="Z167" s="71"/>
      <c r="AA167" s="3" t="e">
        <f t="shared" si="128"/>
        <v>#N/A</v>
      </c>
      <c r="AB167" s="72" t="e">
        <f t="shared" si="151"/>
        <v>#N/A</v>
      </c>
      <c r="AC167" s="72" t="e">
        <f t="shared" si="152"/>
        <v>#N/A</v>
      </c>
      <c r="AD167" s="72" t="e">
        <f t="shared" si="153"/>
        <v>#N/A</v>
      </c>
      <c r="AE167" s="72" t="e">
        <f t="shared" si="154"/>
        <v>#N/A</v>
      </c>
      <c r="AF167" s="72"/>
      <c r="AG167" s="2"/>
      <c r="AH167" s="9" t="e">
        <f t="shared" si="129"/>
        <v>#N/A</v>
      </c>
      <c r="AI167" s="2" t="e">
        <f t="array" ref="AI167">PRODUCT(AB$2:AB167+1)-1</f>
        <v>#N/A</v>
      </c>
      <c r="AJ167" s="2" t="e">
        <f t="array" ref="AJ167">PRODUCT($AC$2:AC167+1)-1</f>
        <v>#N/A</v>
      </c>
      <c r="AK167" s="2" t="e" cm="1">
        <f t="array" ref="AK167">PRODUCT($AD$119:AD167+1)-1</f>
        <v>#N/A</v>
      </c>
      <c r="AL167" s="2" t="e">
        <f t="array" ref="AL167">PRODUCT(AE$2:AE167+1)-1</f>
        <v>#N/A</v>
      </c>
      <c r="AM167" s="2"/>
      <c r="AN167" s="2"/>
      <c r="AO167" s="3" t="e">
        <f t="shared" si="130"/>
        <v>#N/A</v>
      </c>
      <c r="AP167" s="2" t="e">
        <f t="shared" si="155"/>
        <v>#N/A</v>
      </c>
      <c r="AQ167" s="2">
        <f t="shared" si="131"/>
        <v>0</v>
      </c>
      <c r="AR167" s="2" t="e">
        <f t="shared" si="156"/>
        <v>#N/A</v>
      </c>
      <c r="AS167" s="2" t="e">
        <f t="shared" si="176"/>
        <v>#N/A</v>
      </c>
      <c r="AT167" s="2" t="e">
        <f t="array" ref="AT167">PRODUCT($AP$2:AP167+1)-1</f>
        <v>#N/A</v>
      </c>
      <c r="AU167" s="2" t="e">
        <f t="shared" si="132"/>
        <v>#N/A</v>
      </c>
      <c r="AV167" s="69" t="e">
        <f t="shared" si="177"/>
        <v>#N/A</v>
      </c>
      <c r="AW167" s="69" t="e">
        <f t="shared" si="133"/>
        <v>#N/A</v>
      </c>
      <c r="AX167" s="2"/>
      <c r="AY167" s="2" t="e">
        <f t="shared" si="165"/>
        <v>#N/A</v>
      </c>
      <c r="AZ167" s="2" t="e">
        <f t="shared" si="166"/>
        <v>#N/A</v>
      </c>
      <c r="BA167" s="2" t="e">
        <f t="shared" si="178"/>
        <v>#N/A</v>
      </c>
      <c r="BB167" s="2" t="e">
        <f t="shared" si="167"/>
        <v>#N/A</v>
      </c>
      <c r="BC167" s="2"/>
      <c r="BD167" s="78" t="e">
        <f t="shared" si="134"/>
        <v>#N/A</v>
      </c>
      <c r="BE167" s="2" t="e">
        <f t="shared" si="168"/>
        <v>#N/A</v>
      </c>
      <c r="BF167" s="72" t="e">
        <f t="shared" si="157"/>
        <v>#N/A</v>
      </c>
      <c r="BG167" s="2" t="e" cm="1">
        <f t="array" ref="BG167">(PRODUCT(BF$2:BF167+1))-1</f>
        <v>#N/A</v>
      </c>
      <c r="BH167" s="72" t="e">
        <f t="shared" si="158"/>
        <v>#N/A</v>
      </c>
      <c r="BI167" s="73" t="e">
        <f t="shared" si="159"/>
        <v>#N/A</v>
      </c>
      <c r="BJ167" s="74" t="e">
        <f>SUM($BI$2:BI167)</f>
        <v>#N/A</v>
      </c>
      <c r="BK167" s="72" t="e">
        <f t="shared" si="135"/>
        <v>#N/A</v>
      </c>
      <c r="BL167" s="2" t="e">
        <f>SUM($BK$2:BK167)</f>
        <v>#N/A</v>
      </c>
      <c r="BM167" s="2"/>
      <c r="BN167" s="79" t="e">
        <f t="shared" si="136"/>
        <v>#N/A</v>
      </c>
      <c r="BO167" s="2" t="e">
        <f t="array" ref="BO167">(PRODUCT(AB$2:AB167+1)-1)-(PRODUCT($K$2:$K167+1)-1)</f>
        <v>#N/A</v>
      </c>
      <c r="BP167" s="2" t="e">
        <f t="array" ref="BP167">AJ167-(PRODUCT($K$2:K167+1)-1)</f>
        <v>#N/A</v>
      </c>
      <c r="BQ167" s="2" t="e" cm="1">
        <f t="array" ref="BQ167">AK167-(PRODUCT($L$2:L167+1)-1)</f>
        <v>#N/A</v>
      </c>
      <c r="BR167" s="2" t="e">
        <f t="array" ref="BR167">(PRODUCT(AE$2:AE167+1)-1)-(PRODUCT($K$2:$K167+1)-1)</f>
        <v>#N/A</v>
      </c>
      <c r="BS167" s="2"/>
      <c r="BT167" s="3" t="e">
        <f t="shared" si="137"/>
        <v>#N/A</v>
      </c>
      <c r="BU167" s="2" t="e">
        <f t="shared" si="138"/>
        <v>#N/A</v>
      </c>
      <c r="BV167" s="2" t="e">
        <f t="shared" si="139"/>
        <v>#N/A</v>
      </c>
      <c r="BW167" s="2" t="e" cm="1">
        <f t="array" ref="BW167">PRODUCT($BU$2:BU167+1)-1</f>
        <v>#N/A</v>
      </c>
      <c r="BX167" s="2" t="e">
        <f t="array" ref="BX167">BW167-(PRODUCT($K$2:K167+1)-1)</f>
        <v>#N/A</v>
      </c>
      <c r="BY167" s="2" t="e">
        <f t="shared" si="140"/>
        <v>#N/A</v>
      </c>
      <c r="BZ167" s="2"/>
      <c r="CC167" s="3">
        <v>44881</v>
      </c>
      <c r="CD167" s="2">
        <v>-5.3768050538525207E-3</v>
      </c>
      <c r="CE167" s="2">
        <v>-3.0424911718993602E-3</v>
      </c>
      <c r="CF167" s="2" t="e">
        <f>NA()</f>
        <v>#N/A</v>
      </c>
      <c r="CG167" s="2">
        <v>-8.4910102632556102E-3</v>
      </c>
      <c r="CH167" s="2">
        <v>-1.0161126433444578E-2</v>
      </c>
      <c r="CJ167" s="9">
        <f t="shared" si="141"/>
        <v>44881</v>
      </c>
      <c r="CK167" s="2">
        <f t="array" ref="CK167">PRODUCT(CD$2:CD167+1)-1</f>
        <v>-4.261333503862974E-2</v>
      </c>
      <c r="CL167" s="2">
        <f t="array" ref="CL167">PRODUCT(CE$2:CE167+1)-1</f>
        <v>-3.301386747472479E-2</v>
      </c>
      <c r="CM167" s="2"/>
      <c r="CN167" s="2">
        <f t="array" ref="CN167">PRODUCT(CG$2:CG167+1)-1</f>
        <v>-7.5583374216420474E-2</v>
      </c>
      <c r="CO167" s="2">
        <f t="array" ref="CO167">PRODUCT(CH$2:CH167+1)-1</f>
        <v>-8.4301897642039214E-2</v>
      </c>
      <c r="CQ167" s="9">
        <f t="shared" si="142"/>
        <v>44881</v>
      </c>
      <c r="CR167" s="72">
        <f t="shared" si="143"/>
        <v>4.1688562603409474E-2</v>
      </c>
      <c r="CS167" s="72">
        <f t="shared" si="144"/>
        <v>5.1288030167314425E-2</v>
      </c>
      <c r="CT167" s="72"/>
      <c r="CU167" s="72">
        <f t="shared" si="145"/>
        <v>8.7185234256187405E-3</v>
      </c>
      <c r="CV167" s="72"/>
      <c r="CW167" s="3">
        <f t="shared" si="146"/>
        <v>44881</v>
      </c>
      <c r="CX167" s="75">
        <f t="shared" si="160"/>
        <v>92.108300345066894</v>
      </c>
      <c r="CY167" s="75">
        <f t="shared" si="161"/>
        <v>91.166928890778451</v>
      </c>
      <c r="CZ167" s="75">
        <f t="shared" si="162"/>
        <v>101.03257997800523</v>
      </c>
      <c r="DA167" s="72">
        <f>(CZ167/MAX($CZ$2:CZ167))-1</f>
        <v>-4.8077192324887941E-3</v>
      </c>
      <c r="DC167" s="3">
        <f t="shared" si="147"/>
        <v>44881</v>
      </c>
      <c r="DD167" s="2">
        <f t="shared" si="148"/>
        <v>4.7843213795920577E-3</v>
      </c>
      <c r="DE167" s="2">
        <f t="shared" si="149"/>
        <v>7.1186352615452177E-3</v>
      </c>
      <c r="DF167" s="2" t="e">
        <f>NA()</f>
        <v>#N/A</v>
      </c>
      <c r="DG167" s="2">
        <f t="shared" si="150"/>
        <v>1.6701161701889681E-3</v>
      </c>
      <c r="DH167" s="69"/>
      <c r="DI167" s="3">
        <f t="shared" si="179"/>
        <v>44881</v>
      </c>
      <c r="DJ167" s="2">
        <f t="shared" si="180"/>
        <v>7.8505506827463087E-2</v>
      </c>
      <c r="DK167" s="2">
        <f t="shared" si="181"/>
        <v>7.0934643096881467E-2</v>
      </c>
      <c r="DL167" s="2" t="e">
        <f>NA()</f>
        <v>#N/A</v>
      </c>
      <c r="DM167" s="2">
        <f t="shared" si="182"/>
        <v>2.6011976461301975E-2</v>
      </c>
      <c r="DO167" s="2">
        <f t="shared" si="163"/>
        <v>2.0914635103769116E-2</v>
      </c>
      <c r="DP167" s="72">
        <f t="shared" si="164"/>
        <v>1.6701161701889681E-3</v>
      </c>
      <c r="DQ167" s="72">
        <v>1.0999999999999999E-2</v>
      </c>
      <c r="DR167" s="72">
        <f t="shared" si="169"/>
        <v>8.7839342072804712E-4</v>
      </c>
      <c r="DS167" s="2" cm="1">
        <f t="array" ref="DS167">PRODUCT($DR$68:DR167+1)-1</f>
        <v>9.7668525224103853E-4</v>
      </c>
      <c r="DT167" s="2" cm="1">
        <f t="array" ref="DT167">PRODUCT($DP$68:DP167+1)-1</f>
        <v>8.030348381349306E-4</v>
      </c>
      <c r="DU167" s="72">
        <f>DS167-MAX($DS$68:DS167)</f>
        <v>-2.9077630674361199E-3</v>
      </c>
    </row>
    <row r="168" spans="1:125" x14ac:dyDescent="0.3">
      <c r="A168" s="3" t="e">
        <f t="shared" si="170"/>
        <v>#N/A</v>
      </c>
      <c r="B168" s="47" t="e">
        <f>NA()</f>
        <v>#N/A</v>
      </c>
      <c r="C168" s="2" t="e">
        <f>VLOOKUP(C$1,EMD_Returns!$B:$XFD,MATCH('Headline Attribution'!$B168,EMD_Returns!$8:$8,0)-1,FALSE)/100</f>
        <v>#N/A</v>
      </c>
      <c r="D168" s="2" t="e">
        <f>VLOOKUP(D$1,EMD_Returns!$B:$XFD,MATCH('Headline Attribution'!$B168,EMD_Returns!$8:$8,0)-1,FALSE)/100</f>
        <v>#N/A</v>
      </c>
      <c r="E168" s="2" t="e">
        <f>VLOOKUP(E$1,EMD_Returns!$B:$XFD,MATCH('Headline Attribution'!$B168,EMD_Returns!$8:$8,0)-1,FALSE)/100</f>
        <v>#N/A</v>
      </c>
      <c r="F168" s="2" t="e">
        <f>VLOOKUP(F$1,EMD_Returns!$B:$XFD,MATCH('Headline Attribution'!$B168,EMD_Returns!$8:$8,0)-1,FALSE)/100</f>
        <v>#N/A</v>
      </c>
      <c r="G168" s="2"/>
      <c r="I168" s="9" t="e">
        <f t="shared" si="126"/>
        <v>#N/A</v>
      </c>
      <c r="J168" s="2" t="e">
        <f>VLOOKUP(J$1,EMD_Returns!$B:$XFD,MATCH('Headline Attribution'!$B168,EMD_Returns!$8:$8,0)-1,FALSE)/100</f>
        <v>#N/A</v>
      </c>
      <c r="K168" s="85" t="e">
        <f>VLOOKUP(K$1,EMD_Returns!$B:$XFD,MATCH('Headline Attribution'!$B168,EMD_Returns!$32:$32,0)-1,FALSE)/100</f>
        <v>#N/A</v>
      </c>
      <c r="L168" s="2">
        <f t="shared" si="171"/>
        <v>0</v>
      </c>
      <c r="M168" s="2" t="e">
        <f t="shared" si="172"/>
        <v>#N/A</v>
      </c>
      <c r="N168" s="2" t="e">
        <f t="shared" si="173"/>
        <v>#N/A</v>
      </c>
      <c r="O168" s="2" t="e">
        <f t="array" ref="O168">(PRODUCT($J$2:J168+1))-1</f>
        <v>#N/A</v>
      </c>
      <c r="P168" s="2" t="e">
        <f t="array" ref="P168">(PRODUCT($K$2:K168+1))-1</f>
        <v>#N/A</v>
      </c>
      <c r="Q168" s="69" t="e">
        <f t="shared" si="174"/>
        <v>#N/A</v>
      </c>
      <c r="R168" s="69" t="e">
        <f t="shared" si="175"/>
        <v>#N/A</v>
      </c>
      <c r="T168" s="3" t="e">
        <f t="shared" si="127"/>
        <v>#N/A</v>
      </c>
      <c r="U168" s="70" t="e">
        <f>VLOOKUP(U$1,Market_Values!B:XFD,MATCH('Headline Attribution'!$B168,EMD_Returns!$8:$8,0)-1,FALSE)</f>
        <v>#N/A</v>
      </c>
      <c r="V168" s="70" t="e">
        <f>VLOOKUP(V$1,Market_Values!$B:$XFD,MATCH('Headline Attribution'!$B168,EMD_Returns!$8:$8,0)-1,FALSE)</f>
        <v>#N/A</v>
      </c>
      <c r="W168" s="70" t="e">
        <f>VLOOKUP(W$1,Market_Values!$B:$XFD,MATCH('Headline Attribution'!$B168,EMD_Returns!$8:$8,0)-1,FALSE)</f>
        <v>#N/A</v>
      </c>
      <c r="X168" s="70" t="e">
        <f>VLOOKUP(X$1,Market_Values!$B:$XFD,MATCH('Headline Attribution'!$B168,EMD_Returns!$8:$8,0)-1,FALSE)</f>
        <v>#N/A</v>
      </c>
      <c r="Y168" s="70"/>
      <c r="Z168" s="71"/>
      <c r="AA168" s="3" t="e">
        <f t="shared" si="128"/>
        <v>#N/A</v>
      </c>
      <c r="AB168" s="72" t="e">
        <f t="shared" si="151"/>
        <v>#N/A</v>
      </c>
      <c r="AC168" s="72" t="e">
        <f t="shared" si="152"/>
        <v>#N/A</v>
      </c>
      <c r="AD168" s="72" t="e">
        <f t="shared" si="153"/>
        <v>#N/A</v>
      </c>
      <c r="AE168" s="72" t="e">
        <f t="shared" si="154"/>
        <v>#N/A</v>
      </c>
      <c r="AF168" s="72"/>
      <c r="AG168" s="2"/>
      <c r="AH168" s="9" t="e">
        <f t="shared" si="129"/>
        <v>#N/A</v>
      </c>
      <c r="AI168" s="2" t="e">
        <f t="array" ref="AI168">PRODUCT(AB$2:AB168+1)-1</f>
        <v>#N/A</v>
      </c>
      <c r="AJ168" s="2" t="e">
        <f t="array" ref="AJ168">PRODUCT($AC$2:AC168+1)-1</f>
        <v>#N/A</v>
      </c>
      <c r="AK168" s="2" t="e" cm="1">
        <f t="array" ref="AK168">PRODUCT($AD$119:AD168+1)-1</f>
        <v>#N/A</v>
      </c>
      <c r="AL168" s="2" t="e">
        <f t="array" ref="AL168">PRODUCT(AE$2:AE168+1)-1</f>
        <v>#N/A</v>
      </c>
      <c r="AM168" s="2"/>
      <c r="AN168" s="2"/>
      <c r="AO168" s="3" t="e">
        <f t="shared" si="130"/>
        <v>#N/A</v>
      </c>
      <c r="AP168" s="2" t="e">
        <f t="shared" si="155"/>
        <v>#N/A</v>
      </c>
      <c r="AQ168" s="2">
        <f t="shared" si="131"/>
        <v>0</v>
      </c>
      <c r="AR168" s="2" t="e">
        <f t="shared" si="156"/>
        <v>#N/A</v>
      </c>
      <c r="AS168" s="2" t="e">
        <f t="shared" si="176"/>
        <v>#N/A</v>
      </c>
      <c r="AT168" s="2" t="e">
        <f t="array" ref="AT168">PRODUCT($AP$2:AP168+1)-1</f>
        <v>#N/A</v>
      </c>
      <c r="AU168" s="2" t="e">
        <f t="shared" si="132"/>
        <v>#N/A</v>
      </c>
      <c r="AV168" s="69" t="e">
        <f t="shared" si="177"/>
        <v>#N/A</v>
      </c>
      <c r="AW168" s="69" t="e">
        <f t="shared" si="133"/>
        <v>#N/A</v>
      </c>
      <c r="AX168" s="2"/>
      <c r="AY168" s="2" t="e">
        <f t="shared" si="165"/>
        <v>#N/A</v>
      </c>
      <c r="AZ168" s="2" t="e">
        <f t="shared" si="166"/>
        <v>#N/A</v>
      </c>
      <c r="BA168" s="2" t="e">
        <f t="shared" si="178"/>
        <v>#N/A</v>
      </c>
      <c r="BB168" s="2" t="e">
        <f t="shared" si="167"/>
        <v>#N/A</v>
      </c>
      <c r="BC168" s="2"/>
      <c r="BD168" s="78" t="e">
        <f t="shared" si="134"/>
        <v>#N/A</v>
      </c>
      <c r="BE168" s="2" t="e">
        <f t="shared" si="168"/>
        <v>#N/A</v>
      </c>
      <c r="BF168" s="72" t="e">
        <f t="shared" si="157"/>
        <v>#N/A</v>
      </c>
      <c r="BG168" s="2" t="e" cm="1">
        <f t="array" ref="BG168">(PRODUCT(BF$2:BF168+1))-1</f>
        <v>#N/A</v>
      </c>
      <c r="BH168" s="72" t="e">
        <f t="shared" si="158"/>
        <v>#N/A</v>
      </c>
      <c r="BI168" s="73" t="e">
        <f t="shared" si="159"/>
        <v>#N/A</v>
      </c>
      <c r="BJ168" s="74" t="e">
        <f>SUM($BI$2:BI168)</f>
        <v>#N/A</v>
      </c>
      <c r="BK168" s="72" t="e">
        <f t="shared" si="135"/>
        <v>#N/A</v>
      </c>
      <c r="BL168" s="2" t="e">
        <f>SUM($BK$2:BK168)</f>
        <v>#N/A</v>
      </c>
      <c r="BM168" s="2"/>
      <c r="BN168" s="79" t="e">
        <f t="shared" si="136"/>
        <v>#N/A</v>
      </c>
      <c r="BO168" s="2" t="e">
        <f t="array" ref="BO168">(PRODUCT(AB$2:AB168+1)-1)-(PRODUCT($K$2:$K168+1)-1)</f>
        <v>#N/A</v>
      </c>
      <c r="BP168" s="2" t="e">
        <f t="array" ref="BP168">AJ168-(PRODUCT($K$2:K168+1)-1)</f>
        <v>#N/A</v>
      </c>
      <c r="BQ168" s="2" t="e" cm="1">
        <f t="array" ref="BQ168">AK168-(PRODUCT($L$2:L168+1)-1)</f>
        <v>#N/A</v>
      </c>
      <c r="BR168" s="2" t="e">
        <f t="array" ref="BR168">(PRODUCT(AE$2:AE168+1)-1)-(PRODUCT($K$2:$K168+1)-1)</f>
        <v>#N/A</v>
      </c>
      <c r="BS168" s="2"/>
      <c r="BT168" s="3" t="e">
        <f t="shared" si="137"/>
        <v>#N/A</v>
      </c>
      <c r="BU168" s="2" t="e">
        <f t="shared" si="138"/>
        <v>#N/A</v>
      </c>
      <c r="BV168" s="2" t="e">
        <f t="shared" si="139"/>
        <v>#N/A</v>
      </c>
      <c r="BW168" s="2" t="e" cm="1">
        <f t="array" ref="BW168">PRODUCT($BU$2:BU168+1)-1</f>
        <v>#N/A</v>
      </c>
      <c r="BX168" s="2" t="e">
        <f t="array" ref="BX168">BW168-(PRODUCT($K$2:K168+1)-1)</f>
        <v>#N/A</v>
      </c>
      <c r="BY168" s="2" t="e">
        <f t="shared" si="140"/>
        <v>#N/A</v>
      </c>
      <c r="BZ168" s="2"/>
      <c r="CC168" s="3">
        <v>44882</v>
      </c>
      <c r="CD168" s="2">
        <v>-3.4537754828324304E-3</v>
      </c>
      <c r="CE168" s="2">
        <v>-2.3785179772248797E-3</v>
      </c>
      <c r="CF168" s="2" t="e">
        <f>NA()</f>
        <v>#N/A</v>
      </c>
      <c r="CG168" s="2">
        <v>-4.1094188844726896E-3</v>
      </c>
      <c r="CH168" s="2">
        <v>-4.4461331306909768E-3</v>
      </c>
      <c r="CJ168" s="9">
        <f t="shared" si="141"/>
        <v>44882</v>
      </c>
      <c r="CK168" s="2">
        <f t="array" ref="CK168">PRODUCT(CD$2:CD168+1)-1</f>
        <v>-4.5919933629664067E-2</v>
      </c>
      <c r="CL168" s="2">
        <f t="array" ref="CL168">PRODUCT(CE$2:CE168+1)-1</f>
        <v>-3.5313861374663302E-2</v>
      </c>
      <c r="CM168" s="2"/>
      <c r="CN168" s="2">
        <f t="array" ref="CN168">PRODUCT(CG$2:CG168+1)-1</f>
        <v>-7.9382189355536092E-2</v>
      </c>
      <c r="CO168" s="2">
        <f t="array" ref="CO168">PRODUCT(CH$2:CH168+1)-1</f>
        <v>-8.8373213312643806E-2</v>
      </c>
      <c r="CQ168" s="9">
        <f t="shared" si="142"/>
        <v>44882</v>
      </c>
      <c r="CR168" s="72">
        <f t="shared" si="143"/>
        <v>4.2453279682979739E-2</v>
      </c>
      <c r="CS168" s="72">
        <f t="shared" si="144"/>
        <v>5.3059351937980503E-2</v>
      </c>
      <c r="CT168" s="72"/>
      <c r="CU168" s="72">
        <f t="shared" si="145"/>
        <v>8.9910239571077133E-3</v>
      </c>
      <c r="CV168" s="72"/>
      <c r="CW168" s="3">
        <f t="shared" si="146"/>
        <v>44882</v>
      </c>
      <c r="CX168" s="75">
        <f t="shared" si="160"/>
        <v>91.729788756212187</v>
      </c>
      <c r="CY168" s="75">
        <f t="shared" si="161"/>
        <v>90.761588587813819</v>
      </c>
      <c r="CZ168" s="75">
        <f t="shared" si="162"/>
        <v>101.06675101600014</v>
      </c>
      <c r="DA168" s="72">
        <f>(CZ168/MAX($CZ$2:CZ168))-1</f>
        <v>-4.4711272812019143E-3</v>
      </c>
      <c r="DC168" s="3">
        <f t="shared" si="147"/>
        <v>44882</v>
      </c>
      <c r="DD168" s="2">
        <f t="shared" si="148"/>
        <v>9.9235764785854646E-4</v>
      </c>
      <c r="DE168" s="2">
        <f t="shared" si="149"/>
        <v>2.0676151534660971E-3</v>
      </c>
      <c r="DF168" s="2" t="e">
        <f>NA()</f>
        <v>#N/A</v>
      </c>
      <c r="DG168" s="2">
        <f t="shared" si="150"/>
        <v>3.3671424621828719E-4</v>
      </c>
      <c r="DH168" s="69"/>
      <c r="DI168" s="3">
        <f t="shared" si="179"/>
        <v>44882</v>
      </c>
      <c r="DJ168" s="2">
        <f t="shared" si="180"/>
        <v>7.7188098672315034E-2</v>
      </c>
      <c r="DK168" s="2">
        <f t="shared" si="181"/>
        <v>7.1357796796470613E-2</v>
      </c>
      <c r="DL168" s="2" t="e">
        <f>NA()</f>
        <v>#N/A</v>
      </c>
      <c r="DM168" s="2">
        <f t="shared" si="182"/>
        <v>2.5252932212967059E-2</v>
      </c>
      <c r="DO168" s="2">
        <f t="shared" si="163"/>
        <v>2.0910380174769792E-2</v>
      </c>
      <c r="DP168" s="72">
        <f t="shared" si="164"/>
        <v>3.3671424621828719E-4</v>
      </c>
      <c r="DQ168" s="72">
        <v>1.0999999999999999E-2</v>
      </c>
      <c r="DR168" s="72">
        <f t="shared" si="169"/>
        <v>1.7713005107722462E-4</v>
      </c>
      <c r="DS168" s="2" cm="1">
        <f t="array" ref="DS168">PRODUCT($DR$68:DR168+1)-1</f>
        <v>1.1539883036268961E-3</v>
      </c>
      <c r="DT168" s="2" cm="1">
        <f t="array" ref="DT168">PRODUCT($DP$68:DP168+1)-1</f>
        <v>1.1400194776234329E-3</v>
      </c>
      <c r="DU168" s="72">
        <f>DS168-MAX($DS$68:DS168)</f>
        <v>-2.7304600160502623E-3</v>
      </c>
    </row>
    <row r="169" spans="1:125" x14ac:dyDescent="0.3">
      <c r="A169" s="3" t="e">
        <f t="shared" si="170"/>
        <v>#N/A</v>
      </c>
      <c r="B169" s="47" t="e">
        <f>NA()</f>
        <v>#N/A</v>
      </c>
      <c r="C169" s="2" t="e">
        <f>VLOOKUP(C$1,EMD_Returns!$B:$XFD,MATCH('Headline Attribution'!$B169,EMD_Returns!$8:$8,0)-1,FALSE)/100</f>
        <v>#N/A</v>
      </c>
      <c r="D169" s="2" t="e">
        <f>VLOOKUP(D$1,EMD_Returns!$B:$XFD,MATCH('Headline Attribution'!$B169,EMD_Returns!$8:$8,0)-1,FALSE)/100</f>
        <v>#N/A</v>
      </c>
      <c r="E169" s="2" t="e">
        <f>VLOOKUP(E$1,EMD_Returns!$B:$XFD,MATCH('Headline Attribution'!$B169,EMD_Returns!$8:$8,0)-1,FALSE)/100</f>
        <v>#N/A</v>
      </c>
      <c r="F169" s="2" t="e">
        <f>VLOOKUP(F$1,EMD_Returns!$B:$XFD,MATCH('Headline Attribution'!$B169,EMD_Returns!$8:$8,0)-1,FALSE)/100</f>
        <v>#N/A</v>
      </c>
      <c r="G169" s="2"/>
      <c r="I169" s="9" t="e">
        <f t="shared" si="126"/>
        <v>#N/A</v>
      </c>
      <c r="J169" s="2" t="e">
        <f>VLOOKUP(J$1,EMD_Returns!$B:$XFD,MATCH('Headline Attribution'!$B169,EMD_Returns!$8:$8,0)-1,FALSE)/100</f>
        <v>#N/A</v>
      </c>
      <c r="K169" s="85" t="e">
        <f>VLOOKUP(K$1,EMD_Returns!$B:$XFD,MATCH('Headline Attribution'!$B169,EMD_Returns!$32:$32,0)-1,FALSE)/100</f>
        <v>#N/A</v>
      </c>
      <c r="L169" s="2">
        <f t="shared" si="171"/>
        <v>0</v>
      </c>
      <c r="M169" s="2" t="e">
        <f t="shared" si="172"/>
        <v>#N/A</v>
      </c>
      <c r="N169" s="2" t="e">
        <f t="shared" si="173"/>
        <v>#N/A</v>
      </c>
      <c r="O169" s="2" t="e">
        <f t="array" ref="O169">(PRODUCT($J$2:J169+1))-1</f>
        <v>#N/A</v>
      </c>
      <c r="P169" s="2" t="e">
        <f t="array" ref="P169">(PRODUCT($K$2:K169+1))-1</f>
        <v>#N/A</v>
      </c>
      <c r="Q169" s="69" t="e">
        <f t="shared" si="174"/>
        <v>#N/A</v>
      </c>
      <c r="R169" s="69" t="e">
        <f t="shared" si="175"/>
        <v>#N/A</v>
      </c>
      <c r="T169" s="3" t="e">
        <f t="shared" si="127"/>
        <v>#N/A</v>
      </c>
      <c r="U169" s="70" t="e">
        <f>VLOOKUP(U$1,Market_Values!B:XFD,MATCH('Headline Attribution'!$B169,EMD_Returns!$8:$8,0)-1,FALSE)</f>
        <v>#N/A</v>
      </c>
      <c r="V169" s="70" t="e">
        <f>VLOOKUP(V$1,Market_Values!$B:$XFD,MATCH('Headline Attribution'!$B169,EMD_Returns!$8:$8,0)-1,FALSE)</f>
        <v>#N/A</v>
      </c>
      <c r="W169" s="70" t="e">
        <f>VLOOKUP(W$1,Market_Values!$B:$XFD,MATCH('Headline Attribution'!$B169,EMD_Returns!$8:$8,0)-1,FALSE)</f>
        <v>#N/A</v>
      </c>
      <c r="X169" s="70" t="e">
        <f>VLOOKUP(X$1,Market_Values!$B:$XFD,MATCH('Headline Attribution'!$B169,EMD_Returns!$8:$8,0)-1,FALSE)</f>
        <v>#N/A</v>
      </c>
      <c r="Y169" s="70"/>
      <c r="Z169" s="71"/>
      <c r="AA169" s="3" t="e">
        <f t="shared" si="128"/>
        <v>#N/A</v>
      </c>
      <c r="AB169" s="72" t="e">
        <f t="shared" si="151"/>
        <v>#N/A</v>
      </c>
      <c r="AC169" s="72" t="e">
        <f t="shared" si="152"/>
        <v>#N/A</v>
      </c>
      <c r="AD169" s="72" t="e">
        <f t="shared" si="153"/>
        <v>#N/A</v>
      </c>
      <c r="AE169" s="72" t="e">
        <f t="shared" si="154"/>
        <v>#N/A</v>
      </c>
      <c r="AF169" s="72"/>
      <c r="AG169" s="2"/>
      <c r="AH169" s="9" t="e">
        <f t="shared" si="129"/>
        <v>#N/A</v>
      </c>
      <c r="AI169" s="2" t="e">
        <f t="array" ref="AI169">PRODUCT(AB$2:AB169+1)-1</f>
        <v>#N/A</v>
      </c>
      <c r="AJ169" s="2" t="e">
        <f t="array" ref="AJ169">PRODUCT($AC$2:AC169+1)-1</f>
        <v>#N/A</v>
      </c>
      <c r="AK169" s="2" t="e" cm="1">
        <f t="array" ref="AK169">PRODUCT($AD$119:AD169+1)-1</f>
        <v>#N/A</v>
      </c>
      <c r="AL169" s="2" t="e">
        <f t="array" ref="AL169">PRODUCT(AE$2:AE169+1)-1</f>
        <v>#N/A</v>
      </c>
      <c r="AM169" s="2"/>
      <c r="AN169" s="2"/>
      <c r="AO169" s="3" t="e">
        <f t="shared" si="130"/>
        <v>#N/A</v>
      </c>
      <c r="AP169" s="2" t="e">
        <f t="shared" si="155"/>
        <v>#N/A</v>
      </c>
      <c r="AQ169" s="2">
        <f t="shared" si="131"/>
        <v>0</v>
      </c>
      <c r="AR169" s="2" t="e">
        <f t="shared" si="156"/>
        <v>#N/A</v>
      </c>
      <c r="AS169" s="2" t="e">
        <f t="shared" si="176"/>
        <v>#N/A</v>
      </c>
      <c r="AT169" s="2" t="e">
        <f t="array" ref="AT169">PRODUCT($AP$2:AP169+1)-1</f>
        <v>#N/A</v>
      </c>
      <c r="AU169" s="2" t="e">
        <f t="shared" si="132"/>
        <v>#N/A</v>
      </c>
      <c r="AV169" s="69" t="e">
        <f t="shared" si="177"/>
        <v>#N/A</v>
      </c>
      <c r="AW169" s="69" t="e">
        <f t="shared" si="133"/>
        <v>#N/A</v>
      </c>
      <c r="AX169" s="2"/>
      <c r="AY169" s="2" t="e">
        <f t="shared" si="165"/>
        <v>#N/A</v>
      </c>
      <c r="AZ169" s="2" t="e">
        <f t="shared" si="166"/>
        <v>#N/A</v>
      </c>
      <c r="BA169" s="2" t="e">
        <f t="shared" si="178"/>
        <v>#N/A</v>
      </c>
      <c r="BB169" s="2" t="e">
        <f t="shared" si="167"/>
        <v>#N/A</v>
      </c>
      <c r="BC169" s="2"/>
      <c r="BD169" s="78" t="e">
        <f t="shared" si="134"/>
        <v>#N/A</v>
      </c>
      <c r="BE169" s="2" t="e">
        <f t="shared" si="168"/>
        <v>#N/A</v>
      </c>
      <c r="BF169" s="72" t="e">
        <f t="shared" si="157"/>
        <v>#N/A</v>
      </c>
      <c r="BG169" s="2" t="e" cm="1">
        <f t="array" ref="BG169">(PRODUCT(BF$2:BF169+1))-1</f>
        <v>#N/A</v>
      </c>
      <c r="BH169" s="72" t="e">
        <f t="shared" si="158"/>
        <v>#N/A</v>
      </c>
      <c r="BI169" s="73" t="e">
        <f t="shared" si="159"/>
        <v>#N/A</v>
      </c>
      <c r="BJ169" s="74" t="e">
        <f>SUM($BI$2:BI169)</f>
        <v>#N/A</v>
      </c>
      <c r="BK169" s="72" t="e">
        <f t="shared" si="135"/>
        <v>#N/A</v>
      </c>
      <c r="BL169" s="2" t="e">
        <f>SUM($BK$2:BK169)</f>
        <v>#N/A</v>
      </c>
      <c r="BM169" s="2"/>
      <c r="BN169" s="79" t="e">
        <f t="shared" si="136"/>
        <v>#N/A</v>
      </c>
      <c r="BO169" s="2" t="e">
        <f t="array" ref="BO169">(PRODUCT(AB$2:AB169+1)-1)-(PRODUCT($K$2:$K169+1)-1)</f>
        <v>#N/A</v>
      </c>
      <c r="BP169" s="2" t="e">
        <f t="array" ref="BP169">AJ169-(PRODUCT($K$2:K169+1)-1)</f>
        <v>#N/A</v>
      </c>
      <c r="BQ169" s="2" t="e" cm="1">
        <f t="array" ref="BQ169">AK169-(PRODUCT($L$2:L169+1)-1)</f>
        <v>#N/A</v>
      </c>
      <c r="BR169" s="2" t="e">
        <f t="array" ref="BR169">(PRODUCT(AE$2:AE169+1)-1)-(PRODUCT($K$2:$K169+1)-1)</f>
        <v>#N/A</v>
      </c>
      <c r="BS169" s="2"/>
      <c r="BT169" s="3" t="e">
        <f t="shared" si="137"/>
        <v>#N/A</v>
      </c>
      <c r="BU169" s="2" t="e">
        <f t="shared" si="138"/>
        <v>#N/A</v>
      </c>
      <c r="BV169" s="2" t="e">
        <f t="shared" si="139"/>
        <v>#N/A</v>
      </c>
      <c r="BW169" s="2" t="e" cm="1">
        <f t="array" ref="BW169">PRODUCT($BU$2:BU169+1)-1</f>
        <v>#N/A</v>
      </c>
      <c r="BX169" s="2" t="e">
        <f t="array" ref="BX169">BW169-(PRODUCT($K$2:K169+1)-1)</f>
        <v>#N/A</v>
      </c>
      <c r="BY169" s="2" t="e">
        <f t="shared" si="140"/>
        <v>#N/A</v>
      </c>
      <c r="BZ169" s="2"/>
      <c r="CC169" s="3">
        <v>44883</v>
      </c>
      <c r="CD169" s="2">
        <v>5.04785604271252E-3</v>
      </c>
      <c r="CE169" s="2">
        <v>5.3371056729101295E-3</v>
      </c>
      <c r="CF169" s="2" t="e">
        <f>NA()</f>
        <v>#N/A</v>
      </c>
      <c r="CG169" s="2">
        <v>3.5316804706360099E-3</v>
      </c>
      <c r="CH169" s="2">
        <v>3.7763389598999275E-3</v>
      </c>
      <c r="CJ169" s="9">
        <f t="shared" si="141"/>
        <v>44883</v>
      </c>
      <c r="CK169" s="2">
        <f t="array" ref="CK169">PRODUCT(CD$2:CD169+1)-1</f>
        <v>-4.1103874801404983E-2</v>
      </c>
      <c r="CL169" s="2">
        <f t="array" ref="CL169">PRODUCT(CE$2:CE169+1)-1</f>
        <v>-3.0165229511628255E-2</v>
      </c>
      <c r="CM169" s="2"/>
      <c r="CN169" s="2">
        <f t="array" ref="CN169">PRODUCT(CG$2:CG169+1)-1</f>
        <v>-7.6130861412763373E-2</v>
      </c>
      <c r="CO169" s="2">
        <f t="array" ref="CO169">PRODUCT(CH$2:CH169+1)-1</f>
        <v>-8.4930601561187924E-2</v>
      </c>
      <c r="CQ169" s="9">
        <f t="shared" si="142"/>
        <v>44883</v>
      </c>
      <c r="CR169" s="72">
        <f t="shared" si="143"/>
        <v>4.3826726759782941E-2</v>
      </c>
      <c r="CS169" s="72">
        <f t="shared" si="144"/>
        <v>5.4765372049559669E-2</v>
      </c>
      <c r="CT169" s="72"/>
      <c r="CU169" s="72">
        <f t="shared" si="145"/>
        <v>8.7997401484245508E-3</v>
      </c>
      <c r="CV169" s="72"/>
      <c r="CW169" s="3">
        <f t="shared" si="146"/>
        <v>44883</v>
      </c>
      <c r="CX169" s="75">
        <f t="shared" si="160"/>
        <v>92.053749059738067</v>
      </c>
      <c r="CY169" s="75">
        <f t="shared" si="161"/>
        <v>91.10433511086039</v>
      </c>
      <c r="CZ169" s="75">
        <f t="shared" si="162"/>
        <v>101.04211720300947</v>
      </c>
      <c r="DA169" s="72">
        <f>(CZ169/MAX($CZ$2:CZ169))-1</f>
        <v>-4.7137755491123423E-3</v>
      </c>
      <c r="DC169" s="3">
        <f t="shared" si="147"/>
        <v>44883</v>
      </c>
      <c r="DD169" s="2">
        <f t="shared" si="148"/>
        <v>1.2715170828125925E-3</v>
      </c>
      <c r="DE169" s="2">
        <f t="shared" si="149"/>
        <v>1.560766713010202E-3</v>
      </c>
      <c r="DF169" s="2" t="e">
        <f>NA()</f>
        <v>#N/A</v>
      </c>
      <c r="DG169" s="2">
        <f t="shared" si="150"/>
        <v>-2.446584892639176E-4</v>
      </c>
      <c r="DH169" s="69"/>
      <c r="DI169" s="3">
        <f t="shared" si="179"/>
        <v>44883</v>
      </c>
      <c r="DJ169" s="2">
        <f t="shared" si="180"/>
        <v>7.2407430231877651E-2</v>
      </c>
      <c r="DK169" s="2">
        <f t="shared" si="181"/>
        <v>7.0832680634473413E-2</v>
      </c>
      <c r="DL169" s="2" t="e">
        <f>NA()</f>
        <v>#N/A</v>
      </c>
      <c r="DM169" s="2">
        <f t="shared" si="182"/>
        <v>2.3014762022398272E-2</v>
      </c>
      <c r="DO169" s="2">
        <f t="shared" si="163"/>
        <v>2.0921153696696625E-2</v>
      </c>
      <c r="DP169" s="72">
        <f t="shared" si="164"/>
        <v>-2.446584892639176E-4</v>
      </c>
      <c r="DQ169" s="72">
        <v>1.0999999999999999E-2</v>
      </c>
      <c r="DR169" s="72">
        <f t="shared" si="169"/>
        <v>-1.2863742702334962E-4</v>
      </c>
      <c r="DS169" s="2" cm="1">
        <f t="array" ref="DS169">PRODUCT($DR$68:DR169+1)-1</f>
        <v>1.0252024305172913E-3</v>
      </c>
      <c r="DT169" s="2" cm="1">
        <f t="array" ref="DT169">PRODUCT($DP$68:DP169+1)-1</f>
        <v>8.9508207291633113E-4</v>
      </c>
      <c r="DU169" s="72">
        <f>DS169-MAX($DS$68:DS169)</f>
        <v>-2.8592458891598671E-3</v>
      </c>
    </row>
    <row r="170" spans="1:125" x14ac:dyDescent="0.3">
      <c r="A170" s="3" t="e">
        <f t="shared" si="170"/>
        <v>#N/A</v>
      </c>
      <c r="B170" s="47" t="e">
        <f>NA()</f>
        <v>#N/A</v>
      </c>
      <c r="C170" s="2" t="e">
        <f>VLOOKUP(C$1,EMD_Returns!$B:$XFD,MATCH('Headline Attribution'!$B170,EMD_Returns!$8:$8,0)-1,FALSE)/100</f>
        <v>#N/A</v>
      </c>
      <c r="D170" s="2" t="e">
        <f>VLOOKUP(D$1,EMD_Returns!$B:$XFD,MATCH('Headline Attribution'!$B170,EMD_Returns!$8:$8,0)-1,FALSE)/100</f>
        <v>#N/A</v>
      </c>
      <c r="E170" s="2" t="e">
        <f>VLOOKUP(E$1,EMD_Returns!$B:$XFD,MATCH('Headline Attribution'!$B170,EMD_Returns!$8:$8,0)-1,FALSE)/100</f>
        <v>#N/A</v>
      </c>
      <c r="F170" s="2" t="e">
        <f>VLOOKUP(F$1,EMD_Returns!$B:$XFD,MATCH('Headline Attribution'!$B170,EMD_Returns!$8:$8,0)-1,FALSE)/100</f>
        <v>#N/A</v>
      </c>
      <c r="G170" s="2"/>
      <c r="I170" s="9" t="e">
        <f t="shared" si="126"/>
        <v>#N/A</v>
      </c>
      <c r="J170" s="2" t="e">
        <f>VLOOKUP(J$1,EMD_Returns!$B:$XFD,MATCH('Headline Attribution'!$B170,EMD_Returns!$8:$8,0)-1,FALSE)/100</f>
        <v>#N/A</v>
      </c>
      <c r="K170" s="85" t="e">
        <f>VLOOKUP(K$1,EMD_Returns!$B:$XFD,MATCH('Headline Attribution'!$B170,EMD_Returns!$32:$32,0)-1,FALSE)/100</f>
        <v>#N/A</v>
      </c>
      <c r="L170" s="2">
        <f t="shared" si="171"/>
        <v>0</v>
      </c>
      <c r="M170" s="2" t="e">
        <f t="shared" si="172"/>
        <v>#N/A</v>
      </c>
      <c r="N170" s="2" t="e">
        <f t="shared" si="173"/>
        <v>#N/A</v>
      </c>
      <c r="O170" s="2" t="e">
        <f t="array" ref="O170">(PRODUCT($J$2:J170+1))-1</f>
        <v>#N/A</v>
      </c>
      <c r="P170" s="2" t="e">
        <f t="array" ref="P170">(PRODUCT($K$2:K170+1))-1</f>
        <v>#N/A</v>
      </c>
      <c r="Q170" s="69" t="e">
        <f t="shared" si="174"/>
        <v>#N/A</v>
      </c>
      <c r="R170" s="69" t="e">
        <f t="shared" si="175"/>
        <v>#N/A</v>
      </c>
      <c r="T170" s="3" t="e">
        <f t="shared" si="127"/>
        <v>#N/A</v>
      </c>
      <c r="U170" s="70" t="e">
        <f>VLOOKUP(U$1,Market_Values!B:XFD,MATCH('Headline Attribution'!$B170,EMD_Returns!$8:$8,0)-1,FALSE)</f>
        <v>#N/A</v>
      </c>
      <c r="V170" s="70" t="e">
        <f>VLOOKUP(V$1,Market_Values!$B:$XFD,MATCH('Headline Attribution'!$B170,EMD_Returns!$8:$8,0)-1,FALSE)</f>
        <v>#N/A</v>
      </c>
      <c r="W170" s="70" t="e">
        <f>VLOOKUP(W$1,Market_Values!$B:$XFD,MATCH('Headline Attribution'!$B170,EMD_Returns!$8:$8,0)-1,FALSE)</f>
        <v>#N/A</v>
      </c>
      <c r="X170" s="70" t="e">
        <f>VLOOKUP(X$1,Market_Values!$B:$XFD,MATCH('Headline Attribution'!$B170,EMD_Returns!$8:$8,0)-1,FALSE)</f>
        <v>#N/A</v>
      </c>
      <c r="Y170" s="70"/>
      <c r="Z170" s="71"/>
      <c r="AA170" s="3" t="e">
        <f t="shared" si="128"/>
        <v>#N/A</v>
      </c>
      <c r="AB170" s="72" t="e">
        <f t="shared" si="151"/>
        <v>#N/A</v>
      </c>
      <c r="AC170" s="72" t="e">
        <f t="shared" si="152"/>
        <v>#N/A</v>
      </c>
      <c r="AD170" s="72" t="e">
        <f t="shared" si="153"/>
        <v>#N/A</v>
      </c>
      <c r="AE170" s="72" t="e">
        <f t="shared" si="154"/>
        <v>#N/A</v>
      </c>
      <c r="AF170" s="72"/>
      <c r="AG170" s="2"/>
      <c r="AH170" s="9" t="e">
        <f t="shared" si="129"/>
        <v>#N/A</v>
      </c>
      <c r="AI170" s="2" t="e">
        <f t="array" ref="AI170">PRODUCT(AB$2:AB170+1)-1</f>
        <v>#N/A</v>
      </c>
      <c r="AJ170" s="2" t="e">
        <f t="array" ref="AJ170">PRODUCT($AC$2:AC170+1)-1</f>
        <v>#N/A</v>
      </c>
      <c r="AK170" s="2" t="e" cm="1">
        <f t="array" ref="AK170">PRODUCT($AD$119:AD170+1)-1</f>
        <v>#N/A</v>
      </c>
      <c r="AL170" s="2" t="e">
        <f t="array" ref="AL170">PRODUCT(AE$2:AE170+1)-1</f>
        <v>#N/A</v>
      </c>
      <c r="AM170" s="2"/>
      <c r="AN170" s="2"/>
      <c r="AO170" s="3" t="e">
        <f t="shared" si="130"/>
        <v>#N/A</v>
      </c>
      <c r="AP170" s="2" t="e">
        <f t="shared" si="155"/>
        <v>#N/A</v>
      </c>
      <c r="AQ170" s="2">
        <f t="shared" si="131"/>
        <v>0</v>
      </c>
      <c r="AR170" s="2" t="e">
        <f t="shared" si="156"/>
        <v>#N/A</v>
      </c>
      <c r="AS170" s="2" t="e">
        <f t="shared" si="176"/>
        <v>#N/A</v>
      </c>
      <c r="AT170" s="2" t="e">
        <f t="array" ref="AT170">PRODUCT($AP$2:AP170+1)-1</f>
        <v>#N/A</v>
      </c>
      <c r="AU170" s="2" t="e">
        <f t="shared" si="132"/>
        <v>#N/A</v>
      </c>
      <c r="AV170" s="69" t="e">
        <f t="shared" si="177"/>
        <v>#N/A</v>
      </c>
      <c r="AW170" s="69" t="e">
        <f t="shared" si="133"/>
        <v>#N/A</v>
      </c>
      <c r="AX170" s="2"/>
      <c r="AY170" s="2" t="e">
        <f t="shared" si="165"/>
        <v>#N/A</v>
      </c>
      <c r="AZ170" s="2" t="e">
        <f t="shared" si="166"/>
        <v>#N/A</v>
      </c>
      <c r="BA170" s="2" t="e">
        <f t="shared" si="178"/>
        <v>#N/A</v>
      </c>
      <c r="BB170" s="2" t="e">
        <f t="shared" si="167"/>
        <v>#N/A</v>
      </c>
      <c r="BC170" s="2"/>
      <c r="BD170" s="78" t="e">
        <f t="shared" si="134"/>
        <v>#N/A</v>
      </c>
      <c r="BE170" s="2" t="e">
        <f t="shared" si="168"/>
        <v>#N/A</v>
      </c>
      <c r="BF170" s="72" t="e">
        <f t="shared" si="157"/>
        <v>#N/A</v>
      </c>
      <c r="BG170" s="2" t="e" cm="1">
        <f t="array" ref="BG170">(PRODUCT(BF$2:BF170+1))-1</f>
        <v>#N/A</v>
      </c>
      <c r="BH170" s="72" t="e">
        <f t="shared" si="158"/>
        <v>#N/A</v>
      </c>
      <c r="BI170" s="73" t="e">
        <f t="shared" si="159"/>
        <v>#N/A</v>
      </c>
      <c r="BJ170" s="74" t="e">
        <f>SUM($BI$2:BI170)</f>
        <v>#N/A</v>
      </c>
      <c r="BK170" s="72" t="e">
        <f t="shared" si="135"/>
        <v>#N/A</v>
      </c>
      <c r="BL170" s="2" t="e">
        <f>SUM($BK$2:BK170)</f>
        <v>#N/A</v>
      </c>
      <c r="BM170" s="2"/>
      <c r="BN170" s="79" t="e">
        <f t="shared" si="136"/>
        <v>#N/A</v>
      </c>
      <c r="BO170" s="2" t="e">
        <f t="array" ref="BO170">(PRODUCT(AB$2:AB170+1)-1)-(PRODUCT($K$2:$K170+1)-1)</f>
        <v>#N/A</v>
      </c>
      <c r="BP170" s="2" t="e">
        <f t="array" ref="BP170">AJ170-(PRODUCT($K$2:K170+1)-1)</f>
        <v>#N/A</v>
      </c>
      <c r="BQ170" s="2" t="e" cm="1">
        <f t="array" ref="BQ170">AK170-(PRODUCT($L$2:L170+1)-1)</f>
        <v>#N/A</v>
      </c>
      <c r="BR170" s="2" t="e">
        <f t="array" ref="BR170">(PRODUCT(AE$2:AE170+1)-1)-(PRODUCT($K$2:$K170+1)-1)</f>
        <v>#N/A</v>
      </c>
      <c r="BS170" s="2"/>
      <c r="BT170" s="3" t="e">
        <f t="shared" si="137"/>
        <v>#N/A</v>
      </c>
      <c r="BU170" s="2" t="e">
        <f t="shared" si="138"/>
        <v>#N/A</v>
      </c>
      <c r="BV170" s="2" t="e">
        <f t="shared" si="139"/>
        <v>#N/A</v>
      </c>
      <c r="BW170" s="2" t="e" cm="1">
        <f t="array" ref="BW170">PRODUCT($BU$2:BU170+1)-1</f>
        <v>#N/A</v>
      </c>
      <c r="BX170" s="2" t="e">
        <f t="array" ref="BX170">BW170-(PRODUCT($K$2:K170+1)-1)</f>
        <v>#N/A</v>
      </c>
      <c r="BY170" s="2" t="e">
        <f t="shared" si="140"/>
        <v>#N/A</v>
      </c>
      <c r="BZ170" s="2"/>
      <c r="CC170" s="3">
        <v>44886</v>
      </c>
      <c r="CD170" s="2">
        <v>-3.8355677578483195E-4</v>
      </c>
      <c r="CE170" s="2">
        <v>3.7853055843135603E-3</v>
      </c>
      <c r="CF170" s="2" t="e">
        <f>NA()</f>
        <v>#N/A</v>
      </c>
      <c r="CG170" s="2">
        <v>-2.0194055260928101E-3</v>
      </c>
      <c r="CH170" s="2">
        <v>-2.1745655871659997E-3</v>
      </c>
      <c r="CJ170" s="9">
        <f t="shared" si="141"/>
        <v>44886</v>
      </c>
      <c r="CK170" s="2">
        <f t="array" ref="CK170">PRODUCT(CD$2:CD170+1)-1</f>
        <v>-4.1471665907498734E-2</v>
      </c>
      <c r="CL170" s="2">
        <f t="array" ref="CL170">PRODUCT(CE$2:CE170+1)-1</f>
        <v>-2.6494108539037109E-2</v>
      </c>
      <c r="CM170" s="2"/>
      <c r="CN170" s="2">
        <f t="array" ref="CN170">PRODUCT(CG$2:CG170+1)-1</f>
        <v>-7.799652785661304E-2</v>
      </c>
      <c r="CO170" s="2">
        <f t="array" ref="CO170">PRODUCT(CH$2:CH170+1)-1</f>
        <v>-8.6920479984901711E-2</v>
      </c>
      <c r="CQ170" s="9">
        <f t="shared" si="142"/>
        <v>44886</v>
      </c>
      <c r="CR170" s="72">
        <f t="shared" si="143"/>
        <v>4.5448814077402977E-2</v>
      </c>
      <c r="CS170" s="72">
        <f t="shared" si="144"/>
        <v>6.0426371445864602E-2</v>
      </c>
      <c r="CT170" s="72"/>
      <c r="CU170" s="72">
        <f t="shared" si="145"/>
        <v>8.9239521282886702E-3</v>
      </c>
      <c r="CV170" s="72"/>
      <c r="CW170" s="3">
        <f t="shared" si="146"/>
        <v>44886</v>
      </c>
      <c r="CX170" s="75">
        <f t="shared" si="160"/>
        <v>91.867855210189276</v>
      </c>
      <c r="CY170" s="75">
        <f t="shared" si="161"/>
        <v>90.90622275888667</v>
      </c>
      <c r="CZ170" s="75">
        <f t="shared" si="162"/>
        <v>101.0578290705722</v>
      </c>
      <c r="DA170" s="72">
        <f>(CZ170/MAX($CZ$2:CZ170))-1</f>
        <v>-4.5590103306226704E-3</v>
      </c>
      <c r="DC170" s="3">
        <f t="shared" si="147"/>
        <v>44886</v>
      </c>
      <c r="DD170" s="2">
        <f t="shared" si="148"/>
        <v>1.7910088113811677E-3</v>
      </c>
      <c r="DE170" s="2">
        <f t="shared" si="149"/>
        <v>5.95987117147956E-3</v>
      </c>
      <c r="DF170" s="2" t="e">
        <f>NA()</f>
        <v>#N/A</v>
      </c>
      <c r="DG170" s="2">
        <f t="shared" si="150"/>
        <v>1.5516006107318958E-4</v>
      </c>
      <c r="DH170" s="69"/>
      <c r="DI170" s="3">
        <f t="shared" si="179"/>
        <v>44886</v>
      </c>
      <c r="DJ170" s="2">
        <f t="shared" si="180"/>
        <v>7.1692561087927972E-2</v>
      </c>
      <c r="DK170" s="2">
        <f t="shared" si="181"/>
        <v>7.3646256493608425E-2</v>
      </c>
      <c r="DL170" s="2" t="e">
        <f>NA()</f>
        <v>#N/A</v>
      </c>
      <c r="DM170" s="2">
        <f t="shared" si="182"/>
        <v>2.2569941970083635E-2</v>
      </c>
      <c r="DO170" s="2">
        <f t="shared" si="163"/>
        <v>2.0915856003611424E-2</v>
      </c>
      <c r="DP170" s="72">
        <f t="shared" si="164"/>
        <v>1.5516006107318958E-4</v>
      </c>
      <c r="DQ170" s="72">
        <v>1.0999999999999999E-2</v>
      </c>
      <c r="DR170" s="72">
        <f t="shared" si="169"/>
        <v>8.1601282372109873E-5</v>
      </c>
      <c r="DS170" s="2" cm="1">
        <f t="array" ref="DS170">PRODUCT($DR$68:DR170+1)-1</f>
        <v>1.1068873707225091E-3</v>
      </c>
      <c r="DT170" s="2" cm="1">
        <f t="array" ref="DT170">PRODUCT($DP$68:DP170+1)-1</f>
        <v>1.0503810149786741E-3</v>
      </c>
      <c r="DU170" s="72">
        <f>DS170-MAX($DS$68:DS170)</f>
        <v>-2.7775609489546493E-3</v>
      </c>
    </row>
    <row r="171" spans="1:125" x14ac:dyDescent="0.3">
      <c r="A171" s="3" t="e">
        <f t="shared" si="170"/>
        <v>#N/A</v>
      </c>
      <c r="B171" s="47" t="e">
        <f>NA()</f>
        <v>#N/A</v>
      </c>
      <c r="C171" s="2" t="e">
        <f>VLOOKUP(C$1,EMD_Returns!$B:$XFD,MATCH('Headline Attribution'!$B171,EMD_Returns!$8:$8,0)-1,FALSE)/100</f>
        <v>#N/A</v>
      </c>
      <c r="D171" s="2" t="e">
        <f>VLOOKUP(D$1,EMD_Returns!$B:$XFD,MATCH('Headline Attribution'!$B171,EMD_Returns!$8:$8,0)-1,FALSE)/100</f>
        <v>#N/A</v>
      </c>
      <c r="E171" s="2" t="e">
        <f>VLOOKUP(E$1,EMD_Returns!$B:$XFD,MATCH('Headline Attribution'!$B171,EMD_Returns!$8:$8,0)-1,FALSE)/100</f>
        <v>#N/A</v>
      </c>
      <c r="F171" s="2" t="e">
        <f>VLOOKUP(F$1,EMD_Returns!$B:$XFD,MATCH('Headline Attribution'!$B171,EMD_Returns!$8:$8,0)-1,FALSE)/100</f>
        <v>#N/A</v>
      </c>
      <c r="G171" s="2"/>
      <c r="I171" s="9" t="e">
        <f t="shared" si="126"/>
        <v>#N/A</v>
      </c>
      <c r="J171" s="2" t="e">
        <f>VLOOKUP(J$1,EMD_Returns!$B:$XFD,MATCH('Headline Attribution'!$B171,EMD_Returns!$8:$8,0)-1,FALSE)/100</f>
        <v>#N/A</v>
      </c>
      <c r="K171" s="85" t="e">
        <f>VLOOKUP(K$1,EMD_Returns!$B:$XFD,MATCH('Headline Attribution'!$B171,EMD_Returns!$32:$32,0)-1,FALSE)/100</f>
        <v>#N/A</v>
      </c>
      <c r="L171" s="2">
        <f t="shared" si="171"/>
        <v>0</v>
      </c>
      <c r="M171" s="2" t="e">
        <f t="shared" si="172"/>
        <v>#N/A</v>
      </c>
      <c r="N171" s="2" t="e">
        <f t="shared" si="173"/>
        <v>#N/A</v>
      </c>
      <c r="O171" s="2" t="e">
        <f t="array" ref="O171">(PRODUCT($J$2:J171+1))-1</f>
        <v>#N/A</v>
      </c>
      <c r="P171" s="2" t="e">
        <f t="array" ref="P171">(PRODUCT($K$2:K171+1))-1</f>
        <v>#N/A</v>
      </c>
      <c r="Q171" s="69" t="e">
        <f t="shared" si="174"/>
        <v>#N/A</v>
      </c>
      <c r="R171" s="69" t="e">
        <f t="shared" si="175"/>
        <v>#N/A</v>
      </c>
      <c r="T171" s="3" t="e">
        <f t="shared" si="127"/>
        <v>#N/A</v>
      </c>
      <c r="U171" s="70" t="e">
        <f>VLOOKUP(U$1,Market_Values!B:XFD,MATCH('Headline Attribution'!$B171,EMD_Returns!$8:$8,0)-1,FALSE)</f>
        <v>#N/A</v>
      </c>
      <c r="V171" s="70" t="e">
        <f>VLOOKUP(V$1,Market_Values!$B:$XFD,MATCH('Headline Attribution'!$B171,EMD_Returns!$8:$8,0)-1,FALSE)</f>
        <v>#N/A</v>
      </c>
      <c r="W171" s="70" t="e">
        <f>VLOOKUP(W$1,Market_Values!$B:$XFD,MATCH('Headline Attribution'!$B171,EMD_Returns!$8:$8,0)-1,FALSE)</f>
        <v>#N/A</v>
      </c>
      <c r="X171" s="70" t="e">
        <f>VLOOKUP(X$1,Market_Values!$B:$XFD,MATCH('Headline Attribution'!$B171,EMD_Returns!$8:$8,0)-1,FALSE)</f>
        <v>#N/A</v>
      </c>
      <c r="Y171" s="70"/>
      <c r="Z171" s="71"/>
      <c r="AA171" s="3" t="e">
        <f t="shared" si="128"/>
        <v>#N/A</v>
      </c>
      <c r="AB171" s="72" t="e">
        <f t="shared" si="151"/>
        <v>#N/A</v>
      </c>
      <c r="AC171" s="72" t="e">
        <f t="shared" si="152"/>
        <v>#N/A</v>
      </c>
      <c r="AD171" s="72" t="e">
        <f t="shared" si="153"/>
        <v>#N/A</v>
      </c>
      <c r="AE171" s="72" t="e">
        <f t="shared" si="154"/>
        <v>#N/A</v>
      </c>
      <c r="AF171" s="72"/>
      <c r="AG171" s="2"/>
      <c r="AH171" s="9" t="e">
        <f t="shared" si="129"/>
        <v>#N/A</v>
      </c>
      <c r="AI171" s="2" t="e">
        <f t="array" ref="AI171">PRODUCT(AB$2:AB171+1)-1</f>
        <v>#N/A</v>
      </c>
      <c r="AJ171" s="2" t="e">
        <f t="array" ref="AJ171">PRODUCT($AC$2:AC171+1)-1</f>
        <v>#N/A</v>
      </c>
      <c r="AK171" s="2" t="e" cm="1">
        <f t="array" ref="AK171">PRODUCT($AD$119:AD171+1)-1</f>
        <v>#N/A</v>
      </c>
      <c r="AL171" s="2" t="e">
        <f t="array" ref="AL171">PRODUCT(AE$2:AE171+1)-1</f>
        <v>#N/A</v>
      </c>
      <c r="AM171" s="2"/>
      <c r="AN171" s="2"/>
      <c r="AO171" s="3" t="e">
        <f t="shared" si="130"/>
        <v>#N/A</v>
      </c>
      <c r="AP171" s="2" t="e">
        <f t="shared" si="155"/>
        <v>#N/A</v>
      </c>
      <c r="AQ171" s="2">
        <f t="shared" si="131"/>
        <v>0</v>
      </c>
      <c r="AR171" s="2" t="e">
        <f t="shared" si="156"/>
        <v>#N/A</v>
      </c>
      <c r="AS171" s="2" t="e">
        <f t="shared" si="176"/>
        <v>#N/A</v>
      </c>
      <c r="AT171" s="2" t="e">
        <f t="array" ref="AT171">PRODUCT($AP$2:AP171+1)-1</f>
        <v>#N/A</v>
      </c>
      <c r="AU171" s="2" t="e">
        <f t="shared" si="132"/>
        <v>#N/A</v>
      </c>
      <c r="AV171" s="69" t="e">
        <f t="shared" si="177"/>
        <v>#N/A</v>
      </c>
      <c r="AW171" s="69" t="e">
        <f t="shared" si="133"/>
        <v>#N/A</v>
      </c>
      <c r="AX171" s="2"/>
      <c r="AY171" s="2" t="e">
        <f t="shared" si="165"/>
        <v>#N/A</v>
      </c>
      <c r="AZ171" s="2" t="e">
        <f t="shared" si="166"/>
        <v>#N/A</v>
      </c>
      <c r="BA171" s="2" t="e">
        <f t="shared" si="178"/>
        <v>#N/A</v>
      </c>
      <c r="BB171" s="2" t="e">
        <f t="shared" si="167"/>
        <v>#N/A</v>
      </c>
      <c r="BC171" s="2"/>
      <c r="BD171" s="78" t="e">
        <f t="shared" si="134"/>
        <v>#N/A</v>
      </c>
      <c r="BE171" s="2" t="e">
        <f t="shared" si="168"/>
        <v>#N/A</v>
      </c>
      <c r="BF171" s="72" t="e">
        <f t="shared" si="157"/>
        <v>#N/A</v>
      </c>
      <c r="BG171" s="2" t="e" cm="1">
        <f t="array" ref="BG171">(PRODUCT(BF$2:BF171+1))-1</f>
        <v>#N/A</v>
      </c>
      <c r="BH171" s="72" t="e">
        <f t="shared" si="158"/>
        <v>#N/A</v>
      </c>
      <c r="BI171" s="73" t="e">
        <f t="shared" si="159"/>
        <v>#N/A</v>
      </c>
      <c r="BJ171" s="74" t="e">
        <f>SUM($BI$2:BI171)</f>
        <v>#N/A</v>
      </c>
      <c r="BK171" s="72" t="e">
        <f t="shared" si="135"/>
        <v>#N/A</v>
      </c>
      <c r="BL171" s="2" t="e">
        <f>SUM($BK$2:BK171)</f>
        <v>#N/A</v>
      </c>
      <c r="BM171" s="2"/>
      <c r="BN171" s="79" t="e">
        <f t="shared" si="136"/>
        <v>#N/A</v>
      </c>
      <c r="BO171" s="2" t="e">
        <f t="array" ref="BO171">(PRODUCT(AB$2:AB171+1)-1)-(PRODUCT($K$2:$K171+1)-1)</f>
        <v>#N/A</v>
      </c>
      <c r="BP171" s="2" t="e">
        <f t="array" ref="BP171">AJ171-(PRODUCT($K$2:K171+1)-1)</f>
        <v>#N/A</v>
      </c>
      <c r="BQ171" s="2" t="e" cm="1">
        <f t="array" ref="BQ171">AK171-(PRODUCT($L$2:L171+1)-1)</f>
        <v>#N/A</v>
      </c>
      <c r="BR171" s="2" t="e">
        <f t="array" ref="BR171">(PRODUCT(AE$2:AE171+1)-1)-(PRODUCT($K$2:$K171+1)-1)</f>
        <v>#N/A</v>
      </c>
      <c r="BS171" s="2"/>
      <c r="BT171" s="3" t="e">
        <f t="shared" si="137"/>
        <v>#N/A</v>
      </c>
      <c r="BU171" s="2" t="e">
        <f t="shared" si="138"/>
        <v>#N/A</v>
      </c>
      <c r="BV171" s="2" t="e">
        <f t="shared" si="139"/>
        <v>#N/A</v>
      </c>
      <c r="BW171" s="2" t="e" cm="1">
        <f t="array" ref="BW171">PRODUCT($BU$2:BU171+1)-1</f>
        <v>#N/A</v>
      </c>
      <c r="BX171" s="2" t="e">
        <f t="array" ref="BX171">BW171-(PRODUCT($K$2:K171+1)-1)</f>
        <v>#N/A</v>
      </c>
      <c r="BY171" s="2" t="e">
        <f t="shared" si="140"/>
        <v>#N/A</v>
      </c>
      <c r="BZ171" s="2"/>
      <c r="CC171" s="3">
        <v>44887</v>
      </c>
      <c r="CD171" s="2">
        <v>1.14485928746333E-2</v>
      </c>
      <c r="CE171" s="2">
        <v>7.9354200006618303E-3</v>
      </c>
      <c r="CF171" s="2" t="e">
        <f>NA()</f>
        <v>#N/A</v>
      </c>
      <c r="CG171" s="2">
        <v>8.5610463591188103E-3</v>
      </c>
      <c r="CH171" s="2">
        <v>7.440386659446796E-3</v>
      </c>
      <c r="CJ171" s="9">
        <f t="shared" si="141"/>
        <v>44887</v>
      </c>
      <c r="CK171" s="2">
        <f t="array" ref="CK171">PRODUCT(CD$2:CD171+1)-1</f>
        <v>-3.0497865251673195E-2</v>
      </c>
      <c r="CL171" s="2">
        <f t="array" ref="CL171">PRODUCT(CE$2:CE171+1)-1</f>
        <v>-1.8768930417175644E-2</v>
      </c>
      <c r="CM171" s="2"/>
      <c r="CN171" s="2">
        <f t="array" ref="CN171">PRODUCT(CG$2:CG171+1)-1</f>
        <v>-7.0103213388325036E-2</v>
      </c>
      <c r="CO171" s="2">
        <f t="array" ref="CO171">PRODUCT(CH$2:CH171+1)-1</f>
        <v>-8.0126815305167298E-2</v>
      </c>
      <c r="CQ171" s="9">
        <f t="shared" si="142"/>
        <v>44887</v>
      </c>
      <c r="CR171" s="72">
        <f t="shared" si="143"/>
        <v>4.9628950053494103E-2</v>
      </c>
      <c r="CS171" s="72">
        <f t="shared" si="144"/>
        <v>6.1357884887991654E-2</v>
      </c>
      <c r="CT171" s="72"/>
      <c r="CU171" s="72">
        <f t="shared" si="145"/>
        <v>1.0023601916842262E-2</v>
      </c>
      <c r="CV171" s="72"/>
      <c r="CW171" s="3">
        <f t="shared" si="146"/>
        <v>44887</v>
      </c>
      <c r="CX171" s="75">
        <f t="shared" si="160"/>
        <v>92.65434017755652</v>
      </c>
      <c r="CY171" s="75">
        <f t="shared" si="161"/>
        <v>91.582600205962592</v>
      </c>
      <c r="CZ171" s="75">
        <f t="shared" si="162"/>
        <v>101.17024409569466</v>
      </c>
      <c r="DA171" s="72">
        <f>(CZ171/MAX($CZ$2:CZ171))-1</f>
        <v>-3.4516985578409987E-3</v>
      </c>
      <c r="DC171" s="3">
        <f t="shared" si="147"/>
        <v>44887</v>
      </c>
      <c r="DD171" s="2">
        <f t="shared" si="148"/>
        <v>4.0082062151865043E-3</v>
      </c>
      <c r="DE171" s="2">
        <f t="shared" si="149"/>
        <v>4.9503334121503428E-4</v>
      </c>
      <c r="DF171" s="2" t="e">
        <f>NA()</f>
        <v>#N/A</v>
      </c>
      <c r="DG171" s="2">
        <f t="shared" si="150"/>
        <v>1.1206596996720143E-3</v>
      </c>
      <c r="DH171" s="69"/>
      <c r="DI171" s="3">
        <f t="shared" si="179"/>
        <v>44887</v>
      </c>
      <c r="DJ171" s="2">
        <f t="shared" si="180"/>
        <v>7.2211856398766816E-2</v>
      </c>
      <c r="DK171" s="2">
        <f t="shared" si="181"/>
        <v>7.365951308436694E-2</v>
      </c>
      <c r="DL171" s="2" t="e">
        <f>NA()</f>
        <v>#N/A</v>
      </c>
      <c r="DM171" s="2">
        <f t="shared" si="182"/>
        <v>2.2810311047382473E-2</v>
      </c>
      <c r="DO171" s="2">
        <f t="shared" si="163"/>
        <v>2.0874632029152698E-2</v>
      </c>
      <c r="DP171" s="72">
        <f t="shared" si="164"/>
        <v>1.1206596996720143E-3</v>
      </c>
      <c r="DQ171" s="72">
        <v>1.0999999999999999E-2</v>
      </c>
      <c r="DR171" s="72">
        <f t="shared" si="169"/>
        <v>5.9053767650497457E-4</v>
      </c>
      <c r="DS171" s="2" cm="1">
        <f t="array" ref="DS171">PRODUCT($DR$68:DR171+1)-1</f>
        <v>1.6980787059235336E-3</v>
      </c>
      <c r="DT171" s="2" cm="1">
        <f t="array" ref="DT171">PRODUCT($DP$68:DP171+1)-1</f>
        <v>2.172217834323531E-3</v>
      </c>
      <c r="DU171" s="72">
        <f>DS171-MAX($DS$68:DS171)</f>
        <v>-2.1863696137536248E-3</v>
      </c>
    </row>
    <row r="172" spans="1:125" x14ac:dyDescent="0.3">
      <c r="A172" s="3" t="e">
        <f t="shared" si="170"/>
        <v>#N/A</v>
      </c>
      <c r="B172" s="47" t="e">
        <f>NA()</f>
        <v>#N/A</v>
      </c>
      <c r="C172" s="2" t="e">
        <f>VLOOKUP(C$1,EMD_Returns!$B:$XFD,MATCH('Headline Attribution'!$B172,EMD_Returns!$8:$8,0)-1,FALSE)/100</f>
        <v>#N/A</v>
      </c>
      <c r="D172" s="2" t="e">
        <f>VLOOKUP(D$1,EMD_Returns!$B:$XFD,MATCH('Headline Attribution'!$B172,EMD_Returns!$8:$8,0)-1,FALSE)/100</f>
        <v>#N/A</v>
      </c>
      <c r="E172" s="2" t="e">
        <f>VLOOKUP(E$1,EMD_Returns!$B:$XFD,MATCH('Headline Attribution'!$B172,EMD_Returns!$8:$8,0)-1,FALSE)/100</f>
        <v>#N/A</v>
      </c>
      <c r="F172" s="2" t="e">
        <f>VLOOKUP(F$1,EMD_Returns!$B:$XFD,MATCH('Headline Attribution'!$B172,EMD_Returns!$8:$8,0)-1,FALSE)/100</f>
        <v>#N/A</v>
      </c>
      <c r="G172" s="2"/>
      <c r="I172" s="9" t="e">
        <f t="shared" si="126"/>
        <v>#N/A</v>
      </c>
      <c r="J172" s="2" t="e">
        <f>VLOOKUP(J$1,EMD_Returns!$B:$XFD,MATCH('Headline Attribution'!$B172,EMD_Returns!$8:$8,0)-1,FALSE)/100</f>
        <v>#N/A</v>
      </c>
      <c r="K172" s="85" t="e">
        <f>VLOOKUP(K$1,EMD_Returns!$B:$XFD,MATCH('Headline Attribution'!$B172,EMD_Returns!$32:$32,0)-1,FALSE)/100</f>
        <v>#N/A</v>
      </c>
      <c r="L172" s="2">
        <f t="shared" si="171"/>
        <v>0</v>
      </c>
      <c r="M172" s="2" t="e">
        <f t="shared" si="172"/>
        <v>#N/A</v>
      </c>
      <c r="N172" s="2" t="e">
        <f t="shared" si="173"/>
        <v>#N/A</v>
      </c>
      <c r="O172" s="2" t="e">
        <f t="array" ref="O172">(PRODUCT($J$2:J172+1))-1</f>
        <v>#N/A</v>
      </c>
      <c r="P172" s="2" t="e">
        <f t="array" ref="P172">(PRODUCT($K$2:K172+1))-1</f>
        <v>#N/A</v>
      </c>
      <c r="Q172" s="69" t="e">
        <f t="shared" si="174"/>
        <v>#N/A</v>
      </c>
      <c r="R172" s="69" t="e">
        <f t="shared" si="175"/>
        <v>#N/A</v>
      </c>
      <c r="T172" s="3" t="e">
        <f t="shared" si="127"/>
        <v>#N/A</v>
      </c>
      <c r="U172" s="70" t="e">
        <f>VLOOKUP(U$1,Market_Values!B:XFD,MATCH('Headline Attribution'!$B172,EMD_Returns!$8:$8,0)-1,FALSE)</f>
        <v>#N/A</v>
      </c>
      <c r="V172" s="70" t="e">
        <f>VLOOKUP(V$1,Market_Values!$B:$XFD,MATCH('Headline Attribution'!$B172,EMD_Returns!$8:$8,0)-1,FALSE)</f>
        <v>#N/A</v>
      </c>
      <c r="W172" s="70" t="e">
        <f>VLOOKUP(W$1,Market_Values!$B:$XFD,MATCH('Headline Attribution'!$B172,EMD_Returns!$8:$8,0)-1,FALSE)</f>
        <v>#N/A</v>
      </c>
      <c r="X172" s="70" t="e">
        <f>VLOOKUP(X$1,Market_Values!$B:$XFD,MATCH('Headline Attribution'!$B172,EMD_Returns!$8:$8,0)-1,FALSE)</f>
        <v>#N/A</v>
      </c>
      <c r="Y172" s="70"/>
      <c r="Z172" s="71"/>
      <c r="AA172" s="3" t="e">
        <f t="shared" si="128"/>
        <v>#N/A</v>
      </c>
      <c r="AB172" s="72" t="e">
        <f t="shared" si="151"/>
        <v>#N/A</v>
      </c>
      <c r="AC172" s="72" t="e">
        <f t="shared" si="152"/>
        <v>#N/A</v>
      </c>
      <c r="AD172" s="72" t="e">
        <f t="shared" si="153"/>
        <v>#N/A</v>
      </c>
      <c r="AE172" s="72" t="e">
        <f t="shared" si="154"/>
        <v>#N/A</v>
      </c>
      <c r="AF172" s="72"/>
      <c r="AG172" s="2"/>
      <c r="AH172" s="9" t="e">
        <f t="shared" si="129"/>
        <v>#N/A</v>
      </c>
      <c r="AI172" s="2" t="e">
        <f t="array" ref="AI172">PRODUCT(AB$2:AB172+1)-1</f>
        <v>#N/A</v>
      </c>
      <c r="AJ172" s="2" t="e">
        <f t="array" ref="AJ172">PRODUCT($AC$2:AC172+1)-1</f>
        <v>#N/A</v>
      </c>
      <c r="AK172" s="2" t="e" cm="1">
        <f t="array" ref="AK172">PRODUCT($AD$119:AD172+1)-1</f>
        <v>#N/A</v>
      </c>
      <c r="AL172" s="2" t="e">
        <f t="array" ref="AL172">PRODUCT(AE$2:AE172+1)-1</f>
        <v>#N/A</v>
      </c>
      <c r="AM172" s="2"/>
      <c r="AN172" s="2"/>
      <c r="AO172" s="3" t="e">
        <f t="shared" si="130"/>
        <v>#N/A</v>
      </c>
      <c r="AP172" s="2" t="e">
        <f t="shared" si="155"/>
        <v>#N/A</v>
      </c>
      <c r="AQ172" s="2">
        <f t="shared" si="131"/>
        <v>0</v>
      </c>
      <c r="AR172" s="2" t="e">
        <f t="shared" si="156"/>
        <v>#N/A</v>
      </c>
      <c r="AS172" s="2" t="e">
        <f t="shared" si="176"/>
        <v>#N/A</v>
      </c>
      <c r="AT172" s="2" t="e">
        <f t="array" ref="AT172">PRODUCT($AP$2:AP172+1)-1</f>
        <v>#N/A</v>
      </c>
      <c r="AU172" s="2" t="e">
        <f t="shared" si="132"/>
        <v>#N/A</v>
      </c>
      <c r="AV172" s="69" t="e">
        <f t="shared" si="177"/>
        <v>#N/A</v>
      </c>
      <c r="AW172" s="69" t="e">
        <f t="shared" si="133"/>
        <v>#N/A</v>
      </c>
      <c r="AX172" s="2"/>
      <c r="AY172" s="2" t="e">
        <f t="shared" si="165"/>
        <v>#N/A</v>
      </c>
      <c r="AZ172" s="2" t="e">
        <f t="shared" si="166"/>
        <v>#N/A</v>
      </c>
      <c r="BA172" s="2" t="e">
        <f t="shared" si="178"/>
        <v>#N/A</v>
      </c>
      <c r="BB172" s="2" t="e">
        <f t="shared" si="167"/>
        <v>#N/A</v>
      </c>
      <c r="BC172" s="2"/>
      <c r="BD172" s="78" t="e">
        <f t="shared" si="134"/>
        <v>#N/A</v>
      </c>
      <c r="BE172" s="2" t="e">
        <f t="shared" si="168"/>
        <v>#N/A</v>
      </c>
      <c r="BF172" s="72" t="e">
        <f t="shared" si="157"/>
        <v>#N/A</v>
      </c>
      <c r="BG172" s="2" t="e" cm="1">
        <f t="array" ref="BG172">(PRODUCT(BF$2:BF172+1))-1</f>
        <v>#N/A</v>
      </c>
      <c r="BH172" s="72" t="e">
        <f t="shared" si="158"/>
        <v>#N/A</v>
      </c>
      <c r="BI172" s="73" t="e">
        <f t="shared" si="159"/>
        <v>#N/A</v>
      </c>
      <c r="BJ172" s="74" t="e">
        <f>SUM($BI$2:BI172)</f>
        <v>#N/A</v>
      </c>
      <c r="BK172" s="72" t="e">
        <f t="shared" si="135"/>
        <v>#N/A</v>
      </c>
      <c r="BL172" s="2" t="e">
        <f>SUM($BK$2:BK172)</f>
        <v>#N/A</v>
      </c>
      <c r="BM172" s="2"/>
      <c r="BN172" s="79" t="e">
        <f t="shared" si="136"/>
        <v>#N/A</v>
      </c>
      <c r="BO172" s="2" t="e">
        <f t="array" ref="BO172">(PRODUCT(AB$2:AB172+1)-1)-(PRODUCT($K$2:$K172+1)-1)</f>
        <v>#N/A</v>
      </c>
      <c r="BP172" s="2" t="e">
        <f t="array" ref="BP172">AJ172-(PRODUCT($K$2:K172+1)-1)</f>
        <v>#N/A</v>
      </c>
      <c r="BQ172" s="2" t="e" cm="1">
        <f t="array" ref="BQ172">AK172-(PRODUCT($L$2:L172+1)-1)</f>
        <v>#N/A</v>
      </c>
      <c r="BR172" s="2" t="e">
        <f t="array" ref="BR172">(PRODUCT(AE$2:AE172+1)-1)-(PRODUCT($K$2:$K172+1)-1)</f>
        <v>#N/A</v>
      </c>
      <c r="BS172" s="2"/>
      <c r="BT172" s="3" t="e">
        <f t="shared" si="137"/>
        <v>#N/A</v>
      </c>
      <c r="BU172" s="2" t="e">
        <f t="shared" si="138"/>
        <v>#N/A</v>
      </c>
      <c r="BV172" s="2" t="e">
        <f t="shared" si="139"/>
        <v>#N/A</v>
      </c>
      <c r="BW172" s="2" t="e" cm="1">
        <f t="array" ref="BW172">PRODUCT($BU$2:BU172+1)-1</f>
        <v>#N/A</v>
      </c>
      <c r="BX172" s="2" t="e">
        <f t="array" ref="BX172">BW172-(PRODUCT($K$2:K172+1)-1)</f>
        <v>#N/A</v>
      </c>
      <c r="BY172" s="2" t="e">
        <f t="shared" si="140"/>
        <v>#N/A</v>
      </c>
      <c r="BZ172" s="2"/>
      <c r="CC172" s="3">
        <v>44888</v>
      </c>
      <c r="CD172" s="2">
        <v>1.5793300098847498E-3</v>
      </c>
      <c r="CE172" s="2">
        <v>2.8319123070583703E-3</v>
      </c>
      <c r="CF172" s="2" t="e">
        <f>NA()</f>
        <v>#N/A</v>
      </c>
      <c r="CG172" s="2">
        <v>3.2026085446892299E-3</v>
      </c>
      <c r="CH172" s="2">
        <v>3.5965017053523063E-3</v>
      </c>
      <c r="CJ172" s="9">
        <f t="shared" si="141"/>
        <v>44888</v>
      </c>
      <c r="CK172" s="2">
        <f t="array" ref="CK172">PRODUCT(CD$2:CD172+1)-1</f>
        <v>-2.8966701435617859E-2</v>
      </c>
      <c r="CL172" s="2">
        <f t="array" ref="CL172">PRODUCT(CE$2:CE172+1)-1</f>
        <v>-1.5990170075156018E-2</v>
      </c>
      <c r="CM172" s="2"/>
      <c r="CN172" s="2">
        <f t="array" ref="CN172">PRODUCT(CG$2:CG172+1)-1</f>
        <v>-6.7125117993843464E-2</v>
      </c>
      <c r="CO172" s="2">
        <f t="array" ref="CO172">PRODUCT(CH$2:CH172+1)-1</f>
        <v>-7.681848982770445E-2</v>
      </c>
      <c r="CQ172" s="9">
        <f t="shared" si="142"/>
        <v>44888</v>
      </c>
      <c r="CR172" s="72">
        <f t="shared" si="143"/>
        <v>4.7851788392086592E-2</v>
      </c>
      <c r="CS172" s="72">
        <f t="shared" si="144"/>
        <v>6.0828319752548432E-2</v>
      </c>
      <c r="CT172" s="72"/>
      <c r="CU172" s="72">
        <f t="shared" si="145"/>
        <v>9.6933718338609864E-3</v>
      </c>
      <c r="CV172" s="72"/>
      <c r="CW172" s="3">
        <f t="shared" si="146"/>
        <v>44888</v>
      </c>
      <c r="CX172" s="75">
        <f t="shared" si="160"/>
        <v>92.951075759111703</v>
      </c>
      <c r="CY172" s="75">
        <f t="shared" si="161"/>
        <v>91.911977183783932</v>
      </c>
      <c r="CZ172" s="75">
        <f t="shared" si="162"/>
        <v>101.13053663642772</v>
      </c>
      <c r="DA172" s="72">
        <f>(CZ172/MAX($CZ$2:CZ172))-1</f>
        <v>-3.842825429588137E-3</v>
      </c>
      <c r="DC172" s="3">
        <f t="shared" si="147"/>
        <v>44888</v>
      </c>
      <c r="DD172" s="2">
        <f t="shared" si="148"/>
        <v>-2.0171716954675567E-3</v>
      </c>
      <c r="DE172" s="2">
        <f t="shared" si="149"/>
        <v>-7.6458939829393601E-4</v>
      </c>
      <c r="DF172" s="2" t="e">
        <f>NA()</f>
        <v>#N/A</v>
      </c>
      <c r="DG172" s="2">
        <f t="shared" si="150"/>
        <v>-3.9389316066307635E-4</v>
      </c>
      <c r="DH172" s="69"/>
      <c r="DI172" s="3">
        <f t="shared" si="179"/>
        <v>44888</v>
      </c>
      <c r="DJ172" s="2">
        <f t="shared" si="180"/>
        <v>7.2172216320534971E-2</v>
      </c>
      <c r="DK172" s="2">
        <f t="shared" si="181"/>
        <v>7.3499006058186322E-2</v>
      </c>
      <c r="DL172" s="2" t="e">
        <f>NA()</f>
        <v>#N/A</v>
      </c>
      <c r="DM172" s="2">
        <f t="shared" si="182"/>
        <v>2.2397496454056042E-2</v>
      </c>
      <c r="DO172" s="2">
        <f t="shared" si="163"/>
        <v>2.0812548922372973E-2</v>
      </c>
      <c r="DP172" s="72">
        <f t="shared" si="164"/>
        <v>-3.9389316066307635E-4</v>
      </c>
      <c r="DQ172" s="72">
        <v>1.0999999999999999E-2</v>
      </c>
      <c r="DR172" s="72">
        <f t="shared" si="169"/>
        <v>-2.0818328324197525E-4</v>
      </c>
      <c r="DS172" s="2" cm="1">
        <f t="array" ref="DS172">PRODUCT($DR$68:DR172+1)-1</f>
        <v>1.4895419110814156E-3</v>
      </c>
      <c r="DT172" s="2" cm="1">
        <f t="array" ref="DT172">PRODUCT($DP$68:DP172+1)-1</f>
        <v>1.7774690519121172E-3</v>
      </c>
      <c r="DU172" s="72">
        <f>DS172-MAX($DS$68:DS172)</f>
        <v>-2.3949064085957428E-3</v>
      </c>
    </row>
    <row r="173" spans="1:125" x14ac:dyDescent="0.3">
      <c r="A173" s="3" t="e">
        <f t="shared" si="170"/>
        <v>#N/A</v>
      </c>
      <c r="B173" s="47" t="e">
        <f>NA()</f>
        <v>#N/A</v>
      </c>
      <c r="C173" s="2" t="e">
        <f>VLOOKUP(C$1,EMD_Returns!$B:$XFD,MATCH('Headline Attribution'!$B173,EMD_Returns!$8:$8,0)-1,FALSE)/100</f>
        <v>#N/A</v>
      </c>
      <c r="D173" s="2" t="e">
        <f>VLOOKUP(D$1,EMD_Returns!$B:$XFD,MATCH('Headline Attribution'!$B173,EMD_Returns!$8:$8,0)-1,FALSE)/100</f>
        <v>#N/A</v>
      </c>
      <c r="E173" s="2" t="e">
        <f>VLOOKUP(E$1,EMD_Returns!$B:$XFD,MATCH('Headline Attribution'!$B173,EMD_Returns!$8:$8,0)-1,FALSE)/100</f>
        <v>#N/A</v>
      </c>
      <c r="F173" s="2" t="e">
        <f>VLOOKUP(F$1,EMD_Returns!$B:$XFD,MATCH('Headline Attribution'!$B173,EMD_Returns!$8:$8,0)-1,FALSE)/100</f>
        <v>#N/A</v>
      </c>
      <c r="G173" s="2"/>
      <c r="I173" s="9" t="e">
        <f t="shared" si="126"/>
        <v>#N/A</v>
      </c>
      <c r="J173" s="2" t="e">
        <f>VLOOKUP(J$1,EMD_Returns!$B:$XFD,MATCH('Headline Attribution'!$B173,EMD_Returns!$8:$8,0)-1,FALSE)/100</f>
        <v>#N/A</v>
      </c>
      <c r="K173" s="85" t="e">
        <f>VLOOKUP(K$1,EMD_Returns!$B:$XFD,MATCH('Headline Attribution'!$B173,EMD_Returns!$32:$32,0)-1,FALSE)/100</f>
        <v>#N/A</v>
      </c>
      <c r="L173" s="2">
        <f t="shared" si="171"/>
        <v>0</v>
      </c>
      <c r="M173" s="2" t="e">
        <f t="shared" si="172"/>
        <v>#N/A</v>
      </c>
      <c r="N173" s="2" t="e">
        <f t="shared" si="173"/>
        <v>#N/A</v>
      </c>
      <c r="O173" s="2" t="e">
        <f t="array" ref="O173">(PRODUCT($J$2:J173+1))-1</f>
        <v>#N/A</v>
      </c>
      <c r="P173" s="2" t="e">
        <f t="array" ref="P173">(PRODUCT($K$2:K173+1))-1</f>
        <v>#N/A</v>
      </c>
      <c r="Q173" s="69" t="e">
        <f t="shared" si="174"/>
        <v>#N/A</v>
      </c>
      <c r="R173" s="69" t="e">
        <f t="shared" si="175"/>
        <v>#N/A</v>
      </c>
      <c r="T173" s="3" t="e">
        <f t="shared" si="127"/>
        <v>#N/A</v>
      </c>
      <c r="U173" s="70" t="e">
        <f>VLOOKUP(U$1,Market_Values!B:XFD,MATCH('Headline Attribution'!$B173,EMD_Returns!$8:$8,0)-1,FALSE)</f>
        <v>#N/A</v>
      </c>
      <c r="V173" s="70" t="e">
        <f>VLOOKUP(V$1,Market_Values!$B:$XFD,MATCH('Headline Attribution'!$B173,EMD_Returns!$8:$8,0)-1,FALSE)</f>
        <v>#N/A</v>
      </c>
      <c r="W173" s="70" t="e">
        <f>VLOOKUP(W$1,Market_Values!$B:$XFD,MATCH('Headline Attribution'!$B173,EMD_Returns!$8:$8,0)-1,FALSE)</f>
        <v>#N/A</v>
      </c>
      <c r="X173" s="70" t="e">
        <f>VLOOKUP(X$1,Market_Values!$B:$XFD,MATCH('Headline Attribution'!$B173,EMD_Returns!$8:$8,0)-1,FALSE)</f>
        <v>#N/A</v>
      </c>
      <c r="Y173" s="70"/>
      <c r="Z173" s="71"/>
      <c r="AA173" s="3" t="e">
        <f t="shared" si="128"/>
        <v>#N/A</v>
      </c>
      <c r="AB173" s="72" t="e">
        <f t="shared" si="151"/>
        <v>#N/A</v>
      </c>
      <c r="AC173" s="72" t="e">
        <f t="shared" si="152"/>
        <v>#N/A</v>
      </c>
      <c r="AD173" s="72" t="e">
        <f t="shared" si="153"/>
        <v>#N/A</v>
      </c>
      <c r="AE173" s="72" t="e">
        <f t="shared" si="154"/>
        <v>#N/A</v>
      </c>
      <c r="AF173" s="72"/>
      <c r="AG173" s="2"/>
      <c r="AH173" s="9" t="e">
        <f t="shared" si="129"/>
        <v>#N/A</v>
      </c>
      <c r="AI173" s="2" t="e">
        <f t="array" ref="AI173">PRODUCT(AB$2:AB173+1)-1</f>
        <v>#N/A</v>
      </c>
      <c r="AJ173" s="2" t="e">
        <f t="array" ref="AJ173">PRODUCT($AC$2:AC173+1)-1</f>
        <v>#N/A</v>
      </c>
      <c r="AK173" s="2" t="e" cm="1">
        <f t="array" ref="AK173">PRODUCT($AD$119:AD173+1)-1</f>
        <v>#N/A</v>
      </c>
      <c r="AL173" s="2" t="e">
        <f t="array" ref="AL173">PRODUCT(AE$2:AE173+1)-1</f>
        <v>#N/A</v>
      </c>
      <c r="AM173" s="2"/>
      <c r="AN173" s="2"/>
      <c r="AO173" s="3" t="e">
        <f t="shared" si="130"/>
        <v>#N/A</v>
      </c>
      <c r="AP173" s="2" t="e">
        <f t="shared" si="155"/>
        <v>#N/A</v>
      </c>
      <c r="AQ173" s="2">
        <f t="shared" si="131"/>
        <v>0</v>
      </c>
      <c r="AR173" s="2" t="e">
        <f t="shared" si="156"/>
        <v>#N/A</v>
      </c>
      <c r="AS173" s="2" t="e">
        <f t="shared" si="176"/>
        <v>#N/A</v>
      </c>
      <c r="AT173" s="2" t="e">
        <f t="array" ref="AT173">PRODUCT($AP$2:AP173+1)-1</f>
        <v>#N/A</v>
      </c>
      <c r="AU173" s="2" t="e">
        <f t="shared" si="132"/>
        <v>#N/A</v>
      </c>
      <c r="AV173" s="69" t="e">
        <f t="shared" si="177"/>
        <v>#N/A</v>
      </c>
      <c r="AW173" s="69" t="e">
        <f t="shared" si="133"/>
        <v>#N/A</v>
      </c>
      <c r="AX173" s="2"/>
      <c r="AY173" s="2" t="e">
        <f t="shared" si="165"/>
        <v>#N/A</v>
      </c>
      <c r="AZ173" s="2" t="e">
        <f t="shared" si="166"/>
        <v>#N/A</v>
      </c>
      <c r="BA173" s="2" t="e">
        <f t="shared" si="178"/>
        <v>#N/A</v>
      </c>
      <c r="BB173" s="2" t="e">
        <f t="shared" si="167"/>
        <v>#N/A</v>
      </c>
      <c r="BC173" s="2"/>
      <c r="BD173" s="78" t="e">
        <f t="shared" si="134"/>
        <v>#N/A</v>
      </c>
      <c r="BE173" s="2" t="e">
        <f t="shared" si="168"/>
        <v>#N/A</v>
      </c>
      <c r="BF173" s="72" t="e">
        <f t="shared" si="157"/>
        <v>#N/A</v>
      </c>
      <c r="BG173" s="2" t="e" cm="1">
        <f t="array" ref="BG173">(PRODUCT(BF$2:BF173+1))-1</f>
        <v>#N/A</v>
      </c>
      <c r="BH173" s="72" t="e">
        <f t="shared" si="158"/>
        <v>#N/A</v>
      </c>
      <c r="BI173" s="73" t="e">
        <f t="shared" si="159"/>
        <v>#N/A</v>
      </c>
      <c r="BJ173" s="74" t="e">
        <f>SUM($BI$2:BI173)</f>
        <v>#N/A</v>
      </c>
      <c r="BK173" s="72" t="e">
        <f t="shared" si="135"/>
        <v>#N/A</v>
      </c>
      <c r="BL173" s="2" t="e">
        <f>SUM($BK$2:BK173)</f>
        <v>#N/A</v>
      </c>
      <c r="BM173" s="2"/>
      <c r="BN173" s="79" t="e">
        <f t="shared" si="136"/>
        <v>#N/A</v>
      </c>
      <c r="BO173" s="2" t="e">
        <f t="array" ref="BO173">(PRODUCT(AB$2:AB173+1)-1)-(PRODUCT($K$2:$K173+1)-1)</f>
        <v>#N/A</v>
      </c>
      <c r="BP173" s="2" t="e">
        <f t="array" ref="BP173">AJ173-(PRODUCT($K$2:K173+1)-1)</f>
        <v>#N/A</v>
      </c>
      <c r="BQ173" s="2" t="e" cm="1">
        <f t="array" ref="BQ173">AK173-(PRODUCT($L$2:L173+1)-1)</f>
        <v>#N/A</v>
      </c>
      <c r="BR173" s="2" t="e">
        <f t="array" ref="BR173">(PRODUCT(AE$2:AE173+1)-1)-(PRODUCT($K$2:$K173+1)-1)</f>
        <v>#N/A</v>
      </c>
      <c r="BS173" s="2"/>
      <c r="BT173" s="3" t="e">
        <f t="shared" si="137"/>
        <v>#N/A</v>
      </c>
      <c r="BU173" s="2" t="e">
        <f t="shared" si="138"/>
        <v>#N/A</v>
      </c>
      <c r="BV173" s="2" t="e">
        <f t="shared" si="139"/>
        <v>#N/A</v>
      </c>
      <c r="BW173" s="2" t="e" cm="1">
        <f t="array" ref="BW173">PRODUCT($BU$2:BU173+1)-1</f>
        <v>#N/A</v>
      </c>
      <c r="BX173" s="2" t="e">
        <f t="array" ref="BX173">BW173-(PRODUCT($K$2:K173+1)-1)</f>
        <v>#N/A</v>
      </c>
      <c r="BY173" s="2" t="e">
        <f t="shared" si="140"/>
        <v>#N/A</v>
      </c>
      <c r="BZ173" s="2"/>
      <c r="CC173" s="3">
        <v>44889</v>
      </c>
      <c r="CD173" s="2">
        <v>3.0539270771543499E-3</v>
      </c>
      <c r="CE173" s="2">
        <v>4.46297971560017E-3</v>
      </c>
      <c r="CF173" s="2" t="e">
        <f>NA()</f>
        <v>#N/A</v>
      </c>
      <c r="CG173" s="2">
        <v>4.1143230422449103E-3</v>
      </c>
      <c r="CH173" s="2">
        <v>3.7555208801669515E-3</v>
      </c>
      <c r="CJ173" s="9">
        <f t="shared" si="141"/>
        <v>44889</v>
      </c>
      <c r="CK173" s="2">
        <f t="array" ref="CK173">PRODUCT(CD$2:CD173+1)-1</f>
        <v>-2.6001236552313567E-2</v>
      </c>
      <c r="CL173" s="2">
        <f t="array" ref="CL173">PRODUCT(CE$2:CE173+1)-1</f>
        <v>-1.1598554164250263E-2</v>
      </c>
      <c r="CM173" s="2"/>
      <c r="CN173" s="2">
        <f t="array" ref="CN173">PRODUCT(CG$2:CG173+1)-1</f>
        <v>-6.3286969371273982E-2</v>
      </c>
      <c r="CO173" s="2">
        <f t="array" ref="CO173">PRODUCT(CH$2:CH173+1)-1</f>
        <v>-7.3351462390068289E-2</v>
      </c>
      <c r="CQ173" s="9">
        <f t="shared" si="142"/>
        <v>44889</v>
      </c>
      <c r="CR173" s="72">
        <f t="shared" si="143"/>
        <v>4.7350225837754722E-2</v>
      </c>
      <c r="CS173" s="72">
        <f t="shared" si="144"/>
        <v>6.1752908225818026E-2</v>
      </c>
      <c r="CT173" s="72"/>
      <c r="CU173" s="72">
        <f t="shared" si="145"/>
        <v>1.0064493018794307E-2</v>
      </c>
      <c r="CV173" s="72"/>
      <c r="CW173" s="3">
        <f t="shared" si="146"/>
        <v>44889</v>
      </c>
      <c r="CX173" s="75">
        <f t="shared" si="160"/>
        <v>93.333506511908865</v>
      </c>
      <c r="CY173" s="75">
        <f t="shared" si="161"/>
        <v>92.257154533235067</v>
      </c>
      <c r="CZ173" s="75">
        <f t="shared" si="162"/>
        <v>101.16668672919677</v>
      </c>
      <c r="DA173" s="72">
        <f>(CZ173/MAX($CZ$2:CZ173))-1</f>
        <v>-3.4867393702138205E-3</v>
      </c>
      <c r="DC173" s="3">
        <f t="shared" si="147"/>
        <v>44889</v>
      </c>
      <c r="DD173" s="2">
        <f t="shared" si="148"/>
        <v>-7.0159380301260165E-4</v>
      </c>
      <c r="DE173" s="2">
        <f t="shared" si="149"/>
        <v>7.0745883543321848E-4</v>
      </c>
      <c r="DF173" s="2" t="e">
        <f>NA()</f>
        <v>#N/A</v>
      </c>
      <c r="DG173" s="2">
        <f t="shared" si="150"/>
        <v>3.5880216207795877E-4</v>
      </c>
      <c r="DH173" s="69"/>
      <c r="DI173" s="3">
        <f t="shared" si="179"/>
        <v>44889</v>
      </c>
      <c r="DJ173" s="2">
        <f t="shared" si="180"/>
        <v>7.1045550974274826E-2</v>
      </c>
      <c r="DK173" s="2">
        <f t="shared" si="181"/>
        <v>7.179015674150814E-2</v>
      </c>
      <c r="DL173" s="2" t="e">
        <f>NA()</f>
        <v>#N/A</v>
      </c>
      <c r="DM173" s="2">
        <f t="shared" si="182"/>
        <v>2.211793944890323E-2</v>
      </c>
      <c r="DO173" s="2">
        <f t="shared" si="163"/>
        <v>2.0771703170169419E-2</v>
      </c>
      <c r="DP173" s="72">
        <f t="shared" si="164"/>
        <v>3.5880216207795877E-4</v>
      </c>
      <c r="DQ173" s="72">
        <v>1.0999999999999999E-2</v>
      </c>
      <c r="DR173" s="72">
        <f t="shared" si="169"/>
        <v>1.9000963717436729E-4</v>
      </c>
      <c r="DS173" s="2" cm="1">
        <f t="array" ref="DS173">PRODUCT($DR$68:DR173+1)-1</f>
        <v>1.6798345755737465E-3</v>
      </c>
      <c r="DT173" s="2" cm="1">
        <f t="array" ref="DT173">PRODUCT($DP$68:DP173+1)-1</f>
        <v>2.1369089737288682E-3</v>
      </c>
      <c r="DU173" s="72">
        <f>DS173-MAX($DS$68:DS173)</f>
        <v>-2.2046137441034119E-3</v>
      </c>
    </row>
    <row r="174" spans="1:125" x14ac:dyDescent="0.3">
      <c r="A174" s="3" t="e">
        <f t="shared" si="170"/>
        <v>#N/A</v>
      </c>
      <c r="B174" s="47" t="e">
        <f>NA()</f>
        <v>#N/A</v>
      </c>
      <c r="C174" s="2" t="e">
        <f>VLOOKUP(C$1,EMD_Returns!$B:$XFD,MATCH('Headline Attribution'!$B174,EMD_Returns!$8:$8,0)-1,FALSE)/100</f>
        <v>#N/A</v>
      </c>
      <c r="D174" s="2" t="e">
        <f>VLOOKUP(D$1,EMD_Returns!$B:$XFD,MATCH('Headline Attribution'!$B174,EMD_Returns!$8:$8,0)-1,FALSE)/100</f>
        <v>#N/A</v>
      </c>
      <c r="E174" s="2" t="e">
        <f>VLOOKUP(E$1,EMD_Returns!$B:$XFD,MATCH('Headline Attribution'!$B174,EMD_Returns!$8:$8,0)-1,FALSE)/100</f>
        <v>#N/A</v>
      </c>
      <c r="F174" s="2" t="e">
        <f>VLOOKUP(F$1,EMD_Returns!$B:$XFD,MATCH('Headline Attribution'!$B174,EMD_Returns!$8:$8,0)-1,FALSE)/100</f>
        <v>#N/A</v>
      </c>
      <c r="G174" s="2"/>
      <c r="I174" s="9" t="e">
        <f t="shared" si="126"/>
        <v>#N/A</v>
      </c>
      <c r="J174" s="2" t="e">
        <f>VLOOKUP(J$1,EMD_Returns!$B:$XFD,MATCH('Headline Attribution'!$B174,EMD_Returns!$8:$8,0)-1,FALSE)/100</f>
        <v>#N/A</v>
      </c>
      <c r="K174" s="85" t="e">
        <f>VLOOKUP(K$1,EMD_Returns!$B:$XFD,MATCH('Headline Attribution'!$B174,EMD_Returns!$32:$32,0)-1,FALSE)/100</f>
        <v>#N/A</v>
      </c>
      <c r="L174" s="2">
        <f t="shared" si="171"/>
        <v>0</v>
      </c>
      <c r="M174" s="2" t="e">
        <f t="shared" si="172"/>
        <v>#N/A</v>
      </c>
      <c r="N174" s="2" t="e">
        <f t="shared" si="173"/>
        <v>#N/A</v>
      </c>
      <c r="O174" s="2" t="e">
        <f t="array" ref="O174">(PRODUCT($J$2:J174+1))-1</f>
        <v>#N/A</v>
      </c>
      <c r="P174" s="2" t="e">
        <f t="array" ref="P174">(PRODUCT($K$2:K174+1))-1</f>
        <v>#N/A</v>
      </c>
      <c r="Q174" s="69" t="e">
        <f t="shared" si="174"/>
        <v>#N/A</v>
      </c>
      <c r="R174" s="69" t="e">
        <f t="shared" si="175"/>
        <v>#N/A</v>
      </c>
      <c r="T174" s="3" t="e">
        <f t="shared" si="127"/>
        <v>#N/A</v>
      </c>
      <c r="U174" s="70" t="e">
        <f>VLOOKUP(U$1,Market_Values!B:XFD,MATCH('Headline Attribution'!$B174,EMD_Returns!$8:$8,0)-1,FALSE)</f>
        <v>#N/A</v>
      </c>
      <c r="V174" s="70" t="e">
        <f>VLOOKUP(V$1,Market_Values!$B:$XFD,MATCH('Headline Attribution'!$B174,EMD_Returns!$8:$8,0)-1,FALSE)</f>
        <v>#N/A</v>
      </c>
      <c r="W174" s="70" t="e">
        <f>VLOOKUP(W$1,Market_Values!$B:$XFD,MATCH('Headline Attribution'!$B174,EMD_Returns!$8:$8,0)-1,FALSE)</f>
        <v>#N/A</v>
      </c>
      <c r="X174" s="70" t="e">
        <f>VLOOKUP(X$1,Market_Values!$B:$XFD,MATCH('Headline Attribution'!$B174,EMD_Returns!$8:$8,0)-1,FALSE)</f>
        <v>#N/A</v>
      </c>
      <c r="Y174" s="70"/>
      <c r="Z174" s="71"/>
      <c r="AA174" s="3" t="e">
        <f t="shared" si="128"/>
        <v>#N/A</v>
      </c>
      <c r="AB174" s="72" t="e">
        <f t="shared" si="151"/>
        <v>#N/A</v>
      </c>
      <c r="AC174" s="72" t="e">
        <f t="shared" si="152"/>
        <v>#N/A</v>
      </c>
      <c r="AD174" s="72" t="e">
        <f t="shared" si="153"/>
        <v>#N/A</v>
      </c>
      <c r="AE174" s="72" t="e">
        <f t="shared" si="154"/>
        <v>#N/A</v>
      </c>
      <c r="AF174" s="72"/>
      <c r="AG174" s="2"/>
      <c r="AH174" s="9" t="e">
        <f t="shared" si="129"/>
        <v>#N/A</v>
      </c>
      <c r="AI174" s="2" t="e">
        <f t="array" ref="AI174">PRODUCT(AB$2:AB174+1)-1</f>
        <v>#N/A</v>
      </c>
      <c r="AJ174" s="2" t="e">
        <f t="array" ref="AJ174">PRODUCT($AC$2:AC174+1)-1</f>
        <v>#N/A</v>
      </c>
      <c r="AK174" s="2" t="e" cm="1">
        <f t="array" ref="AK174">PRODUCT($AD$119:AD174+1)-1</f>
        <v>#N/A</v>
      </c>
      <c r="AL174" s="2" t="e">
        <f t="array" ref="AL174">PRODUCT(AE$2:AE174+1)-1</f>
        <v>#N/A</v>
      </c>
      <c r="AM174" s="2"/>
      <c r="AN174" s="2"/>
      <c r="AO174" s="3" t="e">
        <f t="shared" si="130"/>
        <v>#N/A</v>
      </c>
      <c r="AP174" s="2" t="e">
        <f t="shared" si="155"/>
        <v>#N/A</v>
      </c>
      <c r="AQ174" s="2">
        <f t="shared" si="131"/>
        <v>0</v>
      </c>
      <c r="AR174" s="2" t="e">
        <f t="shared" si="156"/>
        <v>#N/A</v>
      </c>
      <c r="AS174" s="2" t="e">
        <f t="shared" si="176"/>
        <v>#N/A</v>
      </c>
      <c r="AT174" s="2" t="e">
        <f t="array" ref="AT174">PRODUCT($AP$2:AP174+1)-1</f>
        <v>#N/A</v>
      </c>
      <c r="AU174" s="2" t="e">
        <f t="shared" si="132"/>
        <v>#N/A</v>
      </c>
      <c r="AV174" s="69" t="e">
        <f t="shared" si="177"/>
        <v>#N/A</v>
      </c>
      <c r="AW174" s="69" t="e">
        <f t="shared" si="133"/>
        <v>#N/A</v>
      </c>
      <c r="AX174" s="2"/>
      <c r="AY174" s="2" t="e">
        <f t="shared" si="165"/>
        <v>#N/A</v>
      </c>
      <c r="AZ174" s="2" t="e">
        <f t="shared" si="166"/>
        <v>#N/A</v>
      </c>
      <c r="BA174" s="2" t="e">
        <f t="shared" si="178"/>
        <v>#N/A</v>
      </c>
      <c r="BB174" s="2" t="e">
        <f t="shared" si="167"/>
        <v>#N/A</v>
      </c>
      <c r="BC174" s="2"/>
      <c r="BD174" s="78" t="e">
        <f t="shared" si="134"/>
        <v>#N/A</v>
      </c>
      <c r="BE174" s="2" t="e">
        <f t="shared" si="168"/>
        <v>#N/A</v>
      </c>
      <c r="BF174" s="72" t="e">
        <f t="shared" si="157"/>
        <v>#N/A</v>
      </c>
      <c r="BG174" s="2" t="e" cm="1">
        <f t="array" ref="BG174">(PRODUCT(BF$2:BF174+1))-1</f>
        <v>#N/A</v>
      </c>
      <c r="BH174" s="72" t="e">
        <f t="shared" si="158"/>
        <v>#N/A</v>
      </c>
      <c r="BI174" s="73" t="e">
        <f t="shared" si="159"/>
        <v>#N/A</v>
      </c>
      <c r="BJ174" s="74" t="e">
        <f>SUM($BI$2:BI174)</f>
        <v>#N/A</v>
      </c>
      <c r="BK174" s="72" t="e">
        <f t="shared" si="135"/>
        <v>#N/A</v>
      </c>
      <c r="BL174" s="2" t="e">
        <f>SUM($BK$2:BK174)</f>
        <v>#N/A</v>
      </c>
      <c r="BM174" s="2"/>
      <c r="BN174" s="79" t="e">
        <f t="shared" si="136"/>
        <v>#N/A</v>
      </c>
      <c r="BO174" s="2" t="e">
        <f t="array" ref="BO174">(PRODUCT(AB$2:AB174+1)-1)-(PRODUCT($K$2:$K174+1)-1)</f>
        <v>#N/A</v>
      </c>
      <c r="BP174" s="2" t="e">
        <f t="array" ref="BP174">AJ174-(PRODUCT($K$2:K174+1)-1)</f>
        <v>#N/A</v>
      </c>
      <c r="BQ174" s="2" t="e" cm="1">
        <f t="array" ref="BQ174">AK174-(PRODUCT($L$2:L174+1)-1)</f>
        <v>#N/A</v>
      </c>
      <c r="BR174" s="2" t="e">
        <f t="array" ref="BR174">(PRODUCT(AE$2:AE174+1)-1)-(PRODUCT($K$2:$K174+1)-1)</f>
        <v>#N/A</v>
      </c>
      <c r="BS174" s="2"/>
      <c r="BT174" s="3" t="e">
        <f t="shared" si="137"/>
        <v>#N/A</v>
      </c>
      <c r="BU174" s="2" t="e">
        <f t="shared" si="138"/>
        <v>#N/A</v>
      </c>
      <c r="BV174" s="2" t="e">
        <f t="shared" si="139"/>
        <v>#N/A</v>
      </c>
      <c r="BW174" s="2" t="e" cm="1">
        <f t="array" ref="BW174">PRODUCT($BU$2:BU174+1)-1</f>
        <v>#N/A</v>
      </c>
      <c r="BX174" s="2" t="e">
        <f t="array" ref="BX174">BW174-(PRODUCT($K$2:K174+1)-1)</f>
        <v>#N/A</v>
      </c>
      <c r="BY174" s="2" t="e">
        <f t="shared" si="140"/>
        <v>#N/A</v>
      </c>
      <c r="BZ174" s="2"/>
      <c r="CC174" s="3">
        <v>44890</v>
      </c>
      <c r="CD174" s="2">
        <v>4.1696710977381403E-3</v>
      </c>
      <c r="CE174" s="2">
        <v>1.7576382379211899E-3</v>
      </c>
      <c r="CF174" s="2" t="e">
        <f>NA()</f>
        <v>#N/A</v>
      </c>
      <c r="CG174" s="2">
        <v>6.2184813892573998E-4</v>
      </c>
      <c r="CH174" s="2">
        <v>6.9164492925466448E-4</v>
      </c>
      <c r="CJ174" s="9">
        <f t="shared" si="141"/>
        <v>44890</v>
      </c>
      <c r="CK174" s="2">
        <f t="array" ref="CK174">PRODUCT(CD$2:CD174+1)-1</f>
        <v>-2.1939982059133056E-2</v>
      </c>
      <c r="CL174" s="2">
        <f t="array" ref="CL174">PRODUCT(CE$2:CE174+1)-1</f>
        <v>-9.8613019886327757E-3</v>
      </c>
      <c r="CM174" s="2"/>
      <c r="CN174" s="2">
        <f t="array" ref="CN174">PRODUCT(CG$2:CG174+1)-1</f>
        <v>-6.2704476116470009E-2</v>
      </c>
      <c r="CO174" s="2">
        <f t="array" ref="CO174">PRODUCT(CH$2:CH174+1)-1</f>
        <v>-7.2710550627829162E-2</v>
      </c>
      <c r="CQ174" s="9">
        <f t="shared" si="142"/>
        <v>44890</v>
      </c>
      <c r="CR174" s="72">
        <f t="shared" si="143"/>
        <v>5.0770568568696106E-2</v>
      </c>
      <c r="CS174" s="72">
        <f t="shared" si="144"/>
        <v>6.2849248639196387E-2</v>
      </c>
      <c r="CT174" s="72"/>
      <c r="CU174" s="72">
        <f t="shared" si="145"/>
        <v>1.0006074511359153E-2</v>
      </c>
      <c r="CV174" s="72"/>
      <c r="CW174" s="3">
        <f t="shared" si="146"/>
        <v>44890</v>
      </c>
      <c r="CX174" s="75">
        <f t="shared" si="160"/>
        <v>93.391545779232715</v>
      </c>
      <c r="CY174" s="75">
        <f t="shared" si="161"/>
        <v>92.320963726355444</v>
      </c>
      <c r="CZ174" s="75">
        <f t="shared" si="162"/>
        <v>101.15963049958027</v>
      </c>
      <c r="DA174" s="72">
        <f>(CZ174/MAX($CZ$2:CZ174))-1</f>
        <v>-3.5562447243004947E-3</v>
      </c>
      <c r="DC174" s="3">
        <f t="shared" si="147"/>
        <v>44890</v>
      </c>
      <c r="DD174" s="2">
        <f t="shared" si="148"/>
        <v>3.4780261684834758E-3</v>
      </c>
      <c r="DE174" s="2">
        <f t="shared" si="149"/>
        <v>1.0659933086665254E-3</v>
      </c>
      <c r="DF174" s="2" t="e">
        <f>NA()</f>
        <v>#N/A</v>
      </c>
      <c r="DG174" s="2">
        <f t="shared" si="150"/>
        <v>-6.9796790328924491E-5</v>
      </c>
      <c r="DH174" s="69"/>
      <c r="DI174" s="3">
        <f t="shared" si="179"/>
        <v>44890</v>
      </c>
      <c r="DJ174" s="2">
        <f t="shared" si="180"/>
        <v>7.0786467596808261E-2</v>
      </c>
      <c r="DK174" s="2">
        <f t="shared" si="181"/>
        <v>7.1852948422255272E-2</v>
      </c>
      <c r="DL174" s="2" t="e">
        <f>NA()</f>
        <v>#N/A</v>
      </c>
      <c r="DM174" s="2">
        <f t="shared" si="182"/>
        <v>2.1081570822128672E-2</v>
      </c>
      <c r="DO174" s="2">
        <f t="shared" si="163"/>
        <v>2.0771960675200107E-2</v>
      </c>
      <c r="DP174" s="72">
        <f t="shared" si="164"/>
        <v>-6.9796790328924491E-5</v>
      </c>
      <c r="DQ174" s="72">
        <v>1.0999999999999999E-2</v>
      </c>
      <c r="DR174" s="72">
        <f t="shared" si="169"/>
        <v>-3.6961589982924088E-5</v>
      </c>
      <c r="DS174" s="2" cm="1">
        <f t="array" ref="DS174">PRODUCT($DR$68:DR174+1)-1</f>
        <v>1.6428108962340815E-3</v>
      </c>
      <c r="DT174" s="2" cm="1">
        <f t="array" ref="DT174">PRODUCT($DP$68:DP174+1)-1</f>
        <v>2.0669630340124368E-3</v>
      </c>
      <c r="DU174" s="72">
        <f>DS174-MAX($DS$68:DS174)</f>
        <v>-2.2416374234430769E-3</v>
      </c>
    </row>
    <row r="175" spans="1:125" x14ac:dyDescent="0.3">
      <c r="A175" s="3" t="e">
        <f t="shared" si="170"/>
        <v>#N/A</v>
      </c>
      <c r="B175" s="47" t="e">
        <f>NA()</f>
        <v>#N/A</v>
      </c>
      <c r="C175" s="2" t="e">
        <f>VLOOKUP(C$1,EMD_Returns!$B:$XFD,MATCH('Headline Attribution'!$B175,EMD_Returns!$8:$8,0)-1,FALSE)/100</f>
        <v>#N/A</v>
      </c>
      <c r="D175" s="2" t="e">
        <f>VLOOKUP(D$1,EMD_Returns!$B:$XFD,MATCH('Headline Attribution'!$B175,EMD_Returns!$8:$8,0)-1,FALSE)/100</f>
        <v>#N/A</v>
      </c>
      <c r="E175" s="2" t="e">
        <f>VLOOKUP(E$1,EMD_Returns!$B:$XFD,MATCH('Headline Attribution'!$B175,EMD_Returns!$8:$8,0)-1,FALSE)/100</f>
        <v>#N/A</v>
      </c>
      <c r="F175" s="2" t="e">
        <f>VLOOKUP(F$1,EMD_Returns!$B:$XFD,MATCH('Headline Attribution'!$B175,EMD_Returns!$8:$8,0)-1,FALSE)/100</f>
        <v>#N/A</v>
      </c>
      <c r="G175" s="2"/>
      <c r="I175" s="9" t="e">
        <f t="shared" si="126"/>
        <v>#N/A</v>
      </c>
      <c r="J175" s="2" t="e">
        <f>VLOOKUP(J$1,EMD_Returns!$B:$XFD,MATCH('Headline Attribution'!$B175,EMD_Returns!$8:$8,0)-1,FALSE)/100</f>
        <v>#N/A</v>
      </c>
      <c r="K175" s="85" t="e">
        <f>VLOOKUP(K$1,EMD_Returns!$B:$XFD,MATCH('Headline Attribution'!$B175,EMD_Returns!$32:$32,0)-1,FALSE)/100</f>
        <v>#N/A</v>
      </c>
      <c r="L175" s="2">
        <f t="shared" si="171"/>
        <v>0</v>
      </c>
      <c r="M175" s="2" t="e">
        <f t="shared" si="172"/>
        <v>#N/A</v>
      </c>
      <c r="N175" s="2" t="e">
        <f t="shared" si="173"/>
        <v>#N/A</v>
      </c>
      <c r="O175" s="2" t="e">
        <f t="array" ref="O175">(PRODUCT($J$2:J175+1))-1</f>
        <v>#N/A</v>
      </c>
      <c r="P175" s="2" t="e">
        <f t="array" ref="P175">(PRODUCT($K$2:K175+1))-1</f>
        <v>#N/A</v>
      </c>
      <c r="Q175" s="69" t="e">
        <f t="shared" si="174"/>
        <v>#N/A</v>
      </c>
      <c r="R175" s="69" t="e">
        <f t="shared" si="175"/>
        <v>#N/A</v>
      </c>
      <c r="T175" s="3" t="e">
        <f t="shared" si="127"/>
        <v>#N/A</v>
      </c>
      <c r="U175" s="70" t="e">
        <f>VLOOKUP(U$1,Market_Values!B:XFD,MATCH('Headline Attribution'!$B175,EMD_Returns!$8:$8,0)-1,FALSE)</f>
        <v>#N/A</v>
      </c>
      <c r="V175" s="70" t="e">
        <f>VLOOKUP(V$1,Market_Values!$B:$XFD,MATCH('Headline Attribution'!$B175,EMD_Returns!$8:$8,0)-1,FALSE)</f>
        <v>#N/A</v>
      </c>
      <c r="W175" s="70" t="e">
        <f>VLOOKUP(W$1,Market_Values!$B:$XFD,MATCH('Headline Attribution'!$B175,EMD_Returns!$8:$8,0)-1,FALSE)</f>
        <v>#N/A</v>
      </c>
      <c r="X175" s="70" t="e">
        <f>VLOOKUP(X$1,Market_Values!$B:$XFD,MATCH('Headline Attribution'!$B175,EMD_Returns!$8:$8,0)-1,FALSE)</f>
        <v>#N/A</v>
      </c>
      <c r="Y175" s="70"/>
      <c r="Z175" s="71"/>
      <c r="AA175" s="3" t="e">
        <f t="shared" si="128"/>
        <v>#N/A</v>
      </c>
      <c r="AB175" s="72" t="e">
        <f t="shared" si="151"/>
        <v>#N/A</v>
      </c>
      <c r="AC175" s="72" t="e">
        <f t="shared" si="152"/>
        <v>#N/A</v>
      </c>
      <c r="AD175" s="72" t="e">
        <f t="shared" si="153"/>
        <v>#N/A</v>
      </c>
      <c r="AE175" s="72" t="e">
        <f t="shared" si="154"/>
        <v>#N/A</v>
      </c>
      <c r="AF175" s="72"/>
      <c r="AG175" s="2"/>
      <c r="AH175" s="9" t="e">
        <f t="shared" si="129"/>
        <v>#N/A</v>
      </c>
      <c r="AI175" s="2" t="e">
        <f t="array" ref="AI175">PRODUCT(AB$2:AB175+1)-1</f>
        <v>#N/A</v>
      </c>
      <c r="AJ175" s="2" t="e">
        <f t="array" ref="AJ175">PRODUCT($AC$2:AC175+1)-1</f>
        <v>#N/A</v>
      </c>
      <c r="AK175" s="2" t="e" cm="1">
        <f t="array" ref="AK175">PRODUCT($AD$119:AD175+1)-1</f>
        <v>#N/A</v>
      </c>
      <c r="AL175" s="2" t="e">
        <f t="array" ref="AL175">PRODUCT(AE$2:AE175+1)-1</f>
        <v>#N/A</v>
      </c>
      <c r="AM175" s="2"/>
      <c r="AN175" s="2"/>
      <c r="AO175" s="3" t="e">
        <f t="shared" si="130"/>
        <v>#N/A</v>
      </c>
      <c r="AP175" s="2" t="e">
        <f t="shared" si="155"/>
        <v>#N/A</v>
      </c>
      <c r="AQ175" s="2">
        <f t="shared" si="131"/>
        <v>0</v>
      </c>
      <c r="AR175" s="2" t="e">
        <f t="shared" si="156"/>
        <v>#N/A</v>
      </c>
      <c r="AS175" s="2" t="e">
        <f t="shared" si="176"/>
        <v>#N/A</v>
      </c>
      <c r="AT175" s="2" t="e">
        <f t="array" ref="AT175">PRODUCT($AP$2:AP175+1)-1</f>
        <v>#N/A</v>
      </c>
      <c r="AU175" s="2" t="e">
        <f t="shared" si="132"/>
        <v>#N/A</v>
      </c>
      <c r="AV175" s="69" t="e">
        <f t="shared" si="177"/>
        <v>#N/A</v>
      </c>
      <c r="AW175" s="69" t="e">
        <f t="shared" si="133"/>
        <v>#N/A</v>
      </c>
      <c r="AX175" s="2"/>
      <c r="AY175" s="2" t="e">
        <f t="shared" si="165"/>
        <v>#N/A</v>
      </c>
      <c r="AZ175" s="2" t="e">
        <f t="shared" si="166"/>
        <v>#N/A</v>
      </c>
      <c r="BA175" s="2" t="e">
        <f t="shared" si="178"/>
        <v>#N/A</v>
      </c>
      <c r="BB175" s="2" t="e">
        <f t="shared" si="167"/>
        <v>#N/A</v>
      </c>
      <c r="BC175" s="2"/>
      <c r="BD175" s="78" t="e">
        <f t="shared" si="134"/>
        <v>#N/A</v>
      </c>
      <c r="BE175" s="2" t="e">
        <f t="shared" si="168"/>
        <v>#N/A</v>
      </c>
      <c r="BF175" s="72" t="e">
        <f t="shared" si="157"/>
        <v>#N/A</v>
      </c>
      <c r="BG175" s="2" t="e" cm="1">
        <f t="array" ref="BG175">(PRODUCT(BF$2:BF175+1))-1</f>
        <v>#N/A</v>
      </c>
      <c r="BH175" s="72" t="e">
        <f t="shared" si="158"/>
        <v>#N/A</v>
      </c>
      <c r="BI175" s="73" t="e">
        <f t="shared" si="159"/>
        <v>#N/A</v>
      </c>
      <c r="BJ175" s="74" t="e">
        <f>SUM($BI$2:BI175)</f>
        <v>#N/A</v>
      </c>
      <c r="BK175" s="72" t="e">
        <f t="shared" si="135"/>
        <v>#N/A</v>
      </c>
      <c r="BL175" s="2" t="e">
        <f>SUM($BK$2:BK175)</f>
        <v>#N/A</v>
      </c>
      <c r="BM175" s="2"/>
      <c r="BN175" s="79" t="e">
        <f t="shared" si="136"/>
        <v>#N/A</v>
      </c>
      <c r="BO175" s="2" t="e">
        <f t="array" ref="BO175">(PRODUCT(AB$2:AB175+1)-1)-(PRODUCT($K$2:$K175+1)-1)</f>
        <v>#N/A</v>
      </c>
      <c r="BP175" s="2" t="e">
        <f t="array" ref="BP175">AJ175-(PRODUCT($K$2:K175+1)-1)</f>
        <v>#N/A</v>
      </c>
      <c r="BQ175" s="2" t="e" cm="1">
        <f t="array" ref="BQ175">AK175-(PRODUCT($L$2:L175+1)-1)</f>
        <v>#N/A</v>
      </c>
      <c r="BR175" s="2" t="e">
        <f t="array" ref="BR175">(PRODUCT(AE$2:AE175+1)-1)-(PRODUCT($K$2:$K175+1)-1)</f>
        <v>#N/A</v>
      </c>
      <c r="BS175" s="2"/>
      <c r="BT175" s="3" t="e">
        <f t="shared" si="137"/>
        <v>#N/A</v>
      </c>
      <c r="BU175" s="2" t="e">
        <f t="shared" si="138"/>
        <v>#N/A</v>
      </c>
      <c r="BV175" s="2" t="e">
        <f t="shared" si="139"/>
        <v>#N/A</v>
      </c>
      <c r="BW175" s="2" t="e" cm="1">
        <f t="array" ref="BW175">PRODUCT($BU$2:BU175+1)-1</f>
        <v>#N/A</v>
      </c>
      <c r="BX175" s="2" t="e">
        <f t="array" ref="BX175">BW175-(PRODUCT($K$2:K175+1)-1)</f>
        <v>#N/A</v>
      </c>
      <c r="BY175" s="2" t="e">
        <f t="shared" si="140"/>
        <v>#N/A</v>
      </c>
      <c r="BZ175" s="2"/>
      <c r="CC175" s="3">
        <v>44893</v>
      </c>
      <c r="CD175" s="2">
        <v>-1.1456787538882801E-2</v>
      </c>
      <c r="CE175" s="2">
        <v>-8.84086904608938E-3</v>
      </c>
      <c r="CF175" s="2" t="e">
        <f>NA()</f>
        <v>#N/A</v>
      </c>
      <c r="CG175" s="2">
        <v>-1.10676578510656E-2</v>
      </c>
      <c r="CH175" s="2">
        <v>-1.1354884575129787E-2</v>
      </c>
      <c r="CJ175" s="9">
        <f t="shared" si="141"/>
        <v>44893</v>
      </c>
      <c r="CK175" s="2">
        <f t="array" ref="CK175">PRODUCT(CD$2:CD175+1)-1</f>
        <v>-3.3145407884957456E-2</v>
      </c>
      <c r="CL175" s="2">
        <f t="array" ref="CL175">PRODUCT(CE$2:CE175+1)-1</f>
        <v>-1.8614988555216705E-2</v>
      </c>
      <c r="CM175" s="2"/>
      <c r="CN175" s="2">
        <f t="array" ref="CN175">PRODUCT(CG$2:CG175+1)-1</f>
        <v>-7.3078142280148195E-2</v>
      </c>
      <c r="CO175" s="2">
        <f t="array" ref="CO175">PRODUCT(CH$2:CH175+1)-1</f>
        <v>-8.3239815293185804E-2</v>
      </c>
      <c r="CQ175" s="9">
        <f t="shared" si="142"/>
        <v>44893</v>
      </c>
      <c r="CR175" s="72">
        <f t="shared" si="143"/>
        <v>5.0094407408228347E-2</v>
      </c>
      <c r="CS175" s="72">
        <f t="shared" si="144"/>
        <v>6.4624826737969099E-2</v>
      </c>
      <c r="CT175" s="72"/>
      <c r="CU175" s="72">
        <f t="shared" si="145"/>
        <v>1.0161673013037609E-2</v>
      </c>
      <c r="CV175" s="72"/>
      <c r="CW175" s="3">
        <f t="shared" si="146"/>
        <v>44893</v>
      </c>
      <c r="CX175" s="75">
        <f t="shared" si="160"/>
        <v>92.357920104366045</v>
      </c>
      <c r="CY175" s="75">
        <f t="shared" si="161"/>
        <v>91.27266983937794</v>
      </c>
      <c r="CZ175" s="75">
        <f t="shared" si="162"/>
        <v>101.18901996281902</v>
      </c>
      <c r="DA175" s="72">
        <f>(CZ175/MAX($CZ$2:CZ175))-1</f>
        <v>-3.2667522956456585E-3</v>
      </c>
      <c r="DC175" s="3">
        <f t="shared" si="147"/>
        <v>44893</v>
      </c>
      <c r="DD175" s="2">
        <f t="shared" si="148"/>
        <v>-1.0190296375301409E-4</v>
      </c>
      <c r="DE175" s="2">
        <f t="shared" si="149"/>
        <v>2.5140155290404066E-3</v>
      </c>
      <c r="DF175" s="2" t="e">
        <f>NA()</f>
        <v>#N/A</v>
      </c>
      <c r="DG175" s="2">
        <f t="shared" si="150"/>
        <v>2.8722672406418688E-4</v>
      </c>
      <c r="DH175" s="69"/>
      <c r="DI175" s="3">
        <f t="shared" si="179"/>
        <v>44893</v>
      </c>
      <c r="DJ175" s="2">
        <f t="shared" si="180"/>
        <v>6.9701594186392782E-2</v>
      </c>
      <c r="DK175" s="2">
        <f t="shared" si="181"/>
        <v>7.2248505798662294E-2</v>
      </c>
      <c r="DL175" s="2" t="e">
        <f>NA()</f>
        <v>#N/A</v>
      </c>
      <c r="DM175" s="2">
        <f t="shared" si="182"/>
        <v>2.0845965208585251E-2</v>
      </c>
      <c r="DO175" s="2">
        <f t="shared" si="163"/>
        <v>2.0764129993465368E-2</v>
      </c>
      <c r="DP175" s="72">
        <f t="shared" si="164"/>
        <v>2.8722672406418688E-4</v>
      </c>
      <c r="DQ175" s="72">
        <v>1.0999999999999999E-2</v>
      </c>
      <c r="DR175" s="72">
        <f t="shared" si="169"/>
        <v>1.5216115318582443E-4</v>
      </c>
      <c r="DS175" s="2" cm="1">
        <f t="array" ref="DS175">PRODUCT($DR$68:DR175+1)-1</f>
        <v>1.7952220214203507E-3</v>
      </c>
      <c r="DT175" s="2" cm="1">
        <f t="array" ref="DT175">PRODUCT($DP$68:DP175+1)-1</f>
        <v>2.3547834450976524E-3</v>
      </c>
      <c r="DU175" s="72">
        <f>DS175-MAX($DS$68:DS175)</f>
        <v>-2.0892262982568077E-3</v>
      </c>
    </row>
    <row r="176" spans="1:125" x14ac:dyDescent="0.3">
      <c r="A176" s="3" t="e">
        <f t="shared" si="170"/>
        <v>#N/A</v>
      </c>
      <c r="B176" s="47" t="e">
        <f>NA()</f>
        <v>#N/A</v>
      </c>
      <c r="C176" s="2" t="e">
        <f>VLOOKUP(C$1,EMD_Returns!$B:$XFD,MATCH('Headline Attribution'!$B176,EMD_Returns!$8:$8,0)-1,FALSE)/100</f>
        <v>#N/A</v>
      </c>
      <c r="D176" s="2" t="e">
        <f>VLOOKUP(D$1,EMD_Returns!$B:$XFD,MATCH('Headline Attribution'!$B176,EMD_Returns!$8:$8,0)-1,FALSE)/100</f>
        <v>#N/A</v>
      </c>
      <c r="E176" s="2" t="e">
        <f>VLOOKUP(E$1,EMD_Returns!$B:$XFD,MATCH('Headline Attribution'!$B176,EMD_Returns!$8:$8,0)-1,FALSE)/100</f>
        <v>#N/A</v>
      </c>
      <c r="F176" s="2" t="e">
        <f>VLOOKUP(F$1,EMD_Returns!$B:$XFD,MATCH('Headline Attribution'!$B176,EMD_Returns!$8:$8,0)-1,FALSE)/100</f>
        <v>#N/A</v>
      </c>
      <c r="G176" s="2"/>
      <c r="I176" s="9" t="e">
        <f t="shared" si="126"/>
        <v>#N/A</v>
      </c>
      <c r="J176" s="2" t="e">
        <f>VLOOKUP(J$1,EMD_Returns!$B:$XFD,MATCH('Headline Attribution'!$B176,EMD_Returns!$8:$8,0)-1,FALSE)/100</f>
        <v>#N/A</v>
      </c>
      <c r="K176" s="85" t="e">
        <f>VLOOKUP(K$1,EMD_Returns!$B:$XFD,MATCH('Headline Attribution'!$B176,EMD_Returns!$32:$32,0)-1,FALSE)/100</f>
        <v>#N/A</v>
      </c>
      <c r="L176" s="2">
        <f t="shared" si="171"/>
        <v>0</v>
      </c>
      <c r="M176" s="2" t="e">
        <f t="shared" si="172"/>
        <v>#N/A</v>
      </c>
      <c r="N176" s="2" t="e">
        <f t="shared" si="173"/>
        <v>#N/A</v>
      </c>
      <c r="O176" s="2" t="e">
        <f t="array" ref="O176">(PRODUCT($J$2:J176+1))-1</f>
        <v>#N/A</v>
      </c>
      <c r="P176" s="2" t="e">
        <f t="array" ref="P176">(PRODUCT($K$2:K176+1))-1</f>
        <v>#N/A</v>
      </c>
      <c r="Q176" s="69" t="e">
        <f t="shared" si="174"/>
        <v>#N/A</v>
      </c>
      <c r="R176" s="69" t="e">
        <f t="shared" si="175"/>
        <v>#N/A</v>
      </c>
      <c r="T176" s="3" t="e">
        <f t="shared" si="127"/>
        <v>#N/A</v>
      </c>
      <c r="U176" s="70" t="e">
        <f>VLOOKUP(U$1,Market_Values!B:XFD,MATCH('Headline Attribution'!$B176,EMD_Returns!$8:$8,0)-1,FALSE)</f>
        <v>#N/A</v>
      </c>
      <c r="V176" s="70" t="e">
        <f>VLOOKUP(V$1,Market_Values!$B:$XFD,MATCH('Headline Attribution'!$B176,EMD_Returns!$8:$8,0)-1,FALSE)</f>
        <v>#N/A</v>
      </c>
      <c r="W176" s="70" t="e">
        <f>VLOOKUP(W$1,Market_Values!$B:$XFD,MATCH('Headline Attribution'!$B176,EMD_Returns!$8:$8,0)-1,FALSE)</f>
        <v>#N/A</v>
      </c>
      <c r="X176" s="70" t="e">
        <f>VLOOKUP(X$1,Market_Values!$B:$XFD,MATCH('Headline Attribution'!$B176,EMD_Returns!$8:$8,0)-1,FALSE)</f>
        <v>#N/A</v>
      </c>
      <c r="Y176" s="70"/>
      <c r="Z176" s="71"/>
      <c r="AA176" s="3" t="e">
        <f t="shared" si="128"/>
        <v>#N/A</v>
      </c>
      <c r="AB176" s="72" t="e">
        <f t="shared" si="151"/>
        <v>#N/A</v>
      </c>
      <c r="AC176" s="72" t="e">
        <f t="shared" si="152"/>
        <v>#N/A</v>
      </c>
      <c r="AD176" s="72" t="e">
        <f t="shared" si="153"/>
        <v>#N/A</v>
      </c>
      <c r="AE176" s="72" t="e">
        <f t="shared" si="154"/>
        <v>#N/A</v>
      </c>
      <c r="AF176" s="72"/>
      <c r="AG176" s="2"/>
      <c r="AH176" s="9" t="e">
        <f t="shared" si="129"/>
        <v>#N/A</v>
      </c>
      <c r="AI176" s="2" t="e">
        <f t="array" ref="AI176">PRODUCT(AB$2:AB176+1)-1</f>
        <v>#N/A</v>
      </c>
      <c r="AJ176" s="2" t="e">
        <f t="array" ref="AJ176">PRODUCT($AC$2:AC176+1)-1</f>
        <v>#N/A</v>
      </c>
      <c r="AK176" s="2" t="e" cm="1">
        <f t="array" ref="AK176">PRODUCT($AD$119:AD176+1)-1</f>
        <v>#N/A</v>
      </c>
      <c r="AL176" s="2" t="e">
        <f t="array" ref="AL176">PRODUCT(AE$2:AE176+1)-1</f>
        <v>#N/A</v>
      </c>
      <c r="AM176" s="2"/>
      <c r="AN176" s="2"/>
      <c r="AO176" s="3" t="e">
        <f t="shared" si="130"/>
        <v>#N/A</v>
      </c>
      <c r="AP176" s="2" t="e">
        <f t="shared" si="155"/>
        <v>#N/A</v>
      </c>
      <c r="AQ176" s="2">
        <f t="shared" si="131"/>
        <v>0</v>
      </c>
      <c r="AR176" s="2" t="e">
        <f t="shared" si="156"/>
        <v>#N/A</v>
      </c>
      <c r="AS176" s="2" t="e">
        <f t="shared" si="176"/>
        <v>#N/A</v>
      </c>
      <c r="AT176" s="2" t="e">
        <f t="array" ref="AT176">PRODUCT($AP$2:AP176+1)-1</f>
        <v>#N/A</v>
      </c>
      <c r="AU176" s="2" t="e">
        <f t="shared" si="132"/>
        <v>#N/A</v>
      </c>
      <c r="AV176" s="69" t="e">
        <f t="shared" si="177"/>
        <v>#N/A</v>
      </c>
      <c r="AW176" s="69" t="e">
        <f t="shared" si="133"/>
        <v>#N/A</v>
      </c>
      <c r="AX176" s="2"/>
      <c r="AY176" s="2" t="e">
        <f t="shared" si="165"/>
        <v>#N/A</v>
      </c>
      <c r="AZ176" s="2" t="e">
        <f t="shared" si="166"/>
        <v>#N/A</v>
      </c>
      <c r="BA176" s="2" t="e">
        <f t="shared" si="178"/>
        <v>#N/A</v>
      </c>
      <c r="BB176" s="2" t="e">
        <f t="shared" si="167"/>
        <v>#N/A</v>
      </c>
      <c r="BC176" s="2"/>
      <c r="BD176" s="78" t="e">
        <f t="shared" si="134"/>
        <v>#N/A</v>
      </c>
      <c r="BE176" s="2" t="e">
        <f t="shared" si="168"/>
        <v>#N/A</v>
      </c>
      <c r="BF176" s="72" t="e">
        <f t="shared" si="157"/>
        <v>#N/A</v>
      </c>
      <c r="BG176" s="2" t="e" cm="1">
        <f t="array" ref="BG176">(PRODUCT(BF$2:BF176+1))-1</f>
        <v>#N/A</v>
      </c>
      <c r="BH176" s="72" t="e">
        <f t="shared" si="158"/>
        <v>#N/A</v>
      </c>
      <c r="BI176" s="73" t="e">
        <f t="shared" si="159"/>
        <v>#N/A</v>
      </c>
      <c r="BJ176" s="74" t="e">
        <f>SUM($BI$2:BI176)</f>
        <v>#N/A</v>
      </c>
      <c r="BK176" s="72" t="e">
        <f t="shared" si="135"/>
        <v>#N/A</v>
      </c>
      <c r="BL176" s="2" t="e">
        <f>SUM($BK$2:BK176)</f>
        <v>#N/A</v>
      </c>
      <c r="BM176" s="2"/>
      <c r="BN176" s="79" t="e">
        <f t="shared" si="136"/>
        <v>#N/A</v>
      </c>
      <c r="BO176" s="2" t="e">
        <f t="array" ref="BO176">(PRODUCT(AB$2:AB176+1)-1)-(PRODUCT($K$2:$K176+1)-1)</f>
        <v>#N/A</v>
      </c>
      <c r="BP176" s="2" t="e">
        <f t="array" ref="BP176">AJ176-(PRODUCT($K$2:K176+1)-1)</f>
        <v>#N/A</v>
      </c>
      <c r="BQ176" s="2" t="e" cm="1">
        <f t="array" ref="BQ176">AK176-(PRODUCT($L$2:L176+1)-1)</f>
        <v>#N/A</v>
      </c>
      <c r="BR176" s="2" t="e">
        <f t="array" ref="BR176">(PRODUCT(AE$2:AE176+1)-1)-(PRODUCT($K$2:$K176+1)-1)</f>
        <v>#N/A</v>
      </c>
      <c r="BS176" s="2"/>
      <c r="BT176" s="3" t="e">
        <f t="shared" si="137"/>
        <v>#N/A</v>
      </c>
      <c r="BU176" s="2" t="e">
        <f t="shared" si="138"/>
        <v>#N/A</v>
      </c>
      <c r="BV176" s="2" t="e">
        <f t="shared" si="139"/>
        <v>#N/A</v>
      </c>
      <c r="BW176" s="2" t="e" cm="1">
        <f t="array" ref="BW176">PRODUCT($BU$2:BU176+1)-1</f>
        <v>#N/A</v>
      </c>
      <c r="BX176" s="2" t="e">
        <f t="array" ref="BX176">BW176-(PRODUCT($K$2:K176+1)-1)</f>
        <v>#N/A</v>
      </c>
      <c r="BY176" s="2" t="e">
        <f t="shared" si="140"/>
        <v>#N/A</v>
      </c>
      <c r="BZ176" s="2"/>
      <c r="CC176" s="3">
        <v>44894</v>
      </c>
      <c r="CD176" s="2">
        <v>8.8034722141163702E-3</v>
      </c>
      <c r="CE176" s="2">
        <v>8.0344762630013599E-4</v>
      </c>
      <c r="CF176" s="2" t="e">
        <f>NA()</f>
        <v>#N/A</v>
      </c>
      <c r="CG176" s="2">
        <v>4.5524108664758397E-3</v>
      </c>
      <c r="CH176" s="2">
        <v>3.5554490252476256E-3</v>
      </c>
      <c r="CJ176" s="9">
        <f t="shared" si="141"/>
        <v>44894</v>
      </c>
      <c r="CK176" s="2">
        <f t="array" ref="CK176">PRODUCT(CD$2:CD176+1)-1</f>
        <v>-2.4633730348181837E-2</v>
      </c>
      <c r="CL176" s="2">
        <f t="array" ref="CL176">PRODUCT(CE$2:CE176+1)-1</f>
        <v>-1.7826497097284899E-2</v>
      </c>
      <c r="CM176" s="2"/>
      <c r="CN176" s="2">
        <f t="array" ref="CN176">PRODUCT(CG$2:CG176+1)-1</f>
        <v>-6.8858413142690367E-2</v>
      </c>
      <c r="CO176" s="2">
        <f t="array" ref="CO176">PRODUCT(CH$2:CH176+1)-1</f>
        <v>-7.998032118808418E-2</v>
      </c>
      <c r="CQ176" s="9">
        <f t="shared" si="142"/>
        <v>44894</v>
      </c>
      <c r="CR176" s="72">
        <f t="shared" si="143"/>
        <v>5.5346590839902343E-2</v>
      </c>
      <c r="CS176" s="72">
        <f t="shared" si="144"/>
        <v>6.2153824090799281E-2</v>
      </c>
      <c r="CT176" s="72"/>
      <c r="CU176" s="72">
        <f t="shared" si="145"/>
        <v>1.1121908045393814E-2</v>
      </c>
      <c r="CV176" s="72"/>
      <c r="CW176" s="3">
        <f t="shared" si="146"/>
        <v>44894</v>
      </c>
      <c r="CX176" s="75">
        <f t="shared" si="160"/>
        <v>92.778371303454264</v>
      </c>
      <c r="CY176" s="75">
        <f t="shared" si="161"/>
        <v>91.597185164390112</v>
      </c>
      <c r="CZ176" s="75">
        <f t="shared" si="162"/>
        <v>101.2895441458646</v>
      </c>
      <c r="DA176" s="72">
        <f>(CZ176/MAX($CZ$2:CZ176))-1</f>
        <v>-2.276567832186438E-3</v>
      </c>
      <c r="DC176" s="3">
        <f t="shared" si="147"/>
        <v>44894</v>
      </c>
      <c r="DD176" s="2">
        <f t="shared" si="148"/>
        <v>5.2480231888687445E-3</v>
      </c>
      <c r="DE176" s="2">
        <f t="shared" si="149"/>
        <v>-2.7520013989474896E-3</v>
      </c>
      <c r="DF176" s="2" t="e">
        <f>NA()</f>
        <v>#N/A</v>
      </c>
      <c r="DG176" s="2">
        <f t="shared" si="150"/>
        <v>9.9696184122821403E-4</v>
      </c>
      <c r="DH176" s="69"/>
      <c r="DI176" s="3">
        <f t="shared" si="179"/>
        <v>44894</v>
      </c>
      <c r="DJ176" s="2">
        <f t="shared" si="180"/>
        <v>7.1798814325240365E-2</v>
      </c>
      <c r="DK176" s="2">
        <f t="shared" si="181"/>
        <v>7.2615147141485925E-2</v>
      </c>
      <c r="DL176" s="2" t="e">
        <f>NA()</f>
        <v>#N/A</v>
      </c>
      <c r="DM176" s="2">
        <f t="shared" si="182"/>
        <v>2.1128497707929988E-2</v>
      </c>
      <c r="DO176" s="2">
        <f t="shared" si="163"/>
        <v>2.0781092093844732E-2</v>
      </c>
      <c r="DP176" s="72">
        <f t="shared" si="164"/>
        <v>9.9696184122821403E-4</v>
      </c>
      <c r="DQ176" s="72">
        <v>1.0999999999999999E-2</v>
      </c>
      <c r="DR176" s="72">
        <f t="shared" si="169"/>
        <v>5.2771914988811424E-4</v>
      </c>
      <c r="DS176" s="2" cm="1">
        <f t="array" ref="DS176">PRODUCT($DR$68:DR176+1)-1</f>
        <v>2.3238885443472856E-3</v>
      </c>
      <c r="DT176" s="2" cm="1">
        <f t="array" ref="DT176">PRODUCT($DP$68:DP176+1)-1</f>
        <v>3.3540929155648769E-3</v>
      </c>
      <c r="DU176" s="72">
        <f>DS176-MAX($DS$68:DS176)</f>
        <v>-1.5605597753298728E-3</v>
      </c>
    </row>
    <row r="177" spans="1:125" x14ac:dyDescent="0.3">
      <c r="A177" s="3" t="e">
        <f t="shared" si="170"/>
        <v>#N/A</v>
      </c>
      <c r="B177" s="47" t="e">
        <f>NA()</f>
        <v>#N/A</v>
      </c>
      <c r="C177" s="2" t="e">
        <f>VLOOKUP(C$1,EMD_Returns!$B:$XFD,MATCH('Headline Attribution'!$B177,EMD_Returns!$8:$8,0)-1,FALSE)/100</f>
        <v>#N/A</v>
      </c>
      <c r="D177" s="2" t="e">
        <f>VLOOKUP(D$1,EMD_Returns!$B:$XFD,MATCH('Headline Attribution'!$B177,EMD_Returns!$8:$8,0)-1,FALSE)/100</f>
        <v>#N/A</v>
      </c>
      <c r="E177" s="2" t="e">
        <f>VLOOKUP(E$1,EMD_Returns!$B:$XFD,MATCH('Headline Attribution'!$B177,EMD_Returns!$8:$8,0)-1,FALSE)/100</f>
        <v>#N/A</v>
      </c>
      <c r="F177" s="2" t="e">
        <f>VLOOKUP(F$1,EMD_Returns!$B:$XFD,MATCH('Headline Attribution'!$B177,EMD_Returns!$8:$8,0)-1,FALSE)/100</f>
        <v>#N/A</v>
      </c>
      <c r="G177" s="2"/>
      <c r="I177" s="9" t="e">
        <f t="shared" si="126"/>
        <v>#N/A</v>
      </c>
      <c r="J177" s="2" t="e">
        <f>VLOOKUP(J$1,EMD_Returns!$B:$XFD,MATCH('Headline Attribution'!$B177,EMD_Returns!$8:$8,0)-1,FALSE)/100</f>
        <v>#N/A</v>
      </c>
      <c r="K177" s="85" t="e">
        <f>VLOOKUP(K$1,EMD_Returns!$B:$XFD,MATCH('Headline Attribution'!$B177,EMD_Returns!$32:$32,0)-1,FALSE)/100</f>
        <v>#N/A</v>
      </c>
      <c r="L177" s="2">
        <f t="shared" si="171"/>
        <v>0</v>
      </c>
      <c r="M177" s="2" t="e">
        <f t="shared" si="172"/>
        <v>#N/A</v>
      </c>
      <c r="N177" s="2" t="e">
        <f t="shared" si="173"/>
        <v>#N/A</v>
      </c>
      <c r="O177" s="2" t="e">
        <f t="array" ref="O177">(PRODUCT($J$2:J177+1))-1</f>
        <v>#N/A</v>
      </c>
      <c r="P177" s="2" t="e">
        <f t="array" ref="P177">(PRODUCT($K$2:K177+1))-1</f>
        <v>#N/A</v>
      </c>
      <c r="Q177" s="69" t="e">
        <f t="shared" si="174"/>
        <v>#N/A</v>
      </c>
      <c r="R177" s="69" t="e">
        <f t="shared" si="175"/>
        <v>#N/A</v>
      </c>
      <c r="T177" s="3" t="e">
        <f t="shared" si="127"/>
        <v>#N/A</v>
      </c>
      <c r="U177" s="70" t="e">
        <f>VLOOKUP(U$1,Market_Values!B:XFD,MATCH('Headline Attribution'!$B177,EMD_Returns!$8:$8,0)-1,FALSE)</f>
        <v>#N/A</v>
      </c>
      <c r="V177" s="70" t="e">
        <f>VLOOKUP(V$1,Market_Values!$B:$XFD,MATCH('Headline Attribution'!$B177,EMD_Returns!$8:$8,0)-1,FALSE)</f>
        <v>#N/A</v>
      </c>
      <c r="W177" s="70" t="e">
        <f>VLOOKUP(W$1,Market_Values!$B:$XFD,MATCH('Headline Attribution'!$B177,EMD_Returns!$8:$8,0)-1,FALSE)</f>
        <v>#N/A</v>
      </c>
      <c r="X177" s="70" t="e">
        <f>VLOOKUP(X$1,Market_Values!$B:$XFD,MATCH('Headline Attribution'!$B177,EMD_Returns!$8:$8,0)-1,FALSE)</f>
        <v>#N/A</v>
      </c>
      <c r="Y177" s="70"/>
      <c r="Z177" s="71"/>
      <c r="AA177" s="3" t="e">
        <f t="shared" si="128"/>
        <v>#N/A</v>
      </c>
      <c r="AB177" s="72" t="e">
        <f t="shared" si="151"/>
        <v>#N/A</v>
      </c>
      <c r="AC177" s="72" t="e">
        <f t="shared" si="152"/>
        <v>#N/A</v>
      </c>
      <c r="AD177" s="72" t="e">
        <f t="shared" si="153"/>
        <v>#N/A</v>
      </c>
      <c r="AE177" s="72" t="e">
        <f t="shared" si="154"/>
        <v>#N/A</v>
      </c>
      <c r="AF177" s="72"/>
      <c r="AG177" s="2"/>
      <c r="AH177" s="9" t="e">
        <f t="shared" si="129"/>
        <v>#N/A</v>
      </c>
      <c r="AI177" s="2" t="e">
        <f t="array" ref="AI177">PRODUCT(AB$2:AB177+1)-1</f>
        <v>#N/A</v>
      </c>
      <c r="AJ177" s="2" t="e">
        <f t="array" ref="AJ177">PRODUCT($AC$2:AC177+1)-1</f>
        <v>#N/A</v>
      </c>
      <c r="AK177" s="2" t="e" cm="1">
        <f t="array" ref="AK177">PRODUCT($AD$119:AD177+1)-1</f>
        <v>#N/A</v>
      </c>
      <c r="AL177" s="2" t="e">
        <f t="array" ref="AL177">PRODUCT(AE$2:AE177+1)-1</f>
        <v>#N/A</v>
      </c>
      <c r="AM177" s="2"/>
      <c r="AN177" s="2"/>
      <c r="AO177" s="3" t="e">
        <f t="shared" si="130"/>
        <v>#N/A</v>
      </c>
      <c r="AP177" s="2" t="e">
        <f t="shared" si="155"/>
        <v>#N/A</v>
      </c>
      <c r="AQ177" s="2">
        <f t="shared" si="131"/>
        <v>0</v>
      </c>
      <c r="AR177" s="2" t="e">
        <f t="shared" si="156"/>
        <v>#N/A</v>
      </c>
      <c r="AS177" s="2" t="e">
        <f t="shared" si="176"/>
        <v>#N/A</v>
      </c>
      <c r="AT177" s="2" t="e">
        <f t="array" ref="AT177">PRODUCT($AP$2:AP177+1)-1</f>
        <v>#N/A</v>
      </c>
      <c r="AU177" s="2" t="e">
        <f t="shared" si="132"/>
        <v>#N/A</v>
      </c>
      <c r="AV177" s="69" t="e">
        <f t="shared" si="177"/>
        <v>#N/A</v>
      </c>
      <c r="AW177" s="69" t="e">
        <f t="shared" si="133"/>
        <v>#N/A</v>
      </c>
      <c r="AX177" s="2"/>
      <c r="AY177" s="2" t="e">
        <f t="shared" si="165"/>
        <v>#N/A</v>
      </c>
      <c r="AZ177" s="2" t="e">
        <f t="shared" si="166"/>
        <v>#N/A</v>
      </c>
      <c r="BA177" s="2" t="e">
        <f t="shared" si="178"/>
        <v>#N/A</v>
      </c>
      <c r="BB177" s="2" t="e">
        <f t="shared" si="167"/>
        <v>#N/A</v>
      </c>
      <c r="BC177" s="2"/>
      <c r="BD177" s="78" t="e">
        <f t="shared" si="134"/>
        <v>#N/A</v>
      </c>
      <c r="BE177" s="2" t="e">
        <f t="shared" si="168"/>
        <v>#N/A</v>
      </c>
      <c r="BF177" s="72" t="e">
        <f t="shared" si="157"/>
        <v>#N/A</v>
      </c>
      <c r="BG177" s="2" t="e" cm="1">
        <f t="array" ref="BG177">(PRODUCT(BF$2:BF177+1))-1</f>
        <v>#N/A</v>
      </c>
      <c r="BH177" s="72" t="e">
        <f t="shared" si="158"/>
        <v>#N/A</v>
      </c>
      <c r="BI177" s="73" t="e">
        <f t="shared" si="159"/>
        <v>#N/A</v>
      </c>
      <c r="BJ177" s="74" t="e">
        <f>SUM($BI$2:BI177)</f>
        <v>#N/A</v>
      </c>
      <c r="BK177" s="72" t="e">
        <f t="shared" si="135"/>
        <v>#N/A</v>
      </c>
      <c r="BL177" s="2" t="e">
        <f>SUM($BK$2:BK177)</f>
        <v>#N/A</v>
      </c>
      <c r="BM177" s="2"/>
      <c r="BN177" s="79" t="e">
        <f t="shared" si="136"/>
        <v>#N/A</v>
      </c>
      <c r="BO177" s="2" t="e">
        <f t="array" ref="BO177">(PRODUCT(AB$2:AB177+1)-1)-(PRODUCT($K$2:$K177+1)-1)</f>
        <v>#N/A</v>
      </c>
      <c r="BP177" s="2" t="e">
        <f t="array" ref="BP177">AJ177-(PRODUCT($K$2:K177+1)-1)</f>
        <v>#N/A</v>
      </c>
      <c r="BQ177" s="2" t="e" cm="1">
        <f t="array" ref="BQ177">AK177-(PRODUCT($L$2:L177+1)-1)</f>
        <v>#N/A</v>
      </c>
      <c r="BR177" s="2" t="e">
        <f t="array" ref="BR177">(PRODUCT(AE$2:AE177+1)-1)-(PRODUCT($K$2:$K177+1)-1)</f>
        <v>#N/A</v>
      </c>
      <c r="BS177" s="2"/>
      <c r="BT177" s="3" t="e">
        <f t="shared" si="137"/>
        <v>#N/A</v>
      </c>
      <c r="BU177" s="2" t="e">
        <f t="shared" si="138"/>
        <v>#N/A</v>
      </c>
      <c r="BV177" s="2" t="e">
        <f t="shared" si="139"/>
        <v>#N/A</v>
      </c>
      <c r="BW177" s="2" t="e" cm="1">
        <f t="array" ref="BW177">PRODUCT($BU$2:BU177+1)-1</f>
        <v>#N/A</v>
      </c>
      <c r="BX177" s="2" t="e">
        <f t="array" ref="BX177">BW177-(PRODUCT($K$2:K177+1)-1)</f>
        <v>#N/A</v>
      </c>
      <c r="BY177" s="2" t="e">
        <f t="shared" si="140"/>
        <v>#N/A</v>
      </c>
      <c r="BZ177" s="2"/>
      <c r="CC177" s="3">
        <v>44895</v>
      </c>
      <c r="CD177" s="2">
        <v>1.79167036188577E-2</v>
      </c>
      <c r="CE177" s="2">
        <v>1.34144699699392E-2</v>
      </c>
      <c r="CF177" s="2" t="e">
        <f>NA()</f>
        <v>#N/A</v>
      </c>
      <c r="CG177" s="2">
        <v>1.8976735372502999E-2</v>
      </c>
      <c r="CH177" s="2">
        <v>1.8039356182742328E-2</v>
      </c>
      <c r="CJ177" s="9">
        <f t="shared" si="141"/>
        <v>44895</v>
      </c>
      <c r="CK177" s="2">
        <f t="array" ref="CK177">PRODUCT(CD$2:CD177+1)-1</f>
        <v>-7.158381974999406E-3</v>
      </c>
      <c r="CL177" s="2">
        <f t="array" ref="CL177">PRODUCT(CE$2:CE177+1)-1</f>
        <v>-4.65116013732636E-3</v>
      </c>
      <c r="CM177" s="2"/>
      <c r="CN177" s="2">
        <f t="array" ref="CN177">PRODUCT(CG$2:CG177+1)-1</f>
        <v>-5.1188385654566737E-2</v>
      </c>
      <c r="CO177" s="2">
        <f t="array" ref="CO177">PRODUCT(CH$2:CH177+1)-1</f>
        <v>-6.3383758506863841E-2</v>
      </c>
      <c r="CQ177" s="9">
        <f t="shared" si="142"/>
        <v>44895</v>
      </c>
      <c r="CR177" s="72">
        <f t="shared" si="143"/>
        <v>5.6225376531864435E-2</v>
      </c>
      <c r="CS177" s="72">
        <f t="shared" si="144"/>
        <v>5.8732598369537481E-2</v>
      </c>
      <c r="CT177" s="72"/>
      <c r="CU177" s="72">
        <f t="shared" si="145"/>
        <v>1.2195372852297104E-2</v>
      </c>
      <c r="CV177" s="72"/>
      <c r="CW177" s="3">
        <f t="shared" si="146"/>
        <v>44895</v>
      </c>
      <c r="CX177" s="75">
        <f t="shared" si="160"/>
        <v>94.539001903971737</v>
      </c>
      <c r="CY177" s="75">
        <f t="shared" si="161"/>
        <v>93.24953941290714</v>
      </c>
      <c r="CZ177" s="75">
        <f t="shared" si="162"/>
        <v>101.38280842906353</v>
      </c>
      <c r="DA177" s="72">
        <f>(CZ177/MAX($CZ$2:CZ177))-1</f>
        <v>-1.3578949176563659E-3</v>
      </c>
      <c r="DC177" s="3">
        <f t="shared" si="147"/>
        <v>44895</v>
      </c>
      <c r="DD177" s="2">
        <f t="shared" si="148"/>
        <v>-1.2265256388462736E-4</v>
      </c>
      <c r="DE177" s="2">
        <f t="shared" si="149"/>
        <v>-4.6248862128031275E-3</v>
      </c>
      <c r="DF177" s="2" t="e">
        <f>NA()</f>
        <v>#N/A</v>
      </c>
      <c r="DG177" s="2">
        <f t="shared" si="150"/>
        <v>9.3737918976067106E-4</v>
      </c>
      <c r="DH177" s="69"/>
      <c r="DI177" s="3">
        <f t="shared" si="179"/>
        <v>44895</v>
      </c>
      <c r="DJ177" s="2">
        <f t="shared" si="180"/>
        <v>7.1702105501519356E-2</v>
      </c>
      <c r="DK177" s="2">
        <f t="shared" si="181"/>
        <v>7.4190088056646133E-2</v>
      </c>
      <c r="DL177" s="2" t="e">
        <f>NA()</f>
        <v>#N/A</v>
      </c>
      <c r="DM177" s="2">
        <f t="shared" si="182"/>
        <v>2.1351828674904899E-2</v>
      </c>
      <c r="DO177" s="2">
        <f t="shared" si="163"/>
        <v>2.0570920550319883E-2</v>
      </c>
      <c r="DP177" s="72">
        <f t="shared" si="164"/>
        <v>9.3737918976067106E-4</v>
      </c>
      <c r="DQ177" s="72">
        <v>1.0999999999999999E-2</v>
      </c>
      <c r="DR177" s="72">
        <f t="shared" si="169"/>
        <v>5.0124986201490341E-4</v>
      </c>
      <c r="DS177" s="2" cm="1">
        <f t="array" ref="DS177">PRODUCT($DR$68:DR177+1)-1</f>
        <v>2.8263032551745226E-3</v>
      </c>
      <c r="DT177" s="2" cm="1">
        <f t="array" ref="DT177">PRODUCT($DP$68:DP177+1)-1</f>
        <v>4.2946161622250401E-3</v>
      </c>
      <c r="DU177" s="72">
        <f>DS177-MAX($DS$68:DS177)</f>
        <v>-1.0581450645026358E-3</v>
      </c>
    </row>
    <row r="178" spans="1:125" x14ac:dyDescent="0.3">
      <c r="A178" s="3" t="e">
        <f t="shared" si="170"/>
        <v>#N/A</v>
      </c>
      <c r="B178" s="47" t="e">
        <f>NA()</f>
        <v>#N/A</v>
      </c>
      <c r="C178" s="2" t="e">
        <f>VLOOKUP(C$1,EMD_Returns!$B:$XFD,MATCH('Headline Attribution'!$B178,EMD_Returns!$8:$8,0)-1,FALSE)/100</f>
        <v>#N/A</v>
      </c>
      <c r="D178" s="2" t="e">
        <f>VLOOKUP(D$1,EMD_Returns!$B:$XFD,MATCH('Headline Attribution'!$B178,EMD_Returns!$8:$8,0)-1,FALSE)/100</f>
        <v>#N/A</v>
      </c>
      <c r="E178" s="2" t="e">
        <f>VLOOKUP(E$1,EMD_Returns!$B:$XFD,MATCH('Headline Attribution'!$B178,EMD_Returns!$8:$8,0)-1,FALSE)/100</f>
        <v>#N/A</v>
      </c>
      <c r="F178" s="2" t="e">
        <f>VLOOKUP(F$1,EMD_Returns!$B:$XFD,MATCH('Headline Attribution'!$B178,EMD_Returns!$8:$8,0)-1,FALSE)/100</f>
        <v>#N/A</v>
      </c>
      <c r="G178" s="2"/>
      <c r="I178" s="9" t="e">
        <f t="shared" si="126"/>
        <v>#N/A</v>
      </c>
      <c r="J178" s="2" t="e">
        <f>VLOOKUP(J$1,EMD_Returns!$B:$XFD,MATCH('Headline Attribution'!$B178,EMD_Returns!$8:$8,0)-1,FALSE)/100</f>
        <v>#N/A</v>
      </c>
      <c r="K178" s="85" t="e">
        <f>VLOOKUP(K$1,EMD_Returns!$B:$XFD,MATCH('Headline Attribution'!$B178,EMD_Returns!$32:$32,0)-1,FALSE)/100</f>
        <v>#N/A</v>
      </c>
      <c r="L178" s="2">
        <f t="shared" si="171"/>
        <v>0</v>
      </c>
      <c r="M178" s="2" t="e">
        <f t="shared" si="172"/>
        <v>#N/A</v>
      </c>
      <c r="N178" s="2" t="e">
        <f t="shared" si="173"/>
        <v>#N/A</v>
      </c>
      <c r="O178" s="2" t="e">
        <f t="array" ref="O178">(PRODUCT($J$2:J178+1))-1</f>
        <v>#N/A</v>
      </c>
      <c r="P178" s="2" t="e">
        <f t="array" ref="P178">(PRODUCT($K$2:K178+1))-1</f>
        <v>#N/A</v>
      </c>
      <c r="Q178" s="69" t="e">
        <f t="shared" si="174"/>
        <v>#N/A</v>
      </c>
      <c r="R178" s="69" t="e">
        <f t="shared" si="175"/>
        <v>#N/A</v>
      </c>
      <c r="T178" s="3" t="e">
        <f t="shared" si="127"/>
        <v>#N/A</v>
      </c>
      <c r="U178" s="70" t="e">
        <f>VLOOKUP(U$1,Market_Values!B:XFD,MATCH('Headline Attribution'!$B178,EMD_Returns!$8:$8,0)-1,FALSE)</f>
        <v>#N/A</v>
      </c>
      <c r="V178" s="70" t="e">
        <f>VLOOKUP(V$1,Market_Values!$B:$XFD,MATCH('Headline Attribution'!$B178,EMD_Returns!$8:$8,0)-1,FALSE)</f>
        <v>#N/A</v>
      </c>
      <c r="W178" s="70" t="e">
        <f>VLOOKUP(W$1,Market_Values!$B:$XFD,MATCH('Headline Attribution'!$B178,EMD_Returns!$8:$8,0)-1,FALSE)</f>
        <v>#N/A</v>
      </c>
      <c r="X178" s="70" t="e">
        <f>VLOOKUP(X$1,Market_Values!$B:$XFD,MATCH('Headline Attribution'!$B178,EMD_Returns!$8:$8,0)-1,FALSE)</f>
        <v>#N/A</v>
      </c>
      <c r="Y178" s="70"/>
      <c r="Z178" s="71"/>
      <c r="AA178" s="3" t="e">
        <f t="shared" si="128"/>
        <v>#N/A</v>
      </c>
      <c r="AB178" s="72" t="e">
        <f t="shared" si="151"/>
        <v>#N/A</v>
      </c>
      <c r="AC178" s="72" t="e">
        <f t="shared" si="152"/>
        <v>#N/A</v>
      </c>
      <c r="AD178" s="72" t="e">
        <f t="shared" si="153"/>
        <v>#N/A</v>
      </c>
      <c r="AE178" s="72" t="e">
        <f t="shared" si="154"/>
        <v>#N/A</v>
      </c>
      <c r="AF178" s="72"/>
      <c r="AG178" s="2"/>
      <c r="AH178" s="9" t="e">
        <f t="shared" si="129"/>
        <v>#N/A</v>
      </c>
      <c r="AI178" s="2" t="e">
        <f t="array" ref="AI178">PRODUCT(AB$2:AB178+1)-1</f>
        <v>#N/A</v>
      </c>
      <c r="AJ178" s="2" t="e">
        <f t="array" ref="AJ178">PRODUCT($AC$2:AC178+1)-1</f>
        <v>#N/A</v>
      </c>
      <c r="AK178" s="2" t="e" cm="1">
        <f t="array" ref="AK178">PRODUCT($AD$119:AD178+1)-1</f>
        <v>#N/A</v>
      </c>
      <c r="AL178" s="2" t="e">
        <f t="array" ref="AL178">PRODUCT(AE$2:AE178+1)-1</f>
        <v>#N/A</v>
      </c>
      <c r="AM178" s="2"/>
      <c r="AN178" s="2"/>
      <c r="AO178" s="3" t="e">
        <f t="shared" si="130"/>
        <v>#N/A</v>
      </c>
      <c r="AP178" s="2" t="e">
        <f t="shared" si="155"/>
        <v>#N/A</v>
      </c>
      <c r="AQ178" s="2">
        <f t="shared" si="131"/>
        <v>0</v>
      </c>
      <c r="AR178" s="2" t="e">
        <f t="shared" si="156"/>
        <v>#N/A</v>
      </c>
      <c r="AS178" s="2" t="e">
        <f t="shared" si="176"/>
        <v>#N/A</v>
      </c>
      <c r="AT178" s="2" t="e">
        <f t="array" ref="AT178">PRODUCT($AP$2:AP178+1)-1</f>
        <v>#N/A</v>
      </c>
      <c r="AU178" s="2" t="e">
        <f t="shared" si="132"/>
        <v>#N/A</v>
      </c>
      <c r="AV178" s="69" t="e">
        <f t="shared" si="177"/>
        <v>#N/A</v>
      </c>
      <c r="AW178" s="69" t="e">
        <f t="shared" si="133"/>
        <v>#N/A</v>
      </c>
      <c r="AX178" s="2"/>
      <c r="AY178" s="2" t="e">
        <f t="shared" si="165"/>
        <v>#N/A</v>
      </c>
      <c r="AZ178" s="2" t="e">
        <f t="shared" si="166"/>
        <v>#N/A</v>
      </c>
      <c r="BA178" s="2" t="e">
        <f t="shared" si="178"/>
        <v>#N/A</v>
      </c>
      <c r="BB178" s="2" t="e">
        <f t="shared" si="167"/>
        <v>#N/A</v>
      </c>
      <c r="BC178" s="2"/>
      <c r="BD178" s="78" t="e">
        <f t="shared" si="134"/>
        <v>#N/A</v>
      </c>
      <c r="BE178" s="2" t="e">
        <f t="shared" si="168"/>
        <v>#N/A</v>
      </c>
      <c r="BF178" s="72" t="e">
        <f t="shared" si="157"/>
        <v>#N/A</v>
      </c>
      <c r="BG178" s="2" t="e" cm="1">
        <f t="array" ref="BG178">(PRODUCT(BF$2:BF178+1))-1</f>
        <v>#N/A</v>
      </c>
      <c r="BH178" s="72" t="e">
        <f t="shared" si="158"/>
        <v>#N/A</v>
      </c>
      <c r="BI178" s="73" t="e">
        <f t="shared" si="159"/>
        <v>#N/A</v>
      </c>
      <c r="BJ178" s="74" t="e">
        <f>SUM($BI$2:BI178)</f>
        <v>#N/A</v>
      </c>
      <c r="BK178" s="72" t="e">
        <f t="shared" si="135"/>
        <v>#N/A</v>
      </c>
      <c r="BL178" s="2" t="e">
        <f>SUM($BK$2:BK178)</f>
        <v>#N/A</v>
      </c>
      <c r="BM178" s="2"/>
      <c r="BN178" s="79" t="e">
        <f t="shared" si="136"/>
        <v>#N/A</v>
      </c>
      <c r="BO178" s="2" t="e">
        <f t="array" ref="BO178">(PRODUCT(AB$2:AB178+1)-1)-(PRODUCT($K$2:$K178+1)-1)</f>
        <v>#N/A</v>
      </c>
      <c r="BP178" s="2" t="e">
        <f t="array" ref="BP178">AJ178-(PRODUCT($K$2:K178+1)-1)</f>
        <v>#N/A</v>
      </c>
      <c r="BQ178" s="2" t="e" cm="1">
        <f t="array" ref="BQ178">AK178-(PRODUCT($L$2:L178+1)-1)</f>
        <v>#N/A</v>
      </c>
      <c r="BR178" s="2" t="e">
        <f t="array" ref="BR178">(PRODUCT(AE$2:AE178+1)-1)-(PRODUCT($K$2:$K178+1)-1)</f>
        <v>#N/A</v>
      </c>
      <c r="BS178" s="2"/>
      <c r="BT178" s="3" t="e">
        <f t="shared" si="137"/>
        <v>#N/A</v>
      </c>
      <c r="BU178" s="2" t="e">
        <f t="shared" si="138"/>
        <v>#N/A</v>
      </c>
      <c r="BV178" s="2" t="e">
        <f t="shared" si="139"/>
        <v>#N/A</v>
      </c>
      <c r="BW178" s="2" t="e" cm="1">
        <f t="array" ref="BW178">PRODUCT($BU$2:BU178+1)-1</f>
        <v>#N/A</v>
      </c>
      <c r="BX178" s="2" t="e">
        <f t="array" ref="BX178">BW178-(PRODUCT($K$2:K178+1)-1)</f>
        <v>#N/A</v>
      </c>
      <c r="BY178" s="2" t="e">
        <f t="shared" si="140"/>
        <v>#N/A</v>
      </c>
      <c r="BZ178" s="2"/>
      <c r="CC178" s="3">
        <v>44896</v>
      </c>
      <c r="CD178" s="2">
        <v>-5.9955743625944606E-3</v>
      </c>
      <c r="CE178" s="2">
        <v>9.4825456822511501E-4</v>
      </c>
      <c r="CF178" s="2" t="e">
        <f>NA()</f>
        <v>#N/A</v>
      </c>
      <c r="CG178" s="2">
        <v>5.3535435379018967E-4</v>
      </c>
      <c r="CH178" s="2">
        <v>2.6002802307014683E-3</v>
      </c>
      <c r="CJ178" s="9">
        <f t="shared" si="141"/>
        <v>44896</v>
      </c>
      <c r="CK178" s="2">
        <f t="array" ref="CK178">PRODUCT(CD$2:CD178+1)-1</f>
        <v>-1.3111037726146857E-2</v>
      </c>
      <c r="CL178" s="2">
        <f t="array" ref="CL178">PRODUCT(CE$2:CE178+1)-1</f>
        <v>-3.7073160529490501E-3</v>
      </c>
      <c r="CM178" s="2"/>
      <c r="CN178" s="2">
        <f t="array" ref="CN178">PRODUCT(CG$2:CG178+1)-1</f>
        <v>-5.0680435225900156E-2</v>
      </c>
      <c r="CO178" s="2">
        <f t="array" ref="CO178">PRODUCT(CH$2:CH178+1)-1</f>
        <v>-6.0948293810355381E-2</v>
      </c>
      <c r="CQ178" s="9">
        <f t="shared" si="142"/>
        <v>44896</v>
      </c>
      <c r="CR178" s="72">
        <f t="shared" si="143"/>
        <v>4.7837256084208524E-2</v>
      </c>
      <c r="CS178" s="72">
        <f t="shared" si="144"/>
        <v>5.7240977757406331E-2</v>
      </c>
      <c r="CT178" s="72"/>
      <c r="CU178" s="72">
        <f t="shared" si="145"/>
        <v>1.0267858584455225E-2</v>
      </c>
      <c r="CV178" s="72"/>
      <c r="CW178" s="3">
        <f t="shared" si="146"/>
        <v>44896</v>
      </c>
      <c r="CX178" s="75">
        <f t="shared" si="160"/>
        <v>94.589613770244014</v>
      </c>
      <c r="CY178" s="75">
        <f t="shared" si="161"/>
        <v>93.492014346764535</v>
      </c>
      <c r="CZ178" s="75">
        <f t="shared" si="162"/>
        <v>101.17400339606381</v>
      </c>
      <c r="DA178" s="72">
        <f>(CZ178/MAX($CZ$2:CZ178))-1</f>
        <v>-3.4146686541278726E-3</v>
      </c>
      <c r="DC178" s="3">
        <f t="shared" si="147"/>
        <v>44896</v>
      </c>
      <c r="DD178" s="2">
        <f t="shared" si="148"/>
        <v>-8.5958545932959297E-3</v>
      </c>
      <c r="DE178" s="2">
        <f t="shared" si="149"/>
        <v>-1.6520256624763534E-3</v>
      </c>
      <c r="DF178" s="2" t="e">
        <f>NA()</f>
        <v>#N/A</v>
      </c>
      <c r="DG178" s="2">
        <f t="shared" si="150"/>
        <v>-2.0649258769112784E-3</v>
      </c>
      <c r="DH178" s="69"/>
      <c r="DI178" s="3">
        <f t="shared" si="179"/>
        <v>44896</v>
      </c>
      <c r="DJ178" s="2">
        <f t="shared" si="180"/>
        <v>7.7257688209277656E-2</v>
      </c>
      <c r="DK178" s="2">
        <f t="shared" si="181"/>
        <v>7.423752884298282E-2</v>
      </c>
      <c r="DL178" s="2" t="e">
        <f>NA()</f>
        <v>#N/A</v>
      </c>
      <c r="DM178" s="2">
        <f t="shared" si="182"/>
        <v>2.1830897712255378E-2</v>
      </c>
      <c r="DO178" s="2">
        <f t="shared" si="163"/>
        <v>2.0678924356104793E-2</v>
      </c>
      <c r="DP178" s="72">
        <f t="shared" si="164"/>
        <v>-2.0649258769112784E-3</v>
      </c>
      <c r="DQ178" s="72">
        <v>1.0999999999999999E-2</v>
      </c>
      <c r="DR178" s="72">
        <f t="shared" si="169"/>
        <v>-1.0984219611654231E-3</v>
      </c>
      <c r="DS178" s="2" cm="1">
        <f t="array" ref="DS178">PRODUCT($DR$68:DR178+1)-1</f>
        <v>1.7247768204446956E-3</v>
      </c>
      <c r="DT178" s="2" cm="1">
        <f t="array" ref="DT178">PRODUCT($DP$68:DP178+1)-1</f>
        <v>2.2208222212689588E-3</v>
      </c>
      <c r="DU178" s="72">
        <f>DS178-MAX($DS$68:DS178)</f>
        <v>-2.1596714992324628E-3</v>
      </c>
    </row>
    <row r="179" spans="1:125" x14ac:dyDescent="0.3">
      <c r="A179" s="3" t="e">
        <f t="shared" si="170"/>
        <v>#N/A</v>
      </c>
      <c r="B179" s="47" t="e">
        <f>NA()</f>
        <v>#N/A</v>
      </c>
      <c r="C179" s="2" t="e">
        <f>VLOOKUP(C$1,EMD_Returns!$B:$XFD,MATCH('Headline Attribution'!$B179,EMD_Returns!$8:$8,0)-1,FALSE)/100</f>
        <v>#N/A</v>
      </c>
      <c r="D179" s="2" t="e">
        <f>VLOOKUP(D$1,EMD_Returns!$B:$XFD,MATCH('Headline Attribution'!$B179,EMD_Returns!$8:$8,0)-1,FALSE)/100</f>
        <v>#N/A</v>
      </c>
      <c r="E179" s="2" t="e">
        <f>VLOOKUP(E$1,EMD_Returns!$B:$XFD,MATCH('Headline Attribution'!$B179,EMD_Returns!$8:$8,0)-1,FALSE)/100</f>
        <v>#N/A</v>
      </c>
      <c r="F179" s="2" t="e">
        <f>VLOOKUP(F$1,EMD_Returns!$B:$XFD,MATCH('Headline Attribution'!$B179,EMD_Returns!$8:$8,0)-1,FALSE)/100</f>
        <v>#N/A</v>
      </c>
      <c r="G179" s="2"/>
      <c r="I179" s="9" t="e">
        <f t="shared" si="126"/>
        <v>#N/A</v>
      </c>
      <c r="J179" s="2" t="e">
        <f>VLOOKUP(J$1,EMD_Returns!$B:$XFD,MATCH('Headline Attribution'!$B179,EMD_Returns!$8:$8,0)-1,FALSE)/100</f>
        <v>#N/A</v>
      </c>
      <c r="K179" s="85" t="e">
        <f>VLOOKUP(K$1,EMD_Returns!$B:$XFD,MATCH('Headline Attribution'!$B179,EMD_Returns!$32:$32,0)-1,FALSE)/100</f>
        <v>#N/A</v>
      </c>
      <c r="L179" s="2">
        <f t="shared" si="171"/>
        <v>0</v>
      </c>
      <c r="M179" s="2" t="e">
        <f t="shared" si="172"/>
        <v>#N/A</v>
      </c>
      <c r="N179" s="2" t="e">
        <f t="shared" si="173"/>
        <v>#N/A</v>
      </c>
      <c r="O179" s="2" t="e">
        <f t="array" ref="O179">(PRODUCT($J$2:J179+1))-1</f>
        <v>#N/A</v>
      </c>
      <c r="P179" s="2" t="e">
        <f t="array" ref="P179">(PRODUCT($K$2:K179+1))-1</f>
        <v>#N/A</v>
      </c>
      <c r="Q179" s="69" t="e">
        <f t="shared" si="174"/>
        <v>#N/A</v>
      </c>
      <c r="R179" s="69" t="e">
        <f t="shared" si="175"/>
        <v>#N/A</v>
      </c>
      <c r="T179" s="3" t="e">
        <f t="shared" si="127"/>
        <v>#N/A</v>
      </c>
      <c r="U179" s="70" t="e">
        <f>VLOOKUP(U$1,Market_Values!B:XFD,MATCH('Headline Attribution'!$B179,EMD_Returns!$8:$8,0)-1,FALSE)</f>
        <v>#N/A</v>
      </c>
      <c r="V179" s="70" t="e">
        <f>VLOOKUP(V$1,Market_Values!$B:$XFD,MATCH('Headline Attribution'!$B179,EMD_Returns!$8:$8,0)-1,FALSE)</f>
        <v>#N/A</v>
      </c>
      <c r="W179" s="70" t="e">
        <f>VLOOKUP(W$1,Market_Values!$B:$XFD,MATCH('Headline Attribution'!$B179,EMD_Returns!$8:$8,0)-1,FALSE)</f>
        <v>#N/A</v>
      </c>
      <c r="X179" s="70" t="e">
        <f>VLOOKUP(X$1,Market_Values!$B:$XFD,MATCH('Headline Attribution'!$B179,EMD_Returns!$8:$8,0)-1,FALSE)</f>
        <v>#N/A</v>
      </c>
      <c r="Y179" s="70"/>
      <c r="Z179" s="71"/>
      <c r="AA179" s="3" t="e">
        <f t="shared" si="128"/>
        <v>#N/A</v>
      </c>
      <c r="AB179" s="72" t="e">
        <f t="shared" si="151"/>
        <v>#N/A</v>
      </c>
      <c r="AC179" s="72" t="e">
        <f t="shared" si="152"/>
        <v>#N/A</v>
      </c>
      <c r="AD179" s="72" t="e">
        <f t="shared" si="153"/>
        <v>#N/A</v>
      </c>
      <c r="AE179" s="72" t="e">
        <f t="shared" si="154"/>
        <v>#N/A</v>
      </c>
      <c r="AF179" s="72"/>
      <c r="AG179" s="2"/>
      <c r="AH179" s="9" t="e">
        <f t="shared" si="129"/>
        <v>#N/A</v>
      </c>
      <c r="AI179" s="2" t="e">
        <f t="array" ref="AI179">PRODUCT(AB$2:AB179+1)-1</f>
        <v>#N/A</v>
      </c>
      <c r="AJ179" s="2" t="e">
        <f t="array" ref="AJ179">PRODUCT($AC$2:AC179+1)-1</f>
        <v>#N/A</v>
      </c>
      <c r="AK179" s="2" t="e" cm="1">
        <f t="array" ref="AK179">PRODUCT($AD$119:AD179+1)-1</f>
        <v>#N/A</v>
      </c>
      <c r="AL179" s="2" t="e">
        <f t="array" ref="AL179">PRODUCT(AE$2:AE179+1)-1</f>
        <v>#N/A</v>
      </c>
      <c r="AM179" s="2"/>
      <c r="AN179" s="2"/>
      <c r="AO179" s="3" t="e">
        <f t="shared" si="130"/>
        <v>#N/A</v>
      </c>
      <c r="AP179" s="2" t="e">
        <f t="shared" si="155"/>
        <v>#N/A</v>
      </c>
      <c r="AQ179" s="2">
        <f t="shared" si="131"/>
        <v>0</v>
      </c>
      <c r="AR179" s="2" t="e">
        <f t="shared" si="156"/>
        <v>#N/A</v>
      </c>
      <c r="AS179" s="2" t="e">
        <f t="shared" si="176"/>
        <v>#N/A</v>
      </c>
      <c r="AT179" s="2" t="e">
        <f t="array" ref="AT179">PRODUCT($AP$2:AP179+1)-1</f>
        <v>#N/A</v>
      </c>
      <c r="AU179" s="2" t="e">
        <f t="shared" si="132"/>
        <v>#N/A</v>
      </c>
      <c r="AV179" s="69" t="e">
        <f t="shared" si="177"/>
        <v>#N/A</v>
      </c>
      <c r="AW179" s="69" t="e">
        <f t="shared" si="133"/>
        <v>#N/A</v>
      </c>
      <c r="AX179" s="2"/>
      <c r="AY179" s="2" t="e">
        <f t="shared" si="165"/>
        <v>#N/A</v>
      </c>
      <c r="AZ179" s="2" t="e">
        <f t="shared" si="166"/>
        <v>#N/A</v>
      </c>
      <c r="BA179" s="2" t="e">
        <f t="shared" si="178"/>
        <v>#N/A</v>
      </c>
      <c r="BB179" s="2" t="e">
        <f t="shared" si="167"/>
        <v>#N/A</v>
      </c>
      <c r="BC179" s="2"/>
      <c r="BD179" s="78" t="e">
        <f t="shared" si="134"/>
        <v>#N/A</v>
      </c>
      <c r="BE179" s="2" t="e">
        <f t="shared" si="168"/>
        <v>#N/A</v>
      </c>
      <c r="BF179" s="72" t="e">
        <f t="shared" si="157"/>
        <v>#N/A</v>
      </c>
      <c r="BG179" s="2" t="e" cm="1">
        <f t="array" ref="BG179">(PRODUCT(BF$2:BF179+1))-1</f>
        <v>#N/A</v>
      </c>
      <c r="BH179" s="72" t="e">
        <f t="shared" si="158"/>
        <v>#N/A</v>
      </c>
      <c r="BI179" s="73" t="e">
        <f t="shared" si="159"/>
        <v>#N/A</v>
      </c>
      <c r="BJ179" s="74" t="e">
        <f>SUM($BI$2:BI179)</f>
        <v>#N/A</v>
      </c>
      <c r="BK179" s="72" t="e">
        <f t="shared" si="135"/>
        <v>#N/A</v>
      </c>
      <c r="BL179" s="2" t="e">
        <f>SUM($BK$2:BK179)</f>
        <v>#N/A</v>
      </c>
      <c r="BM179" s="2"/>
      <c r="BN179" s="79" t="e">
        <f t="shared" si="136"/>
        <v>#N/A</v>
      </c>
      <c r="BO179" s="2" t="e">
        <f t="array" ref="BO179">(PRODUCT(AB$2:AB179+1)-1)-(PRODUCT($K$2:$K179+1)-1)</f>
        <v>#N/A</v>
      </c>
      <c r="BP179" s="2" t="e">
        <f t="array" ref="BP179">AJ179-(PRODUCT($K$2:K179+1)-1)</f>
        <v>#N/A</v>
      </c>
      <c r="BQ179" s="2" t="e" cm="1">
        <f t="array" ref="BQ179">AK179-(PRODUCT($L$2:L179+1)-1)</f>
        <v>#N/A</v>
      </c>
      <c r="BR179" s="2" t="e">
        <f t="array" ref="BR179">(PRODUCT(AE$2:AE179+1)-1)-(PRODUCT($K$2:$K179+1)-1)</f>
        <v>#N/A</v>
      </c>
      <c r="BS179" s="2"/>
      <c r="BT179" s="3" t="e">
        <f t="shared" si="137"/>
        <v>#N/A</v>
      </c>
      <c r="BU179" s="2" t="e">
        <f t="shared" si="138"/>
        <v>#N/A</v>
      </c>
      <c r="BV179" s="2" t="e">
        <f t="shared" si="139"/>
        <v>#N/A</v>
      </c>
      <c r="BW179" s="2" t="e" cm="1">
        <f t="array" ref="BW179">PRODUCT($BU$2:BU179+1)-1</f>
        <v>#N/A</v>
      </c>
      <c r="BX179" s="2" t="e">
        <f t="array" ref="BX179">BW179-(PRODUCT($K$2:K179+1)-1)</f>
        <v>#N/A</v>
      </c>
      <c r="BY179" s="2" t="e">
        <f t="shared" si="140"/>
        <v>#N/A</v>
      </c>
      <c r="BZ179" s="2"/>
      <c r="CC179" s="3">
        <v>44897</v>
      </c>
      <c r="CD179" s="2">
        <v>-5.3977544099451701E-3</v>
      </c>
      <c r="CE179" s="2">
        <v>-3.6046624777783497E-3</v>
      </c>
      <c r="CF179" s="2" t="e">
        <f>NA()</f>
        <v>#N/A</v>
      </c>
      <c r="CG179" s="2">
        <v>-3.389311588010297E-3</v>
      </c>
      <c r="CH179" s="2">
        <v>-2.4375341254777583E-3</v>
      </c>
      <c r="CJ179" s="9">
        <f t="shared" si="141"/>
        <v>44897</v>
      </c>
      <c r="CK179" s="2">
        <f t="array" ref="CK179">PRODUCT(CD$2:CD179+1)-1</f>
        <v>-1.8438021974386709E-2</v>
      </c>
      <c r="CL179" s="2">
        <f t="array" ref="CL179">PRODUCT(CE$2:CE179+1)-1</f>
        <v>-7.2986149076580409E-3</v>
      </c>
      <c r="CM179" s="2"/>
      <c r="CN179" s="2">
        <f t="array" ref="CN179">PRODUCT(CG$2:CG179+1)-1</f>
        <v>-5.3897975027513811E-2</v>
      </c>
      <c r="CO179" s="2">
        <f t="array" ref="CO179">PRODUCT(CH$2:CH179+1)-1</f>
        <v>-6.3237264389780723E-2</v>
      </c>
      <c r="CQ179" s="9">
        <f t="shared" si="142"/>
        <v>44897</v>
      </c>
      <c r="CR179" s="72">
        <f t="shared" si="143"/>
        <v>4.4799242415394014E-2</v>
      </c>
      <c r="CS179" s="72">
        <f t="shared" si="144"/>
        <v>5.5938649482122682E-2</v>
      </c>
      <c r="CT179" s="72"/>
      <c r="CU179" s="72">
        <f t="shared" si="145"/>
        <v>9.3392893622669115E-3</v>
      </c>
      <c r="CV179" s="72"/>
      <c r="CW179" s="3">
        <f t="shared" si="146"/>
        <v>44897</v>
      </c>
      <c r="CX179" s="75">
        <f t="shared" si="160"/>
        <v>94.269020096187106</v>
      </c>
      <c r="CY179" s="75">
        <f t="shared" si="161"/>
        <v>93.264124371334646</v>
      </c>
      <c r="CZ179" s="75">
        <f t="shared" si="162"/>
        <v>101.077472963614</v>
      </c>
      <c r="DA179" s="72">
        <f>(CZ179/MAX($CZ$2:CZ179))-1</f>
        <v>-4.3655138295566331E-3</v>
      </c>
      <c r="DC179" s="3">
        <f t="shared" si="147"/>
        <v>44897</v>
      </c>
      <c r="DD179" s="2">
        <f t="shared" si="148"/>
        <v>-2.9602202844674118E-3</v>
      </c>
      <c r="DE179" s="2">
        <f t="shared" si="149"/>
        <v>-1.1671283523005914E-3</v>
      </c>
      <c r="DF179" s="2" t="e">
        <f>NA()</f>
        <v>#N/A</v>
      </c>
      <c r="DG179" s="2">
        <f t="shared" si="150"/>
        <v>-9.5177746253253875E-4</v>
      </c>
      <c r="DH179" s="69"/>
      <c r="DI179" s="3">
        <f t="shared" si="179"/>
        <v>44897</v>
      </c>
      <c r="DJ179" s="2">
        <f t="shared" si="180"/>
        <v>7.6852366271046677E-2</v>
      </c>
      <c r="DK179" s="2">
        <f t="shared" si="181"/>
        <v>7.266544787132509E-2</v>
      </c>
      <c r="DL179" s="2" t="e">
        <f>NA()</f>
        <v>#N/A</v>
      </c>
      <c r="DM179" s="2">
        <f t="shared" si="182"/>
        <v>2.2061894836009805E-2</v>
      </c>
      <c r="DO179" s="2">
        <f t="shared" si="163"/>
        <v>2.0722024492604164E-2</v>
      </c>
      <c r="DP179" s="72">
        <f t="shared" si="164"/>
        <v>-9.5177746253253875E-4</v>
      </c>
      <c r="DQ179" s="72">
        <v>1.0999999999999999E-2</v>
      </c>
      <c r="DR179" s="72">
        <f t="shared" si="169"/>
        <v>-5.0523789756134021E-4</v>
      </c>
      <c r="DS179" s="2" cm="1">
        <f t="array" ref="DS179">PRODUCT($DR$68:DR179+1)-1</f>
        <v>1.2186675002687775E-3</v>
      </c>
      <c r="DT179" s="2" cm="1">
        <f t="array" ref="DT179">PRODUCT($DP$68:DP179+1)-1</f>
        <v>1.2669310301980374E-3</v>
      </c>
      <c r="DU179" s="72">
        <f>DS179-MAX($DS$68:DS179)</f>
        <v>-2.665780819408381E-3</v>
      </c>
    </row>
    <row r="180" spans="1:125" x14ac:dyDescent="0.3">
      <c r="A180" s="3" t="e">
        <f t="shared" si="170"/>
        <v>#N/A</v>
      </c>
      <c r="B180" s="47" t="e">
        <f>NA()</f>
        <v>#N/A</v>
      </c>
      <c r="C180" s="2" t="e">
        <f>VLOOKUP(C$1,EMD_Returns!$B:$XFD,MATCH('Headline Attribution'!$B180,EMD_Returns!$8:$8,0)-1,FALSE)/100</f>
        <v>#N/A</v>
      </c>
      <c r="D180" s="2" t="e">
        <f>VLOOKUP(D$1,EMD_Returns!$B:$XFD,MATCH('Headline Attribution'!$B180,EMD_Returns!$8:$8,0)-1,FALSE)/100</f>
        <v>#N/A</v>
      </c>
      <c r="E180" s="2" t="e">
        <f>VLOOKUP(E$1,EMD_Returns!$B:$XFD,MATCH('Headline Attribution'!$B180,EMD_Returns!$8:$8,0)-1,FALSE)/100</f>
        <v>#N/A</v>
      </c>
      <c r="F180" s="2" t="e">
        <f>VLOOKUP(F$1,EMD_Returns!$B:$XFD,MATCH('Headline Attribution'!$B180,EMD_Returns!$8:$8,0)-1,FALSE)/100</f>
        <v>#N/A</v>
      </c>
      <c r="G180" s="2"/>
      <c r="I180" s="9" t="e">
        <f t="shared" si="126"/>
        <v>#N/A</v>
      </c>
      <c r="J180" s="2" t="e">
        <f>VLOOKUP(J$1,EMD_Returns!$B:$XFD,MATCH('Headline Attribution'!$B180,EMD_Returns!$8:$8,0)-1,FALSE)/100</f>
        <v>#N/A</v>
      </c>
      <c r="K180" s="85" t="e">
        <f>VLOOKUP(K$1,EMD_Returns!$B:$XFD,MATCH('Headline Attribution'!$B180,EMD_Returns!$32:$32,0)-1,FALSE)/100</f>
        <v>#N/A</v>
      </c>
      <c r="L180" s="2">
        <f t="shared" si="171"/>
        <v>0</v>
      </c>
      <c r="M180" s="2" t="e">
        <f t="shared" si="172"/>
        <v>#N/A</v>
      </c>
      <c r="N180" s="2" t="e">
        <f t="shared" si="173"/>
        <v>#N/A</v>
      </c>
      <c r="O180" s="2" t="e">
        <f t="array" ref="O180">(PRODUCT($J$2:J180+1))-1</f>
        <v>#N/A</v>
      </c>
      <c r="P180" s="2" t="e">
        <f t="array" ref="P180">(PRODUCT($K$2:K180+1))-1</f>
        <v>#N/A</v>
      </c>
      <c r="Q180" s="69" t="e">
        <f t="shared" si="174"/>
        <v>#N/A</v>
      </c>
      <c r="R180" s="69" t="e">
        <f t="shared" si="175"/>
        <v>#N/A</v>
      </c>
      <c r="T180" s="3" t="e">
        <f t="shared" si="127"/>
        <v>#N/A</v>
      </c>
      <c r="U180" s="70" t="e">
        <f>VLOOKUP(U$1,Market_Values!B:XFD,MATCH('Headline Attribution'!$B180,EMD_Returns!$8:$8,0)-1,FALSE)</f>
        <v>#N/A</v>
      </c>
      <c r="V180" s="70" t="e">
        <f>VLOOKUP(V$1,Market_Values!$B:$XFD,MATCH('Headline Attribution'!$B180,EMD_Returns!$8:$8,0)-1,FALSE)</f>
        <v>#N/A</v>
      </c>
      <c r="W180" s="70" t="e">
        <f>VLOOKUP(W$1,Market_Values!$B:$XFD,MATCH('Headline Attribution'!$B180,EMD_Returns!$8:$8,0)-1,FALSE)</f>
        <v>#N/A</v>
      </c>
      <c r="X180" s="70" t="e">
        <f>VLOOKUP(X$1,Market_Values!$B:$XFD,MATCH('Headline Attribution'!$B180,EMD_Returns!$8:$8,0)-1,FALSE)</f>
        <v>#N/A</v>
      </c>
      <c r="Y180" s="70"/>
      <c r="Z180" s="71"/>
      <c r="AA180" s="3" t="e">
        <f t="shared" si="128"/>
        <v>#N/A</v>
      </c>
      <c r="AB180" s="72" t="e">
        <f t="shared" si="151"/>
        <v>#N/A</v>
      </c>
      <c r="AC180" s="72" t="e">
        <f t="shared" si="152"/>
        <v>#N/A</v>
      </c>
      <c r="AD180" s="72" t="e">
        <f t="shared" si="153"/>
        <v>#N/A</v>
      </c>
      <c r="AE180" s="72" t="e">
        <f t="shared" si="154"/>
        <v>#N/A</v>
      </c>
      <c r="AF180" s="72"/>
      <c r="AG180" s="2"/>
      <c r="AH180" s="9" t="e">
        <f t="shared" si="129"/>
        <v>#N/A</v>
      </c>
      <c r="AI180" s="2" t="e">
        <f t="array" ref="AI180">PRODUCT(AB$2:AB180+1)-1</f>
        <v>#N/A</v>
      </c>
      <c r="AJ180" s="2" t="e">
        <f t="array" ref="AJ180">PRODUCT($AC$2:AC180+1)-1</f>
        <v>#N/A</v>
      </c>
      <c r="AK180" s="2" t="e" cm="1">
        <f t="array" ref="AK180">PRODUCT($AD$119:AD180+1)-1</f>
        <v>#N/A</v>
      </c>
      <c r="AL180" s="2" t="e">
        <f t="array" ref="AL180">PRODUCT(AE$2:AE180+1)-1</f>
        <v>#N/A</v>
      </c>
      <c r="AM180" s="2"/>
      <c r="AN180" s="2"/>
      <c r="AO180" s="3" t="e">
        <f t="shared" si="130"/>
        <v>#N/A</v>
      </c>
      <c r="AP180" s="2" t="e">
        <f t="shared" si="155"/>
        <v>#N/A</v>
      </c>
      <c r="AQ180" s="2">
        <f t="shared" si="131"/>
        <v>0</v>
      </c>
      <c r="AR180" s="2" t="e">
        <f t="shared" si="156"/>
        <v>#N/A</v>
      </c>
      <c r="AS180" s="2" t="e">
        <f t="shared" si="176"/>
        <v>#N/A</v>
      </c>
      <c r="AT180" s="2" t="e">
        <f t="array" ref="AT180">PRODUCT($AP$2:AP180+1)-1</f>
        <v>#N/A</v>
      </c>
      <c r="AU180" s="2" t="e">
        <f t="shared" si="132"/>
        <v>#N/A</v>
      </c>
      <c r="AV180" s="69" t="e">
        <f t="shared" si="177"/>
        <v>#N/A</v>
      </c>
      <c r="AW180" s="69" t="e">
        <f t="shared" si="133"/>
        <v>#N/A</v>
      </c>
      <c r="AX180" s="2"/>
      <c r="AY180" s="2" t="e">
        <f t="shared" si="165"/>
        <v>#N/A</v>
      </c>
      <c r="AZ180" s="2" t="e">
        <f t="shared" si="166"/>
        <v>#N/A</v>
      </c>
      <c r="BA180" s="2" t="e">
        <f t="shared" si="178"/>
        <v>#N/A</v>
      </c>
      <c r="BB180" s="2" t="e">
        <f t="shared" si="167"/>
        <v>#N/A</v>
      </c>
      <c r="BC180" s="2"/>
      <c r="BD180" s="78" t="e">
        <f t="shared" si="134"/>
        <v>#N/A</v>
      </c>
      <c r="BE180" s="2" t="e">
        <f t="shared" si="168"/>
        <v>#N/A</v>
      </c>
      <c r="BF180" s="72" t="e">
        <f t="shared" si="157"/>
        <v>#N/A</v>
      </c>
      <c r="BG180" s="2" t="e" cm="1">
        <f t="array" ref="BG180">(PRODUCT(BF$2:BF180+1))-1</f>
        <v>#N/A</v>
      </c>
      <c r="BH180" s="72" t="e">
        <f t="shared" si="158"/>
        <v>#N/A</v>
      </c>
      <c r="BI180" s="73" t="e">
        <f t="shared" si="159"/>
        <v>#N/A</v>
      </c>
      <c r="BJ180" s="74" t="e">
        <f>SUM($BI$2:BI180)</f>
        <v>#N/A</v>
      </c>
      <c r="BK180" s="72" t="e">
        <f t="shared" si="135"/>
        <v>#N/A</v>
      </c>
      <c r="BL180" s="2" t="e">
        <f>SUM($BK$2:BK180)</f>
        <v>#N/A</v>
      </c>
      <c r="BM180" s="2"/>
      <c r="BN180" s="79" t="e">
        <f t="shared" si="136"/>
        <v>#N/A</v>
      </c>
      <c r="BO180" s="2" t="e">
        <f t="array" ref="BO180">(PRODUCT(AB$2:AB180+1)-1)-(PRODUCT($K$2:$K180+1)-1)</f>
        <v>#N/A</v>
      </c>
      <c r="BP180" s="2" t="e">
        <f t="array" ref="BP180">AJ180-(PRODUCT($K$2:K180+1)-1)</f>
        <v>#N/A</v>
      </c>
      <c r="BQ180" s="2" t="e" cm="1">
        <f t="array" ref="BQ180">AK180-(PRODUCT($L$2:L180+1)-1)</f>
        <v>#N/A</v>
      </c>
      <c r="BR180" s="2" t="e">
        <f t="array" ref="BR180">(PRODUCT(AE$2:AE180+1)-1)-(PRODUCT($K$2:$K180+1)-1)</f>
        <v>#N/A</v>
      </c>
      <c r="BS180" s="2"/>
      <c r="BT180" s="3" t="e">
        <f t="shared" si="137"/>
        <v>#N/A</v>
      </c>
      <c r="BU180" s="2" t="e">
        <f t="shared" si="138"/>
        <v>#N/A</v>
      </c>
      <c r="BV180" s="2" t="e">
        <f t="shared" si="139"/>
        <v>#N/A</v>
      </c>
      <c r="BW180" s="2" t="e" cm="1">
        <f t="array" ref="BW180">PRODUCT($BU$2:BU180+1)-1</f>
        <v>#N/A</v>
      </c>
      <c r="BX180" s="2" t="e">
        <f t="array" ref="BX180">BW180-(PRODUCT($K$2:K180+1)-1)</f>
        <v>#N/A</v>
      </c>
      <c r="BY180" s="2" t="e">
        <f t="shared" si="140"/>
        <v>#N/A</v>
      </c>
      <c r="BZ180" s="2"/>
      <c r="CC180" s="3">
        <v>44900</v>
      </c>
      <c r="CD180" s="2">
        <v>-7.2391474460702402E-3</v>
      </c>
      <c r="CE180" s="2">
        <v>-7.4421913678949202E-3</v>
      </c>
      <c r="CF180" s="2" t="e">
        <f>NA()</f>
        <v>#N/A</v>
      </c>
      <c r="CG180" s="2">
        <v>-9.9270418089053101E-3</v>
      </c>
      <c r="CH180" s="2">
        <v>-1.0321302673504174E-2</v>
      </c>
      <c r="CJ180" s="9">
        <f t="shared" si="141"/>
        <v>44900</v>
      </c>
      <c r="CK180" s="2">
        <f t="array" ref="CK180">PRODUCT(CD$2:CD180+1)-1</f>
        <v>-2.5543693860770489E-2</v>
      </c>
      <c r="CL180" s="2">
        <f t="array" ref="CL180">PRODUCT(CE$2:CE180+1)-1</f>
        <v>-1.4686488586689639E-2</v>
      </c>
      <c r="CM180" s="2"/>
      <c r="CN180" s="2">
        <f t="array" ref="CN180">PRODUCT(CG$2:CG180+1)-1</f>
        <v>-6.328996938490572E-2</v>
      </c>
      <c r="CO180" s="2">
        <f t="array" ref="CO180">PRODUCT(CH$2:CH180+1)-1</f>
        <v>-7.2905876117273616E-2</v>
      </c>
      <c r="CQ180" s="9">
        <f t="shared" si="142"/>
        <v>44900</v>
      </c>
      <c r="CR180" s="72">
        <f t="shared" si="143"/>
        <v>4.7362182256503127E-2</v>
      </c>
      <c r="CS180" s="72">
        <f t="shared" si="144"/>
        <v>5.8219387530583977E-2</v>
      </c>
      <c r="CT180" s="72"/>
      <c r="CU180" s="72">
        <f t="shared" si="145"/>
        <v>9.6159067323678959E-3</v>
      </c>
      <c r="CV180" s="72"/>
      <c r="CW180" s="3">
        <f t="shared" si="146"/>
        <v>44900</v>
      </c>
      <c r="CX180" s="75">
        <f t="shared" si="160"/>
        <v>93.333207592407717</v>
      </c>
      <c r="CY180" s="75">
        <f t="shared" si="161"/>
        <v>92.30151711511877</v>
      </c>
      <c r="CZ180" s="75">
        <f t="shared" si="162"/>
        <v>101.11773945817404</v>
      </c>
      <c r="DA180" s="72">
        <f>(CZ180/MAX($CZ$2:CZ180))-1</f>
        <v>-3.968880341938652E-3</v>
      </c>
      <c r="DC180" s="3">
        <f t="shared" si="147"/>
        <v>44900</v>
      </c>
      <c r="DD180" s="2">
        <f t="shared" si="148"/>
        <v>3.0821552274339333E-3</v>
      </c>
      <c r="DE180" s="2">
        <f t="shared" si="149"/>
        <v>2.8791113056092534E-3</v>
      </c>
      <c r="DF180" s="2" t="e">
        <f>NA()</f>
        <v>#N/A</v>
      </c>
      <c r="DG180" s="2">
        <f t="shared" si="150"/>
        <v>3.9426086459886343E-4</v>
      </c>
      <c r="DH180" s="69"/>
      <c r="DI180" s="3">
        <f t="shared" si="179"/>
        <v>44900</v>
      </c>
      <c r="DJ180" s="2">
        <f t="shared" si="180"/>
        <v>7.6357851650802569E-2</v>
      </c>
      <c r="DK180" s="2">
        <f t="shared" si="181"/>
        <v>7.2155922294597469E-2</v>
      </c>
      <c r="DL180" s="2" t="e">
        <f>NA()</f>
        <v>#N/A</v>
      </c>
      <c r="DM180" s="2">
        <f t="shared" si="182"/>
        <v>2.1617115535729245E-2</v>
      </c>
      <c r="DO180" s="2">
        <f t="shared" si="163"/>
        <v>2.0723157558740258E-2</v>
      </c>
      <c r="DP180" s="72">
        <f t="shared" si="164"/>
        <v>3.9426086459886343E-4</v>
      </c>
      <c r="DQ180" s="72">
        <v>1.0999999999999999E-2</v>
      </c>
      <c r="DR180" s="72">
        <f t="shared" si="169"/>
        <v>2.0927648203680077E-4</v>
      </c>
      <c r="DS180" s="2" cm="1">
        <f t="array" ref="DS180">PRODUCT($DR$68:DR180+1)-1</f>
        <v>1.4281990207527517E-3</v>
      </c>
      <c r="DT180" s="2" cm="1">
        <f t="array" ref="DT180">PRODUCT($DP$68:DP180+1)-1</f>
        <v>1.6616913961202684E-3</v>
      </c>
      <c r="DU180" s="72">
        <f>DS180-MAX($DS$68:DS180)</f>
        <v>-2.4562492989244067E-3</v>
      </c>
    </row>
    <row r="181" spans="1:125" x14ac:dyDescent="0.3">
      <c r="A181" s="3" t="e">
        <f t="shared" si="170"/>
        <v>#N/A</v>
      </c>
      <c r="B181" s="47" t="e">
        <f>NA()</f>
        <v>#N/A</v>
      </c>
      <c r="C181" s="2" t="e">
        <f>VLOOKUP(C$1,EMD_Returns!$B:$XFD,MATCH('Headline Attribution'!$B181,EMD_Returns!$8:$8,0)-1,FALSE)/100</f>
        <v>#N/A</v>
      </c>
      <c r="D181" s="2" t="e">
        <f>VLOOKUP(D$1,EMD_Returns!$B:$XFD,MATCH('Headline Attribution'!$B181,EMD_Returns!$8:$8,0)-1,FALSE)/100</f>
        <v>#N/A</v>
      </c>
      <c r="E181" s="2" t="e">
        <f>VLOOKUP(E$1,EMD_Returns!$B:$XFD,MATCH('Headline Attribution'!$B181,EMD_Returns!$8:$8,0)-1,FALSE)/100</f>
        <v>#N/A</v>
      </c>
      <c r="F181" s="2" t="e">
        <f>VLOOKUP(F$1,EMD_Returns!$B:$XFD,MATCH('Headline Attribution'!$B181,EMD_Returns!$8:$8,0)-1,FALSE)/100</f>
        <v>#N/A</v>
      </c>
      <c r="G181" s="2"/>
      <c r="I181" s="9" t="e">
        <f t="shared" si="126"/>
        <v>#N/A</v>
      </c>
      <c r="J181" s="2" t="e">
        <f>VLOOKUP(J$1,EMD_Returns!$B:$XFD,MATCH('Headline Attribution'!$B181,EMD_Returns!$8:$8,0)-1,FALSE)/100</f>
        <v>#N/A</v>
      </c>
      <c r="K181" s="85" t="e">
        <f>VLOOKUP(K$1,EMD_Returns!$B:$XFD,MATCH('Headline Attribution'!$B181,EMD_Returns!$32:$32,0)-1,FALSE)/100</f>
        <v>#N/A</v>
      </c>
      <c r="L181" s="2">
        <f t="shared" si="171"/>
        <v>0</v>
      </c>
      <c r="M181" s="2" t="e">
        <f t="shared" si="172"/>
        <v>#N/A</v>
      </c>
      <c r="N181" s="2" t="e">
        <f t="shared" si="173"/>
        <v>#N/A</v>
      </c>
      <c r="O181" s="2" t="e">
        <f t="array" ref="O181">(PRODUCT($J$2:J181+1))-1</f>
        <v>#N/A</v>
      </c>
      <c r="P181" s="2" t="e">
        <f t="array" ref="P181">(PRODUCT($K$2:K181+1))-1</f>
        <v>#N/A</v>
      </c>
      <c r="Q181" s="69" t="e">
        <f t="shared" si="174"/>
        <v>#N/A</v>
      </c>
      <c r="R181" s="69" t="e">
        <f t="shared" si="175"/>
        <v>#N/A</v>
      </c>
      <c r="T181" s="3" t="e">
        <f t="shared" si="127"/>
        <v>#N/A</v>
      </c>
      <c r="U181" s="70" t="e">
        <f>VLOOKUP(U$1,Market_Values!B:XFD,MATCH('Headline Attribution'!$B181,EMD_Returns!$8:$8,0)-1,FALSE)</f>
        <v>#N/A</v>
      </c>
      <c r="V181" s="70" t="e">
        <f>VLOOKUP(V$1,Market_Values!$B:$XFD,MATCH('Headline Attribution'!$B181,EMD_Returns!$8:$8,0)-1,FALSE)</f>
        <v>#N/A</v>
      </c>
      <c r="W181" s="70" t="e">
        <f>VLOOKUP(W$1,Market_Values!$B:$XFD,MATCH('Headline Attribution'!$B181,EMD_Returns!$8:$8,0)-1,FALSE)</f>
        <v>#N/A</v>
      </c>
      <c r="X181" s="70" t="e">
        <f>VLOOKUP(X$1,Market_Values!$B:$XFD,MATCH('Headline Attribution'!$B181,EMD_Returns!$8:$8,0)-1,FALSE)</f>
        <v>#N/A</v>
      </c>
      <c r="Y181" s="70"/>
      <c r="Z181" s="71"/>
      <c r="AA181" s="3" t="e">
        <f t="shared" si="128"/>
        <v>#N/A</v>
      </c>
      <c r="AB181" s="72" t="e">
        <f t="shared" si="151"/>
        <v>#N/A</v>
      </c>
      <c r="AC181" s="72" t="e">
        <f t="shared" si="152"/>
        <v>#N/A</v>
      </c>
      <c r="AD181" s="72" t="e">
        <f t="shared" si="153"/>
        <v>#N/A</v>
      </c>
      <c r="AE181" s="72" t="e">
        <f t="shared" si="154"/>
        <v>#N/A</v>
      </c>
      <c r="AF181" s="72"/>
      <c r="AG181" s="2"/>
      <c r="AH181" s="9" t="e">
        <f t="shared" si="129"/>
        <v>#N/A</v>
      </c>
      <c r="AI181" s="2" t="e">
        <f t="array" ref="AI181">PRODUCT(AB$2:AB181+1)-1</f>
        <v>#N/A</v>
      </c>
      <c r="AJ181" s="2" t="e">
        <f t="array" ref="AJ181">PRODUCT($AC$2:AC181+1)-1</f>
        <v>#N/A</v>
      </c>
      <c r="AK181" s="2" t="e" cm="1">
        <f t="array" ref="AK181">PRODUCT($AD$119:AD181+1)-1</f>
        <v>#N/A</v>
      </c>
      <c r="AL181" s="2" t="e">
        <f t="array" ref="AL181">PRODUCT(AE$2:AE181+1)-1</f>
        <v>#N/A</v>
      </c>
      <c r="AM181" s="2"/>
      <c r="AN181" s="2"/>
      <c r="AO181" s="3" t="e">
        <f t="shared" si="130"/>
        <v>#N/A</v>
      </c>
      <c r="AP181" s="2" t="e">
        <f t="shared" si="155"/>
        <v>#N/A</v>
      </c>
      <c r="AQ181" s="2">
        <f t="shared" si="131"/>
        <v>0</v>
      </c>
      <c r="AR181" s="2" t="e">
        <f t="shared" si="156"/>
        <v>#N/A</v>
      </c>
      <c r="AS181" s="2" t="e">
        <f t="shared" si="176"/>
        <v>#N/A</v>
      </c>
      <c r="AT181" s="2" t="e">
        <f t="array" ref="AT181">PRODUCT($AP$2:AP181+1)-1</f>
        <v>#N/A</v>
      </c>
      <c r="AU181" s="2" t="e">
        <f t="shared" si="132"/>
        <v>#N/A</v>
      </c>
      <c r="AV181" s="69" t="e">
        <f t="shared" si="177"/>
        <v>#N/A</v>
      </c>
      <c r="AW181" s="69" t="e">
        <f t="shared" si="133"/>
        <v>#N/A</v>
      </c>
      <c r="AX181" s="2"/>
      <c r="AY181" s="2" t="e">
        <f t="shared" si="165"/>
        <v>#N/A</v>
      </c>
      <c r="AZ181" s="2" t="e">
        <f t="shared" si="166"/>
        <v>#N/A</v>
      </c>
      <c r="BA181" s="2" t="e">
        <f t="shared" si="178"/>
        <v>#N/A</v>
      </c>
      <c r="BB181" s="2" t="e">
        <f t="shared" si="167"/>
        <v>#N/A</v>
      </c>
      <c r="BC181" s="2"/>
      <c r="BD181" s="78" t="e">
        <f t="shared" si="134"/>
        <v>#N/A</v>
      </c>
      <c r="BE181" s="2" t="e">
        <f t="shared" si="168"/>
        <v>#N/A</v>
      </c>
      <c r="BF181" s="72" t="e">
        <f t="shared" si="157"/>
        <v>#N/A</v>
      </c>
      <c r="BG181" s="2" t="e" cm="1">
        <f t="array" ref="BG181">(PRODUCT(BF$2:BF181+1))-1</f>
        <v>#N/A</v>
      </c>
      <c r="BH181" s="72" t="e">
        <f t="shared" si="158"/>
        <v>#N/A</v>
      </c>
      <c r="BI181" s="73" t="e">
        <f t="shared" si="159"/>
        <v>#N/A</v>
      </c>
      <c r="BJ181" s="74" t="e">
        <f>SUM($BI$2:BI181)</f>
        <v>#N/A</v>
      </c>
      <c r="BK181" s="72" t="e">
        <f t="shared" si="135"/>
        <v>#N/A</v>
      </c>
      <c r="BL181" s="2" t="e">
        <f>SUM($BK$2:BK181)</f>
        <v>#N/A</v>
      </c>
      <c r="BM181" s="2"/>
      <c r="BN181" s="79" t="e">
        <f t="shared" si="136"/>
        <v>#N/A</v>
      </c>
      <c r="BO181" s="2" t="e">
        <f t="array" ref="BO181">(PRODUCT(AB$2:AB181+1)-1)-(PRODUCT($K$2:$K181+1)-1)</f>
        <v>#N/A</v>
      </c>
      <c r="BP181" s="2" t="e">
        <f t="array" ref="BP181">AJ181-(PRODUCT($K$2:K181+1)-1)</f>
        <v>#N/A</v>
      </c>
      <c r="BQ181" s="2" t="e" cm="1">
        <f t="array" ref="BQ181">AK181-(PRODUCT($L$2:L181+1)-1)</f>
        <v>#N/A</v>
      </c>
      <c r="BR181" s="2" t="e">
        <f t="array" ref="BR181">(PRODUCT(AE$2:AE181+1)-1)-(PRODUCT($K$2:$K181+1)-1)</f>
        <v>#N/A</v>
      </c>
      <c r="BS181" s="2"/>
      <c r="BT181" s="3" t="e">
        <f t="shared" si="137"/>
        <v>#N/A</v>
      </c>
      <c r="BU181" s="2" t="e">
        <f t="shared" si="138"/>
        <v>#N/A</v>
      </c>
      <c r="BV181" s="2" t="e">
        <f t="shared" si="139"/>
        <v>#N/A</v>
      </c>
      <c r="BW181" s="2" t="e" cm="1">
        <f t="array" ref="BW181">PRODUCT($BU$2:BU181+1)-1</f>
        <v>#N/A</v>
      </c>
      <c r="BX181" s="2" t="e">
        <f t="array" ref="BX181">BW181-(PRODUCT($K$2:K181+1)-1)</f>
        <v>#N/A</v>
      </c>
      <c r="BY181" s="2" t="e">
        <f t="shared" si="140"/>
        <v>#N/A</v>
      </c>
      <c r="BZ181" s="2"/>
      <c r="CC181" s="3">
        <v>44901</v>
      </c>
      <c r="CD181" s="2">
        <v>-6.4600314739398099E-3</v>
      </c>
      <c r="CE181" s="2">
        <v>-2.37089783424815E-3</v>
      </c>
      <c r="CF181" s="2" t="e">
        <f>NA()</f>
        <v>#N/A</v>
      </c>
      <c r="CG181" s="2">
        <v>-7.9295499441052429E-3</v>
      </c>
      <c r="CH181" s="2">
        <v>-7.9994732857094908E-3</v>
      </c>
      <c r="CJ181" s="9">
        <f t="shared" si="141"/>
        <v>44901</v>
      </c>
      <c r="CK181" s="2">
        <f t="array" ref="CK181">PRODUCT(CD$2:CD181+1)-1</f>
        <v>-3.1838712268409064E-2</v>
      </c>
      <c r="CL181" s="2">
        <f t="array" ref="CL181">PRODUCT(CE$2:CE181+1)-1</f>
        <v>-1.7022566256954863E-2</v>
      </c>
      <c r="CM181" s="2"/>
      <c r="CN181" s="2">
        <f t="array" ref="CN181">PRODUCT(CG$2:CG181+1)-1</f>
        <v>-7.0717658355812452E-2</v>
      </c>
      <c r="CO181" s="2">
        <f t="array" ref="CO181">PRODUCT(CH$2:CH181+1)-1</f>
        <v>-8.0322140794611752E-2</v>
      </c>
      <c r="CQ181" s="9">
        <f t="shared" si="142"/>
        <v>44901</v>
      </c>
      <c r="CR181" s="72">
        <f t="shared" si="143"/>
        <v>4.8483428526202688E-2</v>
      </c>
      <c r="CS181" s="72">
        <f t="shared" si="144"/>
        <v>6.3299574537656889E-2</v>
      </c>
      <c r="CT181" s="72"/>
      <c r="CU181" s="72">
        <f t="shared" si="145"/>
        <v>9.6044824387993E-3</v>
      </c>
      <c r="CV181" s="72"/>
      <c r="CW181" s="3">
        <f t="shared" si="146"/>
        <v>44901</v>
      </c>
      <c r="CX181" s="75">
        <f t="shared" si="160"/>
        <v>92.593117261360177</v>
      </c>
      <c r="CY181" s="75">
        <f t="shared" si="161"/>
        <v>91.563153594725918</v>
      </c>
      <c r="CZ181" s="75">
        <f t="shared" si="162"/>
        <v>101.12486696471055</v>
      </c>
      <c r="DA181" s="72">
        <f>(CZ181/MAX($CZ$2:CZ181))-1</f>
        <v>-3.8986728951150296E-3</v>
      </c>
      <c r="DC181" s="3">
        <f t="shared" si="147"/>
        <v>44901</v>
      </c>
      <c r="DD181" s="2">
        <f t="shared" si="148"/>
        <v>1.5394418117696809E-3</v>
      </c>
      <c r="DE181" s="2">
        <f t="shared" si="149"/>
        <v>5.6285754514613408E-3</v>
      </c>
      <c r="DF181" s="2" t="e">
        <f>NA()</f>
        <v>#N/A</v>
      </c>
      <c r="DG181" s="2">
        <f t="shared" si="150"/>
        <v>6.9923341604247874E-5</v>
      </c>
      <c r="DH181" s="69"/>
      <c r="DI181" s="3">
        <f t="shared" si="179"/>
        <v>44901</v>
      </c>
      <c r="DJ181" s="2">
        <f t="shared" si="180"/>
        <v>7.6648027637341076E-2</v>
      </c>
      <c r="DK181" s="2">
        <f t="shared" si="181"/>
        <v>7.3661425774561501E-2</v>
      </c>
      <c r="DL181" s="2" t="e">
        <f>NA()</f>
        <v>#N/A</v>
      </c>
      <c r="DM181" s="2">
        <f t="shared" si="182"/>
        <v>2.1517999360004224E-2</v>
      </c>
      <c r="DO181" s="2">
        <f t="shared" si="163"/>
        <v>2.0719656843146823E-2</v>
      </c>
      <c r="DP181" s="72">
        <f t="shared" si="164"/>
        <v>6.9923341604247874E-5</v>
      </c>
      <c r="DQ181" s="72">
        <v>1.0999999999999999E-2</v>
      </c>
      <c r="DR181" s="72">
        <f t="shared" si="169"/>
        <v>3.7122079939327315E-5</v>
      </c>
      <c r="DS181" s="2" cm="1">
        <f t="array" ref="DS181">PRODUCT($DR$68:DR181+1)-1</f>
        <v>1.4653741184103009E-3</v>
      </c>
      <c r="DT181" s="2" cm="1">
        <f t="array" ref="DT181">PRODUCT($DP$68:DP181+1)-1</f>
        <v>1.7317309287394611E-3</v>
      </c>
      <c r="DU181" s="72">
        <f>DS181-MAX($DS$68:DS181)</f>
        <v>-2.4190742012668576E-3</v>
      </c>
    </row>
    <row r="182" spans="1:125" x14ac:dyDescent="0.3">
      <c r="A182" s="3" t="e">
        <f t="shared" si="170"/>
        <v>#N/A</v>
      </c>
      <c r="B182" s="47" t="e">
        <f>NA()</f>
        <v>#N/A</v>
      </c>
      <c r="C182" s="2" t="e">
        <f>VLOOKUP(C$1,EMD_Returns!$B:$XFD,MATCH('Headline Attribution'!$B182,EMD_Returns!$8:$8,0)-1,FALSE)/100</f>
        <v>#N/A</v>
      </c>
      <c r="D182" s="2" t="e">
        <f>VLOOKUP(D$1,EMD_Returns!$B:$XFD,MATCH('Headline Attribution'!$B182,EMD_Returns!$8:$8,0)-1,FALSE)/100</f>
        <v>#N/A</v>
      </c>
      <c r="E182" s="2" t="e">
        <f>VLOOKUP(E$1,EMD_Returns!$B:$XFD,MATCH('Headline Attribution'!$B182,EMD_Returns!$8:$8,0)-1,FALSE)/100</f>
        <v>#N/A</v>
      </c>
      <c r="F182" s="2" t="e">
        <f>VLOOKUP(F$1,EMD_Returns!$B:$XFD,MATCH('Headline Attribution'!$B182,EMD_Returns!$8:$8,0)-1,FALSE)/100</f>
        <v>#N/A</v>
      </c>
      <c r="G182" s="2"/>
      <c r="I182" s="9" t="e">
        <f t="shared" si="126"/>
        <v>#N/A</v>
      </c>
      <c r="J182" s="2" t="e">
        <f>VLOOKUP(J$1,EMD_Returns!$B:$XFD,MATCH('Headline Attribution'!$B182,EMD_Returns!$8:$8,0)-1,FALSE)/100</f>
        <v>#N/A</v>
      </c>
      <c r="K182" s="85" t="e">
        <f>VLOOKUP(K$1,EMD_Returns!$B:$XFD,MATCH('Headline Attribution'!$B182,EMD_Returns!$32:$32,0)-1,FALSE)/100</f>
        <v>#N/A</v>
      </c>
      <c r="L182" s="2">
        <f t="shared" si="171"/>
        <v>0</v>
      </c>
      <c r="M182" s="2" t="e">
        <f t="shared" si="172"/>
        <v>#N/A</v>
      </c>
      <c r="N182" s="2" t="e">
        <f t="shared" si="173"/>
        <v>#N/A</v>
      </c>
      <c r="O182" s="2" t="e">
        <f t="array" ref="O182">(PRODUCT($J$2:J182+1))-1</f>
        <v>#N/A</v>
      </c>
      <c r="P182" s="2" t="e">
        <f t="array" ref="P182">(PRODUCT($K$2:K182+1))-1</f>
        <v>#N/A</v>
      </c>
      <c r="Q182" s="69" t="e">
        <f t="shared" si="174"/>
        <v>#N/A</v>
      </c>
      <c r="R182" s="69" t="e">
        <f t="shared" si="175"/>
        <v>#N/A</v>
      </c>
      <c r="T182" s="3" t="e">
        <f t="shared" si="127"/>
        <v>#N/A</v>
      </c>
      <c r="U182" s="70" t="e">
        <f>VLOOKUP(U$1,Market_Values!B:XFD,MATCH('Headline Attribution'!$B182,EMD_Returns!$8:$8,0)-1,FALSE)</f>
        <v>#N/A</v>
      </c>
      <c r="V182" s="70" t="e">
        <f>VLOOKUP(V$1,Market_Values!$B:$XFD,MATCH('Headline Attribution'!$B182,EMD_Returns!$8:$8,0)-1,FALSE)</f>
        <v>#N/A</v>
      </c>
      <c r="W182" s="70" t="e">
        <f>VLOOKUP(W$1,Market_Values!$B:$XFD,MATCH('Headline Attribution'!$B182,EMD_Returns!$8:$8,0)-1,FALSE)</f>
        <v>#N/A</v>
      </c>
      <c r="X182" s="70" t="e">
        <f>VLOOKUP(X$1,Market_Values!$B:$XFD,MATCH('Headline Attribution'!$B182,EMD_Returns!$8:$8,0)-1,FALSE)</f>
        <v>#N/A</v>
      </c>
      <c r="Y182" s="70"/>
      <c r="Z182" s="71"/>
      <c r="AA182" s="3" t="e">
        <f t="shared" si="128"/>
        <v>#N/A</v>
      </c>
      <c r="AB182" s="72" t="e">
        <f t="shared" si="151"/>
        <v>#N/A</v>
      </c>
      <c r="AC182" s="72" t="e">
        <f t="shared" si="152"/>
        <v>#N/A</v>
      </c>
      <c r="AD182" s="72" t="e">
        <f t="shared" si="153"/>
        <v>#N/A</v>
      </c>
      <c r="AE182" s="72" t="e">
        <f t="shared" si="154"/>
        <v>#N/A</v>
      </c>
      <c r="AF182" s="72"/>
      <c r="AG182" s="2"/>
      <c r="AH182" s="9" t="e">
        <f t="shared" si="129"/>
        <v>#N/A</v>
      </c>
      <c r="AI182" s="2" t="e">
        <f t="array" ref="AI182">PRODUCT(AB$2:AB182+1)-1</f>
        <v>#N/A</v>
      </c>
      <c r="AJ182" s="2" t="e">
        <f t="array" ref="AJ182">PRODUCT($AC$2:AC182+1)-1</f>
        <v>#N/A</v>
      </c>
      <c r="AK182" s="2" t="e" cm="1">
        <f t="array" ref="AK182">PRODUCT($AD$119:AD182+1)-1</f>
        <v>#N/A</v>
      </c>
      <c r="AL182" s="2" t="e">
        <f t="array" ref="AL182">PRODUCT(AE$2:AE182+1)-1</f>
        <v>#N/A</v>
      </c>
      <c r="AM182" s="2"/>
      <c r="AN182" s="2"/>
      <c r="AO182" s="3" t="e">
        <f t="shared" si="130"/>
        <v>#N/A</v>
      </c>
      <c r="AP182" s="2" t="e">
        <f t="shared" si="155"/>
        <v>#N/A</v>
      </c>
      <c r="AQ182" s="2">
        <f t="shared" si="131"/>
        <v>0</v>
      </c>
      <c r="AR182" s="2" t="e">
        <f t="shared" si="156"/>
        <v>#N/A</v>
      </c>
      <c r="AS182" s="2" t="e">
        <f t="shared" si="176"/>
        <v>#N/A</v>
      </c>
      <c r="AT182" s="2" t="e">
        <f t="array" ref="AT182">PRODUCT($AP$2:AP182+1)-1</f>
        <v>#N/A</v>
      </c>
      <c r="AU182" s="2" t="e">
        <f t="shared" si="132"/>
        <v>#N/A</v>
      </c>
      <c r="AV182" s="69" t="e">
        <f t="shared" si="177"/>
        <v>#N/A</v>
      </c>
      <c r="AW182" s="69" t="e">
        <f t="shared" si="133"/>
        <v>#N/A</v>
      </c>
      <c r="AX182" s="2"/>
      <c r="AY182" s="2" t="e">
        <f t="shared" si="165"/>
        <v>#N/A</v>
      </c>
      <c r="AZ182" s="2" t="e">
        <f t="shared" si="166"/>
        <v>#N/A</v>
      </c>
      <c r="BA182" s="2" t="e">
        <f t="shared" si="178"/>
        <v>#N/A</v>
      </c>
      <c r="BB182" s="2" t="e">
        <f t="shared" si="167"/>
        <v>#N/A</v>
      </c>
      <c r="BC182" s="2"/>
      <c r="BD182" s="78" t="e">
        <f t="shared" si="134"/>
        <v>#N/A</v>
      </c>
      <c r="BE182" s="2" t="e">
        <f t="shared" si="168"/>
        <v>#N/A</v>
      </c>
      <c r="BF182" s="72" t="e">
        <f t="shared" si="157"/>
        <v>#N/A</v>
      </c>
      <c r="BG182" s="2" t="e" cm="1">
        <f t="array" ref="BG182">(PRODUCT(BF$2:BF182+1))-1</f>
        <v>#N/A</v>
      </c>
      <c r="BH182" s="72" t="e">
        <f t="shared" si="158"/>
        <v>#N/A</v>
      </c>
      <c r="BI182" s="73" t="e">
        <f t="shared" si="159"/>
        <v>#N/A</v>
      </c>
      <c r="BJ182" s="74" t="e">
        <f>SUM($BI$2:BI182)</f>
        <v>#N/A</v>
      </c>
      <c r="BK182" s="72" t="e">
        <f t="shared" si="135"/>
        <v>#N/A</v>
      </c>
      <c r="BL182" s="2" t="e">
        <f>SUM($BK$2:BK182)</f>
        <v>#N/A</v>
      </c>
      <c r="BM182" s="2"/>
      <c r="BN182" s="79" t="e">
        <f t="shared" si="136"/>
        <v>#N/A</v>
      </c>
      <c r="BO182" s="2" t="e">
        <f t="array" ref="BO182">(PRODUCT(AB$2:AB182+1)-1)-(PRODUCT($K$2:$K182+1)-1)</f>
        <v>#N/A</v>
      </c>
      <c r="BP182" s="2" t="e">
        <f t="array" ref="BP182">AJ182-(PRODUCT($K$2:K182+1)-1)</f>
        <v>#N/A</v>
      </c>
      <c r="BQ182" s="2" t="e" cm="1">
        <f t="array" ref="BQ182">AK182-(PRODUCT($L$2:L182+1)-1)</f>
        <v>#N/A</v>
      </c>
      <c r="BR182" s="2" t="e">
        <f t="array" ref="BR182">(PRODUCT(AE$2:AE182+1)-1)-(PRODUCT($K$2:$K182+1)-1)</f>
        <v>#N/A</v>
      </c>
      <c r="BS182" s="2"/>
      <c r="BT182" s="3" t="e">
        <f t="shared" si="137"/>
        <v>#N/A</v>
      </c>
      <c r="BU182" s="2" t="e">
        <f t="shared" si="138"/>
        <v>#N/A</v>
      </c>
      <c r="BV182" s="2" t="e">
        <f t="shared" si="139"/>
        <v>#N/A</v>
      </c>
      <c r="BW182" s="2" t="e" cm="1">
        <f t="array" ref="BW182">PRODUCT($BU$2:BU182+1)-1</f>
        <v>#N/A</v>
      </c>
      <c r="BX182" s="2" t="e">
        <f t="array" ref="BX182">BW182-(PRODUCT($K$2:K182+1)-1)</f>
        <v>#N/A</v>
      </c>
      <c r="BY182" s="2" t="e">
        <f t="shared" si="140"/>
        <v>#N/A</v>
      </c>
      <c r="BZ182" s="2"/>
      <c r="CC182" s="3">
        <v>44902</v>
      </c>
      <c r="CD182" s="2">
        <v>-5.5817611740149901E-3</v>
      </c>
      <c r="CE182" s="2">
        <v>-3.2487085493326799E-3</v>
      </c>
      <c r="CF182" s="2" t="e">
        <f>NA()</f>
        <v>#N/A</v>
      </c>
      <c r="CG182" s="2">
        <v>-4.0553843056334807E-3</v>
      </c>
      <c r="CH182" s="2">
        <v>-3.537532355478934E-3</v>
      </c>
      <c r="CJ182" s="9">
        <f t="shared" si="141"/>
        <v>44902</v>
      </c>
      <c r="CK182" s="2">
        <f t="array" ref="CK182">PRODUCT(CD$2:CD182+1)-1</f>
        <v>-3.7242757354453593E-2</v>
      </c>
      <c r="CL182" s="2">
        <f t="array" ref="CL182">PRODUCT(CE$2:CE182+1)-1</f>
        <v>-2.0215973449757008E-2</v>
      </c>
      <c r="CM182" s="2"/>
      <c r="CN182" s="2">
        <f t="array" ref="CN182">PRODUCT(CG$2:CG182+1)-1</f>
        <v>-7.4486255379618616E-2</v>
      </c>
      <c r="CO182" s="2">
        <f t="array" ref="CO182">PRODUCT(CH$2:CH182+1)-1</f>
        <v>-8.3575530978168389E-2</v>
      </c>
      <c r="CQ182" s="9">
        <f t="shared" si="142"/>
        <v>44902</v>
      </c>
      <c r="CR182" s="72">
        <f t="shared" si="143"/>
        <v>4.6332773623714796E-2</v>
      </c>
      <c r="CS182" s="72">
        <f t="shared" si="144"/>
        <v>6.3359557528411381E-2</v>
      </c>
      <c r="CT182" s="72"/>
      <c r="CU182" s="72">
        <f t="shared" si="145"/>
        <v>9.0892755985497731E-3</v>
      </c>
      <c r="CV182" s="72"/>
      <c r="CW182" s="3">
        <f t="shared" si="146"/>
        <v>44902</v>
      </c>
      <c r="CX182" s="75">
        <f t="shared" si="160"/>
        <v>92.217616586808774</v>
      </c>
      <c r="CY182" s="75">
        <f t="shared" si="161"/>
        <v>91.239245976314891</v>
      </c>
      <c r="CZ182" s="75">
        <f t="shared" si="162"/>
        <v>101.07231334501367</v>
      </c>
      <c r="DA182" s="72">
        <f>(CZ182/MAX($CZ$2:CZ182))-1</f>
        <v>-4.4163371640084659E-3</v>
      </c>
      <c r="DC182" s="3">
        <f t="shared" si="147"/>
        <v>44902</v>
      </c>
      <c r="DD182" s="2">
        <f t="shared" si="148"/>
        <v>-2.0442288185360561E-3</v>
      </c>
      <c r="DE182" s="2">
        <f t="shared" si="149"/>
        <v>2.8882380614625404E-4</v>
      </c>
      <c r="DF182" s="2" t="e">
        <f>NA()</f>
        <v>#N/A</v>
      </c>
      <c r="DG182" s="2">
        <f t="shared" si="150"/>
        <v>-5.1785195015454678E-4</v>
      </c>
      <c r="DH182" s="69"/>
      <c r="DI182" s="3">
        <f t="shared" si="179"/>
        <v>44902</v>
      </c>
      <c r="DJ182" s="2">
        <f t="shared" si="180"/>
        <v>7.6328434960639069E-2</v>
      </c>
      <c r="DK182" s="2">
        <f t="shared" si="181"/>
        <v>7.343204401081338E-2</v>
      </c>
      <c r="DL182" s="2" t="e">
        <f>NA()</f>
        <v>#N/A</v>
      </c>
      <c r="DM182" s="2">
        <f t="shared" si="182"/>
        <v>2.1516727129781532E-2</v>
      </c>
      <c r="DO182" s="2">
        <f t="shared" si="163"/>
        <v>2.072082290188779E-2</v>
      </c>
      <c r="DP182" s="72">
        <f t="shared" si="164"/>
        <v>-5.1785195015454678E-4</v>
      </c>
      <c r="DQ182" s="72">
        <v>1.0999999999999999E-2</v>
      </c>
      <c r="DR182" s="72">
        <f t="shared" si="169"/>
        <v>-2.7491048394516417E-4</v>
      </c>
      <c r="DS182" s="2" cm="1">
        <f t="array" ref="DS182">PRODUCT($DR$68:DR182+1)-1</f>
        <v>1.1900607877570746E-3</v>
      </c>
      <c r="DT182" s="2" cm="1">
        <f t="array" ref="DT182">PRODUCT($DP$68:DP182+1)-1</f>
        <v>1.212982198346424E-3</v>
      </c>
      <c r="DU182" s="72">
        <f>DS182-MAX($DS$68:DS182)</f>
        <v>-2.6943875319200838E-3</v>
      </c>
    </row>
    <row r="183" spans="1:125" x14ac:dyDescent="0.3">
      <c r="A183" s="3" t="e">
        <f t="shared" si="170"/>
        <v>#N/A</v>
      </c>
      <c r="B183" s="47" t="e">
        <f>NA()</f>
        <v>#N/A</v>
      </c>
      <c r="C183" s="2" t="e">
        <f>VLOOKUP(C$1,EMD_Returns!$B:$XFD,MATCH('Headline Attribution'!$B183,EMD_Returns!$8:$8,0)-1,FALSE)/100</f>
        <v>#N/A</v>
      </c>
      <c r="D183" s="2" t="e">
        <f>VLOOKUP(D$1,EMD_Returns!$B:$XFD,MATCH('Headline Attribution'!$B183,EMD_Returns!$8:$8,0)-1,FALSE)/100</f>
        <v>#N/A</v>
      </c>
      <c r="E183" s="2" t="e">
        <f>VLOOKUP(E$1,EMD_Returns!$B:$XFD,MATCH('Headline Attribution'!$B183,EMD_Returns!$8:$8,0)-1,FALSE)/100</f>
        <v>#N/A</v>
      </c>
      <c r="F183" s="2" t="e">
        <f>VLOOKUP(F$1,EMD_Returns!$B:$XFD,MATCH('Headline Attribution'!$B183,EMD_Returns!$8:$8,0)-1,FALSE)/100</f>
        <v>#N/A</v>
      </c>
      <c r="G183" s="2"/>
      <c r="I183" s="9" t="e">
        <f t="shared" si="126"/>
        <v>#N/A</v>
      </c>
      <c r="J183" s="2" t="e">
        <f>VLOOKUP(J$1,EMD_Returns!$B:$XFD,MATCH('Headline Attribution'!$B183,EMD_Returns!$8:$8,0)-1,FALSE)/100</f>
        <v>#N/A</v>
      </c>
      <c r="K183" s="85" t="e">
        <f>VLOOKUP(K$1,EMD_Returns!$B:$XFD,MATCH('Headline Attribution'!$B183,EMD_Returns!$32:$32,0)-1,FALSE)/100</f>
        <v>#N/A</v>
      </c>
      <c r="L183" s="2">
        <f t="shared" si="171"/>
        <v>0</v>
      </c>
      <c r="M183" s="2" t="e">
        <f t="shared" si="172"/>
        <v>#N/A</v>
      </c>
      <c r="N183" s="2" t="e">
        <f t="shared" si="173"/>
        <v>#N/A</v>
      </c>
      <c r="O183" s="2" t="e">
        <f t="array" ref="O183">(PRODUCT($J$2:J183+1))-1</f>
        <v>#N/A</v>
      </c>
      <c r="P183" s="2" t="e">
        <f t="array" ref="P183">(PRODUCT($K$2:K183+1))-1</f>
        <v>#N/A</v>
      </c>
      <c r="Q183" s="69" t="e">
        <f t="shared" si="174"/>
        <v>#N/A</v>
      </c>
      <c r="R183" s="69" t="e">
        <f t="shared" si="175"/>
        <v>#N/A</v>
      </c>
      <c r="T183" s="3" t="e">
        <f t="shared" si="127"/>
        <v>#N/A</v>
      </c>
      <c r="U183" s="70" t="e">
        <f>VLOOKUP(U$1,Market_Values!B:XFD,MATCH('Headline Attribution'!$B183,EMD_Returns!$8:$8,0)-1,FALSE)</f>
        <v>#N/A</v>
      </c>
      <c r="V183" s="70" t="e">
        <f>VLOOKUP(V$1,Market_Values!$B:$XFD,MATCH('Headline Attribution'!$B183,EMD_Returns!$8:$8,0)-1,FALSE)</f>
        <v>#N/A</v>
      </c>
      <c r="W183" s="70" t="e">
        <f>VLOOKUP(W$1,Market_Values!$B:$XFD,MATCH('Headline Attribution'!$B183,EMD_Returns!$8:$8,0)-1,FALSE)</f>
        <v>#N/A</v>
      </c>
      <c r="X183" s="70" t="e">
        <f>VLOOKUP(X$1,Market_Values!$B:$XFD,MATCH('Headline Attribution'!$B183,EMD_Returns!$8:$8,0)-1,FALSE)</f>
        <v>#N/A</v>
      </c>
      <c r="Y183" s="70"/>
      <c r="Z183" s="71"/>
      <c r="AA183" s="3" t="e">
        <f t="shared" si="128"/>
        <v>#N/A</v>
      </c>
      <c r="AB183" s="72" t="e">
        <f t="shared" si="151"/>
        <v>#N/A</v>
      </c>
      <c r="AC183" s="72" t="e">
        <f t="shared" si="152"/>
        <v>#N/A</v>
      </c>
      <c r="AD183" s="72" t="e">
        <f t="shared" si="153"/>
        <v>#N/A</v>
      </c>
      <c r="AE183" s="72" t="e">
        <f t="shared" si="154"/>
        <v>#N/A</v>
      </c>
      <c r="AF183" s="72"/>
      <c r="AG183" s="2"/>
      <c r="AH183" s="9" t="e">
        <f t="shared" si="129"/>
        <v>#N/A</v>
      </c>
      <c r="AI183" s="2" t="e">
        <f t="array" ref="AI183">PRODUCT(AB$2:AB183+1)-1</f>
        <v>#N/A</v>
      </c>
      <c r="AJ183" s="2" t="e">
        <f t="array" ref="AJ183">PRODUCT($AC$2:AC183+1)-1</f>
        <v>#N/A</v>
      </c>
      <c r="AK183" s="2" t="e" cm="1">
        <f t="array" ref="AK183">PRODUCT($AD$119:AD183+1)-1</f>
        <v>#N/A</v>
      </c>
      <c r="AL183" s="2" t="e">
        <f t="array" ref="AL183">PRODUCT(AE$2:AE183+1)-1</f>
        <v>#N/A</v>
      </c>
      <c r="AM183" s="2"/>
      <c r="AN183" s="2"/>
      <c r="AO183" s="3" t="e">
        <f t="shared" si="130"/>
        <v>#N/A</v>
      </c>
      <c r="AP183" s="2" t="e">
        <f t="shared" si="155"/>
        <v>#N/A</v>
      </c>
      <c r="AQ183" s="2">
        <f t="shared" si="131"/>
        <v>0</v>
      </c>
      <c r="AR183" s="2" t="e">
        <f t="shared" si="156"/>
        <v>#N/A</v>
      </c>
      <c r="AS183" s="2" t="e">
        <f t="shared" si="176"/>
        <v>#N/A</v>
      </c>
      <c r="AT183" s="2" t="e">
        <f t="array" ref="AT183">PRODUCT($AP$2:AP183+1)-1</f>
        <v>#N/A</v>
      </c>
      <c r="AU183" s="2" t="e">
        <f t="shared" si="132"/>
        <v>#N/A</v>
      </c>
      <c r="AV183" s="69" t="e">
        <f t="shared" si="177"/>
        <v>#N/A</v>
      </c>
      <c r="AW183" s="69" t="e">
        <f t="shared" si="133"/>
        <v>#N/A</v>
      </c>
      <c r="AX183" s="2"/>
      <c r="AY183" s="2" t="e">
        <f t="shared" si="165"/>
        <v>#N/A</v>
      </c>
      <c r="AZ183" s="2" t="e">
        <f t="shared" si="166"/>
        <v>#N/A</v>
      </c>
      <c r="BA183" s="2" t="e">
        <f t="shared" si="178"/>
        <v>#N/A</v>
      </c>
      <c r="BB183" s="2" t="e">
        <f t="shared" si="167"/>
        <v>#N/A</v>
      </c>
      <c r="BC183" s="2"/>
      <c r="BD183" s="78" t="e">
        <f t="shared" si="134"/>
        <v>#N/A</v>
      </c>
      <c r="BE183" s="2" t="e">
        <f t="shared" si="168"/>
        <v>#N/A</v>
      </c>
      <c r="BF183" s="72" t="e">
        <f t="shared" si="157"/>
        <v>#N/A</v>
      </c>
      <c r="BG183" s="2" t="e" cm="1">
        <f t="array" ref="BG183">(PRODUCT(BF$2:BF183+1))-1</f>
        <v>#N/A</v>
      </c>
      <c r="BH183" s="72" t="e">
        <f t="shared" si="158"/>
        <v>#N/A</v>
      </c>
      <c r="BI183" s="73" t="e">
        <f t="shared" si="159"/>
        <v>#N/A</v>
      </c>
      <c r="BJ183" s="74" t="e">
        <f>SUM($BI$2:BI183)</f>
        <v>#N/A</v>
      </c>
      <c r="BK183" s="72" t="e">
        <f t="shared" si="135"/>
        <v>#N/A</v>
      </c>
      <c r="BL183" s="2" t="e">
        <f>SUM($BK$2:BK183)</f>
        <v>#N/A</v>
      </c>
      <c r="BM183" s="2"/>
      <c r="BN183" s="79" t="e">
        <f t="shared" si="136"/>
        <v>#N/A</v>
      </c>
      <c r="BO183" s="2" t="e">
        <f t="array" ref="BO183">(PRODUCT(AB$2:AB183+1)-1)-(PRODUCT($K$2:$K183+1)-1)</f>
        <v>#N/A</v>
      </c>
      <c r="BP183" s="2" t="e">
        <f t="array" ref="BP183">AJ183-(PRODUCT($K$2:K183+1)-1)</f>
        <v>#N/A</v>
      </c>
      <c r="BQ183" s="2" t="e" cm="1">
        <f t="array" ref="BQ183">AK183-(PRODUCT($L$2:L183+1)-1)</f>
        <v>#N/A</v>
      </c>
      <c r="BR183" s="2" t="e">
        <f t="array" ref="BR183">(PRODUCT(AE$2:AE183+1)-1)-(PRODUCT($K$2:$K183+1)-1)</f>
        <v>#N/A</v>
      </c>
      <c r="BS183" s="2"/>
      <c r="BT183" s="3" t="e">
        <f t="shared" si="137"/>
        <v>#N/A</v>
      </c>
      <c r="BU183" s="2" t="e">
        <f t="shared" si="138"/>
        <v>#N/A</v>
      </c>
      <c r="BV183" s="2" t="e">
        <f t="shared" si="139"/>
        <v>#N/A</v>
      </c>
      <c r="BW183" s="2" t="e" cm="1">
        <f t="array" ref="BW183">PRODUCT($BU$2:BU183+1)-1</f>
        <v>#N/A</v>
      </c>
      <c r="BX183" s="2" t="e">
        <f t="array" ref="BX183">BW183-(PRODUCT($K$2:K183+1)-1)</f>
        <v>#N/A</v>
      </c>
      <c r="BY183" s="2" t="e">
        <f t="shared" si="140"/>
        <v>#N/A</v>
      </c>
      <c r="BZ183" s="2"/>
      <c r="CC183" s="3">
        <v>44903</v>
      </c>
      <c r="CD183" s="2">
        <v>4.1920643837407602E-3</v>
      </c>
      <c r="CE183" s="2">
        <v>3.2992120263670697E-3</v>
      </c>
      <c r="CF183" s="2" t="e">
        <f>NA()</f>
        <v>#N/A</v>
      </c>
      <c r="CG183" s="2">
        <v>4.3073680414809157E-3</v>
      </c>
      <c r="CH183" s="2">
        <v>4.7090324170591114E-3</v>
      </c>
      <c r="CJ183" s="9">
        <f t="shared" si="141"/>
        <v>44903</v>
      </c>
      <c r="CK183" s="2">
        <f t="array" ref="CK183">PRODUCT(CD$2:CD183+1)-1</f>
        <v>-3.3206817007370715E-2</v>
      </c>
      <c r="CL183" s="2">
        <f t="array" ref="CL183">PRODUCT(CE$2:CE183+1)-1</f>
        <v>-1.6983458206120128E-2</v>
      </c>
      <c r="CM183" s="2"/>
      <c r="CN183" s="2">
        <f t="array" ref="CN183">PRODUCT(CG$2:CG183+1)-1</f>
        <v>-7.0499727054089467E-2</v>
      </c>
      <c r="CO183" s="2">
        <f t="array" ref="CO183">PRODUCT(CH$2:CH183+1)-1</f>
        <v>-7.9260058445758452E-2</v>
      </c>
      <c r="CQ183" s="9">
        <f t="shared" si="142"/>
        <v>44903</v>
      </c>
      <c r="CR183" s="72">
        <f t="shared" si="143"/>
        <v>4.6053241438387738E-2</v>
      </c>
      <c r="CS183" s="72">
        <f t="shared" si="144"/>
        <v>6.2276600239638324E-2</v>
      </c>
      <c r="CT183" s="72"/>
      <c r="CU183" s="72">
        <f t="shared" si="145"/>
        <v>8.7603313916689851E-3</v>
      </c>
      <c r="CV183" s="72"/>
      <c r="CW183" s="3">
        <f t="shared" si="146"/>
        <v>44903</v>
      </c>
      <c r="CX183" s="75">
        <f t="shared" si="160"/>
        <v>92.614831801356331</v>
      </c>
      <c r="CY183" s="75">
        <f t="shared" si="161"/>
        <v>91.668894543325393</v>
      </c>
      <c r="CZ183" s="75">
        <f t="shared" si="162"/>
        <v>101.03190647464812</v>
      </c>
      <c r="DA183" s="72">
        <f>(CZ183/MAX($CZ$2:CZ183))-1</f>
        <v>-4.8143533829995144E-3</v>
      </c>
      <c r="DC183" s="3">
        <f t="shared" si="147"/>
        <v>44903</v>
      </c>
      <c r="DD183" s="2">
        <f t="shared" si="148"/>
        <v>-5.1696803331835114E-4</v>
      </c>
      <c r="DE183" s="2">
        <f t="shared" si="149"/>
        <v>-1.4098203906920416E-3</v>
      </c>
      <c r="DF183" s="2" t="e">
        <f>NA()</f>
        <v>#N/A</v>
      </c>
      <c r="DG183" s="2">
        <f t="shared" si="150"/>
        <v>-4.0166437557819564E-4</v>
      </c>
      <c r="DH183" s="69"/>
      <c r="DI183" s="3">
        <f t="shared" si="179"/>
        <v>44903</v>
      </c>
      <c r="DJ183" s="2">
        <f t="shared" si="180"/>
        <v>7.571607950411316E-2</v>
      </c>
      <c r="DK183" s="2">
        <f t="shared" si="181"/>
        <v>7.3387215618609627E-2</v>
      </c>
      <c r="DL183" s="2" t="e">
        <f>NA()</f>
        <v>#N/A</v>
      </c>
      <c r="DM183" s="2">
        <f t="shared" si="182"/>
        <v>2.1499093382669615E-2</v>
      </c>
      <c r="DO183" s="2">
        <f t="shared" si="163"/>
        <v>2.0635785905652047E-2</v>
      </c>
      <c r="DP183" s="72">
        <f t="shared" si="164"/>
        <v>-4.0166437557819564E-4</v>
      </c>
      <c r="DQ183" s="72">
        <v>1.0999999999999999E-2</v>
      </c>
      <c r="DR183" s="72">
        <f t="shared" si="169"/>
        <v>-2.141090313478198E-4</v>
      </c>
      <c r="DS183" s="2" cm="1">
        <f t="array" ref="DS183">PRODUCT($DR$68:DR183+1)-1</f>
        <v>9.7569695364674303E-4</v>
      </c>
      <c r="DT183" s="2" cm="1">
        <f t="array" ref="DT183">PRODUCT($DP$68:DP183+1)-1</f>
        <v>8.108306110310437E-4</v>
      </c>
      <c r="DU183" s="72">
        <f>DS183-MAX($DS$68:DS183)</f>
        <v>-2.9087513660304154E-3</v>
      </c>
    </row>
    <row r="184" spans="1:125" x14ac:dyDescent="0.3">
      <c r="A184" s="3" t="e">
        <f t="shared" si="170"/>
        <v>#N/A</v>
      </c>
      <c r="B184" s="47" t="e">
        <f>NA()</f>
        <v>#N/A</v>
      </c>
      <c r="C184" s="2" t="e">
        <f>VLOOKUP(C$1,EMD_Returns!$B:$XFD,MATCH('Headline Attribution'!$B184,EMD_Returns!$8:$8,0)-1,FALSE)/100</f>
        <v>#N/A</v>
      </c>
      <c r="D184" s="2" t="e">
        <f>VLOOKUP(D$1,EMD_Returns!$B:$XFD,MATCH('Headline Attribution'!$B184,EMD_Returns!$8:$8,0)-1,FALSE)/100</f>
        <v>#N/A</v>
      </c>
      <c r="E184" s="2" t="e">
        <f>VLOOKUP(E$1,EMD_Returns!$B:$XFD,MATCH('Headline Attribution'!$B184,EMD_Returns!$8:$8,0)-1,FALSE)/100</f>
        <v>#N/A</v>
      </c>
      <c r="F184" s="2" t="e">
        <f>VLOOKUP(F$1,EMD_Returns!$B:$XFD,MATCH('Headline Attribution'!$B184,EMD_Returns!$8:$8,0)-1,FALSE)/100</f>
        <v>#N/A</v>
      </c>
      <c r="G184" s="2"/>
      <c r="I184" s="9" t="e">
        <f t="shared" si="126"/>
        <v>#N/A</v>
      </c>
      <c r="J184" s="2" t="e">
        <f>VLOOKUP(J$1,EMD_Returns!$B:$XFD,MATCH('Headline Attribution'!$B184,EMD_Returns!$8:$8,0)-1,FALSE)/100</f>
        <v>#N/A</v>
      </c>
      <c r="K184" s="85" t="e">
        <f>VLOOKUP(K$1,EMD_Returns!$B:$XFD,MATCH('Headline Attribution'!$B184,EMD_Returns!$32:$32,0)-1,FALSE)/100</f>
        <v>#N/A</v>
      </c>
      <c r="L184" s="2">
        <f t="shared" si="171"/>
        <v>0</v>
      </c>
      <c r="M184" s="2" t="e">
        <f t="shared" si="172"/>
        <v>#N/A</v>
      </c>
      <c r="N184" s="2" t="e">
        <f t="shared" si="173"/>
        <v>#N/A</v>
      </c>
      <c r="O184" s="2" t="e">
        <f t="array" ref="O184">(PRODUCT($J$2:J184+1))-1</f>
        <v>#N/A</v>
      </c>
      <c r="P184" s="2" t="e">
        <f t="array" ref="P184">(PRODUCT($K$2:K184+1))-1</f>
        <v>#N/A</v>
      </c>
      <c r="Q184" s="69" t="e">
        <f t="shared" si="174"/>
        <v>#N/A</v>
      </c>
      <c r="R184" s="69" t="e">
        <f t="shared" si="175"/>
        <v>#N/A</v>
      </c>
      <c r="T184" s="3" t="e">
        <f t="shared" si="127"/>
        <v>#N/A</v>
      </c>
      <c r="U184" s="70" t="e">
        <f>VLOOKUP(U$1,Market_Values!B:XFD,MATCH('Headline Attribution'!$B184,EMD_Returns!$8:$8,0)-1,FALSE)</f>
        <v>#N/A</v>
      </c>
      <c r="V184" s="70" t="e">
        <f>VLOOKUP(V$1,Market_Values!$B:$XFD,MATCH('Headline Attribution'!$B184,EMD_Returns!$8:$8,0)-1,FALSE)</f>
        <v>#N/A</v>
      </c>
      <c r="W184" s="70" t="e">
        <f>VLOOKUP(W$1,Market_Values!$B:$XFD,MATCH('Headline Attribution'!$B184,EMD_Returns!$8:$8,0)-1,FALSE)</f>
        <v>#N/A</v>
      </c>
      <c r="X184" s="70" t="e">
        <f>VLOOKUP(X$1,Market_Values!$B:$XFD,MATCH('Headline Attribution'!$B184,EMD_Returns!$8:$8,0)-1,FALSE)</f>
        <v>#N/A</v>
      </c>
      <c r="Y184" s="70"/>
      <c r="Z184" s="71"/>
      <c r="AA184" s="3" t="e">
        <f t="shared" si="128"/>
        <v>#N/A</v>
      </c>
      <c r="AB184" s="72" t="e">
        <f t="shared" si="151"/>
        <v>#N/A</v>
      </c>
      <c r="AC184" s="72" t="e">
        <f t="shared" si="152"/>
        <v>#N/A</v>
      </c>
      <c r="AD184" s="72" t="e">
        <f t="shared" si="153"/>
        <v>#N/A</v>
      </c>
      <c r="AE184" s="72" t="e">
        <f t="shared" si="154"/>
        <v>#N/A</v>
      </c>
      <c r="AF184" s="72"/>
      <c r="AG184" s="2"/>
      <c r="AH184" s="9" t="e">
        <f t="shared" si="129"/>
        <v>#N/A</v>
      </c>
      <c r="AI184" s="2" t="e">
        <f t="array" ref="AI184">PRODUCT(AB$2:AB184+1)-1</f>
        <v>#N/A</v>
      </c>
      <c r="AJ184" s="2" t="e">
        <f t="array" ref="AJ184">PRODUCT($AC$2:AC184+1)-1</f>
        <v>#N/A</v>
      </c>
      <c r="AK184" s="2" t="e" cm="1">
        <f t="array" ref="AK184">PRODUCT($AD$119:AD184+1)-1</f>
        <v>#N/A</v>
      </c>
      <c r="AL184" s="2" t="e">
        <f t="array" ref="AL184">PRODUCT(AE$2:AE184+1)-1</f>
        <v>#N/A</v>
      </c>
      <c r="AM184" s="2"/>
      <c r="AN184" s="2"/>
      <c r="AO184" s="3" t="e">
        <f t="shared" si="130"/>
        <v>#N/A</v>
      </c>
      <c r="AP184" s="2" t="e">
        <f t="shared" si="155"/>
        <v>#N/A</v>
      </c>
      <c r="AQ184" s="2">
        <f t="shared" si="131"/>
        <v>0</v>
      </c>
      <c r="AR184" s="2" t="e">
        <f t="shared" si="156"/>
        <v>#N/A</v>
      </c>
      <c r="AS184" s="2" t="e">
        <f t="shared" si="176"/>
        <v>#N/A</v>
      </c>
      <c r="AT184" s="2" t="e">
        <f t="array" ref="AT184">PRODUCT($AP$2:AP184+1)-1</f>
        <v>#N/A</v>
      </c>
      <c r="AU184" s="2" t="e">
        <f t="shared" si="132"/>
        <v>#N/A</v>
      </c>
      <c r="AV184" s="69" t="e">
        <f t="shared" si="177"/>
        <v>#N/A</v>
      </c>
      <c r="AW184" s="69" t="e">
        <f t="shared" si="133"/>
        <v>#N/A</v>
      </c>
      <c r="AX184" s="2"/>
      <c r="AY184" s="2" t="e">
        <f t="shared" si="165"/>
        <v>#N/A</v>
      </c>
      <c r="AZ184" s="2" t="e">
        <f t="shared" si="166"/>
        <v>#N/A</v>
      </c>
      <c r="BA184" s="2" t="e">
        <f t="shared" si="178"/>
        <v>#N/A</v>
      </c>
      <c r="BB184" s="2" t="e">
        <f t="shared" si="167"/>
        <v>#N/A</v>
      </c>
      <c r="BC184" s="2"/>
      <c r="BD184" s="78" t="e">
        <f t="shared" si="134"/>
        <v>#N/A</v>
      </c>
      <c r="BE184" s="2" t="e">
        <f t="shared" si="168"/>
        <v>#N/A</v>
      </c>
      <c r="BF184" s="72" t="e">
        <f t="shared" si="157"/>
        <v>#N/A</v>
      </c>
      <c r="BG184" s="2" t="e" cm="1">
        <f t="array" ref="BG184">(PRODUCT(BF$2:BF184+1))-1</f>
        <v>#N/A</v>
      </c>
      <c r="BH184" s="72" t="e">
        <f t="shared" si="158"/>
        <v>#N/A</v>
      </c>
      <c r="BI184" s="73" t="e">
        <f t="shared" si="159"/>
        <v>#N/A</v>
      </c>
      <c r="BJ184" s="74" t="e">
        <f>SUM($BI$2:BI184)</f>
        <v>#N/A</v>
      </c>
      <c r="BK184" s="72" t="e">
        <f t="shared" si="135"/>
        <v>#N/A</v>
      </c>
      <c r="BL184" s="2" t="e">
        <f>SUM($BK$2:BK184)</f>
        <v>#N/A</v>
      </c>
      <c r="BM184" s="2"/>
      <c r="BN184" s="79" t="e">
        <f t="shared" si="136"/>
        <v>#N/A</v>
      </c>
      <c r="BO184" s="2" t="e">
        <f t="array" ref="BO184">(PRODUCT(AB$2:AB184+1)-1)-(PRODUCT($K$2:$K184+1)-1)</f>
        <v>#N/A</v>
      </c>
      <c r="BP184" s="2" t="e">
        <f t="array" ref="BP184">AJ184-(PRODUCT($K$2:K184+1)-1)</f>
        <v>#N/A</v>
      </c>
      <c r="BQ184" s="2" t="e" cm="1">
        <f t="array" ref="BQ184">AK184-(PRODUCT($L$2:L184+1)-1)</f>
        <v>#N/A</v>
      </c>
      <c r="BR184" s="2" t="e">
        <f t="array" ref="BR184">(PRODUCT(AE$2:AE184+1)-1)-(PRODUCT($K$2:$K184+1)-1)</f>
        <v>#N/A</v>
      </c>
      <c r="BS184" s="2"/>
      <c r="BT184" s="3" t="e">
        <f t="shared" si="137"/>
        <v>#N/A</v>
      </c>
      <c r="BU184" s="2" t="e">
        <f t="shared" si="138"/>
        <v>#N/A</v>
      </c>
      <c r="BV184" s="2" t="e">
        <f t="shared" si="139"/>
        <v>#N/A</v>
      </c>
      <c r="BW184" s="2" t="e" cm="1">
        <f t="array" ref="BW184">PRODUCT($BU$2:BU184+1)-1</f>
        <v>#N/A</v>
      </c>
      <c r="BX184" s="2" t="e">
        <f t="array" ref="BX184">BW184-(PRODUCT($K$2:K184+1)-1)</f>
        <v>#N/A</v>
      </c>
      <c r="BY184" s="2" t="e">
        <f t="shared" si="140"/>
        <v>#N/A</v>
      </c>
      <c r="BZ184" s="2"/>
      <c r="CC184" s="3">
        <v>44904</v>
      </c>
      <c r="CD184" s="2">
        <v>1.1762845945324501E-3</v>
      </c>
      <c r="CE184" s="2">
        <v>3.36831378016766E-4</v>
      </c>
      <c r="CF184" s="2" t="e">
        <f>NA()</f>
        <v>#N/A</v>
      </c>
      <c r="CG184" s="2">
        <v>-1.2573998069993441E-4</v>
      </c>
      <c r="CH184" s="2">
        <v>-7.292301980865723E-5</v>
      </c>
      <c r="CJ184" s="9">
        <f t="shared" si="141"/>
        <v>44904</v>
      </c>
      <c r="CK184" s="2">
        <f t="array" ref="CK184">PRODUCT(CD$2:CD184+1)-1</f>
        <v>-3.2069593080117476E-2</v>
      </c>
      <c r="CL184" s="2">
        <f t="array" ref="CL184">PRODUCT(CE$2:CE184+1)-1</f>
        <v>-1.6652347389734423E-2</v>
      </c>
      <c r="CM184" s="2"/>
      <c r="CN184" s="2">
        <f t="array" ref="CN184">PRODUCT(CG$2:CG184+1)-1</f>
        <v>-7.0616602400470296E-2</v>
      </c>
      <c r="CO184" s="2">
        <f t="array" ref="CO184">PRODUCT(CH$2:CH184+1)-1</f>
        <v>-7.932720158275508E-2</v>
      </c>
      <c r="CQ184" s="9">
        <f t="shared" si="142"/>
        <v>44904</v>
      </c>
      <c r="CR184" s="72">
        <f t="shared" si="143"/>
        <v>4.7257608502637605E-2</v>
      </c>
      <c r="CS184" s="72">
        <f t="shared" si="144"/>
        <v>6.2674854193020657E-2</v>
      </c>
      <c r="CT184" s="72"/>
      <c r="CU184" s="72">
        <f t="shared" si="145"/>
        <v>8.7105991822847839E-3</v>
      </c>
      <c r="CV184" s="72"/>
      <c r="CW184" s="3">
        <f t="shared" si="146"/>
        <v>44904</v>
      </c>
      <c r="CX184" s="75">
        <f t="shared" si="160"/>
        <v>92.603186414193104</v>
      </c>
      <c r="CY184" s="75">
        <f t="shared" si="161"/>
        <v>91.662209770712778</v>
      </c>
      <c r="CZ184" s="75">
        <f t="shared" si="162"/>
        <v>101.02656988723501</v>
      </c>
      <c r="DA184" s="72">
        <f>(CZ184/MAX($CZ$2:CZ184))-1</f>
        <v>-4.8669198976855066E-3</v>
      </c>
      <c r="DC184" s="3">
        <f t="shared" si="147"/>
        <v>44904</v>
      </c>
      <c r="DD184" s="2">
        <f t="shared" si="148"/>
        <v>1.2492076143411073E-3</v>
      </c>
      <c r="DE184" s="2">
        <f t="shared" si="149"/>
        <v>4.0975439782542323E-4</v>
      </c>
      <c r="DF184" s="2" t="e">
        <f>NA()</f>
        <v>#N/A</v>
      </c>
      <c r="DG184" s="2">
        <f t="shared" si="150"/>
        <v>-5.2816960891277181E-5</v>
      </c>
      <c r="DH184" s="69"/>
      <c r="DI184" s="3">
        <f t="shared" si="179"/>
        <v>44904</v>
      </c>
      <c r="DJ184" s="2">
        <f t="shared" si="180"/>
        <v>7.5267782587331356E-2</v>
      </c>
      <c r="DK184" s="2">
        <f t="shared" si="181"/>
        <v>7.1953398986451672E-2</v>
      </c>
      <c r="DL184" s="2" t="e">
        <f>NA()</f>
        <v>#N/A</v>
      </c>
      <c r="DM184" s="2">
        <f t="shared" si="182"/>
        <v>2.1458804186556886E-2</v>
      </c>
      <c r="DO184" s="2">
        <f t="shared" si="163"/>
        <v>2.0524700588012139E-2</v>
      </c>
      <c r="DP184" s="72">
        <f t="shared" si="164"/>
        <v>-5.2816960891277181E-5</v>
      </c>
      <c r="DQ184" s="72">
        <v>1.0999999999999999E-2</v>
      </c>
      <c r="DR184" s="72">
        <f t="shared" si="169"/>
        <v>-2.8306701348100821E-5</v>
      </c>
      <c r="DS184" s="2" cm="1">
        <f t="array" ref="DS184">PRODUCT($DR$68:DR184+1)-1</f>
        <v>9.4736263353634165E-4</v>
      </c>
      <c r="DT184" s="2" cm="1">
        <f t="array" ref="DT184">PRODUCT($DP$68:DP184+1)-1</f>
        <v>7.5797082453110676E-4</v>
      </c>
      <c r="DU184" s="72">
        <f>DS184-MAX($DS$68:DS184)</f>
        <v>-2.9370856861408168E-3</v>
      </c>
    </row>
    <row r="185" spans="1:125" x14ac:dyDescent="0.3">
      <c r="A185" s="3" t="e">
        <f t="shared" si="170"/>
        <v>#N/A</v>
      </c>
      <c r="B185" s="47" t="e">
        <f>NA()</f>
        <v>#N/A</v>
      </c>
      <c r="C185" s="2" t="e">
        <f>VLOOKUP(C$1,EMD_Returns!$B:$XFD,MATCH('Headline Attribution'!$B185,EMD_Returns!$8:$8,0)-1,FALSE)/100</f>
        <v>#N/A</v>
      </c>
      <c r="D185" s="2" t="e">
        <f>VLOOKUP(D$1,EMD_Returns!$B:$XFD,MATCH('Headline Attribution'!$B185,EMD_Returns!$8:$8,0)-1,FALSE)/100</f>
        <v>#N/A</v>
      </c>
      <c r="E185" s="2" t="e">
        <f>VLOOKUP(E$1,EMD_Returns!$B:$XFD,MATCH('Headline Attribution'!$B185,EMD_Returns!$8:$8,0)-1,FALSE)/100</f>
        <v>#N/A</v>
      </c>
      <c r="F185" s="2" t="e">
        <f>VLOOKUP(F$1,EMD_Returns!$B:$XFD,MATCH('Headline Attribution'!$B185,EMD_Returns!$8:$8,0)-1,FALSE)/100</f>
        <v>#N/A</v>
      </c>
      <c r="G185" s="2"/>
      <c r="I185" s="9" t="e">
        <f t="shared" si="126"/>
        <v>#N/A</v>
      </c>
      <c r="J185" s="2" t="e">
        <f>VLOOKUP(J$1,EMD_Returns!$B:$XFD,MATCH('Headline Attribution'!$B185,EMD_Returns!$8:$8,0)-1,FALSE)/100</f>
        <v>#N/A</v>
      </c>
      <c r="K185" s="85" t="e">
        <f>VLOOKUP(K$1,EMD_Returns!$B:$XFD,MATCH('Headline Attribution'!$B185,EMD_Returns!$32:$32,0)-1,FALSE)/100</f>
        <v>#N/A</v>
      </c>
      <c r="L185" s="2">
        <f t="shared" si="171"/>
        <v>0</v>
      </c>
      <c r="M185" s="2" t="e">
        <f t="shared" si="172"/>
        <v>#N/A</v>
      </c>
      <c r="N185" s="2" t="e">
        <f t="shared" si="173"/>
        <v>#N/A</v>
      </c>
      <c r="O185" s="2" t="e">
        <f t="array" ref="O185">(PRODUCT($J$2:J185+1))-1</f>
        <v>#N/A</v>
      </c>
      <c r="P185" s="2" t="e">
        <f t="array" ref="P185">(PRODUCT($K$2:K185+1))-1</f>
        <v>#N/A</v>
      </c>
      <c r="Q185" s="69" t="e">
        <f t="shared" si="174"/>
        <v>#N/A</v>
      </c>
      <c r="R185" s="69" t="e">
        <f t="shared" si="175"/>
        <v>#N/A</v>
      </c>
      <c r="T185" s="3" t="e">
        <f t="shared" si="127"/>
        <v>#N/A</v>
      </c>
      <c r="U185" s="70" t="e">
        <f>VLOOKUP(U$1,Market_Values!B:XFD,MATCH('Headline Attribution'!$B185,EMD_Returns!$8:$8,0)-1,FALSE)</f>
        <v>#N/A</v>
      </c>
      <c r="V185" s="70" t="e">
        <f>VLOOKUP(V$1,Market_Values!$B:$XFD,MATCH('Headline Attribution'!$B185,EMD_Returns!$8:$8,0)-1,FALSE)</f>
        <v>#N/A</v>
      </c>
      <c r="W185" s="70" t="e">
        <f>VLOOKUP(W$1,Market_Values!$B:$XFD,MATCH('Headline Attribution'!$B185,EMD_Returns!$8:$8,0)-1,FALSE)</f>
        <v>#N/A</v>
      </c>
      <c r="X185" s="70" t="e">
        <f>VLOOKUP(X$1,Market_Values!$B:$XFD,MATCH('Headline Attribution'!$B185,EMD_Returns!$8:$8,0)-1,FALSE)</f>
        <v>#N/A</v>
      </c>
      <c r="Y185" s="70"/>
      <c r="Z185" s="71"/>
      <c r="AA185" s="3" t="e">
        <f t="shared" si="128"/>
        <v>#N/A</v>
      </c>
      <c r="AB185" s="72" t="e">
        <f t="shared" si="151"/>
        <v>#N/A</v>
      </c>
      <c r="AC185" s="72" t="e">
        <f t="shared" si="152"/>
        <v>#N/A</v>
      </c>
      <c r="AD185" s="72" t="e">
        <f t="shared" si="153"/>
        <v>#N/A</v>
      </c>
      <c r="AE185" s="72" t="e">
        <f t="shared" si="154"/>
        <v>#N/A</v>
      </c>
      <c r="AF185" s="72"/>
      <c r="AG185" s="2"/>
      <c r="AH185" s="9" t="e">
        <f t="shared" si="129"/>
        <v>#N/A</v>
      </c>
      <c r="AI185" s="2" t="e">
        <f t="array" ref="AI185">PRODUCT(AB$2:AB185+1)-1</f>
        <v>#N/A</v>
      </c>
      <c r="AJ185" s="2" t="e">
        <f t="array" ref="AJ185">PRODUCT($AC$2:AC185+1)-1</f>
        <v>#N/A</v>
      </c>
      <c r="AK185" s="2" t="e" cm="1">
        <f t="array" ref="AK185">PRODUCT($AD$119:AD185+1)-1</f>
        <v>#N/A</v>
      </c>
      <c r="AL185" s="2" t="e">
        <f t="array" ref="AL185">PRODUCT(AE$2:AE185+1)-1</f>
        <v>#N/A</v>
      </c>
      <c r="AM185" s="2"/>
      <c r="AN185" s="2"/>
      <c r="AO185" s="3" t="e">
        <f t="shared" si="130"/>
        <v>#N/A</v>
      </c>
      <c r="AP185" s="2" t="e">
        <f t="shared" si="155"/>
        <v>#N/A</v>
      </c>
      <c r="AQ185" s="2">
        <f t="shared" si="131"/>
        <v>0</v>
      </c>
      <c r="AR185" s="2" t="e">
        <f t="shared" si="156"/>
        <v>#N/A</v>
      </c>
      <c r="AS185" s="2" t="e">
        <f t="shared" si="176"/>
        <v>#N/A</v>
      </c>
      <c r="AT185" s="2" t="e">
        <f t="array" ref="AT185">PRODUCT($AP$2:AP185+1)-1</f>
        <v>#N/A</v>
      </c>
      <c r="AU185" s="2" t="e">
        <f t="shared" si="132"/>
        <v>#N/A</v>
      </c>
      <c r="AV185" s="69" t="e">
        <f t="shared" si="177"/>
        <v>#N/A</v>
      </c>
      <c r="AW185" s="69" t="e">
        <f t="shared" si="133"/>
        <v>#N/A</v>
      </c>
      <c r="AX185" s="2"/>
      <c r="AY185" s="2" t="e">
        <f t="shared" si="165"/>
        <v>#N/A</v>
      </c>
      <c r="AZ185" s="2" t="e">
        <f t="shared" si="166"/>
        <v>#N/A</v>
      </c>
      <c r="BA185" s="2" t="e">
        <f t="shared" si="178"/>
        <v>#N/A</v>
      </c>
      <c r="BB185" s="2" t="e">
        <f t="shared" si="167"/>
        <v>#N/A</v>
      </c>
      <c r="BC185" s="2"/>
      <c r="BD185" s="78" t="e">
        <f t="shared" si="134"/>
        <v>#N/A</v>
      </c>
      <c r="BE185" s="2" t="e">
        <f t="shared" si="168"/>
        <v>#N/A</v>
      </c>
      <c r="BF185" s="72" t="e">
        <f t="shared" si="157"/>
        <v>#N/A</v>
      </c>
      <c r="BG185" s="2" t="e" cm="1">
        <f t="array" ref="BG185">(PRODUCT(BF$2:BF185+1))-1</f>
        <v>#N/A</v>
      </c>
      <c r="BH185" s="72" t="e">
        <f t="shared" si="158"/>
        <v>#N/A</v>
      </c>
      <c r="BI185" s="73" t="e">
        <f t="shared" si="159"/>
        <v>#N/A</v>
      </c>
      <c r="BJ185" s="74" t="e">
        <f>SUM($BI$2:BI185)</f>
        <v>#N/A</v>
      </c>
      <c r="BK185" s="72" t="e">
        <f t="shared" si="135"/>
        <v>#N/A</v>
      </c>
      <c r="BL185" s="2" t="e">
        <f>SUM($BK$2:BK185)</f>
        <v>#N/A</v>
      </c>
      <c r="BM185" s="2"/>
      <c r="BN185" s="79" t="e">
        <f t="shared" si="136"/>
        <v>#N/A</v>
      </c>
      <c r="BO185" s="2" t="e">
        <f t="array" ref="BO185">(PRODUCT(AB$2:AB185+1)-1)-(PRODUCT($K$2:$K185+1)-1)</f>
        <v>#N/A</v>
      </c>
      <c r="BP185" s="2" t="e">
        <f t="array" ref="BP185">AJ185-(PRODUCT($K$2:K185+1)-1)</f>
        <v>#N/A</v>
      </c>
      <c r="BQ185" s="2" t="e" cm="1">
        <f t="array" ref="BQ185">AK185-(PRODUCT($L$2:L185+1)-1)</f>
        <v>#N/A</v>
      </c>
      <c r="BR185" s="2" t="e">
        <f t="array" ref="BR185">(PRODUCT(AE$2:AE185+1)-1)-(PRODUCT($K$2:$K185+1)-1)</f>
        <v>#N/A</v>
      </c>
      <c r="BS185" s="2"/>
      <c r="BT185" s="3" t="e">
        <f t="shared" si="137"/>
        <v>#N/A</v>
      </c>
      <c r="BU185" s="2" t="e">
        <f t="shared" si="138"/>
        <v>#N/A</v>
      </c>
      <c r="BV185" s="2" t="e">
        <f t="shared" si="139"/>
        <v>#N/A</v>
      </c>
      <c r="BW185" s="2" t="e" cm="1">
        <f t="array" ref="BW185">PRODUCT($BU$2:BU185+1)-1</f>
        <v>#N/A</v>
      </c>
      <c r="BX185" s="2" t="e">
        <f t="array" ref="BX185">BW185-(PRODUCT($K$2:K185+1)-1)</f>
        <v>#N/A</v>
      </c>
      <c r="BY185" s="2" t="e">
        <f t="shared" si="140"/>
        <v>#N/A</v>
      </c>
      <c r="BZ185" s="2"/>
      <c r="CC185" s="3">
        <v>44907</v>
      </c>
      <c r="CD185" s="2">
        <v>4.4466214358744897E-3</v>
      </c>
      <c r="CE185" s="2">
        <v>3.54885729417509E-3</v>
      </c>
      <c r="CF185" s="2" t="e">
        <f>NA()</f>
        <v>#N/A</v>
      </c>
      <c r="CG185" s="2">
        <v>5.0809686993044702E-3</v>
      </c>
      <c r="CH185" s="2">
        <v>4.60774498949168E-3</v>
      </c>
      <c r="CJ185" s="9">
        <f t="shared" si="141"/>
        <v>44907</v>
      </c>
      <c r="CK185" s="2">
        <f t="array" ref="CK185">PRODUCT(CD$2:CD185+1)-1</f>
        <v>-2.7765572984272846E-2</v>
      </c>
      <c r="CL185" s="2">
        <f t="array" ref="CL185">PRODUCT(CE$2:CE185+1)-1</f>
        <v>-1.3162586900058559E-2</v>
      </c>
      <c r="CM185" s="2"/>
      <c r="CN185" s="2">
        <f t="array" ref="CN185">PRODUCT(CG$2:CG185+1)-1</f>
        <v>-6.5894434447613781E-2</v>
      </c>
      <c r="CO185" s="2">
        <f t="array" ref="CO185">PRODUCT(CH$2:CH185+1)-1</f>
        <v>-7.5084976108886758E-2</v>
      </c>
      <c r="CQ185" s="9">
        <f t="shared" si="142"/>
        <v>44907</v>
      </c>
      <c r="CR185" s="72">
        <f t="shared" si="143"/>
        <v>4.7319403124613912E-2</v>
      </c>
      <c r="CS185" s="72">
        <f t="shared" si="144"/>
        <v>6.1922389208828199E-2</v>
      </c>
      <c r="CT185" s="72"/>
      <c r="CU185" s="72">
        <f t="shared" si="145"/>
        <v>9.1905416612729773E-3</v>
      </c>
      <c r="CV185" s="72"/>
      <c r="CW185" s="3">
        <f t="shared" si="146"/>
        <v>44907</v>
      </c>
      <c r="CX185" s="75">
        <f t="shared" si="160"/>
        <v>93.073700305819486</v>
      </c>
      <c r="CY185" s="75">
        <f t="shared" si="161"/>
        <v>92.084565858509521</v>
      </c>
      <c r="CZ185" s="75">
        <f t="shared" si="162"/>
        <v>101.07415877795394</v>
      </c>
      <c r="DA185" s="72">
        <f>(CZ185/MAX($CZ$2:CZ185))-1</f>
        <v>-4.398159259245138E-3</v>
      </c>
      <c r="DC185" s="3">
        <f t="shared" si="147"/>
        <v>44907</v>
      </c>
      <c r="DD185" s="2">
        <f t="shared" si="148"/>
        <v>-1.6112355361719028E-4</v>
      </c>
      <c r="DE185" s="2">
        <f t="shared" si="149"/>
        <v>-1.05888769531659E-3</v>
      </c>
      <c r="DF185" s="2" t="e">
        <f>NA()</f>
        <v>#N/A</v>
      </c>
      <c r="DG185" s="2">
        <f t="shared" si="150"/>
        <v>4.7322370981279019E-4</v>
      </c>
      <c r="DH185" s="69"/>
      <c r="DI185" s="3">
        <f t="shared" si="179"/>
        <v>44907</v>
      </c>
      <c r="DJ185" s="2">
        <f t="shared" si="180"/>
        <v>4.9137460317615581E-2</v>
      </c>
      <c r="DK185" s="2">
        <f t="shared" si="181"/>
        <v>6.0043302621160768E-2</v>
      </c>
      <c r="DL185" s="2" t="e">
        <f>NA()</f>
        <v>#N/A</v>
      </c>
      <c r="DM185" s="2">
        <f t="shared" si="182"/>
        <v>1.8733518413096985E-2</v>
      </c>
      <c r="DO185" s="2">
        <f t="shared" si="163"/>
        <v>2.0417878610782217E-2</v>
      </c>
      <c r="DP185" s="72">
        <f t="shared" si="164"/>
        <v>4.7322370981279019E-4</v>
      </c>
      <c r="DQ185" s="72">
        <v>1.0999999999999999E-2</v>
      </c>
      <c r="DR185" s="72">
        <f t="shared" si="169"/>
        <v>2.5494621195327344E-4</v>
      </c>
      <c r="DS185" s="2" cm="1">
        <f t="array" ref="DS185">PRODUCT($DR$68:DR185+1)-1</f>
        <v>1.2025503720043407E-3</v>
      </c>
      <c r="DT185" s="2" cm="1">
        <f t="array" ref="DT185">PRODUCT($DP$68:DP185+1)-1</f>
        <v>1.2315532241093941E-3</v>
      </c>
      <c r="DU185" s="72">
        <f>DS185-MAX($DS$68:DS185)</f>
        <v>-2.6818979476728178E-3</v>
      </c>
    </row>
    <row r="186" spans="1:125" x14ac:dyDescent="0.3">
      <c r="A186" s="3" t="e">
        <f t="shared" si="170"/>
        <v>#N/A</v>
      </c>
      <c r="B186" s="47" t="e">
        <f>NA()</f>
        <v>#N/A</v>
      </c>
      <c r="C186" s="2" t="e">
        <f>VLOOKUP(C$1,EMD_Returns!$B:$XFD,MATCH('Headline Attribution'!$B186,EMD_Returns!$8:$8,0)-1,FALSE)/100</f>
        <v>#N/A</v>
      </c>
      <c r="D186" s="2" t="e">
        <f>VLOOKUP(D$1,EMD_Returns!$B:$XFD,MATCH('Headline Attribution'!$B186,EMD_Returns!$8:$8,0)-1,FALSE)/100</f>
        <v>#N/A</v>
      </c>
      <c r="E186" s="2" t="e">
        <f>VLOOKUP(E$1,EMD_Returns!$B:$XFD,MATCH('Headline Attribution'!$B186,EMD_Returns!$8:$8,0)-1,FALSE)/100</f>
        <v>#N/A</v>
      </c>
      <c r="F186" s="2" t="e">
        <f>VLOOKUP(F$1,EMD_Returns!$B:$XFD,MATCH('Headline Attribution'!$B186,EMD_Returns!$8:$8,0)-1,FALSE)/100</f>
        <v>#N/A</v>
      </c>
      <c r="G186" s="2"/>
      <c r="I186" s="9" t="e">
        <f t="shared" si="126"/>
        <v>#N/A</v>
      </c>
      <c r="J186" s="2" t="e">
        <f>VLOOKUP(J$1,EMD_Returns!$B:$XFD,MATCH('Headline Attribution'!$B186,EMD_Returns!$8:$8,0)-1,FALSE)/100</f>
        <v>#N/A</v>
      </c>
      <c r="K186" s="85" t="e">
        <f>VLOOKUP(K$1,EMD_Returns!$B:$XFD,MATCH('Headline Attribution'!$B186,EMD_Returns!$32:$32,0)-1,FALSE)/100</f>
        <v>#N/A</v>
      </c>
      <c r="L186" s="2">
        <f t="shared" si="171"/>
        <v>0</v>
      </c>
      <c r="M186" s="2" t="e">
        <f t="shared" si="172"/>
        <v>#N/A</v>
      </c>
      <c r="N186" s="2" t="e">
        <f t="shared" si="173"/>
        <v>#N/A</v>
      </c>
      <c r="O186" s="2" t="e">
        <f t="array" ref="O186">(PRODUCT($J$2:J186+1))-1</f>
        <v>#N/A</v>
      </c>
      <c r="P186" s="2" t="e">
        <f t="array" ref="P186">(PRODUCT($K$2:K186+1))-1</f>
        <v>#N/A</v>
      </c>
      <c r="Q186" s="69" t="e">
        <f t="shared" si="174"/>
        <v>#N/A</v>
      </c>
      <c r="R186" s="69" t="e">
        <f t="shared" si="175"/>
        <v>#N/A</v>
      </c>
      <c r="T186" s="3" t="e">
        <f t="shared" si="127"/>
        <v>#N/A</v>
      </c>
      <c r="U186" s="70" t="e">
        <f>VLOOKUP(U$1,Market_Values!B:XFD,MATCH('Headline Attribution'!$B186,EMD_Returns!$8:$8,0)-1,FALSE)</f>
        <v>#N/A</v>
      </c>
      <c r="V186" s="70" t="e">
        <f>VLOOKUP(V$1,Market_Values!$B:$XFD,MATCH('Headline Attribution'!$B186,EMD_Returns!$8:$8,0)-1,FALSE)</f>
        <v>#N/A</v>
      </c>
      <c r="W186" s="70" t="e">
        <f>VLOOKUP(W$1,Market_Values!$B:$XFD,MATCH('Headline Attribution'!$B186,EMD_Returns!$8:$8,0)-1,FALSE)</f>
        <v>#N/A</v>
      </c>
      <c r="X186" s="70" t="e">
        <f>VLOOKUP(X$1,Market_Values!$B:$XFD,MATCH('Headline Attribution'!$B186,EMD_Returns!$8:$8,0)-1,FALSE)</f>
        <v>#N/A</v>
      </c>
      <c r="Y186" s="70"/>
      <c r="Z186" s="71"/>
      <c r="AA186" s="3" t="e">
        <f t="shared" si="128"/>
        <v>#N/A</v>
      </c>
      <c r="AB186" s="72" t="e">
        <f t="shared" si="151"/>
        <v>#N/A</v>
      </c>
      <c r="AC186" s="72" t="e">
        <f t="shared" si="152"/>
        <v>#N/A</v>
      </c>
      <c r="AD186" s="72" t="e">
        <f t="shared" si="153"/>
        <v>#N/A</v>
      </c>
      <c r="AE186" s="72" t="e">
        <f t="shared" si="154"/>
        <v>#N/A</v>
      </c>
      <c r="AF186" s="72"/>
      <c r="AG186" s="2"/>
      <c r="AH186" s="9" t="e">
        <f t="shared" si="129"/>
        <v>#N/A</v>
      </c>
      <c r="AI186" s="2" t="e">
        <f t="array" ref="AI186">PRODUCT(AB$2:AB186+1)-1</f>
        <v>#N/A</v>
      </c>
      <c r="AJ186" s="2" t="e">
        <f t="array" ref="AJ186">PRODUCT($AC$2:AC186+1)-1</f>
        <v>#N/A</v>
      </c>
      <c r="AK186" s="2" t="e" cm="1">
        <f t="array" ref="AK186">PRODUCT($AD$119:AD186+1)-1</f>
        <v>#N/A</v>
      </c>
      <c r="AL186" s="2" t="e">
        <f t="array" ref="AL186">PRODUCT(AE$2:AE186+1)-1</f>
        <v>#N/A</v>
      </c>
      <c r="AM186" s="2"/>
      <c r="AN186" s="2"/>
      <c r="AO186" s="3" t="e">
        <f t="shared" si="130"/>
        <v>#N/A</v>
      </c>
      <c r="AP186" s="2" t="e">
        <f t="shared" si="155"/>
        <v>#N/A</v>
      </c>
      <c r="AQ186" s="2">
        <f t="shared" si="131"/>
        <v>0</v>
      </c>
      <c r="AR186" s="2" t="e">
        <f t="shared" si="156"/>
        <v>#N/A</v>
      </c>
      <c r="AS186" s="2" t="e">
        <f t="shared" si="176"/>
        <v>#N/A</v>
      </c>
      <c r="AT186" s="2" t="e">
        <f t="array" ref="AT186">PRODUCT($AP$2:AP186+1)-1</f>
        <v>#N/A</v>
      </c>
      <c r="AU186" s="2" t="e">
        <f t="shared" si="132"/>
        <v>#N/A</v>
      </c>
      <c r="AV186" s="69" t="e">
        <f t="shared" si="177"/>
        <v>#N/A</v>
      </c>
      <c r="AW186" s="69" t="e">
        <f t="shared" si="133"/>
        <v>#N/A</v>
      </c>
      <c r="AX186" s="2"/>
      <c r="AY186" s="2" t="e">
        <f t="shared" si="165"/>
        <v>#N/A</v>
      </c>
      <c r="AZ186" s="2" t="e">
        <f t="shared" si="166"/>
        <v>#N/A</v>
      </c>
      <c r="BA186" s="2" t="e">
        <f t="shared" si="178"/>
        <v>#N/A</v>
      </c>
      <c r="BB186" s="2" t="e">
        <f t="shared" si="167"/>
        <v>#N/A</v>
      </c>
      <c r="BC186" s="2"/>
      <c r="BD186" s="78" t="e">
        <f t="shared" si="134"/>
        <v>#N/A</v>
      </c>
      <c r="BE186" s="2" t="e">
        <f t="shared" si="168"/>
        <v>#N/A</v>
      </c>
      <c r="BF186" s="72" t="e">
        <f t="shared" si="157"/>
        <v>#N/A</v>
      </c>
      <c r="BG186" s="2" t="e" cm="1">
        <f t="array" ref="BG186">(PRODUCT(BF$2:BF186+1))-1</f>
        <v>#N/A</v>
      </c>
      <c r="BH186" s="72" t="e">
        <f t="shared" si="158"/>
        <v>#N/A</v>
      </c>
      <c r="BI186" s="73" t="e">
        <f t="shared" si="159"/>
        <v>#N/A</v>
      </c>
      <c r="BJ186" s="74" t="e">
        <f>SUM($BI$2:BI186)</f>
        <v>#N/A</v>
      </c>
      <c r="BK186" s="72" t="e">
        <f t="shared" si="135"/>
        <v>#N/A</v>
      </c>
      <c r="BL186" s="2" t="e">
        <f>SUM($BK$2:BK186)</f>
        <v>#N/A</v>
      </c>
      <c r="BM186" s="2"/>
      <c r="BN186" s="79" t="e">
        <f t="shared" si="136"/>
        <v>#N/A</v>
      </c>
      <c r="BO186" s="2" t="e">
        <f t="array" ref="BO186">(PRODUCT(AB$2:AB186+1)-1)-(PRODUCT($K$2:$K186+1)-1)</f>
        <v>#N/A</v>
      </c>
      <c r="BP186" s="2" t="e">
        <f t="array" ref="BP186">AJ186-(PRODUCT($K$2:K186+1)-1)</f>
        <v>#N/A</v>
      </c>
      <c r="BQ186" s="2" t="e" cm="1">
        <f t="array" ref="BQ186">AK186-(PRODUCT($L$2:L186+1)-1)</f>
        <v>#N/A</v>
      </c>
      <c r="BR186" s="2" t="e">
        <f t="array" ref="BR186">(PRODUCT(AE$2:AE186+1)-1)-(PRODUCT($K$2:$K186+1)-1)</f>
        <v>#N/A</v>
      </c>
      <c r="BS186" s="2"/>
      <c r="BT186" s="3" t="e">
        <f t="shared" si="137"/>
        <v>#N/A</v>
      </c>
      <c r="BU186" s="2" t="e">
        <f t="shared" si="138"/>
        <v>#N/A</v>
      </c>
      <c r="BV186" s="2" t="e">
        <f t="shared" si="139"/>
        <v>#N/A</v>
      </c>
      <c r="BW186" s="2" t="e" cm="1">
        <f t="array" ref="BW186">PRODUCT($BU$2:BU186+1)-1</f>
        <v>#N/A</v>
      </c>
      <c r="BX186" s="2" t="e">
        <f t="array" ref="BX186">BW186-(PRODUCT($K$2:K186+1)-1)</f>
        <v>#N/A</v>
      </c>
      <c r="BY186" s="2" t="e">
        <f t="shared" si="140"/>
        <v>#N/A</v>
      </c>
      <c r="BZ186" s="2"/>
      <c r="CC186" s="3">
        <v>44908</v>
      </c>
      <c r="CD186" s="2">
        <v>1.9551377147117898E-3</v>
      </c>
      <c r="CE186" s="2">
        <v>1.5744839207996199E-3</v>
      </c>
      <c r="CF186" s="2" t="e">
        <f>NA()</f>
        <v>#N/A</v>
      </c>
      <c r="CG186" s="2">
        <v>5.7605354208864869E-3</v>
      </c>
      <c r="CH186" s="2">
        <v>6.4344543582703917E-3</v>
      </c>
      <c r="CJ186" s="9">
        <f t="shared" si="141"/>
        <v>44908</v>
      </c>
      <c r="CK186" s="2">
        <f t="array" ref="CK186">PRODUCT(CD$2:CD186+1)-1</f>
        <v>-2.5864720788473239E-2</v>
      </c>
      <c r="CL186" s="2">
        <f t="array" ref="CL186">PRODUCT(CE$2:CE186+1)-1</f>
        <v>-1.1608827260689236E-2</v>
      </c>
      <c r="CM186" s="2"/>
      <c r="CN186" s="2">
        <f t="array" ref="CN186">PRODUCT(CG$2:CG186+1)-1</f>
        <v>-6.0513486250402093E-2</v>
      </c>
      <c r="CO186" s="2">
        <f t="array" ref="CO186">PRODUCT(CH$2:CH186+1)-1</f>
        <v>-6.9133652602380802E-2</v>
      </c>
      <c r="CQ186" s="9">
        <f t="shared" si="142"/>
        <v>44908</v>
      </c>
      <c r="CR186" s="72">
        <f t="shared" si="143"/>
        <v>4.3268931813907563E-2</v>
      </c>
      <c r="CS186" s="72">
        <f t="shared" si="144"/>
        <v>5.7524825341691566E-2</v>
      </c>
      <c r="CT186" s="72"/>
      <c r="CU186" s="72">
        <f t="shared" si="145"/>
        <v>8.6201663519787086E-3</v>
      </c>
      <c r="CV186" s="72"/>
      <c r="CW186" s="3">
        <f t="shared" si="146"/>
        <v>44908</v>
      </c>
      <c r="CX186" s="75">
        <f t="shared" si="160"/>
        <v>93.609854653184129</v>
      </c>
      <c r="CY186" s="75">
        <f t="shared" si="161"/>
        <v>92.677079794627247</v>
      </c>
      <c r="CZ186" s="75">
        <f t="shared" si="162"/>
        <v>101.00647847409945</v>
      </c>
      <c r="DA186" s="72">
        <f>(CZ186/MAX($CZ$2:CZ186))-1</f>
        <v>-5.0648245663238445E-3</v>
      </c>
      <c r="DC186" s="3">
        <f t="shared" si="147"/>
        <v>44908</v>
      </c>
      <c r="DD186" s="2">
        <f t="shared" si="148"/>
        <v>-4.4793166435586019E-3</v>
      </c>
      <c r="DE186" s="2">
        <f t="shared" si="149"/>
        <v>-4.8599704374707713E-3</v>
      </c>
      <c r="DF186" s="2" t="e">
        <f>NA()</f>
        <v>#N/A</v>
      </c>
      <c r="DG186" s="2">
        <f t="shared" si="150"/>
        <v>-6.7391893738390479E-4</v>
      </c>
      <c r="DH186" s="69"/>
      <c r="DI186" s="3">
        <f t="shared" si="179"/>
        <v>44908</v>
      </c>
      <c r="DJ186" s="2">
        <f t="shared" si="180"/>
        <v>5.0792236854527099E-2</v>
      </c>
      <c r="DK186" s="2">
        <f t="shared" si="181"/>
        <v>4.9629516156011182E-2</v>
      </c>
      <c r="DL186" s="2" t="e">
        <f>NA()</f>
        <v>#N/A</v>
      </c>
      <c r="DM186" s="2">
        <f t="shared" si="182"/>
        <v>1.5613204639366041E-2</v>
      </c>
      <c r="DO186" s="2">
        <f t="shared" si="163"/>
        <v>2.0471727425824385E-2</v>
      </c>
      <c r="DP186" s="72">
        <f t="shared" si="164"/>
        <v>-6.7391893738390479E-4</v>
      </c>
      <c r="DQ186" s="72">
        <v>1.0999999999999999E-2</v>
      </c>
      <c r="DR186" s="72">
        <f t="shared" si="169"/>
        <v>-3.6211444970059384E-4</v>
      </c>
      <c r="DS186" s="2" cm="1">
        <f t="array" ref="DS186">PRODUCT($DR$68:DR186+1)-1</f>
        <v>8.4000046143750673E-4</v>
      </c>
      <c r="DT186" s="2" cm="1">
        <f t="array" ref="DT186">PRODUCT($DP$68:DP186+1)-1</f>
        <v>5.5680431968530009E-4</v>
      </c>
      <c r="DU186" s="72">
        <f>DS186-MAX($DS$68:DS186)</f>
        <v>-3.0444478582396517E-3</v>
      </c>
    </row>
    <row r="187" spans="1:125" x14ac:dyDescent="0.3">
      <c r="A187" s="3" t="e">
        <f t="shared" si="170"/>
        <v>#N/A</v>
      </c>
      <c r="B187" s="47" t="e">
        <f>NA()</f>
        <v>#N/A</v>
      </c>
      <c r="C187" s="2" t="e">
        <f>VLOOKUP(C$1,EMD_Returns!$B:$XFD,MATCH('Headline Attribution'!$B187,EMD_Returns!$8:$8,0)-1,FALSE)/100</f>
        <v>#N/A</v>
      </c>
      <c r="D187" s="2" t="e">
        <f>VLOOKUP(D$1,EMD_Returns!$B:$XFD,MATCH('Headline Attribution'!$B187,EMD_Returns!$8:$8,0)-1,FALSE)/100</f>
        <v>#N/A</v>
      </c>
      <c r="E187" s="2" t="e">
        <f>VLOOKUP(E$1,EMD_Returns!$B:$XFD,MATCH('Headline Attribution'!$B187,EMD_Returns!$8:$8,0)-1,FALSE)/100</f>
        <v>#N/A</v>
      </c>
      <c r="F187" s="2" t="e">
        <f>VLOOKUP(F$1,EMD_Returns!$B:$XFD,MATCH('Headline Attribution'!$B187,EMD_Returns!$8:$8,0)-1,FALSE)/100</f>
        <v>#N/A</v>
      </c>
      <c r="G187" s="2"/>
      <c r="I187" s="9" t="e">
        <f t="shared" si="126"/>
        <v>#N/A</v>
      </c>
      <c r="J187" s="2" t="e">
        <f>VLOOKUP(J$1,EMD_Returns!$B:$XFD,MATCH('Headline Attribution'!$B187,EMD_Returns!$8:$8,0)-1,FALSE)/100</f>
        <v>#N/A</v>
      </c>
      <c r="K187" s="85" t="e">
        <f>VLOOKUP(K$1,EMD_Returns!$B:$XFD,MATCH('Headline Attribution'!$B187,EMD_Returns!$32:$32,0)-1,FALSE)/100</f>
        <v>#N/A</v>
      </c>
      <c r="L187" s="2">
        <f t="shared" si="171"/>
        <v>0</v>
      </c>
      <c r="M187" s="2" t="e">
        <f t="shared" si="172"/>
        <v>#N/A</v>
      </c>
      <c r="N187" s="2" t="e">
        <f t="shared" si="173"/>
        <v>#N/A</v>
      </c>
      <c r="O187" s="2" t="e">
        <f t="array" ref="O187">(PRODUCT($J$2:J187+1))-1</f>
        <v>#N/A</v>
      </c>
      <c r="P187" s="2" t="e">
        <f t="array" ref="P187">(PRODUCT($K$2:K187+1))-1</f>
        <v>#N/A</v>
      </c>
      <c r="Q187" s="69" t="e">
        <f t="shared" si="174"/>
        <v>#N/A</v>
      </c>
      <c r="R187" s="69" t="e">
        <f t="shared" si="175"/>
        <v>#N/A</v>
      </c>
      <c r="T187" s="3" t="e">
        <f t="shared" si="127"/>
        <v>#N/A</v>
      </c>
      <c r="U187" s="70" t="e">
        <f>VLOOKUP(U$1,Market_Values!B:XFD,MATCH('Headline Attribution'!$B187,EMD_Returns!$8:$8,0)-1,FALSE)</f>
        <v>#N/A</v>
      </c>
      <c r="V187" s="70" t="e">
        <f>VLOOKUP(V$1,Market_Values!$B:$XFD,MATCH('Headline Attribution'!$B187,EMD_Returns!$8:$8,0)-1,FALSE)</f>
        <v>#N/A</v>
      </c>
      <c r="W187" s="70" t="e">
        <f>VLOOKUP(W$1,Market_Values!$B:$XFD,MATCH('Headline Attribution'!$B187,EMD_Returns!$8:$8,0)-1,FALSE)</f>
        <v>#N/A</v>
      </c>
      <c r="X187" s="70" t="e">
        <f>VLOOKUP(X$1,Market_Values!$B:$XFD,MATCH('Headline Attribution'!$B187,EMD_Returns!$8:$8,0)-1,FALSE)</f>
        <v>#N/A</v>
      </c>
      <c r="Y187" s="70"/>
      <c r="Z187" s="71"/>
      <c r="AA187" s="3" t="e">
        <f t="shared" si="128"/>
        <v>#N/A</v>
      </c>
      <c r="AB187" s="72" t="e">
        <f t="shared" si="151"/>
        <v>#N/A</v>
      </c>
      <c r="AC187" s="72" t="e">
        <f t="shared" si="152"/>
        <v>#N/A</v>
      </c>
      <c r="AD187" s="72" t="e">
        <f t="shared" si="153"/>
        <v>#N/A</v>
      </c>
      <c r="AE187" s="72" t="e">
        <f t="shared" si="154"/>
        <v>#N/A</v>
      </c>
      <c r="AF187" s="72"/>
      <c r="AG187" s="2"/>
      <c r="AH187" s="9" t="e">
        <f t="shared" si="129"/>
        <v>#N/A</v>
      </c>
      <c r="AI187" s="2" t="e">
        <f t="array" ref="AI187">PRODUCT(AB$2:AB187+1)-1</f>
        <v>#N/A</v>
      </c>
      <c r="AJ187" s="2" t="e">
        <f t="array" ref="AJ187">PRODUCT($AC$2:AC187+1)-1</f>
        <v>#N/A</v>
      </c>
      <c r="AK187" s="2" t="e" cm="1">
        <f t="array" ref="AK187">PRODUCT($AD$119:AD187+1)-1</f>
        <v>#N/A</v>
      </c>
      <c r="AL187" s="2" t="e">
        <f t="array" ref="AL187">PRODUCT(AE$2:AE187+1)-1</f>
        <v>#N/A</v>
      </c>
      <c r="AM187" s="2"/>
      <c r="AN187" s="2"/>
      <c r="AO187" s="3" t="e">
        <f t="shared" si="130"/>
        <v>#N/A</v>
      </c>
      <c r="AP187" s="2" t="e">
        <f t="shared" si="155"/>
        <v>#N/A</v>
      </c>
      <c r="AQ187" s="2">
        <f t="shared" si="131"/>
        <v>0</v>
      </c>
      <c r="AR187" s="2" t="e">
        <f t="shared" si="156"/>
        <v>#N/A</v>
      </c>
      <c r="AS187" s="2" t="e">
        <f t="shared" si="176"/>
        <v>#N/A</v>
      </c>
      <c r="AT187" s="2" t="e">
        <f t="array" ref="AT187">PRODUCT($AP$2:AP187+1)-1</f>
        <v>#N/A</v>
      </c>
      <c r="AU187" s="2" t="e">
        <f t="shared" si="132"/>
        <v>#N/A</v>
      </c>
      <c r="AV187" s="69" t="e">
        <f t="shared" si="177"/>
        <v>#N/A</v>
      </c>
      <c r="AW187" s="69" t="e">
        <f t="shared" si="133"/>
        <v>#N/A</v>
      </c>
      <c r="AX187" s="2"/>
      <c r="AY187" s="2" t="e">
        <f t="shared" si="165"/>
        <v>#N/A</v>
      </c>
      <c r="AZ187" s="2" t="e">
        <f t="shared" si="166"/>
        <v>#N/A</v>
      </c>
      <c r="BA187" s="2" t="e">
        <f t="shared" si="178"/>
        <v>#N/A</v>
      </c>
      <c r="BB187" s="2" t="e">
        <f t="shared" si="167"/>
        <v>#N/A</v>
      </c>
      <c r="BC187" s="2"/>
      <c r="BD187" s="78" t="e">
        <f t="shared" si="134"/>
        <v>#N/A</v>
      </c>
      <c r="BE187" s="2" t="e">
        <f t="shared" si="168"/>
        <v>#N/A</v>
      </c>
      <c r="BF187" s="72" t="e">
        <f t="shared" si="157"/>
        <v>#N/A</v>
      </c>
      <c r="BG187" s="2" t="e" cm="1">
        <f t="array" ref="BG187">(PRODUCT(BF$2:BF187+1))-1</f>
        <v>#N/A</v>
      </c>
      <c r="BH187" s="72" t="e">
        <f t="shared" si="158"/>
        <v>#N/A</v>
      </c>
      <c r="BI187" s="73" t="e">
        <f t="shared" si="159"/>
        <v>#N/A</v>
      </c>
      <c r="BJ187" s="74" t="e">
        <f>SUM($BI$2:BI187)</f>
        <v>#N/A</v>
      </c>
      <c r="BK187" s="72" t="e">
        <f t="shared" si="135"/>
        <v>#N/A</v>
      </c>
      <c r="BL187" s="2" t="e">
        <f>SUM($BK$2:BK187)</f>
        <v>#N/A</v>
      </c>
      <c r="BM187" s="2"/>
      <c r="BN187" s="79" t="e">
        <f t="shared" si="136"/>
        <v>#N/A</v>
      </c>
      <c r="BO187" s="2" t="e">
        <f t="array" ref="BO187">(PRODUCT(AB$2:AB187+1)-1)-(PRODUCT($K$2:$K187+1)-1)</f>
        <v>#N/A</v>
      </c>
      <c r="BP187" s="2" t="e">
        <f t="array" ref="BP187">AJ187-(PRODUCT($K$2:K187+1)-1)</f>
        <v>#N/A</v>
      </c>
      <c r="BQ187" s="2" t="e" cm="1">
        <f t="array" ref="BQ187">AK187-(PRODUCT($L$2:L187+1)-1)</f>
        <v>#N/A</v>
      </c>
      <c r="BR187" s="2" t="e">
        <f t="array" ref="BR187">(PRODUCT(AE$2:AE187+1)-1)-(PRODUCT($K$2:$K187+1)-1)</f>
        <v>#N/A</v>
      </c>
      <c r="BS187" s="2"/>
      <c r="BT187" s="3" t="e">
        <f t="shared" si="137"/>
        <v>#N/A</v>
      </c>
      <c r="BU187" s="2" t="e">
        <f t="shared" si="138"/>
        <v>#N/A</v>
      </c>
      <c r="BV187" s="2" t="e">
        <f t="shared" si="139"/>
        <v>#N/A</v>
      </c>
      <c r="BW187" s="2" t="e" cm="1">
        <f t="array" ref="BW187">PRODUCT($BU$2:BU187+1)-1</f>
        <v>#N/A</v>
      </c>
      <c r="BX187" s="2" t="e">
        <f t="array" ref="BX187">BW187-(PRODUCT($K$2:K187+1)-1)</f>
        <v>#N/A</v>
      </c>
      <c r="BY187" s="2" t="e">
        <f t="shared" si="140"/>
        <v>#N/A</v>
      </c>
      <c r="BZ187" s="2"/>
      <c r="CC187" s="3">
        <v>44909</v>
      </c>
      <c r="CD187" s="2">
        <v>-2.30104990204028E-3</v>
      </c>
      <c r="CE187" s="2">
        <v>-1.5137193907123201E-3</v>
      </c>
      <c r="CF187" s="2" t="e">
        <f>NA()</f>
        <v>#N/A</v>
      </c>
      <c r="CG187" s="2">
        <v>-2.2790031192950334E-3</v>
      </c>
      <c r="CH187" s="2">
        <v>-2.1704491059192366E-3</v>
      </c>
      <c r="CJ187" s="9">
        <f t="shared" si="141"/>
        <v>44909</v>
      </c>
      <c r="CK187" s="2">
        <f t="array" ref="CK187">PRODUCT(CD$2:CD187+1)-1</f>
        <v>-2.8106254677276898E-2</v>
      </c>
      <c r="CL187" s="2">
        <f t="array" ref="CL187">PRODUCT(CE$2:CE187+1)-1</f>
        <v>-1.3104974144473647E-2</v>
      </c>
      <c r="CM187" s="2"/>
      <c r="CN187" s="2">
        <f t="array" ref="CN187">PRODUCT(CG$2:CG187+1)-1</f>
        <v>-6.2654578945773087E-2</v>
      </c>
      <c r="CO187" s="2">
        <f t="array" ref="CO187">PRODUCT(CH$2:CH187+1)-1</f>
        <v>-7.1154050633820298E-2</v>
      </c>
      <c r="CQ187" s="9">
        <f t="shared" si="142"/>
        <v>44909</v>
      </c>
      <c r="CR187" s="72">
        <f t="shared" si="143"/>
        <v>4.30477959565434E-2</v>
      </c>
      <c r="CS187" s="72">
        <f t="shared" si="144"/>
        <v>5.8049076489346652E-2</v>
      </c>
      <c r="CT187" s="72"/>
      <c r="CU187" s="72">
        <f t="shared" si="145"/>
        <v>8.499471688047211E-3</v>
      </c>
      <c r="CV187" s="72"/>
      <c r="CW187" s="3">
        <f t="shared" si="146"/>
        <v>44909</v>
      </c>
      <c r="CX187" s="75">
        <f t="shared" si="160"/>
        <v>93.396517502432758</v>
      </c>
      <c r="CY187" s="75">
        <f t="shared" si="161"/>
        <v>92.475928909647791</v>
      </c>
      <c r="CZ187" s="75">
        <f t="shared" si="162"/>
        <v>100.99548996548542</v>
      </c>
      <c r="DA187" s="72">
        <f>(CZ187/MAX($CZ$2:CZ187))-1</f>
        <v>-5.1730637001974333E-3</v>
      </c>
      <c r="DC187" s="3">
        <f t="shared" si="147"/>
        <v>44909</v>
      </c>
      <c r="DD187" s="2">
        <f t="shared" si="148"/>
        <v>-1.3060079612104347E-4</v>
      </c>
      <c r="DE187" s="2">
        <f t="shared" si="149"/>
        <v>6.5672971520691647E-4</v>
      </c>
      <c r="DF187" s="2" t="e">
        <f>NA()</f>
        <v>#N/A</v>
      </c>
      <c r="DG187" s="2">
        <f t="shared" si="150"/>
        <v>-1.0855401337579685E-4</v>
      </c>
      <c r="DH187" s="69"/>
      <c r="DI187" s="3">
        <f t="shared" si="179"/>
        <v>44909</v>
      </c>
      <c r="DJ187" s="2">
        <f t="shared" si="180"/>
        <v>5.0790523836498999E-2</v>
      </c>
      <c r="DK187" s="2">
        <f t="shared" si="181"/>
        <v>4.828182265723252E-2</v>
      </c>
      <c r="DL187" s="2" t="e">
        <f>NA()</f>
        <v>#N/A</v>
      </c>
      <c r="DM187" s="2">
        <f t="shared" si="182"/>
        <v>1.2268211199686867E-2</v>
      </c>
      <c r="DO187" s="2">
        <f t="shared" si="163"/>
        <v>2.0474962452212385E-2</v>
      </c>
      <c r="DP187" s="72">
        <f t="shared" si="164"/>
        <v>-1.0855401337579685E-4</v>
      </c>
      <c r="DQ187" s="72">
        <v>1.0999999999999999E-2</v>
      </c>
      <c r="DR187" s="72">
        <f t="shared" si="169"/>
        <v>-5.8319723414425092E-5</v>
      </c>
      <c r="DS187" s="2" cm="1">
        <f t="array" ref="DS187">PRODUCT($DR$68:DR187+1)-1</f>
        <v>7.8163174942846858E-4</v>
      </c>
      <c r="DT187" s="2" cm="1">
        <f t="array" ref="DT187">PRODUCT($DP$68:DP187+1)-1</f>
        <v>4.4818986296579766E-4</v>
      </c>
      <c r="DU187" s="72">
        <f>DS187-MAX($DS$68:DS187)</f>
        <v>-3.1028165702486898E-3</v>
      </c>
    </row>
    <row r="188" spans="1:125" x14ac:dyDescent="0.3">
      <c r="A188" s="3" t="e">
        <f t="shared" si="170"/>
        <v>#N/A</v>
      </c>
      <c r="B188" s="47" t="e">
        <f>NA()</f>
        <v>#N/A</v>
      </c>
      <c r="C188" s="2" t="e">
        <f>VLOOKUP(C$1,EMD_Returns!$B:$XFD,MATCH('Headline Attribution'!$B188,EMD_Returns!$8:$8,0)-1,FALSE)/100</f>
        <v>#N/A</v>
      </c>
      <c r="D188" s="2" t="e">
        <f>VLOOKUP(D$1,EMD_Returns!$B:$XFD,MATCH('Headline Attribution'!$B188,EMD_Returns!$8:$8,0)-1,FALSE)/100</f>
        <v>#N/A</v>
      </c>
      <c r="E188" s="2" t="e">
        <f>VLOOKUP(E$1,EMD_Returns!$B:$XFD,MATCH('Headline Attribution'!$B188,EMD_Returns!$8:$8,0)-1,FALSE)/100</f>
        <v>#N/A</v>
      </c>
      <c r="F188" s="2" t="e">
        <f>VLOOKUP(F$1,EMD_Returns!$B:$XFD,MATCH('Headline Attribution'!$B188,EMD_Returns!$8:$8,0)-1,FALSE)/100</f>
        <v>#N/A</v>
      </c>
      <c r="G188" s="2"/>
      <c r="I188" s="9" t="e">
        <f t="shared" si="126"/>
        <v>#N/A</v>
      </c>
      <c r="J188" s="2" t="e">
        <f>VLOOKUP(J$1,EMD_Returns!$B:$XFD,MATCH('Headline Attribution'!$B188,EMD_Returns!$8:$8,0)-1,FALSE)/100</f>
        <v>#N/A</v>
      </c>
      <c r="K188" s="85" t="e">
        <f>VLOOKUP(K$1,EMD_Returns!$B:$XFD,MATCH('Headline Attribution'!$B188,EMD_Returns!$32:$32,0)-1,FALSE)/100</f>
        <v>#N/A</v>
      </c>
      <c r="L188" s="2">
        <f t="shared" si="171"/>
        <v>0</v>
      </c>
      <c r="M188" s="2" t="e">
        <f t="shared" si="172"/>
        <v>#N/A</v>
      </c>
      <c r="N188" s="2" t="e">
        <f t="shared" si="173"/>
        <v>#N/A</v>
      </c>
      <c r="O188" s="2" t="e">
        <f t="array" ref="O188">(PRODUCT($J$2:J188+1))-1</f>
        <v>#N/A</v>
      </c>
      <c r="P188" s="2" t="e">
        <f t="array" ref="P188">(PRODUCT($K$2:K188+1))-1</f>
        <v>#N/A</v>
      </c>
      <c r="Q188" s="69" t="e">
        <f t="shared" si="174"/>
        <v>#N/A</v>
      </c>
      <c r="R188" s="69" t="e">
        <f t="shared" si="175"/>
        <v>#N/A</v>
      </c>
      <c r="T188" s="3" t="e">
        <f t="shared" si="127"/>
        <v>#N/A</v>
      </c>
      <c r="U188" s="70" t="e">
        <f>VLOOKUP(U$1,Market_Values!B:XFD,MATCH('Headline Attribution'!$B188,EMD_Returns!$8:$8,0)-1,FALSE)</f>
        <v>#N/A</v>
      </c>
      <c r="V188" s="70" t="e">
        <f>VLOOKUP(V$1,Market_Values!$B:$XFD,MATCH('Headline Attribution'!$B188,EMD_Returns!$8:$8,0)-1,FALSE)</f>
        <v>#N/A</v>
      </c>
      <c r="W188" s="70" t="e">
        <f>VLOOKUP(W$1,Market_Values!$B:$XFD,MATCH('Headline Attribution'!$B188,EMD_Returns!$8:$8,0)-1,FALSE)</f>
        <v>#N/A</v>
      </c>
      <c r="X188" s="70" t="e">
        <f>VLOOKUP(X$1,Market_Values!$B:$XFD,MATCH('Headline Attribution'!$B188,EMD_Returns!$8:$8,0)-1,FALSE)</f>
        <v>#N/A</v>
      </c>
      <c r="Y188" s="70"/>
      <c r="Z188" s="71"/>
      <c r="AA188" s="3" t="e">
        <f t="shared" si="128"/>
        <v>#N/A</v>
      </c>
      <c r="AB188" s="72" t="e">
        <f t="shared" si="151"/>
        <v>#N/A</v>
      </c>
      <c r="AC188" s="72" t="e">
        <f t="shared" si="152"/>
        <v>#N/A</v>
      </c>
      <c r="AD188" s="72" t="e">
        <f t="shared" si="153"/>
        <v>#N/A</v>
      </c>
      <c r="AE188" s="72" t="e">
        <f t="shared" si="154"/>
        <v>#N/A</v>
      </c>
      <c r="AF188" s="72"/>
      <c r="AG188" s="2"/>
      <c r="AH188" s="9" t="e">
        <f t="shared" si="129"/>
        <v>#N/A</v>
      </c>
      <c r="AI188" s="2" t="e">
        <f t="array" ref="AI188">PRODUCT(AB$2:AB188+1)-1</f>
        <v>#N/A</v>
      </c>
      <c r="AJ188" s="2" t="e">
        <f t="array" ref="AJ188">PRODUCT($AC$2:AC188+1)-1</f>
        <v>#N/A</v>
      </c>
      <c r="AK188" s="2" t="e" cm="1">
        <f t="array" ref="AK188">PRODUCT($AD$119:AD188+1)-1</f>
        <v>#N/A</v>
      </c>
      <c r="AL188" s="2" t="e">
        <f t="array" ref="AL188">PRODUCT(AE$2:AE188+1)-1</f>
        <v>#N/A</v>
      </c>
      <c r="AM188" s="2"/>
      <c r="AN188" s="2"/>
      <c r="AO188" s="3" t="e">
        <f t="shared" si="130"/>
        <v>#N/A</v>
      </c>
      <c r="AP188" s="2" t="e">
        <f t="shared" si="155"/>
        <v>#N/A</v>
      </c>
      <c r="AQ188" s="2">
        <f t="shared" si="131"/>
        <v>0</v>
      </c>
      <c r="AR188" s="2" t="e">
        <f t="shared" si="156"/>
        <v>#N/A</v>
      </c>
      <c r="AS188" s="2" t="e">
        <f t="shared" si="176"/>
        <v>#N/A</v>
      </c>
      <c r="AT188" s="2" t="e">
        <f t="array" ref="AT188">PRODUCT($AP$2:AP188+1)-1</f>
        <v>#N/A</v>
      </c>
      <c r="AU188" s="2" t="e">
        <f t="shared" si="132"/>
        <v>#N/A</v>
      </c>
      <c r="AV188" s="69" t="e">
        <f t="shared" si="177"/>
        <v>#N/A</v>
      </c>
      <c r="AW188" s="69" t="e">
        <f t="shared" si="133"/>
        <v>#N/A</v>
      </c>
      <c r="AX188" s="2"/>
      <c r="AY188" s="2" t="e">
        <f t="shared" si="165"/>
        <v>#N/A</v>
      </c>
      <c r="AZ188" s="2" t="e">
        <f t="shared" si="166"/>
        <v>#N/A</v>
      </c>
      <c r="BA188" s="2" t="e">
        <f t="shared" si="178"/>
        <v>#N/A</v>
      </c>
      <c r="BB188" s="2" t="e">
        <f t="shared" si="167"/>
        <v>#N/A</v>
      </c>
      <c r="BC188" s="2"/>
      <c r="BD188" s="78" t="e">
        <f t="shared" si="134"/>
        <v>#N/A</v>
      </c>
      <c r="BE188" s="2" t="e">
        <f t="shared" si="168"/>
        <v>#N/A</v>
      </c>
      <c r="BF188" s="72" t="e">
        <f t="shared" si="157"/>
        <v>#N/A</v>
      </c>
      <c r="BG188" s="2" t="e" cm="1">
        <f t="array" ref="BG188">(PRODUCT(BF$2:BF188+1))-1</f>
        <v>#N/A</v>
      </c>
      <c r="BH188" s="72" t="e">
        <f t="shared" si="158"/>
        <v>#N/A</v>
      </c>
      <c r="BI188" s="73" t="e">
        <f t="shared" si="159"/>
        <v>#N/A</v>
      </c>
      <c r="BJ188" s="74" t="e">
        <f>SUM($BI$2:BI188)</f>
        <v>#N/A</v>
      </c>
      <c r="BK188" s="72" t="e">
        <f t="shared" si="135"/>
        <v>#N/A</v>
      </c>
      <c r="BL188" s="2" t="e">
        <f>SUM($BK$2:BK188)</f>
        <v>#N/A</v>
      </c>
      <c r="BM188" s="2"/>
      <c r="BN188" s="79" t="e">
        <f t="shared" si="136"/>
        <v>#N/A</v>
      </c>
      <c r="BO188" s="2" t="e">
        <f t="array" ref="BO188">(PRODUCT(AB$2:AB188+1)-1)-(PRODUCT($K$2:$K188+1)-1)</f>
        <v>#N/A</v>
      </c>
      <c r="BP188" s="2" t="e">
        <f t="array" ref="BP188">AJ188-(PRODUCT($K$2:K188+1)-1)</f>
        <v>#N/A</v>
      </c>
      <c r="BQ188" s="2" t="e" cm="1">
        <f t="array" ref="BQ188">AK188-(PRODUCT($L$2:L188+1)-1)</f>
        <v>#N/A</v>
      </c>
      <c r="BR188" s="2" t="e">
        <f t="array" ref="BR188">(PRODUCT(AE$2:AE188+1)-1)-(PRODUCT($K$2:$K188+1)-1)</f>
        <v>#N/A</v>
      </c>
      <c r="BS188" s="2"/>
      <c r="BT188" s="3" t="e">
        <f t="shared" si="137"/>
        <v>#N/A</v>
      </c>
      <c r="BU188" s="2" t="e">
        <f t="shared" si="138"/>
        <v>#N/A</v>
      </c>
      <c r="BV188" s="2" t="e">
        <f t="shared" si="139"/>
        <v>#N/A</v>
      </c>
      <c r="BW188" s="2" t="e" cm="1">
        <f t="array" ref="BW188">PRODUCT($BU$2:BU188+1)-1</f>
        <v>#N/A</v>
      </c>
      <c r="BX188" s="2" t="e">
        <f t="array" ref="BX188">BW188-(PRODUCT($K$2:K188+1)-1)</f>
        <v>#N/A</v>
      </c>
      <c r="BY188" s="2" t="e">
        <f t="shared" si="140"/>
        <v>#N/A</v>
      </c>
      <c r="BZ188" s="2"/>
      <c r="CC188" s="3">
        <v>44910</v>
      </c>
      <c r="CD188" s="2">
        <v>-1.3457836975887301E-2</v>
      </c>
      <c r="CE188" s="2">
        <v>-1.2117128283899199E-2</v>
      </c>
      <c r="CF188" s="2" t="e">
        <f>NA()</f>
        <v>#N/A</v>
      </c>
      <c r="CG188" s="2">
        <v>-1.6257651745268418E-2</v>
      </c>
      <c r="CH188" s="2">
        <v>-1.6501064584812042E-2</v>
      </c>
      <c r="CJ188" s="9">
        <f t="shared" si="141"/>
        <v>44910</v>
      </c>
      <c r="CK188" s="2">
        <f t="array" ref="CK188">PRODUCT(CD$2:CD188+1)-1</f>
        <v>-4.1185842259714667E-2</v>
      </c>
      <c r="CL188" s="2">
        <f t="array" ref="CL188">PRODUCT(CE$2:CE188+1)-1</f>
        <v>-2.5063307775507138E-2</v>
      </c>
      <c r="CM188" s="2"/>
      <c r="CN188" s="2">
        <f t="array" ref="CN188">PRODUCT(CG$2:CG188+1)-1</f>
        <v>-7.7893614366294717E-2</v>
      </c>
      <c r="CO188" s="2">
        <f t="array" ref="CO188">PRODUCT(CH$2:CH188+1)-1</f>
        <v>-8.648099763365269E-2</v>
      </c>
      <c r="CQ188" s="9">
        <f t="shared" si="142"/>
        <v>44910</v>
      </c>
      <c r="CR188" s="72">
        <f t="shared" si="143"/>
        <v>4.5295155373938023E-2</v>
      </c>
      <c r="CS188" s="72">
        <f t="shared" si="144"/>
        <v>6.1417689858145552E-2</v>
      </c>
      <c r="CT188" s="72"/>
      <c r="CU188" s="72">
        <f t="shared" si="145"/>
        <v>8.5873832673579731E-3</v>
      </c>
      <c r="CV188" s="72"/>
      <c r="CW188" s="3">
        <f t="shared" si="146"/>
        <v>44910</v>
      </c>
      <c r="CX188" s="75">
        <f t="shared" si="160"/>
        <v>91.878109446657348</v>
      </c>
      <c r="CY188" s="75">
        <f t="shared" si="161"/>
        <v>90.949977634169201</v>
      </c>
      <c r="CZ188" s="75">
        <f t="shared" si="162"/>
        <v>101.02048602608942</v>
      </c>
      <c r="DA188" s="72">
        <f>(CZ188/MAX($CZ$2:CZ188))-1</f>
        <v>-4.9268472166817956E-3</v>
      </c>
      <c r="DC188" s="3">
        <f t="shared" si="147"/>
        <v>44910</v>
      </c>
      <c r="DD188" s="2">
        <f t="shared" si="148"/>
        <v>3.0432276089247413E-3</v>
      </c>
      <c r="DE188" s="2">
        <f t="shared" si="149"/>
        <v>4.383936300912843E-3</v>
      </c>
      <c r="DF188" s="2" t="e">
        <f>NA()</f>
        <v>#N/A</v>
      </c>
      <c r="DG188" s="2">
        <f t="shared" si="150"/>
        <v>2.43412839543624E-4</v>
      </c>
      <c r="DH188" s="69"/>
      <c r="DI188" s="3">
        <f t="shared" si="179"/>
        <v>44910</v>
      </c>
      <c r="DJ188" s="2">
        <f t="shared" si="180"/>
        <v>4.968129308253693E-2</v>
      </c>
      <c r="DK188" s="2">
        <f t="shared" si="181"/>
        <v>4.875389207939914E-2</v>
      </c>
      <c r="DL188" s="2" t="e">
        <f>NA()</f>
        <v>#N/A</v>
      </c>
      <c r="DM188" s="2">
        <f t="shared" si="182"/>
        <v>1.2149553543521294E-2</v>
      </c>
      <c r="DO188" s="2">
        <f t="shared" si="163"/>
        <v>2.0477063884591758E-2</v>
      </c>
      <c r="DP188" s="72">
        <f t="shared" si="164"/>
        <v>2.43412839543624E-4</v>
      </c>
      <c r="DQ188" s="72">
        <v>1.0999999999999999E-2</v>
      </c>
      <c r="DR188" s="72">
        <f t="shared" si="169"/>
        <v>1.3075806424546127E-4</v>
      </c>
      <c r="DS188" s="2" cm="1">
        <f t="array" ref="DS188">PRODUCT($DR$68:DR188+1)-1</f>
        <v>9.1249201832854787E-4</v>
      </c>
      <c r="DT188" s="2" cm="1">
        <f t="array" ref="DT188">PRODUCT($DP$68:DP188+1)-1</f>
        <v>6.917117976765752E-4</v>
      </c>
      <c r="DU188" s="72">
        <f>DS188-MAX($DS$68:DS188)</f>
        <v>-2.9719563013486106E-3</v>
      </c>
    </row>
    <row r="189" spans="1:125" x14ac:dyDescent="0.3">
      <c r="A189" s="3" t="e">
        <f t="shared" si="170"/>
        <v>#N/A</v>
      </c>
      <c r="B189" s="47" t="e">
        <f>NA()</f>
        <v>#N/A</v>
      </c>
      <c r="C189" s="2" t="e">
        <f>VLOOKUP(C$1,EMD_Returns!$B:$XFD,MATCH('Headline Attribution'!$B189,EMD_Returns!$8:$8,0)-1,FALSE)/100</f>
        <v>#N/A</v>
      </c>
      <c r="D189" s="2" t="e">
        <f>VLOOKUP(D$1,EMD_Returns!$B:$XFD,MATCH('Headline Attribution'!$B189,EMD_Returns!$8:$8,0)-1,FALSE)/100</f>
        <v>#N/A</v>
      </c>
      <c r="E189" s="2" t="e">
        <f>VLOOKUP(E$1,EMD_Returns!$B:$XFD,MATCH('Headline Attribution'!$B189,EMD_Returns!$8:$8,0)-1,FALSE)/100</f>
        <v>#N/A</v>
      </c>
      <c r="F189" s="2" t="e">
        <f>VLOOKUP(F$1,EMD_Returns!$B:$XFD,MATCH('Headline Attribution'!$B189,EMD_Returns!$8:$8,0)-1,FALSE)/100</f>
        <v>#N/A</v>
      </c>
      <c r="G189" s="2"/>
      <c r="I189" s="9" t="e">
        <f t="shared" si="126"/>
        <v>#N/A</v>
      </c>
      <c r="J189" s="2" t="e">
        <f>VLOOKUP(J$1,EMD_Returns!$B:$XFD,MATCH('Headline Attribution'!$B189,EMD_Returns!$8:$8,0)-1,FALSE)/100</f>
        <v>#N/A</v>
      </c>
      <c r="K189" s="85" t="e">
        <f>VLOOKUP(K$1,EMD_Returns!$B:$XFD,MATCH('Headline Attribution'!$B189,EMD_Returns!$32:$32,0)-1,FALSE)/100</f>
        <v>#N/A</v>
      </c>
      <c r="L189" s="2">
        <f t="shared" si="171"/>
        <v>0</v>
      </c>
      <c r="M189" s="2" t="e">
        <f t="shared" si="172"/>
        <v>#N/A</v>
      </c>
      <c r="N189" s="2" t="e">
        <f t="shared" si="173"/>
        <v>#N/A</v>
      </c>
      <c r="O189" s="2" t="e">
        <f t="array" ref="O189">(PRODUCT($J$2:J189+1))-1</f>
        <v>#N/A</v>
      </c>
      <c r="P189" s="2" t="e">
        <f t="array" ref="P189">(PRODUCT($K$2:K189+1))-1</f>
        <v>#N/A</v>
      </c>
      <c r="Q189" s="69" t="e">
        <f t="shared" si="174"/>
        <v>#N/A</v>
      </c>
      <c r="R189" s="69" t="e">
        <f t="shared" si="175"/>
        <v>#N/A</v>
      </c>
      <c r="T189" s="3" t="e">
        <f t="shared" si="127"/>
        <v>#N/A</v>
      </c>
      <c r="U189" s="70" t="e">
        <f>VLOOKUP(U$1,Market_Values!B:XFD,MATCH('Headline Attribution'!$B189,EMD_Returns!$8:$8,0)-1,FALSE)</f>
        <v>#N/A</v>
      </c>
      <c r="V189" s="70" t="e">
        <f>VLOOKUP(V$1,Market_Values!$B:$XFD,MATCH('Headline Attribution'!$B189,EMD_Returns!$8:$8,0)-1,FALSE)</f>
        <v>#N/A</v>
      </c>
      <c r="W189" s="70" t="e">
        <f>VLOOKUP(W$1,Market_Values!$B:$XFD,MATCH('Headline Attribution'!$B189,EMD_Returns!$8:$8,0)-1,FALSE)</f>
        <v>#N/A</v>
      </c>
      <c r="X189" s="70" t="e">
        <f>VLOOKUP(X$1,Market_Values!$B:$XFD,MATCH('Headline Attribution'!$B189,EMD_Returns!$8:$8,0)-1,FALSE)</f>
        <v>#N/A</v>
      </c>
      <c r="Y189" s="70"/>
      <c r="Z189" s="71"/>
      <c r="AA189" s="3" t="e">
        <f t="shared" si="128"/>
        <v>#N/A</v>
      </c>
      <c r="AB189" s="72" t="e">
        <f t="shared" si="151"/>
        <v>#N/A</v>
      </c>
      <c r="AC189" s="72" t="e">
        <f t="shared" si="152"/>
        <v>#N/A</v>
      </c>
      <c r="AD189" s="72" t="e">
        <f t="shared" si="153"/>
        <v>#N/A</v>
      </c>
      <c r="AE189" s="72" t="e">
        <f t="shared" si="154"/>
        <v>#N/A</v>
      </c>
      <c r="AF189" s="72"/>
      <c r="AG189" s="2"/>
      <c r="AH189" s="9" t="e">
        <f t="shared" si="129"/>
        <v>#N/A</v>
      </c>
      <c r="AI189" s="2" t="e">
        <f t="array" ref="AI189">PRODUCT(AB$2:AB189+1)-1</f>
        <v>#N/A</v>
      </c>
      <c r="AJ189" s="2" t="e">
        <f t="array" ref="AJ189">PRODUCT($AC$2:AC189+1)-1</f>
        <v>#N/A</v>
      </c>
      <c r="AK189" s="2" t="e" cm="1">
        <f t="array" ref="AK189">PRODUCT($AD$119:AD189+1)-1</f>
        <v>#N/A</v>
      </c>
      <c r="AL189" s="2" t="e">
        <f t="array" ref="AL189">PRODUCT(AE$2:AE189+1)-1</f>
        <v>#N/A</v>
      </c>
      <c r="AM189" s="2"/>
      <c r="AN189" s="2"/>
      <c r="AO189" s="3" t="e">
        <f t="shared" si="130"/>
        <v>#N/A</v>
      </c>
      <c r="AP189" s="2" t="e">
        <f t="shared" si="155"/>
        <v>#N/A</v>
      </c>
      <c r="AQ189" s="2">
        <f t="shared" si="131"/>
        <v>0</v>
      </c>
      <c r="AR189" s="2" t="e">
        <f t="shared" si="156"/>
        <v>#N/A</v>
      </c>
      <c r="AS189" s="2" t="e">
        <f t="shared" si="176"/>
        <v>#N/A</v>
      </c>
      <c r="AT189" s="2" t="e">
        <f t="array" ref="AT189">PRODUCT($AP$2:AP189+1)-1</f>
        <v>#N/A</v>
      </c>
      <c r="AU189" s="2" t="e">
        <f t="shared" si="132"/>
        <v>#N/A</v>
      </c>
      <c r="AV189" s="69" t="e">
        <f t="shared" si="177"/>
        <v>#N/A</v>
      </c>
      <c r="AW189" s="69" t="e">
        <f t="shared" si="133"/>
        <v>#N/A</v>
      </c>
      <c r="AX189" s="2"/>
      <c r="AY189" s="2" t="e">
        <f t="shared" si="165"/>
        <v>#N/A</v>
      </c>
      <c r="AZ189" s="2" t="e">
        <f t="shared" si="166"/>
        <v>#N/A</v>
      </c>
      <c r="BA189" s="2" t="e">
        <f t="shared" si="178"/>
        <v>#N/A</v>
      </c>
      <c r="BB189" s="2" t="e">
        <f t="shared" si="167"/>
        <v>#N/A</v>
      </c>
      <c r="BC189" s="2"/>
      <c r="BD189" s="78" t="e">
        <f t="shared" si="134"/>
        <v>#N/A</v>
      </c>
      <c r="BE189" s="2" t="e">
        <f t="shared" si="168"/>
        <v>#N/A</v>
      </c>
      <c r="BF189" s="72" t="e">
        <f t="shared" si="157"/>
        <v>#N/A</v>
      </c>
      <c r="BG189" s="2" t="e" cm="1">
        <f t="array" ref="BG189">(PRODUCT(BF$2:BF189+1))-1</f>
        <v>#N/A</v>
      </c>
      <c r="BH189" s="72" t="e">
        <f t="shared" si="158"/>
        <v>#N/A</v>
      </c>
      <c r="BI189" s="73" t="e">
        <f t="shared" si="159"/>
        <v>#N/A</v>
      </c>
      <c r="BJ189" s="74" t="e">
        <f>SUM($BI$2:BI189)</f>
        <v>#N/A</v>
      </c>
      <c r="BK189" s="72" t="e">
        <f t="shared" si="135"/>
        <v>#N/A</v>
      </c>
      <c r="BL189" s="2" t="e">
        <f>SUM($BK$2:BK189)</f>
        <v>#N/A</v>
      </c>
      <c r="BM189" s="2"/>
      <c r="BN189" s="79" t="e">
        <f t="shared" si="136"/>
        <v>#N/A</v>
      </c>
      <c r="BO189" s="2" t="e">
        <f t="array" ref="BO189">(PRODUCT(AB$2:AB189+1)-1)-(PRODUCT($K$2:$K189+1)-1)</f>
        <v>#N/A</v>
      </c>
      <c r="BP189" s="2" t="e">
        <f t="array" ref="BP189">AJ189-(PRODUCT($K$2:K189+1)-1)</f>
        <v>#N/A</v>
      </c>
      <c r="BQ189" s="2" t="e" cm="1">
        <f t="array" ref="BQ189">AK189-(PRODUCT($L$2:L189+1)-1)</f>
        <v>#N/A</v>
      </c>
      <c r="BR189" s="2" t="e">
        <f t="array" ref="BR189">(PRODUCT(AE$2:AE189+1)-1)-(PRODUCT($K$2:$K189+1)-1)</f>
        <v>#N/A</v>
      </c>
      <c r="BS189" s="2"/>
      <c r="BT189" s="3" t="e">
        <f t="shared" si="137"/>
        <v>#N/A</v>
      </c>
      <c r="BU189" s="2" t="e">
        <f t="shared" si="138"/>
        <v>#N/A</v>
      </c>
      <c r="BV189" s="2" t="e">
        <f t="shared" si="139"/>
        <v>#N/A</v>
      </c>
      <c r="BW189" s="2" t="e" cm="1">
        <f t="array" ref="BW189">PRODUCT($BU$2:BU189+1)-1</f>
        <v>#N/A</v>
      </c>
      <c r="BX189" s="2" t="e">
        <f t="array" ref="BX189">BW189-(PRODUCT($K$2:K189+1)-1)</f>
        <v>#N/A</v>
      </c>
      <c r="BY189" s="2" t="e">
        <f t="shared" si="140"/>
        <v>#N/A</v>
      </c>
      <c r="BZ189" s="2"/>
      <c r="CC189" s="3">
        <v>44911</v>
      </c>
      <c r="CD189" s="2">
        <v>-6.5252948405654099E-3</v>
      </c>
      <c r="CE189" s="2">
        <v>-5.8055887260233295E-3</v>
      </c>
      <c r="CF189" s="2" t="e">
        <f>NA()</f>
        <v>#N/A</v>
      </c>
      <c r="CG189" s="2">
        <v>-8.1910336545252243E-3</v>
      </c>
      <c r="CH189" s="2">
        <v>-8.519253512939251E-3</v>
      </c>
      <c r="CJ189" s="9">
        <f t="shared" si="141"/>
        <v>44911</v>
      </c>
      <c r="CK189" s="2">
        <f t="array" ref="CK189">PRODUCT(CD$2:CD189+1)-1</f>
        <v>-4.7442387336278369E-2</v>
      </c>
      <c r="CL189" s="2">
        <f t="array" ref="CL189">PRODUCT(CE$2:CE189+1)-1</f>
        <v>-3.0723389244472155E-2</v>
      </c>
      <c r="CM189" s="2"/>
      <c r="CN189" s="2">
        <f t="array" ref="CN189">PRODUCT(CG$2:CG189+1)-1</f>
        <v>-8.5446618804073005E-2</v>
      </c>
      <c r="CO189" s="2">
        <f t="array" ref="CO189">PRODUCT(CH$2:CH189+1)-1</f>
        <v>-9.4263497603699009E-2</v>
      </c>
      <c r="CQ189" s="9">
        <f t="shared" si="142"/>
        <v>44911</v>
      </c>
      <c r="CR189" s="72">
        <f t="shared" si="143"/>
        <v>4.682111026742064E-2</v>
      </c>
      <c r="CS189" s="72">
        <f t="shared" si="144"/>
        <v>6.3540108359226855E-2</v>
      </c>
      <c r="CT189" s="72"/>
      <c r="CU189" s="72">
        <f t="shared" si="145"/>
        <v>8.8168787996260045E-3</v>
      </c>
      <c r="CV189" s="72"/>
      <c r="CW189" s="3">
        <f t="shared" si="146"/>
        <v>44911</v>
      </c>
      <c r="CX189" s="75">
        <f t="shared" si="160"/>
        <v>91.125532760065624</v>
      </c>
      <c r="CY189" s="75">
        <f t="shared" si="161"/>
        <v>90.175151717707564</v>
      </c>
      <c r="CZ189" s="75">
        <f t="shared" si="162"/>
        <v>101.05392785512932</v>
      </c>
      <c r="DA189" s="72">
        <f>(CZ189/MAX($CZ$2:CZ189))-1</f>
        <v>-4.5974381278264254E-3</v>
      </c>
      <c r="DC189" s="3">
        <f t="shared" si="147"/>
        <v>44911</v>
      </c>
      <c r="DD189" s="2">
        <f t="shared" si="148"/>
        <v>1.9939586723738412E-3</v>
      </c>
      <c r="DE189" s="2">
        <f t="shared" si="149"/>
        <v>2.7136647869159215E-3</v>
      </c>
      <c r="DF189" s="2" t="e">
        <f>NA()</f>
        <v>#N/A</v>
      </c>
      <c r="DG189" s="2">
        <f t="shared" si="150"/>
        <v>3.2821985841402675E-4</v>
      </c>
      <c r="DH189" s="69"/>
      <c r="DI189" s="3">
        <f t="shared" si="179"/>
        <v>44911</v>
      </c>
      <c r="DJ189" s="2">
        <f t="shared" si="180"/>
        <v>4.767261609965228E-2</v>
      </c>
      <c r="DK189" s="2">
        <f t="shared" si="181"/>
        <v>4.4167418091239211E-2</v>
      </c>
      <c r="DL189" s="2" t="e">
        <f>NA()</f>
        <v>#N/A</v>
      </c>
      <c r="DM189" s="2">
        <f t="shared" si="182"/>
        <v>1.0869382790518117E-2</v>
      </c>
      <c r="DO189" s="2">
        <f t="shared" si="163"/>
        <v>2.0481255477374765E-2</v>
      </c>
      <c r="DP189" s="72">
        <f t="shared" si="164"/>
        <v>3.2821985841402675E-4</v>
      </c>
      <c r="DQ189" s="72">
        <v>1.0999999999999999E-2</v>
      </c>
      <c r="DR189" s="72">
        <f t="shared" si="169"/>
        <v>1.7627915664362718E-4</v>
      </c>
      <c r="DS189" s="2" cm="1">
        <f t="array" ref="DS189">PRODUCT($DR$68:DR189+1)-1</f>
        <v>1.0889320282954085E-3</v>
      </c>
      <c r="DT189" s="2" cm="1">
        <f t="array" ref="DT189">PRODUCT($DP$68:DP189+1)-1</f>
        <v>1.0201586896390058E-3</v>
      </c>
      <c r="DU189" s="72">
        <f>DS189-MAX($DS$68:DS189)</f>
        <v>-2.79551629138175E-3</v>
      </c>
    </row>
    <row r="190" spans="1:125" x14ac:dyDescent="0.3">
      <c r="A190" s="3" t="e">
        <f t="shared" si="170"/>
        <v>#N/A</v>
      </c>
      <c r="B190" s="47" t="e">
        <f>NA()</f>
        <v>#N/A</v>
      </c>
      <c r="C190" s="2" t="e">
        <f>VLOOKUP(C$1,EMD_Returns!$B:$XFD,MATCH('Headline Attribution'!$B190,EMD_Returns!$8:$8,0)-1,FALSE)/100</f>
        <v>#N/A</v>
      </c>
      <c r="D190" s="2" t="e">
        <f>VLOOKUP(D$1,EMD_Returns!$B:$XFD,MATCH('Headline Attribution'!$B190,EMD_Returns!$8:$8,0)-1,FALSE)/100</f>
        <v>#N/A</v>
      </c>
      <c r="E190" s="2" t="e">
        <f>VLOOKUP(E$1,EMD_Returns!$B:$XFD,MATCH('Headline Attribution'!$B190,EMD_Returns!$8:$8,0)-1,FALSE)/100</f>
        <v>#N/A</v>
      </c>
      <c r="F190" s="2" t="e">
        <f>VLOOKUP(F$1,EMD_Returns!$B:$XFD,MATCH('Headline Attribution'!$B190,EMD_Returns!$8:$8,0)-1,FALSE)/100</f>
        <v>#N/A</v>
      </c>
      <c r="G190" s="2"/>
      <c r="I190" s="9" t="e">
        <f t="shared" si="126"/>
        <v>#N/A</v>
      </c>
      <c r="J190" s="2" t="e">
        <f>VLOOKUP(J$1,EMD_Returns!$B:$XFD,MATCH('Headline Attribution'!$B190,EMD_Returns!$8:$8,0)-1,FALSE)/100</f>
        <v>#N/A</v>
      </c>
      <c r="K190" s="85" t="e">
        <f>VLOOKUP(K$1,EMD_Returns!$B:$XFD,MATCH('Headline Attribution'!$B190,EMD_Returns!$32:$32,0)-1,FALSE)/100</f>
        <v>#N/A</v>
      </c>
      <c r="L190" s="2">
        <f t="shared" si="171"/>
        <v>0</v>
      </c>
      <c r="M190" s="2" t="e">
        <f t="shared" si="172"/>
        <v>#N/A</v>
      </c>
      <c r="N190" s="2" t="e">
        <f t="shared" si="173"/>
        <v>#N/A</v>
      </c>
      <c r="O190" s="2" t="e">
        <f t="array" ref="O190">(PRODUCT($J$2:J190+1))-1</f>
        <v>#N/A</v>
      </c>
      <c r="P190" s="2" t="e">
        <f t="array" ref="P190">(PRODUCT($K$2:K190+1))-1</f>
        <v>#N/A</v>
      </c>
      <c r="Q190" s="69" t="e">
        <f t="shared" si="174"/>
        <v>#N/A</v>
      </c>
      <c r="R190" s="69" t="e">
        <f t="shared" si="175"/>
        <v>#N/A</v>
      </c>
      <c r="T190" s="3" t="e">
        <f t="shared" si="127"/>
        <v>#N/A</v>
      </c>
      <c r="U190" s="70" t="e">
        <f>VLOOKUP(U$1,Market_Values!B:XFD,MATCH('Headline Attribution'!$B190,EMD_Returns!$8:$8,0)-1,FALSE)</f>
        <v>#N/A</v>
      </c>
      <c r="V190" s="70" t="e">
        <f>VLOOKUP(V$1,Market_Values!$B:$XFD,MATCH('Headline Attribution'!$B190,EMD_Returns!$8:$8,0)-1,FALSE)</f>
        <v>#N/A</v>
      </c>
      <c r="W190" s="70" t="e">
        <f>VLOOKUP(W$1,Market_Values!$B:$XFD,MATCH('Headline Attribution'!$B190,EMD_Returns!$8:$8,0)-1,FALSE)</f>
        <v>#N/A</v>
      </c>
      <c r="X190" s="70" t="e">
        <f>VLOOKUP(X$1,Market_Values!$B:$XFD,MATCH('Headline Attribution'!$B190,EMD_Returns!$8:$8,0)-1,FALSE)</f>
        <v>#N/A</v>
      </c>
      <c r="Y190" s="70"/>
      <c r="Z190" s="71"/>
      <c r="AA190" s="3" t="e">
        <f t="shared" si="128"/>
        <v>#N/A</v>
      </c>
      <c r="AB190" s="72" t="e">
        <f t="shared" si="151"/>
        <v>#N/A</v>
      </c>
      <c r="AC190" s="72" t="e">
        <f t="shared" si="152"/>
        <v>#N/A</v>
      </c>
      <c r="AD190" s="72" t="e">
        <f t="shared" si="153"/>
        <v>#N/A</v>
      </c>
      <c r="AE190" s="72" t="e">
        <f t="shared" si="154"/>
        <v>#N/A</v>
      </c>
      <c r="AF190" s="72"/>
      <c r="AG190" s="2"/>
      <c r="AH190" s="9" t="e">
        <f t="shared" si="129"/>
        <v>#N/A</v>
      </c>
      <c r="AI190" s="2" t="e">
        <f t="array" ref="AI190">PRODUCT(AB$2:AB190+1)-1</f>
        <v>#N/A</v>
      </c>
      <c r="AJ190" s="2" t="e">
        <f t="array" ref="AJ190">PRODUCT($AC$2:AC190+1)-1</f>
        <v>#N/A</v>
      </c>
      <c r="AK190" s="2" t="e" cm="1">
        <f t="array" ref="AK190">PRODUCT($AD$119:AD190+1)-1</f>
        <v>#N/A</v>
      </c>
      <c r="AL190" s="2" t="e">
        <f t="array" ref="AL190">PRODUCT(AE$2:AE190+1)-1</f>
        <v>#N/A</v>
      </c>
      <c r="AM190" s="2"/>
      <c r="AN190" s="2"/>
      <c r="AO190" s="3" t="e">
        <f t="shared" si="130"/>
        <v>#N/A</v>
      </c>
      <c r="AP190" s="2" t="e">
        <f t="shared" si="155"/>
        <v>#N/A</v>
      </c>
      <c r="AQ190" s="2">
        <f t="shared" si="131"/>
        <v>0</v>
      </c>
      <c r="AR190" s="2" t="e">
        <f t="shared" si="156"/>
        <v>#N/A</v>
      </c>
      <c r="AS190" s="2" t="e">
        <f t="shared" si="176"/>
        <v>#N/A</v>
      </c>
      <c r="AT190" s="2" t="e">
        <f t="array" ref="AT190">PRODUCT($AP$2:AP190+1)-1</f>
        <v>#N/A</v>
      </c>
      <c r="AU190" s="2" t="e">
        <f t="shared" si="132"/>
        <v>#N/A</v>
      </c>
      <c r="AV190" s="69" t="e">
        <f t="shared" si="177"/>
        <v>#N/A</v>
      </c>
      <c r="AW190" s="69" t="e">
        <f t="shared" si="133"/>
        <v>#N/A</v>
      </c>
      <c r="AX190" s="2"/>
      <c r="AY190" s="2" t="e">
        <f t="shared" si="165"/>
        <v>#N/A</v>
      </c>
      <c r="AZ190" s="2" t="e">
        <f t="shared" si="166"/>
        <v>#N/A</v>
      </c>
      <c r="BA190" s="2" t="e">
        <f t="shared" si="178"/>
        <v>#N/A</v>
      </c>
      <c r="BB190" s="2" t="e">
        <f t="shared" si="167"/>
        <v>#N/A</v>
      </c>
      <c r="BC190" s="2"/>
      <c r="BD190" s="78" t="e">
        <f t="shared" si="134"/>
        <v>#N/A</v>
      </c>
      <c r="BE190" s="2" t="e">
        <f t="shared" si="168"/>
        <v>#N/A</v>
      </c>
      <c r="BF190" s="72" t="e">
        <f t="shared" si="157"/>
        <v>#N/A</v>
      </c>
      <c r="BG190" s="2" t="e" cm="1">
        <f t="array" ref="BG190">(PRODUCT(BF$2:BF190+1))-1</f>
        <v>#N/A</v>
      </c>
      <c r="BH190" s="72" t="e">
        <f t="shared" si="158"/>
        <v>#N/A</v>
      </c>
      <c r="BI190" s="73" t="e">
        <f t="shared" si="159"/>
        <v>#N/A</v>
      </c>
      <c r="BJ190" s="74" t="e">
        <f>SUM($BI$2:BI190)</f>
        <v>#N/A</v>
      </c>
      <c r="BK190" s="72" t="e">
        <f t="shared" si="135"/>
        <v>#N/A</v>
      </c>
      <c r="BL190" s="2" t="e">
        <f>SUM($BK$2:BK190)</f>
        <v>#N/A</v>
      </c>
      <c r="BM190" s="2"/>
      <c r="BN190" s="79" t="e">
        <f t="shared" si="136"/>
        <v>#N/A</v>
      </c>
      <c r="BO190" s="2" t="e">
        <f t="array" ref="BO190">(PRODUCT(AB$2:AB190+1)-1)-(PRODUCT($K$2:$K190+1)-1)</f>
        <v>#N/A</v>
      </c>
      <c r="BP190" s="2" t="e">
        <f t="array" ref="BP190">AJ190-(PRODUCT($K$2:K190+1)-1)</f>
        <v>#N/A</v>
      </c>
      <c r="BQ190" s="2" t="e" cm="1">
        <f t="array" ref="BQ190">AK190-(PRODUCT($L$2:L190+1)-1)</f>
        <v>#N/A</v>
      </c>
      <c r="BR190" s="2" t="e">
        <f t="array" ref="BR190">(PRODUCT(AE$2:AE190+1)-1)-(PRODUCT($K$2:$K190+1)-1)</f>
        <v>#N/A</v>
      </c>
      <c r="BS190" s="2"/>
      <c r="BT190" s="3" t="e">
        <f t="shared" si="137"/>
        <v>#N/A</v>
      </c>
      <c r="BU190" s="2" t="e">
        <f t="shared" si="138"/>
        <v>#N/A</v>
      </c>
      <c r="BV190" s="2" t="e">
        <f t="shared" si="139"/>
        <v>#N/A</v>
      </c>
      <c r="BW190" s="2" t="e" cm="1">
        <f t="array" ref="BW190">PRODUCT($BU$2:BU190+1)-1</f>
        <v>#N/A</v>
      </c>
      <c r="BX190" s="2" t="e">
        <f t="array" ref="BX190">BW190-(PRODUCT($K$2:K190+1)-1)</f>
        <v>#N/A</v>
      </c>
      <c r="BY190" s="2" t="e">
        <f t="shared" si="140"/>
        <v>#N/A</v>
      </c>
      <c r="BZ190" s="2"/>
      <c r="CC190" s="3">
        <v>44914</v>
      </c>
      <c r="CD190" s="2">
        <v>-4.7639411262322398E-3</v>
      </c>
      <c r="CE190" s="2">
        <v>-4.0082992880744496E-3</v>
      </c>
      <c r="CF190" s="2" t="e">
        <f>NA()</f>
        <v>#N/A</v>
      </c>
      <c r="CG190" s="2">
        <v>-6.153501923249107E-3</v>
      </c>
      <c r="CH190" s="2">
        <v>-6.7998328683298581E-3</v>
      </c>
      <c r="CJ190" s="9">
        <f t="shared" si="141"/>
        <v>44914</v>
      </c>
      <c r="CK190" s="2">
        <f t="array" ref="CK190">PRODUCT(CD$2:CD190+1)-1</f>
        <v>-5.1980315722352621E-2</v>
      </c>
      <c r="CL190" s="2">
        <f t="array" ref="CL190">PRODUCT(CE$2:CE190+1)-1</f>
        <v>-3.4608539993310705E-2</v>
      </c>
      <c r="CM190" s="2"/>
      <c r="CN190" s="2">
        <f t="array" ref="CN190">PRODUCT(CG$2:CG190+1)-1</f>
        <v>-9.1074324794176209E-2</v>
      </c>
      <c r="CO190" s="2">
        <f t="array" ref="CO190">PRODUCT(CH$2:CH190+1)-1</f>
        <v>-0.1004223544427395</v>
      </c>
      <c r="CQ190" s="9">
        <f t="shared" si="142"/>
        <v>44914</v>
      </c>
      <c r="CR190" s="72">
        <f t="shared" si="143"/>
        <v>4.8442038720386882E-2</v>
      </c>
      <c r="CS190" s="72">
        <f t="shared" si="144"/>
        <v>6.5813814449428798E-2</v>
      </c>
      <c r="CT190" s="72"/>
      <c r="CU190" s="72">
        <f t="shared" si="145"/>
        <v>9.3480296485632941E-3</v>
      </c>
      <c r="CV190" s="72"/>
      <c r="CW190" s="3">
        <f t="shared" si="146"/>
        <v>44914</v>
      </c>
      <c r="CX190" s="75">
        <f t="shared" si="160"/>
        <v>90.564791618969451</v>
      </c>
      <c r="CY190" s="75">
        <f t="shared" si="161"/>
        <v>89.561975757150861</v>
      </c>
      <c r="CZ190" s="75">
        <f t="shared" si="162"/>
        <v>101.11968930267656</v>
      </c>
      <c r="DA190" s="72">
        <f>(CZ190/MAX($CZ$2:CZ190))-1</f>
        <v>-3.9496739612044918E-3</v>
      </c>
      <c r="DC190" s="3">
        <f t="shared" si="147"/>
        <v>44914</v>
      </c>
      <c r="DD190" s="2">
        <f t="shared" si="148"/>
        <v>2.0358917420976183E-3</v>
      </c>
      <c r="DE190" s="2">
        <f t="shared" si="149"/>
        <v>2.7915335802554085E-3</v>
      </c>
      <c r="DF190" s="2" t="e">
        <f>NA()</f>
        <v>#N/A</v>
      </c>
      <c r="DG190" s="2">
        <f t="shared" si="150"/>
        <v>6.4633094508075115E-4</v>
      </c>
      <c r="DH190" s="69"/>
      <c r="DI190" s="3">
        <f t="shared" si="179"/>
        <v>44914</v>
      </c>
      <c r="DJ190" s="2">
        <f t="shared" si="180"/>
        <v>4.7978483395955937E-2</v>
      </c>
      <c r="DK190" s="2">
        <f t="shared" si="181"/>
        <v>4.4507856311821026E-2</v>
      </c>
      <c r="DL190" s="2" t="e">
        <f>NA()</f>
        <v>#N/A</v>
      </c>
      <c r="DM190" s="2">
        <f t="shared" si="182"/>
        <v>1.1023082839464477E-2</v>
      </c>
      <c r="DO190" s="2">
        <f t="shared" si="163"/>
        <v>2.0504581691147626E-2</v>
      </c>
      <c r="DP190" s="72">
        <f t="shared" si="164"/>
        <v>6.4633094508075115E-4</v>
      </c>
      <c r="DQ190" s="72">
        <v>1.0999999999999999E-2</v>
      </c>
      <c r="DR190" s="72">
        <f t="shared" si="169"/>
        <v>3.4673423252314789E-4</v>
      </c>
      <c r="DS190" s="2" cm="1">
        <f t="array" ref="DS190">PRODUCT($DR$68:DR190+1)-1</f>
        <v>1.4360438308296253E-3</v>
      </c>
      <c r="DT190" s="2" cm="1">
        <f t="array" ref="DT190">PRODUCT($DP$68:DP190+1)-1</f>
        <v>1.6671489948498763E-3</v>
      </c>
      <c r="DU190" s="72">
        <f>DS190-MAX($DS$68:DS190)</f>
        <v>-2.4484044888475331E-3</v>
      </c>
    </row>
    <row r="191" spans="1:125" x14ac:dyDescent="0.3">
      <c r="A191" s="3" t="e">
        <f t="shared" si="170"/>
        <v>#N/A</v>
      </c>
      <c r="B191" s="47" t="e">
        <f>NA()</f>
        <v>#N/A</v>
      </c>
      <c r="C191" s="2" t="e">
        <f>VLOOKUP(C$1,EMD_Returns!$B:$XFD,MATCH('Headline Attribution'!$B191,EMD_Returns!$8:$8,0)-1,FALSE)/100</f>
        <v>#N/A</v>
      </c>
      <c r="D191" s="2" t="e">
        <f>VLOOKUP(D$1,EMD_Returns!$B:$XFD,MATCH('Headline Attribution'!$B191,EMD_Returns!$8:$8,0)-1,FALSE)/100</f>
        <v>#N/A</v>
      </c>
      <c r="E191" s="2" t="e">
        <f>VLOOKUP(E$1,EMD_Returns!$B:$XFD,MATCH('Headline Attribution'!$B191,EMD_Returns!$8:$8,0)-1,FALSE)/100</f>
        <v>#N/A</v>
      </c>
      <c r="F191" s="2" t="e">
        <f>VLOOKUP(F$1,EMD_Returns!$B:$XFD,MATCH('Headline Attribution'!$B191,EMD_Returns!$8:$8,0)-1,FALSE)/100</f>
        <v>#N/A</v>
      </c>
      <c r="G191" s="2"/>
      <c r="I191" s="9" t="e">
        <f t="shared" si="126"/>
        <v>#N/A</v>
      </c>
      <c r="J191" s="2" t="e">
        <f>VLOOKUP(J$1,EMD_Returns!$B:$XFD,MATCH('Headline Attribution'!$B191,EMD_Returns!$8:$8,0)-1,FALSE)/100</f>
        <v>#N/A</v>
      </c>
      <c r="K191" s="85" t="e">
        <f>VLOOKUP(K$1,EMD_Returns!$B:$XFD,MATCH('Headline Attribution'!$B191,EMD_Returns!$32:$32,0)-1,FALSE)/100</f>
        <v>#N/A</v>
      </c>
      <c r="L191" s="2">
        <f t="shared" si="171"/>
        <v>0</v>
      </c>
      <c r="M191" s="2" t="e">
        <f t="shared" si="172"/>
        <v>#N/A</v>
      </c>
      <c r="N191" s="2" t="e">
        <f t="shared" si="173"/>
        <v>#N/A</v>
      </c>
      <c r="O191" s="2" t="e">
        <f t="array" ref="O191">(PRODUCT($J$2:J191+1))-1</f>
        <v>#N/A</v>
      </c>
      <c r="P191" s="2" t="e">
        <f t="array" ref="P191">(PRODUCT($K$2:K191+1))-1</f>
        <v>#N/A</v>
      </c>
      <c r="Q191" s="69" t="e">
        <f t="shared" si="174"/>
        <v>#N/A</v>
      </c>
      <c r="R191" s="69" t="e">
        <f t="shared" si="175"/>
        <v>#N/A</v>
      </c>
      <c r="T191" s="3" t="e">
        <f t="shared" si="127"/>
        <v>#N/A</v>
      </c>
      <c r="U191" s="70" t="e">
        <f>VLOOKUP(U$1,Market_Values!B:XFD,MATCH('Headline Attribution'!$B191,EMD_Returns!$8:$8,0)-1,FALSE)</f>
        <v>#N/A</v>
      </c>
      <c r="V191" s="70" t="e">
        <f>VLOOKUP(V$1,Market_Values!$B:$XFD,MATCH('Headline Attribution'!$B191,EMD_Returns!$8:$8,0)-1,FALSE)</f>
        <v>#N/A</v>
      </c>
      <c r="W191" s="70" t="e">
        <f>VLOOKUP(W$1,Market_Values!$B:$XFD,MATCH('Headline Attribution'!$B191,EMD_Returns!$8:$8,0)-1,FALSE)</f>
        <v>#N/A</v>
      </c>
      <c r="X191" s="70" t="e">
        <f>VLOOKUP(X$1,Market_Values!$B:$XFD,MATCH('Headline Attribution'!$B191,EMD_Returns!$8:$8,0)-1,FALSE)</f>
        <v>#N/A</v>
      </c>
      <c r="Y191" s="70"/>
      <c r="Z191" s="71"/>
      <c r="AA191" s="3" t="e">
        <f t="shared" si="128"/>
        <v>#N/A</v>
      </c>
      <c r="AB191" s="72" t="e">
        <f t="shared" si="151"/>
        <v>#N/A</v>
      </c>
      <c r="AC191" s="72" t="e">
        <f t="shared" si="152"/>
        <v>#N/A</v>
      </c>
      <c r="AD191" s="72" t="e">
        <f t="shared" si="153"/>
        <v>#N/A</v>
      </c>
      <c r="AE191" s="72" t="e">
        <f t="shared" si="154"/>
        <v>#N/A</v>
      </c>
      <c r="AF191" s="72"/>
      <c r="AG191" s="2"/>
      <c r="AH191" s="9" t="e">
        <f t="shared" si="129"/>
        <v>#N/A</v>
      </c>
      <c r="AI191" s="2" t="e">
        <f t="array" ref="AI191">PRODUCT(AB$2:AB191+1)-1</f>
        <v>#N/A</v>
      </c>
      <c r="AJ191" s="2" t="e">
        <f t="array" ref="AJ191">PRODUCT($AC$2:AC191+1)-1</f>
        <v>#N/A</v>
      </c>
      <c r="AK191" s="2" t="e" cm="1">
        <f t="array" ref="AK191">PRODUCT($AD$119:AD191+1)-1</f>
        <v>#N/A</v>
      </c>
      <c r="AL191" s="2" t="e">
        <f t="array" ref="AL191">PRODUCT(AE$2:AE191+1)-1</f>
        <v>#N/A</v>
      </c>
      <c r="AM191" s="2"/>
      <c r="AN191" s="2"/>
      <c r="AO191" s="3" t="e">
        <f t="shared" si="130"/>
        <v>#N/A</v>
      </c>
      <c r="AP191" s="2" t="e">
        <f t="shared" si="155"/>
        <v>#N/A</v>
      </c>
      <c r="AQ191" s="2">
        <f t="shared" si="131"/>
        <v>0</v>
      </c>
      <c r="AR191" s="2" t="e">
        <f t="shared" si="156"/>
        <v>#N/A</v>
      </c>
      <c r="AS191" s="2" t="e">
        <f t="shared" si="176"/>
        <v>#N/A</v>
      </c>
      <c r="AT191" s="2" t="e">
        <f t="array" ref="AT191">PRODUCT($AP$2:AP191+1)-1</f>
        <v>#N/A</v>
      </c>
      <c r="AU191" s="2" t="e">
        <f t="shared" si="132"/>
        <v>#N/A</v>
      </c>
      <c r="AV191" s="69" t="e">
        <f t="shared" si="177"/>
        <v>#N/A</v>
      </c>
      <c r="AW191" s="69" t="e">
        <f t="shared" si="133"/>
        <v>#N/A</v>
      </c>
      <c r="AX191" s="2"/>
      <c r="AY191" s="2" t="e">
        <f t="shared" si="165"/>
        <v>#N/A</v>
      </c>
      <c r="AZ191" s="2" t="e">
        <f t="shared" si="166"/>
        <v>#N/A</v>
      </c>
      <c r="BA191" s="2" t="e">
        <f t="shared" si="178"/>
        <v>#N/A</v>
      </c>
      <c r="BB191" s="2" t="e">
        <f t="shared" si="167"/>
        <v>#N/A</v>
      </c>
      <c r="BC191" s="2"/>
      <c r="BD191" s="78" t="e">
        <f t="shared" si="134"/>
        <v>#N/A</v>
      </c>
      <c r="BE191" s="2" t="e">
        <f t="shared" si="168"/>
        <v>#N/A</v>
      </c>
      <c r="BF191" s="72" t="e">
        <f t="shared" si="157"/>
        <v>#N/A</v>
      </c>
      <c r="BG191" s="2" t="e" cm="1">
        <f t="array" ref="BG191">(PRODUCT(BF$2:BF191+1))-1</f>
        <v>#N/A</v>
      </c>
      <c r="BH191" s="72" t="e">
        <f t="shared" si="158"/>
        <v>#N/A</v>
      </c>
      <c r="BI191" s="73" t="e">
        <f t="shared" si="159"/>
        <v>#N/A</v>
      </c>
      <c r="BJ191" s="74" t="e">
        <f>SUM($BI$2:BI191)</f>
        <v>#N/A</v>
      </c>
      <c r="BK191" s="72" t="e">
        <f t="shared" si="135"/>
        <v>#N/A</v>
      </c>
      <c r="BL191" s="2" t="e">
        <f>SUM($BK$2:BK191)</f>
        <v>#N/A</v>
      </c>
      <c r="BM191" s="2"/>
      <c r="BN191" s="79" t="e">
        <f t="shared" si="136"/>
        <v>#N/A</v>
      </c>
      <c r="BO191" s="2" t="e">
        <f t="array" ref="BO191">(PRODUCT(AB$2:AB191+1)-1)-(PRODUCT($K$2:$K191+1)-1)</f>
        <v>#N/A</v>
      </c>
      <c r="BP191" s="2" t="e">
        <f t="array" ref="BP191">AJ191-(PRODUCT($K$2:K191+1)-1)</f>
        <v>#N/A</v>
      </c>
      <c r="BQ191" s="2" t="e" cm="1">
        <f t="array" ref="BQ191">AK191-(PRODUCT($L$2:L191+1)-1)</f>
        <v>#N/A</v>
      </c>
      <c r="BR191" s="2" t="e">
        <f t="array" ref="BR191">(PRODUCT(AE$2:AE191+1)-1)-(PRODUCT($K$2:$K191+1)-1)</f>
        <v>#N/A</v>
      </c>
      <c r="BS191" s="2"/>
      <c r="BT191" s="3" t="e">
        <f t="shared" si="137"/>
        <v>#N/A</v>
      </c>
      <c r="BU191" s="2" t="e">
        <f t="shared" si="138"/>
        <v>#N/A</v>
      </c>
      <c r="BV191" s="2" t="e">
        <f t="shared" si="139"/>
        <v>#N/A</v>
      </c>
      <c r="BW191" s="2" t="e" cm="1">
        <f t="array" ref="BW191">PRODUCT($BU$2:BU191+1)-1</f>
        <v>#N/A</v>
      </c>
      <c r="BX191" s="2" t="e">
        <f t="array" ref="BX191">BW191-(PRODUCT($K$2:K191+1)-1)</f>
        <v>#N/A</v>
      </c>
      <c r="BY191" s="2" t="e">
        <f t="shared" si="140"/>
        <v>#N/A</v>
      </c>
      <c r="BZ191" s="2"/>
      <c r="CC191" s="3">
        <v>44915</v>
      </c>
      <c r="CD191" s="2">
        <v>-4.0297925682353198E-4</v>
      </c>
      <c r="CE191" s="2">
        <v>-4.8688077244695201E-3</v>
      </c>
      <c r="CF191" s="2" t="e">
        <f>NA()</f>
        <v>#N/A</v>
      </c>
      <c r="CG191" s="2">
        <v>-2.5040442763740122E-3</v>
      </c>
      <c r="CH191" s="2">
        <v>-3.2026707016699074E-3</v>
      </c>
      <c r="CJ191" s="9">
        <f t="shared" si="141"/>
        <v>44915</v>
      </c>
      <c r="CK191" s="2">
        <f t="array" ref="CK191">PRODUCT(CD$2:CD191+1)-1</f>
        <v>-5.2362347990176916E-2</v>
      </c>
      <c r="CL191" s="2">
        <f t="array" ref="CL191">PRODUCT(CE$2:CE191+1)-1</f>
        <v>-3.930884539092816E-2</v>
      </c>
      <c r="CM191" s="2"/>
      <c r="CN191" s="2">
        <f t="array" ref="CN191">PRODUCT(CG$2:CG191+1)-1</f>
        <v>-9.3350314928824729E-2</v>
      </c>
      <c r="CO191" s="2">
        <f t="array" ref="CO191">PRODUCT(CH$2:CH191+1)-1</f>
        <v>-0.10330340541204297</v>
      </c>
      <c r="CQ191" s="9">
        <f t="shared" si="142"/>
        <v>44915</v>
      </c>
      <c r="CR191" s="72">
        <f t="shared" si="143"/>
        <v>5.0941057421866054E-2</v>
      </c>
      <c r="CS191" s="72">
        <f t="shared" si="144"/>
        <v>6.399456002111481E-2</v>
      </c>
      <c r="CT191" s="72"/>
      <c r="CU191" s="72">
        <f t="shared" si="145"/>
        <v>9.953090483218241E-3</v>
      </c>
      <c r="CV191" s="72"/>
      <c r="CW191" s="3">
        <f t="shared" si="146"/>
        <v>44915</v>
      </c>
      <c r="CX191" s="75">
        <f t="shared" si="160"/>
        <v>90.338013370874975</v>
      </c>
      <c r="CY191" s="75">
        <f t="shared" si="161"/>
        <v>89.275138241409763</v>
      </c>
      <c r="CZ191" s="75">
        <f t="shared" si="162"/>
        <v>101.19056116899094</v>
      </c>
      <c r="DA191" s="72">
        <f>(CZ191/MAX($CZ$2:CZ191))-1</f>
        <v>-3.2515710888932903E-3</v>
      </c>
      <c r="DC191" s="3">
        <f t="shared" si="147"/>
        <v>44915</v>
      </c>
      <c r="DD191" s="2">
        <f t="shared" si="148"/>
        <v>2.7996914448463754E-3</v>
      </c>
      <c r="DE191" s="2">
        <f t="shared" si="149"/>
        <v>-1.6661370227996127E-3</v>
      </c>
      <c r="DF191" s="2" t="e">
        <f>NA()</f>
        <v>#N/A</v>
      </c>
      <c r="DG191" s="2">
        <f t="shared" si="150"/>
        <v>6.9862642529589522E-4</v>
      </c>
      <c r="DH191" s="69"/>
      <c r="DI191" s="3">
        <f t="shared" si="179"/>
        <v>44915</v>
      </c>
      <c r="DJ191" s="2">
        <f t="shared" si="180"/>
        <v>4.8590010405106174E-2</v>
      </c>
      <c r="DK191" s="2">
        <f t="shared" si="181"/>
        <v>4.5007549024920032E-2</v>
      </c>
      <c r="DL191" s="2" t="e">
        <f>NA()</f>
        <v>#N/A</v>
      </c>
      <c r="DM191" s="2">
        <f t="shared" si="182"/>
        <v>1.1199459069041701E-2</v>
      </c>
      <c r="DO191" s="2">
        <f t="shared" si="163"/>
        <v>2.0491063540898569E-2</v>
      </c>
      <c r="DP191" s="72">
        <f t="shared" si="164"/>
        <v>6.9862642529589522E-4</v>
      </c>
      <c r="DQ191" s="72">
        <v>1.0999999999999999E-2</v>
      </c>
      <c r="DR191" s="72">
        <f t="shared" si="169"/>
        <v>3.7503620360731409E-4</v>
      </c>
      <c r="DS191" s="2" cm="1">
        <f t="array" ref="DS191">PRODUCT($DR$68:DR191+1)-1</f>
        <v>1.8116186028633852E-3</v>
      </c>
      <c r="DT191" s="2" cm="1">
        <f t="array" ref="DT191">PRODUCT($DP$68:DP191+1)-1</f>
        <v>2.366940134488571E-3</v>
      </c>
      <c r="DU191" s="72">
        <f>DS191-MAX($DS$68:DS191)</f>
        <v>-2.0728297168137733E-3</v>
      </c>
    </row>
    <row r="192" spans="1:125" x14ac:dyDescent="0.3">
      <c r="A192" s="3" t="e">
        <f t="shared" si="170"/>
        <v>#N/A</v>
      </c>
      <c r="B192" s="47" t="e">
        <f>NA()</f>
        <v>#N/A</v>
      </c>
      <c r="C192" s="2" t="e">
        <f>VLOOKUP(C$1,EMD_Returns!$B:$XFD,MATCH('Headline Attribution'!$B192,EMD_Returns!$8:$8,0)-1,FALSE)/100</f>
        <v>#N/A</v>
      </c>
      <c r="D192" s="2" t="e">
        <f>VLOOKUP(D$1,EMD_Returns!$B:$XFD,MATCH('Headline Attribution'!$B192,EMD_Returns!$8:$8,0)-1,FALSE)/100</f>
        <v>#N/A</v>
      </c>
      <c r="E192" s="2" t="e">
        <f>VLOOKUP(E$1,EMD_Returns!$B:$XFD,MATCH('Headline Attribution'!$B192,EMD_Returns!$8:$8,0)-1,FALSE)/100</f>
        <v>#N/A</v>
      </c>
      <c r="F192" s="2" t="e">
        <f>VLOOKUP(F$1,EMD_Returns!$B:$XFD,MATCH('Headline Attribution'!$B192,EMD_Returns!$8:$8,0)-1,FALSE)/100</f>
        <v>#N/A</v>
      </c>
      <c r="G192" s="2"/>
      <c r="I192" s="9" t="e">
        <f t="shared" si="126"/>
        <v>#N/A</v>
      </c>
      <c r="J192" s="2" t="e">
        <f>VLOOKUP(J$1,EMD_Returns!$B:$XFD,MATCH('Headline Attribution'!$B192,EMD_Returns!$8:$8,0)-1,FALSE)/100</f>
        <v>#N/A</v>
      </c>
      <c r="K192" s="85" t="e">
        <f>VLOOKUP(K$1,EMD_Returns!$B:$XFD,MATCH('Headline Attribution'!$B192,EMD_Returns!$32:$32,0)-1,FALSE)/100</f>
        <v>#N/A</v>
      </c>
      <c r="L192" s="2">
        <f t="shared" si="171"/>
        <v>0</v>
      </c>
      <c r="M192" s="2" t="e">
        <f t="shared" si="172"/>
        <v>#N/A</v>
      </c>
      <c r="N192" s="2" t="e">
        <f t="shared" si="173"/>
        <v>#N/A</v>
      </c>
      <c r="O192" s="2" t="e">
        <f t="array" ref="O192">(PRODUCT($J$2:J192+1))-1</f>
        <v>#N/A</v>
      </c>
      <c r="P192" s="2" t="e">
        <f t="array" ref="P192">(PRODUCT($K$2:K192+1))-1</f>
        <v>#N/A</v>
      </c>
      <c r="Q192" s="69" t="e">
        <f t="shared" si="174"/>
        <v>#N/A</v>
      </c>
      <c r="R192" s="69" t="e">
        <f t="shared" si="175"/>
        <v>#N/A</v>
      </c>
      <c r="T192" s="3" t="e">
        <f t="shared" si="127"/>
        <v>#N/A</v>
      </c>
      <c r="U192" s="70" t="e">
        <f>VLOOKUP(U$1,Market_Values!B:XFD,MATCH('Headline Attribution'!$B192,EMD_Returns!$8:$8,0)-1,FALSE)</f>
        <v>#N/A</v>
      </c>
      <c r="V192" s="70" t="e">
        <f>VLOOKUP(V$1,Market_Values!$B:$XFD,MATCH('Headline Attribution'!$B192,EMD_Returns!$8:$8,0)-1,FALSE)</f>
        <v>#N/A</v>
      </c>
      <c r="W192" s="70" t="e">
        <f>VLOOKUP(W$1,Market_Values!$B:$XFD,MATCH('Headline Attribution'!$B192,EMD_Returns!$8:$8,0)-1,FALSE)</f>
        <v>#N/A</v>
      </c>
      <c r="X192" s="70" t="e">
        <f>VLOOKUP(X$1,Market_Values!$B:$XFD,MATCH('Headline Attribution'!$B192,EMD_Returns!$8:$8,0)-1,FALSE)</f>
        <v>#N/A</v>
      </c>
      <c r="Y192" s="70"/>
      <c r="Z192" s="71"/>
      <c r="AA192" s="3" t="e">
        <f t="shared" si="128"/>
        <v>#N/A</v>
      </c>
      <c r="AB192" s="72" t="e">
        <f t="shared" si="151"/>
        <v>#N/A</v>
      </c>
      <c r="AC192" s="72" t="e">
        <f t="shared" si="152"/>
        <v>#N/A</v>
      </c>
      <c r="AD192" s="72" t="e">
        <f t="shared" si="153"/>
        <v>#N/A</v>
      </c>
      <c r="AE192" s="72" t="e">
        <f t="shared" si="154"/>
        <v>#N/A</v>
      </c>
      <c r="AF192" s="72"/>
      <c r="AG192" s="2"/>
      <c r="AH192" s="9" t="e">
        <f t="shared" si="129"/>
        <v>#N/A</v>
      </c>
      <c r="AI192" s="2" t="e">
        <f t="array" ref="AI192">PRODUCT(AB$2:AB192+1)-1</f>
        <v>#N/A</v>
      </c>
      <c r="AJ192" s="2" t="e">
        <f t="array" ref="AJ192">PRODUCT($AC$2:AC192+1)-1</f>
        <v>#N/A</v>
      </c>
      <c r="AK192" s="2" t="e" cm="1">
        <f t="array" ref="AK192">PRODUCT($AD$119:AD192+1)-1</f>
        <v>#N/A</v>
      </c>
      <c r="AL192" s="2" t="e">
        <f t="array" ref="AL192">PRODUCT(AE$2:AE192+1)-1</f>
        <v>#N/A</v>
      </c>
      <c r="AM192" s="2"/>
      <c r="AN192" s="2"/>
      <c r="AO192" s="3" t="e">
        <f t="shared" si="130"/>
        <v>#N/A</v>
      </c>
      <c r="AP192" s="2" t="e">
        <f t="shared" si="155"/>
        <v>#N/A</v>
      </c>
      <c r="AQ192" s="2">
        <f t="shared" si="131"/>
        <v>0</v>
      </c>
      <c r="AR192" s="2" t="e">
        <f t="shared" si="156"/>
        <v>#N/A</v>
      </c>
      <c r="AS192" s="2" t="e">
        <f t="shared" si="176"/>
        <v>#N/A</v>
      </c>
      <c r="AT192" s="2" t="e">
        <f t="array" ref="AT192">PRODUCT($AP$2:AP192+1)-1</f>
        <v>#N/A</v>
      </c>
      <c r="AU192" s="2" t="e">
        <f t="shared" si="132"/>
        <v>#N/A</v>
      </c>
      <c r="AV192" s="69" t="e">
        <f t="shared" si="177"/>
        <v>#N/A</v>
      </c>
      <c r="AW192" s="69" t="e">
        <f t="shared" si="133"/>
        <v>#N/A</v>
      </c>
      <c r="AX192" s="2"/>
      <c r="AY192" s="2" t="e">
        <f t="shared" si="165"/>
        <v>#N/A</v>
      </c>
      <c r="AZ192" s="2" t="e">
        <f t="shared" si="166"/>
        <v>#N/A</v>
      </c>
      <c r="BA192" s="2" t="e">
        <f t="shared" si="178"/>
        <v>#N/A</v>
      </c>
      <c r="BB192" s="2" t="e">
        <f t="shared" si="167"/>
        <v>#N/A</v>
      </c>
      <c r="BC192" s="2"/>
      <c r="BD192" s="78" t="e">
        <f t="shared" si="134"/>
        <v>#N/A</v>
      </c>
      <c r="BE192" s="2" t="e">
        <f t="shared" si="168"/>
        <v>#N/A</v>
      </c>
      <c r="BF192" s="72" t="e">
        <f t="shared" si="157"/>
        <v>#N/A</v>
      </c>
      <c r="BG192" s="2" t="e" cm="1">
        <f t="array" ref="BG192">(PRODUCT(BF$2:BF192+1))-1</f>
        <v>#N/A</v>
      </c>
      <c r="BH192" s="72" t="e">
        <f t="shared" si="158"/>
        <v>#N/A</v>
      </c>
      <c r="BI192" s="73" t="e">
        <f t="shared" si="159"/>
        <v>#N/A</v>
      </c>
      <c r="BJ192" s="74" t="e">
        <f>SUM($BI$2:BI192)</f>
        <v>#N/A</v>
      </c>
      <c r="BK192" s="72" t="e">
        <f t="shared" si="135"/>
        <v>#N/A</v>
      </c>
      <c r="BL192" s="2" t="e">
        <f>SUM($BK$2:BK192)</f>
        <v>#N/A</v>
      </c>
      <c r="BM192" s="2"/>
      <c r="BN192" s="79" t="e">
        <f t="shared" si="136"/>
        <v>#N/A</v>
      </c>
      <c r="BO192" s="2" t="e">
        <f t="array" ref="BO192">(PRODUCT(AB$2:AB192+1)-1)-(PRODUCT($K$2:$K192+1)-1)</f>
        <v>#N/A</v>
      </c>
      <c r="BP192" s="2" t="e">
        <f t="array" ref="BP192">AJ192-(PRODUCT($K$2:K192+1)-1)</f>
        <v>#N/A</v>
      </c>
      <c r="BQ192" s="2" t="e" cm="1">
        <f t="array" ref="BQ192">AK192-(PRODUCT($L$2:L192+1)-1)</f>
        <v>#N/A</v>
      </c>
      <c r="BR192" s="2" t="e">
        <f t="array" ref="BR192">(PRODUCT(AE$2:AE192+1)-1)-(PRODUCT($K$2:$K192+1)-1)</f>
        <v>#N/A</v>
      </c>
      <c r="BS192" s="2"/>
      <c r="BT192" s="3" t="e">
        <f t="shared" si="137"/>
        <v>#N/A</v>
      </c>
      <c r="BU192" s="2" t="e">
        <f t="shared" si="138"/>
        <v>#N/A</v>
      </c>
      <c r="BV192" s="2" t="e">
        <f t="shared" si="139"/>
        <v>#N/A</v>
      </c>
      <c r="BW192" s="2" t="e" cm="1">
        <f t="array" ref="BW192">PRODUCT($BU$2:BU192+1)-1</f>
        <v>#N/A</v>
      </c>
      <c r="BX192" s="2" t="e">
        <f t="array" ref="BX192">BW192-(PRODUCT($K$2:K192+1)-1)</f>
        <v>#N/A</v>
      </c>
      <c r="BY192" s="2" t="e">
        <f t="shared" si="140"/>
        <v>#N/A</v>
      </c>
      <c r="BZ192" s="2"/>
      <c r="CC192" s="3">
        <v>44916</v>
      </c>
      <c r="CD192" s="2">
        <v>6.5035736643979103E-3</v>
      </c>
      <c r="CE192" s="2">
        <v>6.9067656157009204E-3</v>
      </c>
      <c r="CF192" s="2" t="e">
        <f>NA()</f>
        <v>#N/A</v>
      </c>
      <c r="CG192" s="2">
        <v>9.6371699248422003E-3</v>
      </c>
      <c r="CH192" s="2">
        <v>9.6593036315986147E-3</v>
      </c>
      <c r="CJ192" s="9">
        <f t="shared" si="141"/>
        <v>44916</v>
      </c>
      <c r="CK192" s="2">
        <f t="array" ref="CK192">PRODUCT(CD$2:CD192+1)-1</f>
        <v>-4.619931671317401E-2</v>
      </c>
      <c r="CL192" s="2">
        <f t="array" ref="CL192">PRODUCT(CE$2:CE192+1)-1</f>
        <v>-3.2673576756966249E-2</v>
      </c>
      <c r="CM192" s="2"/>
      <c r="CN192" s="2">
        <f t="array" ref="CN192">PRODUCT(CG$2:CG192+1)-1</f>
        <v>-8.461277785148924E-2</v>
      </c>
      <c r="CO192" s="2">
        <f t="array" ref="CO192">PRODUCT(CH$2:CH192+1)-1</f>
        <v>-9.4641940739497388E-2</v>
      </c>
      <c r="CQ192" s="9">
        <f t="shared" si="142"/>
        <v>44916</v>
      </c>
      <c r="CR192" s="72">
        <f t="shared" si="143"/>
        <v>4.8442624026323378E-2</v>
      </c>
      <c r="CS192" s="72">
        <f t="shared" si="144"/>
        <v>6.1968363982531138E-2</v>
      </c>
      <c r="CT192" s="72"/>
      <c r="CU192" s="72">
        <f t="shared" si="145"/>
        <v>1.0029162888008147E-2</v>
      </c>
      <c r="CV192" s="72"/>
      <c r="CW192" s="3">
        <f t="shared" si="146"/>
        <v>44916</v>
      </c>
      <c r="CX192" s="75">
        <f t="shared" si="160"/>
        <v>91.208616156402755</v>
      </c>
      <c r="CY192" s="75">
        <f t="shared" si="161"/>
        <v>90.137473908436476</v>
      </c>
      <c r="CZ192" s="75">
        <f t="shared" si="162"/>
        <v>101.18834287396868</v>
      </c>
      <c r="DA192" s="72">
        <f>(CZ192/MAX($CZ$2:CZ192))-1</f>
        <v>-3.2734217640231211E-3</v>
      </c>
      <c r="DC192" s="3">
        <f t="shared" si="147"/>
        <v>44916</v>
      </c>
      <c r="DD192" s="2">
        <f t="shared" si="148"/>
        <v>-3.1557299672007044E-3</v>
      </c>
      <c r="DE192" s="2">
        <f t="shared" si="149"/>
        <v>-2.7525380158976943E-3</v>
      </c>
      <c r="DF192" s="2" t="e">
        <f>NA()</f>
        <v>#N/A</v>
      </c>
      <c r="DG192" s="2">
        <f t="shared" si="150"/>
        <v>-2.2133706756414379E-5</v>
      </c>
      <c r="DH192" s="69"/>
      <c r="DI192" s="3">
        <f t="shared" si="179"/>
        <v>44916</v>
      </c>
      <c r="DJ192" s="2">
        <f t="shared" si="180"/>
        <v>4.9689419677067727E-2</v>
      </c>
      <c r="DK192" s="2">
        <f t="shared" si="181"/>
        <v>4.1972511230836854E-2</v>
      </c>
      <c r="DL192" s="2" t="e">
        <f>NA()</f>
        <v>#N/A</v>
      </c>
      <c r="DM192" s="2">
        <f t="shared" si="182"/>
        <v>1.1198824812598578E-2</v>
      </c>
      <c r="DO192" s="2">
        <f t="shared" si="163"/>
        <v>2.0430892823611463E-2</v>
      </c>
      <c r="DP192" s="72">
        <f t="shared" si="164"/>
        <v>-2.2133706756414379E-5</v>
      </c>
      <c r="DQ192" s="72">
        <v>1.0999999999999999E-2</v>
      </c>
      <c r="DR192" s="72">
        <f t="shared" si="169"/>
        <v>-1.1916795630154017E-5</v>
      </c>
      <c r="DS192" s="2" cm="1">
        <f t="array" ref="DS192">PRODUCT($DR$68:DR192+1)-1</f>
        <v>1.799680218544486E-3</v>
      </c>
      <c r="DT192" s="2" cm="1">
        <f t="array" ref="DT192">PRODUCT($DP$68:DP192+1)-1</f>
        <v>2.3447540385732601E-3</v>
      </c>
      <c r="DU192" s="72">
        <f>DS192-MAX($DS$68:DS192)</f>
        <v>-2.0847681011326724E-3</v>
      </c>
    </row>
    <row r="193" spans="1:125" x14ac:dyDescent="0.3">
      <c r="A193" s="3" t="e">
        <f t="shared" si="170"/>
        <v>#N/A</v>
      </c>
      <c r="B193" s="47" t="e">
        <f>NA()</f>
        <v>#N/A</v>
      </c>
      <c r="C193" s="2" t="e">
        <f>VLOOKUP(C$1,EMD_Returns!$B:$XFD,MATCH('Headline Attribution'!$B193,EMD_Returns!$8:$8,0)-1,FALSE)/100</f>
        <v>#N/A</v>
      </c>
      <c r="D193" s="2" t="e">
        <f>VLOOKUP(D$1,EMD_Returns!$B:$XFD,MATCH('Headline Attribution'!$B193,EMD_Returns!$8:$8,0)-1,FALSE)/100</f>
        <v>#N/A</v>
      </c>
      <c r="E193" s="2" t="e">
        <f>VLOOKUP(E$1,EMD_Returns!$B:$XFD,MATCH('Headline Attribution'!$B193,EMD_Returns!$8:$8,0)-1,FALSE)/100</f>
        <v>#N/A</v>
      </c>
      <c r="F193" s="2" t="e">
        <f>VLOOKUP(F$1,EMD_Returns!$B:$XFD,MATCH('Headline Attribution'!$B193,EMD_Returns!$8:$8,0)-1,FALSE)/100</f>
        <v>#N/A</v>
      </c>
      <c r="G193" s="2"/>
      <c r="I193" s="9" t="e">
        <f t="shared" si="126"/>
        <v>#N/A</v>
      </c>
      <c r="J193" s="2" t="e">
        <f>VLOOKUP(J$1,EMD_Returns!$B:$XFD,MATCH('Headline Attribution'!$B193,EMD_Returns!$8:$8,0)-1,FALSE)/100</f>
        <v>#N/A</v>
      </c>
      <c r="K193" s="85" t="e">
        <f>VLOOKUP(K$1,EMD_Returns!$B:$XFD,MATCH('Headline Attribution'!$B193,EMD_Returns!$32:$32,0)-1,FALSE)/100</f>
        <v>#N/A</v>
      </c>
      <c r="L193" s="2">
        <f t="shared" si="171"/>
        <v>0</v>
      </c>
      <c r="M193" s="2" t="e">
        <f t="shared" si="172"/>
        <v>#N/A</v>
      </c>
      <c r="N193" s="2" t="e">
        <f t="shared" si="173"/>
        <v>#N/A</v>
      </c>
      <c r="O193" s="2" t="e">
        <f t="array" ref="O193">(PRODUCT($J$2:J193+1))-1</f>
        <v>#N/A</v>
      </c>
      <c r="P193" s="2" t="e">
        <f t="array" ref="P193">(PRODUCT($K$2:K193+1))-1</f>
        <v>#N/A</v>
      </c>
      <c r="Q193" s="69" t="e">
        <f t="shared" si="174"/>
        <v>#N/A</v>
      </c>
      <c r="R193" s="69" t="e">
        <f t="shared" si="175"/>
        <v>#N/A</v>
      </c>
      <c r="T193" s="3" t="e">
        <f t="shared" si="127"/>
        <v>#N/A</v>
      </c>
      <c r="U193" s="70" t="e">
        <f>VLOOKUP(U$1,Market_Values!B:XFD,MATCH('Headline Attribution'!$B193,EMD_Returns!$8:$8,0)-1,FALSE)</f>
        <v>#N/A</v>
      </c>
      <c r="V193" s="70" t="e">
        <f>VLOOKUP(V$1,Market_Values!$B:$XFD,MATCH('Headline Attribution'!$B193,EMD_Returns!$8:$8,0)-1,FALSE)</f>
        <v>#N/A</v>
      </c>
      <c r="W193" s="70" t="e">
        <f>VLOOKUP(W$1,Market_Values!$B:$XFD,MATCH('Headline Attribution'!$B193,EMD_Returns!$8:$8,0)-1,FALSE)</f>
        <v>#N/A</v>
      </c>
      <c r="X193" s="70" t="e">
        <f>VLOOKUP(X$1,Market_Values!$B:$XFD,MATCH('Headline Attribution'!$B193,EMD_Returns!$8:$8,0)-1,FALSE)</f>
        <v>#N/A</v>
      </c>
      <c r="Y193" s="70"/>
      <c r="Z193" s="71"/>
      <c r="AA193" s="3" t="e">
        <f t="shared" si="128"/>
        <v>#N/A</v>
      </c>
      <c r="AB193" s="72" t="e">
        <f t="shared" si="151"/>
        <v>#N/A</v>
      </c>
      <c r="AC193" s="72" t="e">
        <f t="shared" si="152"/>
        <v>#N/A</v>
      </c>
      <c r="AD193" s="72" t="e">
        <f t="shared" si="153"/>
        <v>#N/A</v>
      </c>
      <c r="AE193" s="72" t="e">
        <f t="shared" si="154"/>
        <v>#N/A</v>
      </c>
      <c r="AF193" s="72"/>
      <c r="AG193" s="2"/>
      <c r="AH193" s="9" t="e">
        <f t="shared" si="129"/>
        <v>#N/A</v>
      </c>
      <c r="AI193" s="2" t="e">
        <f t="array" ref="AI193">PRODUCT(AB$2:AB193+1)-1</f>
        <v>#N/A</v>
      </c>
      <c r="AJ193" s="2" t="e">
        <f t="array" ref="AJ193">PRODUCT($AC$2:AC193+1)-1</f>
        <v>#N/A</v>
      </c>
      <c r="AK193" s="2" t="e" cm="1">
        <f t="array" ref="AK193">PRODUCT($AD$119:AD193+1)-1</f>
        <v>#N/A</v>
      </c>
      <c r="AL193" s="2" t="e">
        <f t="array" ref="AL193">PRODUCT(AE$2:AE193+1)-1</f>
        <v>#N/A</v>
      </c>
      <c r="AM193" s="2"/>
      <c r="AN193" s="2"/>
      <c r="AO193" s="3" t="e">
        <f t="shared" si="130"/>
        <v>#N/A</v>
      </c>
      <c r="AP193" s="2" t="e">
        <f t="shared" si="155"/>
        <v>#N/A</v>
      </c>
      <c r="AQ193" s="2">
        <f t="shared" si="131"/>
        <v>0</v>
      </c>
      <c r="AR193" s="2" t="e">
        <f t="shared" si="156"/>
        <v>#N/A</v>
      </c>
      <c r="AS193" s="2" t="e">
        <f t="shared" si="176"/>
        <v>#N/A</v>
      </c>
      <c r="AT193" s="2" t="e">
        <f t="array" ref="AT193">PRODUCT($AP$2:AP193+1)-1</f>
        <v>#N/A</v>
      </c>
      <c r="AU193" s="2" t="e">
        <f t="shared" si="132"/>
        <v>#N/A</v>
      </c>
      <c r="AV193" s="69" t="e">
        <f t="shared" si="177"/>
        <v>#N/A</v>
      </c>
      <c r="AW193" s="69" t="e">
        <f t="shared" si="133"/>
        <v>#N/A</v>
      </c>
      <c r="AX193" s="2"/>
      <c r="AY193" s="2" t="e">
        <f t="shared" si="165"/>
        <v>#N/A</v>
      </c>
      <c r="AZ193" s="2" t="e">
        <f t="shared" si="166"/>
        <v>#N/A</v>
      </c>
      <c r="BA193" s="2" t="e">
        <f t="shared" si="178"/>
        <v>#N/A</v>
      </c>
      <c r="BB193" s="2" t="e">
        <f t="shared" si="167"/>
        <v>#N/A</v>
      </c>
      <c r="BC193" s="2"/>
      <c r="BD193" s="78" t="e">
        <f t="shared" si="134"/>
        <v>#N/A</v>
      </c>
      <c r="BE193" s="2" t="e">
        <f t="shared" si="168"/>
        <v>#N/A</v>
      </c>
      <c r="BF193" s="72" t="e">
        <f t="shared" si="157"/>
        <v>#N/A</v>
      </c>
      <c r="BG193" s="2" t="e" cm="1">
        <f t="array" ref="BG193">(PRODUCT(BF$2:BF193+1))-1</f>
        <v>#N/A</v>
      </c>
      <c r="BH193" s="72" t="e">
        <f t="shared" si="158"/>
        <v>#N/A</v>
      </c>
      <c r="BI193" s="73" t="e">
        <f t="shared" si="159"/>
        <v>#N/A</v>
      </c>
      <c r="BJ193" s="74" t="e">
        <f>SUM($BI$2:BI193)</f>
        <v>#N/A</v>
      </c>
      <c r="BK193" s="72" t="e">
        <f t="shared" si="135"/>
        <v>#N/A</v>
      </c>
      <c r="BL193" s="2" t="e">
        <f>SUM($BK$2:BK193)</f>
        <v>#N/A</v>
      </c>
      <c r="BM193" s="2"/>
      <c r="BN193" s="79" t="e">
        <f t="shared" si="136"/>
        <v>#N/A</v>
      </c>
      <c r="BO193" s="2" t="e">
        <f t="array" ref="BO193">(PRODUCT(AB$2:AB193+1)-1)-(PRODUCT($K$2:$K193+1)-1)</f>
        <v>#N/A</v>
      </c>
      <c r="BP193" s="2" t="e">
        <f t="array" ref="BP193">AJ193-(PRODUCT($K$2:K193+1)-1)</f>
        <v>#N/A</v>
      </c>
      <c r="BQ193" s="2" t="e" cm="1">
        <f t="array" ref="BQ193">AK193-(PRODUCT($L$2:L193+1)-1)</f>
        <v>#N/A</v>
      </c>
      <c r="BR193" s="2" t="e">
        <f t="array" ref="BR193">(PRODUCT(AE$2:AE193+1)-1)-(PRODUCT($K$2:$K193+1)-1)</f>
        <v>#N/A</v>
      </c>
      <c r="BS193" s="2"/>
      <c r="BT193" s="3" t="e">
        <f t="shared" si="137"/>
        <v>#N/A</v>
      </c>
      <c r="BU193" s="2" t="e">
        <f t="shared" si="138"/>
        <v>#N/A</v>
      </c>
      <c r="BV193" s="2" t="e">
        <f t="shared" si="139"/>
        <v>#N/A</v>
      </c>
      <c r="BW193" s="2" t="e" cm="1">
        <f t="array" ref="BW193">PRODUCT($BU$2:BU193+1)-1</f>
        <v>#N/A</v>
      </c>
      <c r="BX193" s="2" t="e">
        <f t="array" ref="BX193">BW193-(PRODUCT($K$2:K193+1)-1)</f>
        <v>#N/A</v>
      </c>
      <c r="BY193" s="2" t="e">
        <f t="shared" si="140"/>
        <v>#N/A</v>
      </c>
      <c r="BZ193" s="2"/>
      <c r="CC193" s="3">
        <v>44917</v>
      </c>
      <c r="CD193" s="2">
        <v>-4.11059070808784E-3</v>
      </c>
      <c r="CE193" s="2">
        <v>-3.1710596661013203E-3</v>
      </c>
      <c r="CF193" s="2" t="e">
        <f>NA()</f>
        <v>#N/A</v>
      </c>
      <c r="CG193" s="2">
        <v>-5.5578639670876995E-3</v>
      </c>
      <c r="CH193" s="2">
        <v>-5.6093417113884936E-3</v>
      </c>
      <c r="CJ193" s="9">
        <f t="shared" si="141"/>
        <v>44917</v>
      </c>
      <c r="CK193" s="2">
        <f t="array" ref="CK193">PRODUCT(CD$2:CD193+1)-1</f>
        <v>-5.0120000939260612E-2</v>
      </c>
      <c r="CL193" s="2">
        <f t="array" ref="CL193">PRODUCT(CE$2:CE193+1)-1</f>
        <v>-3.5741026561666334E-2</v>
      </c>
      <c r="CM193" s="2"/>
      <c r="CN193" s="2">
        <f t="array" ref="CN193">PRODUCT(CG$2:CG193+1)-1</f>
        <v>-8.9700375509400909E-2</v>
      </c>
      <c r="CO193" s="2">
        <f t="array" ref="CO193">PRODUCT(CH$2:CH193+1)-1</f>
        <v>-9.9720403465049068E-2</v>
      </c>
      <c r="CQ193" s="9">
        <f t="shared" si="142"/>
        <v>44917</v>
      </c>
      <c r="CR193" s="72">
        <f t="shared" si="143"/>
        <v>4.9600402525788456E-2</v>
      </c>
      <c r="CS193" s="72">
        <f t="shared" si="144"/>
        <v>6.3979376903382734E-2</v>
      </c>
      <c r="CT193" s="72"/>
      <c r="CU193" s="72">
        <f t="shared" si="145"/>
        <v>1.0020027955648159E-2</v>
      </c>
      <c r="CV193" s="72"/>
      <c r="CW193" s="3">
        <f t="shared" si="146"/>
        <v>44917</v>
      </c>
      <c r="CX193" s="75">
        <f t="shared" si="160"/>
        <v>90.701691075179156</v>
      </c>
      <c r="CY193" s="75">
        <f t="shared" si="161"/>
        <v>89.631862016282696</v>
      </c>
      <c r="CZ193" s="75">
        <f t="shared" si="162"/>
        <v>101.19358120519924</v>
      </c>
      <c r="DA193" s="72">
        <f>(CZ193/MAX($CZ$2:CZ193))-1</f>
        <v>-3.2218230935160408E-3</v>
      </c>
      <c r="DC193" s="3">
        <f t="shared" si="147"/>
        <v>44917</v>
      </c>
      <c r="DD193" s="2">
        <f t="shared" si="148"/>
        <v>1.4987510033006536E-3</v>
      </c>
      <c r="DE193" s="2">
        <f t="shared" si="149"/>
        <v>2.4382820452871733E-3</v>
      </c>
      <c r="DF193" s="2" t="e">
        <f>NA()</f>
        <v>#N/A</v>
      </c>
      <c r="DG193" s="2">
        <f t="shared" si="150"/>
        <v>5.1477744300794034E-5</v>
      </c>
      <c r="DH193" s="69"/>
      <c r="DI193" s="3">
        <f t="shared" si="179"/>
        <v>44917</v>
      </c>
      <c r="DJ193" s="2">
        <f t="shared" si="180"/>
        <v>4.8130916156875841E-2</v>
      </c>
      <c r="DK193" s="2">
        <f t="shared" si="181"/>
        <v>4.2676949532788021E-2</v>
      </c>
      <c r="DL193" s="2" t="e">
        <f>NA()</f>
        <v>#N/A</v>
      </c>
      <c r="DM193" s="2">
        <f t="shared" si="182"/>
        <v>1.0578663850021009E-2</v>
      </c>
      <c r="DO193" s="2">
        <f t="shared" si="163"/>
        <v>2.028589399540694E-2</v>
      </c>
      <c r="DP193" s="72">
        <f t="shared" si="164"/>
        <v>5.1477744300794034E-5</v>
      </c>
      <c r="DQ193" s="72">
        <v>1.0999999999999999E-2</v>
      </c>
      <c r="DR193" s="72">
        <f t="shared" si="169"/>
        <v>2.7913740820934181E-5</v>
      </c>
      <c r="DS193" s="2" cm="1">
        <f t="array" ref="DS193">PRODUCT($DR$68:DR193+1)-1</f>
        <v>1.827644195172784E-3</v>
      </c>
      <c r="DT193" s="2" cm="1">
        <f t="array" ref="DT193">PRODUCT($DP$68:DP193+1)-1</f>
        <v>2.3963524855228346E-3</v>
      </c>
      <c r="DU193" s="72">
        <f>DS193-MAX($DS$68:DS193)</f>
        <v>-2.0568041245043744E-3</v>
      </c>
    </row>
    <row r="194" spans="1:125" x14ac:dyDescent="0.3">
      <c r="A194" s="3" t="e">
        <f t="shared" si="170"/>
        <v>#N/A</v>
      </c>
      <c r="B194" s="47" t="e">
        <f>NA()</f>
        <v>#N/A</v>
      </c>
      <c r="C194" s="2" t="e">
        <f>VLOOKUP(C$1,EMD_Returns!$B:$XFD,MATCH('Headline Attribution'!$B194,EMD_Returns!$8:$8,0)-1,FALSE)/100</f>
        <v>#N/A</v>
      </c>
      <c r="D194" s="2" t="e">
        <f>VLOOKUP(D$1,EMD_Returns!$B:$XFD,MATCH('Headline Attribution'!$B194,EMD_Returns!$8:$8,0)-1,FALSE)/100</f>
        <v>#N/A</v>
      </c>
      <c r="E194" s="2" t="e">
        <f>VLOOKUP(E$1,EMD_Returns!$B:$XFD,MATCH('Headline Attribution'!$B194,EMD_Returns!$8:$8,0)-1,FALSE)/100</f>
        <v>#N/A</v>
      </c>
      <c r="F194" s="2" t="e">
        <f>VLOOKUP(F$1,EMD_Returns!$B:$XFD,MATCH('Headline Attribution'!$B194,EMD_Returns!$8:$8,0)-1,FALSE)/100</f>
        <v>#N/A</v>
      </c>
      <c r="G194" s="2"/>
      <c r="I194" s="9" t="e">
        <f t="shared" ref="I194:I257" si="183">A194</f>
        <v>#N/A</v>
      </c>
      <c r="J194" s="2" t="e">
        <f>VLOOKUP(J$1,EMD_Returns!$B:$XFD,MATCH('Headline Attribution'!$B194,EMD_Returns!$8:$8,0)-1,FALSE)/100</f>
        <v>#N/A</v>
      </c>
      <c r="K194" s="85" t="e">
        <f>VLOOKUP(K$1,EMD_Returns!$B:$XFD,MATCH('Headline Attribution'!$B194,EMD_Returns!$32:$32,0)-1,FALSE)/100</f>
        <v>#N/A</v>
      </c>
      <c r="L194" s="2">
        <f t="shared" si="171"/>
        <v>0</v>
      </c>
      <c r="M194" s="2" t="e">
        <f t="shared" si="172"/>
        <v>#N/A</v>
      </c>
      <c r="N194" s="2" t="e">
        <f t="shared" si="173"/>
        <v>#N/A</v>
      </c>
      <c r="O194" s="2" t="e">
        <f t="array" ref="O194">(PRODUCT($J$2:J194+1))-1</f>
        <v>#N/A</v>
      </c>
      <c r="P194" s="2" t="e">
        <f t="array" ref="P194">(PRODUCT($K$2:K194+1))-1</f>
        <v>#N/A</v>
      </c>
      <c r="Q194" s="69" t="e">
        <f t="shared" si="174"/>
        <v>#N/A</v>
      </c>
      <c r="R194" s="69" t="e">
        <f t="shared" si="175"/>
        <v>#N/A</v>
      </c>
      <c r="T194" s="3" t="e">
        <f t="shared" ref="T194:T257" si="184">A194</f>
        <v>#N/A</v>
      </c>
      <c r="U194" s="70" t="e">
        <f>VLOOKUP(U$1,Market_Values!B:XFD,MATCH('Headline Attribution'!$B194,EMD_Returns!$8:$8,0)-1,FALSE)</f>
        <v>#N/A</v>
      </c>
      <c r="V194" s="70" t="e">
        <f>VLOOKUP(V$1,Market_Values!$B:$XFD,MATCH('Headline Attribution'!$B194,EMD_Returns!$8:$8,0)-1,FALSE)</f>
        <v>#N/A</v>
      </c>
      <c r="W194" s="70" t="e">
        <f>VLOOKUP(W$1,Market_Values!$B:$XFD,MATCH('Headline Attribution'!$B194,EMD_Returns!$8:$8,0)-1,FALSE)</f>
        <v>#N/A</v>
      </c>
      <c r="X194" s="70" t="e">
        <f>VLOOKUP(X$1,Market_Values!$B:$XFD,MATCH('Headline Attribution'!$B194,EMD_Returns!$8:$8,0)-1,FALSE)</f>
        <v>#N/A</v>
      </c>
      <c r="Y194" s="70"/>
      <c r="Z194" s="71"/>
      <c r="AA194" s="3" t="e">
        <f t="shared" ref="AA194:AA257" si="185">A194</f>
        <v>#N/A</v>
      </c>
      <c r="AB194" s="72" t="e">
        <f t="shared" si="151"/>
        <v>#N/A</v>
      </c>
      <c r="AC194" s="72" t="e">
        <f t="shared" si="152"/>
        <v>#N/A</v>
      </c>
      <c r="AD194" s="72" t="e">
        <f t="shared" si="153"/>
        <v>#N/A</v>
      </c>
      <c r="AE194" s="72" t="e">
        <f t="shared" si="154"/>
        <v>#N/A</v>
      </c>
      <c r="AF194" s="72"/>
      <c r="AG194" s="2"/>
      <c r="AH194" s="9" t="e">
        <f t="shared" ref="AH194:AH257" si="186">AA194</f>
        <v>#N/A</v>
      </c>
      <c r="AI194" s="2" t="e">
        <f t="array" ref="AI194">PRODUCT(AB$2:AB194+1)-1</f>
        <v>#N/A</v>
      </c>
      <c r="AJ194" s="2" t="e">
        <f t="array" ref="AJ194">PRODUCT($AC$2:AC194+1)-1</f>
        <v>#N/A</v>
      </c>
      <c r="AK194" s="2" t="e" cm="1">
        <f t="array" ref="AK194">PRODUCT($AD$119:AD194+1)-1</f>
        <v>#N/A</v>
      </c>
      <c r="AL194" s="2" t="e">
        <f t="array" ref="AL194">PRODUCT(AE$2:AE194+1)-1</f>
        <v>#N/A</v>
      </c>
      <c r="AM194" s="2"/>
      <c r="AN194" s="2"/>
      <c r="AO194" s="3" t="e">
        <f t="shared" ref="AO194:AO257" si="187">A194</f>
        <v>#N/A</v>
      </c>
      <c r="AP194" s="2" t="e">
        <f t="shared" si="155"/>
        <v>#N/A</v>
      </c>
      <c r="AQ194" s="2">
        <f t="shared" ref="AQ194:AQ257" si="188">IF(ISNUMBER(K194),AP194-K194,0)</f>
        <v>0</v>
      </c>
      <c r="AR194" s="2" t="e">
        <f t="shared" si="156"/>
        <v>#N/A</v>
      </c>
      <c r="AS194" s="2" t="e">
        <f t="shared" si="176"/>
        <v>#N/A</v>
      </c>
      <c r="AT194" s="2" t="e">
        <f t="array" ref="AT194">PRODUCT($AP$2:AP194+1)-1</f>
        <v>#N/A</v>
      </c>
      <c r="AU194" s="2" t="e">
        <f t="shared" ref="AU194:AU257" si="189">P194</f>
        <v>#N/A</v>
      </c>
      <c r="AV194" s="69" t="e">
        <f t="shared" si="177"/>
        <v>#N/A</v>
      </c>
      <c r="AW194" s="69" t="e">
        <f t="shared" ref="AW194:AW257" si="190">R194</f>
        <v>#N/A</v>
      </c>
      <c r="AX194" s="2"/>
      <c r="AY194" s="2" t="e">
        <f t="shared" si="165"/>
        <v>#N/A</v>
      </c>
      <c r="AZ194" s="2" t="e">
        <f t="shared" si="166"/>
        <v>#N/A</v>
      </c>
      <c r="BA194" s="2" t="e">
        <f t="shared" si="178"/>
        <v>#N/A</v>
      </c>
      <c r="BB194" s="2" t="e">
        <f t="shared" si="167"/>
        <v>#N/A</v>
      </c>
      <c r="BC194" s="2"/>
      <c r="BD194" s="78" t="e">
        <f t="shared" ref="BD194:BD257" si="191">A194</f>
        <v>#N/A</v>
      </c>
      <c r="BE194" s="2" t="e">
        <f t="shared" si="168"/>
        <v>#N/A</v>
      </c>
      <c r="BF194" s="72" t="e">
        <f t="shared" si="157"/>
        <v>#N/A</v>
      </c>
      <c r="BG194" s="2" t="e" cm="1">
        <f t="array" ref="BG194">(PRODUCT(BF$2:BF194+1))-1</f>
        <v>#N/A</v>
      </c>
      <c r="BH194" s="72" t="e">
        <f t="shared" si="158"/>
        <v>#N/A</v>
      </c>
      <c r="BI194" s="73" t="e">
        <f t="shared" si="159"/>
        <v>#N/A</v>
      </c>
      <c r="BJ194" s="74" t="e">
        <f>SUM($BI$2:BI194)</f>
        <v>#N/A</v>
      </c>
      <c r="BK194" s="72" t="e">
        <f t="shared" ref="BK194:BK257" si="192">AZ194-BE194</f>
        <v>#N/A</v>
      </c>
      <c r="BL194" s="2" t="e">
        <f>SUM($BK$2:BK194)</f>
        <v>#N/A</v>
      </c>
      <c r="BM194" s="2"/>
      <c r="BN194" s="79" t="e">
        <f t="shared" ref="BN194:BN257" si="193">A194</f>
        <v>#N/A</v>
      </c>
      <c r="BO194" s="2" t="e">
        <f t="array" ref="BO194">(PRODUCT(AB$2:AB194+1)-1)-(PRODUCT($K$2:$K194+1)-1)</f>
        <v>#N/A</v>
      </c>
      <c r="BP194" s="2" t="e">
        <f t="array" ref="BP194">AJ194-(PRODUCT($K$2:K194+1)-1)</f>
        <v>#N/A</v>
      </c>
      <c r="BQ194" s="2" t="e" cm="1">
        <f t="array" ref="BQ194">AK194-(PRODUCT($L$2:L194+1)-1)</f>
        <v>#N/A</v>
      </c>
      <c r="BR194" s="2" t="e">
        <f t="array" ref="BR194">(PRODUCT(AE$2:AE194+1)-1)-(PRODUCT($K$2:$K194+1)-1)</f>
        <v>#N/A</v>
      </c>
      <c r="BS194" s="2"/>
      <c r="BT194" s="3" t="e">
        <f t="shared" ref="BT194:BT257" si="194">A194</f>
        <v>#N/A</v>
      </c>
      <c r="BU194" s="2" t="e">
        <f t="shared" ref="BU194:BU257" si="195">D194</f>
        <v>#N/A</v>
      </c>
      <c r="BV194" s="2" t="e">
        <f t="shared" ref="BV194:BV257" si="196">BU194-K194</f>
        <v>#N/A</v>
      </c>
      <c r="BW194" s="2" t="e" cm="1">
        <f t="array" ref="BW194">PRODUCT($BU$2:BU194+1)-1</f>
        <v>#N/A</v>
      </c>
      <c r="BX194" s="2" t="e">
        <f t="array" ref="BX194">BW194-(PRODUCT($K$2:K194+1)-1)</f>
        <v>#N/A</v>
      </c>
      <c r="BY194" s="2" t="e">
        <f t="shared" ref="BY194:BY257" si="197">BV194*(100000000/SUM(U194:X194))</f>
        <v>#N/A</v>
      </c>
      <c r="BZ194" s="2"/>
      <c r="CC194" s="3">
        <v>44918</v>
      </c>
      <c r="CD194" s="2">
        <v>2.8472143236055701E-3</v>
      </c>
      <c r="CE194" s="2">
        <v>5.2210091885251898E-4</v>
      </c>
      <c r="CF194" s="2" t="e">
        <f>NA()</f>
        <v>#N/A</v>
      </c>
      <c r="CG194" s="2">
        <v>1.3661684086629883E-3</v>
      </c>
      <c r="CH194" s="2">
        <v>8.7462370840452053E-4</v>
      </c>
      <c r="CJ194" s="9">
        <f t="shared" ref="CJ194:CJ257" si="198">CC194</f>
        <v>44918</v>
      </c>
      <c r="CK194" s="2">
        <f t="array" ref="CK194">PRODUCT(CD$2:CD194+1)-1</f>
        <v>-4.7415489000228406E-2</v>
      </c>
      <c r="CL194" s="2">
        <f t="array" ref="CL194">PRODUCT(CE$2:CE194+1)-1</f>
        <v>-3.5237586065622439E-2</v>
      </c>
      <c r="CM194" s="2"/>
      <c r="CN194" s="2">
        <f t="array" ref="CN194">PRODUCT(CG$2:CG194+1)-1</f>
        <v>-8.84567529200041E-2</v>
      </c>
      <c r="CO194" s="2">
        <f t="array" ref="CO194">PRODUCT(CH$2:CH194+1)-1</f>
        <v>-9.8932997585726712E-2</v>
      </c>
      <c r="CQ194" s="9">
        <f t="shared" ref="CQ194:CQ257" si="199">CJ194</f>
        <v>44918</v>
      </c>
      <c r="CR194" s="72">
        <f t="shared" ref="CR194:CR257" si="200">CK194-$CO194</f>
        <v>5.1517508585498306E-2</v>
      </c>
      <c r="CS194" s="72">
        <f t="shared" ref="CS194:CS257" si="201">CL194-$CO194</f>
        <v>6.3695411520104273E-2</v>
      </c>
      <c r="CT194" s="72"/>
      <c r="CU194" s="72">
        <f t="shared" ref="CU194:CU257" si="202">CN194-$CO194</f>
        <v>1.0476244665722612E-2</v>
      </c>
      <c r="CV194" s="72"/>
      <c r="CW194" s="3">
        <f t="shared" ref="CW194:CW257" si="203">CQ194</f>
        <v>44918</v>
      </c>
      <c r="CX194" s="75">
        <f t="shared" si="160"/>
        <v>90.82560486013837</v>
      </c>
      <c r="CY194" s="75">
        <f t="shared" si="161"/>
        <v>89.710256167830579</v>
      </c>
      <c r="CZ194" s="75">
        <f t="shared" si="162"/>
        <v>101.2432789069526</v>
      </c>
      <c r="DA194" s="72">
        <f>(CZ194/MAX($CZ$2:CZ194))-1</f>
        <v>-2.7322902203815724E-3</v>
      </c>
      <c r="DC194" s="3">
        <f t="shared" ref="DC194:DC257" si="204">CC194</f>
        <v>44918</v>
      </c>
      <c r="DD194" s="2">
        <f t="shared" ref="DD194:DD257" si="205">CD194-$CH194</f>
        <v>1.9725906152010496E-3</v>
      </c>
      <c r="DE194" s="2">
        <f t="shared" ref="DE194:DE257" si="206">CE194-$CH194</f>
        <v>-3.5252278955200155E-4</v>
      </c>
      <c r="DF194" s="2" t="e">
        <f>NA()</f>
        <v>#N/A</v>
      </c>
      <c r="DG194" s="2">
        <f t="shared" ref="DG194:DG257" si="207">CG194-$CH194</f>
        <v>4.9154470025846776E-4</v>
      </c>
      <c r="DH194" s="69"/>
      <c r="DI194" s="3">
        <f t="shared" si="179"/>
        <v>44918</v>
      </c>
      <c r="DJ194" s="2">
        <f t="shared" si="180"/>
        <v>4.798107927653681E-2</v>
      </c>
      <c r="DK194" s="2">
        <f t="shared" si="181"/>
        <v>4.2595107285309748E-2</v>
      </c>
      <c r="DL194" s="2" t="e">
        <f>NA()</f>
        <v>#N/A</v>
      </c>
      <c r="DM194" s="2">
        <f t="shared" si="182"/>
        <v>1.0596209040365947E-2</v>
      </c>
      <c r="DO194" s="2">
        <f t="shared" si="163"/>
        <v>2.0287261460677289E-2</v>
      </c>
      <c r="DP194" s="72">
        <f t="shared" si="164"/>
        <v>4.9154470025846776E-4</v>
      </c>
      <c r="DQ194" s="72">
        <v>1.0999999999999999E-2</v>
      </c>
      <c r="DR194" s="72">
        <f t="shared" si="169"/>
        <v>2.6652151712657196E-4</v>
      </c>
      <c r="DS194" s="2" cm="1">
        <f t="array" ref="DS194">PRODUCT($DR$68:DR194+1)-1</f>
        <v>2.0946528188028335E-3</v>
      </c>
      <c r="DT194" s="2" cm="1">
        <f t="array" ref="DT194">PRODUCT($DP$68:DP194+1)-1</f>
        <v>2.8890751001455772E-3</v>
      </c>
      <c r="DU194" s="72">
        <f>DS194-MAX($DS$68:DS194)</f>
        <v>-1.7897955008743249E-3</v>
      </c>
    </row>
    <row r="195" spans="1:125" x14ac:dyDescent="0.3">
      <c r="A195" s="3" t="e">
        <f t="shared" si="170"/>
        <v>#N/A</v>
      </c>
      <c r="B195" s="47" t="e">
        <f>NA()</f>
        <v>#N/A</v>
      </c>
      <c r="C195" s="2" t="e">
        <f>VLOOKUP(C$1,EMD_Returns!$B:$XFD,MATCH('Headline Attribution'!$B195,EMD_Returns!$8:$8,0)-1,FALSE)/100</f>
        <v>#N/A</v>
      </c>
      <c r="D195" s="2" t="e">
        <f>VLOOKUP(D$1,EMD_Returns!$B:$XFD,MATCH('Headline Attribution'!$B195,EMD_Returns!$8:$8,0)-1,FALSE)/100</f>
        <v>#N/A</v>
      </c>
      <c r="E195" s="2" t="e">
        <f>VLOOKUP(E$1,EMD_Returns!$B:$XFD,MATCH('Headline Attribution'!$B195,EMD_Returns!$8:$8,0)-1,FALSE)/100</f>
        <v>#N/A</v>
      </c>
      <c r="F195" s="2" t="e">
        <f>VLOOKUP(F$1,EMD_Returns!$B:$XFD,MATCH('Headline Attribution'!$B195,EMD_Returns!$8:$8,0)-1,FALSE)/100</f>
        <v>#N/A</v>
      </c>
      <c r="G195" s="2"/>
      <c r="I195" s="9" t="e">
        <f t="shared" si="183"/>
        <v>#N/A</v>
      </c>
      <c r="J195" s="2" t="e">
        <f>VLOOKUP(J$1,EMD_Returns!$B:$XFD,MATCH('Headline Attribution'!$B195,EMD_Returns!$8:$8,0)-1,FALSE)/100</f>
        <v>#N/A</v>
      </c>
      <c r="K195" s="85" t="e">
        <f>VLOOKUP(K$1,EMD_Returns!$B:$XFD,MATCH('Headline Attribution'!$B195,EMD_Returns!$32:$32,0)-1,FALSE)/100</f>
        <v>#N/A</v>
      </c>
      <c r="L195" s="2">
        <f t="shared" si="171"/>
        <v>0</v>
      </c>
      <c r="M195" s="2" t="e">
        <f t="shared" si="172"/>
        <v>#N/A</v>
      </c>
      <c r="N195" s="2" t="e">
        <f t="shared" si="173"/>
        <v>#N/A</v>
      </c>
      <c r="O195" s="2" t="e">
        <f t="array" ref="O195">(PRODUCT($J$2:J195+1))-1</f>
        <v>#N/A</v>
      </c>
      <c r="P195" s="2" t="e">
        <f t="array" ref="P195">(PRODUCT($K$2:K195+1))-1</f>
        <v>#N/A</v>
      </c>
      <c r="Q195" s="69" t="e">
        <f t="shared" si="174"/>
        <v>#N/A</v>
      </c>
      <c r="R195" s="69" t="e">
        <f t="shared" si="175"/>
        <v>#N/A</v>
      </c>
      <c r="T195" s="3" t="e">
        <f t="shared" si="184"/>
        <v>#N/A</v>
      </c>
      <c r="U195" s="70" t="e">
        <f>VLOOKUP(U$1,Market_Values!B:XFD,MATCH('Headline Attribution'!$B195,EMD_Returns!$8:$8,0)-1,FALSE)</f>
        <v>#N/A</v>
      </c>
      <c r="V195" s="70" t="e">
        <f>VLOOKUP(V$1,Market_Values!$B:$XFD,MATCH('Headline Attribution'!$B195,EMD_Returns!$8:$8,0)-1,FALSE)</f>
        <v>#N/A</v>
      </c>
      <c r="W195" s="70" t="e">
        <f>VLOOKUP(W$1,Market_Values!$B:$XFD,MATCH('Headline Attribution'!$B195,EMD_Returns!$8:$8,0)-1,FALSE)</f>
        <v>#N/A</v>
      </c>
      <c r="X195" s="70" t="e">
        <f>VLOOKUP(X$1,Market_Values!$B:$XFD,MATCH('Headline Attribution'!$B195,EMD_Returns!$8:$8,0)-1,FALSE)</f>
        <v>#N/A</v>
      </c>
      <c r="Y195" s="70"/>
      <c r="Z195" s="71"/>
      <c r="AA195" s="3" t="e">
        <f t="shared" si="185"/>
        <v>#N/A</v>
      </c>
      <c r="AB195" s="72" t="e">
        <f t="shared" ref="AB195:AB258" si="208">C195</f>
        <v>#N/A</v>
      </c>
      <c r="AC195" s="72" t="e">
        <f t="shared" ref="AC195:AC258" si="209">D195</f>
        <v>#N/A</v>
      </c>
      <c r="AD195" s="72" t="e">
        <f t="shared" ref="AD195:AD258" si="210">E195</f>
        <v>#N/A</v>
      </c>
      <c r="AE195" s="72" t="e">
        <f t="shared" ref="AE195:AE258" si="211">F195</f>
        <v>#N/A</v>
      </c>
      <c r="AF195" s="72"/>
      <c r="AG195" s="2"/>
      <c r="AH195" s="9" t="e">
        <f t="shared" si="186"/>
        <v>#N/A</v>
      </c>
      <c r="AI195" s="2" t="e">
        <f t="array" ref="AI195">PRODUCT(AB$2:AB195+1)-1</f>
        <v>#N/A</v>
      </c>
      <c r="AJ195" s="2" t="e">
        <f t="array" ref="AJ195">PRODUCT($AC$2:AC195+1)-1</f>
        <v>#N/A</v>
      </c>
      <c r="AK195" s="2" t="e" cm="1">
        <f t="array" ref="AK195">PRODUCT($AD$119:AD195+1)-1</f>
        <v>#N/A</v>
      </c>
      <c r="AL195" s="2" t="e">
        <f t="array" ref="AL195">PRODUCT(AE$2:AE195+1)-1</f>
        <v>#N/A</v>
      </c>
      <c r="AM195" s="2"/>
      <c r="AN195" s="2"/>
      <c r="AO195" s="3" t="e">
        <f t="shared" si="187"/>
        <v>#N/A</v>
      </c>
      <c r="AP195" s="2" t="e">
        <f t="shared" ref="AP195:AP258" si="212">SUMPRODUCT(C195:G195,U195:Y195)/SUM(U195:X195)</f>
        <v>#N/A</v>
      </c>
      <c r="AQ195" s="2">
        <f t="shared" si="188"/>
        <v>0</v>
      </c>
      <c r="AR195" s="2" t="e">
        <f t="shared" ref="AR195:AR258" si="213">O195-P195</f>
        <v>#N/A</v>
      </c>
      <c r="AS195" s="2" t="e">
        <f t="shared" si="176"/>
        <v>#N/A</v>
      </c>
      <c r="AT195" s="2" t="e">
        <f t="array" ref="AT195">PRODUCT($AP$2:AP195+1)-1</f>
        <v>#N/A</v>
      </c>
      <c r="AU195" s="2" t="e">
        <f t="shared" si="189"/>
        <v>#N/A</v>
      </c>
      <c r="AV195" s="69" t="e">
        <f t="shared" si="177"/>
        <v>#N/A</v>
      </c>
      <c r="AW195" s="69" t="e">
        <f t="shared" si="190"/>
        <v>#N/A</v>
      </c>
      <c r="AX195" s="2"/>
      <c r="AY195" s="2" t="e">
        <f t="shared" si="165"/>
        <v>#N/A</v>
      </c>
      <c r="AZ195" s="2" t="e">
        <f t="shared" si="166"/>
        <v>#N/A</v>
      </c>
      <c r="BA195" s="2" t="e">
        <f t="shared" si="178"/>
        <v>#N/A</v>
      </c>
      <c r="BB195" s="2" t="e">
        <f t="shared" si="167"/>
        <v>#N/A</v>
      </c>
      <c r="BC195" s="2"/>
      <c r="BD195" s="78" t="e">
        <f t="shared" si="191"/>
        <v>#N/A</v>
      </c>
      <c r="BE195" s="2" t="e">
        <f t="shared" si="168"/>
        <v>#N/A</v>
      </c>
      <c r="BF195" s="72" t="e">
        <f t="shared" ref="BF195:BF258" si="214">BB195</f>
        <v>#N/A</v>
      </c>
      <c r="BG195" s="2" t="e" cm="1">
        <f t="array" ref="BG195">(PRODUCT(BF$2:BF195+1))-1</f>
        <v>#N/A</v>
      </c>
      <c r="BH195" s="72" t="e">
        <f t="shared" ref="BH195:BH258" si="215">M195-BG195</f>
        <v>#N/A</v>
      </c>
      <c r="BI195" s="73" t="e">
        <f t="shared" ref="BI195:BI258" si="216">AQ195*SUM(U195:Y195)</f>
        <v>#N/A</v>
      </c>
      <c r="BJ195" s="74" t="e">
        <f>SUM($BI$2:BI195)</f>
        <v>#N/A</v>
      </c>
      <c r="BK195" s="72" t="e">
        <f t="shared" si="192"/>
        <v>#N/A</v>
      </c>
      <c r="BL195" s="2" t="e">
        <f>SUM($BK$2:BK195)</f>
        <v>#N/A</v>
      </c>
      <c r="BM195" s="2"/>
      <c r="BN195" s="79" t="e">
        <f t="shared" si="193"/>
        <v>#N/A</v>
      </c>
      <c r="BO195" s="2" t="e">
        <f t="array" ref="BO195">(PRODUCT(AB$2:AB195+1)-1)-(PRODUCT($K$2:$K195+1)-1)</f>
        <v>#N/A</v>
      </c>
      <c r="BP195" s="2" t="e">
        <f t="array" ref="BP195">AJ195-(PRODUCT($K$2:K195+1)-1)</f>
        <v>#N/A</v>
      </c>
      <c r="BQ195" s="2" t="e" cm="1">
        <f t="array" ref="BQ195">AK195-(PRODUCT($L$2:L195+1)-1)</f>
        <v>#N/A</v>
      </c>
      <c r="BR195" s="2" t="e">
        <f t="array" ref="BR195">(PRODUCT(AE$2:AE195+1)-1)-(PRODUCT($K$2:$K195+1)-1)</f>
        <v>#N/A</v>
      </c>
      <c r="BS195" s="2"/>
      <c r="BT195" s="3" t="e">
        <f t="shared" si="194"/>
        <v>#N/A</v>
      </c>
      <c r="BU195" s="2" t="e">
        <f t="shared" si="195"/>
        <v>#N/A</v>
      </c>
      <c r="BV195" s="2" t="e">
        <f t="shared" si="196"/>
        <v>#N/A</v>
      </c>
      <c r="BW195" s="2" t="e" cm="1">
        <f t="array" ref="BW195">PRODUCT($BU$2:BU195+1)-1</f>
        <v>#N/A</v>
      </c>
      <c r="BX195" s="2" t="e">
        <f t="array" ref="BX195">BW195-(PRODUCT($K$2:K195+1)-1)</f>
        <v>#N/A</v>
      </c>
      <c r="BY195" s="2" t="e">
        <f t="shared" si="197"/>
        <v>#N/A</v>
      </c>
      <c r="BZ195" s="2"/>
      <c r="CC195" s="3">
        <v>44921</v>
      </c>
      <c r="CD195" s="2">
        <v>7.2101214316666606E-4</v>
      </c>
      <c r="CE195" s="2">
        <v>1.7169694365779501E-3</v>
      </c>
      <c r="CF195" s="2" t="e">
        <f>NA()</f>
        <v>#N/A</v>
      </c>
      <c r="CG195" s="2">
        <v>7.5824147624020059E-4</v>
      </c>
      <c r="CH195" s="2">
        <v>1.2532092317487642E-3</v>
      </c>
      <c r="CJ195" s="9">
        <f t="shared" si="198"/>
        <v>44921</v>
      </c>
      <c r="CK195" s="2">
        <f t="array" ref="CK195">PRODUCT(CD$2:CD195+1)-1</f>
        <v>-4.6728664000405096E-2</v>
      </c>
      <c r="CL195" s="2">
        <f t="array" ref="CL195">PRODUCT(CE$2:CE195+1)-1</f>
        <v>-3.3581118487337913E-2</v>
      </c>
      <c r="CM195" s="2"/>
      <c r="CN195" s="2">
        <f t="array" ref="CN195">PRODUCT(CG$2:CG195+1)-1</f>
        <v>-8.7765583022681448E-2</v>
      </c>
      <c r="CO195" s="2">
        <f t="array" ref="CO195">PRODUCT(CH$2:CH195+1)-1</f>
        <v>-9.7803772099877007E-2</v>
      </c>
      <c r="CQ195" s="9">
        <f t="shared" si="199"/>
        <v>44921</v>
      </c>
      <c r="CR195" s="72">
        <f t="shared" si="200"/>
        <v>5.1075108099471911E-2</v>
      </c>
      <c r="CS195" s="72">
        <f t="shared" si="201"/>
        <v>6.4222653612539093E-2</v>
      </c>
      <c r="CT195" s="72"/>
      <c r="CU195" s="72">
        <f t="shared" si="202"/>
        <v>1.0038189077195558E-2</v>
      </c>
      <c r="CV195" s="72"/>
      <c r="CW195" s="3">
        <f t="shared" si="203"/>
        <v>44921</v>
      </c>
      <c r="CX195" s="75">
        <f t="shared" ref="CX195:CX258" si="217">(CG195+1)*CX194</f>
        <v>90.894472600847919</v>
      </c>
      <c r="CY195" s="75">
        <f t="shared" ref="CY195:CY258" si="218">(CH195+1)*CY194</f>
        <v>89.822681889042656</v>
      </c>
      <c r="CZ195" s="75">
        <f t="shared" ref="CZ195:CZ258" si="219">(CX195/$CX$2)/(CY195/$CY$2)*100</f>
        <v>101.19322947084706</v>
      </c>
      <c r="DA195" s="72">
        <f>(CZ195/MAX($CZ$2:CZ195))-1</f>
        <v>-3.2252877512755074E-3</v>
      </c>
      <c r="DC195" s="3">
        <f t="shared" si="204"/>
        <v>44921</v>
      </c>
      <c r="DD195" s="2">
        <f t="shared" si="205"/>
        <v>-5.3219708858209813E-4</v>
      </c>
      <c r="DE195" s="2">
        <f t="shared" si="206"/>
        <v>4.6376020482918586E-4</v>
      </c>
      <c r="DF195" s="2" t="e">
        <f>NA()</f>
        <v>#N/A</v>
      </c>
      <c r="DG195" s="2">
        <f t="shared" si="207"/>
        <v>-4.9496775550856361E-4</v>
      </c>
      <c r="DH195" s="69"/>
      <c r="DI195" s="3">
        <f t="shared" si="179"/>
        <v>44921</v>
      </c>
      <c r="DJ195" s="2">
        <f t="shared" si="180"/>
        <v>4.794682679035301E-2</v>
      </c>
      <c r="DK195" s="2">
        <f t="shared" si="181"/>
        <v>4.2568815896036755E-2</v>
      </c>
      <c r="DL195" s="2" t="e">
        <f>NA()</f>
        <v>#N/A</v>
      </c>
      <c r="DM195" s="2">
        <f t="shared" si="182"/>
        <v>1.0687474862846458E-2</v>
      </c>
      <c r="DO195" s="2">
        <f t="shared" si="163"/>
        <v>1.9530756721428781E-2</v>
      </c>
      <c r="DP195" s="72">
        <f t="shared" si="164"/>
        <v>-4.9496775550856361E-4</v>
      </c>
      <c r="DQ195" s="72">
        <v>1.0999999999999999E-2</v>
      </c>
      <c r="DR195" s="72">
        <f t="shared" si="169"/>
        <v>-2.7877288055205948E-4</v>
      </c>
      <c r="DS195" s="2" cm="1">
        <f t="array" ref="DS195">PRODUCT($DR$68:DR195+1)-1</f>
        <v>1.8152960058506196E-3</v>
      </c>
      <c r="DT195" s="2" cm="1">
        <f t="array" ref="DT195">PRODUCT($DP$68:DP195+1)-1</f>
        <v>2.3926773456190986E-3</v>
      </c>
      <c r="DU195" s="72">
        <f>DS195-MAX($DS$68:DS195)</f>
        <v>-2.0691523138265389E-3</v>
      </c>
    </row>
    <row r="196" spans="1:125" x14ac:dyDescent="0.3">
      <c r="A196" s="3" t="e">
        <f t="shared" si="170"/>
        <v>#N/A</v>
      </c>
      <c r="B196" s="47" t="e">
        <f>NA()</f>
        <v>#N/A</v>
      </c>
      <c r="C196" s="2" t="e">
        <f>VLOOKUP(C$1,EMD_Returns!$B:$XFD,MATCH('Headline Attribution'!$B196,EMD_Returns!$8:$8,0)-1,FALSE)/100</f>
        <v>#N/A</v>
      </c>
      <c r="D196" s="2" t="e">
        <f>VLOOKUP(D$1,EMD_Returns!$B:$XFD,MATCH('Headline Attribution'!$B196,EMD_Returns!$8:$8,0)-1,FALSE)/100</f>
        <v>#N/A</v>
      </c>
      <c r="E196" s="2" t="e">
        <f>VLOOKUP(E$1,EMD_Returns!$B:$XFD,MATCH('Headline Attribution'!$B196,EMD_Returns!$8:$8,0)-1,FALSE)/100</f>
        <v>#N/A</v>
      </c>
      <c r="F196" s="2" t="e">
        <f>VLOOKUP(F$1,EMD_Returns!$B:$XFD,MATCH('Headline Attribution'!$B196,EMD_Returns!$8:$8,0)-1,FALSE)/100</f>
        <v>#N/A</v>
      </c>
      <c r="G196" s="2"/>
      <c r="I196" s="9" t="e">
        <f t="shared" si="183"/>
        <v>#N/A</v>
      </c>
      <c r="J196" s="2" t="e">
        <f>VLOOKUP(J$1,EMD_Returns!$B:$XFD,MATCH('Headline Attribution'!$B196,EMD_Returns!$8:$8,0)-1,FALSE)/100</f>
        <v>#N/A</v>
      </c>
      <c r="K196" s="85" t="e">
        <f>VLOOKUP(K$1,EMD_Returns!$B:$XFD,MATCH('Headline Attribution'!$B196,EMD_Returns!$32:$32,0)-1,FALSE)/100</f>
        <v>#N/A</v>
      </c>
      <c r="L196" s="2">
        <f t="shared" si="171"/>
        <v>0</v>
      </c>
      <c r="M196" s="2" t="e">
        <f t="shared" si="172"/>
        <v>#N/A</v>
      </c>
      <c r="N196" s="2" t="e">
        <f t="shared" si="173"/>
        <v>#N/A</v>
      </c>
      <c r="O196" s="2" t="e">
        <f t="array" ref="O196">(PRODUCT($J$2:J196+1))-1</f>
        <v>#N/A</v>
      </c>
      <c r="P196" s="2" t="e">
        <f t="array" ref="P196">(PRODUCT($K$2:K196+1))-1</f>
        <v>#N/A</v>
      </c>
      <c r="Q196" s="69" t="e">
        <f t="shared" si="174"/>
        <v>#N/A</v>
      </c>
      <c r="R196" s="69" t="e">
        <f t="shared" si="175"/>
        <v>#N/A</v>
      </c>
      <c r="T196" s="3" t="e">
        <f t="shared" si="184"/>
        <v>#N/A</v>
      </c>
      <c r="U196" s="70" t="e">
        <f>VLOOKUP(U$1,Market_Values!B:XFD,MATCH('Headline Attribution'!$B196,EMD_Returns!$8:$8,0)-1,FALSE)</f>
        <v>#N/A</v>
      </c>
      <c r="V196" s="70" t="e">
        <f>VLOOKUP(V$1,Market_Values!$B:$XFD,MATCH('Headline Attribution'!$B196,EMD_Returns!$8:$8,0)-1,FALSE)</f>
        <v>#N/A</v>
      </c>
      <c r="W196" s="70" t="e">
        <f>VLOOKUP(W$1,Market_Values!$B:$XFD,MATCH('Headline Attribution'!$B196,EMD_Returns!$8:$8,0)-1,FALSE)</f>
        <v>#N/A</v>
      </c>
      <c r="X196" s="70" t="e">
        <f>VLOOKUP(X$1,Market_Values!$B:$XFD,MATCH('Headline Attribution'!$B196,EMD_Returns!$8:$8,0)-1,FALSE)</f>
        <v>#N/A</v>
      </c>
      <c r="Y196" s="70"/>
      <c r="Z196" s="71"/>
      <c r="AA196" s="3" t="e">
        <f t="shared" si="185"/>
        <v>#N/A</v>
      </c>
      <c r="AB196" s="72" t="e">
        <f t="shared" si="208"/>
        <v>#N/A</v>
      </c>
      <c r="AC196" s="72" t="e">
        <f t="shared" si="209"/>
        <v>#N/A</v>
      </c>
      <c r="AD196" s="72" t="e">
        <f t="shared" si="210"/>
        <v>#N/A</v>
      </c>
      <c r="AE196" s="72" t="e">
        <f t="shared" si="211"/>
        <v>#N/A</v>
      </c>
      <c r="AF196" s="72"/>
      <c r="AG196" s="2"/>
      <c r="AH196" s="9" t="e">
        <f t="shared" si="186"/>
        <v>#N/A</v>
      </c>
      <c r="AI196" s="2" t="e">
        <f t="array" ref="AI196">PRODUCT(AB$2:AB196+1)-1</f>
        <v>#N/A</v>
      </c>
      <c r="AJ196" s="2" t="e">
        <f t="array" ref="AJ196">PRODUCT($AC$2:AC196+1)-1</f>
        <v>#N/A</v>
      </c>
      <c r="AK196" s="2" t="e" cm="1">
        <f t="array" ref="AK196">PRODUCT($AD$119:AD196+1)-1</f>
        <v>#N/A</v>
      </c>
      <c r="AL196" s="2" t="e">
        <f t="array" ref="AL196">PRODUCT(AE$2:AE196+1)-1</f>
        <v>#N/A</v>
      </c>
      <c r="AM196" s="2"/>
      <c r="AN196" s="2"/>
      <c r="AO196" s="3" t="e">
        <f t="shared" si="187"/>
        <v>#N/A</v>
      </c>
      <c r="AP196" s="2" t="e">
        <f t="shared" si="212"/>
        <v>#N/A</v>
      </c>
      <c r="AQ196" s="2">
        <f t="shared" si="188"/>
        <v>0</v>
      </c>
      <c r="AR196" s="2" t="e">
        <f t="shared" si="213"/>
        <v>#N/A</v>
      </c>
      <c r="AS196" s="2" t="e">
        <f t="shared" si="176"/>
        <v>#N/A</v>
      </c>
      <c r="AT196" s="2" t="e">
        <f t="array" ref="AT196">PRODUCT($AP$2:AP196+1)-1</f>
        <v>#N/A</v>
      </c>
      <c r="AU196" s="2" t="e">
        <f t="shared" si="189"/>
        <v>#N/A</v>
      </c>
      <c r="AV196" s="69" t="e">
        <f t="shared" si="177"/>
        <v>#N/A</v>
      </c>
      <c r="AW196" s="69" t="e">
        <f t="shared" si="190"/>
        <v>#N/A</v>
      </c>
      <c r="AX196" s="2"/>
      <c r="AY196" s="2" t="e">
        <f t="shared" si="165"/>
        <v>#N/A</v>
      </c>
      <c r="AZ196" s="2" t="e">
        <f t="shared" si="166"/>
        <v>#N/A</v>
      </c>
      <c r="BA196" s="2" t="e">
        <f t="shared" si="178"/>
        <v>#N/A</v>
      </c>
      <c r="BB196" s="2" t="e">
        <f t="shared" si="167"/>
        <v>#N/A</v>
      </c>
      <c r="BC196" s="2"/>
      <c r="BD196" s="78" t="e">
        <f t="shared" si="191"/>
        <v>#N/A</v>
      </c>
      <c r="BE196" s="2" t="e">
        <f t="shared" si="168"/>
        <v>#N/A</v>
      </c>
      <c r="BF196" s="72" t="e">
        <f t="shared" si="214"/>
        <v>#N/A</v>
      </c>
      <c r="BG196" s="2" t="e" cm="1">
        <f t="array" ref="BG196">(PRODUCT(BF$2:BF196+1))-1</f>
        <v>#N/A</v>
      </c>
      <c r="BH196" s="72" t="e">
        <f t="shared" si="215"/>
        <v>#N/A</v>
      </c>
      <c r="BI196" s="73" t="e">
        <f t="shared" si="216"/>
        <v>#N/A</v>
      </c>
      <c r="BJ196" s="74" t="e">
        <f>SUM($BI$2:BI196)</f>
        <v>#N/A</v>
      </c>
      <c r="BK196" s="72" t="e">
        <f t="shared" si="192"/>
        <v>#N/A</v>
      </c>
      <c r="BL196" s="2" t="e">
        <f>SUM($BK$2:BK196)</f>
        <v>#N/A</v>
      </c>
      <c r="BM196" s="2"/>
      <c r="BN196" s="79" t="e">
        <f t="shared" si="193"/>
        <v>#N/A</v>
      </c>
      <c r="BO196" s="2" t="e">
        <f t="array" ref="BO196">(PRODUCT(AB$2:AB196+1)-1)-(PRODUCT($K$2:$K196+1)-1)</f>
        <v>#N/A</v>
      </c>
      <c r="BP196" s="2" t="e">
        <f t="array" ref="BP196">AJ196-(PRODUCT($K$2:K196+1)-1)</f>
        <v>#N/A</v>
      </c>
      <c r="BQ196" s="2" t="e" cm="1">
        <f t="array" ref="BQ196">AK196-(PRODUCT($L$2:L196+1)-1)</f>
        <v>#N/A</v>
      </c>
      <c r="BR196" s="2" t="e">
        <f t="array" ref="BR196">(PRODUCT(AE$2:AE196+1)-1)-(PRODUCT($K$2:$K196+1)-1)</f>
        <v>#N/A</v>
      </c>
      <c r="BS196" s="2"/>
      <c r="BT196" s="3" t="e">
        <f t="shared" si="194"/>
        <v>#N/A</v>
      </c>
      <c r="BU196" s="2" t="e">
        <f t="shared" si="195"/>
        <v>#N/A</v>
      </c>
      <c r="BV196" s="2" t="e">
        <f t="shared" si="196"/>
        <v>#N/A</v>
      </c>
      <c r="BW196" s="2" t="e" cm="1">
        <f t="array" ref="BW196">PRODUCT($BU$2:BU196+1)-1</f>
        <v>#N/A</v>
      </c>
      <c r="BX196" s="2" t="e">
        <f t="array" ref="BX196">BW196-(PRODUCT($K$2:K196+1)-1)</f>
        <v>#N/A</v>
      </c>
      <c r="BY196" s="2" t="e">
        <f t="shared" si="197"/>
        <v>#N/A</v>
      </c>
      <c r="BZ196" s="2"/>
      <c r="CC196" s="3">
        <v>44922</v>
      </c>
      <c r="CD196" s="2">
        <v>1.83732527611169E-3</v>
      </c>
      <c r="CE196" s="2">
        <v>1.5846649430155699E-3</v>
      </c>
      <c r="CF196" s="2" t="e">
        <f>NA()</f>
        <v>#N/A</v>
      </c>
      <c r="CG196" s="2">
        <v>1.1956590428530947E-3</v>
      </c>
      <c r="CH196" s="2">
        <v>1.4004844187651688E-3</v>
      </c>
      <c r="CJ196" s="9">
        <f t="shared" si="198"/>
        <v>44922</v>
      </c>
      <c r="CK196" s="2">
        <f t="array" ref="CK196">PRODUCT(CD$2:CD196+1)-1</f>
        <v>-4.4977194479780325E-2</v>
      </c>
      <c r="CL196" s="2">
        <f t="array" ref="CL196">PRODUCT(CE$2:CE196+1)-1</f>
        <v>-3.2049668365536466E-2</v>
      </c>
      <c r="CM196" s="2"/>
      <c r="CN196" s="2">
        <f t="array" ref="CN196">PRODUCT(CG$2:CG196+1)-1</f>
        <v>-8.6674861692820793E-2</v>
      </c>
      <c r="CO196" s="2">
        <f t="array" ref="CO196">PRODUCT(CH$2:CH196+1)-1</f>
        <v>-9.6540260340034156E-2</v>
      </c>
      <c r="CQ196" s="9">
        <f t="shared" si="199"/>
        <v>44922</v>
      </c>
      <c r="CR196" s="72">
        <f t="shared" si="200"/>
        <v>5.1563065860253832E-2</v>
      </c>
      <c r="CS196" s="72">
        <f t="shared" si="201"/>
        <v>6.4490591974497691E-2</v>
      </c>
      <c r="CT196" s="72"/>
      <c r="CU196" s="72">
        <f t="shared" si="202"/>
        <v>9.8653986472133637E-3</v>
      </c>
      <c r="CV196" s="72"/>
      <c r="CW196" s="3">
        <f t="shared" si="203"/>
        <v>44922</v>
      </c>
      <c r="CX196" s="75">
        <f t="shared" si="217"/>
        <v>91.003151398958479</v>
      </c>
      <c r="CY196" s="75">
        <f t="shared" si="218"/>
        <v>89.948477155479964</v>
      </c>
      <c r="CZ196" s="75">
        <f t="shared" si="219"/>
        <v>101.17253151674315</v>
      </c>
      <c r="DA196" s="72">
        <f>(CZ196/MAX($CZ$2:CZ196))-1</f>
        <v>-3.4291669767330113E-3</v>
      </c>
      <c r="DC196" s="3">
        <f t="shared" si="204"/>
        <v>44922</v>
      </c>
      <c r="DD196" s="2">
        <f t="shared" si="205"/>
        <v>4.3684085734652122E-4</v>
      </c>
      <c r="DE196" s="2">
        <f t="shared" si="206"/>
        <v>1.8418052425040105E-4</v>
      </c>
      <c r="DF196" s="2" t="e">
        <f>NA()</f>
        <v>#N/A</v>
      </c>
      <c r="DG196" s="2">
        <f t="shared" si="207"/>
        <v>-2.048253759120741E-4</v>
      </c>
      <c r="DH196" s="69"/>
      <c r="DI196" s="3">
        <f t="shared" si="179"/>
        <v>44922</v>
      </c>
      <c r="DJ196" s="2">
        <f t="shared" si="180"/>
        <v>4.6626011317035594E-2</v>
      </c>
      <c r="DK196" s="2">
        <f t="shared" si="181"/>
        <v>4.2458071400157296E-2</v>
      </c>
      <c r="DL196" s="2" t="e">
        <f>NA()</f>
        <v>#N/A</v>
      </c>
      <c r="DM196" s="2">
        <f t="shared" si="182"/>
        <v>1.0708593046701497E-2</v>
      </c>
      <c r="DO196" s="2">
        <f t="shared" ref="DO196:DO259" si="220">_xlfn.STDEV.P(DG130:DG196)*SQRT(252)</f>
        <v>1.9513954380253919E-2</v>
      </c>
      <c r="DP196" s="72">
        <f t="shared" ref="DP196:DP259" si="221">DG196</f>
        <v>-2.048253759120741E-4</v>
      </c>
      <c r="DQ196" s="72">
        <v>1.0999999999999999E-2</v>
      </c>
      <c r="DR196" s="72">
        <f t="shared" si="169"/>
        <v>-1.1545989557671077E-4</v>
      </c>
      <c r="DS196" s="2" cm="1">
        <f t="array" ref="DS196">PRODUCT($DR$68:DR196+1)-1</f>
        <v>1.6996265163866653E-3</v>
      </c>
      <c r="DT196" s="2" cm="1">
        <f t="array" ref="DT196">PRODUCT($DP$68:DP196+1)-1</f>
        <v>2.1873618886703028E-3</v>
      </c>
      <c r="DU196" s="72">
        <f>DS196-MAX($DS$68:DS196)</f>
        <v>-2.1848218032904931E-3</v>
      </c>
    </row>
    <row r="197" spans="1:125" x14ac:dyDescent="0.3">
      <c r="A197" s="3" t="e">
        <f t="shared" si="170"/>
        <v>#N/A</v>
      </c>
      <c r="B197" s="47" t="e">
        <f>NA()</f>
        <v>#N/A</v>
      </c>
      <c r="C197" s="2" t="e">
        <f>VLOOKUP(C$1,EMD_Returns!$B:$XFD,MATCH('Headline Attribution'!$B197,EMD_Returns!$8:$8,0)-1,FALSE)/100</f>
        <v>#N/A</v>
      </c>
      <c r="D197" s="2" t="e">
        <f>VLOOKUP(D$1,EMD_Returns!$B:$XFD,MATCH('Headline Attribution'!$B197,EMD_Returns!$8:$8,0)-1,FALSE)/100</f>
        <v>#N/A</v>
      </c>
      <c r="E197" s="2" t="e">
        <f>VLOOKUP(E$1,EMD_Returns!$B:$XFD,MATCH('Headline Attribution'!$B197,EMD_Returns!$8:$8,0)-1,FALSE)/100</f>
        <v>#N/A</v>
      </c>
      <c r="F197" s="2" t="e">
        <f>VLOOKUP(F$1,EMD_Returns!$B:$XFD,MATCH('Headline Attribution'!$B197,EMD_Returns!$8:$8,0)-1,FALSE)/100</f>
        <v>#N/A</v>
      </c>
      <c r="G197" s="2"/>
      <c r="I197" s="9" t="e">
        <f t="shared" si="183"/>
        <v>#N/A</v>
      </c>
      <c r="J197" s="2" t="e">
        <f>VLOOKUP(J$1,EMD_Returns!$B:$XFD,MATCH('Headline Attribution'!$B197,EMD_Returns!$8:$8,0)-1,FALSE)/100</f>
        <v>#N/A</v>
      </c>
      <c r="K197" s="85" t="e">
        <f>VLOOKUP(K$1,EMD_Returns!$B:$XFD,MATCH('Headline Attribution'!$B197,EMD_Returns!$32:$32,0)-1,FALSE)/100</f>
        <v>#N/A</v>
      </c>
      <c r="L197" s="2">
        <f t="shared" si="171"/>
        <v>0</v>
      </c>
      <c r="M197" s="2" t="e">
        <f t="shared" si="172"/>
        <v>#N/A</v>
      </c>
      <c r="N197" s="2" t="e">
        <f t="shared" si="173"/>
        <v>#N/A</v>
      </c>
      <c r="O197" s="2" t="e">
        <f t="array" ref="O197">(PRODUCT($J$2:J197+1))-1</f>
        <v>#N/A</v>
      </c>
      <c r="P197" s="2" t="e">
        <f t="array" ref="P197">(PRODUCT($K$2:K197+1))-1</f>
        <v>#N/A</v>
      </c>
      <c r="Q197" s="69" t="e">
        <f t="shared" si="174"/>
        <v>#N/A</v>
      </c>
      <c r="R197" s="69" t="e">
        <f t="shared" si="175"/>
        <v>#N/A</v>
      </c>
      <c r="T197" s="3" t="e">
        <f t="shared" si="184"/>
        <v>#N/A</v>
      </c>
      <c r="U197" s="70" t="e">
        <f>VLOOKUP(U$1,Market_Values!B:XFD,MATCH('Headline Attribution'!$B197,EMD_Returns!$8:$8,0)-1,FALSE)</f>
        <v>#N/A</v>
      </c>
      <c r="V197" s="70" t="e">
        <f>VLOOKUP(V$1,Market_Values!$B:$XFD,MATCH('Headline Attribution'!$B197,EMD_Returns!$8:$8,0)-1,FALSE)</f>
        <v>#N/A</v>
      </c>
      <c r="W197" s="70" t="e">
        <f>VLOOKUP(W$1,Market_Values!$B:$XFD,MATCH('Headline Attribution'!$B197,EMD_Returns!$8:$8,0)-1,FALSE)</f>
        <v>#N/A</v>
      </c>
      <c r="X197" s="70" t="e">
        <f>VLOOKUP(X$1,Market_Values!$B:$XFD,MATCH('Headline Attribution'!$B197,EMD_Returns!$8:$8,0)-1,FALSE)</f>
        <v>#N/A</v>
      </c>
      <c r="Y197" s="70"/>
      <c r="Z197" s="71"/>
      <c r="AA197" s="3" t="e">
        <f t="shared" si="185"/>
        <v>#N/A</v>
      </c>
      <c r="AB197" s="72" t="e">
        <f t="shared" si="208"/>
        <v>#N/A</v>
      </c>
      <c r="AC197" s="72" t="e">
        <f t="shared" si="209"/>
        <v>#N/A</v>
      </c>
      <c r="AD197" s="72" t="e">
        <f t="shared" si="210"/>
        <v>#N/A</v>
      </c>
      <c r="AE197" s="72" t="e">
        <f t="shared" si="211"/>
        <v>#N/A</v>
      </c>
      <c r="AF197" s="72"/>
      <c r="AG197" s="2"/>
      <c r="AH197" s="9" t="e">
        <f t="shared" si="186"/>
        <v>#N/A</v>
      </c>
      <c r="AI197" s="2" t="e">
        <f t="array" ref="AI197">PRODUCT(AB$2:AB197+1)-1</f>
        <v>#N/A</v>
      </c>
      <c r="AJ197" s="2" t="e">
        <f t="array" ref="AJ197">PRODUCT($AC$2:AC197+1)-1</f>
        <v>#N/A</v>
      </c>
      <c r="AK197" s="2" t="e" cm="1">
        <f t="array" ref="AK197">PRODUCT($AD$119:AD197+1)-1</f>
        <v>#N/A</v>
      </c>
      <c r="AL197" s="2" t="e">
        <f t="array" ref="AL197">PRODUCT(AE$2:AE197+1)-1</f>
        <v>#N/A</v>
      </c>
      <c r="AM197" s="2"/>
      <c r="AN197" s="2"/>
      <c r="AO197" s="3" t="e">
        <f t="shared" si="187"/>
        <v>#N/A</v>
      </c>
      <c r="AP197" s="2" t="e">
        <f t="shared" si="212"/>
        <v>#N/A</v>
      </c>
      <c r="AQ197" s="2">
        <f t="shared" si="188"/>
        <v>0</v>
      </c>
      <c r="AR197" s="2" t="e">
        <f t="shared" si="213"/>
        <v>#N/A</v>
      </c>
      <c r="AS197" s="2" t="e">
        <f t="shared" si="176"/>
        <v>#N/A</v>
      </c>
      <c r="AT197" s="2" t="e">
        <f t="array" ref="AT197">PRODUCT($AP$2:AP197+1)-1</f>
        <v>#N/A</v>
      </c>
      <c r="AU197" s="2" t="e">
        <f t="shared" si="189"/>
        <v>#N/A</v>
      </c>
      <c r="AV197" s="69" t="e">
        <f t="shared" si="177"/>
        <v>#N/A</v>
      </c>
      <c r="AW197" s="69" t="e">
        <f t="shared" si="190"/>
        <v>#N/A</v>
      </c>
      <c r="AX197" s="2"/>
      <c r="AY197" s="2" t="e">
        <f t="shared" ref="AY197:AY260" si="222">AVERAGE(AC197:AE197)</f>
        <v>#N/A</v>
      </c>
      <c r="AZ197" s="2" t="e">
        <f t="shared" ref="AZ197:AZ260" si="223">(SUMPRODUCT(AC197:AE197,V197:X197))/SUM(V197:X197)</f>
        <v>#N/A</v>
      </c>
      <c r="BA197" s="2" t="e">
        <f t="shared" si="178"/>
        <v>#N/A</v>
      </c>
      <c r="BB197" s="2" t="e">
        <f t="shared" ref="BB197:BB260" si="224">BA197*SUM(V197:X197)/SUM(U197:X197)</f>
        <v>#N/A</v>
      </c>
      <c r="BC197" s="2"/>
      <c r="BD197" s="78" t="e">
        <f t="shared" si="191"/>
        <v>#N/A</v>
      </c>
      <c r="BE197" s="2" t="e">
        <f t="shared" ref="BE197:BE260" si="225">(SUMPRODUCT(AB197:AE197,$U$68:$X$68))/SUM($U$68:$X$68)</f>
        <v>#N/A</v>
      </c>
      <c r="BF197" s="72" t="e">
        <f t="shared" si="214"/>
        <v>#N/A</v>
      </c>
      <c r="BG197" s="2" t="e" cm="1">
        <f t="array" ref="BG197">(PRODUCT(BF$2:BF197+1))-1</f>
        <v>#N/A</v>
      </c>
      <c r="BH197" s="72" t="e">
        <f t="shared" si="215"/>
        <v>#N/A</v>
      </c>
      <c r="BI197" s="73" t="e">
        <f t="shared" si="216"/>
        <v>#N/A</v>
      </c>
      <c r="BJ197" s="74" t="e">
        <f>SUM($BI$2:BI197)</f>
        <v>#N/A</v>
      </c>
      <c r="BK197" s="72" t="e">
        <f t="shared" si="192"/>
        <v>#N/A</v>
      </c>
      <c r="BL197" s="2" t="e">
        <f>SUM($BK$2:BK197)</f>
        <v>#N/A</v>
      </c>
      <c r="BM197" s="2"/>
      <c r="BN197" s="79" t="e">
        <f t="shared" si="193"/>
        <v>#N/A</v>
      </c>
      <c r="BO197" s="2" t="e">
        <f t="array" ref="BO197">(PRODUCT(AB$2:AB197+1)-1)-(PRODUCT($K$2:$K197+1)-1)</f>
        <v>#N/A</v>
      </c>
      <c r="BP197" s="2" t="e">
        <f t="array" ref="BP197">AJ197-(PRODUCT($K$2:K197+1)-1)</f>
        <v>#N/A</v>
      </c>
      <c r="BQ197" s="2" t="e" cm="1">
        <f t="array" ref="BQ197">AK197-(PRODUCT($L$2:L197+1)-1)</f>
        <v>#N/A</v>
      </c>
      <c r="BR197" s="2" t="e">
        <f t="array" ref="BR197">(PRODUCT(AE$2:AE197+1)-1)-(PRODUCT($K$2:$K197+1)-1)</f>
        <v>#N/A</v>
      </c>
      <c r="BS197" s="2"/>
      <c r="BT197" s="3" t="e">
        <f t="shared" si="194"/>
        <v>#N/A</v>
      </c>
      <c r="BU197" s="2" t="e">
        <f t="shared" si="195"/>
        <v>#N/A</v>
      </c>
      <c r="BV197" s="2" t="e">
        <f t="shared" si="196"/>
        <v>#N/A</v>
      </c>
      <c r="BW197" s="2" t="e" cm="1">
        <f t="array" ref="BW197">PRODUCT($BU$2:BU197+1)-1</f>
        <v>#N/A</v>
      </c>
      <c r="BX197" s="2" t="e">
        <f t="array" ref="BX197">BW197-(PRODUCT($K$2:K197+1)-1)</f>
        <v>#N/A</v>
      </c>
      <c r="BY197" s="2" t="e">
        <f t="shared" si="197"/>
        <v>#N/A</v>
      </c>
      <c r="BZ197" s="2"/>
      <c r="CC197" s="3">
        <v>44923</v>
      </c>
      <c r="CD197" s="2">
        <v>-4.7587577306980001E-3</v>
      </c>
      <c r="CE197" s="2">
        <v>-5.4470134002595509E-3</v>
      </c>
      <c r="CF197" s="2" t="e">
        <f>NA()</f>
        <v>#N/A</v>
      </c>
      <c r="CG197" s="2">
        <v>-4.7034204028262184E-3</v>
      </c>
      <c r="CH197" s="2">
        <v>-6.7021140034997373E-3</v>
      </c>
      <c r="CJ197" s="9">
        <f t="shared" si="198"/>
        <v>44923</v>
      </c>
      <c r="CK197" s="2">
        <f t="array" ref="CK197">PRODUCT(CD$2:CD197+1)-1</f>
        <v>-4.9521916638542551E-2</v>
      </c>
      <c r="CL197" s="2">
        <f t="array" ref="CL197">PRODUCT(CE$2:CE197+1)-1</f>
        <v>-3.7322106792735066E-2</v>
      </c>
      <c r="CM197" s="2"/>
      <c r="CN197" s="2">
        <f t="array" ref="CN197">PRODUCT(CG$2:CG197+1)-1</f>
        <v>-9.0970613782748844E-2</v>
      </c>
      <c r="CO197" s="2">
        <f t="array" ref="CO197">PRODUCT(CH$2:CH197+1)-1</f>
        <v>-0.10259535051280744</v>
      </c>
      <c r="CQ197" s="9">
        <f t="shared" si="199"/>
        <v>44923</v>
      </c>
      <c r="CR197" s="72">
        <f t="shared" si="200"/>
        <v>5.3073433874264886E-2</v>
      </c>
      <c r="CS197" s="72">
        <f t="shared" si="201"/>
        <v>6.5273243720072371E-2</v>
      </c>
      <c r="CT197" s="72"/>
      <c r="CU197" s="72">
        <f t="shared" si="202"/>
        <v>1.1624736730058594E-2</v>
      </c>
      <c r="CV197" s="72"/>
      <c r="CW197" s="3">
        <f t="shared" si="203"/>
        <v>44923</v>
      </c>
      <c r="CX197" s="75">
        <f t="shared" si="217"/>
        <v>90.575125319947134</v>
      </c>
      <c r="CY197" s="75">
        <f t="shared" si="218"/>
        <v>89.345632207142742</v>
      </c>
      <c r="CZ197" s="75">
        <f t="shared" si="219"/>
        <v>101.37610880625243</v>
      </c>
      <c r="DA197" s="72">
        <f>(CZ197/MAX($CZ$2:CZ197))-1</f>
        <v>-1.4238876192889105E-3</v>
      </c>
      <c r="DC197" s="3">
        <f t="shared" si="204"/>
        <v>44923</v>
      </c>
      <c r="DD197" s="2">
        <f t="shared" si="205"/>
        <v>1.9433562728017372E-3</v>
      </c>
      <c r="DE197" s="2">
        <f t="shared" si="206"/>
        <v>1.2551006032401864E-3</v>
      </c>
      <c r="DF197" s="2" t="e">
        <f>NA()</f>
        <v>#N/A</v>
      </c>
      <c r="DG197" s="2">
        <f t="shared" si="207"/>
        <v>1.9986936006735189E-3</v>
      </c>
      <c r="DH197" s="69"/>
      <c r="DI197" s="3">
        <f t="shared" si="179"/>
        <v>44923</v>
      </c>
      <c r="DJ197" s="2">
        <f t="shared" si="180"/>
        <v>4.7015713047427979E-2</v>
      </c>
      <c r="DK197" s="2">
        <f t="shared" si="181"/>
        <v>4.1851137143908472E-2</v>
      </c>
      <c r="DL197" s="2" t="e">
        <f>NA()</f>
        <v>#N/A</v>
      </c>
      <c r="DM197" s="2">
        <f t="shared" si="182"/>
        <v>1.255942659320923E-2</v>
      </c>
      <c r="DO197" s="2">
        <f t="shared" si="220"/>
        <v>1.8987768526843401E-2</v>
      </c>
      <c r="DP197" s="72">
        <f t="shared" si="221"/>
        <v>1.9986936006735189E-3</v>
      </c>
      <c r="DQ197" s="72">
        <v>1.0999999999999999E-2</v>
      </c>
      <c r="DR197" s="72">
        <f t="shared" ref="DR197:DR260" si="226">DQ197/DO197*DP197</f>
        <v>1.1578838016867105E-3</v>
      </c>
      <c r="DS197" s="2" cm="1">
        <f t="array" ref="DS197">PRODUCT($DR$68:DR197+1)-1</f>
        <v>2.8594782880857483E-3</v>
      </c>
      <c r="DT197" s="2" cm="1">
        <f t="array" ref="DT197">PRODUCT($DP$68:DP197+1)-1</f>
        <v>4.1904273555530835E-3</v>
      </c>
      <c r="DU197" s="72">
        <f>DS197-MAX($DS$68:DS197)</f>
        <v>-1.0249700315914101E-3</v>
      </c>
    </row>
    <row r="198" spans="1:125" x14ac:dyDescent="0.3">
      <c r="A198" s="3" t="e">
        <f t="shared" si="170"/>
        <v>#N/A</v>
      </c>
      <c r="B198" s="47" t="e">
        <f>NA()</f>
        <v>#N/A</v>
      </c>
      <c r="C198" s="2" t="e">
        <f>VLOOKUP(C$1,EMD_Returns!$B:$XFD,MATCH('Headline Attribution'!$B198,EMD_Returns!$8:$8,0)-1,FALSE)/100</f>
        <v>#N/A</v>
      </c>
      <c r="D198" s="2" t="e">
        <f>VLOOKUP(D$1,EMD_Returns!$B:$XFD,MATCH('Headline Attribution'!$B198,EMD_Returns!$8:$8,0)-1,FALSE)/100</f>
        <v>#N/A</v>
      </c>
      <c r="E198" s="2" t="e">
        <f>VLOOKUP(E$1,EMD_Returns!$B:$XFD,MATCH('Headline Attribution'!$B198,EMD_Returns!$8:$8,0)-1,FALSE)/100</f>
        <v>#N/A</v>
      </c>
      <c r="F198" s="2" t="e">
        <f>VLOOKUP(F$1,EMD_Returns!$B:$XFD,MATCH('Headline Attribution'!$B198,EMD_Returns!$8:$8,0)-1,FALSE)/100</f>
        <v>#N/A</v>
      </c>
      <c r="G198" s="2"/>
      <c r="I198" s="9" t="e">
        <f t="shared" si="183"/>
        <v>#N/A</v>
      </c>
      <c r="J198" s="2" t="e">
        <f>VLOOKUP(J$1,EMD_Returns!$B:$XFD,MATCH('Headline Attribution'!$B198,EMD_Returns!$8:$8,0)-1,FALSE)/100</f>
        <v>#N/A</v>
      </c>
      <c r="K198" s="85" t="e">
        <f>VLOOKUP(K$1,EMD_Returns!$B:$XFD,MATCH('Headline Attribution'!$B198,EMD_Returns!$32:$32,0)-1,FALSE)/100</f>
        <v>#N/A</v>
      </c>
      <c r="L198" s="2">
        <f t="shared" si="171"/>
        <v>0</v>
      </c>
      <c r="M198" s="2" t="e">
        <f t="shared" si="172"/>
        <v>#N/A</v>
      </c>
      <c r="N198" s="2" t="e">
        <f t="shared" si="173"/>
        <v>#N/A</v>
      </c>
      <c r="O198" s="2" t="e">
        <f t="array" ref="O198">(PRODUCT($J$2:J198+1))-1</f>
        <v>#N/A</v>
      </c>
      <c r="P198" s="2" t="e">
        <f t="array" ref="P198">(PRODUCT($K$2:K198+1))-1</f>
        <v>#N/A</v>
      </c>
      <c r="Q198" s="69" t="e">
        <f t="shared" si="174"/>
        <v>#N/A</v>
      </c>
      <c r="R198" s="69" t="e">
        <f t="shared" si="175"/>
        <v>#N/A</v>
      </c>
      <c r="T198" s="3" t="e">
        <f t="shared" si="184"/>
        <v>#N/A</v>
      </c>
      <c r="U198" s="70" t="e">
        <f>VLOOKUP(U$1,Market_Values!B:XFD,MATCH('Headline Attribution'!$B198,EMD_Returns!$8:$8,0)-1,FALSE)</f>
        <v>#N/A</v>
      </c>
      <c r="V198" s="70" t="e">
        <f>VLOOKUP(V$1,Market_Values!$B:$XFD,MATCH('Headline Attribution'!$B198,EMD_Returns!$8:$8,0)-1,FALSE)</f>
        <v>#N/A</v>
      </c>
      <c r="W198" s="70" t="e">
        <f>VLOOKUP(W$1,Market_Values!$B:$XFD,MATCH('Headline Attribution'!$B198,EMD_Returns!$8:$8,0)-1,FALSE)</f>
        <v>#N/A</v>
      </c>
      <c r="X198" s="70" t="e">
        <f>VLOOKUP(X$1,Market_Values!$B:$XFD,MATCH('Headline Attribution'!$B198,EMD_Returns!$8:$8,0)-1,FALSE)</f>
        <v>#N/A</v>
      </c>
      <c r="Y198" s="70"/>
      <c r="Z198" s="71"/>
      <c r="AA198" s="3" t="e">
        <f t="shared" si="185"/>
        <v>#N/A</v>
      </c>
      <c r="AB198" s="72" t="e">
        <f t="shared" si="208"/>
        <v>#N/A</v>
      </c>
      <c r="AC198" s="72" t="e">
        <f t="shared" si="209"/>
        <v>#N/A</v>
      </c>
      <c r="AD198" s="72" t="e">
        <f t="shared" si="210"/>
        <v>#N/A</v>
      </c>
      <c r="AE198" s="72" t="e">
        <f t="shared" si="211"/>
        <v>#N/A</v>
      </c>
      <c r="AF198" s="72"/>
      <c r="AG198" s="2"/>
      <c r="AH198" s="9" t="e">
        <f t="shared" si="186"/>
        <v>#N/A</v>
      </c>
      <c r="AI198" s="2" t="e">
        <f t="array" ref="AI198">PRODUCT(AB$2:AB198+1)-1</f>
        <v>#N/A</v>
      </c>
      <c r="AJ198" s="2" t="e">
        <f t="array" ref="AJ198">PRODUCT($AC$2:AC198+1)-1</f>
        <v>#N/A</v>
      </c>
      <c r="AK198" s="2" t="e" cm="1">
        <f t="array" ref="AK198">PRODUCT($AD$119:AD198+1)-1</f>
        <v>#N/A</v>
      </c>
      <c r="AL198" s="2" t="e">
        <f t="array" ref="AL198">PRODUCT(AE$2:AE198+1)-1</f>
        <v>#N/A</v>
      </c>
      <c r="AM198" s="2"/>
      <c r="AN198" s="2"/>
      <c r="AO198" s="3" t="e">
        <f t="shared" si="187"/>
        <v>#N/A</v>
      </c>
      <c r="AP198" s="2" t="e">
        <f t="shared" si="212"/>
        <v>#N/A</v>
      </c>
      <c r="AQ198" s="2">
        <f t="shared" si="188"/>
        <v>0</v>
      </c>
      <c r="AR198" s="2" t="e">
        <f t="shared" si="213"/>
        <v>#N/A</v>
      </c>
      <c r="AS198" s="2" t="e">
        <f t="shared" si="176"/>
        <v>#N/A</v>
      </c>
      <c r="AT198" s="2" t="e">
        <f t="array" ref="AT198">PRODUCT($AP$2:AP198+1)-1</f>
        <v>#N/A</v>
      </c>
      <c r="AU198" s="2" t="e">
        <f t="shared" si="189"/>
        <v>#N/A</v>
      </c>
      <c r="AV198" s="69" t="e">
        <f t="shared" si="177"/>
        <v>#N/A</v>
      </c>
      <c r="AW198" s="69" t="e">
        <f t="shared" si="190"/>
        <v>#N/A</v>
      </c>
      <c r="AX198" s="2"/>
      <c r="AY198" s="2" t="e">
        <f t="shared" si="222"/>
        <v>#N/A</v>
      </c>
      <c r="AZ198" s="2" t="e">
        <f t="shared" si="223"/>
        <v>#N/A</v>
      </c>
      <c r="BA198" s="2" t="e">
        <f t="shared" si="178"/>
        <v>#N/A</v>
      </c>
      <c r="BB198" s="2" t="e">
        <f t="shared" si="224"/>
        <v>#N/A</v>
      </c>
      <c r="BC198" s="2"/>
      <c r="BD198" s="78" t="e">
        <f t="shared" si="191"/>
        <v>#N/A</v>
      </c>
      <c r="BE198" s="2" t="e">
        <f t="shared" si="225"/>
        <v>#N/A</v>
      </c>
      <c r="BF198" s="72" t="e">
        <f t="shared" si="214"/>
        <v>#N/A</v>
      </c>
      <c r="BG198" s="2" t="e" cm="1">
        <f t="array" ref="BG198">(PRODUCT(BF$2:BF198+1))-1</f>
        <v>#N/A</v>
      </c>
      <c r="BH198" s="72" t="e">
        <f t="shared" si="215"/>
        <v>#N/A</v>
      </c>
      <c r="BI198" s="73" t="e">
        <f t="shared" si="216"/>
        <v>#N/A</v>
      </c>
      <c r="BJ198" s="74" t="e">
        <f>SUM($BI$2:BI198)</f>
        <v>#N/A</v>
      </c>
      <c r="BK198" s="72" t="e">
        <f t="shared" si="192"/>
        <v>#N/A</v>
      </c>
      <c r="BL198" s="2" t="e">
        <f>SUM($BK$2:BK198)</f>
        <v>#N/A</v>
      </c>
      <c r="BM198" s="2"/>
      <c r="BN198" s="79" t="e">
        <f t="shared" si="193"/>
        <v>#N/A</v>
      </c>
      <c r="BO198" s="2" t="e">
        <f t="array" ref="BO198">(PRODUCT(AB$2:AB198+1)-1)-(PRODUCT($K$2:$K198+1)-1)</f>
        <v>#N/A</v>
      </c>
      <c r="BP198" s="2" t="e">
        <f t="array" ref="BP198">AJ198-(PRODUCT($K$2:K198+1)-1)</f>
        <v>#N/A</v>
      </c>
      <c r="BQ198" s="2" t="e" cm="1">
        <f t="array" ref="BQ198">AK198-(PRODUCT($L$2:L198+1)-1)</f>
        <v>#N/A</v>
      </c>
      <c r="BR198" s="2" t="e">
        <f t="array" ref="BR198">(PRODUCT(AE$2:AE198+1)-1)-(PRODUCT($K$2:$K198+1)-1)</f>
        <v>#N/A</v>
      </c>
      <c r="BS198" s="2"/>
      <c r="BT198" s="3" t="e">
        <f t="shared" si="194"/>
        <v>#N/A</v>
      </c>
      <c r="BU198" s="2" t="e">
        <f t="shared" si="195"/>
        <v>#N/A</v>
      </c>
      <c r="BV198" s="2" t="e">
        <f t="shared" si="196"/>
        <v>#N/A</v>
      </c>
      <c r="BW198" s="2" t="e" cm="1">
        <f t="array" ref="BW198">PRODUCT($BU$2:BU198+1)-1</f>
        <v>#N/A</v>
      </c>
      <c r="BX198" s="2" t="e">
        <f t="array" ref="BX198">BW198-(PRODUCT($K$2:K198+1)-1)</f>
        <v>#N/A</v>
      </c>
      <c r="BY198" s="2" t="e">
        <f t="shared" si="197"/>
        <v>#N/A</v>
      </c>
      <c r="BZ198" s="2"/>
      <c r="CC198" s="3">
        <v>44924</v>
      </c>
      <c r="CD198" s="2">
        <v>4.4179795810044302E-3</v>
      </c>
      <c r="CE198" s="2">
        <v>5.6639163435710004E-3</v>
      </c>
      <c r="CF198" s="2" t="e">
        <f>NA()</f>
        <v>#N/A</v>
      </c>
      <c r="CG198" s="2">
        <v>6.8364324677124642E-3</v>
      </c>
      <c r="CH198" s="2">
        <v>9.6176736656667927E-3</v>
      </c>
      <c r="CJ198" s="9">
        <f t="shared" si="198"/>
        <v>44924</v>
      </c>
      <c r="CK198" s="2">
        <f t="array" ref="CK198">PRODUCT(CD$2:CD198+1)-1</f>
        <v>-4.5322723874059445E-2</v>
      </c>
      <c r="CL198" s="2">
        <f t="array" ref="CL198">PRODUCT(CE$2:CE198+1)-1</f>
        <v>-3.1869579739803977E-2</v>
      </c>
      <c r="CM198" s="2"/>
      <c r="CN198" s="2">
        <f t="array" ref="CN198">PRODUCT(CG$2:CG198+1)-1</f>
        <v>-8.4756095772708595E-2</v>
      </c>
      <c r="CO198" s="2">
        <f t="array" ref="CO198">PRODUCT(CH$2:CH198+1)-1</f>
        <v>-9.3964405447987565E-2</v>
      </c>
      <c r="CQ198" s="9">
        <f t="shared" si="199"/>
        <v>44924</v>
      </c>
      <c r="CR198" s="72">
        <f t="shared" si="200"/>
        <v>4.8641681573928119E-2</v>
      </c>
      <c r="CS198" s="72">
        <f t="shared" si="201"/>
        <v>6.2094825708183587E-2</v>
      </c>
      <c r="CT198" s="72"/>
      <c r="CU198" s="72">
        <f t="shared" si="202"/>
        <v>9.2083096752789695E-3</v>
      </c>
      <c r="CV198" s="72"/>
      <c r="CW198" s="3">
        <f t="shared" si="203"/>
        <v>44924</v>
      </c>
      <c r="CX198" s="75">
        <f t="shared" si="217"/>
        <v>91.194336047451543</v>
      </c>
      <c r="CY198" s="75">
        <f t="shared" si="218"/>
        <v>90.204929341163734</v>
      </c>
      <c r="CZ198" s="75">
        <f t="shared" si="219"/>
        <v>101.09684328064354</v>
      </c>
      <c r="DA198" s="72">
        <f>(CZ198/MAX($CZ$2:CZ198))-1</f>
        <v>-4.1747121100714768E-3</v>
      </c>
      <c r="DC198" s="3">
        <f t="shared" si="204"/>
        <v>44924</v>
      </c>
      <c r="DD198" s="2">
        <f t="shared" si="205"/>
        <v>-5.1996940846623626E-3</v>
      </c>
      <c r="DE198" s="2">
        <f t="shared" si="206"/>
        <v>-3.9537573220957923E-3</v>
      </c>
      <c r="DF198" s="2" t="e">
        <f>NA()</f>
        <v>#N/A</v>
      </c>
      <c r="DG198" s="2">
        <f t="shared" si="207"/>
        <v>-2.7812411979543285E-3</v>
      </c>
      <c r="DH198" s="69"/>
      <c r="DI198" s="3">
        <f t="shared" si="179"/>
        <v>44924</v>
      </c>
      <c r="DJ198" s="2">
        <f t="shared" si="180"/>
        <v>4.6828922006715984E-2</v>
      </c>
      <c r="DK198" s="2">
        <f t="shared" si="181"/>
        <v>4.2957231887481698E-2</v>
      </c>
      <c r="DL198" s="2" t="e">
        <f>NA()</f>
        <v>#N/A</v>
      </c>
      <c r="DM198" s="2">
        <f t="shared" si="182"/>
        <v>1.5321619923359829E-2</v>
      </c>
      <c r="DO198" s="2">
        <f t="shared" si="220"/>
        <v>1.9786947671800587E-2</v>
      </c>
      <c r="DP198" s="72">
        <f t="shared" si="221"/>
        <v>-2.7812411979543285E-3</v>
      </c>
      <c r="DQ198" s="72">
        <v>1.0999999999999999E-2</v>
      </c>
      <c r="DR198" s="72">
        <f t="shared" si="226"/>
        <v>-1.5461532362112743E-3</v>
      </c>
      <c r="DS198" s="2" cm="1">
        <f t="array" ref="DS198">PRODUCT($DR$68:DR198+1)-1</f>
        <v>1.3089038602653869E-3</v>
      </c>
      <c r="DT198" s="2" cm="1">
        <f t="array" ref="DT198">PRODUCT($DP$68:DP198+1)-1</f>
        <v>1.3975315684005007E-3</v>
      </c>
      <c r="DU198" s="72">
        <f>DS198-MAX($DS$68:DS198)</f>
        <v>-2.5755444594117716E-3</v>
      </c>
    </row>
    <row r="199" spans="1:125" x14ac:dyDescent="0.3">
      <c r="A199" s="3" t="e">
        <f t="shared" si="170"/>
        <v>#N/A</v>
      </c>
      <c r="B199" s="47" t="e">
        <f>NA()</f>
        <v>#N/A</v>
      </c>
      <c r="C199" s="2" t="e">
        <f>VLOOKUP(C$1,EMD_Returns!$B:$XFD,MATCH('Headline Attribution'!$B199,EMD_Returns!$8:$8,0)-1,FALSE)/100</f>
        <v>#N/A</v>
      </c>
      <c r="D199" s="2" t="e">
        <f>VLOOKUP(D$1,EMD_Returns!$B:$XFD,MATCH('Headline Attribution'!$B199,EMD_Returns!$8:$8,0)-1,FALSE)/100</f>
        <v>#N/A</v>
      </c>
      <c r="E199" s="2" t="e">
        <f>VLOOKUP(E$1,EMD_Returns!$B:$XFD,MATCH('Headline Attribution'!$B199,EMD_Returns!$8:$8,0)-1,FALSE)/100</f>
        <v>#N/A</v>
      </c>
      <c r="F199" s="2" t="e">
        <f>VLOOKUP(F$1,EMD_Returns!$B:$XFD,MATCH('Headline Attribution'!$B199,EMD_Returns!$8:$8,0)-1,FALSE)/100</f>
        <v>#N/A</v>
      </c>
      <c r="G199" s="2"/>
      <c r="I199" s="9" t="e">
        <f t="shared" si="183"/>
        <v>#N/A</v>
      </c>
      <c r="J199" s="2" t="e">
        <f>VLOOKUP(J$1,EMD_Returns!$B:$XFD,MATCH('Headline Attribution'!$B199,EMD_Returns!$8:$8,0)-1,FALSE)/100</f>
        <v>#N/A</v>
      </c>
      <c r="K199" s="85" t="e">
        <f>VLOOKUP(K$1,EMD_Returns!$B:$XFD,MATCH('Headline Attribution'!$B199,EMD_Returns!$32:$32,0)-1,FALSE)/100</f>
        <v>#N/A</v>
      </c>
      <c r="L199" s="2">
        <f t="shared" si="171"/>
        <v>0</v>
      </c>
      <c r="M199" s="2" t="e">
        <f t="shared" si="172"/>
        <v>#N/A</v>
      </c>
      <c r="N199" s="2" t="e">
        <f t="shared" si="173"/>
        <v>#N/A</v>
      </c>
      <c r="O199" s="2" t="e">
        <f t="array" ref="O199">(PRODUCT($J$2:J199+1))-1</f>
        <v>#N/A</v>
      </c>
      <c r="P199" s="2" t="e">
        <f t="array" ref="P199">(PRODUCT($K$2:K199+1))-1</f>
        <v>#N/A</v>
      </c>
      <c r="Q199" s="69" t="e">
        <f t="shared" si="174"/>
        <v>#N/A</v>
      </c>
      <c r="R199" s="69" t="e">
        <f t="shared" si="175"/>
        <v>#N/A</v>
      </c>
      <c r="T199" s="3" t="e">
        <f t="shared" si="184"/>
        <v>#N/A</v>
      </c>
      <c r="U199" s="70" t="e">
        <f>VLOOKUP(U$1,Market_Values!B:XFD,MATCH('Headline Attribution'!$B199,EMD_Returns!$8:$8,0)-1,FALSE)</f>
        <v>#N/A</v>
      </c>
      <c r="V199" s="70" t="e">
        <f>VLOOKUP(V$1,Market_Values!$B:$XFD,MATCH('Headline Attribution'!$B199,EMD_Returns!$8:$8,0)-1,FALSE)</f>
        <v>#N/A</v>
      </c>
      <c r="W199" s="70" t="e">
        <f>VLOOKUP(W$1,Market_Values!$B:$XFD,MATCH('Headline Attribution'!$B199,EMD_Returns!$8:$8,0)-1,FALSE)</f>
        <v>#N/A</v>
      </c>
      <c r="X199" s="70" t="e">
        <f>VLOOKUP(X$1,Market_Values!$B:$XFD,MATCH('Headline Attribution'!$B199,EMD_Returns!$8:$8,0)-1,FALSE)</f>
        <v>#N/A</v>
      </c>
      <c r="Y199" s="70"/>
      <c r="Z199" s="71"/>
      <c r="AA199" s="3" t="e">
        <f t="shared" si="185"/>
        <v>#N/A</v>
      </c>
      <c r="AB199" s="72" t="e">
        <f t="shared" si="208"/>
        <v>#N/A</v>
      </c>
      <c r="AC199" s="72" t="e">
        <f t="shared" si="209"/>
        <v>#N/A</v>
      </c>
      <c r="AD199" s="72" t="e">
        <f t="shared" si="210"/>
        <v>#N/A</v>
      </c>
      <c r="AE199" s="72" t="e">
        <f t="shared" si="211"/>
        <v>#N/A</v>
      </c>
      <c r="AF199" s="72"/>
      <c r="AG199" s="2"/>
      <c r="AH199" s="9" t="e">
        <f t="shared" si="186"/>
        <v>#N/A</v>
      </c>
      <c r="AI199" s="2" t="e">
        <f t="array" ref="AI199">PRODUCT(AB$2:AB199+1)-1</f>
        <v>#N/A</v>
      </c>
      <c r="AJ199" s="2" t="e">
        <f t="array" ref="AJ199">PRODUCT($AC$2:AC199+1)-1</f>
        <v>#N/A</v>
      </c>
      <c r="AK199" s="2" t="e" cm="1">
        <f t="array" ref="AK199">PRODUCT($AD$119:AD199+1)-1</f>
        <v>#N/A</v>
      </c>
      <c r="AL199" s="2" t="e">
        <f t="array" ref="AL199">PRODUCT(AE$2:AE199+1)-1</f>
        <v>#N/A</v>
      </c>
      <c r="AM199" s="2"/>
      <c r="AN199" s="2"/>
      <c r="AO199" s="3" t="e">
        <f t="shared" si="187"/>
        <v>#N/A</v>
      </c>
      <c r="AP199" s="2" t="e">
        <f t="shared" si="212"/>
        <v>#N/A</v>
      </c>
      <c r="AQ199" s="2">
        <f t="shared" si="188"/>
        <v>0</v>
      </c>
      <c r="AR199" s="2" t="e">
        <f t="shared" si="213"/>
        <v>#N/A</v>
      </c>
      <c r="AS199" s="2" t="e">
        <f t="shared" si="176"/>
        <v>#N/A</v>
      </c>
      <c r="AT199" s="2" t="e">
        <f t="array" ref="AT199">PRODUCT($AP$2:AP199+1)-1</f>
        <v>#N/A</v>
      </c>
      <c r="AU199" s="2" t="e">
        <f t="shared" si="189"/>
        <v>#N/A</v>
      </c>
      <c r="AV199" s="69" t="e">
        <f t="shared" si="177"/>
        <v>#N/A</v>
      </c>
      <c r="AW199" s="69" t="e">
        <f t="shared" si="190"/>
        <v>#N/A</v>
      </c>
      <c r="AX199" s="2"/>
      <c r="AY199" s="2" t="e">
        <f t="shared" si="222"/>
        <v>#N/A</v>
      </c>
      <c r="AZ199" s="2" t="e">
        <f t="shared" si="223"/>
        <v>#N/A</v>
      </c>
      <c r="BA199" s="2" t="e">
        <f t="shared" si="178"/>
        <v>#N/A</v>
      </c>
      <c r="BB199" s="2" t="e">
        <f t="shared" si="224"/>
        <v>#N/A</v>
      </c>
      <c r="BC199" s="2"/>
      <c r="BD199" s="78" t="e">
        <f t="shared" si="191"/>
        <v>#N/A</v>
      </c>
      <c r="BE199" s="2" t="e">
        <f t="shared" si="225"/>
        <v>#N/A</v>
      </c>
      <c r="BF199" s="72" t="e">
        <f t="shared" si="214"/>
        <v>#N/A</v>
      </c>
      <c r="BG199" s="2" t="e" cm="1">
        <f t="array" ref="BG199">(PRODUCT(BF$2:BF199+1))-1</f>
        <v>#N/A</v>
      </c>
      <c r="BH199" s="72" t="e">
        <f t="shared" si="215"/>
        <v>#N/A</v>
      </c>
      <c r="BI199" s="73" t="e">
        <f t="shared" si="216"/>
        <v>#N/A</v>
      </c>
      <c r="BJ199" s="74" t="e">
        <f>SUM($BI$2:BI199)</f>
        <v>#N/A</v>
      </c>
      <c r="BK199" s="72" t="e">
        <f t="shared" si="192"/>
        <v>#N/A</v>
      </c>
      <c r="BL199" s="2" t="e">
        <f>SUM($BK$2:BK199)</f>
        <v>#N/A</v>
      </c>
      <c r="BM199" s="2"/>
      <c r="BN199" s="79" t="e">
        <f t="shared" si="193"/>
        <v>#N/A</v>
      </c>
      <c r="BO199" s="2" t="e">
        <f t="array" ref="BO199">(PRODUCT(AB$2:AB199+1)-1)-(PRODUCT($K$2:$K199+1)-1)</f>
        <v>#N/A</v>
      </c>
      <c r="BP199" s="2" t="e">
        <f t="array" ref="BP199">AJ199-(PRODUCT($K$2:K199+1)-1)</f>
        <v>#N/A</v>
      </c>
      <c r="BQ199" s="2" t="e" cm="1">
        <f t="array" ref="BQ199">AK199-(PRODUCT($L$2:L199+1)-1)</f>
        <v>#N/A</v>
      </c>
      <c r="BR199" s="2" t="e">
        <f t="array" ref="BR199">(PRODUCT(AE$2:AE199+1)-1)-(PRODUCT($K$2:$K199+1)-1)</f>
        <v>#N/A</v>
      </c>
      <c r="BS199" s="2"/>
      <c r="BT199" s="3" t="e">
        <f t="shared" si="194"/>
        <v>#N/A</v>
      </c>
      <c r="BU199" s="2" t="e">
        <f t="shared" si="195"/>
        <v>#N/A</v>
      </c>
      <c r="BV199" s="2" t="e">
        <f t="shared" si="196"/>
        <v>#N/A</v>
      </c>
      <c r="BW199" s="2" t="e" cm="1">
        <f t="array" ref="BW199">PRODUCT($BU$2:BU199+1)-1</f>
        <v>#N/A</v>
      </c>
      <c r="BX199" s="2" t="e">
        <f t="array" ref="BX199">BW199-(PRODUCT($K$2:K199+1)-1)</f>
        <v>#N/A</v>
      </c>
      <c r="BY199" s="2" t="e">
        <f t="shared" si="197"/>
        <v>#N/A</v>
      </c>
      <c r="BZ199" s="2"/>
      <c r="CC199" s="3">
        <v>44925</v>
      </c>
      <c r="CD199" s="2">
        <v>-6.5675881156435111E-4</v>
      </c>
      <c r="CE199" s="2">
        <v>-4.4395870612391501E-3</v>
      </c>
      <c r="CF199" s="2" t="e">
        <f>NA()</f>
        <v>#N/A</v>
      </c>
      <c r="CG199" s="2">
        <v>-2.8995085535135933E-3</v>
      </c>
      <c r="CH199" s="2">
        <v>-2.9642604507021941E-3</v>
      </c>
      <c r="CJ199" s="9">
        <f t="shared" si="198"/>
        <v>44925</v>
      </c>
      <c r="CK199" s="2">
        <f t="array" ref="CK199">PRODUCT(CD$2:CD199+1)-1</f>
        <v>-4.594971658735536E-2</v>
      </c>
      <c r="CL199" s="2">
        <f t="array" ref="CL199">PRODUCT(CE$2:CE199+1)-1</f>
        <v>-3.6167679027183208E-2</v>
      </c>
      <c r="CM199" s="2"/>
      <c r="CN199" s="2">
        <f t="array" ref="CN199">PRODUCT(CG$2:CG199+1)-1</f>
        <v>-8.7409853301566809E-2</v>
      </c>
      <c r="CO199" s="2">
        <f t="array" ref="CO199">PRODUCT(CH$2:CH199+1)-1</f>
        <v>-9.6650130927846578E-2</v>
      </c>
      <c r="CQ199" s="9">
        <f t="shared" si="199"/>
        <v>44925</v>
      </c>
      <c r="CR199" s="72">
        <f t="shared" si="200"/>
        <v>5.0700414340491218E-2</v>
      </c>
      <c r="CS199" s="72">
        <f t="shared" si="201"/>
        <v>6.048245190066337E-2</v>
      </c>
      <c r="CT199" s="72"/>
      <c r="CU199" s="72">
        <f t="shared" si="202"/>
        <v>9.2402776262797692E-3</v>
      </c>
      <c r="CV199" s="72"/>
      <c r="CW199" s="3">
        <f t="shared" si="203"/>
        <v>44925</v>
      </c>
      <c r="CX199" s="75">
        <f t="shared" si="217"/>
        <v>90.929917290049957</v>
      </c>
      <c r="CY199" s="75">
        <f t="shared" si="218"/>
        <v>89.937538436659338</v>
      </c>
      <c r="CZ199" s="75">
        <f t="shared" si="219"/>
        <v>101.10340895541579</v>
      </c>
      <c r="DA199" s="72">
        <f>(CZ199/MAX($CZ$2:CZ199))-1</f>
        <v>-4.11003882495109E-3</v>
      </c>
      <c r="DC199" s="3">
        <f t="shared" si="204"/>
        <v>44925</v>
      </c>
      <c r="DD199" s="2">
        <f t="shared" si="205"/>
        <v>2.3075016391378429E-3</v>
      </c>
      <c r="DE199" s="2">
        <f t="shared" si="206"/>
        <v>-1.475326610536956E-3</v>
      </c>
      <c r="DF199" s="2" t="e">
        <f>NA()</f>
        <v>#N/A</v>
      </c>
      <c r="DG199" s="2">
        <f t="shared" si="207"/>
        <v>6.4751897188600801E-5</v>
      </c>
      <c r="DH199" s="69"/>
      <c r="DI199" s="3">
        <f t="shared" si="179"/>
        <v>44925</v>
      </c>
      <c r="DJ199" s="2">
        <f t="shared" si="180"/>
        <v>4.7609270516432142E-2</v>
      </c>
      <c r="DK199" s="2">
        <f t="shared" si="181"/>
        <v>4.0225973930999463E-2</v>
      </c>
      <c r="DL199" s="2" t="e">
        <f>NA()</f>
        <v>#N/A</v>
      </c>
      <c r="DM199" s="2">
        <f t="shared" si="182"/>
        <v>1.4918928359641736E-2</v>
      </c>
      <c r="DO199" s="2">
        <f t="shared" si="220"/>
        <v>1.9722398038905208E-2</v>
      </c>
      <c r="DP199" s="72">
        <f t="shared" si="221"/>
        <v>6.4751897188600801E-5</v>
      </c>
      <c r="DQ199" s="72">
        <v>1.0999999999999999E-2</v>
      </c>
      <c r="DR199" s="72">
        <f t="shared" si="226"/>
        <v>3.6114820706364115E-5</v>
      </c>
      <c r="DS199" s="2" cm="1">
        <f t="array" ref="DS199">PRODUCT($DR$68:DR199+1)-1</f>
        <v>1.3450659517999508E-3</v>
      </c>
      <c r="DT199" s="2" cm="1">
        <f t="array" ref="DT199">PRODUCT($DP$68:DP199+1)-1</f>
        <v>1.4623739584094242E-3</v>
      </c>
      <c r="DU199" s="72">
        <f>DS199-MAX($DS$68:DS199)</f>
        <v>-2.5393823678772076E-3</v>
      </c>
    </row>
    <row r="200" spans="1:125" x14ac:dyDescent="0.3">
      <c r="A200" s="3" t="e">
        <f t="shared" si="170"/>
        <v>#N/A</v>
      </c>
      <c r="B200" s="47" t="e">
        <f>NA()</f>
        <v>#N/A</v>
      </c>
      <c r="C200" s="2" t="e">
        <f>VLOOKUP(C$1,EMD_Returns!$B:$XFD,MATCH('Headline Attribution'!$B200,EMD_Returns!$8:$8,0)-1,FALSE)/100</f>
        <v>#N/A</v>
      </c>
      <c r="D200" s="2" t="e">
        <f>VLOOKUP(D$1,EMD_Returns!$B:$XFD,MATCH('Headline Attribution'!$B200,EMD_Returns!$8:$8,0)-1,FALSE)/100</f>
        <v>#N/A</v>
      </c>
      <c r="E200" s="2" t="e">
        <f>VLOOKUP(E$1,EMD_Returns!$B:$XFD,MATCH('Headline Attribution'!$B200,EMD_Returns!$8:$8,0)-1,FALSE)/100</f>
        <v>#N/A</v>
      </c>
      <c r="F200" s="2" t="e">
        <f>VLOOKUP(F$1,EMD_Returns!$B:$XFD,MATCH('Headline Attribution'!$B200,EMD_Returns!$8:$8,0)-1,FALSE)/100</f>
        <v>#N/A</v>
      </c>
      <c r="G200" s="2"/>
      <c r="I200" s="9" t="e">
        <f t="shared" si="183"/>
        <v>#N/A</v>
      </c>
      <c r="J200" s="2" t="e">
        <f>VLOOKUP(J$1,EMD_Returns!$B:$XFD,MATCH('Headline Attribution'!$B200,EMD_Returns!$8:$8,0)-1,FALSE)/100</f>
        <v>#N/A</v>
      </c>
      <c r="K200" s="85" t="e">
        <f>VLOOKUP(K$1,EMD_Returns!$B:$XFD,MATCH('Headline Attribution'!$B200,EMD_Returns!$32:$32,0)-1,FALSE)/100</f>
        <v>#N/A</v>
      </c>
      <c r="L200" s="2">
        <f t="shared" si="171"/>
        <v>0</v>
      </c>
      <c r="M200" s="2" t="e">
        <f t="shared" si="172"/>
        <v>#N/A</v>
      </c>
      <c r="N200" s="2" t="e">
        <f t="shared" si="173"/>
        <v>#N/A</v>
      </c>
      <c r="O200" s="2" t="e">
        <f t="array" ref="O200">(PRODUCT($J$2:J200+1))-1</f>
        <v>#N/A</v>
      </c>
      <c r="P200" s="2" t="e">
        <f t="array" ref="P200">(PRODUCT($K$2:K200+1))-1</f>
        <v>#N/A</v>
      </c>
      <c r="Q200" s="69" t="e">
        <f t="shared" si="174"/>
        <v>#N/A</v>
      </c>
      <c r="R200" s="69" t="e">
        <f t="shared" si="175"/>
        <v>#N/A</v>
      </c>
      <c r="T200" s="3" t="e">
        <f t="shared" si="184"/>
        <v>#N/A</v>
      </c>
      <c r="U200" s="70" t="e">
        <f>VLOOKUP(U$1,Market_Values!B:XFD,MATCH('Headline Attribution'!$B200,EMD_Returns!$8:$8,0)-1,FALSE)</f>
        <v>#N/A</v>
      </c>
      <c r="V200" s="70" t="e">
        <f>VLOOKUP(V$1,Market_Values!$B:$XFD,MATCH('Headline Attribution'!$B200,EMD_Returns!$8:$8,0)-1,FALSE)</f>
        <v>#N/A</v>
      </c>
      <c r="W200" s="70" t="e">
        <f>VLOOKUP(W$1,Market_Values!$B:$XFD,MATCH('Headline Attribution'!$B200,EMD_Returns!$8:$8,0)-1,FALSE)</f>
        <v>#N/A</v>
      </c>
      <c r="X200" s="70" t="e">
        <f>VLOOKUP(X$1,Market_Values!$B:$XFD,MATCH('Headline Attribution'!$B200,EMD_Returns!$8:$8,0)-1,FALSE)</f>
        <v>#N/A</v>
      </c>
      <c r="Y200" s="70"/>
      <c r="Z200" s="71"/>
      <c r="AA200" s="3" t="e">
        <f t="shared" si="185"/>
        <v>#N/A</v>
      </c>
      <c r="AB200" s="72" t="e">
        <f t="shared" si="208"/>
        <v>#N/A</v>
      </c>
      <c r="AC200" s="72" t="e">
        <f t="shared" si="209"/>
        <v>#N/A</v>
      </c>
      <c r="AD200" s="72" t="e">
        <f t="shared" si="210"/>
        <v>#N/A</v>
      </c>
      <c r="AE200" s="72" t="e">
        <f t="shared" si="211"/>
        <v>#N/A</v>
      </c>
      <c r="AF200" s="72"/>
      <c r="AG200" s="2"/>
      <c r="AH200" s="9" t="e">
        <f t="shared" si="186"/>
        <v>#N/A</v>
      </c>
      <c r="AI200" s="2" t="e">
        <f t="array" ref="AI200">PRODUCT(AB$2:AB200+1)-1</f>
        <v>#N/A</v>
      </c>
      <c r="AJ200" s="2" t="e">
        <f t="array" ref="AJ200">PRODUCT($AC$2:AC200+1)-1</f>
        <v>#N/A</v>
      </c>
      <c r="AK200" s="2" t="e" cm="1">
        <f t="array" ref="AK200">PRODUCT($AD$119:AD200+1)-1</f>
        <v>#N/A</v>
      </c>
      <c r="AL200" s="2" t="e">
        <f t="array" ref="AL200">PRODUCT(AE$2:AE200+1)-1</f>
        <v>#N/A</v>
      </c>
      <c r="AM200" s="2"/>
      <c r="AN200" s="2"/>
      <c r="AO200" s="3" t="e">
        <f t="shared" si="187"/>
        <v>#N/A</v>
      </c>
      <c r="AP200" s="2" t="e">
        <f t="shared" si="212"/>
        <v>#N/A</v>
      </c>
      <c r="AQ200" s="2">
        <f t="shared" si="188"/>
        <v>0</v>
      </c>
      <c r="AR200" s="2" t="e">
        <f t="shared" si="213"/>
        <v>#N/A</v>
      </c>
      <c r="AS200" s="2" t="e">
        <f t="shared" si="176"/>
        <v>#N/A</v>
      </c>
      <c r="AT200" s="2" t="e">
        <f t="array" ref="AT200">PRODUCT($AP$2:AP200+1)-1</f>
        <v>#N/A</v>
      </c>
      <c r="AU200" s="2" t="e">
        <f t="shared" si="189"/>
        <v>#N/A</v>
      </c>
      <c r="AV200" s="69" t="e">
        <f t="shared" si="177"/>
        <v>#N/A</v>
      </c>
      <c r="AW200" s="69" t="e">
        <f t="shared" si="190"/>
        <v>#N/A</v>
      </c>
      <c r="AX200" s="2"/>
      <c r="AY200" s="2" t="e">
        <f t="shared" si="222"/>
        <v>#N/A</v>
      </c>
      <c r="AZ200" s="2" t="e">
        <f t="shared" si="223"/>
        <v>#N/A</v>
      </c>
      <c r="BA200" s="2" t="e">
        <f t="shared" si="178"/>
        <v>#N/A</v>
      </c>
      <c r="BB200" s="2" t="e">
        <f t="shared" si="224"/>
        <v>#N/A</v>
      </c>
      <c r="BC200" s="2"/>
      <c r="BD200" s="78" t="e">
        <f t="shared" si="191"/>
        <v>#N/A</v>
      </c>
      <c r="BE200" s="2" t="e">
        <f t="shared" si="225"/>
        <v>#N/A</v>
      </c>
      <c r="BF200" s="72" t="e">
        <f t="shared" si="214"/>
        <v>#N/A</v>
      </c>
      <c r="BG200" s="2" t="e" cm="1">
        <f t="array" ref="BG200">(PRODUCT(BF$2:BF200+1))-1</f>
        <v>#N/A</v>
      </c>
      <c r="BH200" s="72" t="e">
        <f t="shared" si="215"/>
        <v>#N/A</v>
      </c>
      <c r="BI200" s="73" t="e">
        <f t="shared" si="216"/>
        <v>#N/A</v>
      </c>
      <c r="BJ200" s="74" t="e">
        <f>SUM($BI$2:BI200)</f>
        <v>#N/A</v>
      </c>
      <c r="BK200" s="72" t="e">
        <f t="shared" si="192"/>
        <v>#N/A</v>
      </c>
      <c r="BL200" s="2" t="e">
        <f>SUM($BK$2:BK200)</f>
        <v>#N/A</v>
      </c>
      <c r="BM200" s="2"/>
      <c r="BN200" s="79" t="e">
        <f t="shared" si="193"/>
        <v>#N/A</v>
      </c>
      <c r="BO200" s="2" t="e">
        <f t="array" ref="BO200">(PRODUCT(AB$2:AB200+1)-1)-(PRODUCT($K$2:$K200+1)-1)</f>
        <v>#N/A</v>
      </c>
      <c r="BP200" s="2" t="e">
        <f t="array" ref="BP200">AJ200-(PRODUCT($K$2:K200+1)-1)</f>
        <v>#N/A</v>
      </c>
      <c r="BQ200" s="2" t="e" cm="1">
        <f t="array" ref="BQ200">AK200-(PRODUCT($L$2:L200+1)-1)</f>
        <v>#N/A</v>
      </c>
      <c r="BR200" s="2" t="e">
        <f t="array" ref="BR200">(PRODUCT(AE$2:AE200+1)-1)-(PRODUCT($K$2:$K200+1)-1)</f>
        <v>#N/A</v>
      </c>
      <c r="BS200" s="2"/>
      <c r="BT200" s="3" t="e">
        <f t="shared" si="194"/>
        <v>#N/A</v>
      </c>
      <c r="BU200" s="2" t="e">
        <f t="shared" si="195"/>
        <v>#N/A</v>
      </c>
      <c r="BV200" s="2" t="e">
        <f t="shared" si="196"/>
        <v>#N/A</v>
      </c>
      <c r="BW200" s="2" t="e" cm="1">
        <f t="array" ref="BW200">PRODUCT($BU$2:BU200+1)-1</f>
        <v>#N/A</v>
      </c>
      <c r="BX200" s="2" t="e">
        <f t="array" ref="BX200">BW200-(PRODUCT($K$2:K200+1)-1)</f>
        <v>#N/A</v>
      </c>
      <c r="BY200" s="2" t="e">
        <f t="shared" si="197"/>
        <v>#N/A</v>
      </c>
      <c r="BZ200" s="2"/>
      <c r="CC200" s="3">
        <v>44928</v>
      </c>
      <c r="CD200" s="2">
        <v>2.4748545220707498E-3</v>
      </c>
      <c r="CE200" s="2">
        <v>0</v>
      </c>
      <c r="CF200" s="2" t="e">
        <f>NA()</f>
        <v>#N/A</v>
      </c>
      <c r="CG200" s="2">
        <v>-8.3364638728933294E-5</v>
      </c>
      <c r="CH200" s="2">
        <v>4.0541910199665132E-4</v>
      </c>
      <c r="CJ200" s="9">
        <f t="shared" si="198"/>
        <v>44928</v>
      </c>
      <c r="CK200" s="2">
        <f t="array" ref="CK200">PRODUCT(CD$2:CD200+1)-1</f>
        <v>-4.358858092916873E-2</v>
      </c>
      <c r="CL200" s="2">
        <f t="array" ref="CL200">PRODUCT(CE$2:CE200+1)-1</f>
        <v>-3.6167679027183208E-2</v>
      </c>
      <c r="CM200" s="2"/>
      <c r="CN200" s="2">
        <f t="array" ref="CN200">PRODUCT(CG$2:CG200+1)-1</f>
        <v>-8.7485931049453902E-2</v>
      </c>
      <c r="CO200" s="2">
        <f t="array" ref="CO200">PRODUCT(CH$2:CH200+1)-1</f>
        <v>-9.6283895635138506E-2</v>
      </c>
      <c r="CQ200" s="9">
        <f t="shared" si="199"/>
        <v>44928</v>
      </c>
      <c r="CR200" s="72">
        <f t="shared" si="200"/>
        <v>5.2695314705969776E-2</v>
      </c>
      <c r="CS200" s="72">
        <f t="shared" si="201"/>
        <v>6.0116216607955297E-2</v>
      </c>
      <c r="CT200" s="72"/>
      <c r="CU200" s="72">
        <f t="shared" si="202"/>
        <v>8.7979645856846034E-3</v>
      </c>
      <c r="CV200" s="72"/>
      <c r="CW200" s="3">
        <f t="shared" si="203"/>
        <v>44928</v>
      </c>
      <c r="CX200" s="75">
        <f t="shared" si="217"/>
        <v>90.922336950345425</v>
      </c>
      <c r="CY200" s="75">
        <f t="shared" si="218"/>
        <v>89.974000832728123</v>
      </c>
      <c r="CZ200" s="75">
        <f t="shared" si="219"/>
        <v>101.05401127974778</v>
      </c>
      <c r="DA200" s="72">
        <f>(CZ200/MAX($CZ$2:CZ200))-1</f>
        <v>-4.5966163776905988E-3</v>
      </c>
      <c r="DC200" s="3">
        <f t="shared" si="204"/>
        <v>44928</v>
      </c>
      <c r="DD200" s="2">
        <f t="shared" si="205"/>
        <v>2.0694354200740984E-3</v>
      </c>
      <c r="DE200" s="2">
        <f t="shared" si="206"/>
        <v>-4.0541910199665132E-4</v>
      </c>
      <c r="DF200" s="2" t="e">
        <f>NA()</f>
        <v>#N/A</v>
      </c>
      <c r="DG200" s="2">
        <f t="shared" si="207"/>
        <v>-4.8878374072558461E-4</v>
      </c>
      <c r="DH200" s="69"/>
      <c r="DI200" s="3">
        <f t="shared" si="179"/>
        <v>44928</v>
      </c>
      <c r="DJ200" s="2">
        <f t="shared" si="180"/>
        <v>3.8119922819564028E-2</v>
      </c>
      <c r="DK200" s="2">
        <f t="shared" si="181"/>
        <v>3.9787926135862288E-2</v>
      </c>
      <c r="DL200" s="2" t="e">
        <f>NA()</f>
        <v>#N/A</v>
      </c>
      <c r="DM200" s="2">
        <f t="shared" si="182"/>
        <v>1.3408773951015066E-2</v>
      </c>
      <c r="DO200" s="2">
        <f t="shared" si="220"/>
        <v>1.9743608436060853E-2</v>
      </c>
      <c r="DP200" s="72">
        <f t="shared" si="221"/>
        <v>-4.8878374072558461E-4</v>
      </c>
      <c r="DQ200" s="72">
        <v>1.0999999999999999E-2</v>
      </c>
      <c r="DR200" s="72">
        <f t="shared" si="226"/>
        <v>-2.7232211200872795E-4</v>
      </c>
      <c r="DS200" s="2" cm="1">
        <f t="array" ref="DS200">PRODUCT($DR$68:DR200+1)-1</f>
        <v>1.0723775485903531E-3</v>
      </c>
      <c r="DT200" s="2" cm="1">
        <f t="array" ref="DT200">PRODUCT($DP$68:DP200+1)-1</f>
        <v>9.7287543307000846E-4</v>
      </c>
      <c r="DU200" s="72">
        <f>DS200-MAX($DS$68:DS200)</f>
        <v>-2.8120707710868054E-3</v>
      </c>
    </row>
    <row r="201" spans="1:125" x14ac:dyDescent="0.3">
      <c r="A201" s="3" t="e">
        <f t="shared" ref="A201:A211" si="227">DATEVALUE(TRIM(MID(SUBSTITUTE(B201," ",REPT(" ",LEN(B201))), (3-1)*LEN(B201)+1, LEN(B201))))</f>
        <v>#N/A</v>
      </c>
      <c r="B201" s="47" t="e">
        <f>NA()</f>
        <v>#N/A</v>
      </c>
      <c r="C201" s="2" t="e">
        <f>VLOOKUP(C$1,EMD_Returns!$B:$XFD,MATCH('Headline Attribution'!$B201,EMD_Returns!$8:$8,0)-1,FALSE)/100</f>
        <v>#N/A</v>
      </c>
      <c r="D201" s="2" t="e">
        <f>VLOOKUP(D$1,EMD_Returns!$B:$XFD,MATCH('Headline Attribution'!$B201,EMD_Returns!$8:$8,0)-1,FALSE)/100</f>
        <v>#N/A</v>
      </c>
      <c r="E201" s="2" t="e">
        <f>VLOOKUP(E$1,EMD_Returns!$B:$XFD,MATCH('Headline Attribution'!$B201,EMD_Returns!$8:$8,0)-1,FALSE)/100</f>
        <v>#N/A</v>
      </c>
      <c r="F201" s="2" t="e">
        <f>VLOOKUP(F$1,EMD_Returns!$B:$XFD,MATCH('Headline Attribution'!$B201,EMD_Returns!$8:$8,0)-1,FALSE)/100</f>
        <v>#N/A</v>
      </c>
      <c r="G201" s="2"/>
      <c r="I201" s="9" t="e">
        <f t="shared" si="183"/>
        <v>#N/A</v>
      </c>
      <c r="J201" s="2" t="e">
        <f>VLOOKUP(J$1,EMD_Returns!$B:$XFD,MATCH('Headline Attribution'!$B201,EMD_Returns!$8:$8,0)-1,FALSE)/100</f>
        <v>#N/A</v>
      </c>
      <c r="K201" s="85" t="e">
        <f>VLOOKUP(K$1,EMD_Returns!$B:$XFD,MATCH('Headline Attribution'!$B201,EMD_Returns!$32:$32,0)-1,FALSE)/100</f>
        <v>#N/A</v>
      </c>
      <c r="L201" s="2">
        <f t="shared" ref="L201:L211" si="228">IF(ISNUMBER(K201),J201-K201,0)</f>
        <v>0</v>
      </c>
      <c r="M201" s="2" t="e">
        <f t="shared" ref="M201:M211" si="229">O201-P201</f>
        <v>#N/A</v>
      </c>
      <c r="N201" s="2" t="e">
        <f t="shared" ref="N201:N211" si="230">IF(ISNUMBER(J202),NA(),M201)</f>
        <v>#N/A</v>
      </c>
      <c r="O201" s="2" t="e">
        <f t="array" ref="O201">(PRODUCT($J$2:J201+1))-1</f>
        <v>#N/A</v>
      </c>
      <c r="P201" s="2" t="e">
        <f t="array" ref="P201">(PRODUCT($K$2:K201+1))-1</f>
        <v>#N/A</v>
      </c>
      <c r="Q201" s="69" t="e">
        <f t="shared" ref="Q201:Q211" si="231">(J201+1)*Q200</f>
        <v>#N/A</v>
      </c>
      <c r="R201" s="69" t="e">
        <f t="shared" ref="R201:R211" si="232">(K201+1)*R200</f>
        <v>#N/A</v>
      </c>
      <c r="T201" s="3" t="e">
        <f t="shared" si="184"/>
        <v>#N/A</v>
      </c>
      <c r="U201" s="70" t="e">
        <f>VLOOKUP(U$1,Market_Values!B:XFD,MATCH('Headline Attribution'!$B201,EMD_Returns!$8:$8,0)-1,FALSE)</f>
        <v>#N/A</v>
      </c>
      <c r="V201" s="70" t="e">
        <f>VLOOKUP(V$1,Market_Values!$B:$XFD,MATCH('Headline Attribution'!$B201,EMD_Returns!$8:$8,0)-1,FALSE)</f>
        <v>#N/A</v>
      </c>
      <c r="W201" s="70" t="e">
        <f>VLOOKUP(W$1,Market_Values!$B:$XFD,MATCH('Headline Attribution'!$B201,EMD_Returns!$8:$8,0)-1,FALSE)</f>
        <v>#N/A</v>
      </c>
      <c r="X201" s="70" t="e">
        <f>VLOOKUP(X$1,Market_Values!$B:$XFD,MATCH('Headline Attribution'!$B201,EMD_Returns!$8:$8,0)-1,FALSE)</f>
        <v>#N/A</v>
      </c>
      <c r="Y201" s="70"/>
      <c r="Z201" s="71"/>
      <c r="AA201" s="3" t="e">
        <f t="shared" si="185"/>
        <v>#N/A</v>
      </c>
      <c r="AB201" s="72" t="e">
        <f t="shared" si="208"/>
        <v>#N/A</v>
      </c>
      <c r="AC201" s="72" t="e">
        <f t="shared" si="209"/>
        <v>#N/A</v>
      </c>
      <c r="AD201" s="72" t="e">
        <f t="shared" si="210"/>
        <v>#N/A</v>
      </c>
      <c r="AE201" s="72" t="e">
        <f t="shared" si="211"/>
        <v>#N/A</v>
      </c>
      <c r="AF201" s="72"/>
      <c r="AG201" s="2"/>
      <c r="AH201" s="9" t="e">
        <f t="shared" si="186"/>
        <v>#N/A</v>
      </c>
      <c r="AI201" s="2" t="e">
        <f t="array" ref="AI201">PRODUCT(AB$2:AB201+1)-1</f>
        <v>#N/A</v>
      </c>
      <c r="AJ201" s="2" t="e">
        <f t="array" ref="AJ201">PRODUCT($AC$2:AC201+1)-1</f>
        <v>#N/A</v>
      </c>
      <c r="AK201" s="2" t="e" cm="1">
        <f t="array" ref="AK201">PRODUCT($AD$119:AD201+1)-1</f>
        <v>#N/A</v>
      </c>
      <c r="AL201" s="2" t="e">
        <f t="array" ref="AL201">PRODUCT(AE$2:AE201+1)-1</f>
        <v>#N/A</v>
      </c>
      <c r="AM201" s="2"/>
      <c r="AN201" s="2"/>
      <c r="AO201" s="3" t="e">
        <f t="shared" si="187"/>
        <v>#N/A</v>
      </c>
      <c r="AP201" s="2" t="e">
        <f t="shared" si="212"/>
        <v>#N/A</v>
      </c>
      <c r="AQ201" s="2">
        <f t="shared" si="188"/>
        <v>0</v>
      </c>
      <c r="AR201" s="2" t="e">
        <f t="shared" si="213"/>
        <v>#N/A</v>
      </c>
      <c r="AS201" s="2" t="e">
        <f t="shared" ref="AS201:AS211" si="233">IF(ISNUMBER(AP202),NA(),AR201)</f>
        <v>#N/A</v>
      </c>
      <c r="AT201" s="2" t="e">
        <f t="array" ref="AT201">PRODUCT($AP$2:AP201+1)-1</f>
        <v>#N/A</v>
      </c>
      <c r="AU201" s="2" t="e">
        <f t="shared" si="189"/>
        <v>#N/A</v>
      </c>
      <c r="AV201" s="69" t="e">
        <f t="shared" ref="AV201:AV211" si="234">(AP201+1)*AV200</f>
        <v>#N/A</v>
      </c>
      <c r="AW201" s="69" t="e">
        <f t="shared" si="190"/>
        <v>#N/A</v>
      </c>
      <c r="AX201" s="2"/>
      <c r="AY201" s="2" t="e">
        <f t="shared" si="222"/>
        <v>#N/A</v>
      </c>
      <c r="AZ201" s="2" t="e">
        <f t="shared" si="223"/>
        <v>#N/A</v>
      </c>
      <c r="BA201" s="2" t="e">
        <f t="shared" ref="BA201:BA211" si="235">AZ201-AY201</f>
        <v>#N/A</v>
      </c>
      <c r="BB201" s="2" t="e">
        <f t="shared" si="224"/>
        <v>#N/A</v>
      </c>
      <c r="BC201" s="2"/>
      <c r="BD201" s="78" t="e">
        <f t="shared" si="191"/>
        <v>#N/A</v>
      </c>
      <c r="BE201" s="2" t="e">
        <f t="shared" si="225"/>
        <v>#N/A</v>
      </c>
      <c r="BF201" s="72" t="e">
        <f t="shared" si="214"/>
        <v>#N/A</v>
      </c>
      <c r="BG201" s="2" t="e" cm="1">
        <f t="array" ref="BG201">(PRODUCT(BF$2:BF201+1))-1</f>
        <v>#N/A</v>
      </c>
      <c r="BH201" s="72" t="e">
        <f t="shared" si="215"/>
        <v>#N/A</v>
      </c>
      <c r="BI201" s="73" t="e">
        <f t="shared" si="216"/>
        <v>#N/A</v>
      </c>
      <c r="BJ201" s="74" t="e">
        <f>SUM($BI$2:BI201)</f>
        <v>#N/A</v>
      </c>
      <c r="BK201" s="72" t="e">
        <f t="shared" si="192"/>
        <v>#N/A</v>
      </c>
      <c r="BL201" s="2" t="e">
        <f>SUM($BK$2:BK201)</f>
        <v>#N/A</v>
      </c>
      <c r="BM201" s="2"/>
      <c r="BN201" s="79" t="e">
        <f t="shared" si="193"/>
        <v>#N/A</v>
      </c>
      <c r="BO201" s="2" t="e">
        <f t="array" ref="BO201">(PRODUCT(AB$2:AB201+1)-1)-(PRODUCT($K$2:$K201+1)-1)</f>
        <v>#N/A</v>
      </c>
      <c r="BP201" s="2" t="e">
        <f t="array" ref="BP201">AJ201-(PRODUCT($K$2:K201+1)-1)</f>
        <v>#N/A</v>
      </c>
      <c r="BQ201" s="2" t="e" cm="1">
        <f t="array" ref="BQ201">AK201-(PRODUCT($L$2:L201+1)-1)</f>
        <v>#N/A</v>
      </c>
      <c r="BR201" s="2" t="e">
        <f t="array" ref="BR201">(PRODUCT(AE$2:AE201+1)-1)-(PRODUCT($K$2:$K201+1)-1)</f>
        <v>#N/A</v>
      </c>
      <c r="BS201" s="2"/>
      <c r="BT201" s="3" t="e">
        <f t="shared" si="194"/>
        <v>#N/A</v>
      </c>
      <c r="BU201" s="2" t="e">
        <f t="shared" si="195"/>
        <v>#N/A</v>
      </c>
      <c r="BV201" s="2" t="e">
        <f t="shared" si="196"/>
        <v>#N/A</v>
      </c>
      <c r="BW201" s="2" t="e" cm="1">
        <f t="array" ref="BW201">PRODUCT($BU$2:BU201+1)-1</f>
        <v>#N/A</v>
      </c>
      <c r="BX201" s="2" t="e">
        <f t="array" ref="BX201">BW201-(PRODUCT($K$2:K201+1)-1)</f>
        <v>#N/A</v>
      </c>
      <c r="BY201" s="2" t="e">
        <f t="shared" si="197"/>
        <v>#N/A</v>
      </c>
      <c r="BZ201" s="2"/>
      <c r="CC201" s="3">
        <v>44929</v>
      </c>
      <c r="CD201" s="2">
        <v>6.4656345914926305E-4</v>
      </c>
      <c r="CE201" s="2">
        <v>4.93369130877497E-4</v>
      </c>
      <c r="CF201" s="2" t="e">
        <f>NA()</f>
        <v>#N/A</v>
      </c>
      <c r="CG201" s="2">
        <v>2.8094899486732498E-3</v>
      </c>
      <c r="CH201" s="2">
        <v>2.458545810678503E-3</v>
      </c>
      <c r="CJ201" s="9">
        <f t="shared" si="198"/>
        <v>44929</v>
      </c>
      <c r="CK201" s="2">
        <f t="array" ref="CK201">PRODUCT(CD$2:CD201+1)-1</f>
        <v>-4.2970200253684476E-2</v>
      </c>
      <c r="CL201" s="2">
        <f t="array" ref="CL201">PRODUCT(CE$2:CE201+1)-1</f>
        <v>-3.5692153912673219E-2</v>
      </c>
      <c r="CM201" s="2"/>
      <c r="CN201" s="2">
        <f t="array" ref="CN201">PRODUCT(CG$2:CG201+1)-1</f>
        <v>-8.4922231944714377E-2</v>
      </c>
      <c r="CO201" s="2">
        <f t="array" ref="CO201">PRODUCT(CH$2:CH201+1)-1</f>
        <v>-9.4062068192709569E-2</v>
      </c>
      <c r="CQ201" s="9">
        <f t="shared" si="199"/>
        <v>44929</v>
      </c>
      <c r="CR201" s="72">
        <f t="shared" si="200"/>
        <v>5.1091867939025093E-2</v>
      </c>
      <c r="CS201" s="72">
        <f t="shared" si="201"/>
        <v>5.836991428003635E-2</v>
      </c>
      <c r="CT201" s="72"/>
      <c r="CU201" s="72">
        <f t="shared" si="202"/>
        <v>9.1398362479951922E-3</v>
      </c>
      <c r="CV201" s="72"/>
      <c r="CW201" s="3">
        <f t="shared" si="203"/>
        <v>44929</v>
      </c>
      <c r="CX201" s="75">
        <f t="shared" si="217"/>
        <v>91.177782342117297</v>
      </c>
      <c r="CY201" s="75">
        <f t="shared" si="218"/>
        <v>90.195206035545411</v>
      </c>
      <c r="CZ201" s="75">
        <f t="shared" si="219"/>
        <v>101.08938861582584</v>
      </c>
      <c r="DA201" s="72">
        <f>(CZ201/MAX($CZ$2:CZ201))-1</f>
        <v>-4.2481421351574511E-3</v>
      </c>
      <c r="DC201" s="3">
        <f t="shared" si="204"/>
        <v>44929</v>
      </c>
      <c r="DD201" s="2">
        <f t="shared" si="205"/>
        <v>-1.8119823515292399E-3</v>
      </c>
      <c r="DE201" s="2">
        <f t="shared" si="206"/>
        <v>-1.9651766798010062E-3</v>
      </c>
      <c r="DF201" s="2" t="e">
        <f>NA()</f>
        <v>#N/A</v>
      </c>
      <c r="DG201" s="2">
        <f t="shared" si="207"/>
        <v>3.5094413799474687E-4</v>
      </c>
      <c r="DH201" s="69"/>
      <c r="DI201" s="3">
        <f t="shared" si="179"/>
        <v>44929</v>
      </c>
      <c r="DJ201" s="2">
        <f t="shared" si="180"/>
        <v>3.7169266658392625E-2</v>
      </c>
      <c r="DK201" s="2">
        <f t="shared" si="181"/>
        <v>4.0193646023200962E-2</v>
      </c>
      <c r="DL201" s="2" t="e">
        <f>NA()</f>
        <v>#N/A</v>
      </c>
      <c r="DM201" s="2">
        <f t="shared" si="182"/>
        <v>1.3100589117086886E-2</v>
      </c>
      <c r="DO201" s="2">
        <f t="shared" si="220"/>
        <v>1.9694226543614267E-2</v>
      </c>
      <c r="DP201" s="72">
        <f t="shared" si="221"/>
        <v>3.5094413799474687E-4</v>
      </c>
      <c r="DQ201" s="72">
        <v>1.0999999999999999E-2</v>
      </c>
      <c r="DR201" s="72">
        <f t="shared" si="226"/>
        <v>1.960161019470918E-4</v>
      </c>
      <c r="DS201" s="2" cm="1">
        <f t="array" ref="DS201">PRODUCT($DR$68:DR201+1)-1</f>
        <v>1.2686038538043398E-3</v>
      </c>
      <c r="DT201" s="2" cm="1">
        <f t="array" ref="DT201">PRODUCT($DP$68:DP201+1)-1</f>
        <v>1.3241609959950829E-3</v>
      </c>
      <c r="DU201" s="72">
        <f>DS201-MAX($DS$68:DS201)</f>
        <v>-2.6158444658728186E-3</v>
      </c>
    </row>
    <row r="202" spans="1:125" x14ac:dyDescent="0.3">
      <c r="A202" s="3" t="e">
        <f t="shared" si="227"/>
        <v>#N/A</v>
      </c>
      <c r="B202" s="47" t="e">
        <f>NA()</f>
        <v>#N/A</v>
      </c>
      <c r="C202" s="2" t="e">
        <f>VLOOKUP(C$1,EMD_Returns!$B:$XFD,MATCH('Headline Attribution'!$B202,EMD_Returns!$8:$8,0)-1,FALSE)/100</f>
        <v>#N/A</v>
      </c>
      <c r="D202" s="2" t="e">
        <f>VLOOKUP(D$1,EMD_Returns!$B:$XFD,MATCH('Headline Attribution'!$B202,EMD_Returns!$8:$8,0)-1,FALSE)/100</f>
        <v>#N/A</v>
      </c>
      <c r="E202" s="2" t="e">
        <f>VLOOKUP(E$1,EMD_Returns!$B:$XFD,MATCH('Headline Attribution'!$B202,EMD_Returns!$8:$8,0)-1,FALSE)/100</f>
        <v>#N/A</v>
      </c>
      <c r="F202" s="2" t="e">
        <f>VLOOKUP(F$1,EMD_Returns!$B:$XFD,MATCH('Headline Attribution'!$B202,EMD_Returns!$8:$8,0)-1,FALSE)/100</f>
        <v>#N/A</v>
      </c>
      <c r="G202" s="2"/>
      <c r="I202" s="9" t="e">
        <f t="shared" si="183"/>
        <v>#N/A</v>
      </c>
      <c r="J202" s="2" t="e">
        <f>VLOOKUP(J$1,EMD_Returns!$B:$XFD,MATCH('Headline Attribution'!$B202,EMD_Returns!$8:$8,0)-1,FALSE)/100</f>
        <v>#N/A</v>
      </c>
      <c r="K202" s="85" t="e">
        <f>VLOOKUP(K$1,EMD_Returns!$B:$XFD,MATCH('Headline Attribution'!$B202,EMD_Returns!$32:$32,0)-1,FALSE)/100</f>
        <v>#N/A</v>
      </c>
      <c r="L202" s="2">
        <f t="shared" si="228"/>
        <v>0</v>
      </c>
      <c r="M202" s="2" t="e">
        <f t="shared" si="229"/>
        <v>#N/A</v>
      </c>
      <c r="N202" s="2" t="e">
        <f t="shared" si="230"/>
        <v>#N/A</v>
      </c>
      <c r="O202" s="2" t="e">
        <f t="array" ref="O202">(PRODUCT($J$2:J202+1))-1</f>
        <v>#N/A</v>
      </c>
      <c r="P202" s="2" t="e">
        <f t="array" ref="P202">(PRODUCT($K$2:K202+1))-1</f>
        <v>#N/A</v>
      </c>
      <c r="Q202" s="69" t="e">
        <f t="shared" si="231"/>
        <v>#N/A</v>
      </c>
      <c r="R202" s="69" t="e">
        <f t="shared" si="232"/>
        <v>#N/A</v>
      </c>
      <c r="T202" s="3" t="e">
        <f t="shared" si="184"/>
        <v>#N/A</v>
      </c>
      <c r="U202" s="70" t="e">
        <f>VLOOKUP(U$1,Market_Values!B:XFD,MATCH('Headline Attribution'!$B202,EMD_Returns!$8:$8,0)-1,FALSE)</f>
        <v>#N/A</v>
      </c>
      <c r="V202" s="70" t="e">
        <f>VLOOKUP(V$1,Market_Values!$B:$XFD,MATCH('Headline Attribution'!$B202,EMD_Returns!$8:$8,0)-1,FALSE)</f>
        <v>#N/A</v>
      </c>
      <c r="W202" s="70" t="e">
        <f>VLOOKUP(W$1,Market_Values!$B:$XFD,MATCH('Headline Attribution'!$B202,EMD_Returns!$8:$8,0)-1,FALSE)</f>
        <v>#N/A</v>
      </c>
      <c r="X202" s="70" t="e">
        <f>VLOOKUP(X$1,Market_Values!$B:$XFD,MATCH('Headline Attribution'!$B202,EMD_Returns!$8:$8,0)-1,FALSE)</f>
        <v>#N/A</v>
      </c>
      <c r="Y202" s="70"/>
      <c r="Z202" s="71"/>
      <c r="AA202" s="3" t="e">
        <f t="shared" si="185"/>
        <v>#N/A</v>
      </c>
      <c r="AB202" s="72" t="e">
        <f t="shared" si="208"/>
        <v>#N/A</v>
      </c>
      <c r="AC202" s="72" t="e">
        <f t="shared" si="209"/>
        <v>#N/A</v>
      </c>
      <c r="AD202" s="72" t="e">
        <f t="shared" si="210"/>
        <v>#N/A</v>
      </c>
      <c r="AE202" s="72" t="e">
        <f t="shared" si="211"/>
        <v>#N/A</v>
      </c>
      <c r="AF202" s="72"/>
      <c r="AG202" s="2"/>
      <c r="AH202" s="9" t="e">
        <f t="shared" si="186"/>
        <v>#N/A</v>
      </c>
      <c r="AI202" s="2" t="e">
        <f t="array" ref="AI202">PRODUCT(AB$2:AB202+1)-1</f>
        <v>#N/A</v>
      </c>
      <c r="AJ202" s="2" t="e">
        <f t="array" ref="AJ202">PRODUCT($AC$2:AC202+1)-1</f>
        <v>#N/A</v>
      </c>
      <c r="AK202" s="2" t="e" cm="1">
        <f t="array" ref="AK202">PRODUCT($AD$119:AD202+1)-1</f>
        <v>#N/A</v>
      </c>
      <c r="AL202" s="2" t="e">
        <f t="array" ref="AL202">PRODUCT(AE$2:AE202+1)-1</f>
        <v>#N/A</v>
      </c>
      <c r="AM202" s="2"/>
      <c r="AN202" s="2"/>
      <c r="AO202" s="3" t="e">
        <f t="shared" si="187"/>
        <v>#N/A</v>
      </c>
      <c r="AP202" s="2" t="e">
        <f t="shared" si="212"/>
        <v>#N/A</v>
      </c>
      <c r="AQ202" s="2">
        <f t="shared" si="188"/>
        <v>0</v>
      </c>
      <c r="AR202" s="2" t="e">
        <f t="shared" si="213"/>
        <v>#N/A</v>
      </c>
      <c r="AS202" s="2" t="e">
        <f t="shared" si="233"/>
        <v>#N/A</v>
      </c>
      <c r="AT202" s="2" t="e">
        <f t="array" ref="AT202">PRODUCT($AP$2:AP202+1)-1</f>
        <v>#N/A</v>
      </c>
      <c r="AU202" s="2" t="e">
        <f t="shared" si="189"/>
        <v>#N/A</v>
      </c>
      <c r="AV202" s="69" t="e">
        <f t="shared" si="234"/>
        <v>#N/A</v>
      </c>
      <c r="AW202" s="69" t="e">
        <f t="shared" si="190"/>
        <v>#N/A</v>
      </c>
      <c r="AX202" s="2"/>
      <c r="AY202" s="2" t="e">
        <f t="shared" si="222"/>
        <v>#N/A</v>
      </c>
      <c r="AZ202" s="2" t="e">
        <f t="shared" si="223"/>
        <v>#N/A</v>
      </c>
      <c r="BA202" s="2" t="e">
        <f t="shared" si="235"/>
        <v>#N/A</v>
      </c>
      <c r="BB202" s="2" t="e">
        <f t="shared" si="224"/>
        <v>#N/A</v>
      </c>
      <c r="BC202" s="2"/>
      <c r="BD202" s="78" t="e">
        <f t="shared" si="191"/>
        <v>#N/A</v>
      </c>
      <c r="BE202" s="2" t="e">
        <f t="shared" si="225"/>
        <v>#N/A</v>
      </c>
      <c r="BF202" s="72" t="e">
        <f t="shared" si="214"/>
        <v>#N/A</v>
      </c>
      <c r="BG202" s="2" t="e" cm="1">
        <f t="array" ref="BG202">(PRODUCT(BF$2:BF202+1))-1</f>
        <v>#N/A</v>
      </c>
      <c r="BH202" s="72" t="e">
        <f t="shared" si="215"/>
        <v>#N/A</v>
      </c>
      <c r="BI202" s="73" t="e">
        <f t="shared" si="216"/>
        <v>#N/A</v>
      </c>
      <c r="BJ202" s="74" t="e">
        <f>SUM($BI$2:BI202)</f>
        <v>#N/A</v>
      </c>
      <c r="BK202" s="72" t="e">
        <f t="shared" si="192"/>
        <v>#N/A</v>
      </c>
      <c r="BL202" s="2" t="e">
        <f>SUM($BK$2:BK202)</f>
        <v>#N/A</v>
      </c>
      <c r="BM202" s="2"/>
      <c r="BN202" s="79" t="e">
        <f t="shared" si="193"/>
        <v>#N/A</v>
      </c>
      <c r="BO202" s="2" t="e">
        <f t="array" ref="BO202">(PRODUCT(AB$2:AB202+1)-1)-(PRODUCT($K$2:$K202+1)-1)</f>
        <v>#N/A</v>
      </c>
      <c r="BP202" s="2" t="e">
        <f t="array" ref="BP202">AJ202-(PRODUCT($K$2:K202+1)-1)</f>
        <v>#N/A</v>
      </c>
      <c r="BQ202" s="2" t="e" cm="1">
        <f t="array" ref="BQ202">AK202-(PRODUCT($L$2:L202+1)-1)</f>
        <v>#N/A</v>
      </c>
      <c r="BR202" s="2" t="e">
        <f t="array" ref="BR202">(PRODUCT(AE$2:AE202+1)-1)-(PRODUCT($K$2:$K202+1)-1)</f>
        <v>#N/A</v>
      </c>
      <c r="BS202" s="2"/>
      <c r="BT202" s="3" t="e">
        <f t="shared" si="194"/>
        <v>#N/A</v>
      </c>
      <c r="BU202" s="2" t="e">
        <f t="shared" si="195"/>
        <v>#N/A</v>
      </c>
      <c r="BV202" s="2" t="e">
        <f t="shared" si="196"/>
        <v>#N/A</v>
      </c>
      <c r="BW202" s="2" t="e" cm="1">
        <f t="array" ref="BW202">PRODUCT($BU$2:BU202+1)-1</f>
        <v>#N/A</v>
      </c>
      <c r="BX202" s="2" t="e">
        <f t="array" ref="BX202">BW202-(PRODUCT($K$2:K202+1)-1)</f>
        <v>#N/A</v>
      </c>
      <c r="BY202" s="2" t="e">
        <f t="shared" si="197"/>
        <v>#N/A</v>
      </c>
      <c r="BZ202" s="2"/>
      <c r="CC202" s="3">
        <v>44930</v>
      </c>
      <c r="CD202" s="2">
        <v>4.8983899915238096E-3</v>
      </c>
      <c r="CE202" s="2">
        <v>3.1611612257365102E-3</v>
      </c>
      <c r="CF202" s="2" t="e">
        <f>NA()</f>
        <v>#N/A</v>
      </c>
      <c r="CG202" s="2">
        <v>9.2867623477086401E-3</v>
      </c>
      <c r="CH202" s="2">
        <v>9.9178676584534831E-3</v>
      </c>
      <c r="CJ202" s="9">
        <f t="shared" si="198"/>
        <v>44930</v>
      </c>
      <c r="CK202" s="2">
        <f t="array" ref="CK202">PRODUCT(CD$2:CD202+1)-1</f>
        <v>-3.8282295061017102E-2</v>
      </c>
      <c r="CL202" s="2">
        <f t="array" ref="CL202">PRODUCT(CE$2:CE202+1)-1</f>
        <v>-3.2643821339948476E-2</v>
      </c>
      <c r="CM202" s="2"/>
      <c r="CN202" s="2">
        <f t="array" ref="CN202">PRODUCT(CG$2:CG202+1)-1</f>
        <v>-7.6424122183113341E-2</v>
      </c>
      <c r="CO202" s="2">
        <f t="array" ref="CO202">PRODUCT(CH$2:CH202+1)-1</f>
        <v>-8.5077095678271819E-2</v>
      </c>
      <c r="CQ202" s="9">
        <f t="shared" si="199"/>
        <v>44930</v>
      </c>
      <c r="CR202" s="72">
        <f t="shared" si="200"/>
        <v>4.6794800617254717E-2</v>
      </c>
      <c r="CS202" s="72">
        <f t="shared" si="201"/>
        <v>5.2433274338323343E-2</v>
      </c>
      <c r="CT202" s="72"/>
      <c r="CU202" s="72">
        <f t="shared" si="202"/>
        <v>8.652973495158478E-3</v>
      </c>
      <c r="CV202" s="72"/>
      <c r="CW202" s="3">
        <f t="shared" si="203"/>
        <v>44930</v>
      </c>
      <c r="CX202" s="75">
        <f t="shared" si="217"/>
        <v>92.024528738119642</v>
      </c>
      <c r="CY202" s="75">
        <f t="shared" si="218"/>
        <v>91.089750152432899</v>
      </c>
      <c r="CZ202" s="75">
        <f t="shared" si="219"/>
        <v>101.02621709261739</v>
      </c>
      <c r="DA202" s="72">
        <f>(CZ202/MAX($CZ$2:CZ202))-1</f>
        <v>-4.870394999283767E-3</v>
      </c>
      <c r="DC202" s="3">
        <f t="shared" si="204"/>
        <v>44930</v>
      </c>
      <c r="DD202" s="2">
        <f t="shared" si="205"/>
        <v>-5.0194776669296734E-3</v>
      </c>
      <c r="DE202" s="2">
        <f t="shared" si="206"/>
        <v>-6.7567064327169728E-3</v>
      </c>
      <c r="DF202" s="2" t="e">
        <f>NA()</f>
        <v>#N/A</v>
      </c>
      <c r="DG202" s="2">
        <f t="shared" si="207"/>
        <v>-6.3110531074484291E-4</v>
      </c>
      <c r="DH202" s="69"/>
      <c r="DI202" s="3">
        <f t="shared" si="179"/>
        <v>44930</v>
      </c>
      <c r="DJ202" s="2">
        <f t="shared" si="180"/>
        <v>3.9926825934229519E-2</v>
      </c>
      <c r="DK202" s="2">
        <f t="shared" si="181"/>
        <v>4.5135941238270229E-2</v>
      </c>
      <c r="DL202" s="2" t="e">
        <f>NA()</f>
        <v>#N/A</v>
      </c>
      <c r="DM202" s="2">
        <f t="shared" si="182"/>
        <v>1.3188207557053206E-2</v>
      </c>
      <c r="DO202" s="2">
        <f t="shared" si="220"/>
        <v>1.9600755403140449E-2</v>
      </c>
      <c r="DP202" s="72">
        <f t="shared" si="221"/>
        <v>-6.3110531074484291E-4</v>
      </c>
      <c r="DQ202" s="72">
        <v>1.0999999999999999E-2</v>
      </c>
      <c r="DR202" s="72">
        <f t="shared" si="226"/>
        <v>-3.5417810566020294E-4</v>
      </c>
      <c r="DS202" s="2" cm="1">
        <f t="array" ref="DS202">PRODUCT($DR$68:DR202+1)-1</f>
        <v>9.1397643643431614E-4</v>
      </c>
      <c r="DT202" s="2" cm="1">
        <f t="array" ref="DT202">PRODUCT($DP$68:DP202+1)-1</f>
        <v>6.9222000021329499E-4</v>
      </c>
      <c r="DU202" s="72">
        <f>DS202-MAX($DS$68:DS202)</f>
        <v>-2.9704718832428423E-3</v>
      </c>
    </row>
    <row r="203" spans="1:125" x14ac:dyDescent="0.3">
      <c r="A203" s="3" t="e">
        <f t="shared" si="227"/>
        <v>#N/A</v>
      </c>
      <c r="B203" s="47" t="e">
        <f>NA()</f>
        <v>#N/A</v>
      </c>
      <c r="C203" s="2" t="e">
        <f>VLOOKUP(C$1,EMD_Returns!$B:$XFD,MATCH('Headline Attribution'!$B203,EMD_Returns!$8:$8,0)-1,FALSE)/100</f>
        <v>#N/A</v>
      </c>
      <c r="D203" s="2" t="e">
        <f>VLOOKUP(D$1,EMD_Returns!$B:$XFD,MATCH('Headline Attribution'!$B203,EMD_Returns!$8:$8,0)-1,FALSE)/100</f>
        <v>#N/A</v>
      </c>
      <c r="E203" s="2" t="e">
        <f>VLOOKUP(E$1,EMD_Returns!$B:$XFD,MATCH('Headline Attribution'!$B203,EMD_Returns!$8:$8,0)-1,FALSE)/100</f>
        <v>#N/A</v>
      </c>
      <c r="F203" s="2" t="e">
        <f>VLOOKUP(F$1,EMD_Returns!$B:$XFD,MATCH('Headline Attribution'!$B203,EMD_Returns!$8:$8,0)-1,FALSE)/100</f>
        <v>#N/A</v>
      </c>
      <c r="G203" s="2"/>
      <c r="I203" s="9" t="e">
        <f t="shared" si="183"/>
        <v>#N/A</v>
      </c>
      <c r="J203" s="2" t="e">
        <f>VLOOKUP(J$1,EMD_Returns!$B:$XFD,MATCH('Headline Attribution'!$B203,EMD_Returns!$8:$8,0)-1,FALSE)/100</f>
        <v>#N/A</v>
      </c>
      <c r="K203" s="85" t="e">
        <f>VLOOKUP(K$1,EMD_Returns!$B:$XFD,MATCH('Headline Attribution'!$B203,EMD_Returns!$32:$32,0)-1,FALSE)/100</f>
        <v>#N/A</v>
      </c>
      <c r="L203" s="2">
        <f t="shared" si="228"/>
        <v>0</v>
      </c>
      <c r="M203" s="2" t="e">
        <f t="shared" si="229"/>
        <v>#N/A</v>
      </c>
      <c r="N203" s="2" t="e">
        <f t="shared" si="230"/>
        <v>#N/A</v>
      </c>
      <c r="O203" s="2" t="e">
        <f t="array" ref="O203">(PRODUCT($J$2:J203+1))-1</f>
        <v>#N/A</v>
      </c>
      <c r="P203" s="2" t="e">
        <f t="array" ref="P203">(PRODUCT($K$2:K203+1))-1</f>
        <v>#N/A</v>
      </c>
      <c r="Q203" s="69" t="e">
        <f t="shared" si="231"/>
        <v>#N/A</v>
      </c>
      <c r="R203" s="69" t="e">
        <f t="shared" si="232"/>
        <v>#N/A</v>
      </c>
      <c r="T203" s="3" t="e">
        <f t="shared" si="184"/>
        <v>#N/A</v>
      </c>
      <c r="U203" s="70" t="e">
        <f>VLOOKUP(U$1,Market_Values!B:XFD,MATCH('Headline Attribution'!$B203,EMD_Returns!$8:$8,0)-1,FALSE)</f>
        <v>#N/A</v>
      </c>
      <c r="V203" s="70" t="e">
        <f>VLOOKUP(V$1,Market_Values!$B:$XFD,MATCH('Headline Attribution'!$B203,EMD_Returns!$8:$8,0)-1,FALSE)</f>
        <v>#N/A</v>
      </c>
      <c r="W203" s="70" t="e">
        <f>VLOOKUP(W$1,Market_Values!$B:$XFD,MATCH('Headline Attribution'!$B203,EMD_Returns!$8:$8,0)-1,FALSE)</f>
        <v>#N/A</v>
      </c>
      <c r="X203" s="70" t="e">
        <f>VLOOKUP(X$1,Market_Values!$B:$XFD,MATCH('Headline Attribution'!$B203,EMD_Returns!$8:$8,0)-1,FALSE)</f>
        <v>#N/A</v>
      </c>
      <c r="Y203" s="70"/>
      <c r="Z203" s="71"/>
      <c r="AA203" s="3" t="e">
        <f t="shared" si="185"/>
        <v>#N/A</v>
      </c>
      <c r="AB203" s="72" t="e">
        <f t="shared" si="208"/>
        <v>#N/A</v>
      </c>
      <c r="AC203" s="72" t="e">
        <f t="shared" si="209"/>
        <v>#N/A</v>
      </c>
      <c r="AD203" s="72" t="e">
        <f t="shared" si="210"/>
        <v>#N/A</v>
      </c>
      <c r="AE203" s="72" t="e">
        <f t="shared" si="211"/>
        <v>#N/A</v>
      </c>
      <c r="AF203" s="72"/>
      <c r="AG203" s="2"/>
      <c r="AH203" s="9" t="e">
        <f t="shared" si="186"/>
        <v>#N/A</v>
      </c>
      <c r="AI203" s="2" t="e">
        <f t="array" ref="AI203">PRODUCT(AB$2:AB203+1)-1</f>
        <v>#N/A</v>
      </c>
      <c r="AJ203" s="2" t="e">
        <f t="array" ref="AJ203">PRODUCT($AC$2:AC203+1)-1</f>
        <v>#N/A</v>
      </c>
      <c r="AK203" s="2" t="e" cm="1">
        <f t="array" ref="AK203">PRODUCT($AD$119:AD203+1)-1</f>
        <v>#N/A</v>
      </c>
      <c r="AL203" s="2" t="e">
        <f t="array" ref="AL203">PRODUCT(AE$2:AE203+1)-1</f>
        <v>#N/A</v>
      </c>
      <c r="AM203" s="2"/>
      <c r="AN203" s="2"/>
      <c r="AO203" s="3" t="e">
        <f t="shared" si="187"/>
        <v>#N/A</v>
      </c>
      <c r="AP203" s="2" t="e">
        <f t="shared" si="212"/>
        <v>#N/A</v>
      </c>
      <c r="AQ203" s="2">
        <f t="shared" si="188"/>
        <v>0</v>
      </c>
      <c r="AR203" s="2" t="e">
        <f t="shared" si="213"/>
        <v>#N/A</v>
      </c>
      <c r="AS203" s="2" t="e">
        <f t="shared" si="233"/>
        <v>#N/A</v>
      </c>
      <c r="AT203" s="2" t="e">
        <f t="array" ref="AT203">PRODUCT($AP$2:AP203+1)-1</f>
        <v>#N/A</v>
      </c>
      <c r="AU203" s="2" t="e">
        <f t="shared" si="189"/>
        <v>#N/A</v>
      </c>
      <c r="AV203" s="69" t="e">
        <f t="shared" si="234"/>
        <v>#N/A</v>
      </c>
      <c r="AW203" s="69" t="e">
        <f t="shared" si="190"/>
        <v>#N/A</v>
      </c>
      <c r="AX203" s="2"/>
      <c r="AY203" s="2" t="e">
        <f t="shared" si="222"/>
        <v>#N/A</v>
      </c>
      <c r="AZ203" s="2" t="e">
        <f t="shared" si="223"/>
        <v>#N/A</v>
      </c>
      <c r="BA203" s="2" t="e">
        <f t="shared" si="235"/>
        <v>#N/A</v>
      </c>
      <c r="BB203" s="2" t="e">
        <f t="shared" si="224"/>
        <v>#N/A</v>
      </c>
      <c r="BC203" s="2"/>
      <c r="BD203" s="78" t="e">
        <f t="shared" si="191"/>
        <v>#N/A</v>
      </c>
      <c r="BE203" s="2" t="e">
        <f t="shared" si="225"/>
        <v>#N/A</v>
      </c>
      <c r="BF203" s="72" t="e">
        <f t="shared" si="214"/>
        <v>#N/A</v>
      </c>
      <c r="BG203" s="2" t="e" cm="1">
        <f t="array" ref="BG203">(PRODUCT(BF$2:BF203+1))-1</f>
        <v>#N/A</v>
      </c>
      <c r="BH203" s="72" t="e">
        <f t="shared" si="215"/>
        <v>#N/A</v>
      </c>
      <c r="BI203" s="73" t="e">
        <f t="shared" si="216"/>
        <v>#N/A</v>
      </c>
      <c r="BJ203" s="74" t="e">
        <f>SUM($BI$2:BI203)</f>
        <v>#N/A</v>
      </c>
      <c r="BK203" s="72" t="e">
        <f t="shared" si="192"/>
        <v>#N/A</v>
      </c>
      <c r="BL203" s="2" t="e">
        <f>SUM($BK$2:BK203)</f>
        <v>#N/A</v>
      </c>
      <c r="BM203" s="2"/>
      <c r="BN203" s="79" t="e">
        <f t="shared" si="193"/>
        <v>#N/A</v>
      </c>
      <c r="BO203" s="2" t="e">
        <f t="array" ref="BO203">(PRODUCT(AB$2:AB203+1)-1)-(PRODUCT($K$2:$K203+1)-1)</f>
        <v>#N/A</v>
      </c>
      <c r="BP203" s="2" t="e">
        <f t="array" ref="BP203">AJ203-(PRODUCT($K$2:K203+1)-1)</f>
        <v>#N/A</v>
      </c>
      <c r="BQ203" s="2" t="e" cm="1">
        <f t="array" ref="BQ203">AK203-(PRODUCT($L$2:L203+1)-1)</f>
        <v>#N/A</v>
      </c>
      <c r="BR203" s="2" t="e">
        <f t="array" ref="BR203">(PRODUCT(AE$2:AE203+1)-1)-(PRODUCT($K$2:$K203+1)-1)</f>
        <v>#N/A</v>
      </c>
      <c r="BS203" s="2"/>
      <c r="BT203" s="3" t="e">
        <f t="shared" si="194"/>
        <v>#N/A</v>
      </c>
      <c r="BU203" s="2" t="e">
        <f t="shared" si="195"/>
        <v>#N/A</v>
      </c>
      <c r="BV203" s="2" t="e">
        <f t="shared" si="196"/>
        <v>#N/A</v>
      </c>
      <c r="BW203" s="2" t="e" cm="1">
        <f t="array" ref="BW203">PRODUCT($BU$2:BU203+1)-1</f>
        <v>#N/A</v>
      </c>
      <c r="BX203" s="2" t="e">
        <f t="array" ref="BX203">BW203-(PRODUCT($K$2:K203+1)-1)</f>
        <v>#N/A</v>
      </c>
      <c r="BY203" s="2" t="e">
        <f t="shared" si="197"/>
        <v>#N/A</v>
      </c>
      <c r="BZ203" s="2"/>
      <c r="CC203" s="3">
        <v>44931</v>
      </c>
      <c r="CD203" s="2">
        <v>-2.4311830536260003E-3</v>
      </c>
      <c r="CE203" s="2">
        <v>-4.6388922290011604E-3</v>
      </c>
      <c r="CF203" s="2" t="e">
        <f>NA()</f>
        <v>#N/A</v>
      </c>
      <c r="CG203" s="2">
        <v>-3.7425597543115901E-3</v>
      </c>
      <c r="CH203" s="2">
        <v>-3.5425742706367558E-3</v>
      </c>
      <c r="CJ203" s="9">
        <f t="shared" si="198"/>
        <v>44931</v>
      </c>
      <c r="CK203" s="2">
        <f t="array" ref="CK203">PRODUCT(CD$2:CD203+1)-1</f>
        <v>-4.0620406847636792E-2</v>
      </c>
      <c r="CL203" s="2">
        <f t="array" ref="CL203">PRODUCT(CE$2:CE203+1)-1</f>
        <v>-3.7131282399810894E-2</v>
      </c>
      <c r="CM203" s="2"/>
      <c r="CN203" s="2">
        <f t="array" ref="CN203">PRODUCT(CG$2:CG203+1)-1</f>
        <v>-7.9880660093483824E-2</v>
      </c>
      <c r="CO203" s="2">
        <f t="array" ref="CO203">PRODUCT(CH$2:CH203+1)-1</f>
        <v>-8.8318278018738261E-2</v>
      </c>
      <c r="CQ203" s="9">
        <f t="shared" si="199"/>
        <v>44931</v>
      </c>
      <c r="CR203" s="72">
        <f t="shared" si="200"/>
        <v>4.7697871171101469E-2</v>
      </c>
      <c r="CS203" s="72">
        <f t="shared" si="201"/>
        <v>5.1186995618927367E-2</v>
      </c>
      <c r="CT203" s="72"/>
      <c r="CU203" s="72">
        <f t="shared" si="202"/>
        <v>8.437617925254437E-3</v>
      </c>
      <c r="CV203" s="72"/>
      <c r="CW203" s="3">
        <f t="shared" si="203"/>
        <v>44931</v>
      </c>
      <c r="CX203" s="75">
        <f t="shared" si="217"/>
        <v>91.680121440454869</v>
      </c>
      <c r="CY203" s="75">
        <f t="shared" si="218"/>
        <v>90.76705794722416</v>
      </c>
      <c r="CZ203" s="75">
        <f t="shared" si="219"/>
        <v>101.00594148789266</v>
      </c>
      <c r="DA203" s="72">
        <f>(CZ203/MAX($CZ$2:CZ203))-1</f>
        <v>-5.0701139940311224E-3</v>
      </c>
      <c r="DC203" s="3">
        <f t="shared" si="204"/>
        <v>44931</v>
      </c>
      <c r="DD203" s="2">
        <f t="shared" si="205"/>
        <v>1.1113912170107555E-3</v>
      </c>
      <c r="DE203" s="2">
        <f t="shared" si="206"/>
        <v>-1.0963179583644046E-3</v>
      </c>
      <c r="DF203" s="2" t="e">
        <f>NA()</f>
        <v>#N/A</v>
      </c>
      <c r="DG203" s="2">
        <f t="shared" si="207"/>
        <v>-1.9998548367483431E-4</v>
      </c>
      <c r="DH203" s="69"/>
      <c r="DI203" s="3">
        <f t="shared" si="179"/>
        <v>44931</v>
      </c>
      <c r="DJ203" s="2">
        <f t="shared" si="180"/>
        <v>3.9761623597513986E-2</v>
      </c>
      <c r="DK203" s="2">
        <f t="shared" si="181"/>
        <v>4.0329587469664363E-2</v>
      </c>
      <c r="DL203" s="2" t="e">
        <f>NA()</f>
        <v>#N/A</v>
      </c>
      <c r="DM203" s="2">
        <f t="shared" si="182"/>
        <v>1.3191776930671906E-2</v>
      </c>
      <c r="DO203" s="2">
        <f t="shared" si="220"/>
        <v>1.9571026350512447E-2</v>
      </c>
      <c r="DP203" s="72">
        <f t="shared" si="221"/>
        <v>-1.9998548367483431E-4</v>
      </c>
      <c r="DQ203" s="72">
        <v>1.0999999999999999E-2</v>
      </c>
      <c r="DR203" s="72">
        <f t="shared" si="226"/>
        <v>-1.1240291035454954E-4</v>
      </c>
      <c r="DS203" s="2" cm="1">
        <f t="array" ref="DS203">PRODUCT($DR$68:DR203+1)-1</f>
        <v>8.0147079246839503E-4</v>
      </c>
      <c r="DT203" s="2" cm="1">
        <f t="array" ref="DT203">PRODUCT($DP$68:DP203+1)-1</f>
        <v>4.9209608258693471E-4</v>
      </c>
      <c r="DU203" s="72">
        <f>DS203-MAX($DS$68:DS203)</f>
        <v>-3.0829775272087634E-3</v>
      </c>
    </row>
    <row r="204" spans="1:125" x14ac:dyDescent="0.3">
      <c r="A204" s="3" t="e">
        <f t="shared" si="227"/>
        <v>#N/A</v>
      </c>
      <c r="B204" s="47" t="e">
        <f>NA()</f>
        <v>#N/A</v>
      </c>
      <c r="C204" s="2" t="e">
        <f>VLOOKUP(C$1,EMD_Returns!$B:$XFD,MATCH('Headline Attribution'!$B204,EMD_Returns!$8:$8,0)-1,FALSE)/100</f>
        <v>#N/A</v>
      </c>
      <c r="D204" s="2" t="e">
        <f>VLOOKUP(D$1,EMD_Returns!$B:$XFD,MATCH('Headline Attribution'!$B204,EMD_Returns!$8:$8,0)-1,FALSE)/100</f>
        <v>#N/A</v>
      </c>
      <c r="E204" s="2" t="e">
        <f>VLOOKUP(E$1,EMD_Returns!$B:$XFD,MATCH('Headline Attribution'!$B204,EMD_Returns!$8:$8,0)-1,FALSE)/100</f>
        <v>#N/A</v>
      </c>
      <c r="F204" s="2" t="e">
        <f>VLOOKUP(F$1,EMD_Returns!$B:$XFD,MATCH('Headline Attribution'!$B204,EMD_Returns!$8:$8,0)-1,FALSE)/100</f>
        <v>#N/A</v>
      </c>
      <c r="G204" s="2"/>
      <c r="I204" s="9" t="e">
        <f t="shared" si="183"/>
        <v>#N/A</v>
      </c>
      <c r="J204" s="2" t="e">
        <f>VLOOKUP(J$1,EMD_Returns!$B:$XFD,MATCH('Headline Attribution'!$B204,EMD_Returns!$8:$8,0)-1,FALSE)/100</f>
        <v>#N/A</v>
      </c>
      <c r="K204" s="85" t="e">
        <f>VLOOKUP(K$1,EMD_Returns!$B:$XFD,MATCH('Headline Attribution'!$B204,EMD_Returns!$32:$32,0)-1,FALSE)/100</f>
        <v>#N/A</v>
      </c>
      <c r="L204" s="2">
        <f t="shared" si="228"/>
        <v>0</v>
      </c>
      <c r="M204" s="2" t="e">
        <f t="shared" si="229"/>
        <v>#N/A</v>
      </c>
      <c r="N204" s="2" t="e">
        <f t="shared" si="230"/>
        <v>#N/A</v>
      </c>
      <c r="O204" s="2" t="e">
        <f t="array" ref="O204">(PRODUCT($J$2:J204+1))-1</f>
        <v>#N/A</v>
      </c>
      <c r="P204" s="2" t="e">
        <f t="array" ref="P204">(PRODUCT($K$2:K204+1))-1</f>
        <v>#N/A</v>
      </c>
      <c r="Q204" s="69" t="e">
        <f t="shared" si="231"/>
        <v>#N/A</v>
      </c>
      <c r="R204" s="69" t="e">
        <f t="shared" si="232"/>
        <v>#N/A</v>
      </c>
      <c r="T204" s="3" t="e">
        <f t="shared" si="184"/>
        <v>#N/A</v>
      </c>
      <c r="U204" s="70" t="e">
        <f>VLOOKUP(U$1,Market_Values!B:XFD,MATCH('Headline Attribution'!$B204,EMD_Returns!$8:$8,0)-1,FALSE)</f>
        <v>#N/A</v>
      </c>
      <c r="V204" s="70" t="e">
        <f>VLOOKUP(V$1,Market_Values!$B:$XFD,MATCH('Headline Attribution'!$B204,EMD_Returns!$8:$8,0)-1,FALSE)</f>
        <v>#N/A</v>
      </c>
      <c r="W204" s="70" t="e">
        <f>VLOOKUP(W$1,Market_Values!$B:$XFD,MATCH('Headline Attribution'!$B204,EMD_Returns!$8:$8,0)-1,FALSE)</f>
        <v>#N/A</v>
      </c>
      <c r="X204" s="70" t="e">
        <f>VLOOKUP(X$1,Market_Values!$B:$XFD,MATCH('Headline Attribution'!$B204,EMD_Returns!$8:$8,0)-1,FALSE)</f>
        <v>#N/A</v>
      </c>
      <c r="Y204" s="70"/>
      <c r="Z204" s="71"/>
      <c r="AA204" s="3" t="e">
        <f t="shared" si="185"/>
        <v>#N/A</v>
      </c>
      <c r="AB204" s="72" t="e">
        <f t="shared" si="208"/>
        <v>#N/A</v>
      </c>
      <c r="AC204" s="72" t="e">
        <f t="shared" si="209"/>
        <v>#N/A</v>
      </c>
      <c r="AD204" s="72" t="e">
        <f t="shared" si="210"/>
        <v>#N/A</v>
      </c>
      <c r="AE204" s="72" t="e">
        <f t="shared" si="211"/>
        <v>#N/A</v>
      </c>
      <c r="AF204" s="72"/>
      <c r="AG204" s="2"/>
      <c r="AH204" s="9" t="e">
        <f t="shared" si="186"/>
        <v>#N/A</v>
      </c>
      <c r="AI204" s="2" t="e">
        <f t="array" ref="AI204">PRODUCT(AB$2:AB204+1)-1</f>
        <v>#N/A</v>
      </c>
      <c r="AJ204" s="2" t="e">
        <f t="array" ref="AJ204">PRODUCT($AC$2:AC204+1)-1</f>
        <v>#N/A</v>
      </c>
      <c r="AK204" s="2" t="e" cm="1">
        <f t="array" ref="AK204">PRODUCT($AD$119:AD204+1)-1</f>
        <v>#N/A</v>
      </c>
      <c r="AL204" s="2" t="e">
        <f t="array" ref="AL204">PRODUCT(AE$2:AE204+1)-1</f>
        <v>#N/A</v>
      </c>
      <c r="AM204" s="2"/>
      <c r="AN204" s="2"/>
      <c r="AO204" s="3" t="e">
        <f t="shared" si="187"/>
        <v>#N/A</v>
      </c>
      <c r="AP204" s="2" t="e">
        <f t="shared" si="212"/>
        <v>#N/A</v>
      </c>
      <c r="AQ204" s="2">
        <f t="shared" si="188"/>
        <v>0</v>
      </c>
      <c r="AR204" s="2" t="e">
        <f t="shared" si="213"/>
        <v>#N/A</v>
      </c>
      <c r="AS204" s="2" t="e">
        <f t="shared" si="233"/>
        <v>#N/A</v>
      </c>
      <c r="AT204" s="2" t="e">
        <f t="array" ref="AT204">PRODUCT($AP$2:AP204+1)-1</f>
        <v>#N/A</v>
      </c>
      <c r="AU204" s="2" t="e">
        <f t="shared" si="189"/>
        <v>#N/A</v>
      </c>
      <c r="AV204" s="69" t="e">
        <f t="shared" si="234"/>
        <v>#N/A</v>
      </c>
      <c r="AW204" s="69" t="e">
        <f t="shared" si="190"/>
        <v>#N/A</v>
      </c>
      <c r="AX204" s="2"/>
      <c r="AY204" s="2" t="e">
        <f t="shared" si="222"/>
        <v>#N/A</v>
      </c>
      <c r="AZ204" s="2" t="e">
        <f t="shared" si="223"/>
        <v>#N/A</v>
      </c>
      <c r="BA204" s="2" t="e">
        <f t="shared" si="235"/>
        <v>#N/A</v>
      </c>
      <c r="BB204" s="2" t="e">
        <f t="shared" si="224"/>
        <v>#N/A</v>
      </c>
      <c r="BC204" s="2"/>
      <c r="BD204" s="78" t="e">
        <f t="shared" si="191"/>
        <v>#N/A</v>
      </c>
      <c r="BE204" s="2" t="e">
        <f t="shared" si="225"/>
        <v>#N/A</v>
      </c>
      <c r="BF204" s="72" t="e">
        <f t="shared" si="214"/>
        <v>#N/A</v>
      </c>
      <c r="BG204" s="2" t="e" cm="1">
        <f t="array" ref="BG204">(PRODUCT(BF$2:BF204+1))-1</f>
        <v>#N/A</v>
      </c>
      <c r="BH204" s="72" t="e">
        <f t="shared" si="215"/>
        <v>#N/A</v>
      </c>
      <c r="BI204" s="73" t="e">
        <f t="shared" si="216"/>
        <v>#N/A</v>
      </c>
      <c r="BJ204" s="74" t="e">
        <f>SUM($BI$2:BI204)</f>
        <v>#N/A</v>
      </c>
      <c r="BK204" s="72" t="e">
        <f t="shared" si="192"/>
        <v>#N/A</v>
      </c>
      <c r="BL204" s="2" t="e">
        <f>SUM($BK$2:BK204)</f>
        <v>#N/A</v>
      </c>
      <c r="BM204" s="2"/>
      <c r="BN204" s="79" t="e">
        <f t="shared" si="193"/>
        <v>#N/A</v>
      </c>
      <c r="BO204" s="2" t="e">
        <f t="array" ref="BO204">(PRODUCT(AB$2:AB204+1)-1)-(PRODUCT($K$2:$K204+1)-1)</f>
        <v>#N/A</v>
      </c>
      <c r="BP204" s="2" t="e">
        <f t="array" ref="BP204">AJ204-(PRODUCT($K$2:K204+1)-1)</f>
        <v>#N/A</v>
      </c>
      <c r="BQ204" s="2" t="e" cm="1">
        <f t="array" ref="BQ204">AK204-(PRODUCT($L$2:L204+1)-1)</f>
        <v>#N/A</v>
      </c>
      <c r="BR204" s="2" t="e">
        <f t="array" ref="BR204">(PRODUCT(AE$2:AE204+1)-1)-(PRODUCT($K$2:$K204+1)-1)</f>
        <v>#N/A</v>
      </c>
      <c r="BS204" s="2"/>
      <c r="BT204" s="3" t="e">
        <f t="shared" si="194"/>
        <v>#N/A</v>
      </c>
      <c r="BU204" s="2" t="e">
        <f t="shared" si="195"/>
        <v>#N/A</v>
      </c>
      <c r="BV204" s="2" t="e">
        <f t="shared" si="196"/>
        <v>#N/A</v>
      </c>
      <c r="BW204" s="2" t="e" cm="1">
        <f t="array" ref="BW204">PRODUCT($BU$2:BU204+1)-1</f>
        <v>#N/A</v>
      </c>
      <c r="BX204" s="2" t="e">
        <f t="array" ref="BX204">BW204-(PRODUCT($K$2:K204+1)-1)</f>
        <v>#N/A</v>
      </c>
      <c r="BY204" s="2" t="e">
        <f t="shared" si="197"/>
        <v>#N/A</v>
      </c>
      <c r="BZ204" s="2"/>
      <c r="CC204" s="3">
        <v>44932</v>
      </c>
      <c r="CD204" s="2">
        <v>1.04056877222614E-2</v>
      </c>
      <c r="CE204" s="2">
        <v>1.2296580813615099E-2</v>
      </c>
      <c r="CF204" s="2" t="e">
        <f>NA()</f>
        <v>#N/A</v>
      </c>
      <c r="CG204" s="2">
        <v>1.33769007570377E-2</v>
      </c>
      <c r="CH204" s="2">
        <v>1.3885913229780389E-2</v>
      </c>
      <c r="CJ204" s="9">
        <f t="shared" si="198"/>
        <v>44932</v>
      </c>
      <c r="CK204" s="2">
        <f t="array" ref="CK204">PRODUCT(CD$2:CD204+1)-1</f>
        <v>-3.0637402394183111E-2</v>
      </c>
      <c r="CL204" s="2">
        <f t="array" ref="CL204">PRODUCT(CE$2:CE204+1)-1</f>
        <v>-2.5291289400938277E-2</v>
      </c>
      <c r="CM204" s="2"/>
      <c r="CN204" s="2">
        <f t="array" ref="CN204">PRODUCT(CG$2:CG204+1)-1</f>
        <v>-6.7572314998923355E-2</v>
      </c>
      <c r="CO204" s="2">
        <f t="array" ref="CO204">PRODUCT(CH$2:CH204+1)-1</f>
        <v>-7.5658744734129701E-2</v>
      </c>
      <c r="CQ204" s="9">
        <f t="shared" si="199"/>
        <v>44932</v>
      </c>
      <c r="CR204" s="72">
        <f t="shared" si="200"/>
        <v>4.5021342339946591E-2</v>
      </c>
      <c r="CS204" s="72">
        <f t="shared" si="201"/>
        <v>5.0367455333191424E-2</v>
      </c>
      <c r="CT204" s="72"/>
      <c r="CU204" s="72">
        <f t="shared" si="202"/>
        <v>8.0864297352063463E-3</v>
      </c>
      <c r="CV204" s="72"/>
      <c r="CW204" s="3">
        <f t="shared" si="203"/>
        <v>44932</v>
      </c>
      <c r="CX204" s="75">
        <f t="shared" si="217"/>
        <v>92.90651732635699</v>
      </c>
      <c r="CY204" s="75">
        <f t="shared" si="218"/>
        <v>92.027441438001759</v>
      </c>
      <c r="CZ204" s="75">
        <f t="shared" si="219"/>
        <v>100.95523234659029</v>
      </c>
      <c r="DA204" s="72">
        <f>(CZ204/MAX($CZ$2:CZ204))-1</f>
        <v>-5.5696097606388051E-3</v>
      </c>
      <c r="DC204" s="3">
        <f t="shared" si="204"/>
        <v>44932</v>
      </c>
      <c r="DD204" s="2">
        <f t="shared" si="205"/>
        <v>-3.4802255075189886E-3</v>
      </c>
      <c r="DE204" s="2">
        <f t="shared" si="206"/>
        <v>-1.5893324161652903E-3</v>
      </c>
      <c r="DF204" s="2" t="e">
        <f>NA()</f>
        <v>#N/A</v>
      </c>
      <c r="DG204" s="2">
        <f t="shared" si="207"/>
        <v>-5.090124727426884E-4</v>
      </c>
      <c r="DH204" s="69"/>
      <c r="DI204" s="3">
        <f t="shared" si="179"/>
        <v>44932</v>
      </c>
      <c r="DJ204" s="2">
        <f t="shared" si="180"/>
        <v>4.0864429925219374E-2</v>
      </c>
      <c r="DK204" s="2">
        <f t="shared" si="181"/>
        <v>4.0358666504778984E-2</v>
      </c>
      <c r="DL204" s="2" t="e">
        <f>NA()</f>
        <v>#N/A</v>
      </c>
      <c r="DM204" s="2">
        <f t="shared" si="182"/>
        <v>1.31882634641169E-2</v>
      </c>
      <c r="DO204" s="2">
        <f t="shared" si="220"/>
        <v>1.9269534952918443E-2</v>
      </c>
      <c r="DP204" s="72">
        <f t="shared" si="221"/>
        <v>-5.090124727426884E-4</v>
      </c>
      <c r="DQ204" s="72">
        <v>1.0999999999999999E-2</v>
      </c>
      <c r="DR204" s="72">
        <f t="shared" si="226"/>
        <v>-2.905693995132748E-4</v>
      </c>
      <c r="DS204" s="2" cm="1">
        <f t="array" ref="DS204">PRODUCT($DR$68:DR204+1)-1</f>
        <v>5.106685100682018E-4</v>
      </c>
      <c r="DT204" s="2" cm="1">
        <f t="array" ref="DT204">PRODUCT($DP$68:DP204+1)-1</f>
        <v>-1.7166873199636612E-5</v>
      </c>
      <c r="DU204" s="72">
        <f>DS204-MAX($DS$68:DS204)</f>
        <v>-3.3737798096089566E-3</v>
      </c>
    </row>
    <row r="205" spans="1:125" x14ac:dyDescent="0.3">
      <c r="A205" s="3" t="e">
        <f t="shared" si="227"/>
        <v>#N/A</v>
      </c>
      <c r="B205" s="47" t="e">
        <f>NA()</f>
        <v>#N/A</v>
      </c>
      <c r="C205" s="2" t="e">
        <f>VLOOKUP(C$1,EMD_Returns!$B:$XFD,MATCH('Headline Attribution'!$B205,EMD_Returns!$8:$8,0)-1,FALSE)/100</f>
        <v>#N/A</v>
      </c>
      <c r="D205" s="2" t="e">
        <f>VLOOKUP(D$1,EMD_Returns!$B:$XFD,MATCH('Headline Attribution'!$B205,EMD_Returns!$8:$8,0)-1,FALSE)/100</f>
        <v>#N/A</v>
      </c>
      <c r="E205" s="2" t="e">
        <f>VLOOKUP(E$1,EMD_Returns!$B:$XFD,MATCH('Headline Attribution'!$B205,EMD_Returns!$8:$8,0)-1,FALSE)/100</f>
        <v>#N/A</v>
      </c>
      <c r="F205" s="2" t="e">
        <f>VLOOKUP(F$1,EMD_Returns!$B:$XFD,MATCH('Headline Attribution'!$B205,EMD_Returns!$8:$8,0)-1,FALSE)/100</f>
        <v>#N/A</v>
      </c>
      <c r="G205" s="2"/>
      <c r="I205" s="9" t="e">
        <f t="shared" si="183"/>
        <v>#N/A</v>
      </c>
      <c r="J205" s="2" t="e">
        <f>VLOOKUP(J$1,EMD_Returns!$B:$XFD,MATCH('Headline Attribution'!$B205,EMD_Returns!$8:$8,0)-1,FALSE)/100</f>
        <v>#N/A</v>
      </c>
      <c r="K205" s="85" t="e">
        <f>VLOOKUP(K$1,EMD_Returns!$B:$XFD,MATCH('Headline Attribution'!$B205,EMD_Returns!$32:$32,0)-1,FALSE)/100</f>
        <v>#N/A</v>
      </c>
      <c r="L205" s="2">
        <f t="shared" si="228"/>
        <v>0</v>
      </c>
      <c r="M205" s="2" t="e">
        <f t="shared" si="229"/>
        <v>#N/A</v>
      </c>
      <c r="N205" s="2" t="e">
        <f t="shared" si="230"/>
        <v>#N/A</v>
      </c>
      <c r="O205" s="2" t="e">
        <f t="array" ref="O205">(PRODUCT($J$2:J205+1))-1</f>
        <v>#N/A</v>
      </c>
      <c r="P205" s="2" t="e">
        <f t="array" ref="P205">(PRODUCT($K$2:K205+1))-1</f>
        <v>#N/A</v>
      </c>
      <c r="Q205" s="69" t="e">
        <f t="shared" si="231"/>
        <v>#N/A</v>
      </c>
      <c r="R205" s="69" t="e">
        <f t="shared" si="232"/>
        <v>#N/A</v>
      </c>
      <c r="T205" s="3" t="e">
        <f t="shared" si="184"/>
        <v>#N/A</v>
      </c>
      <c r="U205" s="70" t="e">
        <f>VLOOKUP(U$1,Market_Values!B:XFD,MATCH('Headline Attribution'!$B205,EMD_Returns!$8:$8,0)-1,FALSE)</f>
        <v>#N/A</v>
      </c>
      <c r="V205" s="70" t="e">
        <f>VLOOKUP(V$1,Market_Values!$B:$XFD,MATCH('Headline Attribution'!$B205,EMD_Returns!$8:$8,0)-1,FALSE)</f>
        <v>#N/A</v>
      </c>
      <c r="W205" s="70" t="e">
        <f>VLOOKUP(W$1,Market_Values!$B:$XFD,MATCH('Headline Attribution'!$B205,EMD_Returns!$8:$8,0)-1,FALSE)</f>
        <v>#N/A</v>
      </c>
      <c r="X205" s="70" t="e">
        <f>VLOOKUP(X$1,Market_Values!$B:$XFD,MATCH('Headline Attribution'!$B205,EMD_Returns!$8:$8,0)-1,FALSE)</f>
        <v>#N/A</v>
      </c>
      <c r="Y205" s="70"/>
      <c r="Z205" s="71"/>
      <c r="AA205" s="3" t="e">
        <f t="shared" si="185"/>
        <v>#N/A</v>
      </c>
      <c r="AB205" s="72" t="e">
        <f t="shared" si="208"/>
        <v>#N/A</v>
      </c>
      <c r="AC205" s="72" t="e">
        <f t="shared" si="209"/>
        <v>#N/A</v>
      </c>
      <c r="AD205" s="72" t="e">
        <f t="shared" si="210"/>
        <v>#N/A</v>
      </c>
      <c r="AE205" s="72" t="e">
        <f t="shared" si="211"/>
        <v>#N/A</v>
      </c>
      <c r="AF205" s="72"/>
      <c r="AG205" s="2"/>
      <c r="AH205" s="9" t="e">
        <f t="shared" si="186"/>
        <v>#N/A</v>
      </c>
      <c r="AI205" s="2" t="e">
        <f t="array" ref="AI205">PRODUCT(AB$2:AB205+1)-1</f>
        <v>#N/A</v>
      </c>
      <c r="AJ205" s="2" t="e">
        <f t="array" ref="AJ205">PRODUCT($AC$2:AC205+1)-1</f>
        <v>#N/A</v>
      </c>
      <c r="AK205" s="2" t="e" cm="1">
        <f t="array" ref="AK205">PRODUCT($AD$119:AD205+1)-1</f>
        <v>#N/A</v>
      </c>
      <c r="AL205" s="2" t="e">
        <f t="array" ref="AL205">PRODUCT(AE$2:AE205+1)-1</f>
        <v>#N/A</v>
      </c>
      <c r="AM205" s="2"/>
      <c r="AN205" s="2"/>
      <c r="AO205" s="3" t="e">
        <f t="shared" si="187"/>
        <v>#N/A</v>
      </c>
      <c r="AP205" s="2" t="e">
        <f t="shared" si="212"/>
        <v>#N/A</v>
      </c>
      <c r="AQ205" s="2">
        <f t="shared" si="188"/>
        <v>0</v>
      </c>
      <c r="AR205" s="2" t="e">
        <f t="shared" si="213"/>
        <v>#N/A</v>
      </c>
      <c r="AS205" s="2" t="e">
        <f t="shared" si="233"/>
        <v>#N/A</v>
      </c>
      <c r="AT205" s="2" t="e">
        <f t="array" ref="AT205">PRODUCT($AP$2:AP205+1)-1</f>
        <v>#N/A</v>
      </c>
      <c r="AU205" s="2" t="e">
        <f t="shared" si="189"/>
        <v>#N/A</v>
      </c>
      <c r="AV205" s="69" t="e">
        <f t="shared" si="234"/>
        <v>#N/A</v>
      </c>
      <c r="AW205" s="69" t="e">
        <f t="shared" si="190"/>
        <v>#N/A</v>
      </c>
      <c r="AX205" s="2"/>
      <c r="AY205" s="2" t="e">
        <f t="shared" si="222"/>
        <v>#N/A</v>
      </c>
      <c r="AZ205" s="2" t="e">
        <f t="shared" si="223"/>
        <v>#N/A</v>
      </c>
      <c r="BA205" s="2" t="e">
        <f t="shared" si="235"/>
        <v>#N/A</v>
      </c>
      <c r="BB205" s="2" t="e">
        <f t="shared" si="224"/>
        <v>#N/A</v>
      </c>
      <c r="BC205" s="2"/>
      <c r="BD205" s="78" t="e">
        <f t="shared" si="191"/>
        <v>#N/A</v>
      </c>
      <c r="BE205" s="2" t="e">
        <f t="shared" si="225"/>
        <v>#N/A</v>
      </c>
      <c r="BF205" s="72" t="e">
        <f t="shared" si="214"/>
        <v>#N/A</v>
      </c>
      <c r="BG205" s="2" t="e" cm="1">
        <f t="array" ref="BG205">(PRODUCT(BF$2:BF205+1))-1</f>
        <v>#N/A</v>
      </c>
      <c r="BH205" s="72" t="e">
        <f t="shared" si="215"/>
        <v>#N/A</v>
      </c>
      <c r="BI205" s="73" t="e">
        <f t="shared" si="216"/>
        <v>#N/A</v>
      </c>
      <c r="BJ205" s="74" t="e">
        <f>SUM($BI$2:BI205)</f>
        <v>#N/A</v>
      </c>
      <c r="BK205" s="72" t="e">
        <f t="shared" si="192"/>
        <v>#N/A</v>
      </c>
      <c r="BL205" s="2" t="e">
        <f>SUM($BK$2:BK205)</f>
        <v>#N/A</v>
      </c>
      <c r="BM205" s="2"/>
      <c r="BN205" s="79" t="e">
        <f t="shared" si="193"/>
        <v>#N/A</v>
      </c>
      <c r="BO205" s="2" t="e">
        <f t="array" ref="BO205">(PRODUCT(AB$2:AB205+1)-1)-(PRODUCT($K$2:$K205+1)-1)</f>
        <v>#N/A</v>
      </c>
      <c r="BP205" s="2" t="e">
        <f t="array" ref="BP205">AJ205-(PRODUCT($K$2:K205+1)-1)</f>
        <v>#N/A</v>
      </c>
      <c r="BQ205" s="2" t="e" cm="1">
        <f t="array" ref="BQ205">AK205-(PRODUCT($L$2:L205+1)-1)</f>
        <v>#N/A</v>
      </c>
      <c r="BR205" s="2" t="e">
        <f t="array" ref="BR205">(PRODUCT(AE$2:AE205+1)-1)-(PRODUCT($K$2:$K205+1)-1)</f>
        <v>#N/A</v>
      </c>
      <c r="BS205" s="2"/>
      <c r="BT205" s="3" t="e">
        <f t="shared" si="194"/>
        <v>#N/A</v>
      </c>
      <c r="BU205" s="2" t="e">
        <f t="shared" si="195"/>
        <v>#N/A</v>
      </c>
      <c r="BV205" s="2" t="e">
        <f t="shared" si="196"/>
        <v>#N/A</v>
      </c>
      <c r="BW205" s="2" t="e" cm="1">
        <f t="array" ref="BW205">PRODUCT($BU$2:BU205+1)-1</f>
        <v>#N/A</v>
      </c>
      <c r="BX205" s="2" t="e">
        <f t="array" ref="BX205">BW205-(PRODUCT($K$2:K205+1)-1)</f>
        <v>#N/A</v>
      </c>
      <c r="BY205" s="2" t="e">
        <f t="shared" si="197"/>
        <v>#N/A</v>
      </c>
      <c r="BZ205" s="2"/>
      <c r="CC205" s="3">
        <v>44935</v>
      </c>
      <c r="CD205" s="2">
        <v>1.4245832329013999E-3</v>
      </c>
      <c r="CE205" s="2">
        <v>1.4625907538361499E-3</v>
      </c>
      <c r="CF205" s="2" t="e">
        <f>NA()</f>
        <v>#N/A</v>
      </c>
      <c r="CG205" s="2">
        <v>4.5737214635224203E-3</v>
      </c>
      <c r="CH205" s="2">
        <v>4.5762510400570999E-3</v>
      </c>
      <c r="CJ205" s="9">
        <f t="shared" si="198"/>
        <v>44935</v>
      </c>
      <c r="CK205" s="2">
        <f t="array" ref="CK205">PRODUCT(CD$2:CD205+1)-1</f>
        <v>-2.9256464691032158E-2</v>
      </c>
      <c r="CL205" s="2">
        <f t="array" ref="CL205">PRODUCT(CE$2:CE205+1)-1</f>
        <v>-2.3865689453132499E-2</v>
      </c>
      <c r="CM205" s="2"/>
      <c r="CN205" s="2">
        <f t="array" ref="CN205">PRODUCT(CG$2:CG205+1)-1</f>
        <v>-6.3307650482851363E-2</v>
      </c>
      <c r="CO205" s="2">
        <f t="array" ref="CO205">PRODUCT(CH$2:CH205+1)-1</f>
        <v>-7.1428727103351575E-2</v>
      </c>
      <c r="CQ205" s="9">
        <f t="shared" si="199"/>
        <v>44935</v>
      </c>
      <c r="CR205" s="72">
        <f t="shared" si="200"/>
        <v>4.2172262412319417E-2</v>
      </c>
      <c r="CS205" s="72">
        <f t="shared" si="201"/>
        <v>4.7563037650219075E-2</v>
      </c>
      <c r="CT205" s="72"/>
      <c r="CU205" s="72">
        <f t="shared" si="202"/>
        <v>8.1210766205002116E-3</v>
      </c>
      <c r="CV205" s="72"/>
      <c r="CW205" s="3">
        <f t="shared" si="203"/>
        <v>44935</v>
      </c>
      <c r="CX205" s="75">
        <f t="shared" si="217"/>
        <v>93.331445858753668</v>
      </c>
      <c r="CY205" s="75">
        <f t="shared" si="218"/>
        <v>92.448582112596213</v>
      </c>
      <c r="CZ205" s="75">
        <f t="shared" si="219"/>
        <v>100.95497813593528</v>
      </c>
      <c r="DA205" s="72">
        <f>(CZ205/MAX($CZ$2:CZ205))-1</f>
        <v>-5.572113789355182E-3</v>
      </c>
      <c r="DC205" s="3">
        <f t="shared" si="204"/>
        <v>44935</v>
      </c>
      <c r="DD205" s="2">
        <f t="shared" si="205"/>
        <v>-3.1516678071557003E-3</v>
      </c>
      <c r="DE205" s="2">
        <f t="shared" si="206"/>
        <v>-3.11366028622095E-3</v>
      </c>
      <c r="DF205" s="2" t="e">
        <f>NA()</f>
        <v>#N/A</v>
      </c>
      <c r="DG205" s="2">
        <f t="shared" si="207"/>
        <v>-2.5295765346796187E-6</v>
      </c>
      <c r="DH205" s="69"/>
      <c r="DI205" s="3">
        <f t="shared" si="179"/>
        <v>44935</v>
      </c>
      <c r="DJ205" s="2">
        <f t="shared" si="180"/>
        <v>4.2088563548834085E-2</v>
      </c>
      <c r="DK205" s="2">
        <f t="shared" si="181"/>
        <v>4.111781455001428E-2</v>
      </c>
      <c r="DL205" s="2" t="e">
        <f>NA()</f>
        <v>#N/A</v>
      </c>
      <c r="DM205" s="2">
        <f t="shared" si="182"/>
        <v>1.3134200293575591E-2</v>
      </c>
      <c r="DO205" s="2">
        <f t="shared" si="220"/>
        <v>1.9178494517415729E-2</v>
      </c>
      <c r="DP205" s="72">
        <f t="shared" si="221"/>
        <v>-2.5295765346796187E-6</v>
      </c>
      <c r="DQ205" s="72">
        <v>1.0999999999999999E-2</v>
      </c>
      <c r="DR205" s="72">
        <f t="shared" si="226"/>
        <v>-1.4508616333887934E-6</v>
      </c>
      <c r="DS205" s="2" cm="1">
        <f t="array" ref="DS205">PRODUCT($DR$68:DR205+1)-1</f>
        <v>5.0921690752536719E-4</v>
      </c>
      <c r="DT205" s="2" cm="1">
        <f t="array" ref="DT205">PRODUCT($DP$68:DP205+1)-1</f>
        <v>-1.9696406309388514E-5</v>
      </c>
      <c r="DU205" s="72">
        <f>DS205-MAX($DS$68:DS205)</f>
        <v>-3.3752314121517912E-3</v>
      </c>
    </row>
    <row r="206" spans="1:125" x14ac:dyDescent="0.3">
      <c r="A206" s="3" t="e">
        <f t="shared" si="227"/>
        <v>#N/A</v>
      </c>
      <c r="B206" s="47" t="e">
        <f>NA()</f>
        <v>#N/A</v>
      </c>
      <c r="C206" s="2" t="e">
        <f>VLOOKUP(C$1,EMD_Returns!$B:$XFD,MATCH('Headline Attribution'!$B206,EMD_Returns!$8:$8,0)-1,FALSE)/100</f>
        <v>#N/A</v>
      </c>
      <c r="D206" s="2" t="e">
        <f>VLOOKUP(D$1,EMD_Returns!$B:$XFD,MATCH('Headline Attribution'!$B206,EMD_Returns!$8:$8,0)-1,FALSE)/100</f>
        <v>#N/A</v>
      </c>
      <c r="E206" s="2" t="e">
        <f>VLOOKUP(E$1,EMD_Returns!$B:$XFD,MATCH('Headline Attribution'!$B206,EMD_Returns!$8:$8,0)-1,FALSE)/100</f>
        <v>#N/A</v>
      </c>
      <c r="F206" s="2" t="e">
        <f>VLOOKUP(F$1,EMD_Returns!$B:$XFD,MATCH('Headline Attribution'!$B206,EMD_Returns!$8:$8,0)-1,FALSE)/100</f>
        <v>#N/A</v>
      </c>
      <c r="G206" s="2"/>
      <c r="I206" s="9" t="e">
        <f t="shared" si="183"/>
        <v>#N/A</v>
      </c>
      <c r="J206" s="2" t="e">
        <f>VLOOKUP(J$1,EMD_Returns!$B:$XFD,MATCH('Headline Attribution'!$B206,EMD_Returns!$8:$8,0)-1,FALSE)/100</f>
        <v>#N/A</v>
      </c>
      <c r="K206" s="85" t="e">
        <f>VLOOKUP(K$1,EMD_Returns!$B:$XFD,MATCH('Headline Attribution'!$B206,EMD_Returns!$32:$32,0)-1,FALSE)/100</f>
        <v>#N/A</v>
      </c>
      <c r="L206" s="2">
        <f t="shared" si="228"/>
        <v>0</v>
      </c>
      <c r="M206" s="2" t="e">
        <f t="shared" si="229"/>
        <v>#N/A</v>
      </c>
      <c r="N206" s="2" t="e">
        <f t="shared" si="230"/>
        <v>#N/A</v>
      </c>
      <c r="O206" s="2" t="e">
        <f t="array" ref="O206">(PRODUCT($J$2:J206+1))-1</f>
        <v>#N/A</v>
      </c>
      <c r="P206" s="2" t="e">
        <f t="array" ref="P206">(PRODUCT($K$2:K206+1))-1</f>
        <v>#N/A</v>
      </c>
      <c r="Q206" s="69" t="e">
        <f t="shared" si="231"/>
        <v>#N/A</v>
      </c>
      <c r="R206" s="69" t="e">
        <f t="shared" si="232"/>
        <v>#N/A</v>
      </c>
      <c r="T206" s="3" t="e">
        <f t="shared" si="184"/>
        <v>#N/A</v>
      </c>
      <c r="U206" s="70" t="e">
        <f>VLOOKUP(U$1,Market_Values!B:XFD,MATCH('Headline Attribution'!$B206,EMD_Returns!$8:$8,0)-1,FALSE)</f>
        <v>#N/A</v>
      </c>
      <c r="V206" s="70" t="e">
        <f>VLOOKUP(V$1,Market_Values!$B:$XFD,MATCH('Headline Attribution'!$B206,EMD_Returns!$8:$8,0)-1,FALSE)</f>
        <v>#N/A</v>
      </c>
      <c r="W206" s="70" t="e">
        <f>VLOOKUP(W$1,Market_Values!$B:$XFD,MATCH('Headline Attribution'!$B206,EMD_Returns!$8:$8,0)-1,FALSE)</f>
        <v>#N/A</v>
      </c>
      <c r="X206" s="70" t="e">
        <f>VLOOKUP(X$1,Market_Values!$B:$XFD,MATCH('Headline Attribution'!$B206,EMD_Returns!$8:$8,0)-1,FALSE)</f>
        <v>#N/A</v>
      </c>
      <c r="Y206" s="70"/>
      <c r="Z206" s="71"/>
      <c r="AA206" s="3" t="e">
        <f t="shared" si="185"/>
        <v>#N/A</v>
      </c>
      <c r="AB206" s="72" t="e">
        <f t="shared" si="208"/>
        <v>#N/A</v>
      </c>
      <c r="AC206" s="72" t="e">
        <f t="shared" si="209"/>
        <v>#N/A</v>
      </c>
      <c r="AD206" s="72" t="e">
        <f t="shared" si="210"/>
        <v>#N/A</v>
      </c>
      <c r="AE206" s="72" t="e">
        <f t="shared" si="211"/>
        <v>#N/A</v>
      </c>
      <c r="AF206" s="72"/>
      <c r="AG206" s="2"/>
      <c r="AH206" s="9" t="e">
        <f t="shared" si="186"/>
        <v>#N/A</v>
      </c>
      <c r="AI206" s="2" t="e">
        <f t="array" ref="AI206">PRODUCT(AB$2:AB206+1)-1</f>
        <v>#N/A</v>
      </c>
      <c r="AJ206" s="2" t="e">
        <f t="array" ref="AJ206">PRODUCT($AC$2:AC206+1)-1</f>
        <v>#N/A</v>
      </c>
      <c r="AK206" s="2" t="e" cm="1">
        <f t="array" ref="AK206">PRODUCT($AD$119:AD206+1)-1</f>
        <v>#N/A</v>
      </c>
      <c r="AL206" s="2" t="e">
        <f t="array" ref="AL206">PRODUCT(AE$2:AE206+1)-1</f>
        <v>#N/A</v>
      </c>
      <c r="AM206" s="2"/>
      <c r="AN206" s="2"/>
      <c r="AO206" s="3" t="e">
        <f t="shared" si="187"/>
        <v>#N/A</v>
      </c>
      <c r="AP206" s="2" t="e">
        <f t="shared" si="212"/>
        <v>#N/A</v>
      </c>
      <c r="AQ206" s="2">
        <f t="shared" si="188"/>
        <v>0</v>
      </c>
      <c r="AR206" s="2" t="e">
        <f t="shared" si="213"/>
        <v>#N/A</v>
      </c>
      <c r="AS206" s="2" t="e">
        <f t="shared" si="233"/>
        <v>#N/A</v>
      </c>
      <c r="AT206" s="2" t="e">
        <f t="array" ref="AT206">PRODUCT($AP$2:AP206+1)-1</f>
        <v>#N/A</v>
      </c>
      <c r="AU206" s="2" t="e">
        <f t="shared" si="189"/>
        <v>#N/A</v>
      </c>
      <c r="AV206" s="69" t="e">
        <f t="shared" si="234"/>
        <v>#N/A</v>
      </c>
      <c r="AW206" s="69" t="e">
        <f t="shared" si="190"/>
        <v>#N/A</v>
      </c>
      <c r="AX206" s="2"/>
      <c r="AY206" s="2" t="e">
        <f t="shared" si="222"/>
        <v>#N/A</v>
      </c>
      <c r="AZ206" s="2" t="e">
        <f t="shared" si="223"/>
        <v>#N/A</v>
      </c>
      <c r="BA206" s="2" t="e">
        <f t="shared" si="235"/>
        <v>#N/A</v>
      </c>
      <c r="BB206" s="2" t="e">
        <f t="shared" si="224"/>
        <v>#N/A</v>
      </c>
      <c r="BC206" s="2"/>
      <c r="BD206" s="78" t="e">
        <f t="shared" si="191"/>
        <v>#N/A</v>
      </c>
      <c r="BE206" s="2" t="e">
        <f t="shared" si="225"/>
        <v>#N/A</v>
      </c>
      <c r="BF206" s="72" t="e">
        <f t="shared" si="214"/>
        <v>#N/A</v>
      </c>
      <c r="BG206" s="2" t="e" cm="1">
        <f t="array" ref="BG206">(PRODUCT(BF$2:BF206+1))-1</f>
        <v>#N/A</v>
      </c>
      <c r="BH206" s="72" t="e">
        <f t="shared" si="215"/>
        <v>#N/A</v>
      </c>
      <c r="BI206" s="73" t="e">
        <f t="shared" si="216"/>
        <v>#N/A</v>
      </c>
      <c r="BJ206" s="74" t="e">
        <f>SUM($BI$2:BI206)</f>
        <v>#N/A</v>
      </c>
      <c r="BK206" s="72" t="e">
        <f t="shared" si="192"/>
        <v>#N/A</v>
      </c>
      <c r="BL206" s="2" t="e">
        <f>SUM($BK$2:BK206)</f>
        <v>#N/A</v>
      </c>
      <c r="BM206" s="2"/>
      <c r="BN206" s="79" t="e">
        <f t="shared" si="193"/>
        <v>#N/A</v>
      </c>
      <c r="BO206" s="2" t="e">
        <f t="array" ref="BO206">(PRODUCT(AB$2:AB206+1)-1)-(PRODUCT($K$2:$K206+1)-1)</f>
        <v>#N/A</v>
      </c>
      <c r="BP206" s="2" t="e">
        <f t="array" ref="BP206">AJ206-(PRODUCT($K$2:K206+1)-1)</f>
        <v>#N/A</v>
      </c>
      <c r="BQ206" s="2" t="e" cm="1">
        <f t="array" ref="BQ206">AK206-(PRODUCT($L$2:L206+1)-1)</f>
        <v>#N/A</v>
      </c>
      <c r="BR206" s="2" t="e">
        <f t="array" ref="BR206">(PRODUCT(AE$2:AE206+1)-1)-(PRODUCT($K$2:$K206+1)-1)</f>
        <v>#N/A</v>
      </c>
      <c r="BS206" s="2"/>
      <c r="BT206" s="3" t="e">
        <f t="shared" si="194"/>
        <v>#N/A</v>
      </c>
      <c r="BU206" s="2" t="e">
        <f t="shared" si="195"/>
        <v>#N/A</v>
      </c>
      <c r="BV206" s="2" t="e">
        <f t="shared" si="196"/>
        <v>#N/A</v>
      </c>
      <c r="BW206" s="2" t="e" cm="1">
        <f t="array" ref="BW206">PRODUCT($BU$2:BU206+1)-1</f>
        <v>#N/A</v>
      </c>
      <c r="BX206" s="2" t="e">
        <f t="array" ref="BX206">BW206-(PRODUCT($K$2:K206+1)-1)</f>
        <v>#N/A</v>
      </c>
      <c r="BY206" s="2" t="e">
        <f t="shared" si="197"/>
        <v>#N/A</v>
      </c>
      <c r="BZ206" s="2"/>
      <c r="CC206" s="3">
        <v>44936</v>
      </c>
      <c r="CD206" s="2">
        <v>1.55452877011419E-3</v>
      </c>
      <c r="CE206" s="2">
        <v>1.18565286100547E-3</v>
      </c>
      <c r="CF206" s="2" t="e">
        <f>NA()</f>
        <v>#N/A</v>
      </c>
      <c r="CG206" s="2">
        <v>3.3748356193710198E-3</v>
      </c>
      <c r="CH206" s="2">
        <v>3.5693861050307696E-3</v>
      </c>
      <c r="CJ206" s="9">
        <f t="shared" si="198"/>
        <v>44936</v>
      </c>
      <c r="CK206" s="2">
        <f t="array" ref="CK206">PRODUCT(CD$2:CD206+1)-1</f>
        <v>-2.7747415936992037E-2</v>
      </c>
      <c r="CL206" s="2">
        <f t="array" ref="CL206">PRODUCT(CE$2:CE206+1)-1</f>
        <v>-2.2708333015106996E-2</v>
      </c>
      <c r="CM206" s="2"/>
      <c r="CN206" s="2">
        <f t="array" ref="CN206">PRODUCT(CG$2:CG206+1)-1</f>
        <v>-6.0146467777308588E-2</v>
      </c>
      <c r="CO206" s="2">
        <f t="array" ref="CO206">PRODUCT(CH$2:CH206+1)-1</f>
        <v>-6.8114297704343518E-2</v>
      </c>
      <c r="CQ206" s="9">
        <f t="shared" si="199"/>
        <v>44936</v>
      </c>
      <c r="CR206" s="72">
        <f t="shared" si="200"/>
        <v>4.0366881767351481E-2</v>
      </c>
      <c r="CS206" s="72">
        <f t="shared" si="201"/>
        <v>4.5405964689236522E-2</v>
      </c>
      <c r="CT206" s="72"/>
      <c r="CU206" s="72">
        <f t="shared" si="202"/>
        <v>7.9678299270349306E-3</v>
      </c>
      <c r="CV206" s="72"/>
      <c r="CW206" s="3">
        <f t="shared" si="203"/>
        <v>44936</v>
      </c>
      <c r="CX206" s="75">
        <f t="shared" si="217"/>
        <v>93.646424146645188</v>
      </c>
      <c r="CY206" s="75">
        <f t="shared" si="218"/>
        <v>92.778566797018712</v>
      </c>
      <c r="CZ206" s="75">
        <f t="shared" si="219"/>
        <v>100.93540715230618</v>
      </c>
      <c r="DA206" s="72">
        <f>(CZ206/MAX($CZ$2:CZ206))-1</f>
        <v>-5.7648921172861467E-3</v>
      </c>
      <c r="DC206" s="3">
        <f t="shared" si="204"/>
        <v>44936</v>
      </c>
      <c r="DD206" s="2">
        <f t="shared" si="205"/>
        <v>-2.0148573349165798E-3</v>
      </c>
      <c r="DE206" s="2">
        <f t="shared" si="206"/>
        <v>-2.3837332440252998E-3</v>
      </c>
      <c r="DF206" s="2" t="e">
        <f>NA()</f>
        <v>#N/A</v>
      </c>
      <c r="DG206" s="2">
        <f t="shared" si="207"/>
        <v>-1.9455048565974976E-4</v>
      </c>
      <c r="DH206" s="69"/>
      <c r="DI206" s="3">
        <f t="shared" si="179"/>
        <v>44936</v>
      </c>
      <c r="DJ206" s="2">
        <f t="shared" si="180"/>
        <v>4.2174479702624168E-2</v>
      </c>
      <c r="DK206" s="2">
        <f t="shared" si="181"/>
        <v>4.1279089667901385E-2</v>
      </c>
      <c r="DL206" s="2" t="e">
        <f>NA()</f>
        <v>#N/A</v>
      </c>
      <c r="DM206" s="2">
        <f t="shared" si="182"/>
        <v>1.3144464329127451E-2</v>
      </c>
      <c r="DO206" s="2">
        <f t="shared" si="220"/>
        <v>1.8859714134363353E-2</v>
      </c>
      <c r="DP206" s="72">
        <f t="shared" si="221"/>
        <v>-1.9455048565974976E-4</v>
      </c>
      <c r="DQ206" s="72">
        <v>1.0999999999999999E-2</v>
      </c>
      <c r="DR206" s="72">
        <f t="shared" si="226"/>
        <v>-1.1347231071535481E-4</v>
      </c>
      <c r="DS206" s="2" cm="1">
        <f t="array" ref="DS206">PRODUCT($DR$68:DR206+1)-1</f>
        <v>3.9568681479096313E-4</v>
      </c>
      <c r="DT206" s="2" cm="1">
        <f t="array" ref="DT206">PRODUCT($DP$68:DP206+1)-1</f>
        <v>-2.1424306002371107E-4</v>
      </c>
      <c r="DU206" s="72">
        <f>DS206-MAX($DS$68:DS206)</f>
        <v>-3.4887615048861953E-3</v>
      </c>
    </row>
    <row r="207" spans="1:125" x14ac:dyDescent="0.3">
      <c r="A207" s="3" t="e">
        <f t="shared" si="227"/>
        <v>#N/A</v>
      </c>
      <c r="B207" s="47" t="e">
        <f>NA()</f>
        <v>#N/A</v>
      </c>
      <c r="C207" s="2" t="e">
        <f>VLOOKUP(C$1,EMD_Returns!$B:$XFD,MATCH('Headline Attribution'!$B207,EMD_Returns!$8:$8,0)-1,FALSE)/100</f>
        <v>#N/A</v>
      </c>
      <c r="D207" s="2" t="e">
        <f>VLOOKUP(D$1,EMD_Returns!$B:$XFD,MATCH('Headline Attribution'!$B207,EMD_Returns!$8:$8,0)-1,FALSE)/100</f>
        <v>#N/A</v>
      </c>
      <c r="E207" s="2" t="e">
        <f>VLOOKUP(E$1,EMD_Returns!$B:$XFD,MATCH('Headline Attribution'!$B207,EMD_Returns!$8:$8,0)-1,FALSE)/100</f>
        <v>#N/A</v>
      </c>
      <c r="F207" s="2" t="e">
        <f>VLOOKUP(F$1,EMD_Returns!$B:$XFD,MATCH('Headline Attribution'!$B207,EMD_Returns!$8:$8,0)-1,FALSE)/100</f>
        <v>#N/A</v>
      </c>
      <c r="G207" s="2"/>
      <c r="I207" s="9" t="e">
        <f t="shared" si="183"/>
        <v>#N/A</v>
      </c>
      <c r="J207" s="2" t="e">
        <f>VLOOKUP(J$1,EMD_Returns!$B:$XFD,MATCH('Headline Attribution'!$B207,EMD_Returns!$8:$8,0)-1,FALSE)/100</f>
        <v>#N/A</v>
      </c>
      <c r="K207" s="85" t="e">
        <f>VLOOKUP(K$1,EMD_Returns!$B:$XFD,MATCH('Headline Attribution'!$B207,EMD_Returns!$32:$32,0)-1,FALSE)/100</f>
        <v>#N/A</v>
      </c>
      <c r="L207" s="2">
        <f t="shared" si="228"/>
        <v>0</v>
      </c>
      <c r="M207" s="2" t="e">
        <f t="shared" si="229"/>
        <v>#N/A</v>
      </c>
      <c r="N207" s="2" t="e">
        <f t="shared" si="230"/>
        <v>#N/A</v>
      </c>
      <c r="O207" s="2" t="e">
        <f t="array" ref="O207">(PRODUCT($J$2:J207+1))-1</f>
        <v>#N/A</v>
      </c>
      <c r="P207" s="2" t="e">
        <f t="array" ref="P207">(PRODUCT($K$2:K207+1))-1</f>
        <v>#N/A</v>
      </c>
      <c r="Q207" s="69" t="e">
        <f t="shared" si="231"/>
        <v>#N/A</v>
      </c>
      <c r="R207" s="69" t="e">
        <f t="shared" si="232"/>
        <v>#N/A</v>
      </c>
      <c r="T207" s="3" t="e">
        <f t="shared" si="184"/>
        <v>#N/A</v>
      </c>
      <c r="U207" s="70" t="e">
        <f>VLOOKUP(U$1,Market_Values!B:XFD,MATCH('Headline Attribution'!$B207,EMD_Returns!$8:$8,0)-1,FALSE)</f>
        <v>#N/A</v>
      </c>
      <c r="V207" s="70" t="e">
        <f>VLOOKUP(V$1,Market_Values!$B:$XFD,MATCH('Headline Attribution'!$B207,EMD_Returns!$8:$8,0)-1,FALSE)</f>
        <v>#N/A</v>
      </c>
      <c r="W207" s="70" t="e">
        <f>VLOOKUP(W$1,Market_Values!$B:$XFD,MATCH('Headline Attribution'!$B207,EMD_Returns!$8:$8,0)-1,FALSE)</f>
        <v>#N/A</v>
      </c>
      <c r="X207" s="70" t="e">
        <f>VLOOKUP(X$1,Market_Values!$B:$XFD,MATCH('Headline Attribution'!$B207,EMD_Returns!$8:$8,0)-1,FALSE)</f>
        <v>#N/A</v>
      </c>
      <c r="Y207" s="70"/>
      <c r="Z207" s="71"/>
      <c r="AA207" s="3" t="e">
        <f t="shared" si="185"/>
        <v>#N/A</v>
      </c>
      <c r="AB207" s="72" t="e">
        <f t="shared" si="208"/>
        <v>#N/A</v>
      </c>
      <c r="AC207" s="72" t="e">
        <f t="shared" si="209"/>
        <v>#N/A</v>
      </c>
      <c r="AD207" s="72" t="e">
        <f t="shared" si="210"/>
        <v>#N/A</v>
      </c>
      <c r="AE207" s="72" t="e">
        <f t="shared" si="211"/>
        <v>#N/A</v>
      </c>
      <c r="AF207" s="72"/>
      <c r="AG207" s="2"/>
      <c r="AH207" s="9" t="e">
        <f t="shared" si="186"/>
        <v>#N/A</v>
      </c>
      <c r="AI207" s="2" t="e">
        <f t="array" ref="AI207">PRODUCT(AB$2:AB207+1)-1</f>
        <v>#N/A</v>
      </c>
      <c r="AJ207" s="2" t="e">
        <f t="array" ref="AJ207">PRODUCT($AC$2:AC207+1)-1</f>
        <v>#N/A</v>
      </c>
      <c r="AK207" s="2" t="e" cm="1">
        <f t="array" ref="AK207">PRODUCT($AD$119:AD207+1)-1</f>
        <v>#N/A</v>
      </c>
      <c r="AL207" s="2" t="e">
        <f t="array" ref="AL207">PRODUCT(AE$2:AE207+1)-1</f>
        <v>#N/A</v>
      </c>
      <c r="AM207" s="2"/>
      <c r="AN207" s="2"/>
      <c r="AO207" s="3" t="e">
        <f t="shared" si="187"/>
        <v>#N/A</v>
      </c>
      <c r="AP207" s="2" t="e">
        <f t="shared" si="212"/>
        <v>#N/A</v>
      </c>
      <c r="AQ207" s="2">
        <f t="shared" si="188"/>
        <v>0</v>
      </c>
      <c r="AR207" s="2" t="e">
        <f t="shared" si="213"/>
        <v>#N/A</v>
      </c>
      <c r="AS207" s="2" t="e">
        <f t="shared" si="233"/>
        <v>#N/A</v>
      </c>
      <c r="AT207" s="2" t="e">
        <f t="array" ref="AT207">PRODUCT($AP$2:AP207+1)-1</f>
        <v>#N/A</v>
      </c>
      <c r="AU207" s="2" t="e">
        <f t="shared" si="189"/>
        <v>#N/A</v>
      </c>
      <c r="AV207" s="69" t="e">
        <f t="shared" si="234"/>
        <v>#N/A</v>
      </c>
      <c r="AW207" s="69" t="e">
        <f t="shared" si="190"/>
        <v>#N/A</v>
      </c>
      <c r="AX207" s="2"/>
      <c r="AY207" s="2" t="e">
        <f t="shared" si="222"/>
        <v>#N/A</v>
      </c>
      <c r="AZ207" s="2" t="e">
        <f t="shared" si="223"/>
        <v>#N/A</v>
      </c>
      <c r="BA207" s="2" t="e">
        <f t="shared" si="235"/>
        <v>#N/A</v>
      </c>
      <c r="BB207" s="2" t="e">
        <f t="shared" si="224"/>
        <v>#N/A</v>
      </c>
      <c r="BC207" s="2"/>
      <c r="BD207" s="78" t="e">
        <f t="shared" si="191"/>
        <v>#N/A</v>
      </c>
      <c r="BE207" s="2" t="e">
        <f t="shared" si="225"/>
        <v>#N/A</v>
      </c>
      <c r="BF207" s="72" t="e">
        <f t="shared" si="214"/>
        <v>#N/A</v>
      </c>
      <c r="BG207" s="2" t="e" cm="1">
        <f t="array" ref="BG207">(PRODUCT(BF$2:BF207+1))-1</f>
        <v>#N/A</v>
      </c>
      <c r="BH207" s="72" t="e">
        <f t="shared" si="215"/>
        <v>#N/A</v>
      </c>
      <c r="BI207" s="73" t="e">
        <f t="shared" si="216"/>
        <v>#N/A</v>
      </c>
      <c r="BJ207" s="74" t="e">
        <f>SUM($BI$2:BI207)</f>
        <v>#N/A</v>
      </c>
      <c r="BK207" s="72" t="e">
        <f t="shared" si="192"/>
        <v>#N/A</v>
      </c>
      <c r="BL207" s="2" t="e">
        <f>SUM($BK$2:BK207)</f>
        <v>#N/A</v>
      </c>
      <c r="BM207" s="2"/>
      <c r="BN207" s="79" t="e">
        <f t="shared" si="193"/>
        <v>#N/A</v>
      </c>
      <c r="BO207" s="2" t="e">
        <f t="array" ref="BO207">(PRODUCT(AB$2:AB207+1)-1)-(PRODUCT($K$2:$K207+1)-1)</f>
        <v>#N/A</v>
      </c>
      <c r="BP207" s="2" t="e">
        <f t="array" ref="BP207">AJ207-(PRODUCT($K$2:K207+1)-1)</f>
        <v>#N/A</v>
      </c>
      <c r="BQ207" s="2" t="e" cm="1">
        <f t="array" ref="BQ207">AK207-(PRODUCT($L$2:L207+1)-1)</f>
        <v>#N/A</v>
      </c>
      <c r="BR207" s="2" t="e">
        <f t="array" ref="BR207">(PRODUCT(AE$2:AE207+1)-1)-(PRODUCT($K$2:$K207+1)-1)</f>
        <v>#N/A</v>
      </c>
      <c r="BS207" s="2"/>
      <c r="BT207" s="3" t="e">
        <f t="shared" si="194"/>
        <v>#N/A</v>
      </c>
      <c r="BU207" s="2" t="e">
        <f t="shared" si="195"/>
        <v>#N/A</v>
      </c>
      <c r="BV207" s="2" t="e">
        <f t="shared" si="196"/>
        <v>#N/A</v>
      </c>
      <c r="BW207" s="2" t="e" cm="1">
        <f t="array" ref="BW207">PRODUCT($BU$2:BU207+1)-1</f>
        <v>#N/A</v>
      </c>
      <c r="BX207" s="2" t="e">
        <f t="array" ref="BX207">BW207-(PRODUCT($K$2:K207+1)-1)</f>
        <v>#N/A</v>
      </c>
      <c r="BY207" s="2" t="e">
        <f t="shared" si="197"/>
        <v>#N/A</v>
      </c>
      <c r="BZ207" s="2"/>
      <c r="CC207" s="3">
        <v>44937</v>
      </c>
      <c r="CD207" s="2">
        <v>8.690366607535081E-3</v>
      </c>
      <c r="CE207" s="2">
        <v>6.1602863135037404E-3</v>
      </c>
      <c r="CF207" s="2" t="e">
        <f>NA()</f>
        <v>#N/A</v>
      </c>
      <c r="CG207" s="2">
        <v>9.0513050664795501E-3</v>
      </c>
      <c r="CH207" s="2">
        <v>8.2661950612430424E-3</v>
      </c>
      <c r="CJ207" s="9">
        <f t="shared" si="198"/>
        <v>44937</v>
      </c>
      <c r="CK207" s="2">
        <f t="array" ref="CK207">PRODUCT(CD$2:CD207+1)-1</f>
        <v>-1.929818454636123E-2</v>
      </c>
      <c r="CL207" s="2">
        <f t="array" ref="CL207">PRODUCT(CE$2:CE207+1)-1</f>
        <v>-1.6687936534678705E-2</v>
      </c>
      <c r="CM207" s="2"/>
      <c r="CN207" s="2">
        <f t="array" ref="CN207">PRODUCT(CG$2:CG207+1)-1</f>
        <v>-5.163956673935266E-2</v>
      </c>
      <c r="CO207" s="2">
        <f t="array" ref="CO207">PRODUCT(CH$2:CH207+1)-1</f>
        <v>-6.0411148714384133E-2</v>
      </c>
      <c r="CQ207" s="9">
        <f t="shared" si="199"/>
        <v>44937</v>
      </c>
      <c r="CR207" s="72">
        <f t="shared" si="200"/>
        <v>4.1112964168022903E-2</v>
      </c>
      <c r="CS207" s="72">
        <f t="shared" si="201"/>
        <v>4.3723212179705429E-2</v>
      </c>
      <c r="CT207" s="72"/>
      <c r="CU207" s="72">
        <f t="shared" si="202"/>
        <v>8.7715819750314727E-3</v>
      </c>
      <c r="CV207" s="72"/>
      <c r="CW207" s="3">
        <f t="shared" si="203"/>
        <v>44937</v>
      </c>
      <c r="CX207" s="75">
        <f t="shared" si="217"/>
        <v>94.494046499981408</v>
      </c>
      <c r="CY207" s="75">
        <f t="shared" si="218"/>
        <v>93.545492527665431</v>
      </c>
      <c r="CZ207" s="75">
        <f t="shared" si="219"/>
        <v>101.01400286286959</v>
      </c>
      <c r="DA207" s="72">
        <f>(CZ207/MAX($CZ$2:CZ207))-1</f>
        <v>-4.9907077455599858E-3</v>
      </c>
      <c r="DC207" s="3">
        <f t="shared" si="204"/>
        <v>44937</v>
      </c>
      <c r="DD207" s="2">
        <f t="shared" si="205"/>
        <v>4.2417154629203861E-4</v>
      </c>
      <c r="DE207" s="2">
        <f t="shared" si="206"/>
        <v>-2.105908747739302E-3</v>
      </c>
      <c r="DF207" s="2" t="e">
        <f>NA()</f>
        <v>#N/A</v>
      </c>
      <c r="DG207" s="2">
        <f t="shared" si="207"/>
        <v>7.8511000523650773E-4</v>
      </c>
      <c r="DH207" s="69"/>
      <c r="DI207" s="3">
        <f t="shared" si="179"/>
        <v>44937</v>
      </c>
      <c r="DJ207" s="2">
        <f t="shared" si="180"/>
        <v>4.2250462662835574E-2</v>
      </c>
      <c r="DK207" s="2">
        <f t="shared" si="181"/>
        <v>4.1486527105652954E-2</v>
      </c>
      <c r="DL207" s="2" t="e">
        <f>NA()</f>
        <v>#N/A</v>
      </c>
      <c r="DM207" s="2">
        <f t="shared" si="182"/>
        <v>1.3324223040204574E-2</v>
      </c>
      <c r="DO207" s="2">
        <f t="shared" si="220"/>
        <v>1.8839211929556589E-2</v>
      </c>
      <c r="DP207" s="72">
        <f t="shared" si="221"/>
        <v>7.8511000523650773E-4</v>
      </c>
      <c r="DQ207" s="72">
        <v>1.0999999999999999E-2</v>
      </c>
      <c r="DR207" s="72">
        <f t="shared" si="226"/>
        <v>4.5841673685152132E-4</v>
      </c>
      <c r="DS207" s="2" cm="1">
        <f t="array" ref="DS207">PRODUCT($DR$68:DR207+1)-1</f>
        <v>8.5428494110084685E-4</v>
      </c>
      <c r="DT207" s="2" cm="1">
        <f t="array" ref="DT207">PRODUCT($DP$68:DP207+1)-1</f>
        <v>5.7069874084292316E-4</v>
      </c>
      <c r="DU207" s="72">
        <f>DS207-MAX($DS$68:DS207)</f>
        <v>-3.0301633785763116E-3</v>
      </c>
    </row>
    <row r="208" spans="1:125" x14ac:dyDescent="0.3">
      <c r="A208" s="3" t="e">
        <f t="shared" si="227"/>
        <v>#N/A</v>
      </c>
      <c r="B208" s="47" t="e">
        <f>NA()</f>
        <v>#N/A</v>
      </c>
      <c r="C208" s="2" t="e">
        <f>VLOOKUP(C$1,EMD_Returns!$B:$XFD,MATCH('Headline Attribution'!$B208,EMD_Returns!$8:$8,0)-1,FALSE)/100</f>
        <v>#N/A</v>
      </c>
      <c r="D208" s="2" t="e">
        <f>VLOOKUP(D$1,EMD_Returns!$B:$XFD,MATCH('Headline Attribution'!$B208,EMD_Returns!$8:$8,0)-1,FALSE)/100</f>
        <v>#N/A</v>
      </c>
      <c r="E208" s="2" t="e">
        <f>VLOOKUP(E$1,EMD_Returns!$B:$XFD,MATCH('Headline Attribution'!$B208,EMD_Returns!$8:$8,0)-1,FALSE)/100</f>
        <v>#N/A</v>
      </c>
      <c r="F208" s="2" t="e">
        <f>VLOOKUP(F$1,EMD_Returns!$B:$XFD,MATCH('Headline Attribution'!$B208,EMD_Returns!$8:$8,0)-1,FALSE)/100</f>
        <v>#N/A</v>
      </c>
      <c r="G208" s="2"/>
      <c r="I208" s="9" t="e">
        <f t="shared" si="183"/>
        <v>#N/A</v>
      </c>
      <c r="J208" s="2" t="e">
        <f>VLOOKUP(J$1,EMD_Returns!$B:$XFD,MATCH('Headline Attribution'!$B208,EMD_Returns!$8:$8,0)-1,FALSE)/100</f>
        <v>#N/A</v>
      </c>
      <c r="K208" s="85" t="e">
        <f>VLOOKUP(K$1,EMD_Returns!$B:$XFD,MATCH('Headline Attribution'!$B208,EMD_Returns!$32:$32,0)-1,FALSE)/100</f>
        <v>#N/A</v>
      </c>
      <c r="L208" s="2">
        <f t="shared" si="228"/>
        <v>0</v>
      </c>
      <c r="M208" s="2" t="e">
        <f t="shared" si="229"/>
        <v>#N/A</v>
      </c>
      <c r="N208" s="2" t="e">
        <f t="shared" si="230"/>
        <v>#N/A</v>
      </c>
      <c r="O208" s="2" t="e">
        <f t="array" ref="O208">(PRODUCT($J$2:J208+1))-1</f>
        <v>#N/A</v>
      </c>
      <c r="P208" s="2" t="e">
        <f t="array" ref="P208">(PRODUCT($K$2:K208+1))-1</f>
        <v>#N/A</v>
      </c>
      <c r="Q208" s="69" t="e">
        <f t="shared" si="231"/>
        <v>#N/A</v>
      </c>
      <c r="R208" s="69" t="e">
        <f t="shared" si="232"/>
        <v>#N/A</v>
      </c>
      <c r="T208" s="3" t="e">
        <f t="shared" si="184"/>
        <v>#N/A</v>
      </c>
      <c r="U208" s="70" t="e">
        <f>VLOOKUP(U$1,Market_Values!B:XFD,MATCH('Headline Attribution'!$B208,EMD_Returns!$8:$8,0)-1,FALSE)</f>
        <v>#N/A</v>
      </c>
      <c r="V208" s="70" t="e">
        <f>VLOOKUP(V$1,Market_Values!$B:$XFD,MATCH('Headline Attribution'!$B208,EMD_Returns!$8:$8,0)-1,FALSE)</f>
        <v>#N/A</v>
      </c>
      <c r="W208" s="70" t="e">
        <f>VLOOKUP(W$1,Market_Values!$B:$XFD,MATCH('Headline Attribution'!$B208,EMD_Returns!$8:$8,0)-1,FALSE)</f>
        <v>#N/A</v>
      </c>
      <c r="X208" s="70" t="e">
        <f>VLOOKUP(X$1,Market_Values!$B:$XFD,MATCH('Headline Attribution'!$B208,EMD_Returns!$8:$8,0)-1,FALSE)</f>
        <v>#N/A</v>
      </c>
      <c r="Y208" s="70"/>
      <c r="Z208" s="71"/>
      <c r="AA208" s="3" t="e">
        <f t="shared" si="185"/>
        <v>#N/A</v>
      </c>
      <c r="AB208" s="72" t="e">
        <f t="shared" si="208"/>
        <v>#N/A</v>
      </c>
      <c r="AC208" s="72" t="e">
        <f t="shared" si="209"/>
        <v>#N/A</v>
      </c>
      <c r="AD208" s="72" t="e">
        <f t="shared" si="210"/>
        <v>#N/A</v>
      </c>
      <c r="AE208" s="72" t="e">
        <f t="shared" si="211"/>
        <v>#N/A</v>
      </c>
      <c r="AF208" s="72"/>
      <c r="AG208" s="2"/>
      <c r="AH208" s="9" t="e">
        <f t="shared" si="186"/>
        <v>#N/A</v>
      </c>
      <c r="AI208" s="2" t="e">
        <f t="array" ref="AI208">PRODUCT(AB$2:AB208+1)-1</f>
        <v>#N/A</v>
      </c>
      <c r="AJ208" s="2" t="e">
        <f t="array" ref="AJ208">PRODUCT($AC$2:AC208+1)-1</f>
        <v>#N/A</v>
      </c>
      <c r="AK208" s="2" t="e" cm="1">
        <f t="array" ref="AK208">PRODUCT($AD$119:AD208+1)-1</f>
        <v>#N/A</v>
      </c>
      <c r="AL208" s="2" t="e">
        <f t="array" ref="AL208">PRODUCT(AE$2:AE208+1)-1</f>
        <v>#N/A</v>
      </c>
      <c r="AM208" s="2"/>
      <c r="AN208" s="2"/>
      <c r="AO208" s="3" t="e">
        <f t="shared" si="187"/>
        <v>#N/A</v>
      </c>
      <c r="AP208" s="2" t="e">
        <f t="shared" si="212"/>
        <v>#N/A</v>
      </c>
      <c r="AQ208" s="2">
        <f t="shared" si="188"/>
        <v>0</v>
      </c>
      <c r="AR208" s="2" t="e">
        <f t="shared" si="213"/>
        <v>#N/A</v>
      </c>
      <c r="AS208" s="2" t="e">
        <f t="shared" si="233"/>
        <v>#N/A</v>
      </c>
      <c r="AT208" s="2" t="e">
        <f t="array" ref="AT208">PRODUCT($AP$2:AP208+1)-1</f>
        <v>#N/A</v>
      </c>
      <c r="AU208" s="2" t="e">
        <f t="shared" si="189"/>
        <v>#N/A</v>
      </c>
      <c r="AV208" s="69" t="e">
        <f t="shared" si="234"/>
        <v>#N/A</v>
      </c>
      <c r="AW208" s="69" t="e">
        <f t="shared" si="190"/>
        <v>#N/A</v>
      </c>
      <c r="AX208" s="2"/>
      <c r="AY208" s="2" t="e">
        <f t="shared" si="222"/>
        <v>#N/A</v>
      </c>
      <c r="AZ208" s="2" t="e">
        <f t="shared" si="223"/>
        <v>#N/A</v>
      </c>
      <c r="BA208" s="2" t="e">
        <f t="shared" si="235"/>
        <v>#N/A</v>
      </c>
      <c r="BB208" s="2" t="e">
        <f t="shared" si="224"/>
        <v>#N/A</v>
      </c>
      <c r="BC208" s="2"/>
      <c r="BD208" s="78" t="e">
        <f t="shared" si="191"/>
        <v>#N/A</v>
      </c>
      <c r="BE208" s="2" t="e">
        <f t="shared" si="225"/>
        <v>#N/A</v>
      </c>
      <c r="BF208" s="72" t="e">
        <f t="shared" si="214"/>
        <v>#N/A</v>
      </c>
      <c r="BG208" s="2" t="e" cm="1">
        <f t="array" ref="BG208">(PRODUCT(BF$2:BF208+1))-1</f>
        <v>#N/A</v>
      </c>
      <c r="BH208" s="72" t="e">
        <f t="shared" si="215"/>
        <v>#N/A</v>
      </c>
      <c r="BI208" s="73" t="e">
        <f t="shared" si="216"/>
        <v>#N/A</v>
      </c>
      <c r="BJ208" s="74" t="e">
        <f>SUM($BI$2:BI208)</f>
        <v>#N/A</v>
      </c>
      <c r="BK208" s="72" t="e">
        <f t="shared" si="192"/>
        <v>#N/A</v>
      </c>
      <c r="BL208" s="2" t="e">
        <f>SUM($BK$2:BK208)</f>
        <v>#N/A</v>
      </c>
      <c r="BM208" s="2"/>
      <c r="BN208" s="79" t="e">
        <f t="shared" si="193"/>
        <v>#N/A</v>
      </c>
      <c r="BO208" s="2" t="e">
        <f t="array" ref="BO208">(PRODUCT(AB$2:AB208+1)-1)-(PRODUCT($K$2:$K208+1)-1)</f>
        <v>#N/A</v>
      </c>
      <c r="BP208" s="2" t="e">
        <f t="array" ref="BP208">AJ208-(PRODUCT($K$2:K208+1)-1)</f>
        <v>#N/A</v>
      </c>
      <c r="BQ208" s="2" t="e" cm="1">
        <f t="array" ref="BQ208">AK208-(PRODUCT($L$2:L208+1)-1)</f>
        <v>#N/A</v>
      </c>
      <c r="BR208" s="2" t="e">
        <f t="array" ref="BR208">(PRODUCT(AE$2:AE208+1)-1)-(PRODUCT($K$2:$K208+1)-1)</f>
        <v>#N/A</v>
      </c>
      <c r="BS208" s="2"/>
      <c r="BT208" s="3" t="e">
        <f t="shared" si="194"/>
        <v>#N/A</v>
      </c>
      <c r="BU208" s="2" t="e">
        <f t="shared" si="195"/>
        <v>#N/A</v>
      </c>
      <c r="BV208" s="2" t="e">
        <f t="shared" si="196"/>
        <v>#N/A</v>
      </c>
      <c r="BW208" s="2" t="e" cm="1">
        <f t="array" ref="BW208">PRODUCT($BU$2:BU208+1)-1</f>
        <v>#N/A</v>
      </c>
      <c r="BX208" s="2" t="e">
        <f t="array" ref="BX208">BW208-(PRODUCT($K$2:K208+1)-1)</f>
        <v>#N/A</v>
      </c>
      <c r="BY208" s="2" t="e">
        <f t="shared" si="197"/>
        <v>#N/A</v>
      </c>
      <c r="BZ208" s="2"/>
      <c r="CC208" s="3">
        <v>44938</v>
      </c>
      <c r="CD208" s="2">
        <v>6.4884278774899294E-3</v>
      </c>
      <c r="CE208" s="2">
        <v>4.4629889931191403E-4</v>
      </c>
      <c r="CF208" s="2" t="e">
        <f>NA()</f>
        <v>#N/A</v>
      </c>
      <c r="CG208" s="2">
        <v>4.637963176084E-3</v>
      </c>
      <c r="CH208" s="2">
        <v>3.4950497622328047E-3</v>
      </c>
      <c r="CJ208" s="9">
        <f t="shared" si="198"/>
        <v>44938</v>
      </c>
      <c r="CK208" s="2">
        <f t="array" ref="CK208">PRODUCT(CD$2:CD208+1)-1</f>
        <v>-1.2934971547466811E-2</v>
      </c>
      <c r="CL208" s="2">
        <f t="array" ref="CL208">PRODUCT(CE$2:CE208+1)-1</f>
        <v>-1.6249085443074018E-2</v>
      </c>
      <c r="CM208" s="2"/>
      <c r="CN208" s="2">
        <f t="array" ref="CN208">PRODUCT(CG$2:CG208+1)-1</f>
        <v>-4.7241105972234743E-2</v>
      </c>
      <c r="CO208" s="2">
        <f t="array" ref="CO208">PRODUCT(CH$2:CH208+1)-1</f>
        <v>-5.7127238923101786E-2</v>
      </c>
      <c r="CQ208" s="9">
        <f t="shared" si="199"/>
        <v>44938</v>
      </c>
      <c r="CR208" s="72">
        <f t="shared" si="200"/>
        <v>4.4192267375634975E-2</v>
      </c>
      <c r="CS208" s="72">
        <f t="shared" si="201"/>
        <v>4.0878153480027768E-2</v>
      </c>
      <c r="CT208" s="72"/>
      <c r="CU208" s="72">
        <f t="shared" si="202"/>
        <v>9.8861329508670437E-3</v>
      </c>
      <c r="CV208" s="72"/>
      <c r="CW208" s="3">
        <f t="shared" si="203"/>
        <v>44938</v>
      </c>
      <c r="CX208" s="75">
        <f t="shared" si="217"/>
        <v>94.932306408007491</v>
      </c>
      <c r="CY208" s="75">
        <f t="shared" si="218"/>
        <v>93.872438679082194</v>
      </c>
      <c r="CZ208" s="75">
        <f t="shared" si="219"/>
        <v>101.12905102268476</v>
      </c>
      <c r="DA208" s="72">
        <f>(CZ208/MAX($CZ$2:CZ208))-1</f>
        <v>-3.8574590391575736E-3</v>
      </c>
      <c r="DC208" s="3">
        <f t="shared" si="204"/>
        <v>44938</v>
      </c>
      <c r="DD208" s="2">
        <f t="shared" si="205"/>
        <v>2.9933781152571247E-3</v>
      </c>
      <c r="DE208" s="2">
        <f t="shared" si="206"/>
        <v>-3.0487508629208908E-3</v>
      </c>
      <c r="DF208" s="2" t="e">
        <f>NA()</f>
        <v>#N/A</v>
      </c>
      <c r="DG208" s="2">
        <f t="shared" si="207"/>
        <v>1.1429134138511952E-3</v>
      </c>
      <c r="DH208" s="69"/>
      <c r="DI208" s="3">
        <f t="shared" si="179"/>
        <v>44938</v>
      </c>
      <c r="DJ208" s="2">
        <f t="shared" si="180"/>
        <v>4.1060251440063318E-2</v>
      </c>
      <c r="DK208" s="2">
        <f t="shared" si="181"/>
        <v>3.9903517979887053E-2</v>
      </c>
      <c r="DL208" s="2" t="e">
        <f>NA()</f>
        <v>#N/A</v>
      </c>
      <c r="DM208" s="2">
        <f t="shared" si="182"/>
        <v>1.3667881356315513E-2</v>
      </c>
      <c r="DO208" s="2">
        <f t="shared" si="220"/>
        <v>1.8898233536993009E-2</v>
      </c>
      <c r="DP208" s="72">
        <f t="shared" si="221"/>
        <v>1.1429134138511952E-3</v>
      </c>
      <c r="DQ208" s="72">
        <v>1.0999999999999999E-2</v>
      </c>
      <c r="DR208" s="72">
        <f t="shared" si="226"/>
        <v>6.6524987786575679E-4</v>
      </c>
      <c r="DS208" s="2" cm="1">
        <f t="array" ref="DS208">PRODUCT($DR$68:DR208+1)-1</f>
        <v>1.5201031319191927E-3</v>
      </c>
      <c r="DT208" s="2" cm="1">
        <f t="array" ref="DT208">PRODUCT($DP$68:DP208+1)-1</f>
        <v>1.7142644139402918E-3</v>
      </c>
      <c r="DU208" s="72">
        <f>DS208-MAX($DS$68:DS208)</f>
        <v>-2.3643451877579658E-3</v>
      </c>
    </row>
    <row r="209" spans="1:125" x14ac:dyDescent="0.3">
      <c r="A209" s="3" t="e">
        <f t="shared" si="227"/>
        <v>#N/A</v>
      </c>
      <c r="B209" s="47" t="e">
        <f>NA()</f>
        <v>#N/A</v>
      </c>
      <c r="C209" s="2" t="e">
        <f>VLOOKUP(C$1,EMD_Returns!$B:$XFD,MATCH('Headline Attribution'!$B209,EMD_Returns!$8:$8,0)-1,FALSE)/100</f>
        <v>#N/A</v>
      </c>
      <c r="D209" s="2" t="e">
        <f>VLOOKUP(D$1,EMD_Returns!$B:$XFD,MATCH('Headline Attribution'!$B209,EMD_Returns!$8:$8,0)-1,FALSE)/100</f>
        <v>#N/A</v>
      </c>
      <c r="E209" s="2" t="e">
        <f>VLOOKUP(E$1,EMD_Returns!$B:$XFD,MATCH('Headline Attribution'!$B209,EMD_Returns!$8:$8,0)-1,FALSE)/100</f>
        <v>#N/A</v>
      </c>
      <c r="F209" s="2" t="e">
        <f>VLOOKUP(F$1,EMD_Returns!$B:$XFD,MATCH('Headline Attribution'!$B209,EMD_Returns!$8:$8,0)-1,FALSE)/100</f>
        <v>#N/A</v>
      </c>
      <c r="G209" s="2"/>
      <c r="I209" s="9" t="e">
        <f t="shared" si="183"/>
        <v>#N/A</v>
      </c>
      <c r="J209" s="2" t="e">
        <f>VLOOKUP(J$1,EMD_Returns!$B:$XFD,MATCH('Headline Attribution'!$B209,EMD_Returns!$8:$8,0)-1,FALSE)/100</f>
        <v>#N/A</v>
      </c>
      <c r="K209" s="85" t="e">
        <f>VLOOKUP(K$1,EMD_Returns!$B:$XFD,MATCH('Headline Attribution'!$B209,EMD_Returns!$32:$32,0)-1,FALSE)/100</f>
        <v>#N/A</v>
      </c>
      <c r="L209" s="2">
        <f t="shared" si="228"/>
        <v>0</v>
      </c>
      <c r="M209" s="2" t="e">
        <f t="shared" si="229"/>
        <v>#N/A</v>
      </c>
      <c r="N209" s="2" t="e">
        <f t="shared" si="230"/>
        <v>#N/A</v>
      </c>
      <c r="O209" s="2" t="e">
        <f t="array" ref="O209">(PRODUCT($J$2:J209+1))-1</f>
        <v>#N/A</v>
      </c>
      <c r="P209" s="2" t="e">
        <f t="array" ref="P209">(PRODUCT($K$2:K209+1))-1</f>
        <v>#N/A</v>
      </c>
      <c r="Q209" s="69" t="e">
        <f t="shared" si="231"/>
        <v>#N/A</v>
      </c>
      <c r="R209" s="69" t="e">
        <f t="shared" si="232"/>
        <v>#N/A</v>
      </c>
      <c r="T209" s="3" t="e">
        <f t="shared" si="184"/>
        <v>#N/A</v>
      </c>
      <c r="U209" s="70" t="e">
        <f>VLOOKUP(U$1,Market_Values!B:XFD,MATCH('Headline Attribution'!$B209,EMD_Returns!$8:$8,0)-1,FALSE)</f>
        <v>#N/A</v>
      </c>
      <c r="V209" s="70" t="e">
        <f>VLOOKUP(V$1,Market_Values!$B:$XFD,MATCH('Headline Attribution'!$B209,EMD_Returns!$8:$8,0)-1,FALSE)</f>
        <v>#N/A</v>
      </c>
      <c r="W209" s="70" t="e">
        <f>VLOOKUP(W$1,Market_Values!$B:$XFD,MATCH('Headline Attribution'!$B209,EMD_Returns!$8:$8,0)-1,FALSE)</f>
        <v>#N/A</v>
      </c>
      <c r="X209" s="70" t="e">
        <f>VLOOKUP(X$1,Market_Values!$B:$XFD,MATCH('Headline Attribution'!$B209,EMD_Returns!$8:$8,0)-1,FALSE)</f>
        <v>#N/A</v>
      </c>
      <c r="Y209" s="70"/>
      <c r="Z209" s="71"/>
      <c r="AA209" s="3" t="e">
        <f t="shared" si="185"/>
        <v>#N/A</v>
      </c>
      <c r="AB209" s="72" t="e">
        <f t="shared" si="208"/>
        <v>#N/A</v>
      </c>
      <c r="AC209" s="72" t="e">
        <f t="shared" si="209"/>
        <v>#N/A</v>
      </c>
      <c r="AD209" s="72" t="e">
        <f t="shared" si="210"/>
        <v>#N/A</v>
      </c>
      <c r="AE209" s="72" t="e">
        <f t="shared" si="211"/>
        <v>#N/A</v>
      </c>
      <c r="AF209" s="72"/>
      <c r="AG209" s="2"/>
      <c r="AH209" s="9" t="e">
        <f t="shared" si="186"/>
        <v>#N/A</v>
      </c>
      <c r="AI209" s="2" t="e">
        <f t="array" ref="AI209">PRODUCT(AB$2:AB209+1)-1</f>
        <v>#N/A</v>
      </c>
      <c r="AJ209" s="2" t="e">
        <f t="array" ref="AJ209">PRODUCT($AC$2:AC209+1)-1</f>
        <v>#N/A</v>
      </c>
      <c r="AK209" s="2" t="e" cm="1">
        <f t="array" ref="AK209">PRODUCT($AD$119:AD209+1)-1</f>
        <v>#N/A</v>
      </c>
      <c r="AL209" s="2" t="e">
        <f t="array" ref="AL209">PRODUCT(AE$2:AE209+1)-1</f>
        <v>#N/A</v>
      </c>
      <c r="AM209" s="2"/>
      <c r="AN209" s="2"/>
      <c r="AO209" s="3" t="e">
        <f t="shared" si="187"/>
        <v>#N/A</v>
      </c>
      <c r="AP209" s="2" t="e">
        <f t="shared" si="212"/>
        <v>#N/A</v>
      </c>
      <c r="AQ209" s="2">
        <f t="shared" si="188"/>
        <v>0</v>
      </c>
      <c r="AR209" s="2" t="e">
        <f t="shared" si="213"/>
        <v>#N/A</v>
      </c>
      <c r="AS209" s="2" t="e">
        <f t="shared" si="233"/>
        <v>#N/A</v>
      </c>
      <c r="AT209" s="2" t="e">
        <f t="array" ref="AT209">PRODUCT($AP$2:AP209+1)-1</f>
        <v>#N/A</v>
      </c>
      <c r="AU209" s="2" t="e">
        <f t="shared" si="189"/>
        <v>#N/A</v>
      </c>
      <c r="AV209" s="69" t="e">
        <f t="shared" si="234"/>
        <v>#N/A</v>
      </c>
      <c r="AW209" s="69" t="e">
        <f t="shared" si="190"/>
        <v>#N/A</v>
      </c>
      <c r="AX209" s="2"/>
      <c r="AY209" s="2" t="e">
        <f t="shared" si="222"/>
        <v>#N/A</v>
      </c>
      <c r="AZ209" s="2" t="e">
        <f t="shared" si="223"/>
        <v>#N/A</v>
      </c>
      <c r="BA209" s="2" t="e">
        <f t="shared" si="235"/>
        <v>#N/A</v>
      </c>
      <c r="BB209" s="2" t="e">
        <f t="shared" si="224"/>
        <v>#N/A</v>
      </c>
      <c r="BC209" s="2"/>
      <c r="BD209" s="78" t="e">
        <f t="shared" si="191"/>
        <v>#N/A</v>
      </c>
      <c r="BE209" s="2" t="e">
        <f t="shared" si="225"/>
        <v>#N/A</v>
      </c>
      <c r="BF209" s="72" t="e">
        <f t="shared" si="214"/>
        <v>#N/A</v>
      </c>
      <c r="BG209" s="2" t="e" cm="1">
        <f t="array" ref="BG209">(PRODUCT(BF$2:BF209+1))-1</f>
        <v>#N/A</v>
      </c>
      <c r="BH209" s="72" t="e">
        <f t="shared" si="215"/>
        <v>#N/A</v>
      </c>
      <c r="BI209" s="73" t="e">
        <f t="shared" si="216"/>
        <v>#N/A</v>
      </c>
      <c r="BJ209" s="74" t="e">
        <f>SUM($BI$2:BI209)</f>
        <v>#N/A</v>
      </c>
      <c r="BK209" s="72" t="e">
        <f t="shared" si="192"/>
        <v>#N/A</v>
      </c>
      <c r="BL209" s="2" t="e">
        <f>SUM($BK$2:BK209)</f>
        <v>#N/A</v>
      </c>
      <c r="BM209" s="2"/>
      <c r="BN209" s="79" t="e">
        <f t="shared" si="193"/>
        <v>#N/A</v>
      </c>
      <c r="BO209" s="2" t="e">
        <f t="array" ref="BO209">(PRODUCT(AB$2:AB209+1)-1)-(PRODUCT($K$2:$K209+1)-1)</f>
        <v>#N/A</v>
      </c>
      <c r="BP209" s="2" t="e">
        <f t="array" ref="BP209">AJ209-(PRODUCT($K$2:K209+1)-1)</f>
        <v>#N/A</v>
      </c>
      <c r="BQ209" s="2" t="e" cm="1">
        <f t="array" ref="BQ209">AK209-(PRODUCT($L$2:L209+1)-1)</f>
        <v>#N/A</v>
      </c>
      <c r="BR209" s="2" t="e">
        <f t="array" ref="BR209">(PRODUCT(AE$2:AE209+1)-1)-(PRODUCT($K$2:$K209+1)-1)</f>
        <v>#N/A</v>
      </c>
      <c r="BS209" s="2"/>
      <c r="BT209" s="3" t="e">
        <f t="shared" si="194"/>
        <v>#N/A</v>
      </c>
      <c r="BU209" s="2" t="e">
        <f t="shared" si="195"/>
        <v>#N/A</v>
      </c>
      <c r="BV209" s="2" t="e">
        <f t="shared" si="196"/>
        <v>#N/A</v>
      </c>
      <c r="BW209" s="2" t="e" cm="1">
        <f t="array" ref="BW209">PRODUCT($BU$2:BU209+1)-1</f>
        <v>#N/A</v>
      </c>
      <c r="BX209" s="2" t="e">
        <f t="array" ref="BX209">BW209-(PRODUCT($K$2:K209+1)-1)</f>
        <v>#N/A</v>
      </c>
      <c r="BY209" s="2" t="e">
        <f t="shared" si="197"/>
        <v>#N/A</v>
      </c>
      <c r="BZ209" s="2"/>
      <c r="CC209" s="3">
        <v>44939</v>
      </c>
      <c r="CD209" s="2">
        <v>2.88593091874767E-3</v>
      </c>
      <c r="CE209" s="2">
        <v>1.6325093761921899E-3</v>
      </c>
      <c r="CF209" s="2" t="e">
        <f>NA()</f>
        <v>#N/A</v>
      </c>
      <c r="CG209" s="2">
        <v>3.48318259799529E-3</v>
      </c>
      <c r="CH209" s="2">
        <v>3.3145594613839258E-3</v>
      </c>
      <c r="CJ209" s="9">
        <f t="shared" si="198"/>
        <v>44939</v>
      </c>
      <c r="CK209" s="2">
        <f t="array" ref="CK209">PRODUCT(CD$2:CD209+1)-1</f>
        <v>-1.0086370063041139E-2</v>
      </c>
      <c r="CL209" s="2">
        <f t="array" ref="CL209">PRODUCT(CE$2:CE209+1)-1</f>
        <v>-1.4643102851222167E-2</v>
      </c>
      <c r="CM209" s="2"/>
      <c r="CN209" s="2">
        <f t="array" ref="CN209">PRODUCT(CG$2:CG209+1)-1</f>
        <v>-4.3922472772471965E-2</v>
      </c>
      <c r="CO209" s="2">
        <f t="array" ref="CO209">PRODUCT(CH$2:CH209+1)-1</f>
        <v>-5.4002031091993197E-2</v>
      </c>
      <c r="CQ209" s="9">
        <f t="shared" si="199"/>
        <v>44939</v>
      </c>
      <c r="CR209" s="72">
        <f t="shared" si="200"/>
        <v>4.3915661028952058E-2</v>
      </c>
      <c r="CS209" s="72">
        <f t="shared" si="201"/>
        <v>3.9358928240771029E-2</v>
      </c>
      <c r="CT209" s="72"/>
      <c r="CU209" s="72">
        <f t="shared" si="202"/>
        <v>1.0079558319521231E-2</v>
      </c>
      <c r="CV209" s="72"/>
      <c r="CW209" s="3">
        <f t="shared" si="203"/>
        <v>44939</v>
      </c>
      <c r="CX209" s="75">
        <f t="shared" si="217"/>
        <v>95.262972965675417</v>
      </c>
      <c r="CY209" s="75">
        <f t="shared" si="218"/>
        <v>94.183584458869134</v>
      </c>
      <c r="CZ209" s="75">
        <f t="shared" si="219"/>
        <v>101.14604738501716</v>
      </c>
      <c r="DA209" s="72">
        <f>(CZ209/MAX($CZ$2:CZ209))-1</f>
        <v>-3.6900412755213052E-3</v>
      </c>
      <c r="DC209" s="3">
        <f t="shared" si="204"/>
        <v>44939</v>
      </c>
      <c r="DD209" s="2">
        <f t="shared" si="205"/>
        <v>-4.2862854263625572E-4</v>
      </c>
      <c r="DE209" s="2">
        <f t="shared" si="206"/>
        <v>-1.6820500851917359E-3</v>
      </c>
      <c r="DF209" s="2" t="e">
        <f>NA()</f>
        <v>#N/A</v>
      </c>
      <c r="DG209" s="2">
        <f t="shared" si="207"/>
        <v>1.6862313661136427E-4</v>
      </c>
      <c r="DH209" s="69"/>
      <c r="DI209" s="3">
        <f t="shared" si="179"/>
        <v>44939</v>
      </c>
      <c r="DJ209" s="2">
        <f t="shared" si="180"/>
        <v>4.1083434545474563E-2</v>
      </c>
      <c r="DK209" s="2">
        <f t="shared" si="181"/>
        <v>3.9668798412676232E-2</v>
      </c>
      <c r="DL209" s="2" t="e">
        <f>NA()</f>
        <v>#N/A</v>
      </c>
      <c r="DM209" s="2">
        <f t="shared" si="182"/>
        <v>1.3661099234683942E-2</v>
      </c>
      <c r="DO209" s="2">
        <f t="shared" si="220"/>
        <v>1.8892754114458357E-2</v>
      </c>
      <c r="DP209" s="72">
        <f t="shared" si="221"/>
        <v>1.6862313661136427E-4</v>
      </c>
      <c r="DQ209" s="72">
        <v>1.0999999999999999E-2</v>
      </c>
      <c r="DR209" s="72">
        <f t="shared" si="226"/>
        <v>9.8178089413946957E-5</v>
      </c>
      <c r="DS209" s="2" cm="1">
        <f t="array" ref="DS209">PRODUCT($DR$68:DR209+1)-1</f>
        <v>1.6184304621544854E-3</v>
      </c>
      <c r="DT209" s="2" cm="1">
        <f t="array" ref="DT209">PRODUCT($DP$68:DP209+1)-1</f>
        <v>1.8831766151941043E-3</v>
      </c>
      <c r="DU209" s="72">
        <f>DS209-MAX($DS$68:DS209)</f>
        <v>-2.266017857522673E-3</v>
      </c>
    </row>
    <row r="210" spans="1:125" x14ac:dyDescent="0.3">
      <c r="A210" s="3" t="e">
        <f t="shared" si="227"/>
        <v>#N/A</v>
      </c>
      <c r="B210" s="47" t="e">
        <f>NA()</f>
        <v>#N/A</v>
      </c>
      <c r="C210" s="2" t="e">
        <f>VLOOKUP(C$1,EMD_Returns!$B:$XFD,MATCH('Headline Attribution'!$B210,EMD_Returns!$8:$8,0)-1,FALSE)/100</f>
        <v>#N/A</v>
      </c>
      <c r="D210" s="2" t="e">
        <f>VLOOKUP(D$1,EMD_Returns!$B:$XFD,MATCH('Headline Attribution'!$B210,EMD_Returns!$8:$8,0)-1,FALSE)/100</f>
        <v>#N/A</v>
      </c>
      <c r="E210" s="2" t="e">
        <f>VLOOKUP(E$1,EMD_Returns!$B:$XFD,MATCH('Headline Attribution'!$B210,EMD_Returns!$8:$8,0)-1,FALSE)/100</f>
        <v>#N/A</v>
      </c>
      <c r="F210" s="2" t="e">
        <f>VLOOKUP(F$1,EMD_Returns!$B:$XFD,MATCH('Headline Attribution'!$B210,EMD_Returns!$8:$8,0)-1,FALSE)/100</f>
        <v>#N/A</v>
      </c>
      <c r="G210" s="2"/>
      <c r="I210" s="9" t="e">
        <f t="shared" si="183"/>
        <v>#N/A</v>
      </c>
      <c r="J210" s="2" t="e">
        <f>VLOOKUP(J$1,EMD_Returns!$B:$XFD,MATCH('Headline Attribution'!$B210,EMD_Returns!$8:$8,0)-1,FALSE)/100</f>
        <v>#N/A</v>
      </c>
      <c r="K210" s="85" t="e">
        <f>VLOOKUP(K$1,EMD_Returns!$B:$XFD,MATCH('Headline Attribution'!$B210,EMD_Returns!$32:$32,0)-1,FALSE)/100</f>
        <v>#N/A</v>
      </c>
      <c r="L210" s="2">
        <f t="shared" si="228"/>
        <v>0</v>
      </c>
      <c r="M210" s="2" t="e">
        <f t="shared" si="229"/>
        <v>#N/A</v>
      </c>
      <c r="N210" s="2" t="e">
        <f t="shared" si="230"/>
        <v>#N/A</v>
      </c>
      <c r="O210" s="2" t="e">
        <f t="array" ref="O210">(PRODUCT($J$2:J210+1))-1</f>
        <v>#N/A</v>
      </c>
      <c r="P210" s="2" t="e">
        <f t="array" ref="P210">(PRODUCT($K$2:K210+1))-1</f>
        <v>#N/A</v>
      </c>
      <c r="Q210" s="69" t="e">
        <f t="shared" si="231"/>
        <v>#N/A</v>
      </c>
      <c r="R210" s="69" t="e">
        <f t="shared" si="232"/>
        <v>#N/A</v>
      </c>
      <c r="T210" s="3" t="e">
        <f t="shared" si="184"/>
        <v>#N/A</v>
      </c>
      <c r="U210" s="70" t="e">
        <f>VLOOKUP(U$1,Market_Values!B:XFD,MATCH('Headline Attribution'!$B210,EMD_Returns!$8:$8,0)-1,FALSE)</f>
        <v>#N/A</v>
      </c>
      <c r="V210" s="70" t="e">
        <f>VLOOKUP(V$1,Market_Values!$B:$XFD,MATCH('Headline Attribution'!$B210,EMD_Returns!$8:$8,0)-1,FALSE)</f>
        <v>#N/A</v>
      </c>
      <c r="W210" s="70" t="e">
        <f>VLOOKUP(W$1,Market_Values!$B:$XFD,MATCH('Headline Attribution'!$B210,EMD_Returns!$8:$8,0)-1,FALSE)</f>
        <v>#N/A</v>
      </c>
      <c r="X210" s="70" t="e">
        <f>VLOOKUP(X$1,Market_Values!$B:$XFD,MATCH('Headline Attribution'!$B210,EMD_Returns!$8:$8,0)-1,FALSE)</f>
        <v>#N/A</v>
      </c>
      <c r="Y210" s="70"/>
      <c r="Z210" s="71"/>
      <c r="AA210" s="3" t="e">
        <f t="shared" si="185"/>
        <v>#N/A</v>
      </c>
      <c r="AB210" s="72" t="e">
        <f t="shared" si="208"/>
        <v>#N/A</v>
      </c>
      <c r="AC210" s="72" t="e">
        <f t="shared" si="209"/>
        <v>#N/A</v>
      </c>
      <c r="AD210" s="72" t="e">
        <f t="shared" si="210"/>
        <v>#N/A</v>
      </c>
      <c r="AE210" s="72" t="e">
        <f t="shared" si="211"/>
        <v>#N/A</v>
      </c>
      <c r="AF210" s="72"/>
      <c r="AG210" s="2"/>
      <c r="AH210" s="9" t="e">
        <f t="shared" si="186"/>
        <v>#N/A</v>
      </c>
      <c r="AI210" s="2" t="e">
        <f t="array" ref="AI210">PRODUCT(AB$2:AB210+1)-1</f>
        <v>#N/A</v>
      </c>
      <c r="AJ210" s="2" t="e">
        <f t="array" ref="AJ210">PRODUCT($AC$2:AC210+1)-1</f>
        <v>#N/A</v>
      </c>
      <c r="AK210" s="2" t="e" cm="1">
        <f t="array" ref="AK210">PRODUCT($AD$119:AD210+1)-1</f>
        <v>#N/A</v>
      </c>
      <c r="AL210" s="2" t="e">
        <f t="array" ref="AL210">PRODUCT(AE$2:AE210+1)-1</f>
        <v>#N/A</v>
      </c>
      <c r="AM210" s="2"/>
      <c r="AN210" s="2"/>
      <c r="AO210" s="3" t="e">
        <f t="shared" si="187"/>
        <v>#N/A</v>
      </c>
      <c r="AP210" s="2" t="e">
        <f t="shared" si="212"/>
        <v>#N/A</v>
      </c>
      <c r="AQ210" s="2">
        <f t="shared" si="188"/>
        <v>0</v>
      </c>
      <c r="AR210" s="2" t="e">
        <f t="shared" si="213"/>
        <v>#N/A</v>
      </c>
      <c r="AS210" s="2" t="e">
        <f t="shared" si="233"/>
        <v>#N/A</v>
      </c>
      <c r="AT210" s="2" t="e">
        <f t="array" ref="AT210">PRODUCT($AP$2:AP210+1)-1</f>
        <v>#N/A</v>
      </c>
      <c r="AU210" s="2" t="e">
        <f t="shared" si="189"/>
        <v>#N/A</v>
      </c>
      <c r="AV210" s="69" t="e">
        <f t="shared" si="234"/>
        <v>#N/A</v>
      </c>
      <c r="AW210" s="69" t="e">
        <f t="shared" si="190"/>
        <v>#N/A</v>
      </c>
      <c r="AX210" s="2"/>
      <c r="AY210" s="2" t="e">
        <f t="shared" si="222"/>
        <v>#N/A</v>
      </c>
      <c r="AZ210" s="2" t="e">
        <f t="shared" si="223"/>
        <v>#N/A</v>
      </c>
      <c r="BA210" s="2" t="e">
        <f t="shared" si="235"/>
        <v>#N/A</v>
      </c>
      <c r="BB210" s="2" t="e">
        <f t="shared" si="224"/>
        <v>#N/A</v>
      </c>
      <c r="BC210" s="2"/>
      <c r="BD210" s="78" t="e">
        <f t="shared" si="191"/>
        <v>#N/A</v>
      </c>
      <c r="BE210" s="2" t="e">
        <f t="shared" si="225"/>
        <v>#N/A</v>
      </c>
      <c r="BF210" s="72" t="e">
        <f t="shared" si="214"/>
        <v>#N/A</v>
      </c>
      <c r="BG210" s="2" t="e" cm="1">
        <f t="array" ref="BG210">(PRODUCT(BF$2:BF210+1))-1</f>
        <v>#N/A</v>
      </c>
      <c r="BH210" s="72" t="e">
        <f t="shared" si="215"/>
        <v>#N/A</v>
      </c>
      <c r="BI210" s="73" t="e">
        <f t="shared" si="216"/>
        <v>#N/A</v>
      </c>
      <c r="BJ210" s="74" t="e">
        <f>SUM($BI$2:BI210)</f>
        <v>#N/A</v>
      </c>
      <c r="BK210" s="72" t="e">
        <f t="shared" si="192"/>
        <v>#N/A</v>
      </c>
      <c r="BL210" s="2" t="e">
        <f>SUM($BK$2:BK210)</f>
        <v>#N/A</v>
      </c>
      <c r="BM210" s="2"/>
      <c r="BN210" s="79" t="e">
        <f t="shared" si="193"/>
        <v>#N/A</v>
      </c>
      <c r="BO210" s="2" t="e">
        <f t="array" ref="BO210">(PRODUCT(AB$2:AB210+1)-1)-(PRODUCT($K$2:$K210+1)-1)</f>
        <v>#N/A</v>
      </c>
      <c r="BP210" s="2" t="e">
        <f t="array" ref="BP210">AJ210-(PRODUCT($K$2:K210+1)-1)</f>
        <v>#N/A</v>
      </c>
      <c r="BQ210" s="2" t="e" cm="1">
        <f t="array" ref="BQ210">AK210-(PRODUCT($L$2:L210+1)-1)</f>
        <v>#N/A</v>
      </c>
      <c r="BR210" s="2" t="e">
        <f t="array" ref="BR210">(PRODUCT(AE$2:AE210+1)-1)-(PRODUCT($K$2:$K210+1)-1)</f>
        <v>#N/A</v>
      </c>
      <c r="BS210" s="2"/>
      <c r="BT210" s="3" t="e">
        <f t="shared" si="194"/>
        <v>#N/A</v>
      </c>
      <c r="BU210" s="2" t="e">
        <f t="shared" si="195"/>
        <v>#N/A</v>
      </c>
      <c r="BV210" s="2" t="e">
        <f t="shared" si="196"/>
        <v>#N/A</v>
      </c>
      <c r="BW210" s="2" t="e" cm="1">
        <f t="array" ref="BW210">PRODUCT($BU$2:BU210+1)-1</f>
        <v>#N/A</v>
      </c>
      <c r="BX210" s="2" t="e">
        <f t="array" ref="BX210">BW210-(PRODUCT($K$2:K210+1)-1)</f>
        <v>#N/A</v>
      </c>
      <c r="BY210" s="2" t="e">
        <f t="shared" si="197"/>
        <v>#N/A</v>
      </c>
      <c r="BZ210" s="2"/>
      <c r="CC210" s="3">
        <v>44942</v>
      </c>
      <c r="CD210" s="2">
        <v>3.14796693446251E-4</v>
      </c>
      <c r="CE210" s="2">
        <v>8.7012262564489795E-4</v>
      </c>
      <c r="CF210" s="2" t="e">
        <f>NA()</f>
        <v>#N/A</v>
      </c>
      <c r="CG210" s="2">
        <v>1.19954849324411E-3</v>
      </c>
      <c r="CH210" s="2">
        <v>1.3679007884788152E-3</v>
      </c>
      <c r="CJ210" s="9">
        <f t="shared" si="198"/>
        <v>44942</v>
      </c>
      <c r="CK210" s="2">
        <f t="array" ref="CK210">PRODUCT(CD$2:CD210+1)-1</f>
        <v>-9.7747485255396116E-3</v>
      </c>
      <c r="CL210" s="2">
        <f t="array" ref="CL210">PRODUCT(CE$2:CE210+1)-1</f>
        <v>-1.3785721520677807E-2</v>
      </c>
      <c r="CM210" s="2"/>
      <c r="CN210" s="2">
        <f t="array" ref="CN210">PRODUCT(CG$2:CG210+1)-1</f>
        <v>-4.277561141526165E-2</v>
      </c>
      <c r="CO210" s="2">
        <f t="array" ref="CO210">PRODUCT(CH$2:CH210+1)-1</f>
        <v>-5.2707999724424526E-2</v>
      </c>
      <c r="CQ210" s="9">
        <f t="shared" si="199"/>
        <v>44942</v>
      </c>
      <c r="CR210" s="72">
        <f t="shared" si="200"/>
        <v>4.2933251198884914E-2</v>
      </c>
      <c r="CS210" s="72">
        <f t="shared" si="201"/>
        <v>3.8922278203746719E-2</v>
      </c>
      <c r="CT210" s="72"/>
      <c r="CU210" s="72">
        <f t="shared" si="202"/>
        <v>9.9323883091628762E-3</v>
      </c>
      <c r="CV210" s="72"/>
      <c r="CW210" s="3">
        <f t="shared" si="203"/>
        <v>44942</v>
      </c>
      <c r="CX210" s="75">
        <f t="shared" si="217"/>
        <v>95.377245521358347</v>
      </c>
      <c r="CY210" s="75">
        <f t="shared" si="218"/>
        <v>94.312418258312178</v>
      </c>
      <c r="CZ210" s="75">
        <f t="shared" si="219"/>
        <v>101.1290424768133</v>
      </c>
      <c r="DA210" s="72">
        <f>(CZ210/MAX($CZ$2:CZ210))-1</f>
        <v>-3.8575432177989644E-3</v>
      </c>
      <c r="DC210" s="3">
        <f t="shared" si="204"/>
        <v>44942</v>
      </c>
      <c r="DD210" s="2">
        <f t="shared" si="205"/>
        <v>-1.0531040950325643E-3</v>
      </c>
      <c r="DE210" s="2">
        <f t="shared" si="206"/>
        <v>-4.9777816283391729E-4</v>
      </c>
      <c r="DF210" s="2" t="e">
        <f>NA()</f>
        <v>#N/A</v>
      </c>
      <c r="DG210" s="2">
        <f t="shared" si="207"/>
        <v>-1.6835229523470526E-4</v>
      </c>
      <c r="DH210" s="69"/>
      <c r="DI210" s="3">
        <f t="shared" si="179"/>
        <v>44942</v>
      </c>
      <c r="DJ210" s="2">
        <f t="shared" si="180"/>
        <v>3.98124527193097E-2</v>
      </c>
      <c r="DK210" s="2">
        <f t="shared" si="181"/>
        <v>3.5236872939917223E-2</v>
      </c>
      <c r="DL210" s="2" t="e">
        <f>NA()</f>
        <v>#N/A</v>
      </c>
      <c r="DM210" s="2">
        <f t="shared" si="182"/>
        <v>1.3667531496310189E-2</v>
      </c>
      <c r="DO210" s="2">
        <f t="shared" si="220"/>
        <v>1.81227211652163E-2</v>
      </c>
      <c r="DP210" s="72">
        <f t="shared" si="221"/>
        <v>-1.6835229523470526E-4</v>
      </c>
      <c r="DQ210" s="72">
        <v>1.0999999999999999E-2</v>
      </c>
      <c r="DR210" s="72">
        <f t="shared" si="226"/>
        <v>-1.0218527508640035E-4</v>
      </c>
      <c r="DS210" s="2" cm="1">
        <f t="array" ref="DS210">PRODUCT($DR$68:DR210+1)-1</f>
        <v>1.5160798073061699E-3</v>
      </c>
      <c r="DT210" s="2" cm="1">
        <f t="array" ref="DT210">PRODUCT($DP$68:DP210+1)-1</f>
        <v>1.7145072828539387E-3</v>
      </c>
      <c r="DU210" s="72">
        <f>DS210-MAX($DS$68:DS210)</f>
        <v>-2.3683685123709886E-3</v>
      </c>
    </row>
    <row r="211" spans="1:125" x14ac:dyDescent="0.3">
      <c r="A211" s="3" t="e">
        <f t="shared" si="227"/>
        <v>#N/A</v>
      </c>
      <c r="B211" s="47" t="e">
        <f>NA()</f>
        <v>#N/A</v>
      </c>
      <c r="C211" s="2" t="e">
        <f>VLOOKUP(C$1,EMD_Returns!$B:$XFD,MATCH('Headline Attribution'!$B211,EMD_Returns!$8:$8,0)-1,FALSE)/100</f>
        <v>#N/A</v>
      </c>
      <c r="D211" s="2" t="e">
        <f>VLOOKUP(D$1,EMD_Returns!$B:$XFD,MATCH('Headline Attribution'!$B211,EMD_Returns!$8:$8,0)-1,FALSE)/100</f>
        <v>#N/A</v>
      </c>
      <c r="E211" s="2" t="e">
        <f>VLOOKUP(E$1,EMD_Returns!$B:$XFD,MATCH('Headline Attribution'!$B211,EMD_Returns!$8:$8,0)-1,FALSE)/100</f>
        <v>#N/A</v>
      </c>
      <c r="F211" s="2" t="e">
        <f>VLOOKUP(F$1,EMD_Returns!$B:$XFD,MATCH('Headline Attribution'!$B211,EMD_Returns!$8:$8,0)-1,FALSE)/100</f>
        <v>#N/A</v>
      </c>
      <c r="G211" s="2"/>
      <c r="I211" s="9" t="e">
        <f t="shared" si="183"/>
        <v>#N/A</v>
      </c>
      <c r="J211" s="2" t="e">
        <f>VLOOKUP(J$1,EMD_Returns!$B:$XFD,MATCH('Headline Attribution'!$B211,EMD_Returns!$8:$8,0)-1,FALSE)/100</f>
        <v>#N/A</v>
      </c>
      <c r="K211" s="85" t="e">
        <f>VLOOKUP(K$1,EMD_Returns!$B:$XFD,MATCH('Headline Attribution'!$B211,EMD_Returns!$32:$32,0)-1,FALSE)/100</f>
        <v>#N/A</v>
      </c>
      <c r="L211" s="2">
        <f t="shared" si="228"/>
        <v>0</v>
      </c>
      <c r="M211" s="2" t="e">
        <f t="shared" si="229"/>
        <v>#N/A</v>
      </c>
      <c r="N211" s="2" t="e">
        <f t="shared" si="230"/>
        <v>#N/A</v>
      </c>
      <c r="O211" s="2" t="e">
        <f t="array" ref="O211">(PRODUCT($J$2:J211+1))-1</f>
        <v>#N/A</v>
      </c>
      <c r="P211" s="2" t="e">
        <f t="array" ref="P211">(PRODUCT($K$2:K211+1))-1</f>
        <v>#N/A</v>
      </c>
      <c r="Q211" s="69" t="e">
        <f t="shared" si="231"/>
        <v>#N/A</v>
      </c>
      <c r="R211" s="69" t="e">
        <f t="shared" si="232"/>
        <v>#N/A</v>
      </c>
      <c r="T211" s="3" t="e">
        <f t="shared" si="184"/>
        <v>#N/A</v>
      </c>
      <c r="U211" s="70" t="e">
        <f>VLOOKUP(U$1,Market_Values!B:XFD,MATCH('Headline Attribution'!$B211,EMD_Returns!$8:$8,0)-1,FALSE)</f>
        <v>#N/A</v>
      </c>
      <c r="V211" s="70" t="e">
        <f>VLOOKUP(V$1,Market_Values!$B:$XFD,MATCH('Headline Attribution'!$B211,EMD_Returns!$8:$8,0)-1,FALSE)</f>
        <v>#N/A</v>
      </c>
      <c r="W211" s="70" t="e">
        <f>VLOOKUP(W$1,Market_Values!$B:$XFD,MATCH('Headline Attribution'!$B211,EMD_Returns!$8:$8,0)-1,FALSE)</f>
        <v>#N/A</v>
      </c>
      <c r="X211" s="70" t="e">
        <f>VLOOKUP(X$1,Market_Values!$B:$XFD,MATCH('Headline Attribution'!$B211,EMD_Returns!$8:$8,0)-1,FALSE)</f>
        <v>#N/A</v>
      </c>
      <c r="Y211" s="70"/>
      <c r="Z211" s="71"/>
      <c r="AA211" s="3" t="e">
        <f t="shared" si="185"/>
        <v>#N/A</v>
      </c>
      <c r="AB211" s="72" t="e">
        <f t="shared" si="208"/>
        <v>#N/A</v>
      </c>
      <c r="AC211" s="72" t="e">
        <f t="shared" si="209"/>
        <v>#N/A</v>
      </c>
      <c r="AD211" s="72" t="e">
        <f t="shared" si="210"/>
        <v>#N/A</v>
      </c>
      <c r="AE211" s="72" t="e">
        <f t="shared" si="211"/>
        <v>#N/A</v>
      </c>
      <c r="AF211" s="72"/>
      <c r="AG211" s="2"/>
      <c r="AH211" s="9" t="e">
        <f t="shared" si="186"/>
        <v>#N/A</v>
      </c>
      <c r="AI211" s="2" t="e">
        <f t="array" ref="AI211">PRODUCT(AB$2:AB211+1)-1</f>
        <v>#N/A</v>
      </c>
      <c r="AJ211" s="2" t="e">
        <f t="array" ref="AJ211">PRODUCT($AC$2:AC211+1)-1</f>
        <v>#N/A</v>
      </c>
      <c r="AK211" s="2" t="e" cm="1">
        <f t="array" ref="AK211">PRODUCT($AD$119:AD211+1)-1</f>
        <v>#N/A</v>
      </c>
      <c r="AL211" s="2" t="e">
        <f t="array" ref="AL211">PRODUCT(AE$2:AE211+1)-1</f>
        <v>#N/A</v>
      </c>
      <c r="AM211" s="2"/>
      <c r="AN211" s="2"/>
      <c r="AO211" s="3" t="e">
        <f t="shared" si="187"/>
        <v>#N/A</v>
      </c>
      <c r="AP211" s="2" t="e">
        <f t="shared" si="212"/>
        <v>#N/A</v>
      </c>
      <c r="AQ211" s="2">
        <f t="shared" si="188"/>
        <v>0</v>
      </c>
      <c r="AR211" s="2" t="e">
        <f t="shared" si="213"/>
        <v>#N/A</v>
      </c>
      <c r="AS211" s="2" t="e">
        <f t="shared" si="233"/>
        <v>#N/A</v>
      </c>
      <c r="AT211" s="2" t="e">
        <f t="array" ref="AT211">PRODUCT($AP$2:AP211+1)-1</f>
        <v>#N/A</v>
      </c>
      <c r="AU211" s="2" t="e">
        <f t="shared" si="189"/>
        <v>#N/A</v>
      </c>
      <c r="AV211" s="69" t="e">
        <f t="shared" si="234"/>
        <v>#N/A</v>
      </c>
      <c r="AW211" s="69" t="e">
        <f t="shared" si="190"/>
        <v>#N/A</v>
      </c>
      <c r="AX211" s="2"/>
      <c r="AY211" s="2" t="e">
        <f t="shared" si="222"/>
        <v>#N/A</v>
      </c>
      <c r="AZ211" s="2" t="e">
        <f t="shared" si="223"/>
        <v>#N/A</v>
      </c>
      <c r="BA211" s="2" t="e">
        <f t="shared" si="235"/>
        <v>#N/A</v>
      </c>
      <c r="BB211" s="2" t="e">
        <f t="shared" si="224"/>
        <v>#N/A</v>
      </c>
      <c r="BC211" s="2"/>
      <c r="BD211" s="78" t="e">
        <f t="shared" si="191"/>
        <v>#N/A</v>
      </c>
      <c r="BE211" s="2" t="e">
        <f t="shared" si="225"/>
        <v>#N/A</v>
      </c>
      <c r="BF211" s="72" t="e">
        <f t="shared" si="214"/>
        <v>#N/A</v>
      </c>
      <c r="BG211" s="2" t="e" cm="1">
        <f t="array" ref="BG211">(PRODUCT(BF$2:BF211+1))-1</f>
        <v>#N/A</v>
      </c>
      <c r="BH211" s="72" t="e">
        <f t="shared" si="215"/>
        <v>#N/A</v>
      </c>
      <c r="BI211" s="73" t="e">
        <f t="shared" si="216"/>
        <v>#N/A</v>
      </c>
      <c r="BJ211" s="74" t="e">
        <f>SUM($BI$2:BI211)</f>
        <v>#N/A</v>
      </c>
      <c r="BK211" s="72" t="e">
        <f t="shared" si="192"/>
        <v>#N/A</v>
      </c>
      <c r="BL211" s="2" t="e">
        <f>SUM($BK$2:BK211)</f>
        <v>#N/A</v>
      </c>
      <c r="BM211" s="2"/>
      <c r="BN211" s="79" t="e">
        <f t="shared" si="193"/>
        <v>#N/A</v>
      </c>
      <c r="BO211" s="2" t="e">
        <f t="array" ref="BO211">(PRODUCT(AB$2:AB211+1)-1)-(PRODUCT($K$2:$K211+1)-1)</f>
        <v>#N/A</v>
      </c>
      <c r="BP211" s="2" t="e">
        <f t="array" ref="BP211">AJ211-(PRODUCT($K$2:K211+1)-1)</f>
        <v>#N/A</v>
      </c>
      <c r="BQ211" s="2" t="e" cm="1">
        <f t="array" ref="BQ211">AK211-(PRODUCT($L$2:L211+1)-1)</f>
        <v>#N/A</v>
      </c>
      <c r="BR211" s="2" t="e">
        <f t="array" ref="BR211">(PRODUCT(AE$2:AE211+1)-1)-(PRODUCT($K$2:$K211+1)-1)</f>
        <v>#N/A</v>
      </c>
      <c r="BS211" s="2"/>
      <c r="BT211" s="3" t="e">
        <f t="shared" si="194"/>
        <v>#N/A</v>
      </c>
      <c r="BU211" s="2" t="e">
        <f t="shared" si="195"/>
        <v>#N/A</v>
      </c>
      <c r="BV211" s="2" t="e">
        <f t="shared" si="196"/>
        <v>#N/A</v>
      </c>
      <c r="BW211" s="2" t="e" cm="1">
        <f t="array" ref="BW211">PRODUCT($BU$2:BU211+1)-1</f>
        <v>#N/A</v>
      </c>
      <c r="BX211" s="2" t="e">
        <f t="array" ref="BX211">BW211-(PRODUCT($K$2:K211+1)-1)</f>
        <v>#N/A</v>
      </c>
      <c r="BY211" s="2" t="e">
        <f t="shared" si="197"/>
        <v>#N/A</v>
      </c>
      <c r="BZ211" s="2"/>
      <c r="CC211" s="3">
        <v>44943</v>
      </c>
      <c r="CD211" s="2">
        <v>-8.803806371560091E-5</v>
      </c>
      <c r="CE211" s="2">
        <v>4.4963277186993401E-4</v>
      </c>
      <c r="CF211" s="2" t="e">
        <f>NA()</f>
        <v>#N/A</v>
      </c>
      <c r="CG211" s="2">
        <v>-5.4789628589857508E-4</v>
      </c>
      <c r="CH211" s="2">
        <v>-1.0051934997487022E-3</v>
      </c>
      <c r="CJ211" s="9">
        <f t="shared" si="198"/>
        <v>44943</v>
      </c>
      <c r="CK211" s="2">
        <f t="array" ref="CK211">PRODUCT(CD$2:CD211+1)-1</f>
        <v>-9.8619260393216779E-3</v>
      </c>
      <c r="CL211" s="2">
        <f t="array" ref="CL211">PRODUCT(CE$2:CE211+1)-1</f>
        <v>-1.3342287260987407E-2</v>
      </c>
      <c r="CM211" s="2"/>
      <c r="CN211" s="2">
        <f t="array" ref="CN211">PRODUCT(CG$2:CG211+1)-1</f>
        <v>-4.3300071102538751E-2</v>
      </c>
      <c r="CO211" s="2">
        <f t="array" ref="CO211">PRODUCT(CH$2:CH211+1)-1</f>
        <v>-5.3660211485465514E-2</v>
      </c>
      <c r="CQ211" s="9">
        <f t="shared" si="199"/>
        <v>44943</v>
      </c>
      <c r="CR211" s="72">
        <f t="shared" si="200"/>
        <v>4.3798285446143836E-2</v>
      </c>
      <c r="CS211" s="72">
        <f t="shared" si="201"/>
        <v>4.0317924224478108E-2</v>
      </c>
      <c r="CT211" s="72"/>
      <c r="CU211" s="72">
        <f t="shared" si="202"/>
        <v>1.0360140382926764E-2</v>
      </c>
      <c r="CV211" s="72"/>
      <c r="CW211" s="3">
        <f t="shared" si="203"/>
        <v>44943</v>
      </c>
      <c r="CX211" s="75">
        <f t="shared" si="217"/>
        <v>95.324988682777956</v>
      </c>
      <c r="CY211" s="75">
        <f t="shared" si="218"/>
        <v>94.217616028533342</v>
      </c>
      <c r="CZ211" s="75">
        <f t="shared" si="219"/>
        <v>101.17533503916003</v>
      </c>
      <c r="DA211" s="72">
        <f>(CZ211/MAX($CZ$2:CZ211))-1</f>
        <v>-3.4015516879929431E-3</v>
      </c>
      <c r="DC211" s="3">
        <f t="shared" si="204"/>
        <v>44943</v>
      </c>
      <c r="DD211" s="2">
        <f t="shared" si="205"/>
        <v>9.1715543603310135E-4</v>
      </c>
      <c r="DE211" s="2">
        <f t="shared" si="206"/>
        <v>1.4548262716186362E-3</v>
      </c>
      <c r="DF211" s="2" t="e">
        <f>NA()</f>
        <v>#N/A</v>
      </c>
      <c r="DG211" s="2">
        <f t="shared" si="207"/>
        <v>4.5729721385012712E-4</v>
      </c>
      <c r="DH211" s="69"/>
      <c r="DI211" s="3">
        <f t="shared" si="179"/>
        <v>44943</v>
      </c>
      <c r="DJ211" s="2">
        <f t="shared" si="180"/>
        <v>3.9290504421716839E-2</v>
      </c>
      <c r="DK211" s="2">
        <f t="shared" si="181"/>
        <v>3.3881194305014607E-2</v>
      </c>
      <c r="DL211" s="2" t="e">
        <f>NA()</f>
        <v>#N/A</v>
      </c>
      <c r="DM211" s="2">
        <f t="shared" si="182"/>
        <v>1.370458818955749E-2</v>
      </c>
      <c r="DO211" s="2">
        <f t="shared" si="220"/>
        <v>1.7996657950381901E-2</v>
      </c>
      <c r="DP211" s="72">
        <f t="shared" si="221"/>
        <v>4.5729721385012712E-4</v>
      </c>
      <c r="DQ211" s="72">
        <v>1.0999999999999999E-2</v>
      </c>
      <c r="DR211" s="72">
        <f t="shared" si="226"/>
        <v>2.795113051667825E-4</v>
      </c>
      <c r="DS211" s="2" cm="1">
        <f t="array" ref="DS211">PRODUCT($DR$68:DR211+1)-1</f>
        <v>1.7960148739186721E-3</v>
      </c>
      <c r="DT211" s="2" cm="1">
        <f t="array" ref="DT211">PRODUCT($DP$68:DP211+1)-1</f>
        <v>2.1725885361076891E-3</v>
      </c>
      <c r="DU211" s="72">
        <f>DS211-MAX($DS$68:DS211)</f>
        <v>-2.0884334457584863E-3</v>
      </c>
    </row>
    <row r="212" spans="1:125" x14ac:dyDescent="0.3">
      <c r="A212" s="3" t="e">
        <f t="shared" ref="A212:A275" si="236">DATEVALUE(TRIM(MID(SUBSTITUTE(B212," ",REPT(" ",LEN(B212))), (3-1)*LEN(B212)+1, LEN(B212))))</f>
        <v>#N/A</v>
      </c>
      <c r="B212" s="47" t="e">
        <f>NA()</f>
        <v>#N/A</v>
      </c>
      <c r="C212" s="2" t="e">
        <f>VLOOKUP(C$1,EMD_Returns!$B:$XFD,MATCH('Headline Attribution'!$B212,EMD_Returns!$8:$8,0)-1,FALSE)/100</f>
        <v>#N/A</v>
      </c>
      <c r="D212" s="2" t="e">
        <f>VLOOKUP(D$1,EMD_Returns!$B:$XFD,MATCH('Headline Attribution'!$B212,EMD_Returns!$8:$8,0)-1,FALSE)/100</f>
        <v>#N/A</v>
      </c>
      <c r="E212" s="2" t="e">
        <f>VLOOKUP(E$1,EMD_Returns!$B:$XFD,MATCH('Headline Attribution'!$B212,EMD_Returns!$8:$8,0)-1,FALSE)/100</f>
        <v>#N/A</v>
      </c>
      <c r="F212" s="2" t="e">
        <f>VLOOKUP(F$1,EMD_Returns!$B:$XFD,MATCH('Headline Attribution'!$B212,EMD_Returns!$8:$8,0)-1,FALSE)/100</f>
        <v>#N/A</v>
      </c>
      <c r="G212" s="2"/>
      <c r="I212" s="9" t="e">
        <f t="shared" si="183"/>
        <v>#N/A</v>
      </c>
      <c r="J212" s="2" t="e">
        <f>VLOOKUP(J$1,EMD_Returns!$B:$XFD,MATCH('Headline Attribution'!$B212,EMD_Returns!$8:$8,0)-1,FALSE)/100</f>
        <v>#N/A</v>
      </c>
      <c r="K212" s="85" t="e">
        <f>VLOOKUP(K$1,EMD_Returns!$B:$XFD,MATCH('Headline Attribution'!$B212,EMD_Returns!$32:$32,0)-1,FALSE)/100</f>
        <v>#N/A</v>
      </c>
      <c r="L212" s="2">
        <f t="shared" ref="L212:L275" si="237">IF(ISNUMBER(K212),J212-K212,0)</f>
        <v>0</v>
      </c>
      <c r="M212" s="2" t="e">
        <f t="shared" ref="M212:M275" si="238">O212-P212</f>
        <v>#N/A</v>
      </c>
      <c r="N212" s="2" t="e">
        <f t="shared" ref="N212:N275" si="239">IF(ISNUMBER(J213),NA(),M212)</f>
        <v>#N/A</v>
      </c>
      <c r="O212" s="2" t="e">
        <f t="array" ref="O212">(PRODUCT($J$2:J212+1))-1</f>
        <v>#N/A</v>
      </c>
      <c r="P212" s="2" t="e">
        <f t="array" ref="P212">(PRODUCT($K$2:K212+1))-1</f>
        <v>#N/A</v>
      </c>
      <c r="Q212" s="69" t="e">
        <f t="shared" ref="Q212:Q275" si="240">(J212+1)*Q211</f>
        <v>#N/A</v>
      </c>
      <c r="R212" s="69" t="e">
        <f t="shared" ref="R212:R275" si="241">(K212+1)*R211</f>
        <v>#N/A</v>
      </c>
      <c r="T212" s="3" t="e">
        <f t="shared" si="184"/>
        <v>#N/A</v>
      </c>
      <c r="U212" s="70" t="e">
        <f>VLOOKUP(U$1,Market_Values!B:XFD,MATCH('Headline Attribution'!$B212,EMD_Returns!$8:$8,0)-1,FALSE)</f>
        <v>#N/A</v>
      </c>
      <c r="V212" s="70" t="e">
        <f>VLOOKUP(V$1,Market_Values!$B:$XFD,MATCH('Headline Attribution'!$B212,EMD_Returns!$8:$8,0)-1,FALSE)</f>
        <v>#N/A</v>
      </c>
      <c r="W212" s="70" t="e">
        <f>VLOOKUP(W$1,Market_Values!$B:$XFD,MATCH('Headline Attribution'!$B212,EMD_Returns!$8:$8,0)-1,FALSE)</f>
        <v>#N/A</v>
      </c>
      <c r="X212" s="70" t="e">
        <f>VLOOKUP(X$1,Market_Values!$B:$XFD,MATCH('Headline Attribution'!$B212,EMD_Returns!$8:$8,0)-1,FALSE)</f>
        <v>#N/A</v>
      </c>
      <c r="Y212" s="70"/>
      <c r="Z212" s="71"/>
      <c r="AA212" s="3" t="e">
        <f t="shared" si="185"/>
        <v>#N/A</v>
      </c>
      <c r="AB212" s="72" t="e">
        <f t="shared" si="208"/>
        <v>#N/A</v>
      </c>
      <c r="AC212" s="72" t="e">
        <f t="shared" si="209"/>
        <v>#N/A</v>
      </c>
      <c r="AD212" s="72" t="e">
        <f t="shared" si="210"/>
        <v>#N/A</v>
      </c>
      <c r="AE212" s="72" t="e">
        <f t="shared" si="211"/>
        <v>#N/A</v>
      </c>
      <c r="AF212" s="72"/>
      <c r="AG212" s="2"/>
      <c r="AH212" s="9" t="e">
        <f t="shared" si="186"/>
        <v>#N/A</v>
      </c>
      <c r="AI212" s="2" t="e">
        <f t="array" ref="AI212">PRODUCT(AB$2:AB212+1)-1</f>
        <v>#N/A</v>
      </c>
      <c r="AJ212" s="2" t="e">
        <f t="array" ref="AJ212">PRODUCT($AC$2:AC212+1)-1</f>
        <v>#N/A</v>
      </c>
      <c r="AK212" s="2" t="e" cm="1">
        <f t="array" ref="AK212">PRODUCT($AD$119:AD212+1)-1</f>
        <v>#N/A</v>
      </c>
      <c r="AL212" s="2" t="e">
        <f t="array" ref="AL212">PRODUCT(AE$2:AE212+1)-1</f>
        <v>#N/A</v>
      </c>
      <c r="AM212" s="2"/>
      <c r="AN212" s="2"/>
      <c r="AO212" s="3" t="e">
        <f t="shared" si="187"/>
        <v>#N/A</v>
      </c>
      <c r="AP212" s="2" t="e">
        <f t="shared" si="212"/>
        <v>#N/A</v>
      </c>
      <c r="AQ212" s="2">
        <f t="shared" si="188"/>
        <v>0</v>
      </c>
      <c r="AR212" s="2" t="e">
        <f t="shared" si="213"/>
        <v>#N/A</v>
      </c>
      <c r="AS212" s="2" t="e">
        <f t="shared" ref="AS212:AS275" si="242">IF(ISNUMBER(AP213),NA(),AR212)</f>
        <v>#N/A</v>
      </c>
      <c r="AT212" s="2" t="e">
        <f t="array" ref="AT212">PRODUCT($AP$2:AP212+1)-1</f>
        <v>#N/A</v>
      </c>
      <c r="AU212" s="2" t="e">
        <f t="shared" si="189"/>
        <v>#N/A</v>
      </c>
      <c r="AV212" s="69" t="e">
        <f t="shared" ref="AV212:AV275" si="243">(AP212+1)*AV211</f>
        <v>#N/A</v>
      </c>
      <c r="AW212" s="69" t="e">
        <f t="shared" si="190"/>
        <v>#N/A</v>
      </c>
      <c r="AX212" s="2"/>
      <c r="AY212" s="2" t="e">
        <f t="shared" si="222"/>
        <v>#N/A</v>
      </c>
      <c r="AZ212" s="2" t="e">
        <f t="shared" si="223"/>
        <v>#N/A</v>
      </c>
      <c r="BA212" s="2" t="e">
        <f t="shared" ref="BA212:BA275" si="244">AZ212-AY212</f>
        <v>#N/A</v>
      </c>
      <c r="BB212" s="2" t="e">
        <f t="shared" si="224"/>
        <v>#N/A</v>
      </c>
      <c r="BC212" s="2"/>
      <c r="BD212" s="78" t="e">
        <f t="shared" si="191"/>
        <v>#N/A</v>
      </c>
      <c r="BE212" s="2" t="e">
        <f t="shared" si="225"/>
        <v>#N/A</v>
      </c>
      <c r="BF212" s="72" t="e">
        <f t="shared" si="214"/>
        <v>#N/A</v>
      </c>
      <c r="BG212" s="2" t="e" cm="1">
        <f t="array" ref="BG212">(PRODUCT(BF$2:BF212+1))-1</f>
        <v>#N/A</v>
      </c>
      <c r="BH212" s="72" t="e">
        <f t="shared" si="215"/>
        <v>#N/A</v>
      </c>
      <c r="BI212" s="73" t="e">
        <f t="shared" si="216"/>
        <v>#N/A</v>
      </c>
      <c r="BJ212" s="74" t="e">
        <f>SUM($BI$2:BI212)</f>
        <v>#N/A</v>
      </c>
      <c r="BK212" s="72" t="e">
        <f t="shared" si="192"/>
        <v>#N/A</v>
      </c>
      <c r="BL212" s="2" t="e">
        <f>SUM($BK$2:BK212)</f>
        <v>#N/A</v>
      </c>
      <c r="BM212" s="2"/>
      <c r="BN212" s="79" t="e">
        <f t="shared" si="193"/>
        <v>#N/A</v>
      </c>
      <c r="BO212" s="2" t="e">
        <f t="array" ref="BO212">(PRODUCT(AB$2:AB212+1)-1)-(PRODUCT($K$2:$K212+1)-1)</f>
        <v>#N/A</v>
      </c>
      <c r="BP212" s="2" t="e">
        <f t="array" ref="BP212">AJ212-(PRODUCT($K$2:K212+1)-1)</f>
        <v>#N/A</v>
      </c>
      <c r="BQ212" s="2" t="e" cm="1">
        <f t="array" ref="BQ212">AK212-(PRODUCT($L$2:L212+1)-1)</f>
        <v>#N/A</v>
      </c>
      <c r="BR212" s="2" t="e">
        <f t="array" ref="BR212">(PRODUCT(AE$2:AE212+1)-1)-(PRODUCT($K$2:$K212+1)-1)</f>
        <v>#N/A</v>
      </c>
      <c r="BS212" s="2"/>
      <c r="BT212" s="3" t="e">
        <f t="shared" si="194"/>
        <v>#N/A</v>
      </c>
      <c r="BU212" s="2" t="e">
        <f t="shared" si="195"/>
        <v>#N/A</v>
      </c>
      <c r="BV212" s="2" t="e">
        <f t="shared" si="196"/>
        <v>#N/A</v>
      </c>
      <c r="BW212" s="2" t="e" cm="1">
        <f t="array" ref="BW212">PRODUCT($BU$2:BU212+1)-1</f>
        <v>#N/A</v>
      </c>
      <c r="BX212" s="2" t="e">
        <f t="array" ref="BX212">BW212-(PRODUCT($K$2:K212+1)-1)</f>
        <v>#N/A</v>
      </c>
      <c r="BY212" s="2" t="e">
        <f t="shared" si="197"/>
        <v>#N/A</v>
      </c>
      <c r="BZ212" s="2"/>
      <c r="CC212" s="3">
        <v>44944</v>
      </c>
      <c r="CD212" s="2">
        <v>-3.8317819276931803E-3</v>
      </c>
      <c r="CE212" s="2">
        <v>-3.1180136674229296E-3</v>
      </c>
      <c r="CF212" s="2" t="e">
        <f>NA()</f>
        <v>#N/A</v>
      </c>
      <c r="CG212" s="2">
        <v>-5.1931429383709204E-3</v>
      </c>
      <c r="CH212" s="2">
        <v>-5.1922754421497297E-3</v>
      </c>
      <c r="CJ212" s="9">
        <f t="shared" si="198"/>
        <v>44944</v>
      </c>
      <c r="CK212" s="2">
        <f t="array" ref="CK212">PRODUCT(CD$2:CD212+1)-1</f>
        <v>-1.365591921704512E-2</v>
      </c>
      <c r="CL212" s="2">
        <f t="array" ref="CL212">PRODUCT(CE$2:CE212+1)-1</f>
        <v>-1.641869949437591E-2</v>
      </c>
      <c r="CM212" s="2"/>
      <c r="CN212" s="2">
        <f t="array" ref="CN212">PRODUCT(CG$2:CG212+1)-1</f>
        <v>-4.8268350582432618E-2</v>
      </c>
      <c r="CO212" s="2">
        <f t="array" ref="CO212">PRODUCT(CH$2:CH212+1)-1</f>
        <v>-5.8573868329298673E-2</v>
      </c>
      <c r="CQ212" s="9">
        <f t="shared" si="199"/>
        <v>44944</v>
      </c>
      <c r="CR212" s="72">
        <f t="shared" si="200"/>
        <v>4.4917949112253552E-2</v>
      </c>
      <c r="CS212" s="72">
        <f t="shared" si="201"/>
        <v>4.2155168834922763E-2</v>
      </c>
      <c r="CT212" s="72"/>
      <c r="CU212" s="72">
        <f t="shared" si="202"/>
        <v>1.0305517746866055E-2</v>
      </c>
      <c r="CV212" s="72"/>
      <c r="CW212" s="3">
        <f t="shared" si="203"/>
        <v>44944</v>
      </c>
      <c r="CX212" s="75">
        <f t="shared" si="217"/>
        <v>94.8299523909497</v>
      </c>
      <c r="CY212" s="75">
        <f t="shared" si="218"/>
        <v>93.728412214610501</v>
      </c>
      <c r="CZ212" s="75">
        <f t="shared" si="219"/>
        <v>101.17524681183865</v>
      </c>
      <c r="DA212" s="72">
        <f>(CZ212/MAX($CZ$2:CZ212))-1</f>
        <v>-3.4024207457683531E-3</v>
      </c>
      <c r="DC212" s="3">
        <f t="shared" si="204"/>
        <v>44944</v>
      </c>
      <c r="DD212" s="2">
        <f t="shared" si="205"/>
        <v>1.3604935144565494E-3</v>
      </c>
      <c r="DE212" s="2">
        <f t="shared" si="206"/>
        <v>2.0742617747268001E-3</v>
      </c>
      <c r="DF212" s="2" t="e">
        <f>NA()</f>
        <v>#N/A</v>
      </c>
      <c r="DG212" s="2">
        <f t="shared" si="207"/>
        <v>-8.6749622119075553E-7</v>
      </c>
      <c r="DH212" s="69"/>
      <c r="DI212" s="3">
        <f t="shared" si="179"/>
        <v>44944</v>
      </c>
      <c r="DJ212" s="2">
        <f t="shared" si="180"/>
        <v>3.8903427445605814E-2</v>
      </c>
      <c r="DK212" s="2">
        <f t="shared" si="181"/>
        <v>3.2986027428537491E-2</v>
      </c>
      <c r="DL212" s="2" t="e">
        <f>NA()</f>
        <v>#N/A</v>
      </c>
      <c r="DM212" s="2">
        <f t="shared" si="182"/>
        <v>1.3549670712113278E-2</v>
      </c>
      <c r="DO212" s="2">
        <f t="shared" si="220"/>
        <v>1.7996312865117818E-2</v>
      </c>
      <c r="DP212" s="72">
        <f t="shared" si="221"/>
        <v>-8.6749622119075553E-7</v>
      </c>
      <c r="DQ212" s="72">
        <v>1.0999999999999999E-2</v>
      </c>
      <c r="DR212" s="72">
        <f t="shared" si="226"/>
        <v>-5.3024519548081546E-7</v>
      </c>
      <c r="DS212" s="2" cm="1">
        <f t="array" ref="DS212">PRODUCT($DR$68:DR212+1)-1</f>
        <v>1.7954836763949267E-3</v>
      </c>
      <c r="DT212" s="2" cm="1">
        <f t="array" ref="DT212">PRODUCT($DP$68:DP212+1)-1</f>
        <v>2.1717191551742232E-3</v>
      </c>
      <c r="DU212" s="72">
        <f>DS212-MAX($DS$68:DS212)</f>
        <v>-2.0889646432822317E-3</v>
      </c>
    </row>
    <row r="213" spans="1:125" x14ac:dyDescent="0.3">
      <c r="A213" s="3" t="e">
        <f t="shared" si="236"/>
        <v>#N/A</v>
      </c>
      <c r="B213" s="47" t="e">
        <f>NA()</f>
        <v>#N/A</v>
      </c>
      <c r="C213" s="2" t="e">
        <f>VLOOKUP(C$1,EMD_Returns!$B:$XFD,MATCH('Headline Attribution'!$B213,EMD_Returns!$8:$8,0)-1,FALSE)/100</f>
        <v>#N/A</v>
      </c>
      <c r="D213" s="2" t="e">
        <f>VLOOKUP(D$1,EMD_Returns!$B:$XFD,MATCH('Headline Attribution'!$B213,EMD_Returns!$8:$8,0)-1,FALSE)/100</f>
        <v>#N/A</v>
      </c>
      <c r="E213" s="2" t="e">
        <f>VLOOKUP(E$1,EMD_Returns!$B:$XFD,MATCH('Headline Attribution'!$B213,EMD_Returns!$8:$8,0)-1,FALSE)/100</f>
        <v>#N/A</v>
      </c>
      <c r="F213" s="2" t="e">
        <f>VLOOKUP(F$1,EMD_Returns!$B:$XFD,MATCH('Headline Attribution'!$B213,EMD_Returns!$8:$8,0)-1,FALSE)/100</f>
        <v>#N/A</v>
      </c>
      <c r="G213" s="2"/>
      <c r="I213" s="9" t="e">
        <f t="shared" si="183"/>
        <v>#N/A</v>
      </c>
      <c r="J213" s="2" t="e">
        <f>VLOOKUP(J$1,EMD_Returns!$B:$XFD,MATCH('Headline Attribution'!$B213,EMD_Returns!$8:$8,0)-1,FALSE)/100</f>
        <v>#N/A</v>
      </c>
      <c r="K213" s="85" t="e">
        <f>VLOOKUP(K$1,EMD_Returns!$B:$XFD,MATCH('Headline Attribution'!$B213,EMD_Returns!$32:$32,0)-1,FALSE)/100</f>
        <v>#N/A</v>
      </c>
      <c r="L213" s="2">
        <f t="shared" si="237"/>
        <v>0</v>
      </c>
      <c r="M213" s="2" t="e">
        <f t="shared" si="238"/>
        <v>#N/A</v>
      </c>
      <c r="N213" s="2" t="e">
        <f t="shared" si="239"/>
        <v>#N/A</v>
      </c>
      <c r="O213" s="2" t="e">
        <f t="array" ref="O213">(PRODUCT($J$2:J213+1))-1</f>
        <v>#N/A</v>
      </c>
      <c r="P213" s="2" t="e">
        <f t="array" ref="P213">(PRODUCT($K$2:K213+1))-1</f>
        <v>#N/A</v>
      </c>
      <c r="Q213" s="69" t="e">
        <f t="shared" si="240"/>
        <v>#N/A</v>
      </c>
      <c r="R213" s="69" t="e">
        <f t="shared" si="241"/>
        <v>#N/A</v>
      </c>
      <c r="T213" s="3" t="e">
        <f t="shared" si="184"/>
        <v>#N/A</v>
      </c>
      <c r="U213" s="70" t="e">
        <f>VLOOKUP(U$1,Market_Values!B:XFD,MATCH('Headline Attribution'!$B213,EMD_Returns!$8:$8,0)-1,FALSE)</f>
        <v>#N/A</v>
      </c>
      <c r="V213" s="70" t="e">
        <f>VLOOKUP(V$1,Market_Values!$B:$XFD,MATCH('Headline Attribution'!$B213,EMD_Returns!$8:$8,0)-1,FALSE)</f>
        <v>#N/A</v>
      </c>
      <c r="W213" s="70" t="e">
        <f>VLOOKUP(W$1,Market_Values!$B:$XFD,MATCH('Headline Attribution'!$B213,EMD_Returns!$8:$8,0)-1,FALSE)</f>
        <v>#N/A</v>
      </c>
      <c r="X213" s="70" t="e">
        <f>VLOOKUP(X$1,Market_Values!$B:$XFD,MATCH('Headline Attribution'!$B213,EMD_Returns!$8:$8,0)-1,FALSE)</f>
        <v>#N/A</v>
      </c>
      <c r="Y213" s="70"/>
      <c r="Z213" s="71"/>
      <c r="AA213" s="3" t="e">
        <f t="shared" si="185"/>
        <v>#N/A</v>
      </c>
      <c r="AB213" s="72" t="e">
        <f t="shared" si="208"/>
        <v>#N/A</v>
      </c>
      <c r="AC213" s="72" t="e">
        <f t="shared" si="209"/>
        <v>#N/A</v>
      </c>
      <c r="AD213" s="72" t="e">
        <f t="shared" si="210"/>
        <v>#N/A</v>
      </c>
      <c r="AE213" s="72" t="e">
        <f t="shared" si="211"/>
        <v>#N/A</v>
      </c>
      <c r="AF213" s="72"/>
      <c r="AG213" s="2"/>
      <c r="AH213" s="9" t="e">
        <f t="shared" si="186"/>
        <v>#N/A</v>
      </c>
      <c r="AI213" s="2" t="e">
        <f t="array" ref="AI213">PRODUCT(AB$2:AB213+1)-1</f>
        <v>#N/A</v>
      </c>
      <c r="AJ213" s="2" t="e">
        <f t="array" ref="AJ213">PRODUCT($AC$2:AC213+1)-1</f>
        <v>#N/A</v>
      </c>
      <c r="AK213" s="2" t="e" cm="1">
        <f t="array" ref="AK213">PRODUCT($AD$119:AD213+1)-1</f>
        <v>#N/A</v>
      </c>
      <c r="AL213" s="2" t="e">
        <f t="array" ref="AL213">PRODUCT(AE$2:AE213+1)-1</f>
        <v>#N/A</v>
      </c>
      <c r="AM213" s="2"/>
      <c r="AN213" s="2"/>
      <c r="AO213" s="3" t="e">
        <f t="shared" si="187"/>
        <v>#N/A</v>
      </c>
      <c r="AP213" s="2" t="e">
        <f t="shared" si="212"/>
        <v>#N/A</v>
      </c>
      <c r="AQ213" s="2">
        <f t="shared" si="188"/>
        <v>0</v>
      </c>
      <c r="AR213" s="2" t="e">
        <f t="shared" si="213"/>
        <v>#N/A</v>
      </c>
      <c r="AS213" s="2" t="e">
        <f t="shared" si="242"/>
        <v>#N/A</v>
      </c>
      <c r="AT213" s="2" t="e">
        <f t="array" ref="AT213">PRODUCT($AP$2:AP213+1)-1</f>
        <v>#N/A</v>
      </c>
      <c r="AU213" s="2" t="e">
        <f t="shared" si="189"/>
        <v>#N/A</v>
      </c>
      <c r="AV213" s="69" t="e">
        <f t="shared" si="243"/>
        <v>#N/A</v>
      </c>
      <c r="AW213" s="69" t="e">
        <f t="shared" si="190"/>
        <v>#N/A</v>
      </c>
      <c r="AX213" s="2"/>
      <c r="AY213" s="2" t="e">
        <f t="shared" si="222"/>
        <v>#N/A</v>
      </c>
      <c r="AZ213" s="2" t="e">
        <f t="shared" si="223"/>
        <v>#N/A</v>
      </c>
      <c r="BA213" s="2" t="e">
        <f t="shared" si="244"/>
        <v>#N/A</v>
      </c>
      <c r="BB213" s="2" t="e">
        <f t="shared" si="224"/>
        <v>#N/A</v>
      </c>
      <c r="BC213" s="2"/>
      <c r="BD213" s="78" t="e">
        <f t="shared" si="191"/>
        <v>#N/A</v>
      </c>
      <c r="BE213" s="2" t="e">
        <f t="shared" si="225"/>
        <v>#N/A</v>
      </c>
      <c r="BF213" s="72" t="e">
        <f t="shared" si="214"/>
        <v>#N/A</v>
      </c>
      <c r="BG213" s="2" t="e" cm="1">
        <f t="array" ref="BG213">(PRODUCT(BF$2:BF213+1))-1</f>
        <v>#N/A</v>
      </c>
      <c r="BH213" s="72" t="e">
        <f t="shared" si="215"/>
        <v>#N/A</v>
      </c>
      <c r="BI213" s="73" t="e">
        <f t="shared" si="216"/>
        <v>#N/A</v>
      </c>
      <c r="BJ213" s="74" t="e">
        <f>SUM($BI$2:BI213)</f>
        <v>#N/A</v>
      </c>
      <c r="BK213" s="72" t="e">
        <f t="shared" si="192"/>
        <v>#N/A</v>
      </c>
      <c r="BL213" s="2" t="e">
        <f>SUM($BK$2:BK213)</f>
        <v>#N/A</v>
      </c>
      <c r="BM213" s="2"/>
      <c r="BN213" s="79" t="e">
        <f t="shared" si="193"/>
        <v>#N/A</v>
      </c>
      <c r="BO213" s="2" t="e">
        <f t="array" ref="BO213">(PRODUCT(AB$2:AB213+1)-1)-(PRODUCT($K$2:$K213+1)-1)</f>
        <v>#N/A</v>
      </c>
      <c r="BP213" s="2" t="e">
        <f t="array" ref="BP213">AJ213-(PRODUCT($K$2:K213+1)-1)</f>
        <v>#N/A</v>
      </c>
      <c r="BQ213" s="2" t="e" cm="1">
        <f t="array" ref="BQ213">AK213-(PRODUCT($L$2:L213+1)-1)</f>
        <v>#N/A</v>
      </c>
      <c r="BR213" s="2" t="e">
        <f t="array" ref="BR213">(PRODUCT(AE$2:AE213+1)-1)-(PRODUCT($K$2:$K213+1)-1)</f>
        <v>#N/A</v>
      </c>
      <c r="BS213" s="2"/>
      <c r="BT213" s="3" t="e">
        <f t="shared" si="194"/>
        <v>#N/A</v>
      </c>
      <c r="BU213" s="2" t="e">
        <f t="shared" si="195"/>
        <v>#N/A</v>
      </c>
      <c r="BV213" s="2" t="e">
        <f t="shared" si="196"/>
        <v>#N/A</v>
      </c>
      <c r="BW213" s="2" t="e" cm="1">
        <f t="array" ref="BW213">PRODUCT($BU$2:BU213+1)-1</f>
        <v>#N/A</v>
      </c>
      <c r="BX213" s="2" t="e">
        <f t="array" ref="BX213">BW213-(PRODUCT($K$2:K213+1)-1)</f>
        <v>#N/A</v>
      </c>
      <c r="BY213" s="2" t="e">
        <f t="shared" si="197"/>
        <v>#N/A</v>
      </c>
      <c r="BZ213" s="2"/>
      <c r="CC213" s="3">
        <v>44945</v>
      </c>
      <c r="CD213" s="2">
        <v>-6.6212554495257399E-3</v>
      </c>
      <c r="CE213" s="2">
        <v>-6.7699285239085603E-3</v>
      </c>
      <c r="CF213" s="2" t="e">
        <f>NA()</f>
        <v>#N/A</v>
      </c>
      <c r="CG213" s="2">
        <v>-8.1185759761509598E-3</v>
      </c>
      <c r="CH213" s="2">
        <v>-8.0786861436916713E-3</v>
      </c>
      <c r="CJ213" s="9">
        <f t="shared" si="198"/>
        <v>44945</v>
      </c>
      <c r="CK213" s="2">
        <f t="array" ref="CK213">PRODUCT(CD$2:CD213+1)-1</f>
        <v>-2.0186755337036733E-2</v>
      </c>
      <c r="CL213" s="2">
        <f t="array" ref="CL213">PRODUCT(CE$2:CE213+1)-1</f>
        <v>-2.3077474596251979E-2</v>
      </c>
      <c r="CM213" s="2"/>
      <c r="CN213" s="2">
        <f t="array" ref="CN213">PRODUCT(CG$2:CG213+1)-1</f>
        <v>-5.5995056287136635E-2</v>
      </c>
      <c r="CO213" s="2">
        <f t="array" ref="CO213">PRODUCT(CH$2:CH213+1)-1</f>
        <v>-6.6179354574536053E-2</v>
      </c>
      <c r="CQ213" s="9">
        <f t="shared" si="199"/>
        <v>44945</v>
      </c>
      <c r="CR213" s="72">
        <f t="shared" si="200"/>
        <v>4.5992599237499321E-2</v>
      </c>
      <c r="CS213" s="72">
        <f t="shared" si="201"/>
        <v>4.3101879978284074E-2</v>
      </c>
      <c r="CT213" s="72"/>
      <c r="CU213" s="72">
        <f t="shared" si="202"/>
        <v>1.0184298287399418E-2</v>
      </c>
      <c r="CV213" s="72"/>
      <c r="CW213" s="3">
        <f t="shared" si="203"/>
        <v>44945</v>
      </c>
      <c r="CX213" s="75">
        <f t="shared" si="217"/>
        <v>94.06006821764899</v>
      </c>
      <c r="CY213" s="75">
        <f t="shared" si="218"/>
        <v>92.971209789582105</v>
      </c>
      <c r="CZ213" s="75">
        <f t="shared" si="219"/>
        <v>101.17117807817199</v>
      </c>
      <c r="DA213" s="72">
        <f>(CZ213/MAX($CZ$2:CZ213))-1</f>
        <v>-3.4424986329056884E-3</v>
      </c>
      <c r="DC213" s="3">
        <f t="shared" si="204"/>
        <v>44945</v>
      </c>
      <c r="DD213" s="2">
        <f t="shared" si="205"/>
        <v>1.4574306941659313E-3</v>
      </c>
      <c r="DE213" s="2">
        <f t="shared" si="206"/>
        <v>1.3087576197831109E-3</v>
      </c>
      <c r="DF213" s="2" t="e">
        <f>NA()</f>
        <v>#N/A</v>
      </c>
      <c r="DG213" s="2">
        <f t="shared" si="207"/>
        <v>-3.9889832459288552E-5</v>
      </c>
      <c r="DH213" s="69"/>
      <c r="DI213" s="3">
        <f t="shared" si="179"/>
        <v>44945</v>
      </c>
      <c r="DJ213" s="2">
        <f t="shared" si="180"/>
        <v>3.7929950650767305E-2</v>
      </c>
      <c r="DK213" s="2">
        <f t="shared" si="181"/>
        <v>3.3983157037725635E-2</v>
      </c>
      <c r="DL213" s="2" t="e">
        <f>NA()</f>
        <v>#N/A</v>
      </c>
      <c r="DM213" s="2">
        <f t="shared" si="182"/>
        <v>1.334655640380604E-2</v>
      </c>
      <c r="DO213" s="2">
        <f t="shared" si="220"/>
        <v>1.7596897991675176E-2</v>
      </c>
      <c r="DP213" s="72">
        <f t="shared" si="221"/>
        <v>-3.9889832459288552E-5</v>
      </c>
      <c r="DQ213" s="72">
        <v>1.0999999999999999E-2</v>
      </c>
      <c r="DR213" s="72">
        <f t="shared" si="226"/>
        <v>-2.4935540187807989E-5</v>
      </c>
      <c r="DS213" s="2" cm="1">
        <f t="array" ref="DS213">PRODUCT($DR$68:DR213+1)-1</f>
        <v>1.7705033648518498E-3</v>
      </c>
      <c r="DT213" s="2" cm="1">
        <f t="array" ref="DT213">PRODUCT($DP$68:DP213+1)-1</f>
        <v>2.1317426932017103E-3</v>
      </c>
      <c r="DU213" s="72">
        <f>DS213-MAX($DS$68:DS213)</f>
        <v>-2.1139449548253086E-3</v>
      </c>
    </row>
    <row r="214" spans="1:125" x14ac:dyDescent="0.3">
      <c r="A214" s="3" t="e">
        <f t="shared" si="236"/>
        <v>#N/A</v>
      </c>
      <c r="B214" s="47" t="e">
        <f>NA()</f>
        <v>#N/A</v>
      </c>
      <c r="C214" s="2" t="e">
        <f>VLOOKUP(C$1,EMD_Returns!$B:$XFD,MATCH('Headline Attribution'!$B214,EMD_Returns!$8:$8,0)-1,FALSE)/100</f>
        <v>#N/A</v>
      </c>
      <c r="D214" s="2" t="e">
        <f>VLOOKUP(D$1,EMD_Returns!$B:$XFD,MATCH('Headline Attribution'!$B214,EMD_Returns!$8:$8,0)-1,FALSE)/100</f>
        <v>#N/A</v>
      </c>
      <c r="E214" s="2" t="e">
        <f>VLOOKUP(E$1,EMD_Returns!$B:$XFD,MATCH('Headline Attribution'!$B214,EMD_Returns!$8:$8,0)-1,FALSE)/100</f>
        <v>#N/A</v>
      </c>
      <c r="F214" s="2" t="e">
        <f>VLOOKUP(F$1,EMD_Returns!$B:$XFD,MATCH('Headline Attribution'!$B214,EMD_Returns!$8:$8,0)-1,FALSE)/100</f>
        <v>#N/A</v>
      </c>
      <c r="G214" s="2"/>
      <c r="I214" s="9" t="e">
        <f t="shared" si="183"/>
        <v>#N/A</v>
      </c>
      <c r="J214" s="2" t="e">
        <f>VLOOKUP(J$1,EMD_Returns!$B:$XFD,MATCH('Headline Attribution'!$B214,EMD_Returns!$8:$8,0)-1,FALSE)/100</f>
        <v>#N/A</v>
      </c>
      <c r="K214" s="85" t="e">
        <f>VLOOKUP(K$1,EMD_Returns!$B:$XFD,MATCH('Headline Attribution'!$B214,EMD_Returns!$32:$32,0)-1,FALSE)/100</f>
        <v>#N/A</v>
      </c>
      <c r="L214" s="2">
        <f t="shared" si="237"/>
        <v>0</v>
      </c>
      <c r="M214" s="2" t="e">
        <f t="shared" si="238"/>
        <v>#N/A</v>
      </c>
      <c r="N214" s="2" t="e">
        <f t="shared" si="239"/>
        <v>#N/A</v>
      </c>
      <c r="O214" s="2" t="e">
        <f t="array" ref="O214">(PRODUCT($J$2:J214+1))-1</f>
        <v>#N/A</v>
      </c>
      <c r="P214" s="2" t="e">
        <f t="array" ref="P214">(PRODUCT($K$2:K214+1))-1</f>
        <v>#N/A</v>
      </c>
      <c r="Q214" s="69" t="e">
        <f t="shared" si="240"/>
        <v>#N/A</v>
      </c>
      <c r="R214" s="69" t="e">
        <f t="shared" si="241"/>
        <v>#N/A</v>
      </c>
      <c r="T214" s="3" t="e">
        <f t="shared" si="184"/>
        <v>#N/A</v>
      </c>
      <c r="U214" s="70" t="e">
        <f>VLOOKUP(U$1,Market_Values!B:XFD,MATCH('Headline Attribution'!$B214,EMD_Returns!$8:$8,0)-1,FALSE)</f>
        <v>#N/A</v>
      </c>
      <c r="V214" s="70" t="e">
        <f>VLOOKUP(V$1,Market_Values!$B:$XFD,MATCH('Headline Attribution'!$B214,EMD_Returns!$8:$8,0)-1,FALSE)</f>
        <v>#N/A</v>
      </c>
      <c r="W214" s="70" t="e">
        <f>VLOOKUP(W$1,Market_Values!$B:$XFD,MATCH('Headline Attribution'!$B214,EMD_Returns!$8:$8,0)-1,FALSE)</f>
        <v>#N/A</v>
      </c>
      <c r="X214" s="70" t="e">
        <f>VLOOKUP(X$1,Market_Values!$B:$XFD,MATCH('Headline Attribution'!$B214,EMD_Returns!$8:$8,0)-1,FALSE)</f>
        <v>#N/A</v>
      </c>
      <c r="Y214" s="70"/>
      <c r="Z214" s="71"/>
      <c r="AA214" s="3" t="e">
        <f t="shared" si="185"/>
        <v>#N/A</v>
      </c>
      <c r="AB214" s="72" t="e">
        <f t="shared" si="208"/>
        <v>#N/A</v>
      </c>
      <c r="AC214" s="72" t="e">
        <f t="shared" si="209"/>
        <v>#N/A</v>
      </c>
      <c r="AD214" s="72" t="e">
        <f t="shared" si="210"/>
        <v>#N/A</v>
      </c>
      <c r="AE214" s="72" t="e">
        <f t="shared" si="211"/>
        <v>#N/A</v>
      </c>
      <c r="AF214" s="72"/>
      <c r="AG214" s="2"/>
      <c r="AH214" s="9" t="e">
        <f t="shared" si="186"/>
        <v>#N/A</v>
      </c>
      <c r="AI214" s="2" t="e">
        <f t="array" ref="AI214">PRODUCT(AB$2:AB214+1)-1</f>
        <v>#N/A</v>
      </c>
      <c r="AJ214" s="2" t="e">
        <f t="array" ref="AJ214">PRODUCT($AC$2:AC214+1)-1</f>
        <v>#N/A</v>
      </c>
      <c r="AK214" s="2" t="e" cm="1">
        <f t="array" ref="AK214">PRODUCT($AD$119:AD214+1)-1</f>
        <v>#N/A</v>
      </c>
      <c r="AL214" s="2" t="e">
        <f t="array" ref="AL214">PRODUCT(AE$2:AE214+1)-1</f>
        <v>#N/A</v>
      </c>
      <c r="AM214" s="2"/>
      <c r="AN214" s="2"/>
      <c r="AO214" s="3" t="e">
        <f t="shared" si="187"/>
        <v>#N/A</v>
      </c>
      <c r="AP214" s="2" t="e">
        <f t="shared" si="212"/>
        <v>#N/A</v>
      </c>
      <c r="AQ214" s="2">
        <f t="shared" si="188"/>
        <v>0</v>
      </c>
      <c r="AR214" s="2" t="e">
        <f t="shared" si="213"/>
        <v>#N/A</v>
      </c>
      <c r="AS214" s="2" t="e">
        <f t="shared" si="242"/>
        <v>#N/A</v>
      </c>
      <c r="AT214" s="2" t="e">
        <f t="array" ref="AT214">PRODUCT($AP$2:AP214+1)-1</f>
        <v>#N/A</v>
      </c>
      <c r="AU214" s="2" t="e">
        <f t="shared" si="189"/>
        <v>#N/A</v>
      </c>
      <c r="AV214" s="69" t="e">
        <f t="shared" si="243"/>
        <v>#N/A</v>
      </c>
      <c r="AW214" s="69" t="e">
        <f t="shared" si="190"/>
        <v>#N/A</v>
      </c>
      <c r="AX214" s="2"/>
      <c r="AY214" s="2" t="e">
        <f t="shared" si="222"/>
        <v>#N/A</v>
      </c>
      <c r="AZ214" s="2" t="e">
        <f t="shared" si="223"/>
        <v>#N/A</v>
      </c>
      <c r="BA214" s="2" t="e">
        <f t="shared" si="244"/>
        <v>#N/A</v>
      </c>
      <c r="BB214" s="2" t="e">
        <f t="shared" si="224"/>
        <v>#N/A</v>
      </c>
      <c r="BC214" s="2"/>
      <c r="BD214" s="78" t="e">
        <f t="shared" si="191"/>
        <v>#N/A</v>
      </c>
      <c r="BE214" s="2" t="e">
        <f t="shared" si="225"/>
        <v>#N/A</v>
      </c>
      <c r="BF214" s="72" t="e">
        <f t="shared" si="214"/>
        <v>#N/A</v>
      </c>
      <c r="BG214" s="2" t="e" cm="1">
        <f t="array" ref="BG214">(PRODUCT(BF$2:BF214+1))-1</f>
        <v>#N/A</v>
      </c>
      <c r="BH214" s="72" t="e">
        <f t="shared" si="215"/>
        <v>#N/A</v>
      </c>
      <c r="BI214" s="73" t="e">
        <f t="shared" si="216"/>
        <v>#N/A</v>
      </c>
      <c r="BJ214" s="74" t="e">
        <f>SUM($BI$2:BI214)</f>
        <v>#N/A</v>
      </c>
      <c r="BK214" s="72" t="e">
        <f t="shared" si="192"/>
        <v>#N/A</v>
      </c>
      <c r="BL214" s="2" t="e">
        <f>SUM($BK$2:BK214)</f>
        <v>#N/A</v>
      </c>
      <c r="BM214" s="2"/>
      <c r="BN214" s="79" t="e">
        <f t="shared" si="193"/>
        <v>#N/A</v>
      </c>
      <c r="BO214" s="2" t="e">
        <f t="array" ref="BO214">(PRODUCT(AB$2:AB214+1)-1)-(PRODUCT($K$2:$K214+1)-1)</f>
        <v>#N/A</v>
      </c>
      <c r="BP214" s="2" t="e">
        <f t="array" ref="BP214">AJ214-(PRODUCT($K$2:K214+1)-1)</f>
        <v>#N/A</v>
      </c>
      <c r="BQ214" s="2" t="e" cm="1">
        <f t="array" ref="BQ214">AK214-(PRODUCT($L$2:L214+1)-1)</f>
        <v>#N/A</v>
      </c>
      <c r="BR214" s="2" t="e">
        <f t="array" ref="BR214">(PRODUCT(AE$2:AE214+1)-1)-(PRODUCT($K$2:$K214+1)-1)</f>
        <v>#N/A</v>
      </c>
      <c r="BS214" s="2"/>
      <c r="BT214" s="3" t="e">
        <f t="shared" si="194"/>
        <v>#N/A</v>
      </c>
      <c r="BU214" s="2" t="e">
        <f t="shared" si="195"/>
        <v>#N/A</v>
      </c>
      <c r="BV214" s="2" t="e">
        <f t="shared" si="196"/>
        <v>#N/A</v>
      </c>
      <c r="BW214" s="2" t="e" cm="1">
        <f t="array" ref="BW214">PRODUCT($BU$2:BU214+1)-1</f>
        <v>#N/A</v>
      </c>
      <c r="BX214" s="2" t="e">
        <f t="array" ref="BX214">BW214-(PRODUCT($K$2:K214+1)-1)</f>
        <v>#N/A</v>
      </c>
      <c r="BY214" s="2" t="e">
        <f t="shared" si="197"/>
        <v>#N/A</v>
      </c>
      <c r="BZ214" s="2"/>
      <c r="CC214" s="3">
        <v>44946</v>
      </c>
      <c r="CD214" s="2">
        <v>1.3408941152959E-2</v>
      </c>
      <c r="CE214" s="2">
        <v>8.8027485737542897E-3</v>
      </c>
      <c r="CF214" s="2" t="e">
        <f>NA()</f>
        <v>#N/A</v>
      </c>
      <c r="CG214" s="2">
        <v>1.24146515654819E-2</v>
      </c>
      <c r="CH214" s="2">
        <v>1.1582683495983348E-2</v>
      </c>
      <c r="CJ214" s="9">
        <f t="shared" si="198"/>
        <v>44946</v>
      </c>
      <c r="CK214" s="2">
        <f t="array" ref="CK214">PRODUCT(CD$2:CD214+1)-1</f>
        <v>-7.0484971984612343E-3</v>
      </c>
      <c r="CL214" s="2">
        <f t="array" ref="CL214">PRODUCT(CE$2:CE214+1)-1</f>
        <v>-1.4477871229085726E-2</v>
      </c>
      <c r="CM214" s="2"/>
      <c r="CN214" s="2">
        <f t="array" ref="CN214">PRODUCT(CG$2:CG214+1)-1</f>
        <v>-4.4275563834849097E-2</v>
      </c>
      <c r="CO214" s="2">
        <f t="array" ref="CO214">PRODUCT(CH$2:CH214+1)-1</f>
        <v>-5.5363205596558052E-2</v>
      </c>
      <c r="CQ214" s="9">
        <f t="shared" si="199"/>
        <v>44946</v>
      </c>
      <c r="CR214" s="72">
        <f t="shared" si="200"/>
        <v>4.8314708398096817E-2</v>
      </c>
      <c r="CS214" s="72">
        <f t="shared" si="201"/>
        <v>4.0885334367472326E-2</v>
      </c>
      <c r="CT214" s="72"/>
      <c r="CU214" s="72">
        <f t="shared" si="202"/>
        <v>1.1087641761708955E-2</v>
      </c>
      <c r="CV214" s="72"/>
      <c r="CW214" s="3">
        <f t="shared" si="203"/>
        <v>44946</v>
      </c>
      <c r="CX214" s="75">
        <f t="shared" si="217"/>
        <v>95.227791190796566</v>
      </c>
      <c r="CY214" s="75">
        <f t="shared" si="218"/>
        <v>94.048065886813504</v>
      </c>
      <c r="CZ214" s="75">
        <f t="shared" si="219"/>
        <v>101.25438550262464</v>
      </c>
      <c r="DA214" s="72">
        <f>(CZ214/MAX($CZ$2:CZ214))-1</f>
        <v>-2.6228879040115505E-3</v>
      </c>
      <c r="DC214" s="3">
        <f t="shared" si="204"/>
        <v>44946</v>
      </c>
      <c r="DD214" s="2">
        <f t="shared" si="205"/>
        <v>1.8262576569756522E-3</v>
      </c>
      <c r="DE214" s="2">
        <f t="shared" si="206"/>
        <v>-2.7799349222290583E-3</v>
      </c>
      <c r="DF214" s="2" t="e">
        <f>NA()</f>
        <v>#N/A</v>
      </c>
      <c r="DG214" s="2">
        <f t="shared" si="207"/>
        <v>8.3196806949855165E-4</v>
      </c>
      <c r="DH214" s="69"/>
      <c r="DI214" s="3">
        <f t="shared" si="179"/>
        <v>44946</v>
      </c>
      <c r="DJ214" s="2">
        <f t="shared" si="180"/>
        <v>3.7256503652772409E-2</v>
      </c>
      <c r="DK214" s="2">
        <f t="shared" si="181"/>
        <v>3.3998618742047251E-2</v>
      </c>
      <c r="DL214" s="2" t="e">
        <f>NA()</f>
        <v>#N/A</v>
      </c>
      <c r="DM214" s="2">
        <f t="shared" si="182"/>
        <v>1.363361418655013E-2</v>
      </c>
      <c r="DO214" s="2">
        <f t="shared" si="220"/>
        <v>1.668852139833164E-2</v>
      </c>
      <c r="DP214" s="72">
        <f t="shared" si="221"/>
        <v>8.3196806949855165E-4</v>
      </c>
      <c r="DQ214" s="72">
        <v>1.0999999999999999E-2</v>
      </c>
      <c r="DR214" s="72">
        <f t="shared" si="226"/>
        <v>5.4837984420830492E-4</v>
      </c>
      <c r="DS214" s="2" cm="1">
        <f t="array" ref="DS214">PRODUCT($DR$68:DR214+1)-1</f>
        <v>2.3198541174196396E-3</v>
      </c>
      <c r="DT214" s="2" cm="1">
        <f t="array" ref="DT214">PRODUCT($DP$68:DP214+1)-1</f>
        <v>2.9654843045534562E-3</v>
      </c>
      <c r="DU214" s="72">
        <f>DS214-MAX($DS$68:DS214)</f>
        <v>-1.5645942022575188E-3</v>
      </c>
    </row>
    <row r="215" spans="1:125" x14ac:dyDescent="0.3">
      <c r="A215" s="3" t="e">
        <f t="shared" si="236"/>
        <v>#N/A</v>
      </c>
      <c r="B215" s="47" t="e">
        <f>NA()</f>
        <v>#N/A</v>
      </c>
      <c r="C215" s="2" t="e">
        <f>VLOOKUP(C$1,EMD_Returns!$B:$XFD,MATCH('Headline Attribution'!$B215,EMD_Returns!$8:$8,0)-1,FALSE)/100</f>
        <v>#N/A</v>
      </c>
      <c r="D215" s="2" t="e">
        <f>VLOOKUP(D$1,EMD_Returns!$B:$XFD,MATCH('Headline Attribution'!$B215,EMD_Returns!$8:$8,0)-1,FALSE)/100</f>
        <v>#N/A</v>
      </c>
      <c r="E215" s="2" t="e">
        <f>VLOOKUP(E$1,EMD_Returns!$B:$XFD,MATCH('Headline Attribution'!$B215,EMD_Returns!$8:$8,0)-1,FALSE)/100</f>
        <v>#N/A</v>
      </c>
      <c r="F215" s="2" t="e">
        <f>VLOOKUP(F$1,EMD_Returns!$B:$XFD,MATCH('Headline Attribution'!$B215,EMD_Returns!$8:$8,0)-1,FALSE)/100</f>
        <v>#N/A</v>
      </c>
      <c r="G215" s="2"/>
      <c r="I215" s="9" t="e">
        <f t="shared" si="183"/>
        <v>#N/A</v>
      </c>
      <c r="J215" s="2" t="e">
        <f>VLOOKUP(J$1,EMD_Returns!$B:$XFD,MATCH('Headline Attribution'!$B215,EMD_Returns!$8:$8,0)-1,FALSE)/100</f>
        <v>#N/A</v>
      </c>
      <c r="K215" s="85" t="e">
        <f>VLOOKUP(K$1,EMD_Returns!$B:$XFD,MATCH('Headline Attribution'!$B215,EMD_Returns!$32:$32,0)-1,FALSE)/100</f>
        <v>#N/A</v>
      </c>
      <c r="L215" s="2">
        <f t="shared" si="237"/>
        <v>0</v>
      </c>
      <c r="M215" s="2" t="e">
        <f t="shared" si="238"/>
        <v>#N/A</v>
      </c>
      <c r="N215" s="2" t="e">
        <f t="shared" si="239"/>
        <v>#N/A</v>
      </c>
      <c r="O215" s="2" t="e">
        <f t="array" ref="O215">(PRODUCT($J$2:J215+1))-1</f>
        <v>#N/A</v>
      </c>
      <c r="P215" s="2" t="e">
        <f t="array" ref="P215">(PRODUCT($K$2:K215+1))-1</f>
        <v>#N/A</v>
      </c>
      <c r="Q215" s="69" t="e">
        <f t="shared" si="240"/>
        <v>#N/A</v>
      </c>
      <c r="R215" s="69" t="e">
        <f t="shared" si="241"/>
        <v>#N/A</v>
      </c>
      <c r="T215" s="3" t="e">
        <f t="shared" si="184"/>
        <v>#N/A</v>
      </c>
      <c r="U215" s="70" t="e">
        <f>VLOOKUP(U$1,Market_Values!B:XFD,MATCH('Headline Attribution'!$B215,EMD_Returns!$8:$8,0)-1,FALSE)</f>
        <v>#N/A</v>
      </c>
      <c r="V215" s="70" t="e">
        <f>VLOOKUP(V$1,Market_Values!$B:$XFD,MATCH('Headline Attribution'!$B215,EMD_Returns!$8:$8,0)-1,FALSE)</f>
        <v>#N/A</v>
      </c>
      <c r="W215" s="70" t="e">
        <f>VLOOKUP(W$1,Market_Values!$B:$XFD,MATCH('Headline Attribution'!$B215,EMD_Returns!$8:$8,0)-1,FALSE)</f>
        <v>#N/A</v>
      </c>
      <c r="X215" s="70" t="e">
        <f>VLOOKUP(X$1,Market_Values!$B:$XFD,MATCH('Headline Attribution'!$B215,EMD_Returns!$8:$8,0)-1,FALSE)</f>
        <v>#N/A</v>
      </c>
      <c r="Y215" s="70"/>
      <c r="Z215" s="71"/>
      <c r="AA215" s="3" t="e">
        <f t="shared" si="185"/>
        <v>#N/A</v>
      </c>
      <c r="AB215" s="72" t="e">
        <f t="shared" si="208"/>
        <v>#N/A</v>
      </c>
      <c r="AC215" s="72" t="e">
        <f t="shared" si="209"/>
        <v>#N/A</v>
      </c>
      <c r="AD215" s="72" t="e">
        <f t="shared" si="210"/>
        <v>#N/A</v>
      </c>
      <c r="AE215" s="72" t="e">
        <f t="shared" si="211"/>
        <v>#N/A</v>
      </c>
      <c r="AF215" s="72"/>
      <c r="AG215" s="2"/>
      <c r="AH215" s="9" t="e">
        <f t="shared" si="186"/>
        <v>#N/A</v>
      </c>
      <c r="AI215" s="2" t="e">
        <f t="array" ref="AI215">PRODUCT(AB$2:AB215+1)-1</f>
        <v>#N/A</v>
      </c>
      <c r="AJ215" s="2" t="e">
        <f t="array" ref="AJ215">PRODUCT($AC$2:AC215+1)-1</f>
        <v>#N/A</v>
      </c>
      <c r="AK215" s="2" t="e" cm="1">
        <f t="array" ref="AK215">PRODUCT($AD$119:AD215+1)-1</f>
        <v>#N/A</v>
      </c>
      <c r="AL215" s="2" t="e">
        <f t="array" ref="AL215">PRODUCT(AE$2:AE215+1)-1</f>
        <v>#N/A</v>
      </c>
      <c r="AM215" s="2"/>
      <c r="AN215" s="2"/>
      <c r="AO215" s="3" t="e">
        <f t="shared" si="187"/>
        <v>#N/A</v>
      </c>
      <c r="AP215" s="2" t="e">
        <f t="shared" si="212"/>
        <v>#N/A</v>
      </c>
      <c r="AQ215" s="2">
        <f t="shared" si="188"/>
        <v>0</v>
      </c>
      <c r="AR215" s="2" t="e">
        <f t="shared" si="213"/>
        <v>#N/A</v>
      </c>
      <c r="AS215" s="2" t="e">
        <f t="shared" si="242"/>
        <v>#N/A</v>
      </c>
      <c r="AT215" s="2" t="e">
        <f t="array" ref="AT215">PRODUCT($AP$2:AP215+1)-1</f>
        <v>#N/A</v>
      </c>
      <c r="AU215" s="2" t="e">
        <f t="shared" si="189"/>
        <v>#N/A</v>
      </c>
      <c r="AV215" s="69" t="e">
        <f t="shared" si="243"/>
        <v>#N/A</v>
      </c>
      <c r="AW215" s="69" t="e">
        <f t="shared" si="190"/>
        <v>#N/A</v>
      </c>
      <c r="AX215" s="2"/>
      <c r="AY215" s="2" t="e">
        <f t="shared" si="222"/>
        <v>#N/A</v>
      </c>
      <c r="AZ215" s="2" t="e">
        <f t="shared" si="223"/>
        <v>#N/A</v>
      </c>
      <c r="BA215" s="2" t="e">
        <f t="shared" si="244"/>
        <v>#N/A</v>
      </c>
      <c r="BB215" s="2" t="e">
        <f t="shared" si="224"/>
        <v>#N/A</v>
      </c>
      <c r="BC215" s="2"/>
      <c r="BD215" s="78" t="e">
        <f t="shared" si="191"/>
        <v>#N/A</v>
      </c>
      <c r="BE215" s="2" t="e">
        <f t="shared" si="225"/>
        <v>#N/A</v>
      </c>
      <c r="BF215" s="72" t="e">
        <f t="shared" si="214"/>
        <v>#N/A</v>
      </c>
      <c r="BG215" s="2" t="e" cm="1">
        <f t="array" ref="BG215">(PRODUCT(BF$2:BF215+1))-1</f>
        <v>#N/A</v>
      </c>
      <c r="BH215" s="72" t="e">
        <f t="shared" si="215"/>
        <v>#N/A</v>
      </c>
      <c r="BI215" s="73" t="e">
        <f t="shared" si="216"/>
        <v>#N/A</v>
      </c>
      <c r="BJ215" s="74" t="e">
        <f>SUM($BI$2:BI215)</f>
        <v>#N/A</v>
      </c>
      <c r="BK215" s="72" t="e">
        <f t="shared" si="192"/>
        <v>#N/A</v>
      </c>
      <c r="BL215" s="2" t="e">
        <f>SUM($BK$2:BK215)</f>
        <v>#N/A</v>
      </c>
      <c r="BM215" s="2"/>
      <c r="BN215" s="79" t="e">
        <f t="shared" si="193"/>
        <v>#N/A</v>
      </c>
      <c r="BO215" s="2" t="e">
        <f t="array" ref="BO215">(PRODUCT(AB$2:AB215+1)-1)-(PRODUCT($K$2:$K215+1)-1)</f>
        <v>#N/A</v>
      </c>
      <c r="BP215" s="2" t="e">
        <f t="array" ref="BP215">AJ215-(PRODUCT($K$2:K215+1)-1)</f>
        <v>#N/A</v>
      </c>
      <c r="BQ215" s="2" t="e" cm="1">
        <f t="array" ref="BQ215">AK215-(PRODUCT($L$2:L215+1)-1)</f>
        <v>#N/A</v>
      </c>
      <c r="BR215" s="2" t="e">
        <f t="array" ref="BR215">(PRODUCT(AE$2:AE215+1)-1)-(PRODUCT($K$2:$K215+1)-1)</f>
        <v>#N/A</v>
      </c>
      <c r="BS215" s="2"/>
      <c r="BT215" s="3" t="e">
        <f t="shared" si="194"/>
        <v>#N/A</v>
      </c>
      <c r="BU215" s="2" t="e">
        <f t="shared" si="195"/>
        <v>#N/A</v>
      </c>
      <c r="BV215" s="2" t="e">
        <f t="shared" si="196"/>
        <v>#N/A</v>
      </c>
      <c r="BW215" s="2" t="e" cm="1">
        <f t="array" ref="BW215">PRODUCT($BU$2:BU215+1)-1</f>
        <v>#N/A</v>
      </c>
      <c r="BX215" s="2" t="e">
        <f t="array" ref="BX215">BW215-(PRODUCT($K$2:K215+1)-1)</f>
        <v>#N/A</v>
      </c>
      <c r="BY215" s="2" t="e">
        <f t="shared" si="197"/>
        <v>#N/A</v>
      </c>
      <c r="BZ215" s="2"/>
      <c r="CC215" s="3">
        <v>44949</v>
      </c>
      <c r="CD215" s="2">
        <v>6.5936141988815998E-3</v>
      </c>
      <c r="CE215" s="2">
        <v>6.6770102691373597E-3</v>
      </c>
      <c r="CF215" s="2" t="e">
        <f>NA()</f>
        <v>#N/A</v>
      </c>
      <c r="CG215" s="2">
        <v>8.4282027671058798E-3</v>
      </c>
      <c r="CH215" s="2">
        <v>9.1044785763672031E-3</v>
      </c>
      <c r="CJ215" s="9">
        <f t="shared" si="198"/>
        <v>44949</v>
      </c>
      <c r="CK215" s="2">
        <f t="array" ref="CK215">PRODUCT(CD$2:CD215+1)-1</f>
        <v>-5.0135807078821593E-4</v>
      </c>
      <c r="CL215" s="2">
        <f t="array" ref="CL215">PRODUCT(CE$2:CE215+1)-1</f>
        <v>-7.8975298548201733E-3</v>
      </c>
      <c r="CM215" s="2"/>
      <c r="CN215" s="2">
        <f t="array" ref="CN215">PRODUCT(CG$2:CG215+1)-1</f>
        <v>-3.6220524497371231E-2</v>
      </c>
      <c r="CO215" s="2">
        <f t="array" ref="CO215">PRODUCT(CH$2:CH215+1)-1</f>
        <v>-4.6762780139463778E-2</v>
      </c>
      <c r="CQ215" s="9">
        <f t="shared" si="199"/>
        <v>44949</v>
      </c>
      <c r="CR215" s="72">
        <f t="shared" si="200"/>
        <v>4.6261422068675562E-2</v>
      </c>
      <c r="CS215" s="72">
        <f t="shared" si="201"/>
        <v>3.8865250284643604E-2</v>
      </c>
      <c r="CT215" s="72"/>
      <c r="CU215" s="72">
        <f t="shared" si="202"/>
        <v>1.0542255642092546E-2</v>
      </c>
      <c r="CV215" s="72"/>
      <c r="CW215" s="3">
        <f t="shared" si="203"/>
        <v>44949</v>
      </c>
      <c r="CX215" s="75">
        <f t="shared" si="217"/>
        <v>96.030390324016224</v>
      </c>
      <c r="CY215" s="75">
        <f t="shared" si="218"/>
        <v>94.904324487828774</v>
      </c>
      <c r="CZ215" s="75">
        <f t="shared" si="219"/>
        <v>101.18652742355472</v>
      </c>
      <c r="DA215" s="72">
        <f>(CZ215/MAX($CZ$2:CZ215))-1</f>
        <v>-3.2913043345610404E-3</v>
      </c>
      <c r="DC215" s="3">
        <f t="shared" si="204"/>
        <v>44949</v>
      </c>
      <c r="DD215" s="2">
        <f t="shared" si="205"/>
        <v>-2.5108643774856033E-3</v>
      </c>
      <c r="DE215" s="2">
        <f t="shared" si="206"/>
        <v>-2.4274683072298435E-3</v>
      </c>
      <c r="DF215" s="2" t="e">
        <f>NA()</f>
        <v>#N/A</v>
      </c>
      <c r="DG215" s="2">
        <f t="shared" si="207"/>
        <v>-6.7627580926132337E-4</v>
      </c>
      <c r="DH215" s="69"/>
      <c r="DI215" s="3">
        <f t="shared" ref="DI215:DI278" si="245">DC215</f>
        <v>44949</v>
      </c>
      <c r="DJ215" s="2">
        <f t="shared" ref="DJ215:DJ278" si="246">_xlfn.STDEV.P(DD194:DD215)*SQRT(252)</f>
        <v>3.7633133378386883E-2</v>
      </c>
      <c r="DK215" s="2">
        <f t="shared" ref="DK215:DK278" si="247">_xlfn.STDEV.P(DE194:DE215)*SQRT(252)</f>
        <v>3.1956768444607361E-2</v>
      </c>
      <c r="DL215" s="2" t="e">
        <f>NA()</f>
        <v>#N/A</v>
      </c>
      <c r="DM215" s="2">
        <f t="shared" ref="DM215:DM278" si="248">_xlfn.STDEV.P(DG194:DG215)*SQRT(252)</f>
        <v>1.3830523101131679E-2</v>
      </c>
      <c r="DO215" s="2">
        <f t="shared" si="220"/>
        <v>1.6565048543510933E-2</v>
      </c>
      <c r="DP215" s="72">
        <f t="shared" si="221"/>
        <v>-6.7627580926132337E-4</v>
      </c>
      <c r="DQ215" s="72">
        <v>1.0999999999999999E-2</v>
      </c>
      <c r="DR215" s="72">
        <f t="shared" si="226"/>
        <v>-4.4908011481733135E-4</v>
      </c>
      <c r="DS215" s="2" cm="1">
        <f t="array" ref="DS215">PRODUCT($DR$68:DR215+1)-1</f>
        <v>1.8697322022489526E-3</v>
      </c>
      <c r="DT215" s="2" cm="1">
        <f t="array" ref="DT215">PRODUCT($DP$68:DP215+1)-1</f>
        <v>2.2872030099942986E-3</v>
      </c>
      <c r="DU215" s="72">
        <f>DS215-MAX($DS$68:DS215)</f>
        <v>-2.0147161174282058E-3</v>
      </c>
    </row>
    <row r="216" spans="1:125" x14ac:dyDescent="0.3">
      <c r="A216" s="3" t="e">
        <f t="shared" si="236"/>
        <v>#N/A</v>
      </c>
      <c r="B216" s="47" t="e">
        <f>NA()</f>
        <v>#N/A</v>
      </c>
      <c r="C216" s="2" t="e">
        <f>VLOOKUP(C$1,EMD_Returns!$B:$XFD,MATCH('Headline Attribution'!$B216,EMD_Returns!$8:$8,0)-1,FALSE)/100</f>
        <v>#N/A</v>
      </c>
      <c r="D216" s="2" t="e">
        <f>VLOOKUP(D$1,EMD_Returns!$B:$XFD,MATCH('Headline Attribution'!$B216,EMD_Returns!$8:$8,0)-1,FALSE)/100</f>
        <v>#N/A</v>
      </c>
      <c r="E216" s="2" t="e">
        <f>VLOOKUP(E$1,EMD_Returns!$B:$XFD,MATCH('Headline Attribution'!$B216,EMD_Returns!$8:$8,0)-1,FALSE)/100</f>
        <v>#N/A</v>
      </c>
      <c r="F216" s="2" t="e">
        <f>VLOOKUP(F$1,EMD_Returns!$B:$XFD,MATCH('Headline Attribution'!$B216,EMD_Returns!$8:$8,0)-1,FALSE)/100</f>
        <v>#N/A</v>
      </c>
      <c r="G216" s="2"/>
      <c r="I216" s="9" t="e">
        <f t="shared" si="183"/>
        <v>#N/A</v>
      </c>
      <c r="J216" s="2" t="e">
        <f>VLOOKUP(J$1,EMD_Returns!$B:$XFD,MATCH('Headline Attribution'!$B216,EMD_Returns!$8:$8,0)-1,FALSE)/100</f>
        <v>#N/A</v>
      </c>
      <c r="K216" s="85" t="e">
        <f>VLOOKUP(K$1,EMD_Returns!$B:$XFD,MATCH('Headline Attribution'!$B216,EMD_Returns!$32:$32,0)-1,FALSE)/100</f>
        <v>#N/A</v>
      </c>
      <c r="L216" s="2">
        <f t="shared" si="237"/>
        <v>0</v>
      </c>
      <c r="M216" s="2" t="e">
        <f t="shared" si="238"/>
        <v>#N/A</v>
      </c>
      <c r="N216" s="2" t="e">
        <f t="shared" si="239"/>
        <v>#N/A</v>
      </c>
      <c r="O216" s="2" t="e">
        <f t="array" ref="O216">(PRODUCT($J$2:J216+1))-1</f>
        <v>#N/A</v>
      </c>
      <c r="P216" s="2" t="e">
        <f t="array" ref="P216">(PRODUCT($K$2:K216+1))-1</f>
        <v>#N/A</v>
      </c>
      <c r="Q216" s="69" t="e">
        <f t="shared" si="240"/>
        <v>#N/A</v>
      </c>
      <c r="R216" s="69" t="e">
        <f t="shared" si="241"/>
        <v>#N/A</v>
      </c>
      <c r="T216" s="3" t="e">
        <f t="shared" si="184"/>
        <v>#N/A</v>
      </c>
      <c r="U216" s="70" t="e">
        <f>VLOOKUP(U$1,Market_Values!B:XFD,MATCH('Headline Attribution'!$B216,EMD_Returns!$8:$8,0)-1,FALSE)</f>
        <v>#N/A</v>
      </c>
      <c r="V216" s="70" t="e">
        <f>VLOOKUP(V$1,Market_Values!$B:$XFD,MATCH('Headline Attribution'!$B216,EMD_Returns!$8:$8,0)-1,FALSE)</f>
        <v>#N/A</v>
      </c>
      <c r="W216" s="70" t="e">
        <f>VLOOKUP(W$1,Market_Values!$B:$XFD,MATCH('Headline Attribution'!$B216,EMD_Returns!$8:$8,0)-1,FALSE)</f>
        <v>#N/A</v>
      </c>
      <c r="X216" s="70" t="e">
        <f>VLOOKUP(X$1,Market_Values!$B:$XFD,MATCH('Headline Attribution'!$B216,EMD_Returns!$8:$8,0)-1,FALSE)</f>
        <v>#N/A</v>
      </c>
      <c r="Y216" s="70"/>
      <c r="Z216" s="71"/>
      <c r="AA216" s="3" t="e">
        <f t="shared" si="185"/>
        <v>#N/A</v>
      </c>
      <c r="AB216" s="72" t="e">
        <f t="shared" si="208"/>
        <v>#N/A</v>
      </c>
      <c r="AC216" s="72" t="e">
        <f t="shared" si="209"/>
        <v>#N/A</v>
      </c>
      <c r="AD216" s="72" t="e">
        <f t="shared" si="210"/>
        <v>#N/A</v>
      </c>
      <c r="AE216" s="72" t="e">
        <f t="shared" si="211"/>
        <v>#N/A</v>
      </c>
      <c r="AF216" s="72"/>
      <c r="AG216" s="2"/>
      <c r="AH216" s="9" t="e">
        <f t="shared" si="186"/>
        <v>#N/A</v>
      </c>
      <c r="AI216" s="2" t="e">
        <f t="array" ref="AI216">PRODUCT(AB$2:AB216+1)-1</f>
        <v>#N/A</v>
      </c>
      <c r="AJ216" s="2" t="e">
        <f t="array" ref="AJ216">PRODUCT($AC$2:AC216+1)-1</f>
        <v>#N/A</v>
      </c>
      <c r="AK216" s="2" t="e" cm="1">
        <f t="array" ref="AK216">PRODUCT($AD$119:AD216+1)-1</f>
        <v>#N/A</v>
      </c>
      <c r="AL216" s="2" t="e">
        <f t="array" ref="AL216">PRODUCT(AE$2:AE216+1)-1</f>
        <v>#N/A</v>
      </c>
      <c r="AM216" s="2"/>
      <c r="AN216" s="2"/>
      <c r="AO216" s="3" t="e">
        <f t="shared" si="187"/>
        <v>#N/A</v>
      </c>
      <c r="AP216" s="2" t="e">
        <f t="shared" si="212"/>
        <v>#N/A</v>
      </c>
      <c r="AQ216" s="2">
        <f t="shared" si="188"/>
        <v>0</v>
      </c>
      <c r="AR216" s="2" t="e">
        <f t="shared" si="213"/>
        <v>#N/A</v>
      </c>
      <c r="AS216" s="2" t="e">
        <f t="shared" si="242"/>
        <v>#N/A</v>
      </c>
      <c r="AT216" s="2" t="e">
        <f t="array" ref="AT216">PRODUCT($AP$2:AP216+1)-1</f>
        <v>#N/A</v>
      </c>
      <c r="AU216" s="2" t="e">
        <f t="shared" si="189"/>
        <v>#N/A</v>
      </c>
      <c r="AV216" s="69" t="e">
        <f t="shared" si="243"/>
        <v>#N/A</v>
      </c>
      <c r="AW216" s="69" t="e">
        <f t="shared" si="190"/>
        <v>#N/A</v>
      </c>
      <c r="AX216" s="2"/>
      <c r="AY216" s="2" t="e">
        <f t="shared" si="222"/>
        <v>#N/A</v>
      </c>
      <c r="AZ216" s="2" t="e">
        <f t="shared" si="223"/>
        <v>#N/A</v>
      </c>
      <c r="BA216" s="2" t="e">
        <f t="shared" si="244"/>
        <v>#N/A</v>
      </c>
      <c r="BB216" s="2" t="e">
        <f t="shared" si="224"/>
        <v>#N/A</v>
      </c>
      <c r="BC216" s="2"/>
      <c r="BD216" s="78" t="e">
        <f t="shared" si="191"/>
        <v>#N/A</v>
      </c>
      <c r="BE216" s="2" t="e">
        <f t="shared" si="225"/>
        <v>#N/A</v>
      </c>
      <c r="BF216" s="72" t="e">
        <f t="shared" si="214"/>
        <v>#N/A</v>
      </c>
      <c r="BG216" s="2" t="e" cm="1">
        <f t="array" ref="BG216">(PRODUCT(BF$2:BF216+1))-1</f>
        <v>#N/A</v>
      </c>
      <c r="BH216" s="72" t="e">
        <f t="shared" si="215"/>
        <v>#N/A</v>
      </c>
      <c r="BI216" s="73" t="e">
        <f t="shared" si="216"/>
        <v>#N/A</v>
      </c>
      <c r="BJ216" s="74" t="e">
        <f>SUM($BI$2:BI216)</f>
        <v>#N/A</v>
      </c>
      <c r="BK216" s="72" t="e">
        <f t="shared" si="192"/>
        <v>#N/A</v>
      </c>
      <c r="BL216" s="2" t="e">
        <f>SUM($BK$2:BK216)</f>
        <v>#N/A</v>
      </c>
      <c r="BM216" s="2"/>
      <c r="BN216" s="79" t="e">
        <f t="shared" si="193"/>
        <v>#N/A</v>
      </c>
      <c r="BO216" s="2" t="e">
        <f t="array" ref="BO216">(PRODUCT(AB$2:AB216+1)-1)-(PRODUCT($K$2:$K216+1)-1)</f>
        <v>#N/A</v>
      </c>
      <c r="BP216" s="2" t="e">
        <f t="array" ref="BP216">AJ216-(PRODUCT($K$2:K216+1)-1)</f>
        <v>#N/A</v>
      </c>
      <c r="BQ216" s="2" t="e" cm="1">
        <f t="array" ref="BQ216">AK216-(PRODUCT($L$2:L216+1)-1)</f>
        <v>#N/A</v>
      </c>
      <c r="BR216" s="2" t="e">
        <f t="array" ref="BR216">(PRODUCT(AE$2:AE216+1)-1)-(PRODUCT($K$2:$K216+1)-1)</f>
        <v>#N/A</v>
      </c>
      <c r="BS216" s="2"/>
      <c r="BT216" s="3" t="e">
        <f t="shared" si="194"/>
        <v>#N/A</v>
      </c>
      <c r="BU216" s="2" t="e">
        <f t="shared" si="195"/>
        <v>#N/A</v>
      </c>
      <c r="BV216" s="2" t="e">
        <f t="shared" si="196"/>
        <v>#N/A</v>
      </c>
      <c r="BW216" s="2" t="e" cm="1">
        <f t="array" ref="BW216">PRODUCT($BU$2:BU216+1)-1</f>
        <v>#N/A</v>
      </c>
      <c r="BX216" s="2" t="e">
        <f t="array" ref="BX216">BW216-(PRODUCT($K$2:K216+1)-1)</f>
        <v>#N/A</v>
      </c>
      <c r="BY216" s="2" t="e">
        <f t="shared" si="197"/>
        <v>#N/A</v>
      </c>
      <c r="BZ216" s="2"/>
      <c r="CC216" s="3">
        <v>44950</v>
      </c>
      <c r="CD216" s="2">
        <v>-8.0832625018345498E-5</v>
      </c>
      <c r="CE216" s="2">
        <v>3.5329590184827197E-3</v>
      </c>
      <c r="CF216" s="2" t="e">
        <f>NA()</f>
        <v>#N/A</v>
      </c>
      <c r="CG216" s="2">
        <v>3.0942242872433702E-4</v>
      </c>
      <c r="CH216" s="2">
        <v>3.3297474514615288E-4</v>
      </c>
      <c r="CJ216" s="9">
        <f t="shared" si="198"/>
        <v>44950</v>
      </c>
      <c r="CK216" s="2">
        <f t="array" ref="CK216">PRODUCT(CD$2:CD216+1)-1</f>
        <v>-5.8215016971763234E-4</v>
      </c>
      <c r="CL216" s="2">
        <f t="array" ref="CL216">PRODUCT(CE$2:CE216+1)-1</f>
        <v>-4.3924724856617692E-3</v>
      </c>
      <c r="CM216" s="2"/>
      <c r="CN216" s="2">
        <f t="array" ref="CN216">PRODUCT(CG$2:CG216+1)-1</f>
        <v>-3.5922309511306594E-2</v>
      </c>
      <c r="CO216" s="2">
        <f t="array" ref="CO216">PRODUCT(CH$2:CH216+1)-1</f>
        <v>-4.6445376219116929E-2</v>
      </c>
      <c r="CQ216" s="9">
        <f t="shared" si="199"/>
        <v>44950</v>
      </c>
      <c r="CR216" s="72">
        <f t="shared" si="200"/>
        <v>4.5863226049399297E-2</v>
      </c>
      <c r="CS216" s="72">
        <f t="shared" si="201"/>
        <v>4.205290373345516E-2</v>
      </c>
      <c r="CT216" s="72"/>
      <c r="CU216" s="72">
        <f t="shared" si="202"/>
        <v>1.0523066707810336E-2</v>
      </c>
      <c r="CV216" s="72"/>
      <c r="CW216" s="3">
        <f t="shared" si="203"/>
        <v>44950</v>
      </c>
      <c r="CX216" s="75">
        <f t="shared" si="217"/>
        <v>96.06010428062163</v>
      </c>
      <c r="CY216" s="75">
        <f t="shared" si="218"/>
        <v>94.935925231088376</v>
      </c>
      <c r="CZ216" s="75">
        <f t="shared" si="219"/>
        <v>101.18414503971687</v>
      </c>
      <c r="DA216" s="72">
        <f>(CZ216/MAX($CZ$2:CZ216))-1</f>
        <v>-3.3147713192284156E-3</v>
      </c>
      <c r="DC216" s="3">
        <f t="shared" si="204"/>
        <v>44950</v>
      </c>
      <c r="DD216" s="2">
        <f t="shared" si="205"/>
        <v>-4.1380737016449837E-4</v>
      </c>
      <c r="DE216" s="2">
        <f t="shared" si="206"/>
        <v>3.1999842733365668E-3</v>
      </c>
      <c r="DF216" s="2" t="e">
        <f>NA()</f>
        <v>#N/A</v>
      </c>
      <c r="DG216" s="2">
        <f t="shared" si="207"/>
        <v>-2.3552316421815867E-5</v>
      </c>
      <c r="DH216" s="69"/>
      <c r="DI216" s="3">
        <f t="shared" si="245"/>
        <v>44950</v>
      </c>
      <c r="DJ216" s="2">
        <f t="shared" si="246"/>
        <v>3.6807839585525505E-2</v>
      </c>
      <c r="DK216" s="2">
        <f t="shared" si="247"/>
        <v>3.5176951433547619E-2</v>
      </c>
      <c r="DL216" s="2" t="e">
        <f>NA()</f>
        <v>#N/A</v>
      </c>
      <c r="DM216" s="2">
        <f t="shared" si="248"/>
        <v>1.3723339497850602E-2</v>
      </c>
      <c r="DO216" s="2">
        <f t="shared" si="220"/>
        <v>1.6464934906682108E-2</v>
      </c>
      <c r="DP216" s="72">
        <f t="shared" si="221"/>
        <v>-2.3552316421815867E-5</v>
      </c>
      <c r="DQ216" s="72">
        <v>1.0999999999999999E-2</v>
      </c>
      <c r="DR216" s="72">
        <f t="shared" si="226"/>
        <v>-1.5734983594428401E-5</v>
      </c>
      <c r="DS216" s="2" cm="1">
        <f t="array" ref="DS216">PRODUCT($DR$68:DR216+1)-1</f>
        <v>1.853967798449041E-3</v>
      </c>
      <c r="DT216" s="2" cm="1">
        <f t="array" ref="DT216">PRODUCT($DP$68:DP216+1)-1</f>
        <v>2.263596824643388E-3</v>
      </c>
      <c r="DU216" s="72">
        <f>DS216-MAX($DS$68:DS216)</f>
        <v>-2.0304805212281174E-3</v>
      </c>
    </row>
    <row r="217" spans="1:125" x14ac:dyDescent="0.3">
      <c r="A217" s="3" t="e">
        <f t="shared" si="236"/>
        <v>#N/A</v>
      </c>
      <c r="B217" s="47" t="e">
        <f>NA()</f>
        <v>#N/A</v>
      </c>
      <c r="C217" s="2" t="e">
        <f>VLOOKUP(C$1,EMD_Returns!$B:$XFD,MATCH('Headline Attribution'!$B217,EMD_Returns!$8:$8,0)-1,FALSE)/100</f>
        <v>#N/A</v>
      </c>
      <c r="D217" s="2" t="e">
        <f>VLOOKUP(D$1,EMD_Returns!$B:$XFD,MATCH('Headline Attribution'!$B217,EMD_Returns!$8:$8,0)-1,FALSE)/100</f>
        <v>#N/A</v>
      </c>
      <c r="E217" s="2" t="e">
        <f>VLOOKUP(E$1,EMD_Returns!$B:$XFD,MATCH('Headline Attribution'!$B217,EMD_Returns!$8:$8,0)-1,FALSE)/100</f>
        <v>#N/A</v>
      </c>
      <c r="F217" s="2" t="e">
        <f>VLOOKUP(F$1,EMD_Returns!$B:$XFD,MATCH('Headline Attribution'!$B217,EMD_Returns!$8:$8,0)-1,FALSE)/100</f>
        <v>#N/A</v>
      </c>
      <c r="G217" s="2"/>
      <c r="I217" s="9" t="e">
        <f t="shared" si="183"/>
        <v>#N/A</v>
      </c>
      <c r="J217" s="2" t="e">
        <f>VLOOKUP(J$1,EMD_Returns!$B:$XFD,MATCH('Headline Attribution'!$B217,EMD_Returns!$8:$8,0)-1,FALSE)/100</f>
        <v>#N/A</v>
      </c>
      <c r="K217" s="85" t="e">
        <f>VLOOKUP(K$1,EMD_Returns!$B:$XFD,MATCH('Headline Attribution'!$B217,EMD_Returns!$32:$32,0)-1,FALSE)/100</f>
        <v>#N/A</v>
      </c>
      <c r="L217" s="2">
        <f t="shared" si="237"/>
        <v>0</v>
      </c>
      <c r="M217" s="2" t="e">
        <f t="shared" si="238"/>
        <v>#N/A</v>
      </c>
      <c r="N217" s="2" t="e">
        <f t="shared" si="239"/>
        <v>#N/A</v>
      </c>
      <c r="O217" s="2" t="e">
        <f t="array" ref="O217">(PRODUCT($J$2:J217+1))-1</f>
        <v>#N/A</v>
      </c>
      <c r="P217" s="2" t="e">
        <f t="array" ref="P217">(PRODUCT($K$2:K217+1))-1</f>
        <v>#N/A</v>
      </c>
      <c r="Q217" s="69" t="e">
        <f t="shared" si="240"/>
        <v>#N/A</v>
      </c>
      <c r="R217" s="69" t="e">
        <f t="shared" si="241"/>
        <v>#N/A</v>
      </c>
      <c r="T217" s="3" t="e">
        <f t="shared" si="184"/>
        <v>#N/A</v>
      </c>
      <c r="U217" s="70" t="e">
        <f>VLOOKUP(U$1,Market_Values!B:XFD,MATCH('Headline Attribution'!$B217,EMD_Returns!$8:$8,0)-1,FALSE)</f>
        <v>#N/A</v>
      </c>
      <c r="V217" s="70" t="e">
        <f>VLOOKUP(V$1,Market_Values!$B:$XFD,MATCH('Headline Attribution'!$B217,EMD_Returns!$8:$8,0)-1,FALSE)</f>
        <v>#N/A</v>
      </c>
      <c r="W217" s="70" t="e">
        <f>VLOOKUP(W$1,Market_Values!$B:$XFD,MATCH('Headline Attribution'!$B217,EMD_Returns!$8:$8,0)-1,FALSE)</f>
        <v>#N/A</v>
      </c>
      <c r="X217" s="70" t="e">
        <f>VLOOKUP(X$1,Market_Values!$B:$XFD,MATCH('Headline Attribution'!$B217,EMD_Returns!$8:$8,0)-1,FALSE)</f>
        <v>#N/A</v>
      </c>
      <c r="Y217" s="70"/>
      <c r="Z217" s="71"/>
      <c r="AA217" s="3" t="e">
        <f t="shared" si="185"/>
        <v>#N/A</v>
      </c>
      <c r="AB217" s="72" t="e">
        <f t="shared" si="208"/>
        <v>#N/A</v>
      </c>
      <c r="AC217" s="72" t="e">
        <f t="shared" si="209"/>
        <v>#N/A</v>
      </c>
      <c r="AD217" s="72" t="e">
        <f t="shared" si="210"/>
        <v>#N/A</v>
      </c>
      <c r="AE217" s="72" t="e">
        <f t="shared" si="211"/>
        <v>#N/A</v>
      </c>
      <c r="AF217" s="72"/>
      <c r="AG217" s="2"/>
      <c r="AH217" s="9" t="e">
        <f t="shared" si="186"/>
        <v>#N/A</v>
      </c>
      <c r="AI217" s="2" t="e">
        <f t="array" ref="AI217">PRODUCT(AB$2:AB217+1)-1</f>
        <v>#N/A</v>
      </c>
      <c r="AJ217" s="2" t="e">
        <f t="array" ref="AJ217">PRODUCT($AC$2:AC217+1)-1</f>
        <v>#N/A</v>
      </c>
      <c r="AK217" s="2" t="e" cm="1">
        <f t="array" ref="AK217">PRODUCT($AD$119:AD217+1)-1</f>
        <v>#N/A</v>
      </c>
      <c r="AL217" s="2" t="e">
        <f t="array" ref="AL217">PRODUCT(AE$2:AE217+1)-1</f>
        <v>#N/A</v>
      </c>
      <c r="AM217" s="2"/>
      <c r="AN217" s="2"/>
      <c r="AO217" s="3" t="e">
        <f t="shared" si="187"/>
        <v>#N/A</v>
      </c>
      <c r="AP217" s="2" t="e">
        <f t="shared" si="212"/>
        <v>#N/A</v>
      </c>
      <c r="AQ217" s="2">
        <f t="shared" si="188"/>
        <v>0</v>
      </c>
      <c r="AR217" s="2" t="e">
        <f t="shared" si="213"/>
        <v>#N/A</v>
      </c>
      <c r="AS217" s="2" t="e">
        <f t="shared" si="242"/>
        <v>#N/A</v>
      </c>
      <c r="AT217" s="2" t="e">
        <f t="array" ref="AT217">PRODUCT($AP$2:AP217+1)-1</f>
        <v>#N/A</v>
      </c>
      <c r="AU217" s="2" t="e">
        <f t="shared" si="189"/>
        <v>#N/A</v>
      </c>
      <c r="AV217" s="69" t="e">
        <f t="shared" si="243"/>
        <v>#N/A</v>
      </c>
      <c r="AW217" s="69" t="e">
        <f t="shared" si="190"/>
        <v>#N/A</v>
      </c>
      <c r="AX217" s="2"/>
      <c r="AY217" s="2" t="e">
        <f t="shared" si="222"/>
        <v>#N/A</v>
      </c>
      <c r="AZ217" s="2" t="e">
        <f t="shared" si="223"/>
        <v>#N/A</v>
      </c>
      <c r="BA217" s="2" t="e">
        <f t="shared" si="244"/>
        <v>#N/A</v>
      </c>
      <c r="BB217" s="2" t="e">
        <f t="shared" si="224"/>
        <v>#N/A</v>
      </c>
      <c r="BC217" s="2"/>
      <c r="BD217" s="78" t="e">
        <f t="shared" si="191"/>
        <v>#N/A</v>
      </c>
      <c r="BE217" s="2" t="e">
        <f t="shared" si="225"/>
        <v>#N/A</v>
      </c>
      <c r="BF217" s="72" t="e">
        <f t="shared" si="214"/>
        <v>#N/A</v>
      </c>
      <c r="BG217" s="2" t="e" cm="1">
        <f t="array" ref="BG217">(PRODUCT(BF$2:BF217+1))-1</f>
        <v>#N/A</v>
      </c>
      <c r="BH217" s="72" t="e">
        <f t="shared" si="215"/>
        <v>#N/A</v>
      </c>
      <c r="BI217" s="73" t="e">
        <f t="shared" si="216"/>
        <v>#N/A</v>
      </c>
      <c r="BJ217" s="74" t="e">
        <f>SUM($BI$2:BI217)</f>
        <v>#N/A</v>
      </c>
      <c r="BK217" s="72" t="e">
        <f t="shared" si="192"/>
        <v>#N/A</v>
      </c>
      <c r="BL217" s="2" t="e">
        <f>SUM($BK$2:BK217)</f>
        <v>#N/A</v>
      </c>
      <c r="BM217" s="2"/>
      <c r="BN217" s="79" t="e">
        <f t="shared" si="193"/>
        <v>#N/A</v>
      </c>
      <c r="BO217" s="2" t="e">
        <f t="array" ref="BO217">(PRODUCT(AB$2:AB217+1)-1)-(PRODUCT($K$2:$K217+1)-1)</f>
        <v>#N/A</v>
      </c>
      <c r="BP217" s="2" t="e">
        <f t="array" ref="BP217">AJ217-(PRODUCT($K$2:K217+1)-1)</f>
        <v>#N/A</v>
      </c>
      <c r="BQ217" s="2" t="e" cm="1">
        <f t="array" ref="BQ217">AK217-(PRODUCT($L$2:L217+1)-1)</f>
        <v>#N/A</v>
      </c>
      <c r="BR217" s="2" t="e">
        <f t="array" ref="BR217">(PRODUCT(AE$2:AE217+1)-1)-(PRODUCT($K$2:$K217+1)-1)</f>
        <v>#N/A</v>
      </c>
      <c r="BS217" s="2"/>
      <c r="BT217" s="3" t="e">
        <f t="shared" si="194"/>
        <v>#N/A</v>
      </c>
      <c r="BU217" s="2" t="e">
        <f t="shared" si="195"/>
        <v>#N/A</v>
      </c>
      <c r="BV217" s="2" t="e">
        <f t="shared" si="196"/>
        <v>#N/A</v>
      </c>
      <c r="BW217" s="2" t="e" cm="1">
        <f t="array" ref="BW217">PRODUCT($BU$2:BU217+1)-1</f>
        <v>#N/A</v>
      </c>
      <c r="BX217" s="2" t="e">
        <f t="array" ref="BX217">BW217-(PRODUCT($K$2:K217+1)-1)</f>
        <v>#N/A</v>
      </c>
      <c r="BY217" s="2" t="e">
        <f t="shared" si="197"/>
        <v>#N/A</v>
      </c>
      <c r="BZ217" s="2"/>
      <c r="CC217" s="3">
        <v>44951</v>
      </c>
      <c r="CD217" s="2">
        <v>1.37890039829691E-3</v>
      </c>
      <c r="CE217" s="2">
        <v>1.5809947804479299E-4</v>
      </c>
      <c r="CF217" s="2" t="e">
        <f>NA()</f>
        <v>#N/A</v>
      </c>
      <c r="CG217" s="2">
        <v>4.7755500046697797E-4</v>
      </c>
      <c r="CH217" s="2">
        <v>4.0967865830232597E-4</v>
      </c>
      <c r="CJ217" s="9">
        <f t="shared" si="198"/>
        <v>44951</v>
      </c>
      <c r="CK217" s="2">
        <f t="array" ref="CK217">PRODUCT(CD$2:CD217+1)-1</f>
        <v>7.9594750147848892E-4</v>
      </c>
      <c r="CL217" s="2">
        <f t="array" ref="CL217">PRODUCT(CE$2:CE217+1)-1</f>
        <v>-4.235067455224284E-3</v>
      </c>
      <c r="CM217" s="2"/>
      <c r="CN217" s="2">
        <f t="array" ref="CN217">PRODUCT(CG$2:CG217+1)-1</f>
        <v>-3.5461909389375101E-2</v>
      </c>
      <c r="CO217" s="2">
        <f t="array" ref="CO217">PRODUCT(CH$2:CH217+1)-1</f>
        <v>-4.6054725240228356E-2</v>
      </c>
      <c r="CQ217" s="9">
        <f t="shared" si="199"/>
        <v>44951</v>
      </c>
      <c r="CR217" s="72">
        <f t="shared" si="200"/>
        <v>4.6850672741706845E-2</v>
      </c>
      <c r="CS217" s="72">
        <f t="shared" si="201"/>
        <v>4.1819657785004072E-2</v>
      </c>
      <c r="CT217" s="72"/>
      <c r="CU217" s="72">
        <f t="shared" si="202"/>
        <v>1.0592815850853254E-2</v>
      </c>
      <c r="CV217" s="72"/>
      <c r="CW217" s="3">
        <f t="shared" si="203"/>
        <v>44951</v>
      </c>
      <c r="CX217" s="75">
        <f t="shared" si="217"/>
        <v>96.105978263766218</v>
      </c>
      <c r="CY217" s="75">
        <f t="shared" si="218"/>
        <v>94.974818453561738</v>
      </c>
      <c r="CZ217" s="75">
        <f t="shared" si="219"/>
        <v>101.19101023684249</v>
      </c>
      <c r="DA217" s="72">
        <f>(CZ217/MAX($CZ$2:CZ217))-1</f>
        <v>-3.2471476755795425E-3</v>
      </c>
      <c r="DC217" s="3">
        <f t="shared" si="204"/>
        <v>44951</v>
      </c>
      <c r="DD217" s="2">
        <f t="shared" si="205"/>
        <v>9.6922173999458398E-4</v>
      </c>
      <c r="DE217" s="2">
        <f t="shared" si="206"/>
        <v>-2.5157918025753301E-4</v>
      </c>
      <c r="DF217" s="2" t="e">
        <f>NA()</f>
        <v>#N/A</v>
      </c>
      <c r="DG217" s="2">
        <f t="shared" si="207"/>
        <v>6.7876342164651998E-5</v>
      </c>
      <c r="DH217" s="69"/>
      <c r="DI217" s="3">
        <f t="shared" si="245"/>
        <v>44951</v>
      </c>
      <c r="DJ217" s="2">
        <f t="shared" si="246"/>
        <v>3.7079232278801277E-2</v>
      </c>
      <c r="DK217" s="2">
        <f t="shared" si="247"/>
        <v>3.4878887950304471E-2</v>
      </c>
      <c r="DL217" s="2" t="e">
        <f>NA()</f>
        <v>#N/A</v>
      </c>
      <c r="DM217" s="2">
        <f t="shared" si="248"/>
        <v>1.3629835672404382E-2</v>
      </c>
      <c r="DO217" s="2">
        <f t="shared" si="220"/>
        <v>1.63011870384322E-2</v>
      </c>
      <c r="DP217" s="72">
        <f t="shared" si="221"/>
        <v>6.7876342164651998E-5</v>
      </c>
      <c r="DQ217" s="72">
        <v>1.0999999999999999E-2</v>
      </c>
      <c r="DR217" s="72">
        <f t="shared" si="226"/>
        <v>4.5802784916881829E-5</v>
      </c>
      <c r="DS217" s="2" cm="1">
        <f t="array" ref="DS217">PRODUCT($DR$68:DR217+1)-1</f>
        <v>1.8998555002542883E-3</v>
      </c>
      <c r="DT217" s="2" cm="1">
        <f t="array" ref="DT217">PRODUCT($DP$68:DP217+1)-1</f>
        <v>2.3316268114805805E-3</v>
      </c>
      <c r="DU217" s="72">
        <f>DS217-MAX($DS$68:DS217)</f>
        <v>-1.9845928194228701E-3</v>
      </c>
    </row>
    <row r="218" spans="1:125" x14ac:dyDescent="0.3">
      <c r="A218" s="3" t="e">
        <f t="shared" si="236"/>
        <v>#N/A</v>
      </c>
      <c r="B218" s="47" t="e">
        <f>NA()</f>
        <v>#N/A</v>
      </c>
      <c r="C218" s="2" t="e">
        <f>VLOOKUP(C$1,EMD_Returns!$B:$XFD,MATCH('Headline Attribution'!$B218,EMD_Returns!$8:$8,0)-1,FALSE)/100</f>
        <v>#N/A</v>
      </c>
      <c r="D218" s="2" t="e">
        <f>VLOOKUP(D$1,EMD_Returns!$B:$XFD,MATCH('Headline Attribution'!$B218,EMD_Returns!$8:$8,0)-1,FALSE)/100</f>
        <v>#N/A</v>
      </c>
      <c r="E218" s="2" t="e">
        <f>VLOOKUP(E$1,EMD_Returns!$B:$XFD,MATCH('Headline Attribution'!$B218,EMD_Returns!$8:$8,0)-1,FALSE)/100</f>
        <v>#N/A</v>
      </c>
      <c r="F218" s="2" t="e">
        <f>VLOOKUP(F$1,EMD_Returns!$B:$XFD,MATCH('Headline Attribution'!$B218,EMD_Returns!$8:$8,0)-1,FALSE)/100</f>
        <v>#N/A</v>
      </c>
      <c r="G218" s="2"/>
      <c r="I218" s="9" t="e">
        <f t="shared" si="183"/>
        <v>#N/A</v>
      </c>
      <c r="J218" s="2" t="e">
        <f>VLOOKUP(J$1,EMD_Returns!$B:$XFD,MATCH('Headline Attribution'!$B218,EMD_Returns!$8:$8,0)-1,FALSE)/100</f>
        <v>#N/A</v>
      </c>
      <c r="K218" s="85" t="e">
        <f>VLOOKUP(K$1,EMD_Returns!$B:$XFD,MATCH('Headline Attribution'!$B218,EMD_Returns!$32:$32,0)-1,FALSE)/100</f>
        <v>#N/A</v>
      </c>
      <c r="L218" s="2">
        <f t="shared" si="237"/>
        <v>0</v>
      </c>
      <c r="M218" s="2" t="e">
        <f t="shared" si="238"/>
        <v>#N/A</v>
      </c>
      <c r="N218" s="2" t="e">
        <f t="shared" si="239"/>
        <v>#N/A</v>
      </c>
      <c r="O218" s="2" t="e">
        <f t="array" ref="O218">(PRODUCT($J$2:J218+1))-1</f>
        <v>#N/A</v>
      </c>
      <c r="P218" s="2" t="e">
        <f t="array" ref="P218">(PRODUCT($K$2:K218+1))-1</f>
        <v>#N/A</v>
      </c>
      <c r="Q218" s="69" t="e">
        <f t="shared" si="240"/>
        <v>#N/A</v>
      </c>
      <c r="R218" s="69" t="e">
        <f t="shared" si="241"/>
        <v>#N/A</v>
      </c>
      <c r="T218" s="3" t="e">
        <f t="shared" si="184"/>
        <v>#N/A</v>
      </c>
      <c r="U218" s="70" t="e">
        <f>VLOOKUP(U$1,Market_Values!B:XFD,MATCH('Headline Attribution'!$B218,EMD_Returns!$8:$8,0)-1,FALSE)</f>
        <v>#N/A</v>
      </c>
      <c r="V218" s="70" t="e">
        <f>VLOOKUP(V$1,Market_Values!$B:$XFD,MATCH('Headline Attribution'!$B218,EMD_Returns!$8:$8,0)-1,FALSE)</f>
        <v>#N/A</v>
      </c>
      <c r="W218" s="70" t="e">
        <f>VLOOKUP(W$1,Market_Values!$B:$XFD,MATCH('Headline Attribution'!$B218,EMD_Returns!$8:$8,0)-1,FALSE)</f>
        <v>#N/A</v>
      </c>
      <c r="X218" s="70" t="e">
        <f>VLOOKUP(X$1,Market_Values!$B:$XFD,MATCH('Headline Attribution'!$B218,EMD_Returns!$8:$8,0)-1,FALSE)</f>
        <v>#N/A</v>
      </c>
      <c r="Y218" s="70"/>
      <c r="Z218" s="71"/>
      <c r="AA218" s="3" t="e">
        <f t="shared" si="185"/>
        <v>#N/A</v>
      </c>
      <c r="AB218" s="72" t="e">
        <f t="shared" si="208"/>
        <v>#N/A</v>
      </c>
      <c r="AC218" s="72" t="e">
        <f t="shared" si="209"/>
        <v>#N/A</v>
      </c>
      <c r="AD218" s="72" t="e">
        <f t="shared" si="210"/>
        <v>#N/A</v>
      </c>
      <c r="AE218" s="72" t="e">
        <f t="shared" si="211"/>
        <v>#N/A</v>
      </c>
      <c r="AF218" s="72"/>
      <c r="AG218" s="2"/>
      <c r="AH218" s="9" t="e">
        <f t="shared" si="186"/>
        <v>#N/A</v>
      </c>
      <c r="AI218" s="2" t="e">
        <f t="array" ref="AI218">PRODUCT(AB$2:AB218+1)-1</f>
        <v>#N/A</v>
      </c>
      <c r="AJ218" s="2" t="e">
        <f t="array" ref="AJ218">PRODUCT($AC$2:AC218+1)-1</f>
        <v>#N/A</v>
      </c>
      <c r="AK218" s="2" t="e" cm="1">
        <f t="array" ref="AK218">PRODUCT($AD$119:AD218+1)-1</f>
        <v>#N/A</v>
      </c>
      <c r="AL218" s="2" t="e">
        <f t="array" ref="AL218">PRODUCT(AE$2:AE218+1)-1</f>
        <v>#N/A</v>
      </c>
      <c r="AM218" s="2"/>
      <c r="AN218" s="2"/>
      <c r="AO218" s="3" t="e">
        <f t="shared" si="187"/>
        <v>#N/A</v>
      </c>
      <c r="AP218" s="2" t="e">
        <f t="shared" si="212"/>
        <v>#N/A</v>
      </c>
      <c r="AQ218" s="2">
        <f t="shared" si="188"/>
        <v>0</v>
      </c>
      <c r="AR218" s="2" t="e">
        <f t="shared" si="213"/>
        <v>#N/A</v>
      </c>
      <c r="AS218" s="2" t="e">
        <f t="shared" si="242"/>
        <v>#N/A</v>
      </c>
      <c r="AT218" s="2" t="e">
        <f t="array" ref="AT218">PRODUCT($AP$2:AP218+1)-1</f>
        <v>#N/A</v>
      </c>
      <c r="AU218" s="2" t="e">
        <f t="shared" si="189"/>
        <v>#N/A</v>
      </c>
      <c r="AV218" s="69" t="e">
        <f t="shared" si="243"/>
        <v>#N/A</v>
      </c>
      <c r="AW218" s="69" t="e">
        <f t="shared" si="190"/>
        <v>#N/A</v>
      </c>
      <c r="AX218" s="2"/>
      <c r="AY218" s="2" t="e">
        <f t="shared" si="222"/>
        <v>#N/A</v>
      </c>
      <c r="AZ218" s="2" t="e">
        <f t="shared" si="223"/>
        <v>#N/A</v>
      </c>
      <c r="BA218" s="2" t="e">
        <f t="shared" si="244"/>
        <v>#N/A</v>
      </c>
      <c r="BB218" s="2" t="e">
        <f t="shared" si="224"/>
        <v>#N/A</v>
      </c>
      <c r="BC218" s="2"/>
      <c r="BD218" s="78" t="e">
        <f t="shared" si="191"/>
        <v>#N/A</v>
      </c>
      <c r="BE218" s="2" t="e">
        <f t="shared" si="225"/>
        <v>#N/A</v>
      </c>
      <c r="BF218" s="72" t="e">
        <f t="shared" si="214"/>
        <v>#N/A</v>
      </c>
      <c r="BG218" s="2" t="e" cm="1">
        <f t="array" ref="BG218">(PRODUCT(BF$2:BF218+1))-1</f>
        <v>#N/A</v>
      </c>
      <c r="BH218" s="72" t="e">
        <f t="shared" si="215"/>
        <v>#N/A</v>
      </c>
      <c r="BI218" s="73" t="e">
        <f t="shared" si="216"/>
        <v>#N/A</v>
      </c>
      <c r="BJ218" s="74" t="e">
        <f>SUM($BI$2:BI218)</f>
        <v>#N/A</v>
      </c>
      <c r="BK218" s="72" t="e">
        <f t="shared" si="192"/>
        <v>#N/A</v>
      </c>
      <c r="BL218" s="2" t="e">
        <f>SUM($BK$2:BK218)</f>
        <v>#N/A</v>
      </c>
      <c r="BM218" s="2"/>
      <c r="BN218" s="79" t="e">
        <f t="shared" si="193"/>
        <v>#N/A</v>
      </c>
      <c r="BO218" s="2" t="e">
        <f t="array" ref="BO218">(PRODUCT(AB$2:AB218+1)-1)-(PRODUCT($K$2:$K218+1)-1)</f>
        <v>#N/A</v>
      </c>
      <c r="BP218" s="2" t="e">
        <f t="array" ref="BP218">AJ218-(PRODUCT($K$2:K218+1)-1)</f>
        <v>#N/A</v>
      </c>
      <c r="BQ218" s="2" t="e" cm="1">
        <f t="array" ref="BQ218">AK218-(PRODUCT($L$2:L218+1)-1)</f>
        <v>#N/A</v>
      </c>
      <c r="BR218" s="2" t="e">
        <f t="array" ref="BR218">(PRODUCT(AE$2:AE218+1)-1)-(PRODUCT($K$2:$K218+1)-1)</f>
        <v>#N/A</v>
      </c>
      <c r="BS218" s="2"/>
      <c r="BT218" s="3" t="e">
        <f t="shared" si="194"/>
        <v>#N/A</v>
      </c>
      <c r="BU218" s="2" t="e">
        <f t="shared" si="195"/>
        <v>#N/A</v>
      </c>
      <c r="BV218" s="2" t="e">
        <f t="shared" si="196"/>
        <v>#N/A</v>
      </c>
      <c r="BW218" s="2" t="e" cm="1">
        <f t="array" ref="BW218">PRODUCT($BU$2:BU218+1)-1</f>
        <v>#N/A</v>
      </c>
      <c r="BX218" s="2" t="e">
        <f t="array" ref="BX218">BW218-(PRODUCT($K$2:K218+1)-1)</f>
        <v>#N/A</v>
      </c>
      <c r="BY218" s="2" t="e">
        <f t="shared" si="197"/>
        <v>#N/A</v>
      </c>
      <c r="BZ218" s="2"/>
      <c r="CC218" s="3">
        <v>44952</v>
      </c>
      <c r="CD218" s="2">
        <v>4.1160066118741704E-3</v>
      </c>
      <c r="CE218" s="2">
        <v>4.8367777224824797E-3</v>
      </c>
      <c r="CF218" s="2" t="e">
        <f>NA()</f>
        <v>#N/A</v>
      </c>
      <c r="CG218" s="2">
        <v>6.3333531136393591E-3</v>
      </c>
      <c r="CH218" s="2">
        <v>6.5777686775356781E-3</v>
      </c>
      <c r="CJ218" s="9">
        <f t="shared" si="198"/>
        <v>44952</v>
      </c>
      <c r="CK218" s="2">
        <f t="array" ref="CK218">PRODUCT(CD$2:CD218+1)-1</f>
        <v>4.915230238531354E-3</v>
      </c>
      <c r="CL218" s="2">
        <f t="array" ref="CL218">PRODUCT(CE$2:CE218+1)-1</f>
        <v>5.8122618733746911E-4</v>
      </c>
      <c r="CM218" s="2"/>
      <c r="CN218" s="2">
        <f t="array" ref="CN218">PRODUCT(CG$2:CG218+1)-1</f>
        <v>-2.9353149069982543E-2</v>
      </c>
      <c r="CO218" s="2">
        <f t="array" ref="CO218">PRODUCT(CH$2:CH218+1)-1</f>
        <v>-3.9779893891830342E-2</v>
      </c>
      <c r="CQ218" s="9">
        <f t="shared" si="199"/>
        <v>44952</v>
      </c>
      <c r="CR218" s="72">
        <f t="shared" si="200"/>
        <v>4.4695124130361696E-2</v>
      </c>
      <c r="CS218" s="72">
        <f t="shared" si="201"/>
        <v>4.0361120079167812E-2</v>
      </c>
      <c r="CT218" s="72"/>
      <c r="CU218" s="72">
        <f t="shared" si="202"/>
        <v>1.04267448218478E-2</v>
      </c>
      <c r="CV218" s="72"/>
      <c r="CW218" s="3">
        <f t="shared" si="203"/>
        <v>44952</v>
      </c>
      <c r="CX218" s="75">
        <f t="shared" si="217"/>
        <v>96.714651360442403</v>
      </c>
      <c r="CY218" s="75">
        <f t="shared" si="218"/>
        <v>95.599540839540211</v>
      </c>
      <c r="CZ218" s="75">
        <f t="shared" si="219"/>
        <v>101.1664392016002</v>
      </c>
      <c r="DA218" s="72">
        <f>(CZ218/MAX($CZ$2:CZ218))-1</f>
        <v>-3.4891775693911553E-3</v>
      </c>
      <c r="DC218" s="3">
        <f t="shared" si="204"/>
        <v>44952</v>
      </c>
      <c r="DD218" s="2">
        <f t="shared" si="205"/>
        <v>-2.4617620656615076E-3</v>
      </c>
      <c r="DE218" s="2">
        <f t="shared" si="206"/>
        <v>-1.7409909550531984E-3</v>
      </c>
      <c r="DF218" s="2" t="e">
        <f>NA()</f>
        <v>#N/A</v>
      </c>
      <c r="DG218" s="2">
        <f t="shared" si="207"/>
        <v>-2.4441556389631896E-4</v>
      </c>
      <c r="DH218" s="69"/>
      <c r="DI218" s="3">
        <f t="shared" si="245"/>
        <v>44952</v>
      </c>
      <c r="DJ218" s="2">
        <f t="shared" si="246"/>
        <v>3.762698653919453E-2</v>
      </c>
      <c r="DK218" s="2">
        <f t="shared" si="247"/>
        <v>3.4593397740604652E-2</v>
      </c>
      <c r="DL218" s="2" t="e">
        <f>NA()</f>
        <v>#N/A</v>
      </c>
      <c r="DM218" s="2">
        <f t="shared" si="248"/>
        <v>1.3637197406532495E-2</v>
      </c>
      <c r="DO218" s="2">
        <f t="shared" si="220"/>
        <v>1.6123315870112936E-2</v>
      </c>
      <c r="DP218" s="72">
        <f t="shared" si="221"/>
        <v>-2.4441556389631896E-4</v>
      </c>
      <c r="DQ218" s="72">
        <v>1.0999999999999999E-2</v>
      </c>
      <c r="DR218" s="72">
        <f t="shared" si="226"/>
        <v>-1.6675051363616782E-4</v>
      </c>
      <c r="DS218" s="2" cm="1">
        <f t="array" ref="DS218">PRODUCT($DR$68:DR218+1)-1</f>
        <v>1.7327881847377657E-3</v>
      </c>
      <c r="DT218" s="2" cm="1">
        <f t="array" ref="DT218">PRODUCT($DP$68:DP218+1)-1</f>
        <v>2.086641361702446E-3</v>
      </c>
      <c r="DU218" s="72">
        <f>DS218-MAX($DS$68:DS218)</f>
        <v>-2.1516601349393927E-3</v>
      </c>
    </row>
    <row r="219" spans="1:125" x14ac:dyDescent="0.3">
      <c r="A219" s="3" t="e">
        <f t="shared" si="236"/>
        <v>#N/A</v>
      </c>
      <c r="B219" s="47" t="e">
        <f>NA()</f>
        <v>#N/A</v>
      </c>
      <c r="C219" s="2" t="e">
        <f>VLOOKUP(C$1,EMD_Returns!$B:$XFD,MATCH('Headline Attribution'!$B219,EMD_Returns!$8:$8,0)-1,FALSE)/100</f>
        <v>#N/A</v>
      </c>
      <c r="D219" s="2" t="e">
        <f>VLOOKUP(D$1,EMD_Returns!$B:$XFD,MATCH('Headline Attribution'!$B219,EMD_Returns!$8:$8,0)-1,FALSE)/100</f>
        <v>#N/A</v>
      </c>
      <c r="E219" s="2" t="e">
        <f>VLOOKUP(E$1,EMD_Returns!$B:$XFD,MATCH('Headline Attribution'!$B219,EMD_Returns!$8:$8,0)-1,FALSE)/100</f>
        <v>#N/A</v>
      </c>
      <c r="F219" s="2" t="e">
        <f>VLOOKUP(F$1,EMD_Returns!$B:$XFD,MATCH('Headline Attribution'!$B219,EMD_Returns!$8:$8,0)-1,FALSE)/100</f>
        <v>#N/A</v>
      </c>
      <c r="G219" s="2"/>
      <c r="I219" s="9" t="e">
        <f t="shared" si="183"/>
        <v>#N/A</v>
      </c>
      <c r="J219" s="2" t="e">
        <f>VLOOKUP(J$1,EMD_Returns!$B:$XFD,MATCH('Headline Attribution'!$B219,EMD_Returns!$8:$8,0)-1,FALSE)/100</f>
        <v>#N/A</v>
      </c>
      <c r="K219" s="85" t="e">
        <f>VLOOKUP(K$1,EMD_Returns!$B:$XFD,MATCH('Headline Attribution'!$B219,EMD_Returns!$32:$32,0)-1,FALSE)/100</f>
        <v>#N/A</v>
      </c>
      <c r="L219" s="2">
        <f t="shared" si="237"/>
        <v>0</v>
      </c>
      <c r="M219" s="2" t="e">
        <f t="shared" si="238"/>
        <v>#N/A</v>
      </c>
      <c r="N219" s="2" t="e">
        <f t="shared" si="239"/>
        <v>#N/A</v>
      </c>
      <c r="O219" s="2" t="e">
        <f t="array" ref="O219">(PRODUCT($J$2:J219+1))-1</f>
        <v>#N/A</v>
      </c>
      <c r="P219" s="2" t="e">
        <f t="array" ref="P219">(PRODUCT($K$2:K219+1))-1</f>
        <v>#N/A</v>
      </c>
      <c r="Q219" s="69" t="e">
        <f t="shared" si="240"/>
        <v>#N/A</v>
      </c>
      <c r="R219" s="69" t="e">
        <f t="shared" si="241"/>
        <v>#N/A</v>
      </c>
      <c r="T219" s="3" t="e">
        <f t="shared" si="184"/>
        <v>#N/A</v>
      </c>
      <c r="U219" s="70" t="e">
        <f>VLOOKUP(U$1,Market_Values!B:XFD,MATCH('Headline Attribution'!$B219,EMD_Returns!$8:$8,0)-1,FALSE)</f>
        <v>#N/A</v>
      </c>
      <c r="V219" s="70" t="e">
        <f>VLOOKUP(V$1,Market_Values!$B:$XFD,MATCH('Headline Attribution'!$B219,EMD_Returns!$8:$8,0)-1,FALSE)</f>
        <v>#N/A</v>
      </c>
      <c r="W219" s="70" t="e">
        <f>VLOOKUP(W$1,Market_Values!$B:$XFD,MATCH('Headline Attribution'!$B219,EMD_Returns!$8:$8,0)-1,FALSE)</f>
        <v>#N/A</v>
      </c>
      <c r="X219" s="70" t="e">
        <f>VLOOKUP(X$1,Market_Values!$B:$XFD,MATCH('Headline Attribution'!$B219,EMD_Returns!$8:$8,0)-1,FALSE)</f>
        <v>#N/A</v>
      </c>
      <c r="Y219" s="70"/>
      <c r="Z219" s="71"/>
      <c r="AA219" s="3" t="e">
        <f t="shared" si="185"/>
        <v>#N/A</v>
      </c>
      <c r="AB219" s="72" t="e">
        <f t="shared" si="208"/>
        <v>#N/A</v>
      </c>
      <c r="AC219" s="72" t="e">
        <f t="shared" si="209"/>
        <v>#N/A</v>
      </c>
      <c r="AD219" s="72" t="e">
        <f t="shared" si="210"/>
        <v>#N/A</v>
      </c>
      <c r="AE219" s="72" t="e">
        <f t="shared" si="211"/>
        <v>#N/A</v>
      </c>
      <c r="AF219" s="72"/>
      <c r="AG219" s="2"/>
      <c r="AH219" s="9" t="e">
        <f t="shared" si="186"/>
        <v>#N/A</v>
      </c>
      <c r="AI219" s="2" t="e">
        <f t="array" ref="AI219">PRODUCT(AB$2:AB219+1)-1</f>
        <v>#N/A</v>
      </c>
      <c r="AJ219" s="2" t="e">
        <f t="array" ref="AJ219">PRODUCT($AC$2:AC219+1)-1</f>
        <v>#N/A</v>
      </c>
      <c r="AK219" s="2" t="e" cm="1">
        <f t="array" ref="AK219">PRODUCT($AD$119:AD219+1)-1</f>
        <v>#N/A</v>
      </c>
      <c r="AL219" s="2" t="e">
        <f t="array" ref="AL219">PRODUCT(AE$2:AE219+1)-1</f>
        <v>#N/A</v>
      </c>
      <c r="AM219" s="2"/>
      <c r="AN219" s="2"/>
      <c r="AO219" s="3" t="e">
        <f t="shared" si="187"/>
        <v>#N/A</v>
      </c>
      <c r="AP219" s="2" t="e">
        <f t="shared" si="212"/>
        <v>#N/A</v>
      </c>
      <c r="AQ219" s="2">
        <f t="shared" si="188"/>
        <v>0</v>
      </c>
      <c r="AR219" s="2" t="e">
        <f t="shared" si="213"/>
        <v>#N/A</v>
      </c>
      <c r="AS219" s="2" t="e">
        <f t="shared" si="242"/>
        <v>#N/A</v>
      </c>
      <c r="AT219" s="2" t="e">
        <f t="array" ref="AT219">PRODUCT($AP$2:AP219+1)-1</f>
        <v>#N/A</v>
      </c>
      <c r="AU219" s="2" t="e">
        <f t="shared" si="189"/>
        <v>#N/A</v>
      </c>
      <c r="AV219" s="69" t="e">
        <f t="shared" si="243"/>
        <v>#N/A</v>
      </c>
      <c r="AW219" s="69" t="e">
        <f t="shared" si="190"/>
        <v>#N/A</v>
      </c>
      <c r="AX219" s="2"/>
      <c r="AY219" s="2" t="e">
        <f t="shared" si="222"/>
        <v>#N/A</v>
      </c>
      <c r="AZ219" s="2" t="e">
        <f t="shared" si="223"/>
        <v>#N/A</v>
      </c>
      <c r="BA219" s="2" t="e">
        <f t="shared" si="244"/>
        <v>#N/A</v>
      </c>
      <c r="BB219" s="2" t="e">
        <f t="shared" si="224"/>
        <v>#N/A</v>
      </c>
      <c r="BC219" s="2"/>
      <c r="BD219" s="78" t="e">
        <f t="shared" si="191"/>
        <v>#N/A</v>
      </c>
      <c r="BE219" s="2" t="e">
        <f t="shared" si="225"/>
        <v>#N/A</v>
      </c>
      <c r="BF219" s="72" t="e">
        <f t="shared" si="214"/>
        <v>#N/A</v>
      </c>
      <c r="BG219" s="2" t="e" cm="1">
        <f t="array" ref="BG219">(PRODUCT(BF$2:BF219+1))-1</f>
        <v>#N/A</v>
      </c>
      <c r="BH219" s="72" t="e">
        <f t="shared" si="215"/>
        <v>#N/A</v>
      </c>
      <c r="BI219" s="73" t="e">
        <f t="shared" si="216"/>
        <v>#N/A</v>
      </c>
      <c r="BJ219" s="74" t="e">
        <f>SUM($BI$2:BI219)</f>
        <v>#N/A</v>
      </c>
      <c r="BK219" s="72" t="e">
        <f t="shared" si="192"/>
        <v>#N/A</v>
      </c>
      <c r="BL219" s="2" t="e">
        <f>SUM($BK$2:BK219)</f>
        <v>#N/A</v>
      </c>
      <c r="BM219" s="2"/>
      <c r="BN219" s="79" t="e">
        <f t="shared" si="193"/>
        <v>#N/A</v>
      </c>
      <c r="BO219" s="2" t="e">
        <f t="array" ref="BO219">(PRODUCT(AB$2:AB219+1)-1)-(PRODUCT($K$2:$K219+1)-1)</f>
        <v>#N/A</v>
      </c>
      <c r="BP219" s="2" t="e">
        <f t="array" ref="BP219">AJ219-(PRODUCT($K$2:K219+1)-1)</f>
        <v>#N/A</v>
      </c>
      <c r="BQ219" s="2" t="e" cm="1">
        <f t="array" ref="BQ219">AK219-(PRODUCT($L$2:L219+1)-1)</f>
        <v>#N/A</v>
      </c>
      <c r="BR219" s="2" t="e">
        <f t="array" ref="BR219">(PRODUCT(AE$2:AE219+1)-1)-(PRODUCT($K$2:$K219+1)-1)</f>
        <v>#N/A</v>
      </c>
      <c r="BS219" s="2"/>
      <c r="BT219" s="3" t="e">
        <f t="shared" si="194"/>
        <v>#N/A</v>
      </c>
      <c r="BU219" s="2" t="e">
        <f t="shared" si="195"/>
        <v>#N/A</v>
      </c>
      <c r="BV219" s="2" t="e">
        <f t="shared" si="196"/>
        <v>#N/A</v>
      </c>
      <c r="BW219" s="2" t="e" cm="1">
        <f t="array" ref="BW219">PRODUCT($BU$2:BU219+1)-1</f>
        <v>#N/A</v>
      </c>
      <c r="BX219" s="2" t="e">
        <f t="array" ref="BX219">BW219-(PRODUCT($K$2:K219+1)-1)</f>
        <v>#N/A</v>
      </c>
      <c r="BY219" s="2" t="e">
        <f t="shared" si="197"/>
        <v>#N/A</v>
      </c>
      <c r="BZ219" s="2"/>
      <c r="CC219" s="3">
        <v>44953</v>
      </c>
      <c r="CD219" s="2">
        <v>5.8203212909146995E-4</v>
      </c>
      <c r="CE219" s="2">
        <v>-5.6310367558487495E-4</v>
      </c>
      <c r="CF219" s="2" t="e">
        <f>NA()</f>
        <v>#N/A</v>
      </c>
      <c r="CG219" s="2">
        <v>2.35215597989913E-3</v>
      </c>
      <c r="CH219" s="2">
        <v>1.9324654190400192E-3</v>
      </c>
      <c r="CJ219" s="9">
        <f t="shared" si="198"/>
        <v>44953</v>
      </c>
      <c r="CK219" s="2">
        <f t="array" ref="CK219">PRODUCT(CD$2:CD219+1)-1</f>
        <v>5.5001231895435154E-3</v>
      </c>
      <c r="CL219" s="2">
        <f t="array" ref="CL219">PRODUCT(CE$2:CE219+1)-1</f>
        <v>1.7795221150196383E-5</v>
      </c>
      <c r="CM219" s="2"/>
      <c r="CN219" s="2">
        <f t="array" ref="CN219">PRODUCT(CG$2:CG219+1)-1</f>
        <v>-2.7070036275197218E-2</v>
      </c>
      <c r="CO219" s="2">
        <f t="array" ref="CO219">PRODUCT(CH$2:CH219+1)-1</f>
        <v>-3.7924301742109368E-2</v>
      </c>
      <c r="CQ219" s="9">
        <f t="shared" si="199"/>
        <v>44953</v>
      </c>
      <c r="CR219" s="72">
        <f t="shared" si="200"/>
        <v>4.3424424931652883E-2</v>
      </c>
      <c r="CS219" s="72">
        <f t="shared" si="201"/>
        <v>3.7942096963259564E-2</v>
      </c>
      <c r="CT219" s="72"/>
      <c r="CU219" s="72">
        <f t="shared" si="202"/>
        <v>1.085426546691215E-2</v>
      </c>
      <c r="CV219" s="72"/>
      <c r="CW219" s="3">
        <f t="shared" si="203"/>
        <v>44953</v>
      </c>
      <c r="CX219" s="75">
        <f t="shared" si="217"/>
        <v>96.94213930598373</v>
      </c>
      <c r="CY219" s="75">
        <f t="shared" si="218"/>
        <v>95.784283646288728</v>
      </c>
      <c r="CZ219" s="75">
        <f t="shared" si="219"/>
        <v>101.2088159096859</v>
      </c>
      <c r="DA219" s="72">
        <f>(CZ219/MAX($CZ$2:CZ219))-1</f>
        <v>-3.0717580322437987E-3</v>
      </c>
      <c r="DC219" s="3">
        <f t="shared" si="204"/>
        <v>44953</v>
      </c>
      <c r="DD219" s="2">
        <f t="shared" si="205"/>
        <v>-1.3504332899485494E-3</v>
      </c>
      <c r="DE219" s="2">
        <f t="shared" si="206"/>
        <v>-2.4955690946248943E-3</v>
      </c>
      <c r="DF219" s="2" t="e">
        <f>NA()</f>
        <v>#N/A</v>
      </c>
      <c r="DG219" s="2">
        <f t="shared" si="207"/>
        <v>4.196905608591108E-4</v>
      </c>
      <c r="DH219" s="69"/>
      <c r="DI219" s="3">
        <f t="shared" si="245"/>
        <v>44953</v>
      </c>
      <c r="DJ219" s="2">
        <f t="shared" si="246"/>
        <v>3.6781814063967452E-2</v>
      </c>
      <c r="DK219" s="2">
        <f t="shared" si="247"/>
        <v>3.3665828695237071E-2</v>
      </c>
      <c r="DL219" s="2" t="e">
        <f>NA()</f>
        <v>#N/A</v>
      </c>
      <c r="DM219" s="2">
        <f t="shared" si="248"/>
        <v>1.1865174810289567E-2</v>
      </c>
      <c r="DO219" s="2">
        <f t="shared" si="220"/>
        <v>1.566317056688157E-2</v>
      </c>
      <c r="DP219" s="72">
        <f t="shared" si="221"/>
        <v>4.196905608591108E-4</v>
      </c>
      <c r="DQ219" s="72">
        <v>1.0999999999999999E-2</v>
      </c>
      <c r="DR219" s="72">
        <f t="shared" si="226"/>
        <v>2.9474212451032199E-4</v>
      </c>
      <c r="DS219" s="2" cm="1">
        <f t="array" ref="DS219">PRODUCT($DR$68:DR219+1)-1</f>
        <v>2.0280410349189371E-3</v>
      </c>
      <c r="DT219" s="2" cm="1">
        <f t="array" ref="DT219">PRODUCT($DP$68:DP219+1)-1</f>
        <v>2.5072076662449039E-3</v>
      </c>
      <c r="DU219" s="72">
        <f>DS219-MAX($DS$68:DS219)</f>
        <v>-1.8564072847582214E-3</v>
      </c>
    </row>
    <row r="220" spans="1:125" x14ac:dyDescent="0.3">
      <c r="A220" s="3" t="e">
        <f t="shared" si="236"/>
        <v>#N/A</v>
      </c>
      <c r="B220" s="47" t="e">
        <f>NA()</f>
        <v>#N/A</v>
      </c>
      <c r="C220" s="2" t="e">
        <f>VLOOKUP(C$1,EMD_Returns!$B:$XFD,MATCH('Headline Attribution'!$B220,EMD_Returns!$8:$8,0)-1,FALSE)/100</f>
        <v>#N/A</v>
      </c>
      <c r="D220" s="2" t="e">
        <f>VLOOKUP(D$1,EMD_Returns!$B:$XFD,MATCH('Headline Attribution'!$B220,EMD_Returns!$8:$8,0)-1,FALSE)/100</f>
        <v>#N/A</v>
      </c>
      <c r="E220" s="2" t="e">
        <f>VLOOKUP(E$1,EMD_Returns!$B:$XFD,MATCH('Headline Attribution'!$B220,EMD_Returns!$8:$8,0)-1,FALSE)/100</f>
        <v>#N/A</v>
      </c>
      <c r="F220" s="2" t="e">
        <f>VLOOKUP(F$1,EMD_Returns!$B:$XFD,MATCH('Headline Attribution'!$B220,EMD_Returns!$8:$8,0)-1,FALSE)/100</f>
        <v>#N/A</v>
      </c>
      <c r="G220" s="2"/>
      <c r="I220" s="9" t="e">
        <f t="shared" si="183"/>
        <v>#N/A</v>
      </c>
      <c r="J220" s="2" t="e">
        <f>VLOOKUP(J$1,EMD_Returns!$B:$XFD,MATCH('Headline Attribution'!$B220,EMD_Returns!$8:$8,0)-1,FALSE)/100</f>
        <v>#N/A</v>
      </c>
      <c r="K220" s="85" t="e">
        <f>VLOOKUP(K$1,EMD_Returns!$B:$XFD,MATCH('Headline Attribution'!$B220,EMD_Returns!$32:$32,0)-1,FALSE)/100</f>
        <v>#N/A</v>
      </c>
      <c r="L220" s="2">
        <f t="shared" si="237"/>
        <v>0</v>
      </c>
      <c r="M220" s="2" t="e">
        <f t="shared" si="238"/>
        <v>#N/A</v>
      </c>
      <c r="N220" s="2" t="e">
        <f t="shared" si="239"/>
        <v>#N/A</v>
      </c>
      <c r="O220" s="2" t="e">
        <f t="array" ref="O220">(PRODUCT($J$2:J220+1))-1</f>
        <v>#N/A</v>
      </c>
      <c r="P220" s="2" t="e">
        <f t="array" ref="P220">(PRODUCT($K$2:K220+1))-1</f>
        <v>#N/A</v>
      </c>
      <c r="Q220" s="69" t="e">
        <f t="shared" si="240"/>
        <v>#N/A</v>
      </c>
      <c r="R220" s="69" t="e">
        <f t="shared" si="241"/>
        <v>#N/A</v>
      </c>
      <c r="T220" s="3" t="e">
        <f t="shared" si="184"/>
        <v>#N/A</v>
      </c>
      <c r="U220" s="70" t="e">
        <f>VLOOKUP(U$1,Market_Values!B:XFD,MATCH('Headline Attribution'!$B220,EMD_Returns!$8:$8,0)-1,FALSE)</f>
        <v>#N/A</v>
      </c>
      <c r="V220" s="70" t="e">
        <f>VLOOKUP(V$1,Market_Values!$B:$XFD,MATCH('Headline Attribution'!$B220,EMD_Returns!$8:$8,0)-1,FALSE)</f>
        <v>#N/A</v>
      </c>
      <c r="W220" s="70" t="e">
        <f>VLOOKUP(W$1,Market_Values!$B:$XFD,MATCH('Headline Attribution'!$B220,EMD_Returns!$8:$8,0)-1,FALSE)</f>
        <v>#N/A</v>
      </c>
      <c r="X220" s="70" t="e">
        <f>VLOOKUP(X$1,Market_Values!$B:$XFD,MATCH('Headline Attribution'!$B220,EMD_Returns!$8:$8,0)-1,FALSE)</f>
        <v>#N/A</v>
      </c>
      <c r="Y220" s="70"/>
      <c r="Z220" s="71"/>
      <c r="AA220" s="3" t="e">
        <f t="shared" si="185"/>
        <v>#N/A</v>
      </c>
      <c r="AB220" s="72" t="e">
        <f t="shared" si="208"/>
        <v>#N/A</v>
      </c>
      <c r="AC220" s="72" t="e">
        <f t="shared" si="209"/>
        <v>#N/A</v>
      </c>
      <c r="AD220" s="72" t="e">
        <f t="shared" si="210"/>
        <v>#N/A</v>
      </c>
      <c r="AE220" s="72" t="e">
        <f t="shared" si="211"/>
        <v>#N/A</v>
      </c>
      <c r="AF220" s="72"/>
      <c r="AG220" s="2"/>
      <c r="AH220" s="9" t="e">
        <f t="shared" si="186"/>
        <v>#N/A</v>
      </c>
      <c r="AI220" s="2" t="e">
        <f t="array" ref="AI220">PRODUCT(AB$2:AB220+1)-1</f>
        <v>#N/A</v>
      </c>
      <c r="AJ220" s="2" t="e">
        <f t="array" ref="AJ220">PRODUCT($AC$2:AC220+1)-1</f>
        <v>#N/A</v>
      </c>
      <c r="AK220" s="2" t="e" cm="1">
        <f t="array" ref="AK220">PRODUCT($AD$119:AD220+1)-1</f>
        <v>#N/A</v>
      </c>
      <c r="AL220" s="2" t="e">
        <f t="array" ref="AL220">PRODUCT(AE$2:AE220+1)-1</f>
        <v>#N/A</v>
      </c>
      <c r="AM220" s="2"/>
      <c r="AN220" s="2"/>
      <c r="AO220" s="3" t="e">
        <f t="shared" si="187"/>
        <v>#N/A</v>
      </c>
      <c r="AP220" s="2" t="e">
        <f t="shared" si="212"/>
        <v>#N/A</v>
      </c>
      <c r="AQ220" s="2">
        <f t="shared" si="188"/>
        <v>0</v>
      </c>
      <c r="AR220" s="2" t="e">
        <f t="shared" si="213"/>
        <v>#N/A</v>
      </c>
      <c r="AS220" s="2" t="e">
        <f t="shared" si="242"/>
        <v>#N/A</v>
      </c>
      <c r="AT220" s="2" t="e">
        <f t="array" ref="AT220">PRODUCT($AP$2:AP220+1)-1</f>
        <v>#N/A</v>
      </c>
      <c r="AU220" s="2" t="e">
        <f t="shared" si="189"/>
        <v>#N/A</v>
      </c>
      <c r="AV220" s="69" t="e">
        <f t="shared" si="243"/>
        <v>#N/A</v>
      </c>
      <c r="AW220" s="69" t="e">
        <f t="shared" si="190"/>
        <v>#N/A</v>
      </c>
      <c r="AX220" s="2"/>
      <c r="AY220" s="2" t="e">
        <f t="shared" si="222"/>
        <v>#N/A</v>
      </c>
      <c r="AZ220" s="2" t="e">
        <f t="shared" si="223"/>
        <v>#N/A</v>
      </c>
      <c r="BA220" s="2" t="e">
        <f t="shared" si="244"/>
        <v>#N/A</v>
      </c>
      <c r="BB220" s="2" t="e">
        <f t="shared" si="224"/>
        <v>#N/A</v>
      </c>
      <c r="BC220" s="2"/>
      <c r="BD220" s="78" t="e">
        <f t="shared" si="191"/>
        <v>#N/A</v>
      </c>
      <c r="BE220" s="2" t="e">
        <f t="shared" si="225"/>
        <v>#N/A</v>
      </c>
      <c r="BF220" s="72" t="e">
        <f t="shared" si="214"/>
        <v>#N/A</v>
      </c>
      <c r="BG220" s="2" t="e" cm="1">
        <f t="array" ref="BG220">(PRODUCT(BF$2:BF220+1))-1</f>
        <v>#N/A</v>
      </c>
      <c r="BH220" s="72" t="e">
        <f t="shared" si="215"/>
        <v>#N/A</v>
      </c>
      <c r="BI220" s="73" t="e">
        <f t="shared" si="216"/>
        <v>#N/A</v>
      </c>
      <c r="BJ220" s="74" t="e">
        <f>SUM($BI$2:BI220)</f>
        <v>#N/A</v>
      </c>
      <c r="BK220" s="72" t="e">
        <f t="shared" si="192"/>
        <v>#N/A</v>
      </c>
      <c r="BL220" s="2" t="e">
        <f>SUM($BK$2:BK220)</f>
        <v>#N/A</v>
      </c>
      <c r="BM220" s="2"/>
      <c r="BN220" s="79" t="e">
        <f t="shared" si="193"/>
        <v>#N/A</v>
      </c>
      <c r="BO220" s="2" t="e">
        <f t="array" ref="BO220">(PRODUCT(AB$2:AB220+1)-1)-(PRODUCT($K$2:$K220+1)-1)</f>
        <v>#N/A</v>
      </c>
      <c r="BP220" s="2" t="e">
        <f t="array" ref="BP220">AJ220-(PRODUCT($K$2:K220+1)-1)</f>
        <v>#N/A</v>
      </c>
      <c r="BQ220" s="2" t="e" cm="1">
        <f t="array" ref="BQ220">AK220-(PRODUCT($L$2:L220+1)-1)</f>
        <v>#N/A</v>
      </c>
      <c r="BR220" s="2" t="e">
        <f t="array" ref="BR220">(PRODUCT(AE$2:AE220+1)-1)-(PRODUCT($K$2:$K220+1)-1)</f>
        <v>#N/A</v>
      </c>
      <c r="BS220" s="2"/>
      <c r="BT220" s="3" t="e">
        <f t="shared" si="194"/>
        <v>#N/A</v>
      </c>
      <c r="BU220" s="2" t="e">
        <f t="shared" si="195"/>
        <v>#N/A</v>
      </c>
      <c r="BV220" s="2" t="e">
        <f t="shared" si="196"/>
        <v>#N/A</v>
      </c>
      <c r="BW220" s="2" t="e" cm="1">
        <f t="array" ref="BW220">PRODUCT($BU$2:BU220+1)-1</f>
        <v>#N/A</v>
      </c>
      <c r="BX220" s="2" t="e">
        <f t="array" ref="BX220">BW220-(PRODUCT($K$2:K220+1)-1)</f>
        <v>#N/A</v>
      </c>
      <c r="BY220" s="2" t="e">
        <f t="shared" si="197"/>
        <v>#N/A</v>
      </c>
      <c r="BZ220" s="2"/>
      <c r="CC220" s="3">
        <v>44956</v>
      </c>
      <c r="CD220" s="2">
        <v>-6.7157588544959398E-3</v>
      </c>
      <c r="CE220" s="2">
        <v>-5.30300925855087E-3</v>
      </c>
      <c r="CF220" s="2" t="e">
        <f>NA()</f>
        <v>#N/A</v>
      </c>
      <c r="CG220" s="2">
        <v>-7.2384929896143202E-3</v>
      </c>
      <c r="CH220" s="2">
        <v>-7.327936250126954E-3</v>
      </c>
      <c r="CJ220" s="9">
        <f t="shared" si="198"/>
        <v>44956</v>
      </c>
      <c r="CK220" s="2">
        <f t="array" ref="CK220">PRODUCT(CD$2:CD220+1)-1</f>
        <v>-1.2525731659633887E-3</v>
      </c>
      <c r="CL220" s="2">
        <f t="array" ref="CL220">PRODUCT(CE$2:CE220+1)-1</f>
        <v>-5.2853084056232458E-3</v>
      </c>
      <c r="CM220" s="2"/>
      <c r="CN220" s="2">
        <f t="array" ref="CN220">PRODUCT(CG$2:CG220+1)-1</f>
        <v>-3.4112582997004925E-2</v>
      </c>
      <c r="CO220" s="2">
        <f t="array" ref="CO220">PRODUCT(CH$2:CH220+1)-1</f>
        <v>-4.4974331126739542E-2</v>
      </c>
      <c r="CQ220" s="9">
        <f t="shared" si="199"/>
        <v>44956</v>
      </c>
      <c r="CR220" s="72">
        <f t="shared" si="200"/>
        <v>4.3721757960776153E-2</v>
      </c>
      <c r="CS220" s="72">
        <f t="shared" si="201"/>
        <v>3.9689022721116296E-2</v>
      </c>
      <c r="CT220" s="72"/>
      <c r="CU220" s="72">
        <f t="shared" si="202"/>
        <v>1.0861748129734616E-2</v>
      </c>
      <c r="CV220" s="72"/>
      <c r="CW220" s="3">
        <f t="shared" si="203"/>
        <v>44956</v>
      </c>
      <c r="CX220" s="75">
        <f t="shared" si="217"/>
        <v>96.240424310219154</v>
      </c>
      <c r="CY220" s="75">
        <f t="shared" si="218"/>
        <v>95.082382521964647</v>
      </c>
      <c r="CZ220" s="75">
        <f t="shared" si="219"/>
        <v>101.21793518161684</v>
      </c>
      <c r="DA220" s="72">
        <f>(CZ220/MAX($CZ$2:CZ220))-1</f>
        <v>-2.9819312750346549E-3</v>
      </c>
      <c r="DC220" s="3">
        <f t="shared" si="204"/>
        <v>44956</v>
      </c>
      <c r="DD220" s="2">
        <f t="shared" si="205"/>
        <v>6.1217739563101427E-4</v>
      </c>
      <c r="DE220" s="2">
        <f t="shared" si="206"/>
        <v>2.0249269915760841E-3</v>
      </c>
      <c r="DF220" s="2" t="e">
        <f>NA()</f>
        <v>#N/A</v>
      </c>
      <c r="DG220" s="2">
        <f t="shared" si="207"/>
        <v>8.9443260512633849E-5</v>
      </c>
      <c r="DH220" s="69"/>
      <c r="DI220" s="3">
        <f t="shared" si="245"/>
        <v>44956</v>
      </c>
      <c r="DJ220" s="2">
        <f t="shared" si="246"/>
        <v>3.3337276955910045E-2</v>
      </c>
      <c r="DK220" s="2">
        <f t="shared" si="247"/>
        <v>3.4354587150638057E-2</v>
      </c>
      <c r="DL220" s="2" t="e">
        <f>NA()</f>
        <v>#N/A</v>
      </c>
      <c r="DM220" s="2">
        <f t="shared" si="248"/>
        <v>7.2784095369124759E-3</v>
      </c>
      <c r="DO220" s="2">
        <f t="shared" si="220"/>
        <v>1.5554067596246408E-2</v>
      </c>
      <c r="DP220" s="72">
        <f t="shared" si="221"/>
        <v>8.9443260512633849E-5</v>
      </c>
      <c r="DQ220" s="72">
        <v>1.0999999999999999E-2</v>
      </c>
      <c r="DR220" s="72">
        <f t="shared" si="226"/>
        <v>6.3255213438599602E-5</v>
      </c>
      <c r="DS220" s="2" cm="1">
        <f t="array" ref="DS220">PRODUCT($DR$68:DR220+1)-1</f>
        <v>2.0914245325260872E-3</v>
      </c>
      <c r="DT220" s="2" cm="1">
        <f t="array" ref="DT220">PRODUCT($DP$68:DP220+1)-1</f>
        <v>2.5968751795861778E-3</v>
      </c>
      <c r="DU220" s="72">
        <f>DS220-MAX($DS$68:DS220)</f>
        <v>-1.7930237871510712E-3</v>
      </c>
    </row>
    <row r="221" spans="1:125" x14ac:dyDescent="0.3">
      <c r="A221" s="3" t="e">
        <f t="shared" si="236"/>
        <v>#N/A</v>
      </c>
      <c r="B221" s="47" t="e">
        <f>NA()</f>
        <v>#N/A</v>
      </c>
      <c r="C221" s="2" t="e">
        <f>VLOOKUP(C$1,EMD_Returns!$B:$XFD,MATCH('Headline Attribution'!$B221,EMD_Returns!$8:$8,0)-1,FALSE)/100</f>
        <v>#N/A</v>
      </c>
      <c r="D221" s="2" t="e">
        <f>VLOOKUP(D$1,EMD_Returns!$B:$XFD,MATCH('Headline Attribution'!$B221,EMD_Returns!$8:$8,0)-1,FALSE)/100</f>
        <v>#N/A</v>
      </c>
      <c r="E221" s="2" t="e">
        <f>VLOOKUP(E$1,EMD_Returns!$B:$XFD,MATCH('Headline Attribution'!$B221,EMD_Returns!$8:$8,0)-1,FALSE)/100</f>
        <v>#N/A</v>
      </c>
      <c r="F221" s="2" t="e">
        <f>VLOOKUP(F$1,EMD_Returns!$B:$XFD,MATCH('Headline Attribution'!$B221,EMD_Returns!$8:$8,0)-1,FALSE)/100</f>
        <v>#N/A</v>
      </c>
      <c r="G221" s="2"/>
      <c r="I221" s="9" t="e">
        <f t="shared" si="183"/>
        <v>#N/A</v>
      </c>
      <c r="J221" s="2" t="e">
        <f>VLOOKUP(J$1,EMD_Returns!$B:$XFD,MATCH('Headline Attribution'!$B221,EMD_Returns!$8:$8,0)-1,FALSE)/100</f>
        <v>#N/A</v>
      </c>
      <c r="K221" s="85" t="e">
        <f>VLOOKUP(K$1,EMD_Returns!$B:$XFD,MATCH('Headline Attribution'!$B221,EMD_Returns!$32:$32,0)-1,FALSE)/100</f>
        <v>#N/A</v>
      </c>
      <c r="L221" s="2">
        <f t="shared" si="237"/>
        <v>0</v>
      </c>
      <c r="M221" s="2" t="e">
        <f t="shared" si="238"/>
        <v>#N/A</v>
      </c>
      <c r="N221" s="2" t="e">
        <f t="shared" si="239"/>
        <v>#N/A</v>
      </c>
      <c r="O221" s="2" t="e">
        <f t="array" ref="O221">(PRODUCT($J$2:J221+1))-1</f>
        <v>#N/A</v>
      </c>
      <c r="P221" s="2" t="e">
        <f t="array" ref="P221">(PRODUCT($K$2:K221+1))-1</f>
        <v>#N/A</v>
      </c>
      <c r="Q221" s="69" t="e">
        <f t="shared" si="240"/>
        <v>#N/A</v>
      </c>
      <c r="R221" s="69" t="e">
        <f t="shared" si="241"/>
        <v>#N/A</v>
      </c>
      <c r="T221" s="3" t="e">
        <f t="shared" si="184"/>
        <v>#N/A</v>
      </c>
      <c r="U221" s="70" t="e">
        <f>VLOOKUP(U$1,Market_Values!B:XFD,MATCH('Headline Attribution'!$B221,EMD_Returns!$8:$8,0)-1,FALSE)</f>
        <v>#N/A</v>
      </c>
      <c r="V221" s="70" t="e">
        <f>VLOOKUP(V$1,Market_Values!$B:$XFD,MATCH('Headline Attribution'!$B221,EMD_Returns!$8:$8,0)-1,FALSE)</f>
        <v>#N/A</v>
      </c>
      <c r="W221" s="70" t="e">
        <f>VLOOKUP(W$1,Market_Values!$B:$XFD,MATCH('Headline Attribution'!$B221,EMD_Returns!$8:$8,0)-1,FALSE)</f>
        <v>#N/A</v>
      </c>
      <c r="X221" s="70" t="e">
        <f>VLOOKUP(X$1,Market_Values!$B:$XFD,MATCH('Headline Attribution'!$B221,EMD_Returns!$8:$8,0)-1,FALSE)</f>
        <v>#N/A</v>
      </c>
      <c r="Y221" s="70"/>
      <c r="Z221" s="71"/>
      <c r="AA221" s="3" t="e">
        <f t="shared" si="185"/>
        <v>#N/A</v>
      </c>
      <c r="AB221" s="72" t="e">
        <f t="shared" si="208"/>
        <v>#N/A</v>
      </c>
      <c r="AC221" s="72" t="e">
        <f t="shared" si="209"/>
        <v>#N/A</v>
      </c>
      <c r="AD221" s="72" t="e">
        <f t="shared" si="210"/>
        <v>#N/A</v>
      </c>
      <c r="AE221" s="72" t="e">
        <f t="shared" si="211"/>
        <v>#N/A</v>
      </c>
      <c r="AF221" s="72"/>
      <c r="AG221" s="2"/>
      <c r="AH221" s="9" t="e">
        <f t="shared" si="186"/>
        <v>#N/A</v>
      </c>
      <c r="AI221" s="2" t="e">
        <f t="array" ref="AI221">PRODUCT(AB$2:AB221+1)-1</f>
        <v>#N/A</v>
      </c>
      <c r="AJ221" s="2" t="e">
        <f t="array" ref="AJ221">PRODUCT($AC$2:AC221+1)-1</f>
        <v>#N/A</v>
      </c>
      <c r="AK221" s="2" t="e" cm="1">
        <f t="array" ref="AK221">PRODUCT($AD$119:AD221+1)-1</f>
        <v>#N/A</v>
      </c>
      <c r="AL221" s="2" t="e">
        <f t="array" ref="AL221">PRODUCT(AE$2:AE221+1)-1</f>
        <v>#N/A</v>
      </c>
      <c r="AM221" s="2"/>
      <c r="AN221" s="2"/>
      <c r="AO221" s="3" t="e">
        <f t="shared" si="187"/>
        <v>#N/A</v>
      </c>
      <c r="AP221" s="2" t="e">
        <f t="shared" si="212"/>
        <v>#N/A</v>
      </c>
      <c r="AQ221" s="2">
        <f t="shared" si="188"/>
        <v>0</v>
      </c>
      <c r="AR221" s="2" t="e">
        <f t="shared" si="213"/>
        <v>#N/A</v>
      </c>
      <c r="AS221" s="2" t="e">
        <f t="shared" si="242"/>
        <v>#N/A</v>
      </c>
      <c r="AT221" s="2" t="e">
        <f t="array" ref="AT221">PRODUCT($AP$2:AP221+1)-1</f>
        <v>#N/A</v>
      </c>
      <c r="AU221" s="2" t="e">
        <f t="shared" si="189"/>
        <v>#N/A</v>
      </c>
      <c r="AV221" s="69" t="e">
        <f t="shared" si="243"/>
        <v>#N/A</v>
      </c>
      <c r="AW221" s="69" t="e">
        <f t="shared" si="190"/>
        <v>#N/A</v>
      </c>
      <c r="AX221" s="2"/>
      <c r="AY221" s="2" t="e">
        <f t="shared" si="222"/>
        <v>#N/A</v>
      </c>
      <c r="AZ221" s="2" t="e">
        <f t="shared" si="223"/>
        <v>#N/A</v>
      </c>
      <c r="BA221" s="2" t="e">
        <f t="shared" si="244"/>
        <v>#N/A</v>
      </c>
      <c r="BB221" s="2" t="e">
        <f t="shared" si="224"/>
        <v>#N/A</v>
      </c>
      <c r="BC221" s="2"/>
      <c r="BD221" s="78" t="e">
        <f t="shared" si="191"/>
        <v>#N/A</v>
      </c>
      <c r="BE221" s="2" t="e">
        <f t="shared" si="225"/>
        <v>#N/A</v>
      </c>
      <c r="BF221" s="72" t="e">
        <f t="shared" si="214"/>
        <v>#N/A</v>
      </c>
      <c r="BG221" s="2" t="e" cm="1">
        <f t="array" ref="BG221">(PRODUCT(BF$2:BF221+1))-1</f>
        <v>#N/A</v>
      </c>
      <c r="BH221" s="72" t="e">
        <f t="shared" si="215"/>
        <v>#N/A</v>
      </c>
      <c r="BI221" s="73" t="e">
        <f t="shared" si="216"/>
        <v>#N/A</v>
      </c>
      <c r="BJ221" s="74" t="e">
        <f>SUM($BI$2:BI221)</f>
        <v>#N/A</v>
      </c>
      <c r="BK221" s="72" t="e">
        <f t="shared" si="192"/>
        <v>#N/A</v>
      </c>
      <c r="BL221" s="2" t="e">
        <f>SUM($BK$2:BK221)</f>
        <v>#N/A</v>
      </c>
      <c r="BM221" s="2"/>
      <c r="BN221" s="79" t="e">
        <f t="shared" si="193"/>
        <v>#N/A</v>
      </c>
      <c r="BO221" s="2" t="e">
        <f t="array" ref="BO221">(PRODUCT(AB$2:AB221+1)-1)-(PRODUCT($K$2:$K221+1)-1)</f>
        <v>#N/A</v>
      </c>
      <c r="BP221" s="2" t="e">
        <f t="array" ref="BP221">AJ221-(PRODUCT($K$2:K221+1)-1)</f>
        <v>#N/A</v>
      </c>
      <c r="BQ221" s="2" t="e" cm="1">
        <f t="array" ref="BQ221">AK221-(PRODUCT($L$2:L221+1)-1)</f>
        <v>#N/A</v>
      </c>
      <c r="BR221" s="2" t="e">
        <f t="array" ref="BR221">(PRODUCT(AE$2:AE221+1)-1)-(PRODUCT($K$2:$K221+1)-1)</f>
        <v>#N/A</v>
      </c>
      <c r="BS221" s="2"/>
      <c r="BT221" s="3" t="e">
        <f t="shared" si="194"/>
        <v>#N/A</v>
      </c>
      <c r="BU221" s="2" t="e">
        <f t="shared" si="195"/>
        <v>#N/A</v>
      </c>
      <c r="BV221" s="2" t="e">
        <f t="shared" si="196"/>
        <v>#N/A</v>
      </c>
      <c r="BW221" s="2" t="e" cm="1">
        <f t="array" ref="BW221">PRODUCT($BU$2:BU221+1)-1</f>
        <v>#N/A</v>
      </c>
      <c r="BX221" s="2" t="e">
        <f t="array" ref="BX221">BW221-(PRODUCT($K$2:K221+1)-1)</f>
        <v>#N/A</v>
      </c>
      <c r="BY221" s="2" t="e">
        <f t="shared" si="197"/>
        <v>#N/A</v>
      </c>
      <c r="BZ221" s="2"/>
      <c r="CC221" s="3">
        <v>44957</v>
      </c>
      <c r="CD221" s="2">
        <v>7.1316819824360804E-3</v>
      </c>
      <c r="CE221" s="2">
        <v>5.3975778340384891E-3</v>
      </c>
      <c r="CF221" s="2" t="e">
        <f>NA()</f>
        <v>#N/A</v>
      </c>
      <c r="CG221" s="2">
        <v>8.0949139672377209E-3</v>
      </c>
      <c r="CH221" s="2">
        <v>7.5570000000000003E-3</v>
      </c>
      <c r="CJ221" s="9">
        <f t="shared" si="198"/>
        <v>44957</v>
      </c>
      <c r="CK221" s="2">
        <f t="array" ref="CK221">PRODUCT(CD$2:CD221+1)-1</f>
        <v>5.8701758629933209E-3</v>
      </c>
      <c r="CL221" s="2">
        <f t="array" ref="CL221">PRODUCT(CE$2:CE221+1)-1</f>
        <v>8.3741564919082023E-5</v>
      </c>
      <c r="CM221" s="2"/>
      <c r="CN221" s="2">
        <f t="array" ref="CN221">PRODUCT(CG$2:CG221+1)-1</f>
        <v>-2.6293807454328189E-2</v>
      </c>
      <c r="CO221" s="2">
        <f t="array" ref="CO221">PRODUCT(CH$2:CH221+1)-1</f>
        <v>-3.7757202147064239E-2</v>
      </c>
      <c r="CQ221" s="9">
        <f t="shared" si="199"/>
        <v>44957</v>
      </c>
      <c r="CR221" s="72">
        <f t="shared" si="200"/>
        <v>4.362737801005756E-2</v>
      </c>
      <c r="CS221" s="72">
        <f t="shared" si="201"/>
        <v>3.7840943711983321E-2</v>
      </c>
      <c r="CT221" s="72"/>
      <c r="CU221" s="72">
        <f t="shared" si="202"/>
        <v>1.1463394692736051E-2</v>
      </c>
      <c r="CV221" s="72"/>
      <c r="CW221" s="3">
        <f t="shared" si="203"/>
        <v>44957</v>
      </c>
      <c r="CX221" s="75">
        <f t="shared" si="217"/>
        <v>97.019482265180827</v>
      </c>
      <c r="CY221" s="75">
        <f t="shared" si="218"/>
        <v>95.800920086683135</v>
      </c>
      <c r="CZ221" s="75">
        <f t="shared" si="219"/>
        <v>101.27197335620065</v>
      </c>
      <c r="DA221" s="72">
        <f>(CZ221/MAX($CZ$2:CZ221))-1</f>
        <v>-2.449643826527681E-3</v>
      </c>
      <c r="DC221" s="3">
        <f t="shared" si="204"/>
        <v>44957</v>
      </c>
      <c r="DD221" s="2">
        <f t="shared" si="205"/>
        <v>-4.2531801756391999E-4</v>
      </c>
      <c r="DE221" s="2">
        <f t="shared" si="206"/>
        <v>-2.1594221659615113E-3</v>
      </c>
      <c r="DF221" s="2" t="e">
        <f>NA()</f>
        <v>#N/A</v>
      </c>
      <c r="DG221" s="2">
        <f t="shared" si="207"/>
        <v>5.3791396723772058E-4</v>
      </c>
      <c r="DH221" s="69"/>
      <c r="DI221" s="3">
        <f t="shared" si="245"/>
        <v>44957</v>
      </c>
      <c r="DJ221" s="2">
        <f t="shared" si="246"/>
        <v>3.2043757145284235E-2</v>
      </c>
      <c r="DK221" s="2">
        <f t="shared" si="247"/>
        <v>3.449826705141474E-2</v>
      </c>
      <c r="DL221" s="2" t="e">
        <f>NA()</f>
        <v>#N/A</v>
      </c>
      <c r="DM221" s="2">
        <f t="shared" si="248"/>
        <v>7.4521225165668729E-3</v>
      </c>
      <c r="DO221" s="2">
        <f t="shared" si="220"/>
        <v>1.558964671510219E-2</v>
      </c>
      <c r="DP221" s="72">
        <f t="shared" si="221"/>
        <v>5.3791396723772058E-4</v>
      </c>
      <c r="DQ221" s="72">
        <v>1.0999999999999999E-2</v>
      </c>
      <c r="DR221" s="72">
        <f t="shared" si="226"/>
        <v>3.7955020711809246E-4</v>
      </c>
      <c r="DS221" s="2" cm="1">
        <f t="array" ref="DS221">PRODUCT($DR$68:DR221+1)-1</f>
        <v>2.4717685402586564E-3</v>
      </c>
      <c r="DT221" s="2" cm="1">
        <f t="array" ref="DT221">PRODUCT($DP$68:DP221+1)-1</f>
        <v>3.1361860422540744E-3</v>
      </c>
      <c r="DU221" s="72">
        <f>DS221-MAX($DS$68:DS221)</f>
        <v>-1.412679779418502E-3</v>
      </c>
    </row>
    <row r="222" spans="1:125" x14ac:dyDescent="0.3">
      <c r="A222" s="3" t="e">
        <f t="shared" si="236"/>
        <v>#N/A</v>
      </c>
      <c r="B222" s="47" t="e">
        <f>NA()</f>
        <v>#N/A</v>
      </c>
      <c r="C222" s="2" t="e">
        <f>VLOOKUP(C$1,EMD_Returns!$B:$XFD,MATCH('Headline Attribution'!$B222,EMD_Returns!$8:$8,0)-1,FALSE)/100</f>
        <v>#N/A</v>
      </c>
      <c r="D222" s="2" t="e">
        <f>VLOOKUP(D$1,EMD_Returns!$B:$XFD,MATCH('Headline Attribution'!$B222,EMD_Returns!$8:$8,0)-1,FALSE)/100</f>
        <v>#N/A</v>
      </c>
      <c r="E222" s="2" t="e">
        <f>VLOOKUP(E$1,EMD_Returns!$B:$XFD,MATCH('Headline Attribution'!$B222,EMD_Returns!$8:$8,0)-1,FALSE)/100</f>
        <v>#N/A</v>
      </c>
      <c r="F222" s="2" t="e">
        <f>VLOOKUP(F$1,EMD_Returns!$B:$XFD,MATCH('Headline Attribution'!$B222,EMD_Returns!$8:$8,0)-1,FALSE)/100</f>
        <v>#N/A</v>
      </c>
      <c r="G222" s="2"/>
      <c r="I222" s="9" t="e">
        <f t="shared" si="183"/>
        <v>#N/A</v>
      </c>
      <c r="J222" s="2" t="e">
        <f>VLOOKUP(J$1,EMD_Returns!$B:$XFD,MATCH('Headline Attribution'!$B222,EMD_Returns!$8:$8,0)-1,FALSE)/100</f>
        <v>#N/A</v>
      </c>
      <c r="K222" s="85" t="e">
        <f>VLOOKUP(K$1,EMD_Returns!$B:$XFD,MATCH('Headline Attribution'!$B222,EMD_Returns!$32:$32,0)-1,FALSE)/100</f>
        <v>#N/A</v>
      </c>
      <c r="L222" s="2">
        <f t="shared" si="237"/>
        <v>0</v>
      </c>
      <c r="M222" s="2" t="e">
        <f t="shared" si="238"/>
        <v>#N/A</v>
      </c>
      <c r="N222" s="2" t="e">
        <f t="shared" si="239"/>
        <v>#N/A</v>
      </c>
      <c r="O222" s="2" t="e">
        <f t="array" ref="O222">(PRODUCT($J$2:J222+1))-1</f>
        <v>#N/A</v>
      </c>
      <c r="P222" s="2" t="e">
        <f t="array" ref="P222">(PRODUCT($K$2:K222+1))-1</f>
        <v>#N/A</v>
      </c>
      <c r="Q222" s="69" t="e">
        <f t="shared" si="240"/>
        <v>#N/A</v>
      </c>
      <c r="R222" s="69" t="e">
        <f t="shared" si="241"/>
        <v>#N/A</v>
      </c>
      <c r="T222" s="3" t="e">
        <f t="shared" si="184"/>
        <v>#N/A</v>
      </c>
      <c r="U222" s="70" t="e">
        <f>VLOOKUP(U$1,Market_Values!B:XFD,MATCH('Headline Attribution'!$B222,EMD_Returns!$8:$8,0)-1,FALSE)</f>
        <v>#N/A</v>
      </c>
      <c r="V222" s="70" t="e">
        <f>VLOOKUP(V$1,Market_Values!$B:$XFD,MATCH('Headline Attribution'!$B222,EMD_Returns!$8:$8,0)-1,FALSE)</f>
        <v>#N/A</v>
      </c>
      <c r="W222" s="70" t="e">
        <f>VLOOKUP(W$1,Market_Values!$B:$XFD,MATCH('Headline Attribution'!$B222,EMD_Returns!$8:$8,0)-1,FALSE)</f>
        <v>#N/A</v>
      </c>
      <c r="X222" s="70" t="e">
        <f>VLOOKUP(X$1,Market_Values!$B:$XFD,MATCH('Headline Attribution'!$B222,EMD_Returns!$8:$8,0)-1,FALSE)</f>
        <v>#N/A</v>
      </c>
      <c r="Y222" s="70"/>
      <c r="Z222" s="71"/>
      <c r="AA222" s="3" t="e">
        <f t="shared" si="185"/>
        <v>#N/A</v>
      </c>
      <c r="AB222" s="72" t="e">
        <f t="shared" si="208"/>
        <v>#N/A</v>
      </c>
      <c r="AC222" s="72" t="e">
        <f t="shared" si="209"/>
        <v>#N/A</v>
      </c>
      <c r="AD222" s="72" t="e">
        <f t="shared" si="210"/>
        <v>#N/A</v>
      </c>
      <c r="AE222" s="72" t="e">
        <f t="shared" si="211"/>
        <v>#N/A</v>
      </c>
      <c r="AF222" s="72"/>
      <c r="AG222" s="2"/>
      <c r="AH222" s="9" t="e">
        <f t="shared" si="186"/>
        <v>#N/A</v>
      </c>
      <c r="AI222" s="2" t="e">
        <f t="array" ref="AI222">PRODUCT(AB$2:AB222+1)-1</f>
        <v>#N/A</v>
      </c>
      <c r="AJ222" s="2" t="e">
        <f t="array" ref="AJ222">PRODUCT($AC$2:AC222+1)-1</f>
        <v>#N/A</v>
      </c>
      <c r="AK222" s="2" t="e" cm="1">
        <f t="array" ref="AK222">PRODUCT($AD$119:AD222+1)-1</f>
        <v>#N/A</v>
      </c>
      <c r="AL222" s="2" t="e">
        <f t="array" ref="AL222">PRODUCT(AE$2:AE222+1)-1</f>
        <v>#N/A</v>
      </c>
      <c r="AM222" s="2"/>
      <c r="AN222" s="2"/>
      <c r="AO222" s="3" t="e">
        <f t="shared" si="187"/>
        <v>#N/A</v>
      </c>
      <c r="AP222" s="2" t="e">
        <f t="shared" si="212"/>
        <v>#N/A</v>
      </c>
      <c r="AQ222" s="2">
        <f t="shared" si="188"/>
        <v>0</v>
      </c>
      <c r="AR222" s="2" t="e">
        <f t="shared" si="213"/>
        <v>#N/A</v>
      </c>
      <c r="AS222" s="2" t="e">
        <f t="shared" si="242"/>
        <v>#N/A</v>
      </c>
      <c r="AT222" s="2" t="e">
        <f t="array" ref="AT222">PRODUCT($AP$2:AP222+1)-1</f>
        <v>#N/A</v>
      </c>
      <c r="AU222" s="2" t="e">
        <f t="shared" si="189"/>
        <v>#N/A</v>
      </c>
      <c r="AV222" s="69" t="e">
        <f t="shared" si="243"/>
        <v>#N/A</v>
      </c>
      <c r="AW222" s="69" t="e">
        <f t="shared" si="190"/>
        <v>#N/A</v>
      </c>
      <c r="AX222" s="2"/>
      <c r="AY222" s="2" t="e">
        <f t="shared" si="222"/>
        <v>#N/A</v>
      </c>
      <c r="AZ222" s="2" t="e">
        <f t="shared" si="223"/>
        <v>#N/A</v>
      </c>
      <c r="BA222" s="2" t="e">
        <f t="shared" si="244"/>
        <v>#N/A</v>
      </c>
      <c r="BB222" s="2" t="e">
        <f t="shared" si="224"/>
        <v>#N/A</v>
      </c>
      <c r="BC222" s="2"/>
      <c r="BD222" s="78" t="e">
        <f t="shared" si="191"/>
        <v>#N/A</v>
      </c>
      <c r="BE222" s="2" t="e">
        <f t="shared" si="225"/>
        <v>#N/A</v>
      </c>
      <c r="BF222" s="72" t="e">
        <f t="shared" si="214"/>
        <v>#N/A</v>
      </c>
      <c r="BG222" s="2" t="e" cm="1">
        <f t="array" ref="BG222">(PRODUCT(BF$2:BF222+1))-1</f>
        <v>#N/A</v>
      </c>
      <c r="BH222" s="72" t="e">
        <f t="shared" si="215"/>
        <v>#N/A</v>
      </c>
      <c r="BI222" s="73" t="e">
        <f t="shared" si="216"/>
        <v>#N/A</v>
      </c>
      <c r="BJ222" s="74" t="e">
        <f>SUM($BI$2:BI222)</f>
        <v>#N/A</v>
      </c>
      <c r="BK222" s="72" t="e">
        <f t="shared" si="192"/>
        <v>#N/A</v>
      </c>
      <c r="BL222" s="2" t="e">
        <f>SUM($BK$2:BK222)</f>
        <v>#N/A</v>
      </c>
      <c r="BM222" s="2"/>
      <c r="BN222" s="79" t="e">
        <f t="shared" si="193"/>
        <v>#N/A</v>
      </c>
      <c r="BO222" s="2" t="e">
        <f t="array" ref="BO222">(PRODUCT(AB$2:AB222+1)-1)-(PRODUCT($K$2:$K222+1)-1)</f>
        <v>#N/A</v>
      </c>
      <c r="BP222" s="2" t="e">
        <f t="array" ref="BP222">AJ222-(PRODUCT($K$2:K222+1)-1)</f>
        <v>#N/A</v>
      </c>
      <c r="BQ222" s="2" t="e" cm="1">
        <f t="array" ref="BQ222">AK222-(PRODUCT($L$2:L222+1)-1)</f>
        <v>#N/A</v>
      </c>
      <c r="BR222" s="2" t="e">
        <f t="array" ref="BR222">(PRODUCT(AE$2:AE222+1)-1)-(PRODUCT($K$2:$K222+1)-1)</f>
        <v>#N/A</v>
      </c>
      <c r="BS222" s="2"/>
      <c r="BT222" s="3" t="e">
        <f t="shared" si="194"/>
        <v>#N/A</v>
      </c>
      <c r="BU222" s="2" t="e">
        <f t="shared" si="195"/>
        <v>#N/A</v>
      </c>
      <c r="BV222" s="2" t="e">
        <f t="shared" si="196"/>
        <v>#N/A</v>
      </c>
      <c r="BW222" s="2" t="e" cm="1">
        <f t="array" ref="BW222">PRODUCT($BU$2:BU222+1)-1</f>
        <v>#N/A</v>
      </c>
      <c r="BX222" s="2" t="e">
        <f t="array" ref="BX222">BW222-(PRODUCT($K$2:K222+1)-1)</f>
        <v>#N/A</v>
      </c>
      <c r="BY222" s="2" t="e">
        <f t="shared" si="197"/>
        <v>#N/A</v>
      </c>
      <c r="BZ222" s="2"/>
      <c r="CC222" s="3">
        <v>44958</v>
      </c>
      <c r="CD222" s="2">
        <v>5.9947737592280807E-3</v>
      </c>
      <c r="CE222" s="2">
        <v>5.8663451977272194E-3</v>
      </c>
      <c r="CF222" s="2" t="e">
        <f>NA()</f>
        <v>#N/A</v>
      </c>
      <c r="CG222" s="2">
        <v>6.9919878315143728E-3</v>
      </c>
      <c r="CH222" s="2">
        <v>8.8000000000000005E-3</v>
      </c>
      <c r="CJ222" s="9">
        <f t="shared" si="198"/>
        <v>44958</v>
      </c>
      <c r="CK222" s="2">
        <f t="array" ref="CK222">PRODUCT(CD$2:CD222+1)-1</f>
        <v>1.1900139998446857E-2</v>
      </c>
      <c r="CL222" s="2">
        <f t="array" ref="CL222">PRODUCT(CE$2:CE222+1)-1</f>
        <v>5.9505780195734381E-3</v>
      </c>
      <c r="CM222" s="2"/>
      <c r="CN222" s="2">
        <f t="array" ref="CN222">PRODUCT(CG$2:CG222+1)-1</f>
        <v>-1.948566560457865E-2</v>
      </c>
      <c r="CO222" s="2">
        <f t="array" ref="CO222">PRODUCT(CH$2:CH222+1)-1</f>
        <v>-2.9289465525958458E-2</v>
      </c>
      <c r="CQ222" s="9">
        <f t="shared" si="199"/>
        <v>44958</v>
      </c>
      <c r="CR222" s="72">
        <f t="shared" si="200"/>
        <v>4.1189605524405315E-2</v>
      </c>
      <c r="CS222" s="72">
        <f t="shared" si="201"/>
        <v>3.5240043545531896E-2</v>
      </c>
      <c r="CT222" s="72"/>
      <c r="CU222" s="72">
        <f t="shared" si="202"/>
        <v>9.8037999213798077E-3</v>
      </c>
      <c r="CV222" s="72"/>
      <c r="CW222" s="3">
        <f t="shared" si="203"/>
        <v>44958</v>
      </c>
      <c r="CX222" s="75">
        <f t="shared" si="217"/>
        <v>97.697841304598796</v>
      </c>
      <c r="CY222" s="75">
        <f t="shared" si="218"/>
        <v>96.643968183445935</v>
      </c>
      <c r="CZ222" s="75">
        <f t="shared" si="219"/>
        <v>101.09046962884682</v>
      </c>
      <c r="DA222" s="72">
        <f>(CZ222/MAX($CZ$2:CZ222))-1</f>
        <v>-4.2374939282709967E-3</v>
      </c>
      <c r="DC222" s="3">
        <f t="shared" si="204"/>
        <v>44958</v>
      </c>
      <c r="DD222" s="2">
        <f t="shared" si="205"/>
        <v>-2.8052262407719198E-3</v>
      </c>
      <c r="DE222" s="2">
        <f t="shared" si="206"/>
        <v>-2.9336548022727811E-3</v>
      </c>
      <c r="DF222" s="2" t="e">
        <f>NA()</f>
        <v>#N/A</v>
      </c>
      <c r="DG222" s="2">
        <f t="shared" si="207"/>
        <v>-1.8080121684856277E-3</v>
      </c>
      <c r="DH222" s="69"/>
      <c r="DI222" s="3">
        <f t="shared" si="245"/>
        <v>44958</v>
      </c>
      <c r="DJ222" s="2">
        <f t="shared" si="246"/>
        <v>3.1667327285033381E-2</v>
      </c>
      <c r="DK222" s="2">
        <f t="shared" si="247"/>
        <v>3.4841071164743997E-2</v>
      </c>
      <c r="DL222" s="2" t="e">
        <f>NA()</f>
        <v>#N/A</v>
      </c>
      <c r="DM222" s="2">
        <f t="shared" si="248"/>
        <v>9.5725008990253414E-3</v>
      </c>
      <c r="DO222" s="2">
        <f t="shared" si="220"/>
        <v>1.5971818232330234E-2</v>
      </c>
      <c r="DP222" s="72">
        <f t="shared" si="221"/>
        <v>-1.8080121684856277E-3</v>
      </c>
      <c r="DQ222" s="72">
        <v>1.0999999999999999E-2</v>
      </c>
      <c r="DR222" s="72">
        <f t="shared" si="226"/>
        <v>-1.2452016147469201E-3</v>
      </c>
      <c r="DS222" s="2" cm="1">
        <f t="array" ref="DS222">PRODUCT($DR$68:DR222+1)-1</f>
        <v>1.2234890753342054E-3</v>
      </c>
      <c r="DT222" s="2" cm="1">
        <f t="array" ref="DT222">PRODUCT($DP$68:DP222+1)-1</f>
        <v>1.3225036112414212E-3</v>
      </c>
      <c r="DU222" s="72">
        <f>DS222-MAX($DS$68:DS222)</f>
        <v>-2.6609592443429531E-3</v>
      </c>
    </row>
    <row r="223" spans="1:125" x14ac:dyDescent="0.3">
      <c r="A223" s="3" t="e">
        <f t="shared" si="236"/>
        <v>#N/A</v>
      </c>
      <c r="B223" s="47" t="e">
        <f>NA()</f>
        <v>#N/A</v>
      </c>
      <c r="C223" s="2" t="e">
        <f>VLOOKUP(C$1,EMD_Returns!$B:$XFD,MATCH('Headline Attribution'!$B223,EMD_Returns!$8:$8,0)-1,FALSE)/100</f>
        <v>#N/A</v>
      </c>
      <c r="D223" s="2" t="e">
        <f>VLOOKUP(D$1,EMD_Returns!$B:$XFD,MATCH('Headline Attribution'!$B223,EMD_Returns!$8:$8,0)-1,FALSE)/100</f>
        <v>#N/A</v>
      </c>
      <c r="E223" s="2" t="e">
        <f>VLOOKUP(E$1,EMD_Returns!$B:$XFD,MATCH('Headline Attribution'!$B223,EMD_Returns!$8:$8,0)-1,FALSE)/100</f>
        <v>#N/A</v>
      </c>
      <c r="F223" s="2" t="e">
        <f>VLOOKUP(F$1,EMD_Returns!$B:$XFD,MATCH('Headline Attribution'!$B223,EMD_Returns!$8:$8,0)-1,FALSE)/100</f>
        <v>#N/A</v>
      </c>
      <c r="G223" s="2"/>
      <c r="I223" s="9" t="e">
        <f t="shared" si="183"/>
        <v>#N/A</v>
      </c>
      <c r="J223" s="2" t="e">
        <f>VLOOKUP(J$1,EMD_Returns!$B:$XFD,MATCH('Headline Attribution'!$B223,EMD_Returns!$8:$8,0)-1,FALSE)/100</f>
        <v>#N/A</v>
      </c>
      <c r="K223" s="85" t="e">
        <f>VLOOKUP(K$1,EMD_Returns!$B:$XFD,MATCH('Headline Attribution'!$B223,EMD_Returns!$32:$32,0)-1,FALSE)/100</f>
        <v>#N/A</v>
      </c>
      <c r="L223" s="2">
        <f t="shared" si="237"/>
        <v>0</v>
      </c>
      <c r="M223" s="2" t="e">
        <f t="shared" si="238"/>
        <v>#N/A</v>
      </c>
      <c r="N223" s="2" t="e">
        <f t="shared" si="239"/>
        <v>#N/A</v>
      </c>
      <c r="O223" s="2" t="e">
        <f t="array" ref="O223">(PRODUCT($J$2:J223+1))-1</f>
        <v>#N/A</v>
      </c>
      <c r="P223" s="2" t="e">
        <f t="array" ref="P223">(PRODUCT($K$2:K223+1))-1</f>
        <v>#N/A</v>
      </c>
      <c r="Q223" s="69" t="e">
        <f t="shared" si="240"/>
        <v>#N/A</v>
      </c>
      <c r="R223" s="69" t="e">
        <f t="shared" si="241"/>
        <v>#N/A</v>
      </c>
      <c r="T223" s="3" t="e">
        <f t="shared" si="184"/>
        <v>#N/A</v>
      </c>
      <c r="U223" s="70" t="e">
        <f>VLOOKUP(U$1,Market_Values!B:XFD,MATCH('Headline Attribution'!$B223,EMD_Returns!$8:$8,0)-1,FALSE)</f>
        <v>#N/A</v>
      </c>
      <c r="V223" s="70" t="e">
        <f>VLOOKUP(V$1,Market_Values!$B:$XFD,MATCH('Headline Attribution'!$B223,EMD_Returns!$8:$8,0)-1,FALSE)</f>
        <v>#N/A</v>
      </c>
      <c r="W223" s="70" t="e">
        <f>VLOOKUP(W$1,Market_Values!$B:$XFD,MATCH('Headline Attribution'!$B223,EMD_Returns!$8:$8,0)-1,FALSE)</f>
        <v>#N/A</v>
      </c>
      <c r="X223" s="70" t="e">
        <f>VLOOKUP(X$1,Market_Values!$B:$XFD,MATCH('Headline Attribution'!$B223,EMD_Returns!$8:$8,0)-1,FALSE)</f>
        <v>#N/A</v>
      </c>
      <c r="Y223" s="70"/>
      <c r="Z223" s="71"/>
      <c r="AA223" s="3" t="e">
        <f t="shared" si="185"/>
        <v>#N/A</v>
      </c>
      <c r="AB223" s="72" t="e">
        <f t="shared" si="208"/>
        <v>#N/A</v>
      </c>
      <c r="AC223" s="72" t="e">
        <f t="shared" si="209"/>
        <v>#N/A</v>
      </c>
      <c r="AD223" s="72" t="e">
        <f t="shared" si="210"/>
        <v>#N/A</v>
      </c>
      <c r="AE223" s="72" t="e">
        <f t="shared" si="211"/>
        <v>#N/A</v>
      </c>
      <c r="AF223" s="72"/>
      <c r="AG223" s="2"/>
      <c r="AH223" s="9" t="e">
        <f t="shared" si="186"/>
        <v>#N/A</v>
      </c>
      <c r="AI223" s="2" t="e">
        <f t="array" ref="AI223">PRODUCT(AB$2:AB223+1)-1</f>
        <v>#N/A</v>
      </c>
      <c r="AJ223" s="2" t="e">
        <f t="array" ref="AJ223">PRODUCT($AC$2:AC223+1)-1</f>
        <v>#N/A</v>
      </c>
      <c r="AK223" s="2" t="e" cm="1">
        <f t="array" ref="AK223">PRODUCT($AD$119:AD223+1)-1</f>
        <v>#N/A</v>
      </c>
      <c r="AL223" s="2" t="e">
        <f t="array" ref="AL223">PRODUCT(AE$2:AE223+1)-1</f>
        <v>#N/A</v>
      </c>
      <c r="AM223" s="2"/>
      <c r="AN223" s="2"/>
      <c r="AO223" s="3" t="e">
        <f t="shared" si="187"/>
        <v>#N/A</v>
      </c>
      <c r="AP223" s="2" t="e">
        <f t="shared" si="212"/>
        <v>#N/A</v>
      </c>
      <c r="AQ223" s="2">
        <f t="shared" si="188"/>
        <v>0</v>
      </c>
      <c r="AR223" s="2" t="e">
        <f t="shared" si="213"/>
        <v>#N/A</v>
      </c>
      <c r="AS223" s="2" t="e">
        <f t="shared" si="242"/>
        <v>#N/A</v>
      </c>
      <c r="AT223" s="2" t="e">
        <f t="array" ref="AT223">PRODUCT($AP$2:AP223+1)-1</f>
        <v>#N/A</v>
      </c>
      <c r="AU223" s="2" t="e">
        <f t="shared" si="189"/>
        <v>#N/A</v>
      </c>
      <c r="AV223" s="69" t="e">
        <f t="shared" si="243"/>
        <v>#N/A</v>
      </c>
      <c r="AW223" s="69" t="e">
        <f t="shared" si="190"/>
        <v>#N/A</v>
      </c>
      <c r="AX223" s="2"/>
      <c r="AY223" s="2" t="e">
        <f t="shared" si="222"/>
        <v>#N/A</v>
      </c>
      <c r="AZ223" s="2" t="e">
        <f t="shared" si="223"/>
        <v>#N/A</v>
      </c>
      <c r="BA223" s="2" t="e">
        <f t="shared" si="244"/>
        <v>#N/A</v>
      </c>
      <c r="BB223" s="2" t="e">
        <f t="shared" si="224"/>
        <v>#N/A</v>
      </c>
      <c r="BC223" s="2"/>
      <c r="BD223" s="78" t="e">
        <f t="shared" si="191"/>
        <v>#N/A</v>
      </c>
      <c r="BE223" s="2" t="e">
        <f t="shared" si="225"/>
        <v>#N/A</v>
      </c>
      <c r="BF223" s="72" t="e">
        <f t="shared" si="214"/>
        <v>#N/A</v>
      </c>
      <c r="BG223" s="2" t="e" cm="1">
        <f t="array" ref="BG223">(PRODUCT(BF$2:BF223+1))-1</f>
        <v>#N/A</v>
      </c>
      <c r="BH223" s="72" t="e">
        <f t="shared" si="215"/>
        <v>#N/A</v>
      </c>
      <c r="BI223" s="73" t="e">
        <f t="shared" si="216"/>
        <v>#N/A</v>
      </c>
      <c r="BJ223" s="74" t="e">
        <f>SUM($BI$2:BI223)</f>
        <v>#N/A</v>
      </c>
      <c r="BK223" s="72" t="e">
        <f t="shared" si="192"/>
        <v>#N/A</v>
      </c>
      <c r="BL223" s="2" t="e">
        <f>SUM($BK$2:BK223)</f>
        <v>#N/A</v>
      </c>
      <c r="BM223" s="2"/>
      <c r="BN223" s="79" t="e">
        <f t="shared" si="193"/>
        <v>#N/A</v>
      </c>
      <c r="BO223" s="2" t="e">
        <f t="array" ref="BO223">(PRODUCT(AB$2:AB223+1)-1)-(PRODUCT($K$2:$K223+1)-1)</f>
        <v>#N/A</v>
      </c>
      <c r="BP223" s="2" t="e">
        <f t="array" ref="BP223">AJ223-(PRODUCT($K$2:K223+1)-1)</f>
        <v>#N/A</v>
      </c>
      <c r="BQ223" s="2" t="e" cm="1">
        <f t="array" ref="BQ223">AK223-(PRODUCT($L$2:L223+1)-1)</f>
        <v>#N/A</v>
      </c>
      <c r="BR223" s="2" t="e">
        <f t="array" ref="BR223">(PRODUCT(AE$2:AE223+1)-1)-(PRODUCT($K$2:$K223+1)-1)</f>
        <v>#N/A</v>
      </c>
      <c r="BS223" s="2"/>
      <c r="BT223" s="3" t="e">
        <f t="shared" si="194"/>
        <v>#N/A</v>
      </c>
      <c r="BU223" s="2" t="e">
        <f t="shared" si="195"/>
        <v>#N/A</v>
      </c>
      <c r="BV223" s="2" t="e">
        <f t="shared" si="196"/>
        <v>#N/A</v>
      </c>
      <c r="BW223" s="2" t="e" cm="1">
        <f t="array" ref="BW223">PRODUCT($BU$2:BU223+1)-1</f>
        <v>#N/A</v>
      </c>
      <c r="BX223" s="2" t="e">
        <f t="array" ref="BX223">BW223-(PRODUCT($K$2:K223+1)-1)</f>
        <v>#N/A</v>
      </c>
      <c r="BY223" s="2" t="e">
        <f t="shared" si="197"/>
        <v>#N/A</v>
      </c>
      <c r="BZ223" s="2"/>
      <c r="CC223" s="3">
        <v>44959</v>
      </c>
      <c r="CD223" s="2">
        <v>1.40126389267858E-3</v>
      </c>
      <c r="CE223" s="2">
        <v>2.11453036894493E-3</v>
      </c>
      <c r="CF223" s="2" t="e">
        <f>NA()</f>
        <v>#N/A</v>
      </c>
      <c r="CG223" s="2">
        <v>8.348498194017423E-3</v>
      </c>
      <c r="CH223" s="2">
        <v>9.2686914418662614E-3</v>
      </c>
      <c r="CJ223" s="9">
        <f t="shared" si="198"/>
        <v>44959</v>
      </c>
      <c r="CK223" s="2">
        <f t="array" ref="CK223">PRODUCT(CD$2:CD223+1)-1</f>
        <v>1.3318079127623061E-2</v>
      </c>
      <c r="CL223" s="2">
        <f t="array" ref="CL223">PRODUCT(CE$2:CE223+1)-1</f>
        <v>8.0776910664535073E-3</v>
      </c>
      <c r="CM223" s="2"/>
      <c r="CN223" s="2">
        <f t="array" ref="CN223">PRODUCT(CG$2:CG223+1)-1</f>
        <v>-1.1299843454670278E-2</v>
      </c>
      <c r="CO223" s="2">
        <f t="array" ref="CO223">PRODUCT(CH$2:CH223+1)-1</f>
        <v>-2.0292249102549453E-2</v>
      </c>
      <c r="CQ223" s="9">
        <f t="shared" si="199"/>
        <v>44959</v>
      </c>
      <c r="CR223" s="72">
        <f t="shared" si="200"/>
        <v>3.3610328230172515E-2</v>
      </c>
      <c r="CS223" s="72">
        <f t="shared" si="201"/>
        <v>2.8369940169002961E-2</v>
      </c>
      <c r="CT223" s="72"/>
      <c r="CU223" s="72">
        <f t="shared" si="202"/>
        <v>8.9924056478791758E-3</v>
      </c>
      <c r="CV223" s="72"/>
      <c r="CW223" s="3">
        <f t="shared" si="203"/>
        <v>44959</v>
      </c>
      <c r="CX223" s="75">
        <f t="shared" si="217"/>
        <v>98.51347155628963</v>
      </c>
      <c r="CY223" s="75">
        <f t="shared" si="218"/>
        <v>97.539731304255838</v>
      </c>
      <c r="CZ223" s="75">
        <f t="shared" si="219"/>
        <v>100.99830114253278</v>
      </c>
      <c r="DA223" s="72">
        <f>(CZ223/MAX($CZ$2:CZ223))-1</f>
        <v>-5.1453730117282381E-3</v>
      </c>
      <c r="DC223" s="3">
        <f t="shared" si="204"/>
        <v>44959</v>
      </c>
      <c r="DD223" s="2">
        <f t="shared" si="205"/>
        <v>-7.8674275491876812E-3</v>
      </c>
      <c r="DE223" s="2">
        <f t="shared" si="206"/>
        <v>-7.1541610729213313E-3</v>
      </c>
      <c r="DF223" s="2" t="e">
        <f>NA()</f>
        <v>#N/A</v>
      </c>
      <c r="DG223" s="2">
        <f t="shared" si="207"/>
        <v>-9.2019324784883838E-4</v>
      </c>
      <c r="DH223" s="69"/>
      <c r="DI223" s="3">
        <f t="shared" si="245"/>
        <v>44959</v>
      </c>
      <c r="DJ223" s="2">
        <f t="shared" si="246"/>
        <v>3.9483127534171589E-2</v>
      </c>
      <c r="DK223" s="2">
        <f t="shared" si="247"/>
        <v>3.9817085111017815E-2</v>
      </c>
      <c r="DL223" s="2" t="e">
        <f>NA()</f>
        <v>#N/A</v>
      </c>
      <c r="DM223" s="2">
        <f t="shared" si="248"/>
        <v>9.9773489492857668E-3</v>
      </c>
      <c r="DO223" s="2">
        <f t="shared" si="220"/>
        <v>1.5780833675650745E-2</v>
      </c>
      <c r="DP223" s="72">
        <f t="shared" si="221"/>
        <v>-9.2019324784883838E-4</v>
      </c>
      <c r="DQ223" s="72">
        <v>1.0999999999999999E-2</v>
      </c>
      <c r="DR223" s="72">
        <f t="shared" si="226"/>
        <v>-6.4141894746380201E-4</v>
      </c>
      <c r="DS223" s="2" cm="1">
        <f t="array" ref="DS223">PRODUCT($DR$68:DR223+1)-1</f>
        <v>5.8128535879542476E-4</v>
      </c>
      <c r="DT223" s="2" cm="1">
        <f t="array" ref="DT223">PRODUCT($DP$68:DP223+1)-1</f>
        <v>4.0109340449934194E-4</v>
      </c>
      <c r="DU223" s="72">
        <f>DS223-MAX($DS$68:DS223)</f>
        <v>-3.3031629608817337E-3</v>
      </c>
    </row>
    <row r="224" spans="1:125" x14ac:dyDescent="0.3">
      <c r="A224" s="3" t="e">
        <f t="shared" si="236"/>
        <v>#N/A</v>
      </c>
      <c r="B224" s="47" t="e">
        <f>NA()</f>
        <v>#N/A</v>
      </c>
      <c r="C224" s="2" t="e">
        <f>VLOOKUP(C$1,EMD_Returns!$B:$XFD,MATCH('Headline Attribution'!$B224,EMD_Returns!$8:$8,0)-1,FALSE)/100</f>
        <v>#N/A</v>
      </c>
      <c r="D224" s="2" t="e">
        <f>VLOOKUP(D$1,EMD_Returns!$B:$XFD,MATCH('Headline Attribution'!$B224,EMD_Returns!$8:$8,0)-1,FALSE)/100</f>
        <v>#N/A</v>
      </c>
      <c r="E224" s="2" t="e">
        <f>VLOOKUP(E$1,EMD_Returns!$B:$XFD,MATCH('Headline Attribution'!$B224,EMD_Returns!$8:$8,0)-1,FALSE)/100</f>
        <v>#N/A</v>
      </c>
      <c r="F224" s="2" t="e">
        <f>VLOOKUP(F$1,EMD_Returns!$B:$XFD,MATCH('Headline Attribution'!$B224,EMD_Returns!$8:$8,0)-1,FALSE)/100</f>
        <v>#N/A</v>
      </c>
      <c r="G224" s="2"/>
      <c r="I224" s="9" t="e">
        <f t="shared" si="183"/>
        <v>#N/A</v>
      </c>
      <c r="J224" s="2" t="e">
        <f>VLOOKUP(J$1,EMD_Returns!$B:$XFD,MATCH('Headline Attribution'!$B224,EMD_Returns!$8:$8,0)-1,FALSE)/100</f>
        <v>#N/A</v>
      </c>
      <c r="K224" s="85" t="e">
        <f>VLOOKUP(K$1,EMD_Returns!$B:$XFD,MATCH('Headline Attribution'!$B224,EMD_Returns!$32:$32,0)-1,FALSE)/100</f>
        <v>#N/A</v>
      </c>
      <c r="L224" s="2">
        <f t="shared" si="237"/>
        <v>0</v>
      </c>
      <c r="M224" s="2" t="e">
        <f t="shared" si="238"/>
        <v>#N/A</v>
      </c>
      <c r="N224" s="2" t="e">
        <f t="shared" si="239"/>
        <v>#N/A</v>
      </c>
      <c r="O224" s="2" t="e">
        <f t="array" ref="O224">(PRODUCT($J$2:J224+1))-1</f>
        <v>#N/A</v>
      </c>
      <c r="P224" s="2" t="e">
        <f t="array" ref="P224">(PRODUCT($K$2:K224+1))-1</f>
        <v>#N/A</v>
      </c>
      <c r="Q224" s="69" t="e">
        <f t="shared" si="240"/>
        <v>#N/A</v>
      </c>
      <c r="R224" s="69" t="e">
        <f t="shared" si="241"/>
        <v>#N/A</v>
      </c>
      <c r="T224" s="3" t="e">
        <f t="shared" si="184"/>
        <v>#N/A</v>
      </c>
      <c r="U224" s="70" t="e">
        <f>VLOOKUP(U$1,Market_Values!B:XFD,MATCH('Headline Attribution'!$B224,EMD_Returns!$8:$8,0)-1,FALSE)</f>
        <v>#N/A</v>
      </c>
      <c r="V224" s="70" t="e">
        <f>VLOOKUP(V$1,Market_Values!$B:$XFD,MATCH('Headline Attribution'!$B224,EMD_Returns!$8:$8,0)-1,FALSE)</f>
        <v>#N/A</v>
      </c>
      <c r="W224" s="70" t="e">
        <f>VLOOKUP(W$1,Market_Values!$B:$XFD,MATCH('Headline Attribution'!$B224,EMD_Returns!$8:$8,0)-1,FALSE)</f>
        <v>#N/A</v>
      </c>
      <c r="X224" s="70" t="e">
        <f>VLOOKUP(X$1,Market_Values!$B:$XFD,MATCH('Headline Attribution'!$B224,EMD_Returns!$8:$8,0)-1,FALSE)</f>
        <v>#N/A</v>
      </c>
      <c r="Y224" s="70"/>
      <c r="Z224" s="71"/>
      <c r="AA224" s="3" t="e">
        <f t="shared" si="185"/>
        <v>#N/A</v>
      </c>
      <c r="AB224" s="72" t="e">
        <f t="shared" si="208"/>
        <v>#N/A</v>
      </c>
      <c r="AC224" s="72" t="e">
        <f t="shared" si="209"/>
        <v>#N/A</v>
      </c>
      <c r="AD224" s="72" t="e">
        <f t="shared" si="210"/>
        <v>#N/A</v>
      </c>
      <c r="AE224" s="72" t="e">
        <f t="shared" si="211"/>
        <v>#N/A</v>
      </c>
      <c r="AF224" s="72"/>
      <c r="AG224" s="2"/>
      <c r="AH224" s="9" t="e">
        <f t="shared" si="186"/>
        <v>#N/A</v>
      </c>
      <c r="AI224" s="2" t="e">
        <f t="array" ref="AI224">PRODUCT(AB$2:AB224+1)-1</f>
        <v>#N/A</v>
      </c>
      <c r="AJ224" s="2" t="e">
        <f t="array" ref="AJ224">PRODUCT($AC$2:AC224+1)-1</f>
        <v>#N/A</v>
      </c>
      <c r="AK224" s="2" t="e" cm="1">
        <f t="array" ref="AK224">PRODUCT($AD$119:AD224+1)-1</f>
        <v>#N/A</v>
      </c>
      <c r="AL224" s="2" t="e">
        <f t="array" ref="AL224">PRODUCT(AE$2:AE224+1)-1</f>
        <v>#N/A</v>
      </c>
      <c r="AM224" s="2"/>
      <c r="AN224" s="2"/>
      <c r="AO224" s="3" t="e">
        <f t="shared" si="187"/>
        <v>#N/A</v>
      </c>
      <c r="AP224" s="2" t="e">
        <f t="shared" si="212"/>
        <v>#N/A</v>
      </c>
      <c r="AQ224" s="2">
        <f t="shared" si="188"/>
        <v>0</v>
      </c>
      <c r="AR224" s="2" t="e">
        <f t="shared" si="213"/>
        <v>#N/A</v>
      </c>
      <c r="AS224" s="2" t="e">
        <f t="shared" si="242"/>
        <v>#N/A</v>
      </c>
      <c r="AT224" s="2" t="e">
        <f t="array" ref="AT224">PRODUCT($AP$2:AP224+1)-1</f>
        <v>#N/A</v>
      </c>
      <c r="AU224" s="2" t="e">
        <f t="shared" si="189"/>
        <v>#N/A</v>
      </c>
      <c r="AV224" s="69" t="e">
        <f t="shared" si="243"/>
        <v>#N/A</v>
      </c>
      <c r="AW224" s="69" t="e">
        <f t="shared" si="190"/>
        <v>#N/A</v>
      </c>
      <c r="AX224" s="2"/>
      <c r="AY224" s="2" t="e">
        <f t="shared" si="222"/>
        <v>#N/A</v>
      </c>
      <c r="AZ224" s="2" t="e">
        <f t="shared" si="223"/>
        <v>#N/A</v>
      </c>
      <c r="BA224" s="2" t="e">
        <f t="shared" si="244"/>
        <v>#N/A</v>
      </c>
      <c r="BB224" s="2" t="e">
        <f t="shared" si="224"/>
        <v>#N/A</v>
      </c>
      <c r="BC224" s="2"/>
      <c r="BD224" s="78" t="e">
        <f t="shared" si="191"/>
        <v>#N/A</v>
      </c>
      <c r="BE224" s="2" t="e">
        <f t="shared" si="225"/>
        <v>#N/A</v>
      </c>
      <c r="BF224" s="72" t="e">
        <f t="shared" si="214"/>
        <v>#N/A</v>
      </c>
      <c r="BG224" s="2" t="e" cm="1">
        <f t="array" ref="BG224">(PRODUCT(BF$2:BF224+1))-1</f>
        <v>#N/A</v>
      </c>
      <c r="BH224" s="72" t="e">
        <f t="shared" si="215"/>
        <v>#N/A</v>
      </c>
      <c r="BI224" s="73" t="e">
        <f t="shared" si="216"/>
        <v>#N/A</v>
      </c>
      <c r="BJ224" s="74" t="e">
        <f>SUM($BI$2:BI224)</f>
        <v>#N/A</v>
      </c>
      <c r="BK224" s="72" t="e">
        <f t="shared" si="192"/>
        <v>#N/A</v>
      </c>
      <c r="BL224" s="2" t="e">
        <f>SUM($BK$2:BK224)</f>
        <v>#N/A</v>
      </c>
      <c r="BM224" s="2"/>
      <c r="BN224" s="79" t="e">
        <f t="shared" si="193"/>
        <v>#N/A</v>
      </c>
      <c r="BO224" s="2" t="e">
        <f t="array" ref="BO224">(PRODUCT(AB$2:AB224+1)-1)-(PRODUCT($K$2:$K224+1)-1)</f>
        <v>#N/A</v>
      </c>
      <c r="BP224" s="2" t="e">
        <f t="array" ref="BP224">AJ224-(PRODUCT($K$2:K224+1)-1)</f>
        <v>#N/A</v>
      </c>
      <c r="BQ224" s="2" t="e" cm="1">
        <f t="array" ref="BQ224">AK224-(PRODUCT($L$2:L224+1)-1)</f>
        <v>#N/A</v>
      </c>
      <c r="BR224" s="2" t="e">
        <f t="array" ref="BR224">(PRODUCT(AE$2:AE224+1)-1)-(PRODUCT($K$2:$K224+1)-1)</f>
        <v>#N/A</v>
      </c>
      <c r="BS224" s="2"/>
      <c r="BT224" s="3" t="e">
        <f t="shared" si="194"/>
        <v>#N/A</v>
      </c>
      <c r="BU224" s="2" t="e">
        <f t="shared" si="195"/>
        <v>#N/A</v>
      </c>
      <c r="BV224" s="2" t="e">
        <f t="shared" si="196"/>
        <v>#N/A</v>
      </c>
      <c r="BW224" s="2" t="e" cm="1">
        <f t="array" ref="BW224">PRODUCT($BU$2:BU224+1)-1</f>
        <v>#N/A</v>
      </c>
      <c r="BX224" s="2" t="e">
        <f t="array" ref="BX224">BW224-(PRODUCT($K$2:K224+1)-1)</f>
        <v>#N/A</v>
      </c>
      <c r="BY224" s="2" t="e">
        <f t="shared" si="197"/>
        <v>#N/A</v>
      </c>
      <c r="BZ224" s="2"/>
      <c r="CC224" s="3">
        <v>44960</v>
      </c>
      <c r="CD224" s="2">
        <v>-1.50979402744411E-3</v>
      </c>
      <c r="CE224" s="2">
        <v>-2.3099704287266E-3</v>
      </c>
      <c r="CF224" s="2" t="e">
        <f>NA()</f>
        <v>#N/A</v>
      </c>
      <c r="CG224" s="2">
        <v>-5.9167180228221579E-3</v>
      </c>
      <c r="CH224" s="2">
        <v>-6.9406369934704726E-3</v>
      </c>
      <c r="CJ224" s="9">
        <f t="shared" si="198"/>
        <v>44960</v>
      </c>
      <c r="CK224" s="2">
        <f t="array" ref="CK224">PRODUCT(CD$2:CD224+1)-1</f>
        <v>1.1788177543855083E-2</v>
      </c>
      <c r="CL224" s="2">
        <f t="array" ref="CL224">PRODUCT(CE$2:CE224+1)-1</f>
        <v>5.7490614102309046E-3</v>
      </c>
      <c r="CM224" s="2"/>
      <c r="CN224" s="2">
        <f t="array" ref="CN224">PRODUCT(CG$2:CG224+1)-1</f>
        <v>-1.7149703490069057E-2</v>
      </c>
      <c r="CO224" s="2">
        <f t="array" ref="CO224">PRODUCT(CH$2:CH224+1)-1</f>
        <v>-2.7092044961218087E-2</v>
      </c>
      <c r="CQ224" s="9">
        <f t="shared" si="199"/>
        <v>44960</v>
      </c>
      <c r="CR224" s="72">
        <f t="shared" si="200"/>
        <v>3.888022250507317E-2</v>
      </c>
      <c r="CS224" s="72">
        <f t="shared" si="201"/>
        <v>3.2841106371448991E-2</v>
      </c>
      <c r="CT224" s="72"/>
      <c r="CU224" s="72">
        <f t="shared" si="202"/>
        <v>9.9423414711490299E-3</v>
      </c>
      <c r="CV224" s="72"/>
      <c r="CW224" s="3">
        <f t="shared" si="203"/>
        <v>44960</v>
      </c>
      <c r="CX224" s="75">
        <f t="shared" si="217"/>
        <v>97.930595123641751</v>
      </c>
      <c r="CY224" s="75">
        <f t="shared" si="218"/>
        <v>96.862743436832346</v>
      </c>
      <c r="CZ224" s="75">
        <f t="shared" si="219"/>
        <v>101.10243799516765</v>
      </c>
      <c r="DA224" s="72">
        <f>(CZ224/MAX($CZ$2:CZ224))-1</f>
        <v>-4.1196029887494712E-3</v>
      </c>
      <c r="DC224" s="3">
        <f t="shared" si="204"/>
        <v>44960</v>
      </c>
      <c r="DD224" s="2">
        <f t="shared" si="205"/>
        <v>5.430842966026363E-3</v>
      </c>
      <c r="DE224" s="2">
        <f t="shared" si="206"/>
        <v>4.6306665647438726E-3</v>
      </c>
      <c r="DF224" s="2" t="e">
        <f>NA()</f>
        <v>#N/A</v>
      </c>
      <c r="DG224" s="2">
        <f t="shared" si="207"/>
        <v>1.0239189706483147E-3</v>
      </c>
      <c r="DH224" s="69"/>
      <c r="DI224" s="3">
        <f t="shared" si="245"/>
        <v>44960</v>
      </c>
      <c r="DJ224" s="2">
        <f t="shared" si="246"/>
        <v>4.2228061571870951E-2</v>
      </c>
      <c r="DK224" s="2">
        <f t="shared" si="247"/>
        <v>4.056561354697507E-2</v>
      </c>
      <c r="DL224" s="2" t="e">
        <f>NA()</f>
        <v>#N/A</v>
      </c>
      <c r="DM224" s="2">
        <f t="shared" si="248"/>
        <v>1.0351331468106864E-2</v>
      </c>
      <c r="DO224" s="2">
        <f t="shared" si="220"/>
        <v>1.5904812690823594E-2</v>
      </c>
      <c r="DP224" s="72">
        <f t="shared" si="221"/>
        <v>1.0239189706483147E-3</v>
      </c>
      <c r="DQ224" s="72">
        <v>1.0999999999999999E-2</v>
      </c>
      <c r="DR224" s="72">
        <f t="shared" si="226"/>
        <v>7.0815726636188551E-4</v>
      </c>
      <c r="DS224" s="2" cm="1">
        <f t="array" ref="DS224">PRODUCT($DR$68:DR224+1)-1</f>
        <v>1.2898542666079926E-3</v>
      </c>
      <c r="DT224" s="2" cm="1">
        <f t="array" ref="DT224">PRODUCT($DP$68:DP224+1)-1</f>
        <v>1.4254230622934294E-3</v>
      </c>
      <c r="DU224" s="72">
        <f>DS224-MAX($DS$68:DS224)</f>
        <v>-2.5945940530691658E-3</v>
      </c>
    </row>
    <row r="225" spans="1:125" x14ac:dyDescent="0.3">
      <c r="A225" s="3" t="e">
        <f t="shared" si="236"/>
        <v>#N/A</v>
      </c>
      <c r="B225" s="47" t="e">
        <f>NA()</f>
        <v>#N/A</v>
      </c>
      <c r="C225" s="2" t="e">
        <f>VLOOKUP(C$1,EMD_Returns!$B:$XFD,MATCH('Headline Attribution'!$B225,EMD_Returns!$8:$8,0)-1,FALSE)/100</f>
        <v>#N/A</v>
      </c>
      <c r="D225" s="2" t="e">
        <f>VLOOKUP(D$1,EMD_Returns!$B:$XFD,MATCH('Headline Attribution'!$B225,EMD_Returns!$8:$8,0)-1,FALSE)/100</f>
        <v>#N/A</v>
      </c>
      <c r="E225" s="2" t="e">
        <f>VLOOKUP(E$1,EMD_Returns!$B:$XFD,MATCH('Headline Attribution'!$B225,EMD_Returns!$8:$8,0)-1,FALSE)/100</f>
        <v>#N/A</v>
      </c>
      <c r="F225" s="2" t="e">
        <f>VLOOKUP(F$1,EMD_Returns!$B:$XFD,MATCH('Headline Attribution'!$B225,EMD_Returns!$8:$8,0)-1,FALSE)/100</f>
        <v>#N/A</v>
      </c>
      <c r="G225" s="2"/>
      <c r="I225" s="9" t="e">
        <f t="shared" si="183"/>
        <v>#N/A</v>
      </c>
      <c r="J225" s="2" t="e">
        <f>VLOOKUP(J$1,EMD_Returns!$B:$XFD,MATCH('Headline Attribution'!$B225,EMD_Returns!$8:$8,0)-1,FALSE)/100</f>
        <v>#N/A</v>
      </c>
      <c r="K225" s="85" t="e">
        <f>VLOOKUP(K$1,EMD_Returns!$B:$XFD,MATCH('Headline Attribution'!$B225,EMD_Returns!$32:$32,0)-1,FALSE)/100</f>
        <v>#N/A</v>
      </c>
      <c r="L225" s="2">
        <f t="shared" si="237"/>
        <v>0</v>
      </c>
      <c r="M225" s="2" t="e">
        <f t="shared" si="238"/>
        <v>#N/A</v>
      </c>
      <c r="N225" s="2" t="e">
        <f t="shared" si="239"/>
        <v>#N/A</v>
      </c>
      <c r="O225" s="2" t="e">
        <f t="array" ref="O225">(PRODUCT($J$2:J225+1))-1</f>
        <v>#N/A</v>
      </c>
      <c r="P225" s="2" t="e">
        <f t="array" ref="P225">(PRODUCT($K$2:K225+1))-1</f>
        <v>#N/A</v>
      </c>
      <c r="Q225" s="69" t="e">
        <f t="shared" si="240"/>
        <v>#N/A</v>
      </c>
      <c r="R225" s="69" t="e">
        <f t="shared" si="241"/>
        <v>#N/A</v>
      </c>
      <c r="T225" s="3" t="e">
        <f t="shared" si="184"/>
        <v>#N/A</v>
      </c>
      <c r="U225" s="70" t="e">
        <f>VLOOKUP(U$1,Market_Values!B:XFD,MATCH('Headline Attribution'!$B225,EMD_Returns!$8:$8,0)-1,FALSE)</f>
        <v>#N/A</v>
      </c>
      <c r="V225" s="70" t="e">
        <f>VLOOKUP(V$1,Market_Values!$B:$XFD,MATCH('Headline Attribution'!$B225,EMD_Returns!$8:$8,0)-1,FALSE)</f>
        <v>#N/A</v>
      </c>
      <c r="W225" s="70" t="e">
        <f>VLOOKUP(W$1,Market_Values!$B:$XFD,MATCH('Headline Attribution'!$B225,EMD_Returns!$8:$8,0)-1,FALSE)</f>
        <v>#N/A</v>
      </c>
      <c r="X225" s="70" t="e">
        <f>VLOOKUP(X$1,Market_Values!$B:$XFD,MATCH('Headline Attribution'!$B225,EMD_Returns!$8:$8,0)-1,FALSE)</f>
        <v>#N/A</v>
      </c>
      <c r="Y225" s="70"/>
      <c r="Z225" s="71"/>
      <c r="AA225" s="3" t="e">
        <f t="shared" si="185"/>
        <v>#N/A</v>
      </c>
      <c r="AB225" s="72" t="e">
        <f t="shared" si="208"/>
        <v>#N/A</v>
      </c>
      <c r="AC225" s="72" t="e">
        <f t="shared" si="209"/>
        <v>#N/A</v>
      </c>
      <c r="AD225" s="72" t="e">
        <f t="shared" si="210"/>
        <v>#N/A</v>
      </c>
      <c r="AE225" s="72" t="e">
        <f t="shared" si="211"/>
        <v>#N/A</v>
      </c>
      <c r="AF225" s="72"/>
      <c r="AG225" s="2"/>
      <c r="AH225" s="9" t="e">
        <f t="shared" si="186"/>
        <v>#N/A</v>
      </c>
      <c r="AI225" s="2" t="e">
        <f t="array" ref="AI225">PRODUCT(AB$2:AB225+1)-1</f>
        <v>#N/A</v>
      </c>
      <c r="AJ225" s="2" t="e">
        <f t="array" ref="AJ225">PRODUCT($AC$2:AC225+1)-1</f>
        <v>#N/A</v>
      </c>
      <c r="AK225" s="2" t="e" cm="1">
        <f t="array" ref="AK225">PRODUCT($AD$119:AD225+1)-1</f>
        <v>#N/A</v>
      </c>
      <c r="AL225" s="2" t="e">
        <f t="array" ref="AL225">PRODUCT(AE$2:AE225+1)-1</f>
        <v>#N/A</v>
      </c>
      <c r="AM225" s="2"/>
      <c r="AN225" s="2"/>
      <c r="AO225" s="3" t="e">
        <f t="shared" si="187"/>
        <v>#N/A</v>
      </c>
      <c r="AP225" s="2" t="e">
        <f t="shared" si="212"/>
        <v>#N/A</v>
      </c>
      <c r="AQ225" s="2">
        <f t="shared" si="188"/>
        <v>0</v>
      </c>
      <c r="AR225" s="2" t="e">
        <f t="shared" si="213"/>
        <v>#N/A</v>
      </c>
      <c r="AS225" s="2" t="e">
        <f t="shared" si="242"/>
        <v>#N/A</v>
      </c>
      <c r="AT225" s="2" t="e">
        <f t="array" ref="AT225">PRODUCT($AP$2:AP225+1)-1</f>
        <v>#N/A</v>
      </c>
      <c r="AU225" s="2" t="e">
        <f t="shared" si="189"/>
        <v>#N/A</v>
      </c>
      <c r="AV225" s="69" t="e">
        <f t="shared" si="243"/>
        <v>#N/A</v>
      </c>
      <c r="AW225" s="69" t="e">
        <f t="shared" si="190"/>
        <v>#N/A</v>
      </c>
      <c r="AX225" s="2"/>
      <c r="AY225" s="2" t="e">
        <f t="shared" si="222"/>
        <v>#N/A</v>
      </c>
      <c r="AZ225" s="2" t="e">
        <f t="shared" si="223"/>
        <v>#N/A</v>
      </c>
      <c r="BA225" s="2" t="e">
        <f t="shared" si="244"/>
        <v>#N/A</v>
      </c>
      <c r="BB225" s="2" t="e">
        <f t="shared" si="224"/>
        <v>#N/A</v>
      </c>
      <c r="BC225" s="2"/>
      <c r="BD225" s="78" t="e">
        <f t="shared" si="191"/>
        <v>#N/A</v>
      </c>
      <c r="BE225" s="2" t="e">
        <f t="shared" si="225"/>
        <v>#N/A</v>
      </c>
      <c r="BF225" s="72" t="e">
        <f t="shared" si="214"/>
        <v>#N/A</v>
      </c>
      <c r="BG225" s="2" t="e" cm="1">
        <f t="array" ref="BG225">(PRODUCT(BF$2:BF225+1))-1</f>
        <v>#N/A</v>
      </c>
      <c r="BH225" s="72" t="e">
        <f t="shared" si="215"/>
        <v>#N/A</v>
      </c>
      <c r="BI225" s="73" t="e">
        <f t="shared" si="216"/>
        <v>#N/A</v>
      </c>
      <c r="BJ225" s="74" t="e">
        <f>SUM($BI$2:BI225)</f>
        <v>#N/A</v>
      </c>
      <c r="BK225" s="72" t="e">
        <f t="shared" si="192"/>
        <v>#N/A</v>
      </c>
      <c r="BL225" s="2" t="e">
        <f>SUM($BK$2:BK225)</f>
        <v>#N/A</v>
      </c>
      <c r="BM225" s="2"/>
      <c r="BN225" s="79" t="e">
        <f t="shared" si="193"/>
        <v>#N/A</v>
      </c>
      <c r="BO225" s="2" t="e">
        <f t="array" ref="BO225">(PRODUCT(AB$2:AB225+1)-1)-(PRODUCT($K$2:$K225+1)-1)</f>
        <v>#N/A</v>
      </c>
      <c r="BP225" s="2" t="e">
        <f t="array" ref="BP225">AJ225-(PRODUCT($K$2:K225+1)-1)</f>
        <v>#N/A</v>
      </c>
      <c r="BQ225" s="2" t="e" cm="1">
        <f t="array" ref="BQ225">AK225-(PRODUCT($L$2:L225+1)-1)</f>
        <v>#N/A</v>
      </c>
      <c r="BR225" s="2" t="e">
        <f t="array" ref="BR225">(PRODUCT(AE$2:AE225+1)-1)-(PRODUCT($K$2:$K225+1)-1)</f>
        <v>#N/A</v>
      </c>
      <c r="BS225" s="2"/>
      <c r="BT225" s="3" t="e">
        <f t="shared" si="194"/>
        <v>#N/A</v>
      </c>
      <c r="BU225" s="2" t="e">
        <f t="shared" si="195"/>
        <v>#N/A</v>
      </c>
      <c r="BV225" s="2" t="e">
        <f t="shared" si="196"/>
        <v>#N/A</v>
      </c>
      <c r="BW225" s="2" t="e" cm="1">
        <f t="array" ref="BW225">PRODUCT($BU$2:BU225+1)-1</f>
        <v>#N/A</v>
      </c>
      <c r="BX225" s="2" t="e">
        <f t="array" ref="BX225">BW225-(PRODUCT($K$2:K225+1)-1)</f>
        <v>#N/A</v>
      </c>
      <c r="BY225" s="2" t="e">
        <f t="shared" si="197"/>
        <v>#N/A</v>
      </c>
      <c r="BZ225" s="2"/>
      <c r="CC225" s="3">
        <v>44963</v>
      </c>
      <c r="CD225" s="2">
        <v>-3.8070796142367601E-3</v>
      </c>
      <c r="CE225" s="2">
        <v>-3.1377710449687103E-3</v>
      </c>
      <c r="CF225" s="2" t="e">
        <f>NA()</f>
        <v>#N/A</v>
      </c>
      <c r="CG225" s="2">
        <v>-7.1075080072987148E-3</v>
      </c>
      <c r="CH225" s="2">
        <v>-7.622811970638077E-3</v>
      </c>
      <c r="CJ225" s="9">
        <f t="shared" si="198"/>
        <v>44963</v>
      </c>
      <c r="CK225" s="2">
        <f t="array" ref="CK225">PRODUCT(CD$2:CD225+1)-1</f>
        <v>7.9362193992020824E-3</v>
      </c>
      <c r="CL225" s="2">
        <f t="array" ref="CL225">PRODUCT(CE$2:CE225+1)-1</f>
        <v>2.5932511268333958E-3</v>
      </c>
      <c r="CM225" s="2"/>
      <c r="CN225" s="2">
        <f t="array" ref="CN225">PRODUCT(CG$2:CG225+1)-1</f>
        <v>-2.41353198424894E-2</v>
      </c>
      <c r="CO225" s="2">
        <f t="array" ref="CO225">PRODUCT(CH$2:CH225+1)-1</f>
        <v>-3.4508339367216756E-2</v>
      </c>
      <c r="CQ225" s="9">
        <f t="shared" si="199"/>
        <v>44963</v>
      </c>
      <c r="CR225" s="72">
        <f t="shared" si="200"/>
        <v>4.2444558766418838E-2</v>
      </c>
      <c r="CS225" s="72">
        <f t="shared" si="201"/>
        <v>3.7101590494050152E-2</v>
      </c>
      <c r="CT225" s="72"/>
      <c r="CU225" s="72">
        <f t="shared" si="202"/>
        <v>1.0373019524727356E-2</v>
      </c>
      <c r="CV225" s="72"/>
      <c r="CW225" s="3">
        <f t="shared" si="203"/>
        <v>44963</v>
      </c>
      <c r="CX225" s="75">
        <f t="shared" si="217"/>
        <v>97.234552634640934</v>
      </c>
      <c r="CY225" s="75">
        <f t="shared" si="218"/>
        <v>96.124376956653222</v>
      </c>
      <c r="CZ225" s="75">
        <f t="shared" si="219"/>
        <v>101.15493666969446</v>
      </c>
      <c r="DA225" s="72">
        <f>(CZ225/MAX($CZ$2:CZ225))-1</f>
        <v>-3.6024799414018371E-3</v>
      </c>
      <c r="DC225" s="3">
        <f t="shared" si="204"/>
        <v>44963</v>
      </c>
      <c r="DD225" s="2">
        <f t="shared" si="205"/>
        <v>3.8157323564013169E-3</v>
      </c>
      <c r="DE225" s="2">
        <f t="shared" si="206"/>
        <v>4.4850409256693667E-3</v>
      </c>
      <c r="DF225" s="2" t="e">
        <f>NA()</f>
        <v>#N/A</v>
      </c>
      <c r="DG225" s="2">
        <f t="shared" si="207"/>
        <v>5.1530396333936222E-4</v>
      </c>
      <c r="DH225" s="69"/>
      <c r="DI225" s="3">
        <f t="shared" si="245"/>
        <v>44963</v>
      </c>
      <c r="DJ225" s="2">
        <f t="shared" si="246"/>
        <v>4.4301397863837931E-2</v>
      </c>
      <c r="DK225" s="2">
        <f t="shared" si="247"/>
        <v>4.4478289068254691E-2</v>
      </c>
      <c r="DL225" s="2" t="e">
        <f>NA()</f>
        <v>#N/A</v>
      </c>
      <c r="DM225" s="2">
        <f t="shared" si="248"/>
        <v>1.0436385208585001E-2</v>
      </c>
      <c r="DO225" s="2">
        <f t="shared" si="220"/>
        <v>1.5722308802502284E-2</v>
      </c>
      <c r="DP225" s="72">
        <f t="shared" si="221"/>
        <v>5.1530396333936222E-4</v>
      </c>
      <c r="DQ225" s="72">
        <v>1.0999999999999999E-2</v>
      </c>
      <c r="DR225" s="72">
        <f t="shared" si="226"/>
        <v>3.6052870274567051E-4</v>
      </c>
      <c r="DS225" s="2" cm="1">
        <f t="array" ref="DS225">PRODUCT($DR$68:DR225+1)-1</f>
        <v>1.6508479988390778E-3</v>
      </c>
      <c r="DT225" s="2" cm="1">
        <f t="array" ref="DT225">PRODUCT($DP$68:DP225+1)-1</f>
        <v>1.9414615517863165E-3</v>
      </c>
      <c r="DU225" s="72">
        <f>DS225-MAX($DS$68:DS225)</f>
        <v>-2.2336003208380806E-3</v>
      </c>
    </row>
    <row r="226" spans="1:125" x14ac:dyDescent="0.3">
      <c r="A226" s="3" t="e">
        <f t="shared" si="236"/>
        <v>#N/A</v>
      </c>
      <c r="B226" s="47" t="e">
        <f>NA()</f>
        <v>#N/A</v>
      </c>
      <c r="C226" s="2" t="e">
        <f>VLOOKUP(C$1,EMD_Returns!$B:$XFD,MATCH('Headline Attribution'!$B226,EMD_Returns!$8:$8,0)-1,FALSE)/100</f>
        <v>#N/A</v>
      </c>
      <c r="D226" s="2" t="e">
        <f>VLOOKUP(D$1,EMD_Returns!$B:$XFD,MATCH('Headline Attribution'!$B226,EMD_Returns!$8:$8,0)-1,FALSE)/100</f>
        <v>#N/A</v>
      </c>
      <c r="E226" s="2" t="e">
        <f>VLOOKUP(E$1,EMD_Returns!$B:$XFD,MATCH('Headline Attribution'!$B226,EMD_Returns!$8:$8,0)-1,FALSE)/100</f>
        <v>#N/A</v>
      </c>
      <c r="F226" s="2" t="e">
        <f>VLOOKUP(F$1,EMD_Returns!$B:$XFD,MATCH('Headline Attribution'!$B226,EMD_Returns!$8:$8,0)-1,FALSE)/100</f>
        <v>#N/A</v>
      </c>
      <c r="G226" s="2"/>
      <c r="I226" s="9" t="e">
        <f t="shared" si="183"/>
        <v>#N/A</v>
      </c>
      <c r="J226" s="2" t="e">
        <f>VLOOKUP(J$1,EMD_Returns!$B:$XFD,MATCH('Headline Attribution'!$B226,EMD_Returns!$8:$8,0)-1,FALSE)/100</f>
        <v>#N/A</v>
      </c>
      <c r="K226" s="85" t="e">
        <f>VLOOKUP(K$1,EMD_Returns!$B:$XFD,MATCH('Headline Attribution'!$B226,EMD_Returns!$32:$32,0)-1,FALSE)/100</f>
        <v>#N/A</v>
      </c>
      <c r="L226" s="2">
        <f t="shared" si="237"/>
        <v>0</v>
      </c>
      <c r="M226" s="2" t="e">
        <f t="shared" si="238"/>
        <v>#N/A</v>
      </c>
      <c r="N226" s="2" t="e">
        <f t="shared" si="239"/>
        <v>#N/A</v>
      </c>
      <c r="O226" s="2" t="e">
        <f t="array" ref="O226">(PRODUCT($J$2:J226+1))-1</f>
        <v>#N/A</v>
      </c>
      <c r="P226" s="2" t="e">
        <f t="array" ref="P226">(PRODUCT($K$2:K226+1))-1</f>
        <v>#N/A</v>
      </c>
      <c r="Q226" s="69" t="e">
        <f t="shared" si="240"/>
        <v>#N/A</v>
      </c>
      <c r="R226" s="69" t="e">
        <f t="shared" si="241"/>
        <v>#N/A</v>
      </c>
      <c r="T226" s="3" t="e">
        <f t="shared" si="184"/>
        <v>#N/A</v>
      </c>
      <c r="U226" s="70" t="e">
        <f>VLOOKUP(U$1,Market_Values!B:XFD,MATCH('Headline Attribution'!$B226,EMD_Returns!$8:$8,0)-1,FALSE)</f>
        <v>#N/A</v>
      </c>
      <c r="V226" s="70" t="e">
        <f>VLOOKUP(V$1,Market_Values!$B:$XFD,MATCH('Headline Attribution'!$B226,EMD_Returns!$8:$8,0)-1,FALSE)</f>
        <v>#N/A</v>
      </c>
      <c r="W226" s="70" t="e">
        <f>VLOOKUP(W$1,Market_Values!$B:$XFD,MATCH('Headline Attribution'!$B226,EMD_Returns!$8:$8,0)-1,FALSE)</f>
        <v>#N/A</v>
      </c>
      <c r="X226" s="70" t="e">
        <f>VLOOKUP(X$1,Market_Values!$B:$XFD,MATCH('Headline Attribution'!$B226,EMD_Returns!$8:$8,0)-1,FALSE)</f>
        <v>#N/A</v>
      </c>
      <c r="Y226" s="70"/>
      <c r="Z226" s="71"/>
      <c r="AA226" s="3" t="e">
        <f t="shared" si="185"/>
        <v>#N/A</v>
      </c>
      <c r="AB226" s="72" t="e">
        <f t="shared" si="208"/>
        <v>#N/A</v>
      </c>
      <c r="AC226" s="72" t="e">
        <f t="shared" si="209"/>
        <v>#N/A</v>
      </c>
      <c r="AD226" s="72" t="e">
        <f t="shared" si="210"/>
        <v>#N/A</v>
      </c>
      <c r="AE226" s="72" t="e">
        <f t="shared" si="211"/>
        <v>#N/A</v>
      </c>
      <c r="AF226" s="72"/>
      <c r="AG226" s="2"/>
      <c r="AH226" s="9" t="e">
        <f t="shared" si="186"/>
        <v>#N/A</v>
      </c>
      <c r="AI226" s="2" t="e">
        <f t="array" ref="AI226">PRODUCT(AB$2:AB226+1)-1</f>
        <v>#N/A</v>
      </c>
      <c r="AJ226" s="2" t="e">
        <f t="array" ref="AJ226">PRODUCT($AC$2:AC226+1)-1</f>
        <v>#N/A</v>
      </c>
      <c r="AK226" s="2" t="e" cm="1">
        <f t="array" ref="AK226">PRODUCT($AD$119:AD226+1)-1</f>
        <v>#N/A</v>
      </c>
      <c r="AL226" s="2" t="e">
        <f t="array" ref="AL226">PRODUCT(AE$2:AE226+1)-1</f>
        <v>#N/A</v>
      </c>
      <c r="AM226" s="2"/>
      <c r="AN226" s="2"/>
      <c r="AO226" s="3" t="e">
        <f t="shared" si="187"/>
        <v>#N/A</v>
      </c>
      <c r="AP226" s="2" t="e">
        <f t="shared" si="212"/>
        <v>#N/A</v>
      </c>
      <c r="AQ226" s="2">
        <f t="shared" si="188"/>
        <v>0</v>
      </c>
      <c r="AR226" s="2" t="e">
        <f t="shared" si="213"/>
        <v>#N/A</v>
      </c>
      <c r="AS226" s="2" t="e">
        <f t="shared" si="242"/>
        <v>#N/A</v>
      </c>
      <c r="AT226" s="2" t="e">
        <f t="array" ref="AT226">PRODUCT($AP$2:AP226+1)-1</f>
        <v>#N/A</v>
      </c>
      <c r="AU226" s="2" t="e">
        <f t="shared" si="189"/>
        <v>#N/A</v>
      </c>
      <c r="AV226" s="69" t="e">
        <f t="shared" si="243"/>
        <v>#N/A</v>
      </c>
      <c r="AW226" s="69" t="e">
        <f t="shared" si="190"/>
        <v>#N/A</v>
      </c>
      <c r="AX226" s="2"/>
      <c r="AY226" s="2" t="e">
        <f t="shared" si="222"/>
        <v>#N/A</v>
      </c>
      <c r="AZ226" s="2" t="e">
        <f t="shared" si="223"/>
        <v>#N/A</v>
      </c>
      <c r="BA226" s="2" t="e">
        <f t="shared" si="244"/>
        <v>#N/A</v>
      </c>
      <c r="BB226" s="2" t="e">
        <f t="shared" si="224"/>
        <v>#N/A</v>
      </c>
      <c r="BC226" s="2"/>
      <c r="BD226" s="78" t="e">
        <f t="shared" si="191"/>
        <v>#N/A</v>
      </c>
      <c r="BE226" s="2" t="e">
        <f t="shared" si="225"/>
        <v>#N/A</v>
      </c>
      <c r="BF226" s="72" t="e">
        <f t="shared" si="214"/>
        <v>#N/A</v>
      </c>
      <c r="BG226" s="2" t="e" cm="1">
        <f t="array" ref="BG226">(PRODUCT(BF$2:BF226+1))-1</f>
        <v>#N/A</v>
      </c>
      <c r="BH226" s="72" t="e">
        <f t="shared" si="215"/>
        <v>#N/A</v>
      </c>
      <c r="BI226" s="73" t="e">
        <f t="shared" si="216"/>
        <v>#N/A</v>
      </c>
      <c r="BJ226" s="74" t="e">
        <f>SUM($BI$2:BI226)</f>
        <v>#N/A</v>
      </c>
      <c r="BK226" s="72" t="e">
        <f t="shared" si="192"/>
        <v>#N/A</v>
      </c>
      <c r="BL226" s="2" t="e">
        <f>SUM($BK$2:BK226)</f>
        <v>#N/A</v>
      </c>
      <c r="BM226" s="2"/>
      <c r="BN226" s="79" t="e">
        <f t="shared" si="193"/>
        <v>#N/A</v>
      </c>
      <c r="BO226" s="2" t="e">
        <f t="array" ref="BO226">(PRODUCT(AB$2:AB226+1)-1)-(PRODUCT($K$2:$K226+1)-1)</f>
        <v>#N/A</v>
      </c>
      <c r="BP226" s="2" t="e">
        <f t="array" ref="BP226">AJ226-(PRODUCT($K$2:K226+1)-1)</f>
        <v>#N/A</v>
      </c>
      <c r="BQ226" s="2" t="e" cm="1">
        <f t="array" ref="BQ226">AK226-(PRODUCT($L$2:L226+1)-1)</f>
        <v>#N/A</v>
      </c>
      <c r="BR226" s="2" t="e">
        <f t="array" ref="BR226">(PRODUCT(AE$2:AE226+1)-1)-(PRODUCT($K$2:$K226+1)-1)</f>
        <v>#N/A</v>
      </c>
      <c r="BS226" s="2"/>
      <c r="BT226" s="3" t="e">
        <f t="shared" si="194"/>
        <v>#N/A</v>
      </c>
      <c r="BU226" s="2" t="e">
        <f t="shared" si="195"/>
        <v>#N/A</v>
      </c>
      <c r="BV226" s="2" t="e">
        <f t="shared" si="196"/>
        <v>#N/A</v>
      </c>
      <c r="BW226" s="2" t="e" cm="1">
        <f t="array" ref="BW226">PRODUCT($BU$2:BU226+1)-1</f>
        <v>#N/A</v>
      </c>
      <c r="BX226" s="2" t="e">
        <f t="array" ref="BX226">BW226-(PRODUCT($K$2:K226+1)-1)</f>
        <v>#N/A</v>
      </c>
      <c r="BY226" s="2" t="e">
        <f t="shared" si="197"/>
        <v>#N/A</v>
      </c>
      <c r="BZ226" s="2"/>
      <c r="CC226" s="3">
        <v>44964</v>
      </c>
      <c r="CD226" s="2">
        <v>3.3836621475464802E-3</v>
      </c>
      <c r="CE226" s="2">
        <v>1.00445697195206E-3</v>
      </c>
      <c r="CF226" s="2" t="e">
        <f>NA()</f>
        <v>#N/A</v>
      </c>
      <c r="CG226" s="2">
        <v>3.6736845127536416E-3</v>
      </c>
      <c r="CH226" s="2">
        <v>4.2358147621306408E-3</v>
      </c>
      <c r="CJ226" s="9">
        <f t="shared" si="198"/>
        <v>44964</v>
      </c>
      <c r="CK226" s="2">
        <f t="array" ref="CK226">PRODUCT(CD$2:CD226+1)-1</f>
        <v>1.1346735031924293E-2</v>
      </c>
      <c r="CL226" s="2">
        <f t="array" ref="CL226">PRODUCT(CE$2:CE226+1)-1</f>
        <v>3.6003129079598128E-3</v>
      </c>
      <c r="CM226" s="2"/>
      <c r="CN226" s="2">
        <f t="array" ref="CN226">PRODUCT(CG$2:CG226+1)-1</f>
        <v>-2.0550300880451511E-2</v>
      </c>
      <c r="CO226" s="2">
        <f t="array" ref="CO226">PRODUCT(CH$2:CH226+1)-1</f>
        <v>-3.041869553839438E-2</v>
      </c>
      <c r="CQ226" s="9">
        <f t="shared" si="199"/>
        <v>44964</v>
      </c>
      <c r="CR226" s="72">
        <f t="shared" si="200"/>
        <v>4.1765430570318673E-2</v>
      </c>
      <c r="CS226" s="72">
        <f t="shared" si="201"/>
        <v>3.4019008446354193E-2</v>
      </c>
      <c r="CT226" s="72"/>
      <c r="CU226" s="72">
        <f t="shared" si="202"/>
        <v>9.8683946579428694E-3</v>
      </c>
      <c r="CV226" s="72"/>
      <c r="CW226" s="3">
        <f t="shared" si="203"/>
        <v>44964</v>
      </c>
      <c r="CX226" s="75">
        <f t="shared" si="217"/>
        <v>97.591761704759335</v>
      </c>
      <c r="CY226" s="75">
        <f t="shared" si="218"/>
        <v>96.531542011566827</v>
      </c>
      <c r="CZ226" s="75">
        <f t="shared" si="219"/>
        <v>101.0983142619492</v>
      </c>
      <c r="DA226" s="72">
        <f>(CZ226/MAX($CZ$2:CZ226))-1</f>
        <v>-4.1602226331041159E-3</v>
      </c>
      <c r="DC226" s="3">
        <f t="shared" si="204"/>
        <v>44964</v>
      </c>
      <c r="DD226" s="2">
        <f t="shared" si="205"/>
        <v>-8.5215261458416059E-4</v>
      </c>
      <c r="DE226" s="2">
        <f t="shared" si="206"/>
        <v>-3.2313577901785808E-3</v>
      </c>
      <c r="DF226" s="2" t="e">
        <f>NA()</f>
        <v>#N/A</v>
      </c>
      <c r="DG226" s="2">
        <f t="shared" si="207"/>
        <v>-5.6213024937699918E-4</v>
      </c>
      <c r="DH226" s="69"/>
      <c r="DI226" s="3">
        <f t="shared" si="245"/>
        <v>44964</v>
      </c>
      <c r="DJ226" s="2">
        <f t="shared" si="246"/>
        <v>4.3022320833121533E-2</v>
      </c>
      <c r="DK226" s="2">
        <f t="shared" si="247"/>
        <v>4.5146427422615355E-2</v>
      </c>
      <c r="DL226" s="2" t="e">
        <f>NA()</f>
        <v>#N/A</v>
      </c>
      <c r="DM226" s="2">
        <f t="shared" si="248"/>
        <v>1.047132894465511E-2</v>
      </c>
      <c r="DO226" s="2">
        <f t="shared" si="220"/>
        <v>1.5708409989446923E-2</v>
      </c>
      <c r="DP226" s="72">
        <f t="shared" si="221"/>
        <v>-5.6213024937699918E-4</v>
      </c>
      <c r="DQ226" s="72">
        <v>1.0999999999999999E-2</v>
      </c>
      <c r="DR226" s="72">
        <f t="shared" si="226"/>
        <v>-3.9363835978950681E-4</v>
      </c>
      <c r="DS226" s="2" cm="1">
        <f t="array" ref="DS226">PRODUCT($DR$68:DR226+1)-1</f>
        <v>1.2565598019509405E-3</v>
      </c>
      <c r="DT226" s="2" cm="1">
        <f t="array" ref="DT226">PRODUCT($DP$68:DP226+1)-1</f>
        <v>1.3782399481430119E-3</v>
      </c>
      <c r="DU226" s="72">
        <f>DS226-MAX($DS$68:DS226)</f>
        <v>-2.6278885177262179E-3</v>
      </c>
    </row>
    <row r="227" spans="1:125" x14ac:dyDescent="0.3">
      <c r="A227" s="3" t="e">
        <f t="shared" si="236"/>
        <v>#N/A</v>
      </c>
      <c r="B227" s="47" t="e">
        <f>NA()</f>
        <v>#N/A</v>
      </c>
      <c r="C227" s="2" t="e">
        <f>VLOOKUP(C$1,EMD_Returns!$B:$XFD,MATCH('Headline Attribution'!$B227,EMD_Returns!$8:$8,0)-1,FALSE)/100</f>
        <v>#N/A</v>
      </c>
      <c r="D227" s="2" t="e">
        <f>VLOOKUP(D$1,EMD_Returns!$B:$XFD,MATCH('Headline Attribution'!$B227,EMD_Returns!$8:$8,0)-1,FALSE)/100</f>
        <v>#N/A</v>
      </c>
      <c r="E227" s="2" t="e">
        <f>VLOOKUP(E$1,EMD_Returns!$B:$XFD,MATCH('Headline Attribution'!$B227,EMD_Returns!$8:$8,0)-1,FALSE)/100</f>
        <v>#N/A</v>
      </c>
      <c r="F227" s="2" t="e">
        <f>VLOOKUP(F$1,EMD_Returns!$B:$XFD,MATCH('Headline Attribution'!$B227,EMD_Returns!$8:$8,0)-1,FALSE)/100</f>
        <v>#N/A</v>
      </c>
      <c r="G227" s="2"/>
      <c r="I227" s="9" t="e">
        <f t="shared" si="183"/>
        <v>#N/A</v>
      </c>
      <c r="J227" s="2" t="e">
        <f>VLOOKUP(J$1,EMD_Returns!$B:$XFD,MATCH('Headline Attribution'!$B227,EMD_Returns!$8:$8,0)-1,FALSE)/100</f>
        <v>#N/A</v>
      </c>
      <c r="K227" s="85" t="e">
        <f>VLOOKUP(K$1,EMD_Returns!$B:$XFD,MATCH('Headline Attribution'!$B227,EMD_Returns!$32:$32,0)-1,FALSE)/100</f>
        <v>#N/A</v>
      </c>
      <c r="L227" s="2">
        <f t="shared" si="237"/>
        <v>0</v>
      </c>
      <c r="M227" s="2" t="e">
        <f t="shared" si="238"/>
        <v>#N/A</v>
      </c>
      <c r="N227" s="2" t="e">
        <f t="shared" si="239"/>
        <v>#N/A</v>
      </c>
      <c r="O227" s="2" t="e">
        <f t="array" ref="O227">(PRODUCT($J$2:J227+1))-1</f>
        <v>#N/A</v>
      </c>
      <c r="P227" s="2" t="e">
        <f t="array" ref="P227">(PRODUCT($K$2:K227+1))-1</f>
        <v>#N/A</v>
      </c>
      <c r="Q227" s="69" t="e">
        <f t="shared" si="240"/>
        <v>#N/A</v>
      </c>
      <c r="R227" s="69" t="e">
        <f t="shared" si="241"/>
        <v>#N/A</v>
      </c>
      <c r="T227" s="3" t="e">
        <f t="shared" si="184"/>
        <v>#N/A</v>
      </c>
      <c r="U227" s="70" t="e">
        <f>VLOOKUP(U$1,Market_Values!B:XFD,MATCH('Headline Attribution'!$B227,EMD_Returns!$8:$8,0)-1,FALSE)</f>
        <v>#N/A</v>
      </c>
      <c r="V227" s="70" t="e">
        <f>VLOOKUP(V$1,Market_Values!$B:$XFD,MATCH('Headline Attribution'!$B227,EMD_Returns!$8:$8,0)-1,FALSE)</f>
        <v>#N/A</v>
      </c>
      <c r="W227" s="70" t="e">
        <f>VLOOKUP(W$1,Market_Values!$B:$XFD,MATCH('Headline Attribution'!$B227,EMD_Returns!$8:$8,0)-1,FALSE)</f>
        <v>#N/A</v>
      </c>
      <c r="X227" s="70" t="e">
        <f>VLOOKUP(X$1,Market_Values!$B:$XFD,MATCH('Headline Attribution'!$B227,EMD_Returns!$8:$8,0)-1,FALSE)</f>
        <v>#N/A</v>
      </c>
      <c r="Y227" s="70"/>
      <c r="Z227" s="71"/>
      <c r="AA227" s="3" t="e">
        <f t="shared" si="185"/>
        <v>#N/A</v>
      </c>
      <c r="AB227" s="72" t="e">
        <f t="shared" si="208"/>
        <v>#N/A</v>
      </c>
      <c r="AC227" s="72" t="e">
        <f t="shared" si="209"/>
        <v>#N/A</v>
      </c>
      <c r="AD227" s="72" t="e">
        <f t="shared" si="210"/>
        <v>#N/A</v>
      </c>
      <c r="AE227" s="72" t="e">
        <f t="shared" si="211"/>
        <v>#N/A</v>
      </c>
      <c r="AF227" s="72"/>
      <c r="AG227" s="2"/>
      <c r="AH227" s="9" t="e">
        <f t="shared" si="186"/>
        <v>#N/A</v>
      </c>
      <c r="AI227" s="2" t="e">
        <f t="array" ref="AI227">PRODUCT(AB$2:AB227+1)-1</f>
        <v>#N/A</v>
      </c>
      <c r="AJ227" s="2" t="e">
        <f t="array" ref="AJ227">PRODUCT($AC$2:AC227+1)-1</f>
        <v>#N/A</v>
      </c>
      <c r="AK227" s="2" t="e" cm="1">
        <f t="array" ref="AK227">PRODUCT($AD$119:AD227+1)-1</f>
        <v>#N/A</v>
      </c>
      <c r="AL227" s="2" t="e">
        <f t="array" ref="AL227">PRODUCT(AE$2:AE227+1)-1</f>
        <v>#N/A</v>
      </c>
      <c r="AM227" s="2"/>
      <c r="AN227" s="2"/>
      <c r="AO227" s="3" t="e">
        <f t="shared" si="187"/>
        <v>#N/A</v>
      </c>
      <c r="AP227" s="2" t="e">
        <f t="shared" si="212"/>
        <v>#N/A</v>
      </c>
      <c r="AQ227" s="2">
        <f t="shared" si="188"/>
        <v>0</v>
      </c>
      <c r="AR227" s="2" t="e">
        <f t="shared" si="213"/>
        <v>#N/A</v>
      </c>
      <c r="AS227" s="2" t="e">
        <f t="shared" si="242"/>
        <v>#N/A</v>
      </c>
      <c r="AT227" s="2" t="e">
        <f t="array" ref="AT227">PRODUCT($AP$2:AP227+1)-1</f>
        <v>#N/A</v>
      </c>
      <c r="AU227" s="2" t="e">
        <f t="shared" si="189"/>
        <v>#N/A</v>
      </c>
      <c r="AV227" s="69" t="e">
        <f t="shared" si="243"/>
        <v>#N/A</v>
      </c>
      <c r="AW227" s="69" t="e">
        <f t="shared" si="190"/>
        <v>#N/A</v>
      </c>
      <c r="AX227" s="2"/>
      <c r="AY227" s="2" t="e">
        <f t="shared" si="222"/>
        <v>#N/A</v>
      </c>
      <c r="AZ227" s="2" t="e">
        <f t="shared" si="223"/>
        <v>#N/A</v>
      </c>
      <c r="BA227" s="2" t="e">
        <f t="shared" si="244"/>
        <v>#N/A</v>
      </c>
      <c r="BB227" s="2" t="e">
        <f t="shared" si="224"/>
        <v>#N/A</v>
      </c>
      <c r="BC227" s="2"/>
      <c r="BD227" s="78" t="e">
        <f t="shared" si="191"/>
        <v>#N/A</v>
      </c>
      <c r="BE227" s="2" t="e">
        <f t="shared" si="225"/>
        <v>#N/A</v>
      </c>
      <c r="BF227" s="72" t="e">
        <f t="shared" si="214"/>
        <v>#N/A</v>
      </c>
      <c r="BG227" s="2" t="e" cm="1">
        <f t="array" ref="BG227">(PRODUCT(BF$2:BF227+1))-1</f>
        <v>#N/A</v>
      </c>
      <c r="BH227" s="72" t="e">
        <f t="shared" si="215"/>
        <v>#N/A</v>
      </c>
      <c r="BI227" s="73" t="e">
        <f t="shared" si="216"/>
        <v>#N/A</v>
      </c>
      <c r="BJ227" s="74" t="e">
        <f>SUM($BI$2:BI227)</f>
        <v>#N/A</v>
      </c>
      <c r="BK227" s="72" t="e">
        <f t="shared" si="192"/>
        <v>#N/A</v>
      </c>
      <c r="BL227" s="2" t="e">
        <f>SUM($BK$2:BK227)</f>
        <v>#N/A</v>
      </c>
      <c r="BM227" s="2"/>
      <c r="BN227" s="79" t="e">
        <f t="shared" si="193"/>
        <v>#N/A</v>
      </c>
      <c r="BO227" s="2" t="e">
        <f t="array" ref="BO227">(PRODUCT(AB$2:AB227+1)-1)-(PRODUCT($K$2:$K227+1)-1)</f>
        <v>#N/A</v>
      </c>
      <c r="BP227" s="2" t="e">
        <f t="array" ref="BP227">AJ227-(PRODUCT($K$2:K227+1)-1)</f>
        <v>#N/A</v>
      </c>
      <c r="BQ227" s="2" t="e" cm="1">
        <f t="array" ref="BQ227">AK227-(PRODUCT($L$2:L227+1)-1)</f>
        <v>#N/A</v>
      </c>
      <c r="BR227" s="2" t="e">
        <f t="array" ref="BR227">(PRODUCT(AE$2:AE227+1)-1)-(PRODUCT($K$2:$K227+1)-1)</f>
        <v>#N/A</v>
      </c>
      <c r="BS227" s="2"/>
      <c r="BT227" s="3" t="e">
        <f t="shared" si="194"/>
        <v>#N/A</v>
      </c>
      <c r="BU227" s="2" t="e">
        <f t="shared" si="195"/>
        <v>#N/A</v>
      </c>
      <c r="BV227" s="2" t="e">
        <f t="shared" si="196"/>
        <v>#N/A</v>
      </c>
      <c r="BW227" s="2" t="e" cm="1">
        <f t="array" ref="BW227">PRODUCT($BU$2:BU227+1)-1</f>
        <v>#N/A</v>
      </c>
      <c r="BX227" s="2" t="e">
        <f t="array" ref="BX227">BW227-(PRODUCT($K$2:K227+1)-1)</f>
        <v>#N/A</v>
      </c>
      <c r="BY227" s="2" t="e">
        <f t="shared" si="197"/>
        <v>#N/A</v>
      </c>
      <c r="BZ227" s="2"/>
      <c r="CC227" s="3">
        <v>44965</v>
      </c>
      <c r="CD227" s="2">
        <v>-4.0141173393475303E-3</v>
      </c>
      <c r="CE227" s="2">
        <v>-1.29894305153855E-3</v>
      </c>
      <c r="CF227" s="2" t="e">
        <f>NA()</f>
        <v>#N/A</v>
      </c>
      <c r="CG227" s="2">
        <v>-3.1471329736295229E-3</v>
      </c>
      <c r="CH227" s="2">
        <v>-3.3869495420064677E-3</v>
      </c>
      <c r="CJ227" s="9">
        <f t="shared" si="198"/>
        <v>44965</v>
      </c>
      <c r="CK227" s="2">
        <f t="array" ref="CK227">PRODUCT(CD$2:CD227+1)-1</f>
        <v>7.2870705667400504E-3</v>
      </c>
      <c r="CL227" s="2">
        <f t="array" ref="CL227">PRODUCT(CE$2:CE227+1)-1</f>
        <v>2.2966932549861596E-3</v>
      </c>
      <c r="CM227" s="2"/>
      <c r="CN227" s="2">
        <f t="array" ref="CN227">PRODUCT(CG$2:CG227+1)-1</f>
        <v>-2.3632759324562214E-2</v>
      </c>
      <c r="CO227" s="2">
        <f t="array" ref="CO227">PRODUCT(CH$2:CH227+1)-1</f>
        <v>-3.3702618493478664E-2</v>
      </c>
      <c r="CQ227" s="9">
        <f t="shared" si="199"/>
        <v>44965</v>
      </c>
      <c r="CR227" s="72">
        <f t="shared" si="200"/>
        <v>4.0989689060218715E-2</v>
      </c>
      <c r="CS227" s="72">
        <f t="shared" si="201"/>
        <v>3.5999311748464824E-2</v>
      </c>
      <c r="CT227" s="72"/>
      <c r="CU227" s="72">
        <f t="shared" si="202"/>
        <v>1.0069859168916451E-2</v>
      </c>
      <c r="CV227" s="72"/>
      <c r="CW227" s="3">
        <f t="shared" si="203"/>
        <v>44965</v>
      </c>
      <c r="CX227" s="75">
        <f t="shared" si="217"/>
        <v>97.284627453543692</v>
      </c>
      <c r="CY227" s="75">
        <f t="shared" si="218"/>
        <v>96.204594549561577</v>
      </c>
      <c r="CZ227" s="75">
        <f t="shared" si="219"/>
        <v>101.12264170857841</v>
      </c>
      <c r="DA227" s="72">
        <f>(CZ227/MAX($CZ$2:CZ227))-1</f>
        <v>-3.9205921386493703E-3</v>
      </c>
      <c r="DC227" s="3">
        <f t="shared" si="204"/>
        <v>44965</v>
      </c>
      <c r="DD227" s="2">
        <f t="shared" si="205"/>
        <v>-6.2716779734106262E-4</v>
      </c>
      <c r="DE227" s="2">
        <f t="shared" si="206"/>
        <v>2.0880064904679179E-3</v>
      </c>
      <c r="DF227" s="2" t="e">
        <f>NA()</f>
        <v>#N/A</v>
      </c>
      <c r="DG227" s="2">
        <f t="shared" si="207"/>
        <v>2.398165683769448E-4</v>
      </c>
      <c r="DH227" s="69"/>
      <c r="DI227" s="3">
        <f t="shared" si="245"/>
        <v>44965</v>
      </c>
      <c r="DJ227" s="2">
        <f t="shared" si="246"/>
        <v>4.1867199585522319E-2</v>
      </c>
      <c r="DK227" s="2">
        <f t="shared" si="247"/>
        <v>4.5442078612568569E-2</v>
      </c>
      <c r="DL227" s="2" t="e">
        <f>NA()</f>
        <v>#N/A</v>
      </c>
      <c r="DM227" s="2">
        <f t="shared" si="248"/>
        <v>1.0484451608331493E-2</v>
      </c>
      <c r="DO227" s="2">
        <f t="shared" si="220"/>
        <v>1.5691969942536452E-2</v>
      </c>
      <c r="DP227" s="72">
        <f t="shared" si="221"/>
        <v>2.398165683769448E-4</v>
      </c>
      <c r="DQ227" s="72">
        <v>1.0999999999999999E-2</v>
      </c>
      <c r="DR227" s="72">
        <f t="shared" si="226"/>
        <v>1.681103304305711E-4</v>
      </c>
      <c r="DS227" s="2" cm="1">
        <f t="array" ref="DS227">PRODUCT($DR$68:DR227+1)-1</f>
        <v>1.4248813730650678E-3</v>
      </c>
      <c r="DT227" s="2" cm="1">
        <f t="array" ref="DT227">PRODUCT($DP$68:DP227+1)-1</f>
        <v>1.6183870412946888E-3</v>
      </c>
      <c r="DU227" s="72">
        <f>DS227-MAX($DS$68:DS227)</f>
        <v>-2.4595669466120906E-3</v>
      </c>
    </row>
    <row r="228" spans="1:125" x14ac:dyDescent="0.3">
      <c r="A228" s="3" t="e">
        <f t="shared" si="236"/>
        <v>#N/A</v>
      </c>
      <c r="B228" s="47" t="e">
        <f>NA()</f>
        <v>#N/A</v>
      </c>
      <c r="C228" s="2" t="e">
        <f>VLOOKUP(C$1,EMD_Returns!$B:$XFD,MATCH('Headline Attribution'!$B228,EMD_Returns!$8:$8,0)-1,FALSE)/100</f>
        <v>#N/A</v>
      </c>
      <c r="D228" s="2" t="e">
        <f>VLOOKUP(D$1,EMD_Returns!$B:$XFD,MATCH('Headline Attribution'!$B228,EMD_Returns!$8:$8,0)-1,FALSE)/100</f>
        <v>#N/A</v>
      </c>
      <c r="E228" s="2" t="e">
        <f>VLOOKUP(E$1,EMD_Returns!$B:$XFD,MATCH('Headline Attribution'!$B228,EMD_Returns!$8:$8,0)-1,FALSE)/100</f>
        <v>#N/A</v>
      </c>
      <c r="F228" s="2" t="e">
        <f>VLOOKUP(F$1,EMD_Returns!$B:$XFD,MATCH('Headline Attribution'!$B228,EMD_Returns!$8:$8,0)-1,FALSE)/100</f>
        <v>#N/A</v>
      </c>
      <c r="G228" s="2"/>
      <c r="I228" s="9" t="e">
        <f t="shared" si="183"/>
        <v>#N/A</v>
      </c>
      <c r="J228" s="2" t="e">
        <f>VLOOKUP(J$1,EMD_Returns!$B:$XFD,MATCH('Headline Attribution'!$B228,EMD_Returns!$8:$8,0)-1,FALSE)/100</f>
        <v>#N/A</v>
      </c>
      <c r="K228" s="85" t="e">
        <f>VLOOKUP(K$1,EMD_Returns!$B:$XFD,MATCH('Headline Attribution'!$B228,EMD_Returns!$32:$32,0)-1,FALSE)/100</f>
        <v>#N/A</v>
      </c>
      <c r="L228" s="2">
        <f t="shared" si="237"/>
        <v>0</v>
      </c>
      <c r="M228" s="2" t="e">
        <f t="shared" si="238"/>
        <v>#N/A</v>
      </c>
      <c r="N228" s="2" t="e">
        <f t="shared" si="239"/>
        <v>#N/A</v>
      </c>
      <c r="O228" s="2" t="e">
        <f t="array" ref="O228">(PRODUCT($J$2:J228+1))-1</f>
        <v>#N/A</v>
      </c>
      <c r="P228" s="2" t="e">
        <f t="array" ref="P228">(PRODUCT($K$2:K228+1))-1</f>
        <v>#N/A</v>
      </c>
      <c r="Q228" s="69" t="e">
        <f t="shared" si="240"/>
        <v>#N/A</v>
      </c>
      <c r="R228" s="69" t="e">
        <f t="shared" si="241"/>
        <v>#N/A</v>
      </c>
      <c r="T228" s="3" t="e">
        <f t="shared" si="184"/>
        <v>#N/A</v>
      </c>
      <c r="U228" s="70" t="e">
        <f>VLOOKUP(U$1,Market_Values!B:XFD,MATCH('Headline Attribution'!$B228,EMD_Returns!$8:$8,0)-1,FALSE)</f>
        <v>#N/A</v>
      </c>
      <c r="V228" s="70" t="e">
        <f>VLOOKUP(V$1,Market_Values!$B:$XFD,MATCH('Headline Attribution'!$B228,EMD_Returns!$8:$8,0)-1,FALSE)</f>
        <v>#N/A</v>
      </c>
      <c r="W228" s="70" t="e">
        <f>VLOOKUP(W$1,Market_Values!$B:$XFD,MATCH('Headline Attribution'!$B228,EMD_Returns!$8:$8,0)-1,FALSE)</f>
        <v>#N/A</v>
      </c>
      <c r="X228" s="70" t="e">
        <f>VLOOKUP(X$1,Market_Values!$B:$XFD,MATCH('Headline Attribution'!$B228,EMD_Returns!$8:$8,0)-1,FALSE)</f>
        <v>#N/A</v>
      </c>
      <c r="Y228" s="70"/>
      <c r="Z228" s="71"/>
      <c r="AA228" s="3" t="e">
        <f t="shared" si="185"/>
        <v>#N/A</v>
      </c>
      <c r="AB228" s="72" t="e">
        <f t="shared" si="208"/>
        <v>#N/A</v>
      </c>
      <c r="AC228" s="72" t="e">
        <f t="shared" si="209"/>
        <v>#N/A</v>
      </c>
      <c r="AD228" s="72" t="e">
        <f t="shared" si="210"/>
        <v>#N/A</v>
      </c>
      <c r="AE228" s="72" t="e">
        <f t="shared" si="211"/>
        <v>#N/A</v>
      </c>
      <c r="AF228" s="72"/>
      <c r="AG228" s="2"/>
      <c r="AH228" s="9" t="e">
        <f t="shared" si="186"/>
        <v>#N/A</v>
      </c>
      <c r="AI228" s="2" t="e">
        <f t="array" ref="AI228">PRODUCT(AB$2:AB228+1)-1</f>
        <v>#N/A</v>
      </c>
      <c r="AJ228" s="2" t="e">
        <f t="array" ref="AJ228">PRODUCT($AC$2:AC228+1)-1</f>
        <v>#N/A</v>
      </c>
      <c r="AK228" s="2" t="e" cm="1">
        <f t="array" ref="AK228">PRODUCT($AD$119:AD228+1)-1</f>
        <v>#N/A</v>
      </c>
      <c r="AL228" s="2" t="e">
        <f t="array" ref="AL228">PRODUCT(AE$2:AE228+1)-1</f>
        <v>#N/A</v>
      </c>
      <c r="AM228" s="2"/>
      <c r="AN228" s="2"/>
      <c r="AO228" s="3" t="e">
        <f t="shared" si="187"/>
        <v>#N/A</v>
      </c>
      <c r="AP228" s="2" t="e">
        <f t="shared" si="212"/>
        <v>#N/A</v>
      </c>
      <c r="AQ228" s="2">
        <f t="shared" si="188"/>
        <v>0</v>
      </c>
      <c r="AR228" s="2" t="e">
        <f t="shared" si="213"/>
        <v>#N/A</v>
      </c>
      <c r="AS228" s="2" t="e">
        <f t="shared" si="242"/>
        <v>#N/A</v>
      </c>
      <c r="AT228" s="2" t="e">
        <f t="array" ref="AT228">PRODUCT($AP$2:AP228+1)-1</f>
        <v>#N/A</v>
      </c>
      <c r="AU228" s="2" t="e">
        <f t="shared" si="189"/>
        <v>#N/A</v>
      </c>
      <c r="AV228" s="69" t="e">
        <f t="shared" si="243"/>
        <v>#N/A</v>
      </c>
      <c r="AW228" s="69" t="e">
        <f t="shared" si="190"/>
        <v>#N/A</v>
      </c>
      <c r="AX228" s="2"/>
      <c r="AY228" s="2" t="e">
        <f t="shared" si="222"/>
        <v>#N/A</v>
      </c>
      <c r="AZ228" s="2" t="e">
        <f t="shared" si="223"/>
        <v>#N/A</v>
      </c>
      <c r="BA228" s="2" t="e">
        <f t="shared" si="244"/>
        <v>#N/A</v>
      </c>
      <c r="BB228" s="2" t="e">
        <f t="shared" si="224"/>
        <v>#N/A</v>
      </c>
      <c r="BC228" s="2"/>
      <c r="BD228" s="78" t="e">
        <f t="shared" si="191"/>
        <v>#N/A</v>
      </c>
      <c r="BE228" s="2" t="e">
        <f t="shared" si="225"/>
        <v>#N/A</v>
      </c>
      <c r="BF228" s="72" t="e">
        <f t="shared" si="214"/>
        <v>#N/A</v>
      </c>
      <c r="BG228" s="2" t="e" cm="1">
        <f t="array" ref="BG228">(PRODUCT(BF$2:BF228+1))-1</f>
        <v>#N/A</v>
      </c>
      <c r="BH228" s="72" t="e">
        <f t="shared" si="215"/>
        <v>#N/A</v>
      </c>
      <c r="BI228" s="73" t="e">
        <f t="shared" si="216"/>
        <v>#N/A</v>
      </c>
      <c r="BJ228" s="74" t="e">
        <f>SUM($BI$2:BI228)</f>
        <v>#N/A</v>
      </c>
      <c r="BK228" s="72" t="e">
        <f t="shared" si="192"/>
        <v>#N/A</v>
      </c>
      <c r="BL228" s="2" t="e">
        <f>SUM($BK$2:BK228)</f>
        <v>#N/A</v>
      </c>
      <c r="BM228" s="2"/>
      <c r="BN228" s="79" t="e">
        <f t="shared" si="193"/>
        <v>#N/A</v>
      </c>
      <c r="BO228" s="2" t="e">
        <f t="array" ref="BO228">(PRODUCT(AB$2:AB228+1)-1)-(PRODUCT($K$2:$K228+1)-1)</f>
        <v>#N/A</v>
      </c>
      <c r="BP228" s="2" t="e">
        <f t="array" ref="BP228">AJ228-(PRODUCT($K$2:K228+1)-1)</f>
        <v>#N/A</v>
      </c>
      <c r="BQ228" s="2" t="e" cm="1">
        <f t="array" ref="BQ228">AK228-(PRODUCT($L$2:L228+1)-1)</f>
        <v>#N/A</v>
      </c>
      <c r="BR228" s="2" t="e">
        <f t="array" ref="BR228">(PRODUCT(AE$2:AE228+1)-1)-(PRODUCT($K$2:$K228+1)-1)</f>
        <v>#N/A</v>
      </c>
      <c r="BS228" s="2"/>
      <c r="BT228" s="3" t="e">
        <f t="shared" si="194"/>
        <v>#N/A</v>
      </c>
      <c r="BU228" s="2" t="e">
        <f t="shared" si="195"/>
        <v>#N/A</v>
      </c>
      <c r="BV228" s="2" t="e">
        <f t="shared" si="196"/>
        <v>#N/A</v>
      </c>
      <c r="BW228" s="2" t="e" cm="1">
        <f t="array" ref="BW228">PRODUCT($BU$2:BU228+1)-1</f>
        <v>#N/A</v>
      </c>
      <c r="BX228" s="2" t="e">
        <f t="array" ref="BX228">BW228-(PRODUCT($K$2:K228+1)-1)</f>
        <v>#N/A</v>
      </c>
      <c r="BY228" s="2" t="e">
        <f t="shared" si="197"/>
        <v>#N/A</v>
      </c>
      <c r="BZ228" s="2"/>
      <c r="CC228" s="3">
        <v>44966</v>
      </c>
      <c r="CD228" s="2">
        <v>-1.4421794380682401E-3</v>
      </c>
      <c r="CE228" s="2">
        <v>-2.0503365465927002E-3</v>
      </c>
      <c r="CF228" s="2" t="e">
        <f>NA()</f>
        <v>#N/A</v>
      </c>
      <c r="CG228" s="2">
        <v>-3.7532273064596368E-3</v>
      </c>
      <c r="CH228" s="2">
        <v>-4.5354911658990194E-3</v>
      </c>
      <c r="CJ228" s="9">
        <f t="shared" si="198"/>
        <v>44966</v>
      </c>
      <c r="CK228" s="2">
        <f t="array" ref="CK228">PRODUCT(CD$2:CD228+1)-1</f>
        <v>5.8343818653368018E-3</v>
      </c>
      <c r="CL228" s="2">
        <f t="array" ref="CL228">PRODUCT(CE$2:CE228+1)-1</f>
        <v>2.4164771427637177E-4</v>
      </c>
      <c r="CM228" s="2"/>
      <c r="CN228" s="2">
        <f t="array" ref="CN228">PRODUCT(CG$2:CG228+1)-1</f>
        <v>-2.7297287513397883E-2</v>
      </c>
      <c r="CO228" s="2">
        <f t="array" ref="CO228">PRODUCT(CH$2:CH228+1)-1</f>
        <v>-3.8085251730932801E-2</v>
      </c>
      <c r="CQ228" s="9">
        <f t="shared" si="199"/>
        <v>44966</v>
      </c>
      <c r="CR228" s="72">
        <f t="shared" si="200"/>
        <v>4.3919633596269603E-2</v>
      </c>
      <c r="CS228" s="72">
        <f t="shared" si="201"/>
        <v>3.8326899445209173E-2</v>
      </c>
      <c r="CT228" s="72"/>
      <c r="CU228" s="72">
        <f t="shared" si="202"/>
        <v>1.0787964217534918E-2</v>
      </c>
      <c r="CV228" s="72"/>
      <c r="CW228" s="3">
        <f t="shared" si="203"/>
        <v>44966</v>
      </c>
      <c r="CX228" s="75">
        <f t="shared" si="217"/>
        <v>96.919496133286302</v>
      </c>
      <c r="CY228" s="75">
        <f t="shared" si="218"/>
        <v>95.768259460863149</v>
      </c>
      <c r="CZ228" s="75">
        <f t="shared" si="219"/>
        <v>101.20210670936711</v>
      </c>
      <c r="DA228" s="72">
        <f>(CZ228/MAX($CZ$2:CZ228))-1</f>
        <v>-3.1378450743526631E-3</v>
      </c>
      <c r="DC228" s="3">
        <f t="shared" si="204"/>
        <v>44966</v>
      </c>
      <c r="DD228" s="2">
        <f t="shared" si="205"/>
        <v>3.0933117278307792E-3</v>
      </c>
      <c r="DE228" s="2">
        <f t="shared" si="206"/>
        <v>2.4851546193063192E-3</v>
      </c>
      <c r="DF228" s="2" t="e">
        <f>NA()</f>
        <v>#N/A</v>
      </c>
      <c r="DG228" s="2">
        <f t="shared" si="207"/>
        <v>7.8226385943938256E-4</v>
      </c>
      <c r="DH228" s="69"/>
      <c r="DI228" s="3">
        <f t="shared" si="245"/>
        <v>44966</v>
      </c>
      <c r="DJ228" s="2">
        <f t="shared" si="246"/>
        <v>4.2642200654645496E-2</v>
      </c>
      <c r="DK228" s="2">
        <f t="shared" si="247"/>
        <v>4.6123534194257992E-2</v>
      </c>
      <c r="DL228" s="2" t="e">
        <f>NA()</f>
        <v>#N/A</v>
      </c>
      <c r="DM228" s="2">
        <f t="shared" si="248"/>
        <v>1.0692660810588148E-2</v>
      </c>
      <c r="DO228" s="2">
        <f t="shared" si="220"/>
        <v>1.573841223290497E-2</v>
      </c>
      <c r="DP228" s="72">
        <f t="shared" si="221"/>
        <v>7.8226385943938256E-4</v>
      </c>
      <c r="DQ228" s="72">
        <v>1.0999999999999999E-2</v>
      </c>
      <c r="DR228" s="72">
        <f t="shared" si="226"/>
        <v>5.4674527051989214E-4</v>
      </c>
      <c r="DS228" s="2" cm="1">
        <f t="array" ref="DS228">PRODUCT($DR$68:DR228+1)-1</f>
        <v>1.972405690736645E-3</v>
      </c>
      <c r="DT228" s="2" cm="1">
        <f t="array" ref="DT228">PRODUCT($DP$68:DP228+1)-1</f>
        <v>2.401916906427104E-3</v>
      </c>
      <c r="DU228" s="72">
        <f>DS228-MAX($DS$68:DS228)</f>
        <v>-1.9120426289405135E-3</v>
      </c>
    </row>
    <row r="229" spans="1:125" x14ac:dyDescent="0.3">
      <c r="A229" s="3" t="e">
        <f t="shared" si="236"/>
        <v>#N/A</v>
      </c>
      <c r="B229" s="47" t="e">
        <f>NA()</f>
        <v>#N/A</v>
      </c>
      <c r="C229" s="2" t="e">
        <f>VLOOKUP(C$1,EMD_Returns!$B:$XFD,MATCH('Headline Attribution'!$B229,EMD_Returns!$8:$8,0)-1,FALSE)/100</f>
        <v>#N/A</v>
      </c>
      <c r="D229" s="2" t="e">
        <f>VLOOKUP(D$1,EMD_Returns!$B:$XFD,MATCH('Headline Attribution'!$B229,EMD_Returns!$8:$8,0)-1,FALSE)/100</f>
        <v>#N/A</v>
      </c>
      <c r="E229" s="2" t="e">
        <f>VLOOKUP(E$1,EMD_Returns!$B:$XFD,MATCH('Headline Attribution'!$B229,EMD_Returns!$8:$8,0)-1,FALSE)/100</f>
        <v>#N/A</v>
      </c>
      <c r="F229" s="2" t="e">
        <f>VLOOKUP(F$1,EMD_Returns!$B:$XFD,MATCH('Headline Attribution'!$B229,EMD_Returns!$8:$8,0)-1,FALSE)/100</f>
        <v>#N/A</v>
      </c>
      <c r="G229" s="2"/>
      <c r="I229" s="9" t="e">
        <f t="shared" si="183"/>
        <v>#N/A</v>
      </c>
      <c r="J229" s="2" t="e">
        <f>VLOOKUP(J$1,EMD_Returns!$B:$XFD,MATCH('Headline Attribution'!$B229,EMD_Returns!$8:$8,0)-1,FALSE)/100</f>
        <v>#N/A</v>
      </c>
      <c r="K229" s="85" t="e">
        <f>VLOOKUP(K$1,EMD_Returns!$B:$XFD,MATCH('Headline Attribution'!$B229,EMD_Returns!$32:$32,0)-1,FALSE)/100</f>
        <v>#N/A</v>
      </c>
      <c r="L229" s="2">
        <f t="shared" si="237"/>
        <v>0</v>
      </c>
      <c r="M229" s="2" t="e">
        <f t="shared" si="238"/>
        <v>#N/A</v>
      </c>
      <c r="N229" s="2" t="e">
        <f t="shared" si="239"/>
        <v>#N/A</v>
      </c>
      <c r="O229" s="2" t="e">
        <f t="array" ref="O229">(PRODUCT($J$2:J229+1))-1</f>
        <v>#N/A</v>
      </c>
      <c r="P229" s="2" t="e">
        <f t="array" ref="P229">(PRODUCT($K$2:K229+1))-1</f>
        <v>#N/A</v>
      </c>
      <c r="Q229" s="69" t="e">
        <f t="shared" si="240"/>
        <v>#N/A</v>
      </c>
      <c r="R229" s="69" t="e">
        <f t="shared" si="241"/>
        <v>#N/A</v>
      </c>
      <c r="T229" s="3" t="e">
        <f t="shared" si="184"/>
        <v>#N/A</v>
      </c>
      <c r="U229" s="70" t="e">
        <f>VLOOKUP(U$1,Market_Values!B:XFD,MATCH('Headline Attribution'!$B229,EMD_Returns!$8:$8,0)-1,FALSE)</f>
        <v>#N/A</v>
      </c>
      <c r="V229" s="70" t="e">
        <f>VLOOKUP(V$1,Market_Values!$B:$XFD,MATCH('Headline Attribution'!$B229,EMD_Returns!$8:$8,0)-1,FALSE)</f>
        <v>#N/A</v>
      </c>
      <c r="W229" s="70" t="e">
        <f>VLOOKUP(W$1,Market_Values!$B:$XFD,MATCH('Headline Attribution'!$B229,EMD_Returns!$8:$8,0)-1,FALSE)</f>
        <v>#N/A</v>
      </c>
      <c r="X229" s="70" t="e">
        <f>VLOOKUP(X$1,Market_Values!$B:$XFD,MATCH('Headline Attribution'!$B229,EMD_Returns!$8:$8,0)-1,FALSE)</f>
        <v>#N/A</v>
      </c>
      <c r="Y229" s="70"/>
      <c r="Z229" s="71"/>
      <c r="AA229" s="3" t="e">
        <f t="shared" si="185"/>
        <v>#N/A</v>
      </c>
      <c r="AB229" s="72" t="e">
        <f t="shared" si="208"/>
        <v>#N/A</v>
      </c>
      <c r="AC229" s="72" t="e">
        <f t="shared" si="209"/>
        <v>#N/A</v>
      </c>
      <c r="AD229" s="72" t="e">
        <f t="shared" si="210"/>
        <v>#N/A</v>
      </c>
      <c r="AE229" s="72" t="e">
        <f t="shared" si="211"/>
        <v>#N/A</v>
      </c>
      <c r="AF229" s="72"/>
      <c r="AG229" s="2"/>
      <c r="AH229" s="9" t="e">
        <f t="shared" si="186"/>
        <v>#N/A</v>
      </c>
      <c r="AI229" s="2" t="e">
        <f t="array" ref="AI229">PRODUCT(AB$2:AB229+1)-1</f>
        <v>#N/A</v>
      </c>
      <c r="AJ229" s="2" t="e">
        <f t="array" ref="AJ229">PRODUCT($AC$2:AC229+1)-1</f>
        <v>#N/A</v>
      </c>
      <c r="AK229" s="2" t="e" cm="1">
        <f t="array" ref="AK229">PRODUCT($AD$119:AD229+1)-1</f>
        <v>#N/A</v>
      </c>
      <c r="AL229" s="2" t="e">
        <f t="array" ref="AL229">PRODUCT(AE$2:AE229+1)-1</f>
        <v>#N/A</v>
      </c>
      <c r="AM229" s="2"/>
      <c r="AN229" s="2"/>
      <c r="AO229" s="3" t="e">
        <f t="shared" si="187"/>
        <v>#N/A</v>
      </c>
      <c r="AP229" s="2" t="e">
        <f t="shared" si="212"/>
        <v>#N/A</v>
      </c>
      <c r="AQ229" s="2">
        <f t="shared" si="188"/>
        <v>0</v>
      </c>
      <c r="AR229" s="2" t="e">
        <f t="shared" si="213"/>
        <v>#N/A</v>
      </c>
      <c r="AS229" s="2" t="e">
        <f t="shared" si="242"/>
        <v>#N/A</v>
      </c>
      <c r="AT229" s="2" t="e">
        <f t="array" ref="AT229">PRODUCT($AP$2:AP229+1)-1</f>
        <v>#N/A</v>
      </c>
      <c r="AU229" s="2" t="e">
        <f t="shared" si="189"/>
        <v>#N/A</v>
      </c>
      <c r="AV229" s="69" t="e">
        <f t="shared" si="243"/>
        <v>#N/A</v>
      </c>
      <c r="AW229" s="69" t="e">
        <f t="shared" si="190"/>
        <v>#N/A</v>
      </c>
      <c r="AX229" s="2"/>
      <c r="AY229" s="2" t="e">
        <f t="shared" si="222"/>
        <v>#N/A</v>
      </c>
      <c r="AZ229" s="2" t="e">
        <f t="shared" si="223"/>
        <v>#N/A</v>
      </c>
      <c r="BA229" s="2" t="e">
        <f t="shared" si="244"/>
        <v>#N/A</v>
      </c>
      <c r="BB229" s="2" t="e">
        <f t="shared" si="224"/>
        <v>#N/A</v>
      </c>
      <c r="BC229" s="2"/>
      <c r="BD229" s="78" t="e">
        <f t="shared" si="191"/>
        <v>#N/A</v>
      </c>
      <c r="BE229" s="2" t="e">
        <f t="shared" si="225"/>
        <v>#N/A</v>
      </c>
      <c r="BF229" s="72" t="e">
        <f t="shared" si="214"/>
        <v>#N/A</v>
      </c>
      <c r="BG229" s="2" t="e" cm="1">
        <f t="array" ref="BG229">(PRODUCT(BF$2:BF229+1))-1</f>
        <v>#N/A</v>
      </c>
      <c r="BH229" s="72" t="e">
        <f t="shared" si="215"/>
        <v>#N/A</v>
      </c>
      <c r="BI229" s="73" t="e">
        <f t="shared" si="216"/>
        <v>#N/A</v>
      </c>
      <c r="BJ229" s="74" t="e">
        <f>SUM($BI$2:BI229)</f>
        <v>#N/A</v>
      </c>
      <c r="BK229" s="72" t="e">
        <f t="shared" si="192"/>
        <v>#N/A</v>
      </c>
      <c r="BL229" s="2" t="e">
        <f>SUM($BK$2:BK229)</f>
        <v>#N/A</v>
      </c>
      <c r="BM229" s="2"/>
      <c r="BN229" s="79" t="e">
        <f t="shared" si="193"/>
        <v>#N/A</v>
      </c>
      <c r="BO229" s="2" t="e">
        <f t="array" ref="BO229">(PRODUCT(AB$2:AB229+1)-1)-(PRODUCT($K$2:$K229+1)-1)</f>
        <v>#N/A</v>
      </c>
      <c r="BP229" s="2" t="e">
        <f t="array" ref="BP229">AJ229-(PRODUCT($K$2:K229+1)-1)</f>
        <v>#N/A</v>
      </c>
      <c r="BQ229" s="2" t="e" cm="1">
        <f t="array" ref="BQ229">AK229-(PRODUCT($L$2:L229+1)-1)</f>
        <v>#N/A</v>
      </c>
      <c r="BR229" s="2" t="e">
        <f t="array" ref="BR229">(PRODUCT(AE$2:AE229+1)-1)-(PRODUCT($K$2:$K229+1)-1)</f>
        <v>#N/A</v>
      </c>
      <c r="BS229" s="2"/>
      <c r="BT229" s="3" t="e">
        <f t="shared" si="194"/>
        <v>#N/A</v>
      </c>
      <c r="BU229" s="2" t="e">
        <f t="shared" si="195"/>
        <v>#N/A</v>
      </c>
      <c r="BV229" s="2" t="e">
        <f t="shared" si="196"/>
        <v>#N/A</v>
      </c>
      <c r="BW229" s="2" t="e" cm="1">
        <f t="array" ref="BW229">PRODUCT($BU$2:BU229+1)-1</f>
        <v>#N/A</v>
      </c>
      <c r="BX229" s="2" t="e">
        <f t="array" ref="BX229">BW229-(PRODUCT($K$2:K229+1)-1)</f>
        <v>#N/A</v>
      </c>
      <c r="BY229" s="2" t="e">
        <f t="shared" si="197"/>
        <v>#N/A</v>
      </c>
      <c r="BZ229" s="2"/>
      <c r="CC229" s="3">
        <v>44967</v>
      </c>
      <c r="CD229" s="2">
        <v>5.9469305907189395E-4</v>
      </c>
      <c r="CE229" s="2">
        <v>-3.0521867958299703E-4</v>
      </c>
      <c r="CF229" s="2" t="e">
        <f>NA()</f>
        <v>#N/A</v>
      </c>
      <c r="CG229" s="2">
        <v>-2.4914957059972882E-3</v>
      </c>
      <c r="CH229" s="2">
        <v>-3.2489577318214335E-3</v>
      </c>
      <c r="CJ229" s="9">
        <f t="shared" si="198"/>
        <v>44967</v>
      </c>
      <c r="CK229" s="2">
        <f t="array" ref="CK229">PRODUCT(CD$2:CD229+1)-1</f>
        <v>6.4325445908079981E-3</v>
      </c>
      <c r="CL229" s="2">
        <f t="array" ref="CL229">PRODUCT(CE$2:CE229+1)-1</f>
        <v>-6.3644720702860091E-5</v>
      </c>
      <c r="CM229" s="2"/>
      <c r="CN229" s="2">
        <f t="array" ref="CN229">PRODUCT(CG$2:CG229+1)-1</f>
        <v>-2.9720772144770202E-2</v>
      </c>
      <c r="CO229" s="2">
        <f t="array" ref="CO229">PRODUCT(CH$2:CH229+1)-1</f>
        <v>-4.1210472089674655E-2</v>
      </c>
      <c r="CQ229" s="9">
        <f t="shared" si="199"/>
        <v>44967</v>
      </c>
      <c r="CR229" s="72">
        <f t="shared" si="200"/>
        <v>4.7643016680482653E-2</v>
      </c>
      <c r="CS229" s="72">
        <f t="shared" si="201"/>
        <v>4.1146827368971794E-2</v>
      </c>
      <c r="CT229" s="72"/>
      <c r="CU229" s="72">
        <f t="shared" si="202"/>
        <v>1.1489699944904452E-2</v>
      </c>
      <c r="CV229" s="72"/>
      <c r="CW229" s="3">
        <f t="shared" si="203"/>
        <v>44967</v>
      </c>
      <c r="CX229" s="75">
        <f t="shared" si="217"/>
        <v>96.678021624842799</v>
      </c>
      <c r="CY229" s="75">
        <f t="shared" si="218"/>
        <v>95.45711243382469</v>
      </c>
      <c r="CZ229" s="75">
        <f t="shared" si="219"/>
        <v>101.27901332848769</v>
      </c>
      <c r="DA229" s="72">
        <f>(CZ229/MAX($CZ$2:CZ229))-1</f>
        <v>-2.3802986105744273E-3</v>
      </c>
      <c r="DC229" s="3">
        <f t="shared" si="204"/>
        <v>44967</v>
      </c>
      <c r="DD229" s="2">
        <f t="shared" si="205"/>
        <v>3.8436507908933275E-3</v>
      </c>
      <c r="DE229" s="2">
        <f t="shared" si="206"/>
        <v>2.9437390522384366E-3</v>
      </c>
      <c r="DF229" s="2" t="e">
        <f>NA()</f>
        <v>#N/A</v>
      </c>
      <c r="DG229" s="2">
        <f t="shared" si="207"/>
        <v>7.5746202582414532E-4</v>
      </c>
      <c r="DH229" s="69"/>
      <c r="DI229" s="3">
        <f t="shared" si="245"/>
        <v>44967</v>
      </c>
      <c r="DJ229" s="2">
        <f t="shared" si="246"/>
        <v>4.4406541522681094E-2</v>
      </c>
      <c r="DK229" s="2">
        <f t="shared" si="247"/>
        <v>4.6995876673192834E-2</v>
      </c>
      <c r="DL229" s="2" t="e">
        <f>NA()</f>
        <v>#N/A</v>
      </c>
      <c r="DM229" s="2">
        <f t="shared" si="248"/>
        <v>1.0673305893190918E-2</v>
      </c>
      <c r="DO229" s="2">
        <f t="shared" si="220"/>
        <v>1.5793978559154362E-2</v>
      </c>
      <c r="DP229" s="72">
        <f t="shared" si="221"/>
        <v>7.5746202582414532E-4</v>
      </c>
      <c r="DQ229" s="72">
        <v>1.0999999999999999E-2</v>
      </c>
      <c r="DR229" s="72">
        <f t="shared" si="226"/>
        <v>5.2754803059019181E-4</v>
      </c>
      <c r="DS229" s="2" cm="1">
        <f t="array" ref="DS229">PRODUCT($DR$68:DR229+1)-1</f>
        <v>2.5009942600644486E-3</v>
      </c>
      <c r="DT229" s="2" cm="1">
        <f t="array" ref="DT229">PRODUCT($DP$68:DP229+1)-1</f>
        <v>3.1611982930970228E-3</v>
      </c>
      <c r="DU229" s="72">
        <f>DS229-MAX($DS$68:DS229)</f>
        <v>-1.3834540596127098E-3</v>
      </c>
    </row>
    <row r="230" spans="1:125" x14ac:dyDescent="0.3">
      <c r="A230" s="3" t="e">
        <f t="shared" si="236"/>
        <v>#N/A</v>
      </c>
      <c r="B230" s="47" t="e">
        <f>NA()</f>
        <v>#N/A</v>
      </c>
      <c r="C230" s="2" t="e">
        <f>VLOOKUP(C$1,EMD_Returns!$B:$XFD,MATCH('Headline Attribution'!$B230,EMD_Returns!$8:$8,0)-1,FALSE)/100</f>
        <v>#N/A</v>
      </c>
      <c r="D230" s="2" t="e">
        <f>VLOOKUP(D$1,EMD_Returns!$B:$XFD,MATCH('Headline Attribution'!$B230,EMD_Returns!$8:$8,0)-1,FALSE)/100</f>
        <v>#N/A</v>
      </c>
      <c r="E230" s="2" t="e">
        <f>VLOOKUP(E$1,EMD_Returns!$B:$XFD,MATCH('Headline Attribution'!$B230,EMD_Returns!$8:$8,0)-1,FALSE)/100</f>
        <v>#N/A</v>
      </c>
      <c r="F230" s="2" t="e">
        <f>VLOOKUP(F$1,EMD_Returns!$B:$XFD,MATCH('Headline Attribution'!$B230,EMD_Returns!$8:$8,0)-1,FALSE)/100</f>
        <v>#N/A</v>
      </c>
      <c r="G230" s="2"/>
      <c r="I230" s="9" t="e">
        <f t="shared" si="183"/>
        <v>#N/A</v>
      </c>
      <c r="J230" s="2" t="e">
        <f>VLOOKUP(J$1,EMD_Returns!$B:$XFD,MATCH('Headline Attribution'!$B230,EMD_Returns!$8:$8,0)-1,FALSE)/100</f>
        <v>#N/A</v>
      </c>
      <c r="K230" s="85" t="e">
        <f>VLOOKUP(K$1,EMD_Returns!$B:$XFD,MATCH('Headline Attribution'!$B230,EMD_Returns!$32:$32,0)-1,FALSE)/100</f>
        <v>#N/A</v>
      </c>
      <c r="L230" s="2">
        <f t="shared" si="237"/>
        <v>0</v>
      </c>
      <c r="M230" s="2" t="e">
        <f t="shared" si="238"/>
        <v>#N/A</v>
      </c>
      <c r="N230" s="2" t="e">
        <f t="shared" si="239"/>
        <v>#N/A</v>
      </c>
      <c r="O230" s="2" t="e">
        <f t="array" ref="O230">(PRODUCT($J$2:J230+1))-1</f>
        <v>#N/A</v>
      </c>
      <c r="P230" s="2" t="e">
        <f t="array" ref="P230">(PRODUCT($K$2:K230+1))-1</f>
        <v>#N/A</v>
      </c>
      <c r="Q230" s="69" t="e">
        <f t="shared" si="240"/>
        <v>#N/A</v>
      </c>
      <c r="R230" s="69" t="e">
        <f t="shared" si="241"/>
        <v>#N/A</v>
      </c>
      <c r="T230" s="3" t="e">
        <f t="shared" si="184"/>
        <v>#N/A</v>
      </c>
      <c r="U230" s="70" t="e">
        <f>VLOOKUP(U$1,Market_Values!B:XFD,MATCH('Headline Attribution'!$B230,EMD_Returns!$8:$8,0)-1,FALSE)</f>
        <v>#N/A</v>
      </c>
      <c r="V230" s="70" t="e">
        <f>VLOOKUP(V$1,Market_Values!$B:$XFD,MATCH('Headline Attribution'!$B230,EMD_Returns!$8:$8,0)-1,FALSE)</f>
        <v>#N/A</v>
      </c>
      <c r="W230" s="70" t="e">
        <f>VLOOKUP(W$1,Market_Values!$B:$XFD,MATCH('Headline Attribution'!$B230,EMD_Returns!$8:$8,0)-1,FALSE)</f>
        <v>#N/A</v>
      </c>
      <c r="X230" s="70" t="e">
        <f>VLOOKUP(X$1,Market_Values!$B:$XFD,MATCH('Headline Attribution'!$B230,EMD_Returns!$8:$8,0)-1,FALSE)</f>
        <v>#N/A</v>
      </c>
      <c r="Y230" s="70"/>
      <c r="Z230" s="71"/>
      <c r="AA230" s="3" t="e">
        <f t="shared" si="185"/>
        <v>#N/A</v>
      </c>
      <c r="AB230" s="72" t="e">
        <f t="shared" si="208"/>
        <v>#N/A</v>
      </c>
      <c r="AC230" s="72" t="e">
        <f t="shared" si="209"/>
        <v>#N/A</v>
      </c>
      <c r="AD230" s="72" t="e">
        <f t="shared" si="210"/>
        <v>#N/A</v>
      </c>
      <c r="AE230" s="72" t="e">
        <f t="shared" si="211"/>
        <v>#N/A</v>
      </c>
      <c r="AF230" s="72"/>
      <c r="AG230" s="2"/>
      <c r="AH230" s="9" t="e">
        <f t="shared" si="186"/>
        <v>#N/A</v>
      </c>
      <c r="AI230" s="2" t="e">
        <f t="array" ref="AI230">PRODUCT(AB$2:AB230+1)-1</f>
        <v>#N/A</v>
      </c>
      <c r="AJ230" s="2" t="e">
        <f t="array" ref="AJ230">PRODUCT($AC$2:AC230+1)-1</f>
        <v>#N/A</v>
      </c>
      <c r="AK230" s="2" t="e" cm="1">
        <f t="array" ref="AK230">PRODUCT($AD$119:AD230+1)-1</f>
        <v>#N/A</v>
      </c>
      <c r="AL230" s="2" t="e">
        <f t="array" ref="AL230">PRODUCT(AE$2:AE230+1)-1</f>
        <v>#N/A</v>
      </c>
      <c r="AM230" s="2"/>
      <c r="AN230" s="2"/>
      <c r="AO230" s="3" t="e">
        <f t="shared" si="187"/>
        <v>#N/A</v>
      </c>
      <c r="AP230" s="2" t="e">
        <f t="shared" si="212"/>
        <v>#N/A</v>
      </c>
      <c r="AQ230" s="2">
        <f t="shared" si="188"/>
        <v>0</v>
      </c>
      <c r="AR230" s="2" t="e">
        <f t="shared" si="213"/>
        <v>#N/A</v>
      </c>
      <c r="AS230" s="2" t="e">
        <f t="shared" si="242"/>
        <v>#N/A</v>
      </c>
      <c r="AT230" s="2" t="e">
        <f t="array" ref="AT230">PRODUCT($AP$2:AP230+1)-1</f>
        <v>#N/A</v>
      </c>
      <c r="AU230" s="2" t="e">
        <f t="shared" si="189"/>
        <v>#N/A</v>
      </c>
      <c r="AV230" s="69" t="e">
        <f t="shared" si="243"/>
        <v>#N/A</v>
      </c>
      <c r="AW230" s="69" t="e">
        <f t="shared" si="190"/>
        <v>#N/A</v>
      </c>
      <c r="AX230" s="2"/>
      <c r="AY230" s="2" t="e">
        <f t="shared" si="222"/>
        <v>#N/A</v>
      </c>
      <c r="AZ230" s="2" t="e">
        <f t="shared" si="223"/>
        <v>#N/A</v>
      </c>
      <c r="BA230" s="2" t="e">
        <f t="shared" si="244"/>
        <v>#N/A</v>
      </c>
      <c r="BB230" s="2" t="e">
        <f t="shared" si="224"/>
        <v>#N/A</v>
      </c>
      <c r="BC230" s="2"/>
      <c r="BD230" s="78" t="e">
        <f t="shared" si="191"/>
        <v>#N/A</v>
      </c>
      <c r="BE230" s="2" t="e">
        <f t="shared" si="225"/>
        <v>#N/A</v>
      </c>
      <c r="BF230" s="72" t="e">
        <f t="shared" si="214"/>
        <v>#N/A</v>
      </c>
      <c r="BG230" s="2" t="e" cm="1">
        <f t="array" ref="BG230">(PRODUCT(BF$2:BF230+1))-1</f>
        <v>#N/A</v>
      </c>
      <c r="BH230" s="72" t="e">
        <f t="shared" si="215"/>
        <v>#N/A</v>
      </c>
      <c r="BI230" s="73" t="e">
        <f t="shared" si="216"/>
        <v>#N/A</v>
      </c>
      <c r="BJ230" s="74" t="e">
        <f>SUM($BI$2:BI230)</f>
        <v>#N/A</v>
      </c>
      <c r="BK230" s="72" t="e">
        <f t="shared" si="192"/>
        <v>#N/A</v>
      </c>
      <c r="BL230" s="2" t="e">
        <f>SUM($BK$2:BK230)</f>
        <v>#N/A</v>
      </c>
      <c r="BM230" s="2"/>
      <c r="BN230" s="79" t="e">
        <f t="shared" si="193"/>
        <v>#N/A</v>
      </c>
      <c r="BO230" s="2" t="e">
        <f t="array" ref="BO230">(PRODUCT(AB$2:AB230+1)-1)-(PRODUCT($K$2:$K230+1)-1)</f>
        <v>#N/A</v>
      </c>
      <c r="BP230" s="2" t="e">
        <f t="array" ref="BP230">AJ230-(PRODUCT($K$2:K230+1)-1)</f>
        <v>#N/A</v>
      </c>
      <c r="BQ230" s="2" t="e" cm="1">
        <f t="array" ref="BQ230">AK230-(PRODUCT($L$2:L230+1)-1)</f>
        <v>#N/A</v>
      </c>
      <c r="BR230" s="2" t="e">
        <f t="array" ref="BR230">(PRODUCT(AE$2:AE230+1)-1)-(PRODUCT($K$2:$K230+1)-1)</f>
        <v>#N/A</v>
      </c>
      <c r="BS230" s="2"/>
      <c r="BT230" s="3" t="e">
        <f t="shared" si="194"/>
        <v>#N/A</v>
      </c>
      <c r="BU230" s="2" t="e">
        <f t="shared" si="195"/>
        <v>#N/A</v>
      </c>
      <c r="BV230" s="2" t="e">
        <f t="shared" si="196"/>
        <v>#N/A</v>
      </c>
      <c r="BW230" s="2" t="e" cm="1">
        <f t="array" ref="BW230">PRODUCT($BU$2:BU230+1)-1</f>
        <v>#N/A</v>
      </c>
      <c r="BX230" s="2" t="e">
        <f t="array" ref="BX230">BW230-(PRODUCT($K$2:K230+1)-1)</f>
        <v>#N/A</v>
      </c>
      <c r="BY230" s="2" t="e">
        <f t="shared" si="197"/>
        <v>#N/A</v>
      </c>
      <c r="BZ230" s="2"/>
      <c r="CC230" s="3">
        <v>44970</v>
      </c>
      <c r="CD230" s="2">
        <v>6.7214231720007503E-3</v>
      </c>
      <c r="CE230" s="2">
        <v>5.8663287838129899E-3</v>
      </c>
      <c r="CF230" s="2" t="e">
        <f>NA()</f>
        <v>#N/A</v>
      </c>
      <c r="CG230" s="2">
        <v>6.9626938958475305E-3</v>
      </c>
      <c r="CH230" s="2">
        <v>6.894707691132318E-3</v>
      </c>
      <c r="CJ230" s="9">
        <f t="shared" si="198"/>
        <v>44970</v>
      </c>
      <c r="CK230" s="2">
        <f t="array" ref="CK230">PRODUCT(CD$2:CD230+1)-1</f>
        <v>1.3197203617076436E-2</v>
      </c>
      <c r="CL230" s="2">
        <f t="array" ref="CL230">PRODUCT(CE$2:CE230+1)-1</f>
        <v>5.8023107022531217E-3</v>
      </c>
      <c r="CM230" s="2"/>
      <c r="CN230" s="2">
        <f t="array" ref="CN230">PRODUCT(CG$2:CG230+1)-1</f>
        <v>-2.2965014887714852E-2</v>
      </c>
      <c r="CO230" s="2">
        <f t="array" ref="CO230">PRODUCT(CH$2:CH230+1)-1</f>
        <v>-3.4599898557414188E-2</v>
      </c>
      <c r="CQ230" s="9">
        <f t="shared" si="199"/>
        <v>44970</v>
      </c>
      <c r="CR230" s="72">
        <f t="shared" si="200"/>
        <v>4.7797102174490624E-2</v>
      </c>
      <c r="CS230" s="72">
        <f t="shared" si="201"/>
        <v>4.040220925966731E-2</v>
      </c>
      <c r="CT230" s="72"/>
      <c r="CU230" s="72">
        <f t="shared" si="202"/>
        <v>1.1634883669699336E-2</v>
      </c>
      <c r="CV230" s="72"/>
      <c r="CW230" s="3">
        <f t="shared" si="203"/>
        <v>44970</v>
      </c>
      <c r="CX230" s="75">
        <f t="shared" si="217"/>
        <v>97.351161095872712</v>
      </c>
      <c r="CY230" s="75">
        <f t="shared" si="218"/>
        <v>96.11526132109546</v>
      </c>
      <c r="CZ230" s="75">
        <f t="shared" si="219"/>
        <v>101.2858517552675</v>
      </c>
      <c r="DA230" s="72">
        <f>(CZ230/MAX($CZ$2:CZ230))-1</f>
        <v>-2.3129386604936464E-3</v>
      </c>
      <c r="DC230" s="3">
        <f t="shared" si="204"/>
        <v>44970</v>
      </c>
      <c r="DD230" s="2">
        <f t="shared" si="205"/>
        <v>-1.7328451913156771E-4</v>
      </c>
      <c r="DE230" s="2">
        <f t="shared" si="206"/>
        <v>-1.0283789073193281E-3</v>
      </c>
      <c r="DF230" s="2" t="e">
        <f>NA()</f>
        <v>#N/A</v>
      </c>
      <c r="DG230" s="2">
        <f t="shared" si="207"/>
        <v>6.7986204715212578E-5</v>
      </c>
      <c r="DH230" s="69"/>
      <c r="DI230" s="3">
        <f t="shared" si="245"/>
        <v>44970</v>
      </c>
      <c r="DJ230" s="2">
        <f t="shared" si="246"/>
        <v>4.3389425027795393E-2</v>
      </c>
      <c r="DK230" s="2">
        <f t="shared" si="247"/>
        <v>4.6042720820214503E-2</v>
      </c>
      <c r="DL230" s="2" t="e">
        <f>NA()</f>
        <v>#N/A</v>
      </c>
      <c r="DM230" s="2">
        <f t="shared" si="248"/>
        <v>1.006520176863843E-2</v>
      </c>
      <c r="DO230" s="2">
        <f t="shared" si="220"/>
        <v>1.4557793686123846E-2</v>
      </c>
      <c r="DP230" s="72">
        <f t="shared" si="221"/>
        <v>6.7986204715212578E-5</v>
      </c>
      <c r="DQ230" s="72">
        <v>1.0999999999999999E-2</v>
      </c>
      <c r="DR230" s="72">
        <f t="shared" si="226"/>
        <v>5.13709884884665E-5</v>
      </c>
      <c r="DS230" s="2" cm="1">
        <f t="array" ref="DS230">PRODUCT($DR$68:DR230+1)-1</f>
        <v>2.5524937271002024E-3</v>
      </c>
      <c r="DT230" s="2" cm="1">
        <f t="array" ref="DT230">PRODUCT($DP$68:DP230+1)-1</f>
        <v>3.2293994156866734E-3</v>
      </c>
      <c r="DU230" s="72">
        <f>DS230-MAX($DS$68:DS230)</f>
        <v>-1.331954592576956E-3</v>
      </c>
    </row>
    <row r="231" spans="1:125" x14ac:dyDescent="0.3">
      <c r="A231" s="3" t="e">
        <f t="shared" si="236"/>
        <v>#N/A</v>
      </c>
      <c r="B231" s="47" t="e">
        <f>NA()</f>
        <v>#N/A</v>
      </c>
      <c r="C231" s="2" t="e">
        <f>VLOOKUP(C$1,EMD_Returns!$B:$XFD,MATCH('Headline Attribution'!$B231,EMD_Returns!$8:$8,0)-1,FALSE)/100</f>
        <v>#N/A</v>
      </c>
      <c r="D231" s="2" t="e">
        <f>VLOOKUP(D$1,EMD_Returns!$B:$XFD,MATCH('Headline Attribution'!$B231,EMD_Returns!$8:$8,0)-1,FALSE)/100</f>
        <v>#N/A</v>
      </c>
      <c r="E231" s="2" t="e">
        <f>VLOOKUP(E$1,EMD_Returns!$B:$XFD,MATCH('Headline Attribution'!$B231,EMD_Returns!$8:$8,0)-1,FALSE)/100</f>
        <v>#N/A</v>
      </c>
      <c r="F231" s="2" t="e">
        <f>VLOOKUP(F$1,EMD_Returns!$B:$XFD,MATCH('Headline Attribution'!$B231,EMD_Returns!$8:$8,0)-1,FALSE)/100</f>
        <v>#N/A</v>
      </c>
      <c r="G231" s="2"/>
      <c r="I231" s="9" t="e">
        <f t="shared" si="183"/>
        <v>#N/A</v>
      </c>
      <c r="J231" s="2" t="e">
        <f>VLOOKUP(J$1,EMD_Returns!$B:$XFD,MATCH('Headline Attribution'!$B231,EMD_Returns!$8:$8,0)-1,FALSE)/100</f>
        <v>#N/A</v>
      </c>
      <c r="K231" s="85" t="e">
        <f>VLOOKUP(K$1,EMD_Returns!$B:$XFD,MATCH('Headline Attribution'!$B231,EMD_Returns!$32:$32,0)-1,FALSE)/100</f>
        <v>#N/A</v>
      </c>
      <c r="L231" s="2">
        <f t="shared" si="237"/>
        <v>0</v>
      </c>
      <c r="M231" s="2" t="e">
        <f t="shared" si="238"/>
        <v>#N/A</v>
      </c>
      <c r="N231" s="2" t="e">
        <f t="shared" si="239"/>
        <v>#N/A</v>
      </c>
      <c r="O231" s="2" t="e">
        <f t="array" ref="O231">(PRODUCT($J$2:J231+1))-1</f>
        <v>#N/A</v>
      </c>
      <c r="P231" s="2" t="e">
        <f t="array" ref="P231">(PRODUCT($K$2:K231+1))-1</f>
        <v>#N/A</v>
      </c>
      <c r="Q231" s="69" t="e">
        <f t="shared" si="240"/>
        <v>#N/A</v>
      </c>
      <c r="R231" s="69" t="e">
        <f t="shared" si="241"/>
        <v>#N/A</v>
      </c>
      <c r="T231" s="3" t="e">
        <f t="shared" si="184"/>
        <v>#N/A</v>
      </c>
      <c r="U231" s="70" t="e">
        <f>VLOOKUP(U$1,Market_Values!B:XFD,MATCH('Headline Attribution'!$B231,EMD_Returns!$8:$8,0)-1,FALSE)</f>
        <v>#N/A</v>
      </c>
      <c r="V231" s="70" t="e">
        <f>VLOOKUP(V$1,Market_Values!$B:$XFD,MATCH('Headline Attribution'!$B231,EMD_Returns!$8:$8,0)-1,FALSE)</f>
        <v>#N/A</v>
      </c>
      <c r="W231" s="70" t="e">
        <f>VLOOKUP(W$1,Market_Values!$B:$XFD,MATCH('Headline Attribution'!$B231,EMD_Returns!$8:$8,0)-1,FALSE)</f>
        <v>#N/A</v>
      </c>
      <c r="X231" s="70" t="e">
        <f>VLOOKUP(X$1,Market_Values!$B:$XFD,MATCH('Headline Attribution'!$B231,EMD_Returns!$8:$8,0)-1,FALSE)</f>
        <v>#N/A</v>
      </c>
      <c r="Y231" s="70"/>
      <c r="Z231" s="71"/>
      <c r="AA231" s="3" t="e">
        <f t="shared" si="185"/>
        <v>#N/A</v>
      </c>
      <c r="AB231" s="72" t="e">
        <f t="shared" si="208"/>
        <v>#N/A</v>
      </c>
      <c r="AC231" s="72" t="e">
        <f t="shared" si="209"/>
        <v>#N/A</v>
      </c>
      <c r="AD231" s="72" t="e">
        <f t="shared" si="210"/>
        <v>#N/A</v>
      </c>
      <c r="AE231" s="72" t="e">
        <f t="shared" si="211"/>
        <v>#N/A</v>
      </c>
      <c r="AF231" s="72"/>
      <c r="AG231" s="2"/>
      <c r="AH231" s="9" t="e">
        <f t="shared" si="186"/>
        <v>#N/A</v>
      </c>
      <c r="AI231" s="2" t="e">
        <f t="array" ref="AI231">PRODUCT(AB$2:AB231+1)-1</f>
        <v>#N/A</v>
      </c>
      <c r="AJ231" s="2" t="e">
        <f t="array" ref="AJ231">PRODUCT($AC$2:AC231+1)-1</f>
        <v>#N/A</v>
      </c>
      <c r="AK231" s="2" t="e" cm="1">
        <f t="array" ref="AK231">PRODUCT($AD$119:AD231+1)-1</f>
        <v>#N/A</v>
      </c>
      <c r="AL231" s="2" t="e">
        <f t="array" ref="AL231">PRODUCT(AE$2:AE231+1)-1</f>
        <v>#N/A</v>
      </c>
      <c r="AM231" s="2"/>
      <c r="AN231" s="2"/>
      <c r="AO231" s="3" t="e">
        <f t="shared" si="187"/>
        <v>#N/A</v>
      </c>
      <c r="AP231" s="2" t="e">
        <f t="shared" si="212"/>
        <v>#N/A</v>
      </c>
      <c r="AQ231" s="2">
        <f t="shared" si="188"/>
        <v>0</v>
      </c>
      <c r="AR231" s="2" t="e">
        <f t="shared" si="213"/>
        <v>#N/A</v>
      </c>
      <c r="AS231" s="2" t="e">
        <f t="shared" si="242"/>
        <v>#N/A</v>
      </c>
      <c r="AT231" s="2" t="e">
        <f t="array" ref="AT231">PRODUCT($AP$2:AP231+1)-1</f>
        <v>#N/A</v>
      </c>
      <c r="AU231" s="2" t="e">
        <f t="shared" si="189"/>
        <v>#N/A</v>
      </c>
      <c r="AV231" s="69" t="e">
        <f t="shared" si="243"/>
        <v>#N/A</v>
      </c>
      <c r="AW231" s="69" t="e">
        <f t="shared" si="190"/>
        <v>#N/A</v>
      </c>
      <c r="AX231" s="2"/>
      <c r="AY231" s="2" t="e">
        <f t="shared" si="222"/>
        <v>#N/A</v>
      </c>
      <c r="AZ231" s="2" t="e">
        <f t="shared" si="223"/>
        <v>#N/A</v>
      </c>
      <c r="BA231" s="2" t="e">
        <f t="shared" si="244"/>
        <v>#N/A</v>
      </c>
      <c r="BB231" s="2" t="e">
        <f t="shared" si="224"/>
        <v>#N/A</v>
      </c>
      <c r="BC231" s="2"/>
      <c r="BD231" s="78" t="e">
        <f t="shared" si="191"/>
        <v>#N/A</v>
      </c>
      <c r="BE231" s="2" t="e">
        <f t="shared" si="225"/>
        <v>#N/A</v>
      </c>
      <c r="BF231" s="72" t="e">
        <f t="shared" si="214"/>
        <v>#N/A</v>
      </c>
      <c r="BG231" s="2" t="e" cm="1">
        <f t="array" ref="BG231">(PRODUCT(BF$2:BF231+1))-1</f>
        <v>#N/A</v>
      </c>
      <c r="BH231" s="72" t="e">
        <f t="shared" si="215"/>
        <v>#N/A</v>
      </c>
      <c r="BI231" s="73" t="e">
        <f t="shared" si="216"/>
        <v>#N/A</v>
      </c>
      <c r="BJ231" s="74" t="e">
        <f>SUM($BI$2:BI231)</f>
        <v>#N/A</v>
      </c>
      <c r="BK231" s="72" t="e">
        <f t="shared" si="192"/>
        <v>#N/A</v>
      </c>
      <c r="BL231" s="2" t="e">
        <f>SUM($BK$2:BK231)</f>
        <v>#N/A</v>
      </c>
      <c r="BM231" s="2"/>
      <c r="BN231" s="79" t="e">
        <f t="shared" si="193"/>
        <v>#N/A</v>
      </c>
      <c r="BO231" s="2" t="e">
        <f t="array" ref="BO231">(PRODUCT(AB$2:AB231+1)-1)-(PRODUCT($K$2:$K231+1)-1)</f>
        <v>#N/A</v>
      </c>
      <c r="BP231" s="2" t="e">
        <f t="array" ref="BP231">AJ231-(PRODUCT($K$2:K231+1)-1)</f>
        <v>#N/A</v>
      </c>
      <c r="BQ231" s="2" t="e" cm="1">
        <f t="array" ref="BQ231">AK231-(PRODUCT($L$2:L231+1)-1)</f>
        <v>#N/A</v>
      </c>
      <c r="BR231" s="2" t="e">
        <f t="array" ref="BR231">(PRODUCT(AE$2:AE231+1)-1)-(PRODUCT($K$2:$K231+1)-1)</f>
        <v>#N/A</v>
      </c>
      <c r="BS231" s="2"/>
      <c r="BT231" s="3" t="e">
        <f t="shared" si="194"/>
        <v>#N/A</v>
      </c>
      <c r="BU231" s="2" t="e">
        <f t="shared" si="195"/>
        <v>#N/A</v>
      </c>
      <c r="BV231" s="2" t="e">
        <f t="shared" si="196"/>
        <v>#N/A</v>
      </c>
      <c r="BW231" s="2" t="e" cm="1">
        <f t="array" ref="BW231">PRODUCT($BU$2:BU231+1)-1</f>
        <v>#N/A</v>
      </c>
      <c r="BX231" s="2" t="e">
        <f t="array" ref="BX231">BW231-(PRODUCT($K$2:K231+1)-1)</f>
        <v>#N/A</v>
      </c>
      <c r="BY231" s="2" t="e">
        <f t="shared" si="197"/>
        <v>#N/A</v>
      </c>
      <c r="BZ231" s="2"/>
      <c r="CC231" s="3">
        <v>44971</v>
      </c>
      <c r="CD231" s="2">
        <v>2.6929684171614898E-3</v>
      </c>
      <c r="CE231" s="2">
        <v>1.1640662871952299E-3</v>
      </c>
      <c r="CF231" s="2" t="e">
        <f>NA()</f>
        <v>#N/A</v>
      </c>
      <c r="CG231" s="2">
        <v>1.4320097130981757E-3</v>
      </c>
      <c r="CH231" s="2">
        <v>9.3576125442584868E-4</v>
      </c>
      <c r="CJ231" s="9">
        <f t="shared" si="198"/>
        <v>44971</v>
      </c>
      <c r="CK231" s="2">
        <f t="array" ref="CK231">PRODUCT(CD$2:CD231+1)-1</f>
        <v>1.592571168677348E-2</v>
      </c>
      <c r="CL231" s="2">
        <f t="array" ref="CL231">PRODUCT(CE$2:CE231+1)-1</f>
        <v>6.9731312637246745E-3</v>
      </c>
      <c r="CM231" s="2"/>
      <c r="CN231" s="2">
        <f t="array" ref="CN231">PRODUCT(CG$2:CG231+1)-1</f>
        <v>-2.1565891298997331E-2</v>
      </c>
      <c r="CO231" s="2">
        <f t="array" ref="CO231">PRODUCT(CH$2:CH231+1)-1</f>
        <v>-3.3696514547465473E-2</v>
      </c>
      <c r="CQ231" s="9">
        <f t="shared" si="199"/>
        <v>44971</v>
      </c>
      <c r="CR231" s="72">
        <f t="shared" si="200"/>
        <v>4.9622226234238953E-2</v>
      </c>
      <c r="CS231" s="72">
        <f t="shared" si="201"/>
        <v>4.0669645811190147E-2</v>
      </c>
      <c r="CT231" s="72"/>
      <c r="CU231" s="72">
        <f t="shared" si="202"/>
        <v>1.2130623248468142E-2</v>
      </c>
      <c r="CV231" s="72"/>
      <c r="CW231" s="3">
        <f t="shared" si="203"/>
        <v>44971</v>
      </c>
      <c r="CX231" s="75">
        <f t="shared" si="217"/>
        <v>97.490568904143387</v>
      </c>
      <c r="CY231" s="75">
        <f t="shared" si="218"/>
        <v>96.20520225859876</v>
      </c>
      <c r="CZ231" s="75">
        <f t="shared" si="219"/>
        <v>101.33606771293881</v>
      </c>
      <c r="DA231" s="72">
        <f>(CZ231/MAX($CZ$2:CZ231))-1</f>
        <v>-1.8183008569582215E-3</v>
      </c>
      <c r="DC231" s="3">
        <f t="shared" si="204"/>
        <v>44971</v>
      </c>
      <c r="DD231" s="2">
        <f t="shared" si="205"/>
        <v>1.7572071627356411E-3</v>
      </c>
      <c r="DE231" s="2">
        <f t="shared" si="206"/>
        <v>2.2830503276938122E-4</v>
      </c>
      <c r="DF231" s="2" t="e">
        <f>NA()</f>
        <v>#N/A</v>
      </c>
      <c r="DG231" s="2">
        <f t="shared" si="207"/>
        <v>4.9624845867232703E-4</v>
      </c>
      <c r="DH231" s="69"/>
      <c r="DI231" s="3">
        <f t="shared" si="245"/>
        <v>44971</v>
      </c>
      <c r="DJ231" s="2">
        <f t="shared" si="246"/>
        <v>4.3681277953016379E-2</v>
      </c>
      <c r="DK231" s="2">
        <f t="shared" si="247"/>
        <v>4.5711887966788101E-2</v>
      </c>
      <c r="DL231" s="2" t="e">
        <f>NA()</f>
        <v>#N/A</v>
      </c>
      <c r="DM231" s="2">
        <f t="shared" si="248"/>
        <v>1.0160234639084997E-2</v>
      </c>
      <c r="DO231" s="2">
        <f t="shared" si="220"/>
        <v>1.3294879291940285E-2</v>
      </c>
      <c r="DP231" s="72">
        <f t="shared" si="221"/>
        <v>4.9624845867232703E-4</v>
      </c>
      <c r="DQ231" s="72">
        <v>1.0999999999999999E-2</v>
      </c>
      <c r="DR231" s="72">
        <f t="shared" si="226"/>
        <v>4.1058913928649417E-4</v>
      </c>
      <c r="DS231" s="2" cm="1">
        <f t="array" ref="DS231">PRODUCT($DR$68:DR231+1)-1</f>
        <v>2.9641308925891785E-3</v>
      </c>
      <c r="DT231" s="2" cm="1">
        <f t="array" ref="DT231">PRODUCT($DP$68:DP231+1)-1</f>
        <v>3.7272504588414801E-3</v>
      </c>
      <c r="DU231" s="72">
        <f>DS231-MAX($DS$68:DS231)</f>
        <v>-9.2031742708797992E-4</v>
      </c>
    </row>
    <row r="232" spans="1:125" x14ac:dyDescent="0.3">
      <c r="A232" s="3" t="e">
        <f t="shared" si="236"/>
        <v>#N/A</v>
      </c>
      <c r="B232" s="47" t="e">
        <f>NA()</f>
        <v>#N/A</v>
      </c>
      <c r="C232" s="2" t="e">
        <f>VLOOKUP(C$1,EMD_Returns!$B:$XFD,MATCH('Headline Attribution'!$B232,EMD_Returns!$8:$8,0)-1,FALSE)/100</f>
        <v>#N/A</v>
      </c>
      <c r="D232" s="2" t="e">
        <f>VLOOKUP(D$1,EMD_Returns!$B:$XFD,MATCH('Headline Attribution'!$B232,EMD_Returns!$8:$8,0)-1,FALSE)/100</f>
        <v>#N/A</v>
      </c>
      <c r="E232" s="2" t="e">
        <f>VLOOKUP(E$1,EMD_Returns!$B:$XFD,MATCH('Headline Attribution'!$B232,EMD_Returns!$8:$8,0)-1,FALSE)/100</f>
        <v>#N/A</v>
      </c>
      <c r="F232" s="2" t="e">
        <f>VLOOKUP(F$1,EMD_Returns!$B:$XFD,MATCH('Headline Attribution'!$B232,EMD_Returns!$8:$8,0)-1,FALSE)/100</f>
        <v>#N/A</v>
      </c>
      <c r="G232" s="2"/>
      <c r="I232" s="9" t="e">
        <f t="shared" si="183"/>
        <v>#N/A</v>
      </c>
      <c r="J232" s="2" t="e">
        <f>VLOOKUP(J$1,EMD_Returns!$B:$XFD,MATCH('Headline Attribution'!$B232,EMD_Returns!$8:$8,0)-1,FALSE)/100</f>
        <v>#N/A</v>
      </c>
      <c r="K232" s="85" t="e">
        <f>VLOOKUP(K$1,EMD_Returns!$B:$XFD,MATCH('Headline Attribution'!$B232,EMD_Returns!$32:$32,0)-1,FALSE)/100</f>
        <v>#N/A</v>
      </c>
      <c r="L232" s="2">
        <f t="shared" si="237"/>
        <v>0</v>
      </c>
      <c r="M232" s="2" t="e">
        <f t="shared" si="238"/>
        <v>#N/A</v>
      </c>
      <c r="N232" s="2" t="e">
        <f t="shared" si="239"/>
        <v>#N/A</v>
      </c>
      <c r="O232" s="2" t="e">
        <f t="array" ref="O232">(PRODUCT($J$2:J232+1))-1</f>
        <v>#N/A</v>
      </c>
      <c r="P232" s="2" t="e">
        <f t="array" ref="P232">(PRODUCT($K$2:K232+1))-1</f>
        <v>#N/A</v>
      </c>
      <c r="Q232" s="69" t="e">
        <f t="shared" si="240"/>
        <v>#N/A</v>
      </c>
      <c r="R232" s="69" t="e">
        <f t="shared" si="241"/>
        <v>#N/A</v>
      </c>
      <c r="T232" s="3" t="e">
        <f t="shared" si="184"/>
        <v>#N/A</v>
      </c>
      <c r="U232" s="70" t="e">
        <f>VLOOKUP(U$1,Market_Values!B:XFD,MATCH('Headline Attribution'!$B232,EMD_Returns!$8:$8,0)-1,FALSE)</f>
        <v>#N/A</v>
      </c>
      <c r="V232" s="70" t="e">
        <f>VLOOKUP(V$1,Market_Values!$B:$XFD,MATCH('Headline Attribution'!$B232,EMD_Returns!$8:$8,0)-1,FALSE)</f>
        <v>#N/A</v>
      </c>
      <c r="W232" s="70" t="e">
        <f>VLOOKUP(W$1,Market_Values!$B:$XFD,MATCH('Headline Attribution'!$B232,EMD_Returns!$8:$8,0)-1,FALSE)</f>
        <v>#N/A</v>
      </c>
      <c r="X232" s="70" t="e">
        <f>VLOOKUP(X$1,Market_Values!$B:$XFD,MATCH('Headline Attribution'!$B232,EMD_Returns!$8:$8,0)-1,FALSE)</f>
        <v>#N/A</v>
      </c>
      <c r="Y232" s="70"/>
      <c r="Z232" s="71"/>
      <c r="AA232" s="3" t="e">
        <f t="shared" si="185"/>
        <v>#N/A</v>
      </c>
      <c r="AB232" s="72" t="e">
        <f t="shared" si="208"/>
        <v>#N/A</v>
      </c>
      <c r="AC232" s="72" t="e">
        <f t="shared" si="209"/>
        <v>#N/A</v>
      </c>
      <c r="AD232" s="72" t="e">
        <f t="shared" si="210"/>
        <v>#N/A</v>
      </c>
      <c r="AE232" s="72" t="e">
        <f t="shared" si="211"/>
        <v>#N/A</v>
      </c>
      <c r="AF232" s="72"/>
      <c r="AG232" s="2"/>
      <c r="AH232" s="9" t="e">
        <f t="shared" si="186"/>
        <v>#N/A</v>
      </c>
      <c r="AI232" s="2" t="e">
        <f t="array" ref="AI232">PRODUCT(AB$2:AB232+1)-1</f>
        <v>#N/A</v>
      </c>
      <c r="AJ232" s="2" t="e">
        <f t="array" ref="AJ232">PRODUCT($AC$2:AC232+1)-1</f>
        <v>#N/A</v>
      </c>
      <c r="AK232" s="2" t="e" cm="1">
        <f t="array" ref="AK232">PRODUCT($AD$119:AD232+1)-1</f>
        <v>#N/A</v>
      </c>
      <c r="AL232" s="2" t="e">
        <f t="array" ref="AL232">PRODUCT(AE$2:AE232+1)-1</f>
        <v>#N/A</v>
      </c>
      <c r="AM232" s="2"/>
      <c r="AN232" s="2"/>
      <c r="AO232" s="3" t="e">
        <f t="shared" si="187"/>
        <v>#N/A</v>
      </c>
      <c r="AP232" s="2" t="e">
        <f t="shared" si="212"/>
        <v>#N/A</v>
      </c>
      <c r="AQ232" s="2">
        <f t="shared" si="188"/>
        <v>0</v>
      </c>
      <c r="AR232" s="2" t="e">
        <f t="shared" si="213"/>
        <v>#N/A</v>
      </c>
      <c r="AS232" s="2" t="e">
        <f t="shared" si="242"/>
        <v>#N/A</v>
      </c>
      <c r="AT232" s="2" t="e">
        <f t="array" ref="AT232">PRODUCT($AP$2:AP232+1)-1</f>
        <v>#N/A</v>
      </c>
      <c r="AU232" s="2" t="e">
        <f t="shared" si="189"/>
        <v>#N/A</v>
      </c>
      <c r="AV232" s="69" t="e">
        <f t="shared" si="243"/>
        <v>#N/A</v>
      </c>
      <c r="AW232" s="69" t="e">
        <f t="shared" si="190"/>
        <v>#N/A</v>
      </c>
      <c r="AX232" s="2"/>
      <c r="AY232" s="2" t="e">
        <f t="shared" si="222"/>
        <v>#N/A</v>
      </c>
      <c r="AZ232" s="2" t="e">
        <f t="shared" si="223"/>
        <v>#N/A</v>
      </c>
      <c r="BA232" s="2" t="e">
        <f t="shared" si="244"/>
        <v>#N/A</v>
      </c>
      <c r="BB232" s="2" t="e">
        <f t="shared" si="224"/>
        <v>#N/A</v>
      </c>
      <c r="BC232" s="2"/>
      <c r="BD232" s="78" t="e">
        <f t="shared" si="191"/>
        <v>#N/A</v>
      </c>
      <c r="BE232" s="2" t="e">
        <f t="shared" si="225"/>
        <v>#N/A</v>
      </c>
      <c r="BF232" s="72" t="e">
        <f t="shared" si="214"/>
        <v>#N/A</v>
      </c>
      <c r="BG232" s="2" t="e" cm="1">
        <f t="array" ref="BG232">(PRODUCT(BF$2:BF232+1))-1</f>
        <v>#N/A</v>
      </c>
      <c r="BH232" s="72" t="e">
        <f t="shared" si="215"/>
        <v>#N/A</v>
      </c>
      <c r="BI232" s="73" t="e">
        <f t="shared" si="216"/>
        <v>#N/A</v>
      </c>
      <c r="BJ232" s="74" t="e">
        <f>SUM($BI$2:BI232)</f>
        <v>#N/A</v>
      </c>
      <c r="BK232" s="72" t="e">
        <f t="shared" si="192"/>
        <v>#N/A</v>
      </c>
      <c r="BL232" s="2" t="e">
        <f>SUM($BK$2:BK232)</f>
        <v>#N/A</v>
      </c>
      <c r="BM232" s="2"/>
      <c r="BN232" s="79" t="e">
        <f t="shared" si="193"/>
        <v>#N/A</v>
      </c>
      <c r="BO232" s="2" t="e">
        <f t="array" ref="BO232">(PRODUCT(AB$2:AB232+1)-1)-(PRODUCT($K$2:$K232+1)-1)</f>
        <v>#N/A</v>
      </c>
      <c r="BP232" s="2" t="e">
        <f t="array" ref="BP232">AJ232-(PRODUCT($K$2:K232+1)-1)</f>
        <v>#N/A</v>
      </c>
      <c r="BQ232" s="2" t="e" cm="1">
        <f t="array" ref="BQ232">AK232-(PRODUCT($L$2:L232+1)-1)</f>
        <v>#N/A</v>
      </c>
      <c r="BR232" s="2" t="e">
        <f t="array" ref="BR232">(PRODUCT(AE$2:AE232+1)-1)-(PRODUCT($K$2:$K232+1)-1)</f>
        <v>#N/A</v>
      </c>
      <c r="BS232" s="2"/>
      <c r="BT232" s="3" t="e">
        <f t="shared" si="194"/>
        <v>#N/A</v>
      </c>
      <c r="BU232" s="2" t="e">
        <f t="shared" si="195"/>
        <v>#N/A</v>
      </c>
      <c r="BV232" s="2" t="e">
        <f t="shared" si="196"/>
        <v>#N/A</v>
      </c>
      <c r="BW232" s="2" t="e" cm="1">
        <f t="array" ref="BW232">PRODUCT($BU$2:BU232+1)-1</f>
        <v>#N/A</v>
      </c>
      <c r="BX232" s="2" t="e">
        <f t="array" ref="BX232">BW232-(PRODUCT($K$2:K232+1)-1)</f>
        <v>#N/A</v>
      </c>
      <c r="BY232" s="2" t="e">
        <f t="shared" si="197"/>
        <v>#N/A</v>
      </c>
      <c r="BZ232" s="2"/>
      <c r="CC232" s="3">
        <v>44972</v>
      </c>
      <c r="CD232" s="2">
        <v>5.1704694858689705E-3</v>
      </c>
      <c r="CE232" s="2">
        <v>2.7121561835528104E-3</v>
      </c>
      <c r="CF232" s="2" t="e">
        <f>NA()</f>
        <v>#N/A</v>
      </c>
      <c r="CG232" s="2">
        <v>3.7874885131537511E-3</v>
      </c>
      <c r="CH232" s="2">
        <v>3.9922177022009286E-3</v>
      </c>
      <c r="CJ232" s="9">
        <f t="shared" si="198"/>
        <v>44972</v>
      </c>
      <c r="CK232" s="2">
        <f t="array" ref="CK232">PRODUCT(CD$2:CD232+1)-1</f>
        <v>2.1178524578959745E-2</v>
      </c>
      <c r="CL232" s="2">
        <f t="array" ref="CL232">PRODUCT(CE$2:CE232+1)-1</f>
        <v>9.7041996683531195E-3</v>
      </c>
      <c r="CM232" s="2"/>
      <c r="CN232" s="2">
        <f t="array" ref="CN232">PRODUCT(CG$2:CG232+1)-1</f>
        <v>-1.7860083351414535E-2</v>
      </c>
      <c r="CO232" s="2">
        <f t="array" ref="CO232">PRODUCT(CH$2:CH232+1)-1</f>
        <v>-2.9838820667143384E-2</v>
      </c>
      <c r="CQ232" s="9">
        <f t="shared" si="199"/>
        <v>44972</v>
      </c>
      <c r="CR232" s="72">
        <f t="shared" si="200"/>
        <v>5.101734524610313E-2</v>
      </c>
      <c r="CS232" s="72">
        <f t="shared" si="201"/>
        <v>3.9543020335496504E-2</v>
      </c>
      <c r="CT232" s="72"/>
      <c r="CU232" s="72">
        <f t="shared" si="202"/>
        <v>1.1978737315728849E-2</v>
      </c>
      <c r="CV232" s="72"/>
      <c r="CW232" s="3">
        <f t="shared" si="203"/>
        <v>44972</v>
      </c>
      <c r="CX232" s="75">
        <f t="shared" si="217"/>
        <v>97.859813314008647</v>
      </c>
      <c r="CY232" s="75">
        <f t="shared" si="218"/>
        <v>96.589274370099361</v>
      </c>
      <c r="CZ232" s="75">
        <f t="shared" si="219"/>
        <v>101.31540375698546</v>
      </c>
      <c r="DA232" s="72">
        <f>(CZ232/MAX($CZ$2:CZ232))-1</f>
        <v>-2.0218451934422843E-3</v>
      </c>
      <c r="DC232" s="3">
        <f t="shared" si="204"/>
        <v>44972</v>
      </c>
      <c r="DD232" s="2">
        <f t="shared" si="205"/>
        <v>1.1782517836680419E-3</v>
      </c>
      <c r="DE232" s="2">
        <f t="shared" si="206"/>
        <v>-1.2800615186481182E-3</v>
      </c>
      <c r="DF232" s="2" t="e">
        <f>NA()</f>
        <v>#N/A</v>
      </c>
      <c r="DG232" s="2">
        <f t="shared" si="207"/>
        <v>-2.047291890471775E-4</v>
      </c>
      <c r="DH232" s="69"/>
      <c r="DI232" s="3">
        <f t="shared" si="245"/>
        <v>44972</v>
      </c>
      <c r="DJ232" s="2">
        <f t="shared" si="246"/>
        <v>4.3567242136079543E-2</v>
      </c>
      <c r="DK232" s="2">
        <f t="shared" si="247"/>
        <v>4.5884318945674178E-2</v>
      </c>
      <c r="DL232" s="2" t="e">
        <f>NA()</f>
        <v>#N/A</v>
      </c>
      <c r="DM232" s="2">
        <f t="shared" si="248"/>
        <v>1.0171281470718651E-2</v>
      </c>
      <c r="DO232" s="2">
        <f t="shared" si="220"/>
        <v>1.2039500767975452E-2</v>
      </c>
      <c r="DP232" s="72">
        <f t="shared" si="221"/>
        <v>-2.047291890471775E-4</v>
      </c>
      <c r="DQ232" s="72">
        <v>1.0999999999999999E-2</v>
      </c>
      <c r="DR232" s="72">
        <f t="shared" si="226"/>
        <v>-1.8705269619727341E-4</v>
      </c>
      <c r="DS232" s="2" cm="1">
        <f t="array" ref="DS232">PRODUCT($DR$68:DR232+1)-1</f>
        <v>2.7765237477166416E-3</v>
      </c>
      <c r="DT232" s="2" cm="1">
        <f t="array" ref="DT232">PRODUCT($DP$68:DP232+1)-1</f>
        <v>3.5217581928306263E-3</v>
      </c>
      <c r="DU232" s="72">
        <f>DS232-MAX($DS$68:DS232)</f>
        <v>-1.1079245719605169E-3</v>
      </c>
    </row>
    <row r="233" spans="1:125" x14ac:dyDescent="0.3">
      <c r="A233" s="3" t="e">
        <f t="shared" si="236"/>
        <v>#N/A</v>
      </c>
      <c r="B233" s="47" t="e">
        <f>NA()</f>
        <v>#N/A</v>
      </c>
      <c r="C233" s="2" t="e">
        <f>VLOOKUP(C$1,EMD_Returns!$B:$XFD,MATCH('Headline Attribution'!$B233,EMD_Returns!$8:$8,0)-1,FALSE)/100</f>
        <v>#N/A</v>
      </c>
      <c r="D233" s="2" t="e">
        <f>VLOOKUP(D$1,EMD_Returns!$B:$XFD,MATCH('Headline Attribution'!$B233,EMD_Returns!$8:$8,0)-1,FALSE)/100</f>
        <v>#N/A</v>
      </c>
      <c r="E233" s="2" t="e">
        <f>VLOOKUP(E$1,EMD_Returns!$B:$XFD,MATCH('Headline Attribution'!$B233,EMD_Returns!$8:$8,0)-1,FALSE)/100</f>
        <v>#N/A</v>
      </c>
      <c r="F233" s="2" t="e">
        <f>VLOOKUP(F$1,EMD_Returns!$B:$XFD,MATCH('Headline Attribution'!$B233,EMD_Returns!$8:$8,0)-1,FALSE)/100</f>
        <v>#N/A</v>
      </c>
      <c r="G233" s="2"/>
      <c r="I233" s="9" t="e">
        <f t="shared" si="183"/>
        <v>#N/A</v>
      </c>
      <c r="J233" s="2" t="e">
        <f>VLOOKUP(J$1,EMD_Returns!$B:$XFD,MATCH('Headline Attribution'!$B233,EMD_Returns!$8:$8,0)-1,FALSE)/100</f>
        <v>#N/A</v>
      </c>
      <c r="K233" s="85" t="e">
        <f>VLOOKUP(K$1,EMD_Returns!$B:$XFD,MATCH('Headline Attribution'!$B233,EMD_Returns!$32:$32,0)-1,FALSE)/100</f>
        <v>#N/A</v>
      </c>
      <c r="L233" s="2">
        <f t="shared" si="237"/>
        <v>0</v>
      </c>
      <c r="M233" s="2" t="e">
        <f t="shared" si="238"/>
        <v>#N/A</v>
      </c>
      <c r="N233" s="2" t="e">
        <f t="shared" si="239"/>
        <v>#N/A</v>
      </c>
      <c r="O233" s="2" t="e">
        <f t="array" ref="O233">(PRODUCT($J$2:J233+1))-1</f>
        <v>#N/A</v>
      </c>
      <c r="P233" s="2" t="e">
        <f t="array" ref="P233">(PRODUCT($K$2:K233+1))-1</f>
        <v>#N/A</v>
      </c>
      <c r="Q233" s="69" t="e">
        <f t="shared" si="240"/>
        <v>#N/A</v>
      </c>
      <c r="R233" s="69" t="e">
        <f t="shared" si="241"/>
        <v>#N/A</v>
      </c>
      <c r="T233" s="3" t="e">
        <f t="shared" si="184"/>
        <v>#N/A</v>
      </c>
      <c r="U233" s="70" t="e">
        <f>VLOOKUP(U$1,Market_Values!B:XFD,MATCH('Headline Attribution'!$B233,EMD_Returns!$8:$8,0)-1,FALSE)</f>
        <v>#N/A</v>
      </c>
      <c r="V233" s="70" t="e">
        <f>VLOOKUP(V$1,Market_Values!$B:$XFD,MATCH('Headline Attribution'!$B233,EMD_Returns!$8:$8,0)-1,FALSE)</f>
        <v>#N/A</v>
      </c>
      <c r="W233" s="70" t="e">
        <f>VLOOKUP(W$1,Market_Values!$B:$XFD,MATCH('Headline Attribution'!$B233,EMD_Returns!$8:$8,0)-1,FALSE)</f>
        <v>#N/A</v>
      </c>
      <c r="X233" s="70" t="e">
        <f>VLOOKUP(X$1,Market_Values!$B:$XFD,MATCH('Headline Attribution'!$B233,EMD_Returns!$8:$8,0)-1,FALSE)</f>
        <v>#N/A</v>
      </c>
      <c r="Y233" s="70"/>
      <c r="Z233" s="71"/>
      <c r="AA233" s="3" t="e">
        <f t="shared" si="185"/>
        <v>#N/A</v>
      </c>
      <c r="AB233" s="72" t="e">
        <f t="shared" si="208"/>
        <v>#N/A</v>
      </c>
      <c r="AC233" s="72" t="e">
        <f t="shared" si="209"/>
        <v>#N/A</v>
      </c>
      <c r="AD233" s="72" t="e">
        <f t="shared" si="210"/>
        <v>#N/A</v>
      </c>
      <c r="AE233" s="72" t="e">
        <f t="shared" si="211"/>
        <v>#N/A</v>
      </c>
      <c r="AF233" s="72"/>
      <c r="AG233" s="2"/>
      <c r="AH233" s="9" t="e">
        <f t="shared" si="186"/>
        <v>#N/A</v>
      </c>
      <c r="AI233" s="2" t="e">
        <f t="array" ref="AI233">PRODUCT(AB$2:AB233+1)-1</f>
        <v>#N/A</v>
      </c>
      <c r="AJ233" s="2" t="e">
        <f t="array" ref="AJ233">PRODUCT($AC$2:AC233+1)-1</f>
        <v>#N/A</v>
      </c>
      <c r="AK233" s="2" t="e" cm="1">
        <f t="array" ref="AK233">PRODUCT($AD$119:AD233+1)-1</f>
        <v>#N/A</v>
      </c>
      <c r="AL233" s="2" t="e">
        <f t="array" ref="AL233">PRODUCT(AE$2:AE233+1)-1</f>
        <v>#N/A</v>
      </c>
      <c r="AM233" s="2"/>
      <c r="AN233" s="2"/>
      <c r="AO233" s="3" t="e">
        <f t="shared" si="187"/>
        <v>#N/A</v>
      </c>
      <c r="AP233" s="2" t="e">
        <f t="shared" si="212"/>
        <v>#N/A</v>
      </c>
      <c r="AQ233" s="2">
        <f t="shared" si="188"/>
        <v>0</v>
      </c>
      <c r="AR233" s="2" t="e">
        <f t="shared" si="213"/>
        <v>#N/A</v>
      </c>
      <c r="AS233" s="2" t="e">
        <f t="shared" si="242"/>
        <v>#N/A</v>
      </c>
      <c r="AT233" s="2" t="e">
        <f t="array" ref="AT233">PRODUCT($AP$2:AP233+1)-1</f>
        <v>#N/A</v>
      </c>
      <c r="AU233" s="2" t="e">
        <f t="shared" si="189"/>
        <v>#N/A</v>
      </c>
      <c r="AV233" s="69" t="e">
        <f t="shared" si="243"/>
        <v>#N/A</v>
      </c>
      <c r="AW233" s="69" t="e">
        <f t="shared" si="190"/>
        <v>#N/A</v>
      </c>
      <c r="AX233" s="2"/>
      <c r="AY233" s="2" t="e">
        <f t="shared" si="222"/>
        <v>#N/A</v>
      </c>
      <c r="AZ233" s="2" t="e">
        <f t="shared" si="223"/>
        <v>#N/A</v>
      </c>
      <c r="BA233" s="2" t="e">
        <f t="shared" si="244"/>
        <v>#N/A</v>
      </c>
      <c r="BB233" s="2" t="e">
        <f t="shared" si="224"/>
        <v>#N/A</v>
      </c>
      <c r="BC233" s="2"/>
      <c r="BD233" s="78" t="e">
        <f t="shared" si="191"/>
        <v>#N/A</v>
      </c>
      <c r="BE233" s="2" t="e">
        <f t="shared" si="225"/>
        <v>#N/A</v>
      </c>
      <c r="BF233" s="72" t="e">
        <f t="shared" si="214"/>
        <v>#N/A</v>
      </c>
      <c r="BG233" s="2" t="e" cm="1">
        <f t="array" ref="BG233">(PRODUCT(BF$2:BF233+1))-1</f>
        <v>#N/A</v>
      </c>
      <c r="BH233" s="72" t="e">
        <f t="shared" si="215"/>
        <v>#N/A</v>
      </c>
      <c r="BI233" s="73" t="e">
        <f t="shared" si="216"/>
        <v>#N/A</v>
      </c>
      <c r="BJ233" s="74" t="e">
        <f>SUM($BI$2:BI233)</f>
        <v>#N/A</v>
      </c>
      <c r="BK233" s="72" t="e">
        <f t="shared" si="192"/>
        <v>#N/A</v>
      </c>
      <c r="BL233" s="2" t="e">
        <f>SUM($BK$2:BK233)</f>
        <v>#N/A</v>
      </c>
      <c r="BM233" s="2"/>
      <c r="BN233" s="79" t="e">
        <f t="shared" si="193"/>
        <v>#N/A</v>
      </c>
      <c r="BO233" s="2" t="e">
        <f t="array" ref="BO233">(PRODUCT(AB$2:AB233+1)-1)-(PRODUCT($K$2:$K233+1)-1)</f>
        <v>#N/A</v>
      </c>
      <c r="BP233" s="2" t="e">
        <f t="array" ref="BP233">AJ233-(PRODUCT($K$2:K233+1)-1)</f>
        <v>#N/A</v>
      </c>
      <c r="BQ233" s="2" t="e" cm="1">
        <f t="array" ref="BQ233">AK233-(PRODUCT($L$2:L233+1)-1)</f>
        <v>#N/A</v>
      </c>
      <c r="BR233" s="2" t="e">
        <f t="array" ref="BR233">(PRODUCT(AE$2:AE233+1)-1)-(PRODUCT($K$2:$K233+1)-1)</f>
        <v>#N/A</v>
      </c>
      <c r="BS233" s="2"/>
      <c r="BT233" s="3" t="e">
        <f t="shared" si="194"/>
        <v>#N/A</v>
      </c>
      <c r="BU233" s="2" t="e">
        <f t="shared" si="195"/>
        <v>#N/A</v>
      </c>
      <c r="BV233" s="2" t="e">
        <f t="shared" si="196"/>
        <v>#N/A</v>
      </c>
      <c r="BW233" s="2" t="e" cm="1">
        <f t="array" ref="BW233">PRODUCT($BU$2:BU233+1)-1</f>
        <v>#N/A</v>
      </c>
      <c r="BX233" s="2" t="e">
        <f t="array" ref="BX233">BW233-(PRODUCT($K$2:K233+1)-1)</f>
        <v>#N/A</v>
      </c>
      <c r="BY233" s="2" t="e">
        <f t="shared" si="197"/>
        <v>#N/A</v>
      </c>
      <c r="BZ233" s="2"/>
      <c r="CC233" s="3">
        <v>44973</v>
      </c>
      <c r="CD233" s="2">
        <v>-2.2237127530865299E-3</v>
      </c>
      <c r="CE233" s="2">
        <v>-2.4367663006803499E-3</v>
      </c>
      <c r="CF233" s="2" t="e">
        <f>NA()</f>
        <v>#N/A</v>
      </c>
      <c r="CG233" s="2">
        <v>-4.007357723185727E-3</v>
      </c>
      <c r="CH233" s="2">
        <v>-4.3538442179439363E-3</v>
      </c>
      <c r="CJ233" s="9">
        <f t="shared" si="198"/>
        <v>44973</v>
      </c>
      <c r="CK233" s="2">
        <f t="array" ref="CK233">PRODUCT(CD$2:CD233+1)-1</f>
        <v>1.8907716870675495E-2</v>
      </c>
      <c r="CL233" s="2">
        <f t="array" ref="CL233">PRODUCT(CE$2:CE233+1)-1</f>
        <v>7.2437865009458147E-3</v>
      </c>
      <c r="CM233" s="2"/>
      <c r="CN233" s="2">
        <f t="array" ref="CN233">PRODUCT(CG$2:CG233+1)-1</f>
        <v>-2.1795869331645235E-2</v>
      </c>
      <c r="CO233" s="2">
        <f t="array" ref="CO233">PRODUCT(CH$2:CH233+1)-1</f>
        <v>-3.4062751308255423E-2</v>
      </c>
      <c r="CQ233" s="9">
        <f t="shared" si="199"/>
        <v>44973</v>
      </c>
      <c r="CR233" s="72">
        <f t="shared" si="200"/>
        <v>5.2970468178930918E-2</v>
      </c>
      <c r="CS233" s="72">
        <f t="shared" si="201"/>
        <v>4.1306537809201238E-2</v>
      </c>
      <c r="CT233" s="72"/>
      <c r="CU233" s="72">
        <f t="shared" si="202"/>
        <v>1.2266881976610189E-2</v>
      </c>
      <c r="CV233" s="72"/>
      <c r="CW233" s="3">
        <f t="shared" si="203"/>
        <v>44973</v>
      </c>
      <c r="CX233" s="75">
        <f t="shared" si="217"/>
        <v>97.467654035335244</v>
      </c>
      <c r="CY233" s="75">
        <f t="shared" si="218"/>
        <v>96.168739716367696</v>
      </c>
      <c r="CZ233" s="75">
        <f t="shared" si="219"/>
        <v>101.35066168361824</v>
      </c>
      <c r="DA233" s="72">
        <f>(CZ233/MAX($CZ$2:CZ233))-1</f>
        <v>-1.6745471591996797E-3</v>
      </c>
      <c r="DC233" s="3">
        <f t="shared" si="204"/>
        <v>44973</v>
      </c>
      <c r="DD233" s="2">
        <f t="shared" si="205"/>
        <v>2.1301314648574064E-3</v>
      </c>
      <c r="DE233" s="2">
        <f t="shared" si="206"/>
        <v>1.9170779172635864E-3</v>
      </c>
      <c r="DF233" s="2" t="e">
        <f>NA()</f>
        <v>#N/A</v>
      </c>
      <c r="DG233" s="2">
        <f t="shared" si="207"/>
        <v>3.4648649475820924E-4</v>
      </c>
      <c r="DH233" s="69"/>
      <c r="DI233" s="3">
        <f t="shared" si="245"/>
        <v>44973</v>
      </c>
      <c r="DJ233" s="2">
        <f t="shared" si="246"/>
        <v>4.3944524236131328E-2</v>
      </c>
      <c r="DK233" s="2">
        <f t="shared" si="247"/>
        <v>4.6080172970518335E-2</v>
      </c>
      <c r="DL233" s="2" t="e">
        <f>NA()</f>
        <v>#N/A</v>
      </c>
      <c r="DM233" s="2">
        <f t="shared" si="248"/>
        <v>1.0130985401639253E-2</v>
      </c>
      <c r="DO233" s="2">
        <f t="shared" si="220"/>
        <v>1.2005070252497606E-2</v>
      </c>
      <c r="DP233" s="72">
        <f t="shared" si="221"/>
        <v>3.4648649475820924E-4</v>
      </c>
      <c r="DQ233" s="72">
        <v>1.0999999999999999E-2</v>
      </c>
      <c r="DR233" s="72">
        <f t="shared" si="226"/>
        <v>3.1747847885749483E-4</v>
      </c>
      <c r="DS233" s="2" cm="1">
        <f t="array" ref="DS233">PRODUCT($DR$68:DR233+1)-1</f>
        <v>3.0948837131101747E-3</v>
      </c>
      <c r="DT233" s="2" cm="1">
        <f t="array" ref="DT233">PRODUCT($DP$68:DP233+1)-1</f>
        <v>3.8694649292405625E-3</v>
      </c>
      <c r="DU233" s="72">
        <f>DS233-MAX($DS$68:DS233)</f>
        <v>-7.8956460656698368E-4</v>
      </c>
    </row>
    <row r="234" spans="1:125" x14ac:dyDescent="0.3">
      <c r="A234" s="3" t="e">
        <f t="shared" si="236"/>
        <v>#N/A</v>
      </c>
      <c r="B234" s="47" t="e">
        <f>NA()</f>
        <v>#N/A</v>
      </c>
      <c r="C234" s="2" t="e">
        <f>VLOOKUP(C$1,EMD_Returns!$B:$XFD,MATCH('Headline Attribution'!$B234,EMD_Returns!$8:$8,0)-1,FALSE)/100</f>
        <v>#N/A</v>
      </c>
      <c r="D234" s="2" t="e">
        <f>VLOOKUP(D$1,EMD_Returns!$B:$XFD,MATCH('Headline Attribution'!$B234,EMD_Returns!$8:$8,0)-1,FALSE)/100</f>
        <v>#N/A</v>
      </c>
      <c r="E234" s="2" t="e">
        <f>VLOOKUP(E$1,EMD_Returns!$B:$XFD,MATCH('Headline Attribution'!$B234,EMD_Returns!$8:$8,0)-1,FALSE)/100</f>
        <v>#N/A</v>
      </c>
      <c r="F234" s="2" t="e">
        <f>VLOOKUP(F$1,EMD_Returns!$B:$XFD,MATCH('Headline Attribution'!$B234,EMD_Returns!$8:$8,0)-1,FALSE)/100</f>
        <v>#N/A</v>
      </c>
      <c r="G234" s="2"/>
      <c r="I234" s="9" t="e">
        <f t="shared" si="183"/>
        <v>#N/A</v>
      </c>
      <c r="J234" s="2" t="e">
        <f>VLOOKUP(J$1,EMD_Returns!$B:$XFD,MATCH('Headline Attribution'!$B234,EMD_Returns!$8:$8,0)-1,FALSE)/100</f>
        <v>#N/A</v>
      </c>
      <c r="K234" s="85" t="e">
        <f>VLOOKUP(K$1,EMD_Returns!$B:$XFD,MATCH('Headline Attribution'!$B234,EMD_Returns!$32:$32,0)-1,FALSE)/100</f>
        <v>#N/A</v>
      </c>
      <c r="L234" s="2">
        <f t="shared" si="237"/>
        <v>0</v>
      </c>
      <c r="M234" s="2" t="e">
        <f t="shared" si="238"/>
        <v>#N/A</v>
      </c>
      <c r="N234" s="2" t="e">
        <f t="shared" si="239"/>
        <v>#N/A</v>
      </c>
      <c r="O234" s="2" t="e">
        <f t="array" ref="O234">(PRODUCT($J$2:J234+1))-1</f>
        <v>#N/A</v>
      </c>
      <c r="P234" s="2" t="e">
        <f t="array" ref="P234">(PRODUCT($K$2:K234+1))-1</f>
        <v>#N/A</v>
      </c>
      <c r="Q234" s="69" t="e">
        <f t="shared" si="240"/>
        <v>#N/A</v>
      </c>
      <c r="R234" s="69" t="e">
        <f t="shared" si="241"/>
        <v>#N/A</v>
      </c>
      <c r="T234" s="3" t="e">
        <f t="shared" si="184"/>
        <v>#N/A</v>
      </c>
      <c r="U234" s="70" t="e">
        <f>VLOOKUP(U$1,Market_Values!B:XFD,MATCH('Headline Attribution'!$B234,EMD_Returns!$8:$8,0)-1,FALSE)</f>
        <v>#N/A</v>
      </c>
      <c r="V234" s="70" t="e">
        <f>VLOOKUP(V$1,Market_Values!$B:$XFD,MATCH('Headline Attribution'!$B234,EMD_Returns!$8:$8,0)-1,FALSE)</f>
        <v>#N/A</v>
      </c>
      <c r="W234" s="70" t="e">
        <f>VLOOKUP(W$1,Market_Values!$B:$XFD,MATCH('Headline Attribution'!$B234,EMD_Returns!$8:$8,0)-1,FALSE)</f>
        <v>#N/A</v>
      </c>
      <c r="X234" s="70" t="e">
        <f>VLOOKUP(X$1,Market_Values!$B:$XFD,MATCH('Headline Attribution'!$B234,EMD_Returns!$8:$8,0)-1,FALSE)</f>
        <v>#N/A</v>
      </c>
      <c r="Y234" s="70"/>
      <c r="Z234" s="71"/>
      <c r="AA234" s="3" t="e">
        <f t="shared" si="185"/>
        <v>#N/A</v>
      </c>
      <c r="AB234" s="72" t="e">
        <f t="shared" si="208"/>
        <v>#N/A</v>
      </c>
      <c r="AC234" s="72" t="e">
        <f t="shared" si="209"/>
        <v>#N/A</v>
      </c>
      <c r="AD234" s="72" t="e">
        <f t="shared" si="210"/>
        <v>#N/A</v>
      </c>
      <c r="AE234" s="72" t="e">
        <f t="shared" si="211"/>
        <v>#N/A</v>
      </c>
      <c r="AF234" s="72"/>
      <c r="AG234" s="2"/>
      <c r="AH234" s="9" t="e">
        <f t="shared" si="186"/>
        <v>#N/A</v>
      </c>
      <c r="AI234" s="2" t="e">
        <f t="array" ref="AI234">PRODUCT(AB$2:AB234+1)-1</f>
        <v>#N/A</v>
      </c>
      <c r="AJ234" s="2" t="e">
        <f t="array" ref="AJ234">PRODUCT($AC$2:AC234+1)-1</f>
        <v>#N/A</v>
      </c>
      <c r="AK234" s="2" t="e" cm="1">
        <f t="array" ref="AK234">PRODUCT($AD$119:AD234+1)-1</f>
        <v>#N/A</v>
      </c>
      <c r="AL234" s="2" t="e">
        <f t="array" ref="AL234">PRODUCT(AE$2:AE234+1)-1</f>
        <v>#N/A</v>
      </c>
      <c r="AM234" s="2"/>
      <c r="AN234" s="2"/>
      <c r="AO234" s="3" t="e">
        <f t="shared" si="187"/>
        <v>#N/A</v>
      </c>
      <c r="AP234" s="2" t="e">
        <f t="shared" si="212"/>
        <v>#N/A</v>
      </c>
      <c r="AQ234" s="2">
        <f t="shared" si="188"/>
        <v>0</v>
      </c>
      <c r="AR234" s="2" t="e">
        <f t="shared" si="213"/>
        <v>#N/A</v>
      </c>
      <c r="AS234" s="2" t="e">
        <f t="shared" si="242"/>
        <v>#N/A</v>
      </c>
      <c r="AT234" s="2" t="e">
        <f t="array" ref="AT234">PRODUCT($AP$2:AP234+1)-1</f>
        <v>#N/A</v>
      </c>
      <c r="AU234" s="2" t="e">
        <f t="shared" si="189"/>
        <v>#N/A</v>
      </c>
      <c r="AV234" s="69" t="e">
        <f t="shared" si="243"/>
        <v>#N/A</v>
      </c>
      <c r="AW234" s="69" t="e">
        <f t="shared" si="190"/>
        <v>#N/A</v>
      </c>
      <c r="AX234" s="2"/>
      <c r="AY234" s="2" t="e">
        <f t="shared" si="222"/>
        <v>#N/A</v>
      </c>
      <c r="AZ234" s="2" t="e">
        <f t="shared" si="223"/>
        <v>#N/A</v>
      </c>
      <c r="BA234" s="2" t="e">
        <f t="shared" si="244"/>
        <v>#N/A</v>
      </c>
      <c r="BB234" s="2" t="e">
        <f t="shared" si="224"/>
        <v>#N/A</v>
      </c>
      <c r="BC234" s="2"/>
      <c r="BD234" s="78" t="e">
        <f t="shared" si="191"/>
        <v>#N/A</v>
      </c>
      <c r="BE234" s="2" t="e">
        <f t="shared" si="225"/>
        <v>#N/A</v>
      </c>
      <c r="BF234" s="72" t="e">
        <f t="shared" si="214"/>
        <v>#N/A</v>
      </c>
      <c r="BG234" s="2" t="e" cm="1">
        <f t="array" ref="BG234">(PRODUCT(BF$2:BF234+1))-1</f>
        <v>#N/A</v>
      </c>
      <c r="BH234" s="72" t="e">
        <f t="shared" si="215"/>
        <v>#N/A</v>
      </c>
      <c r="BI234" s="73" t="e">
        <f t="shared" si="216"/>
        <v>#N/A</v>
      </c>
      <c r="BJ234" s="74" t="e">
        <f>SUM($BI$2:BI234)</f>
        <v>#N/A</v>
      </c>
      <c r="BK234" s="72" t="e">
        <f t="shared" si="192"/>
        <v>#N/A</v>
      </c>
      <c r="BL234" s="2" t="e">
        <f>SUM($BK$2:BK234)</f>
        <v>#N/A</v>
      </c>
      <c r="BM234" s="2"/>
      <c r="BN234" s="79" t="e">
        <f t="shared" si="193"/>
        <v>#N/A</v>
      </c>
      <c r="BO234" s="2" t="e">
        <f t="array" ref="BO234">(PRODUCT(AB$2:AB234+1)-1)-(PRODUCT($K$2:$K234+1)-1)</f>
        <v>#N/A</v>
      </c>
      <c r="BP234" s="2" t="e">
        <f t="array" ref="BP234">AJ234-(PRODUCT($K$2:K234+1)-1)</f>
        <v>#N/A</v>
      </c>
      <c r="BQ234" s="2" t="e" cm="1">
        <f t="array" ref="BQ234">AK234-(PRODUCT($L$2:L234+1)-1)</f>
        <v>#N/A</v>
      </c>
      <c r="BR234" s="2" t="e">
        <f t="array" ref="BR234">(PRODUCT(AE$2:AE234+1)-1)-(PRODUCT($K$2:$K234+1)-1)</f>
        <v>#N/A</v>
      </c>
      <c r="BS234" s="2"/>
      <c r="BT234" s="3" t="e">
        <f t="shared" si="194"/>
        <v>#N/A</v>
      </c>
      <c r="BU234" s="2" t="e">
        <f t="shared" si="195"/>
        <v>#N/A</v>
      </c>
      <c r="BV234" s="2" t="e">
        <f t="shared" si="196"/>
        <v>#N/A</v>
      </c>
      <c r="BW234" s="2" t="e" cm="1">
        <f t="array" ref="BW234">PRODUCT($BU$2:BU234+1)-1</f>
        <v>#N/A</v>
      </c>
      <c r="BX234" s="2" t="e">
        <f t="array" ref="BX234">BW234-(PRODUCT($K$2:K234+1)-1)</f>
        <v>#N/A</v>
      </c>
      <c r="BY234" s="2" t="e">
        <f t="shared" si="197"/>
        <v>#N/A</v>
      </c>
      <c r="BZ234" s="2"/>
      <c r="CC234" s="3">
        <v>44974</v>
      </c>
      <c r="CD234" s="2">
        <v>-2.49374996490603E-3</v>
      </c>
      <c r="CE234" s="2">
        <v>1.01069602912229E-4</v>
      </c>
      <c r="CF234" s="2" t="e">
        <f>NA()</f>
        <v>#N/A</v>
      </c>
      <c r="CG234" s="2">
        <v>-4.1559073475536043E-3</v>
      </c>
      <c r="CH234" s="2">
        <v>-3.9621353824377259E-3</v>
      </c>
      <c r="CJ234" s="9">
        <f t="shared" si="198"/>
        <v>44974</v>
      </c>
      <c r="CK234" s="2">
        <f t="array" ref="CK234">PRODUCT(CD$2:CD234+1)-1</f>
        <v>1.6366815787486777E-2</v>
      </c>
      <c r="CL234" s="2">
        <f t="array" ref="CL234">PRODUCT(CE$2:CE234+1)-1</f>
        <v>7.3455882304833686E-3</v>
      </c>
      <c r="CM234" s="2"/>
      <c r="CN234" s="2">
        <f t="array" ref="CN234">PRODUCT(CG$2:CG234+1)-1</f>
        <v>-2.5861195065697062E-2</v>
      </c>
      <c r="CO234" s="2">
        <f t="array" ref="CO234">PRODUCT(CH$2:CH234+1)-1</f>
        <v>-3.7889925458511553E-2</v>
      </c>
      <c r="CQ234" s="9">
        <f t="shared" si="199"/>
        <v>44974</v>
      </c>
      <c r="CR234" s="72">
        <f t="shared" si="200"/>
        <v>5.425674124599833E-2</v>
      </c>
      <c r="CS234" s="72">
        <f t="shared" si="201"/>
        <v>4.5235513688994922E-2</v>
      </c>
      <c r="CT234" s="72"/>
      <c r="CU234" s="72">
        <f t="shared" si="202"/>
        <v>1.2028730392814491E-2</v>
      </c>
      <c r="CV234" s="72"/>
      <c r="CW234" s="3">
        <f t="shared" si="203"/>
        <v>44974</v>
      </c>
      <c r="CX234" s="75">
        <f t="shared" si="217"/>
        <v>97.062587495780988</v>
      </c>
      <c r="CY234" s="75">
        <f t="shared" si="218"/>
        <v>95.787706150053026</v>
      </c>
      <c r="CZ234" s="75">
        <f t="shared" si="219"/>
        <v>101.33094464516232</v>
      </c>
      <c r="DA234" s="72">
        <f>(CZ234/MAX($CZ$2:CZ234))-1</f>
        <v>-1.8687641580649172E-3</v>
      </c>
      <c r="DC234" s="3">
        <f t="shared" si="204"/>
        <v>44974</v>
      </c>
      <c r="DD234" s="2">
        <f t="shared" si="205"/>
        <v>1.4683854175316959E-3</v>
      </c>
      <c r="DE234" s="2">
        <f t="shared" si="206"/>
        <v>4.0632049853499552E-3</v>
      </c>
      <c r="DF234" s="2" t="e">
        <f>NA()</f>
        <v>#N/A</v>
      </c>
      <c r="DG234" s="2">
        <f t="shared" si="207"/>
        <v>-1.9377196511587841E-4</v>
      </c>
      <c r="DH234" s="69"/>
      <c r="DI234" s="3">
        <f t="shared" si="245"/>
        <v>44974</v>
      </c>
      <c r="DJ234" s="2">
        <f t="shared" si="246"/>
        <v>4.397401341647432E-2</v>
      </c>
      <c r="DK234" s="2">
        <f t="shared" si="247"/>
        <v>4.7553646769382639E-2</v>
      </c>
      <c r="DL234" s="2" t="e">
        <f>NA()</f>
        <v>#N/A</v>
      </c>
      <c r="DM234" s="2">
        <f t="shared" si="248"/>
        <v>1.0168004728406951E-2</v>
      </c>
      <c r="DO234" s="2">
        <f t="shared" si="220"/>
        <v>1.1600444768341121E-2</v>
      </c>
      <c r="DP234" s="72">
        <f t="shared" si="221"/>
        <v>-1.9377196511587841E-4</v>
      </c>
      <c r="DQ234" s="72">
        <v>1.0999999999999999E-2</v>
      </c>
      <c r="DR234" s="72">
        <f t="shared" si="226"/>
        <v>-1.8374223220231481E-4</v>
      </c>
      <c r="DS234" s="2" cm="1">
        <f t="array" ref="DS234">PRODUCT($DR$68:DR234+1)-1</f>
        <v>2.9105728200660153E-3</v>
      </c>
      <c r="DT234" s="2" cm="1">
        <f t="array" ref="DT234">PRODUCT($DP$68:DP234+1)-1</f>
        <v>3.6749431703013702E-3</v>
      </c>
      <c r="DU234" s="72">
        <f>DS234-MAX($DS$68:DS234)</f>
        <v>-9.7387549961114317E-4</v>
      </c>
    </row>
    <row r="235" spans="1:125" x14ac:dyDescent="0.3">
      <c r="A235" s="3" t="e">
        <f t="shared" si="236"/>
        <v>#N/A</v>
      </c>
      <c r="B235" s="47" t="e">
        <f>NA()</f>
        <v>#N/A</v>
      </c>
      <c r="C235" s="2" t="e">
        <f>VLOOKUP(C$1,EMD_Returns!$B:$XFD,MATCH('Headline Attribution'!$B235,EMD_Returns!$8:$8,0)-1,FALSE)/100</f>
        <v>#N/A</v>
      </c>
      <c r="D235" s="2" t="e">
        <f>VLOOKUP(D$1,EMD_Returns!$B:$XFD,MATCH('Headline Attribution'!$B235,EMD_Returns!$8:$8,0)-1,FALSE)/100</f>
        <v>#N/A</v>
      </c>
      <c r="E235" s="2" t="e">
        <f>VLOOKUP(E$1,EMD_Returns!$B:$XFD,MATCH('Headline Attribution'!$B235,EMD_Returns!$8:$8,0)-1,FALSE)/100</f>
        <v>#N/A</v>
      </c>
      <c r="F235" s="2" t="e">
        <f>VLOOKUP(F$1,EMD_Returns!$B:$XFD,MATCH('Headline Attribution'!$B235,EMD_Returns!$8:$8,0)-1,FALSE)/100</f>
        <v>#N/A</v>
      </c>
      <c r="G235" s="2"/>
      <c r="I235" s="9" t="e">
        <f t="shared" si="183"/>
        <v>#N/A</v>
      </c>
      <c r="J235" s="2" t="e">
        <f>VLOOKUP(J$1,EMD_Returns!$B:$XFD,MATCH('Headline Attribution'!$B235,EMD_Returns!$8:$8,0)-1,FALSE)/100</f>
        <v>#N/A</v>
      </c>
      <c r="K235" s="85" t="e">
        <f>VLOOKUP(K$1,EMD_Returns!$B:$XFD,MATCH('Headline Attribution'!$B235,EMD_Returns!$32:$32,0)-1,FALSE)/100</f>
        <v>#N/A</v>
      </c>
      <c r="L235" s="2">
        <f t="shared" si="237"/>
        <v>0</v>
      </c>
      <c r="M235" s="2" t="e">
        <f t="shared" si="238"/>
        <v>#N/A</v>
      </c>
      <c r="N235" s="2" t="e">
        <f t="shared" si="239"/>
        <v>#N/A</v>
      </c>
      <c r="O235" s="2" t="e">
        <f t="array" ref="O235">(PRODUCT($J$2:J235+1))-1</f>
        <v>#N/A</v>
      </c>
      <c r="P235" s="2" t="e">
        <f t="array" ref="P235">(PRODUCT($K$2:K235+1))-1</f>
        <v>#N/A</v>
      </c>
      <c r="Q235" s="69" t="e">
        <f t="shared" si="240"/>
        <v>#N/A</v>
      </c>
      <c r="R235" s="69" t="e">
        <f t="shared" si="241"/>
        <v>#N/A</v>
      </c>
      <c r="T235" s="3" t="e">
        <f t="shared" si="184"/>
        <v>#N/A</v>
      </c>
      <c r="U235" s="70" t="e">
        <f>VLOOKUP(U$1,Market_Values!B:XFD,MATCH('Headline Attribution'!$B235,EMD_Returns!$8:$8,0)-1,FALSE)</f>
        <v>#N/A</v>
      </c>
      <c r="V235" s="70" t="e">
        <f>VLOOKUP(V$1,Market_Values!$B:$XFD,MATCH('Headline Attribution'!$B235,EMD_Returns!$8:$8,0)-1,FALSE)</f>
        <v>#N/A</v>
      </c>
      <c r="W235" s="70" t="e">
        <f>VLOOKUP(W$1,Market_Values!$B:$XFD,MATCH('Headline Attribution'!$B235,EMD_Returns!$8:$8,0)-1,FALSE)</f>
        <v>#N/A</v>
      </c>
      <c r="X235" s="70" t="e">
        <f>VLOOKUP(X$1,Market_Values!$B:$XFD,MATCH('Headline Attribution'!$B235,EMD_Returns!$8:$8,0)-1,FALSE)</f>
        <v>#N/A</v>
      </c>
      <c r="Y235" s="70"/>
      <c r="Z235" s="71"/>
      <c r="AA235" s="3" t="e">
        <f t="shared" si="185"/>
        <v>#N/A</v>
      </c>
      <c r="AB235" s="72" t="e">
        <f t="shared" si="208"/>
        <v>#N/A</v>
      </c>
      <c r="AC235" s="72" t="e">
        <f t="shared" si="209"/>
        <v>#N/A</v>
      </c>
      <c r="AD235" s="72" t="e">
        <f t="shared" si="210"/>
        <v>#N/A</v>
      </c>
      <c r="AE235" s="72" t="e">
        <f t="shared" si="211"/>
        <v>#N/A</v>
      </c>
      <c r="AF235" s="72"/>
      <c r="AG235" s="2"/>
      <c r="AH235" s="9" t="e">
        <f t="shared" si="186"/>
        <v>#N/A</v>
      </c>
      <c r="AI235" s="2" t="e">
        <f t="array" ref="AI235">PRODUCT(AB$2:AB235+1)-1</f>
        <v>#N/A</v>
      </c>
      <c r="AJ235" s="2" t="e">
        <f t="array" ref="AJ235">PRODUCT($AC$2:AC235+1)-1</f>
        <v>#N/A</v>
      </c>
      <c r="AK235" s="2" t="e" cm="1">
        <f t="array" ref="AK235">PRODUCT($AD$119:AD235+1)-1</f>
        <v>#N/A</v>
      </c>
      <c r="AL235" s="2" t="e">
        <f t="array" ref="AL235">PRODUCT(AE$2:AE235+1)-1</f>
        <v>#N/A</v>
      </c>
      <c r="AM235" s="2"/>
      <c r="AN235" s="2"/>
      <c r="AO235" s="3" t="e">
        <f t="shared" si="187"/>
        <v>#N/A</v>
      </c>
      <c r="AP235" s="2" t="e">
        <f t="shared" si="212"/>
        <v>#N/A</v>
      </c>
      <c r="AQ235" s="2">
        <f t="shared" si="188"/>
        <v>0</v>
      </c>
      <c r="AR235" s="2" t="e">
        <f t="shared" si="213"/>
        <v>#N/A</v>
      </c>
      <c r="AS235" s="2" t="e">
        <f t="shared" si="242"/>
        <v>#N/A</v>
      </c>
      <c r="AT235" s="2" t="e">
        <f t="array" ref="AT235">PRODUCT($AP$2:AP235+1)-1</f>
        <v>#N/A</v>
      </c>
      <c r="AU235" s="2" t="e">
        <f t="shared" si="189"/>
        <v>#N/A</v>
      </c>
      <c r="AV235" s="69" t="e">
        <f t="shared" si="243"/>
        <v>#N/A</v>
      </c>
      <c r="AW235" s="69" t="e">
        <f t="shared" si="190"/>
        <v>#N/A</v>
      </c>
      <c r="AX235" s="2"/>
      <c r="AY235" s="2" t="e">
        <f t="shared" si="222"/>
        <v>#N/A</v>
      </c>
      <c r="AZ235" s="2" t="e">
        <f t="shared" si="223"/>
        <v>#N/A</v>
      </c>
      <c r="BA235" s="2" t="e">
        <f t="shared" si="244"/>
        <v>#N/A</v>
      </c>
      <c r="BB235" s="2" t="e">
        <f t="shared" si="224"/>
        <v>#N/A</v>
      </c>
      <c r="BC235" s="2"/>
      <c r="BD235" s="78" t="e">
        <f t="shared" si="191"/>
        <v>#N/A</v>
      </c>
      <c r="BE235" s="2" t="e">
        <f t="shared" si="225"/>
        <v>#N/A</v>
      </c>
      <c r="BF235" s="72" t="e">
        <f t="shared" si="214"/>
        <v>#N/A</v>
      </c>
      <c r="BG235" s="2" t="e" cm="1">
        <f t="array" ref="BG235">(PRODUCT(BF$2:BF235+1))-1</f>
        <v>#N/A</v>
      </c>
      <c r="BH235" s="72" t="e">
        <f t="shared" si="215"/>
        <v>#N/A</v>
      </c>
      <c r="BI235" s="73" t="e">
        <f t="shared" si="216"/>
        <v>#N/A</v>
      </c>
      <c r="BJ235" s="74" t="e">
        <f>SUM($BI$2:BI235)</f>
        <v>#N/A</v>
      </c>
      <c r="BK235" s="72" t="e">
        <f t="shared" si="192"/>
        <v>#N/A</v>
      </c>
      <c r="BL235" s="2" t="e">
        <f>SUM($BK$2:BK235)</f>
        <v>#N/A</v>
      </c>
      <c r="BM235" s="2"/>
      <c r="BN235" s="79" t="e">
        <f t="shared" si="193"/>
        <v>#N/A</v>
      </c>
      <c r="BO235" s="2" t="e">
        <f t="array" ref="BO235">(PRODUCT(AB$2:AB235+1)-1)-(PRODUCT($K$2:$K235+1)-1)</f>
        <v>#N/A</v>
      </c>
      <c r="BP235" s="2" t="e">
        <f t="array" ref="BP235">AJ235-(PRODUCT($K$2:K235+1)-1)</f>
        <v>#N/A</v>
      </c>
      <c r="BQ235" s="2" t="e" cm="1">
        <f t="array" ref="BQ235">AK235-(PRODUCT($L$2:L235+1)-1)</f>
        <v>#N/A</v>
      </c>
      <c r="BR235" s="2" t="e">
        <f t="array" ref="BR235">(PRODUCT(AE$2:AE235+1)-1)-(PRODUCT($K$2:$K235+1)-1)</f>
        <v>#N/A</v>
      </c>
      <c r="BS235" s="2"/>
      <c r="BT235" s="3" t="e">
        <f t="shared" si="194"/>
        <v>#N/A</v>
      </c>
      <c r="BU235" s="2" t="e">
        <f t="shared" si="195"/>
        <v>#N/A</v>
      </c>
      <c r="BV235" s="2" t="e">
        <f t="shared" si="196"/>
        <v>#N/A</v>
      </c>
      <c r="BW235" s="2" t="e" cm="1">
        <f t="array" ref="BW235">PRODUCT($BU$2:BU235+1)-1</f>
        <v>#N/A</v>
      </c>
      <c r="BX235" s="2" t="e">
        <f t="array" ref="BX235">BW235-(PRODUCT($K$2:K235+1)-1)</f>
        <v>#N/A</v>
      </c>
      <c r="BY235" s="2" t="e">
        <f t="shared" si="197"/>
        <v>#N/A</v>
      </c>
      <c r="BZ235" s="2"/>
      <c r="CC235" s="3">
        <v>44977</v>
      </c>
      <c r="CD235" s="2">
        <v>3.6820424218466704E-3</v>
      </c>
      <c r="CE235" s="2">
        <v>1.14484004031779E-3</v>
      </c>
      <c r="CF235" s="2" t="e">
        <f>NA()</f>
        <v>#N/A</v>
      </c>
      <c r="CG235" s="2">
        <v>2.0169486161079738E-3</v>
      </c>
      <c r="CH235" s="2">
        <v>1.9159883518058418E-3</v>
      </c>
      <c r="CJ235" s="9">
        <f t="shared" si="198"/>
        <v>44977</v>
      </c>
      <c r="CK235" s="2">
        <f t="array" ref="CK235">PRODUCT(CD$2:CD235+1)-1</f>
        <v>2.0109121519373607E-2</v>
      </c>
      <c r="CL235" s="2">
        <f t="array" ref="CL235">PRODUCT(CE$2:CE235+1)-1</f>
        <v>8.4988377943271409E-3</v>
      </c>
      <c r="CM235" s="2"/>
      <c r="CN235" s="2">
        <f t="array" ref="CN235">PRODUCT(CG$2:CG235+1)-1</f>
        <v>-2.3896407151187793E-2</v>
      </c>
      <c r="CO235" s="2">
        <f t="array" ref="CO235">PRODUCT(CH$2:CH235+1)-1</f>
        <v>-3.6046533762534971E-2</v>
      </c>
      <c r="CQ235" s="9">
        <f t="shared" si="199"/>
        <v>44977</v>
      </c>
      <c r="CR235" s="72">
        <f t="shared" si="200"/>
        <v>5.6155655281908579E-2</v>
      </c>
      <c r="CS235" s="72">
        <f t="shared" si="201"/>
        <v>4.4545371556862112E-2</v>
      </c>
      <c r="CT235" s="72"/>
      <c r="CU235" s="72">
        <f t="shared" si="202"/>
        <v>1.2150126611347178E-2</v>
      </c>
      <c r="CV235" s="72"/>
      <c r="CW235" s="3">
        <f t="shared" si="203"/>
        <v>44977</v>
      </c>
      <c r="CX235" s="75">
        <f t="shared" si="217"/>
        <v>97.258357747306462</v>
      </c>
      <c r="CY235" s="75">
        <f t="shared" si="218"/>
        <v>95.971234279282726</v>
      </c>
      <c r="CZ235" s="75">
        <f t="shared" si="219"/>
        <v>101.34115548027455</v>
      </c>
      <c r="DA235" s="72">
        <f>(CZ235/MAX($CZ$2:CZ235))-1</f>
        <v>-1.7681852726588732E-3</v>
      </c>
      <c r="DC235" s="3">
        <f t="shared" si="204"/>
        <v>44977</v>
      </c>
      <c r="DD235" s="2">
        <f t="shared" si="205"/>
        <v>1.7660540700408286E-3</v>
      </c>
      <c r="DE235" s="2">
        <f t="shared" si="206"/>
        <v>-7.7114831148805186E-4</v>
      </c>
      <c r="DF235" s="2" t="e">
        <f>NA()</f>
        <v>#N/A</v>
      </c>
      <c r="DG235" s="2">
        <f t="shared" si="207"/>
        <v>1.0096026430213203E-4</v>
      </c>
      <c r="DH235" s="69"/>
      <c r="DI235" s="3">
        <f t="shared" si="245"/>
        <v>44977</v>
      </c>
      <c r="DJ235" s="2">
        <f t="shared" si="246"/>
        <v>4.4073326885281601E-2</v>
      </c>
      <c r="DK235" s="2">
        <f t="shared" si="247"/>
        <v>4.7438245554395672E-2</v>
      </c>
      <c r="DL235" s="2" t="e">
        <f>NA()</f>
        <v>#N/A</v>
      </c>
      <c r="DM235" s="2">
        <f t="shared" si="248"/>
        <v>1.0161496685651477E-2</v>
      </c>
      <c r="DO235" s="2">
        <f t="shared" si="220"/>
        <v>1.1586864462607781E-2</v>
      </c>
      <c r="DP235" s="72">
        <f t="shared" si="221"/>
        <v>1.0096026430213203E-4</v>
      </c>
      <c r="DQ235" s="72">
        <v>1.0999999999999999E-2</v>
      </c>
      <c r="DR235" s="72">
        <f t="shared" si="226"/>
        <v>9.584671598665659E-5</v>
      </c>
      <c r="DS235" s="2" cm="1">
        <f t="array" ref="DS235">PRODUCT($DR$68:DR235+1)-1</f>
        <v>3.0066985048990968E-3</v>
      </c>
      <c r="DT235" s="2" cm="1">
        <f t="array" ref="DT235">PRODUCT($DP$68:DP235+1)-1</f>
        <v>3.7762744578371255E-3</v>
      </c>
      <c r="DU235" s="72">
        <f>DS235-MAX($DS$68:DS235)</f>
        <v>-8.7774981477806158E-4</v>
      </c>
    </row>
    <row r="236" spans="1:125" x14ac:dyDescent="0.3">
      <c r="A236" s="3" t="e">
        <f t="shared" si="236"/>
        <v>#N/A</v>
      </c>
      <c r="B236" s="47" t="e">
        <f>NA()</f>
        <v>#N/A</v>
      </c>
      <c r="C236" s="2" t="e">
        <f>VLOOKUP(C$1,EMD_Returns!$B:$XFD,MATCH('Headline Attribution'!$B236,EMD_Returns!$8:$8,0)-1,FALSE)/100</f>
        <v>#N/A</v>
      </c>
      <c r="D236" s="2" t="e">
        <f>VLOOKUP(D$1,EMD_Returns!$B:$XFD,MATCH('Headline Attribution'!$B236,EMD_Returns!$8:$8,0)-1,FALSE)/100</f>
        <v>#N/A</v>
      </c>
      <c r="E236" s="2" t="e">
        <f>VLOOKUP(E$1,EMD_Returns!$B:$XFD,MATCH('Headline Attribution'!$B236,EMD_Returns!$8:$8,0)-1,FALSE)/100</f>
        <v>#N/A</v>
      </c>
      <c r="F236" s="2" t="e">
        <f>VLOOKUP(F$1,EMD_Returns!$B:$XFD,MATCH('Headline Attribution'!$B236,EMD_Returns!$8:$8,0)-1,FALSE)/100</f>
        <v>#N/A</v>
      </c>
      <c r="G236" s="2"/>
      <c r="I236" s="9" t="e">
        <f t="shared" si="183"/>
        <v>#N/A</v>
      </c>
      <c r="J236" s="2" t="e">
        <f>VLOOKUP(J$1,EMD_Returns!$B:$XFD,MATCH('Headline Attribution'!$B236,EMD_Returns!$8:$8,0)-1,FALSE)/100</f>
        <v>#N/A</v>
      </c>
      <c r="K236" s="85" t="e">
        <f>VLOOKUP(K$1,EMD_Returns!$B:$XFD,MATCH('Headline Attribution'!$B236,EMD_Returns!$32:$32,0)-1,FALSE)/100</f>
        <v>#N/A</v>
      </c>
      <c r="L236" s="2">
        <f t="shared" si="237"/>
        <v>0</v>
      </c>
      <c r="M236" s="2" t="e">
        <f t="shared" si="238"/>
        <v>#N/A</v>
      </c>
      <c r="N236" s="2" t="e">
        <f t="shared" si="239"/>
        <v>#N/A</v>
      </c>
      <c r="O236" s="2" t="e">
        <f t="array" ref="O236">(PRODUCT($J$2:J236+1))-1</f>
        <v>#N/A</v>
      </c>
      <c r="P236" s="2" t="e">
        <f t="array" ref="P236">(PRODUCT($K$2:K236+1))-1</f>
        <v>#N/A</v>
      </c>
      <c r="Q236" s="69" t="e">
        <f t="shared" si="240"/>
        <v>#N/A</v>
      </c>
      <c r="R236" s="69" t="e">
        <f t="shared" si="241"/>
        <v>#N/A</v>
      </c>
      <c r="T236" s="3" t="e">
        <f t="shared" si="184"/>
        <v>#N/A</v>
      </c>
      <c r="U236" s="70" t="e">
        <f>VLOOKUP(U$1,Market_Values!B:XFD,MATCH('Headline Attribution'!$B236,EMD_Returns!$8:$8,0)-1,FALSE)</f>
        <v>#N/A</v>
      </c>
      <c r="V236" s="70" t="e">
        <f>VLOOKUP(V$1,Market_Values!$B:$XFD,MATCH('Headline Attribution'!$B236,EMD_Returns!$8:$8,0)-1,FALSE)</f>
        <v>#N/A</v>
      </c>
      <c r="W236" s="70" t="e">
        <f>VLOOKUP(W$1,Market_Values!$B:$XFD,MATCH('Headline Attribution'!$B236,EMD_Returns!$8:$8,0)-1,FALSE)</f>
        <v>#N/A</v>
      </c>
      <c r="X236" s="70" t="e">
        <f>VLOOKUP(X$1,Market_Values!$B:$XFD,MATCH('Headline Attribution'!$B236,EMD_Returns!$8:$8,0)-1,FALSE)</f>
        <v>#N/A</v>
      </c>
      <c r="Y236" s="70"/>
      <c r="Z236" s="71"/>
      <c r="AA236" s="3" t="e">
        <f t="shared" si="185"/>
        <v>#N/A</v>
      </c>
      <c r="AB236" s="72" t="e">
        <f t="shared" si="208"/>
        <v>#N/A</v>
      </c>
      <c r="AC236" s="72" t="e">
        <f t="shared" si="209"/>
        <v>#N/A</v>
      </c>
      <c r="AD236" s="72" t="e">
        <f t="shared" si="210"/>
        <v>#N/A</v>
      </c>
      <c r="AE236" s="72" t="e">
        <f t="shared" si="211"/>
        <v>#N/A</v>
      </c>
      <c r="AF236" s="72"/>
      <c r="AG236" s="2"/>
      <c r="AH236" s="9" t="e">
        <f t="shared" si="186"/>
        <v>#N/A</v>
      </c>
      <c r="AI236" s="2" t="e">
        <f t="array" ref="AI236">PRODUCT(AB$2:AB236+1)-1</f>
        <v>#N/A</v>
      </c>
      <c r="AJ236" s="2" t="e">
        <f t="array" ref="AJ236">PRODUCT($AC$2:AC236+1)-1</f>
        <v>#N/A</v>
      </c>
      <c r="AK236" s="2" t="e" cm="1">
        <f t="array" ref="AK236">PRODUCT($AD$119:AD236+1)-1</f>
        <v>#N/A</v>
      </c>
      <c r="AL236" s="2" t="e">
        <f t="array" ref="AL236">PRODUCT(AE$2:AE236+1)-1</f>
        <v>#N/A</v>
      </c>
      <c r="AM236" s="2"/>
      <c r="AN236" s="2"/>
      <c r="AO236" s="3" t="e">
        <f t="shared" si="187"/>
        <v>#N/A</v>
      </c>
      <c r="AP236" s="2" t="e">
        <f t="shared" si="212"/>
        <v>#N/A</v>
      </c>
      <c r="AQ236" s="2">
        <f t="shared" si="188"/>
        <v>0</v>
      </c>
      <c r="AR236" s="2" t="e">
        <f t="shared" si="213"/>
        <v>#N/A</v>
      </c>
      <c r="AS236" s="2" t="e">
        <f t="shared" si="242"/>
        <v>#N/A</v>
      </c>
      <c r="AT236" s="2" t="e">
        <f t="array" ref="AT236">PRODUCT($AP$2:AP236+1)-1</f>
        <v>#N/A</v>
      </c>
      <c r="AU236" s="2" t="e">
        <f t="shared" si="189"/>
        <v>#N/A</v>
      </c>
      <c r="AV236" s="69" t="e">
        <f t="shared" si="243"/>
        <v>#N/A</v>
      </c>
      <c r="AW236" s="69" t="e">
        <f t="shared" si="190"/>
        <v>#N/A</v>
      </c>
      <c r="AX236" s="2"/>
      <c r="AY236" s="2" t="e">
        <f t="shared" si="222"/>
        <v>#N/A</v>
      </c>
      <c r="AZ236" s="2" t="e">
        <f t="shared" si="223"/>
        <v>#N/A</v>
      </c>
      <c r="BA236" s="2" t="e">
        <f t="shared" si="244"/>
        <v>#N/A</v>
      </c>
      <c r="BB236" s="2" t="e">
        <f t="shared" si="224"/>
        <v>#N/A</v>
      </c>
      <c r="BC236" s="2"/>
      <c r="BD236" s="78" t="e">
        <f t="shared" si="191"/>
        <v>#N/A</v>
      </c>
      <c r="BE236" s="2" t="e">
        <f t="shared" si="225"/>
        <v>#N/A</v>
      </c>
      <c r="BF236" s="72" t="e">
        <f t="shared" si="214"/>
        <v>#N/A</v>
      </c>
      <c r="BG236" s="2" t="e" cm="1">
        <f t="array" ref="BG236">(PRODUCT(BF$2:BF236+1))-1</f>
        <v>#N/A</v>
      </c>
      <c r="BH236" s="72" t="e">
        <f t="shared" si="215"/>
        <v>#N/A</v>
      </c>
      <c r="BI236" s="73" t="e">
        <f t="shared" si="216"/>
        <v>#N/A</v>
      </c>
      <c r="BJ236" s="74" t="e">
        <f>SUM($BI$2:BI236)</f>
        <v>#N/A</v>
      </c>
      <c r="BK236" s="72" t="e">
        <f t="shared" si="192"/>
        <v>#N/A</v>
      </c>
      <c r="BL236" s="2" t="e">
        <f>SUM($BK$2:BK236)</f>
        <v>#N/A</v>
      </c>
      <c r="BM236" s="2"/>
      <c r="BN236" s="79" t="e">
        <f t="shared" si="193"/>
        <v>#N/A</v>
      </c>
      <c r="BO236" s="2" t="e">
        <f t="array" ref="BO236">(PRODUCT(AB$2:AB236+1)-1)-(PRODUCT($K$2:$K236+1)-1)</f>
        <v>#N/A</v>
      </c>
      <c r="BP236" s="2" t="e">
        <f t="array" ref="BP236">AJ236-(PRODUCT($K$2:K236+1)-1)</f>
        <v>#N/A</v>
      </c>
      <c r="BQ236" s="2" t="e" cm="1">
        <f t="array" ref="BQ236">AK236-(PRODUCT($L$2:L236+1)-1)</f>
        <v>#N/A</v>
      </c>
      <c r="BR236" s="2" t="e">
        <f t="array" ref="BR236">(PRODUCT(AE$2:AE236+1)-1)-(PRODUCT($K$2:$K236+1)-1)</f>
        <v>#N/A</v>
      </c>
      <c r="BS236" s="2"/>
      <c r="BT236" s="3" t="e">
        <f t="shared" si="194"/>
        <v>#N/A</v>
      </c>
      <c r="BU236" s="2" t="e">
        <f t="shared" si="195"/>
        <v>#N/A</v>
      </c>
      <c r="BV236" s="2" t="e">
        <f t="shared" si="196"/>
        <v>#N/A</v>
      </c>
      <c r="BW236" s="2" t="e" cm="1">
        <f t="array" ref="BW236">PRODUCT($BU$2:BU236+1)-1</f>
        <v>#N/A</v>
      </c>
      <c r="BX236" s="2" t="e">
        <f t="array" ref="BX236">BW236-(PRODUCT($K$2:K236+1)-1)</f>
        <v>#N/A</v>
      </c>
      <c r="BY236" s="2" t="e">
        <f t="shared" si="197"/>
        <v>#N/A</v>
      </c>
      <c r="BZ236" s="2"/>
      <c r="CC236" s="3">
        <v>44978</v>
      </c>
      <c r="CD236" s="2">
        <v>-1.0486952398207201E-2</v>
      </c>
      <c r="CE236" s="2">
        <v>-7.6349219468483396E-3</v>
      </c>
      <c r="CF236" s="2" t="e">
        <f>NA()</f>
        <v>#N/A</v>
      </c>
      <c r="CG236" s="2">
        <v>-1.2780468405986822E-2</v>
      </c>
      <c r="CH236" s="2">
        <v>-1.3240629927243064E-2</v>
      </c>
      <c r="CJ236" s="9">
        <f t="shared" si="198"/>
        <v>44978</v>
      </c>
      <c r="CK236" s="2">
        <f t="array" ref="CK236">PRODUCT(CD$2:CD236+1)-1</f>
        <v>9.4112857210228995E-3</v>
      </c>
      <c r="CL236" s="2">
        <f t="array" ref="CL236">PRODUCT(CE$2:CE236+1)-1</f>
        <v>7.9902788428021232E-4</v>
      </c>
      <c r="CM236" s="2"/>
      <c r="CN236" s="2">
        <f t="array" ref="CN236">PRODUCT(CG$2:CG236+1)-1</f>
        <v>-3.6371468280562258E-2</v>
      </c>
      <c r="CO236" s="2">
        <f t="array" ref="CO236">PRODUCT(CH$2:CH236+1)-1</f>
        <v>-4.880988487606841E-2</v>
      </c>
      <c r="CQ236" s="9">
        <f t="shared" si="199"/>
        <v>44978</v>
      </c>
      <c r="CR236" s="72">
        <f t="shared" si="200"/>
        <v>5.822117059709131E-2</v>
      </c>
      <c r="CS236" s="72">
        <f t="shared" si="201"/>
        <v>4.9608912760348622E-2</v>
      </c>
      <c r="CT236" s="72"/>
      <c r="CU236" s="72">
        <f t="shared" si="202"/>
        <v>1.2438416595506152E-2</v>
      </c>
      <c r="CV236" s="72"/>
      <c r="CW236" s="3">
        <f t="shared" si="203"/>
        <v>44978</v>
      </c>
      <c r="CX236" s="75">
        <f t="shared" si="217"/>
        <v>96.015350378898844</v>
      </c>
      <c r="CY236" s="75">
        <f t="shared" si="218"/>
        <v>94.700514682529999</v>
      </c>
      <c r="CZ236" s="75">
        <f t="shared" si="219"/>
        <v>101.38841452000197</v>
      </c>
      <c r="DA236" s="72">
        <f>(CZ236/MAX($CZ$2:CZ236))-1</f>
        <v>-1.3026737362469287E-3</v>
      </c>
      <c r="DC236" s="3">
        <f t="shared" si="204"/>
        <v>44978</v>
      </c>
      <c r="DD236" s="2">
        <f t="shared" si="205"/>
        <v>2.7536775290358632E-3</v>
      </c>
      <c r="DE236" s="2">
        <f t="shared" si="206"/>
        <v>5.6057079803947243E-3</v>
      </c>
      <c r="DF236" s="2" t="e">
        <f>NA()</f>
        <v>#N/A</v>
      </c>
      <c r="DG236" s="2">
        <f t="shared" si="207"/>
        <v>4.6016152125624189E-4</v>
      </c>
      <c r="DH236" s="69"/>
      <c r="DI236" s="3">
        <f t="shared" si="245"/>
        <v>44978</v>
      </c>
      <c r="DJ236" s="2">
        <f t="shared" si="246"/>
        <v>4.4525811276697261E-2</v>
      </c>
      <c r="DK236" s="2">
        <f t="shared" si="247"/>
        <v>4.9868217641786894E-2</v>
      </c>
      <c r="DL236" s="2" t="e">
        <f>NA()</f>
        <v>#N/A</v>
      </c>
      <c r="DM236" s="2">
        <f t="shared" si="248"/>
        <v>9.915524621997596E-3</v>
      </c>
      <c r="DO236" s="2">
        <f t="shared" si="220"/>
        <v>1.1601263316945488E-2</v>
      </c>
      <c r="DP236" s="72">
        <f t="shared" si="221"/>
        <v>4.6016152125624189E-4</v>
      </c>
      <c r="DQ236" s="72">
        <v>1.0999999999999999E-2</v>
      </c>
      <c r="DR236" s="72">
        <f t="shared" si="226"/>
        <v>4.3631254592981541E-4</v>
      </c>
      <c r="DS236" s="2" cm="1">
        <f t="array" ref="DS236">PRODUCT($DR$68:DR236+1)-1</f>
        <v>3.4443229111085216E-3</v>
      </c>
      <c r="DT236" s="2" cm="1">
        <f t="array" ref="DT236">PRODUCT($DP$68:DP236+1)-1</f>
        <v>4.2381736752925558E-3</v>
      </c>
      <c r="DU236" s="72">
        <f>DS236-MAX($DS$68:DS236)</f>
        <v>-4.401254085686368E-4</v>
      </c>
    </row>
    <row r="237" spans="1:125" x14ac:dyDescent="0.3">
      <c r="A237" s="3" t="e">
        <f t="shared" si="236"/>
        <v>#N/A</v>
      </c>
      <c r="B237" s="47" t="e">
        <f>NA()</f>
        <v>#N/A</v>
      </c>
      <c r="C237" s="2" t="e">
        <f>VLOOKUP(C$1,EMD_Returns!$B:$XFD,MATCH('Headline Attribution'!$B237,EMD_Returns!$8:$8,0)-1,FALSE)/100</f>
        <v>#N/A</v>
      </c>
      <c r="D237" s="2" t="e">
        <f>VLOOKUP(D$1,EMD_Returns!$B:$XFD,MATCH('Headline Attribution'!$B237,EMD_Returns!$8:$8,0)-1,FALSE)/100</f>
        <v>#N/A</v>
      </c>
      <c r="E237" s="2" t="e">
        <f>VLOOKUP(E$1,EMD_Returns!$B:$XFD,MATCH('Headline Attribution'!$B237,EMD_Returns!$8:$8,0)-1,FALSE)/100</f>
        <v>#N/A</v>
      </c>
      <c r="F237" s="2" t="e">
        <f>VLOOKUP(F$1,EMD_Returns!$B:$XFD,MATCH('Headline Attribution'!$B237,EMD_Returns!$8:$8,0)-1,FALSE)/100</f>
        <v>#N/A</v>
      </c>
      <c r="G237" s="2"/>
      <c r="I237" s="9" t="e">
        <f t="shared" si="183"/>
        <v>#N/A</v>
      </c>
      <c r="J237" s="2" t="e">
        <f>VLOOKUP(J$1,EMD_Returns!$B:$XFD,MATCH('Headline Attribution'!$B237,EMD_Returns!$8:$8,0)-1,FALSE)/100</f>
        <v>#N/A</v>
      </c>
      <c r="K237" s="85" t="e">
        <f>VLOOKUP(K$1,EMD_Returns!$B:$XFD,MATCH('Headline Attribution'!$B237,EMD_Returns!$32:$32,0)-1,FALSE)/100</f>
        <v>#N/A</v>
      </c>
      <c r="L237" s="2">
        <f t="shared" si="237"/>
        <v>0</v>
      </c>
      <c r="M237" s="2" t="e">
        <f t="shared" si="238"/>
        <v>#N/A</v>
      </c>
      <c r="N237" s="2" t="e">
        <f t="shared" si="239"/>
        <v>#N/A</v>
      </c>
      <c r="O237" s="2" t="e">
        <f t="array" ref="O237">(PRODUCT($J$2:J237+1))-1</f>
        <v>#N/A</v>
      </c>
      <c r="P237" s="2" t="e">
        <f t="array" ref="P237">(PRODUCT($K$2:K237+1))-1</f>
        <v>#N/A</v>
      </c>
      <c r="Q237" s="69" t="e">
        <f t="shared" si="240"/>
        <v>#N/A</v>
      </c>
      <c r="R237" s="69" t="e">
        <f t="shared" si="241"/>
        <v>#N/A</v>
      </c>
      <c r="T237" s="3" t="e">
        <f t="shared" si="184"/>
        <v>#N/A</v>
      </c>
      <c r="U237" s="70" t="e">
        <f>VLOOKUP(U$1,Market_Values!B:XFD,MATCH('Headline Attribution'!$B237,EMD_Returns!$8:$8,0)-1,FALSE)</f>
        <v>#N/A</v>
      </c>
      <c r="V237" s="70" t="e">
        <f>VLOOKUP(V$1,Market_Values!$B:$XFD,MATCH('Headline Attribution'!$B237,EMD_Returns!$8:$8,0)-1,FALSE)</f>
        <v>#N/A</v>
      </c>
      <c r="W237" s="70" t="e">
        <f>VLOOKUP(W$1,Market_Values!$B:$XFD,MATCH('Headline Attribution'!$B237,EMD_Returns!$8:$8,0)-1,FALSE)</f>
        <v>#N/A</v>
      </c>
      <c r="X237" s="70" t="e">
        <f>VLOOKUP(X$1,Market_Values!$B:$XFD,MATCH('Headline Attribution'!$B237,EMD_Returns!$8:$8,0)-1,FALSE)</f>
        <v>#N/A</v>
      </c>
      <c r="Y237" s="70"/>
      <c r="Z237" s="71"/>
      <c r="AA237" s="3" t="e">
        <f t="shared" si="185"/>
        <v>#N/A</v>
      </c>
      <c r="AB237" s="72" t="e">
        <f t="shared" si="208"/>
        <v>#N/A</v>
      </c>
      <c r="AC237" s="72" t="e">
        <f t="shared" si="209"/>
        <v>#N/A</v>
      </c>
      <c r="AD237" s="72" t="e">
        <f t="shared" si="210"/>
        <v>#N/A</v>
      </c>
      <c r="AE237" s="72" t="e">
        <f t="shared" si="211"/>
        <v>#N/A</v>
      </c>
      <c r="AF237" s="72"/>
      <c r="AG237" s="2"/>
      <c r="AH237" s="9" t="e">
        <f t="shared" si="186"/>
        <v>#N/A</v>
      </c>
      <c r="AI237" s="2" t="e">
        <f t="array" ref="AI237">PRODUCT(AB$2:AB237+1)-1</f>
        <v>#N/A</v>
      </c>
      <c r="AJ237" s="2" t="e">
        <f t="array" ref="AJ237">PRODUCT($AC$2:AC237+1)-1</f>
        <v>#N/A</v>
      </c>
      <c r="AK237" s="2" t="e" cm="1">
        <f t="array" ref="AK237">PRODUCT($AD$119:AD237+1)-1</f>
        <v>#N/A</v>
      </c>
      <c r="AL237" s="2" t="e">
        <f t="array" ref="AL237">PRODUCT(AE$2:AE237+1)-1</f>
        <v>#N/A</v>
      </c>
      <c r="AM237" s="2"/>
      <c r="AN237" s="2"/>
      <c r="AO237" s="3" t="e">
        <f t="shared" si="187"/>
        <v>#N/A</v>
      </c>
      <c r="AP237" s="2" t="e">
        <f t="shared" si="212"/>
        <v>#N/A</v>
      </c>
      <c r="AQ237" s="2">
        <f t="shared" si="188"/>
        <v>0</v>
      </c>
      <c r="AR237" s="2" t="e">
        <f t="shared" si="213"/>
        <v>#N/A</v>
      </c>
      <c r="AS237" s="2" t="e">
        <f t="shared" si="242"/>
        <v>#N/A</v>
      </c>
      <c r="AT237" s="2" t="e">
        <f t="array" ref="AT237">PRODUCT($AP$2:AP237+1)-1</f>
        <v>#N/A</v>
      </c>
      <c r="AU237" s="2" t="e">
        <f t="shared" si="189"/>
        <v>#N/A</v>
      </c>
      <c r="AV237" s="69" t="e">
        <f t="shared" si="243"/>
        <v>#N/A</v>
      </c>
      <c r="AW237" s="69" t="e">
        <f t="shared" si="190"/>
        <v>#N/A</v>
      </c>
      <c r="AX237" s="2"/>
      <c r="AY237" s="2" t="e">
        <f t="shared" si="222"/>
        <v>#N/A</v>
      </c>
      <c r="AZ237" s="2" t="e">
        <f t="shared" si="223"/>
        <v>#N/A</v>
      </c>
      <c r="BA237" s="2" t="e">
        <f t="shared" si="244"/>
        <v>#N/A</v>
      </c>
      <c r="BB237" s="2" t="e">
        <f t="shared" si="224"/>
        <v>#N/A</v>
      </c>
      <c r="BC237" s="2"/>
      <c r="BD237" s="78" t="e">
        <f t="shared" si="191"/>
        <v>#N/A</v>
      </c>
      <c r="BE237" s="2" t="e">
        <f t="shared" si="225"/>
        <v>#N/A</v>
      </c>
      <c r="BF237" s="72" t="e">
        <f t="shared" si="214"/>
        <v>#N/A</v>
      </c>
      <c r="BG237" s="2" t="e" cm="1">
        <f t="array" ref="BG237">(PRODUCT(BF$2:BF237+1))-1</f>
        <v>#N/A</v>
      </c>
      <c r="BH237" s="72" t="e">
        <f t="shared" si="215"/>
        <v>#N/A</v>
      </c>
      <c r="BI237" s="73" t="e">
        <f t="shared" si="216"/>
        <v>#N/A</v>
      </c>
      <c r="BJ237" s="74" t="e">
        <f>SUM($BI$2:BI237)</f>
        <v>#N/A</v>
      </c>
      <c r="BK237" s="72" t="e">
        <f t="shared" si="192"/>
        <v>#N/A</v>
      </c>
      <c r="BL237" s="2" t="e">
        <f>SUM($BK$2:BK237)</f>
        <v>#N/A</v>
      </c>
      <c r="BM237" s="2"/>
      <c r="BN237" s="79" t="e">
        <f t="shared" si="193"/>
        <v>#N/A</v>
      </c>
      <c r="BO237" s="2" t="e">
        <f t="array" ref="BO237">(PRODUCT(AB$2:AB237+1)-1)-(PRODUCT($K$2:$K237+1)-1)</f>
        <v>#N/A</v>
      </c>
      <c r="BP237" s="2" t="e">
        <f t="array" ref="BP237">AJ237-(PRODUCT($K$2:K237+1)-1)</f>
        <v>#N/A</v>
      </c>
      <c r="BQ237" s="2" t="e" cm="1">
        <f t="array" ref="BQ237">AK237-(PRODUCT($L$2:L237+1)-1)</f>
        <v>#N/A</v>
      </c>
      <c r="BR237" s="2" t="e">
        <f t="array" ref="BR237">(PRODUCT(AE$2:AE237+1)-1)-(PRODUCT($K$2:$K237+1)-1)</f>
        <v>#N/A</v>
      </c>
      <c r="BS237" s="2"/>
      <c r="BT237" s="3" t="e">
        <f t="shared" si="194"/>
        <v>#N/A</v>
      </c>
      <c r="BU237" s="2" t="e">
        <f t="shared" si="195"/>
        <v>#N/A</v>
      </c>
      <c r="BV237" s="2" t="e">
        <f t="shared" si="196"/>
        <v>#N/A</v>
      </c>
      <c r="BW237" s="2" t="e" cm="1">
        <f t="array" ref="BW237">PRODUCT($BU$2:BU237+1)-1</f>
        <v>#N/A</v>
      </c>
      <c r="BX237" s="2" t="e">
        <f t="array" ref="BX237">BW237-(PRODUCT($K$2:K237+1)-1)</f>
        <v>#N/A</v>
      </c>
      <c r="BY237" s="2" t="e">
        <f t="shared" si="197"/>
        <v>#N/A</v>
      </c>
      <c r="BZ237" s="2"/>
      <c r="CC237" s="3">
        <v>44979</v>
      </c>
      <c r="CD237" s="2">
        <v>-5.1818081769133793E-3</v>
      </c>
      <c r="CE237" s="2">
        <v>-3.8974227246268999E-3</v>
      </c>
      <c r="CF237" s="2" t="e">
        <f>NA()</f>
        <v>#N/A</v>
      </c>
      <c r="CG237" s="2">
        <v>-4.6209174264570602E-3</v>
      </c>
      <c r="CH237" s="2">
        <v>-4.2802505262076185E-3</v>
      </c>
      <c r="CJ237" s="9">
        <f t="shared" si="198"/>
        <v>44979</v>
      </c>
      <c r="CK237" s="2">
        <f t="array" ref="CK237">PRODUCT(CD$2:CD237+1)-1</f>
        <v>4.1807100668049824E-3</v>
      </c>
      <c r="CL237" s="2">
        <f t="array" ref="CL237">PRODUCT(CE$2:CE237+1)-1</f>
        <v>-3.1015089897804549E-3</v>
      </c>
      <c r="CM237" s="2"/>
      <c r="CN237" s="2">
        <f t="array" ref="CN237">PRODUCT(CG$2:CG237+1)-1</f>
        <v>-4.0824316155415818E-2</v>
      </c>
      <c r="CO237" s="2">
        <f t="array" ref="CO237">PRODUCT(CH$2:CH237+1)-1</f>
        <v>-5.28812168668511E-2</v>
      </c>
      <c r="CQ237" s="9">
        <f t="shared" si="199"/>
        <v>44979</v>
      </c>
      <c r="CR237" s="72">
        <f t="shared" si="200"/>
        <v>5.7061926933656082E-2</v>
      </c>
      <c r="CS237" s="72">
        <f t="shared" si="201"/>
        <v>4.9779707877070645E-2</v>
      </c>
      <c r="CT237" s="72"/>
      <c r="CU237" s="72">
        <f t="shared" si="202"/>
        <v>1.2056900711435281E-2</v>
      </c>
      <c r="CV237" s="72"/>
      <c r="CW237" s="3">
        <f t="shared" si="203"/>
        <v>44979</v>
      </c>
      <c r="CX237" s="75">
        <f t="shared" si="217"/>
        <v>95.571671373125611</v>
      </c>
      <c r="CY237" s="75">
        <f t="shared" si="218"/>
        <v>94.295172754727972</v>
      </c>
      <c r="CZ237" s="75">
        <f t="shared" si="219"/>
        <v>101.3537263691302</v>
      </c>
      <c r="DA237" s="72">
        <f>(CZ237/MAX($CZ$2:CZ237))-1</f>
        <v>-1.644359358738301E-3</v>
      </c>
      <c r="DC237" s="3">
        <f t="shared" si="204"/>
        <v>44979</v>
      </c>
      <c r="DD237" s="2">
        <f t="shared" si="205"/>
        <v>-9.0155765070576085E-4</v>
      </c>
      <c r="DE237" s="2">
        <f t="shared" si="206"/>
        <v>3.8282780158071855E-4</v>
      </c>
      <c r="DF237" s="2" t="e">
        <f>NA()</f>
        <v>#N/A</v>
      </c>
      <c r="DG237" s="2">
        <f t="shared" si="207"/>
        <v>-3.4066690024944172E-4</v>
      </c>
      <c r="DH237" s="69"/>
      <c r="DI237" s="3">
        <f t="shared" si="245"/>
        <v>44979</v>
      </c>
      <c r="DJ237" s="2">
        <f t="shared" si="246"/>
        <v>4.3619467749177569E-2</v>
      </c>
      <c r="DK237" s="2">
        <f t="shared" si="247"/>
        <v>4.891745950358263E-2</v>
      </c>
      <c r="DL237" s="2" t="e">
        <f>NA()</f>
        <v>#N/A</v>
      </c>
      <c r="DM237" s="2">
        <f t="shared" si="248"/>
        <v>9.6904547108577748E-3</v>
      </c>
      <c r="DO237" s="2">
        <f t="shared" si="220"/>
        <v>1.1623600641759147E-2</v>
      </c>
      <c r="DP237" s="72">
        <f t="shared" si="221"/>
        <v>-3.4066690024944172E-4</v>
      </c>
      <c r="DQ237" s="72">
        <v>1.0999999999999999E-2</v>
      </c>
      <c r="DR237" s="72">
        <f t="shared" si="226"/>
        <v>-3.2239028320373594E-4</v>
      </c>
      <c r="DS237" s="2" cm="1">
        <f t="array" ref="DS237">PRODUCT($DR$68:DR237+1)-1</f>
        <v>3.1208222116660966E-3</v>
      </c>
      <c r="DT237" s="2" cm="1">
        <f t="array" ref="DT237">PRODUCT($DP$68:DP237+1)-1</f>
        <v>3.8960629695543592E-3</v>
      </c>
      <c r="DU237" s="72">
        <f>DS237-MAX($DS$68:DS237)</f>
        <v>-7.6362610801106179E-4</v>
      </c>
    </row>
    <row r="238" spans="1:125" x14ac:dyDescent="0.3">
      <c r="A238" s="3" t="e">
        <f t="shared" si="236"/>
        <v>#N/A</v>
      </c>
      <c r="B238" s="47" t="e">
        <f>NA()</f>
        <v>#N/A</v>
      </c>
      <c r="C238" s="2" t="e">
        <f>VLOOKUP(C$1,EMD_Returns!$B:$XFD,MATCH('Headline Attribution'!$B238,EMD_Returns!$8:$8,0)-1,FALSE)/100</f>
        <v>#N/A</v>
      </c>
      <c r="D238" s="2" t="e">
        <f>VLOOKUP(D$1,EMD_Returns!$B:$XFD,MATCH('Headline Attribution'!$B238,EMD_Returns!$8:$8,0)-1,FALSE)/100</f>
        <v>#N/A</v>
      </c>
      <c r="E238" s="2" t="e">
        <f>VLOOKUP(E$1,EMD_Returns!$B:$XFD,MATCH('Headline Attribution'!$B238,EMD_Returns!$8:$8,0)-1,FALSE)/100</f>
        <v>#N/A</v>
      </c>
      <c r="F238" s="2" t="e">
        <f>VLOOKUP(F$1,EMD_Returns!$B:$XFD,MATCH('Headline Attribution'!$B238,EMD_Returns!$8:$8,0)-1,FALSE)/100</f>
        <v>#N/A</v>
      </c>
      <c r="G238" s="2"/>
      <c r="I238" s="9" t="e">
        <f t="shared" si="183"/>
        <v>#N/A</v>
      </c>
      <c r="J238" s="2" t="e">
        <f>VLOOKUP(J$1,EMD_Returns!$B:$XFD,MATCH('Headline Attribution'!$B238,EMD_Returns!$8:$8,0)-1,FALSE)/100</f>
        <v>#N/A</v>
      </c>
      <c r="K238" s="85" t="e">
        <f>VLOOKUP(K$1,EMD_Returns!$B:$XFD,MATCH('Headline Attribution'!$B238,EMD_Returns!$32:$32,0)-1,FALSE)/100</f>
        <v>#N/A</v>
      </c>
      <c r="L238" s="2">
        <f t="shared" si="237"/>
        <v>0</v>
      </c>
      <c r="M238" s="2" t="e">
        <f t="shared" si="238"/>
        <v>#N/A</v>
      </c>
      <c r="N238" s="2" t="e">
        <f t="shared" si="239"/>
        <v>#N/A</v>
      </c>
      <c r="O238" s="2" t="e">
        <f t="array" ref="O238">(PRODUCT($J$2:J238+1))-1</f>
        <v>#N/A</v>
      </c>
      <c r="P238" s="2" t="e">
        <f t="array" ref="P238">(PRODUCT($K$2:K238+1))-1</f>
        <v>#N/A</v>
      </c>
      <c r="Q238" s="69" t="e">
        <f t="shared" si="240"/>
        <v>#N/A</v>
      </c>
      <c r="R238" s="69" t="e">
        <f t="shared" si="241"/>
        <v>#N/A</v>
      </c>
      <c r="T238" s="3" t="e">
        <f t="shared" si="184"/>
        <v>#N/A</v>
      </c>
      <c r="U238" s="70" t="e">
        <f>VLOOKUP(U$1,Market_Values!B:XFD,MATCH('Headline Attribution'!$B238,EMD_Returns!$8:$8,0)-1,FALSE)</f>
        <v>#N/A</v>
      </c>
      <c r="V238" s="70" t="e">
        <f>VLOOKUP(V$1,Market_Values!$B:$XFD,MATCH('Headline Attribution'!$B238,EMD_Returns!$8:$8,0)-1,FALSE)</f>
        <v>#N/A</v>
      </c>
      <c r="W238" s="70" t="e">
        <f>VLOOKUP(W$1,Market_Values!$B:$XFD,MATCH('Headline Attribution'!$B238,EMD_Returns!$8:$8,0)-1,FALSE)</f>
        <v>#N/A</v>
      </c>
      <c r="X238" s="70" t="e">
        <f>VLOOKUP(X$1,Market_Values!$B:$XFD,MATCH('Headline Attribution'!$B238,EMD_Returns!$8:$8,0)-1,FALSE)</f>
        <v>#N/A</v>
      </c>
      <c r="Y238" s="70"/>
      <c r="Z238" s="71"/>
      <c r="AA238" s="3" t="e">
        <f t="shared" si="185"/>
        <v>#N/A</v>
      </c>
      <c r="AB238" s="72" t="e">
        <f t="shared" si="208"/>
        <v>#N/A</v>
      </c>
      <c r="AC238" s="72" t="e">
        <f t="shared" si="209"/>
        <v>#N/A</v>
      </c>
      <c r="AD238" s="72" t="e">
        <f t="shared" si="210"/>
        <v>#N/A</v>
      </c>
      <c r="AE238" s="72" t="e">
        <f t="shared" si="211"/>
        <v>#N/A</v>
      </c>
      <c r="AF238" s="72"/>
      <c r="AG238" s="2"/>
      <c r="AH238" s="9" t="e">
        <f t="shared" si="186"/>
        <v>#N/A</v>
      </c>
      <c r="AI238" s="2" t="e">
        <f t="array" ref="AI238">PRODUCT(AB$2:AB238+1)-1</f>
        <v>#N/A</v>
      </c>
      <c r="AJ238" s="2" t="e">
        <f t="array" ref="AJ238">PRODUCT($AC$2:AC238+1)-1</f>
        <v>#N/A</v>
      </c>
      <c r="AK238" s="2" t="e" cm="1">
        <f t="array" ref="AK238">PRODUCT($AD$119:AD238+1)-1</f>
        <v>#N/A</v>
      </c>
      <c r="AL238" s="2" t="e">
        <f t="array" ref="AL238">PRODUCT(AE$2:AE238+1)-1</f>
        <v>#N/A</v>
      </c>
      <c r="AM238" s="2"/>
      <c r="AN238" s="2"/>
      <c r="AO238" s="3" t="e">
        <f t="shared" si="187"/>
        <v>#N/A</v>
      </c>
      <c r="AP238" s="2" t="e">
        <f t="shared" si="212"/>
        <v>#N/A</v>
      </c>
      <c r="AQ238" s="2">
        <f t="shared" si="188"/>
        <v>0</v>
      </c>
      <c r="AR238" s="2" t="e">
        <f t="shared" si="213"/>
        <v>#N/A</v>
      </c>
      <c r="AS238" s="2" t="e">
        <f t="shared" si="242"/>
        <v>#N/A</v>
      </c>
      <c r="AT238" s="2" t="e">
        <f t="array" ref="AT238">PRODUCT($AP$2:AP238+1)-1</f>
        <v>#N/A</v>
      </c>
      <c r="AU238" s="2" t="e">
        <f t="shared" si="189"/>
        <v>#N/A</v>
      </c>
      <c r="AV238" s="69" t="e">
        <f t="shared" si="243"/>
        <v>#N/A</v>
      </c>
      <c r="AW238" s="69" t="e">
        <f t="shared" si="190"/>
        <v>#N/A</v>
      </c>
      <c r="AX238" s="2"/>
      <c r="AY238" s="2" t="e">
        <f t="shared" si="222"/>
        <v>#N/A</v>
      </c>
      <c r="AZ238" s="2" t="e">
        <f t="shared" si="223"/>
        <v>#N/A</v>
      </c>
      <c r="BA238" s="2" t="e">
        <f t="shared" si="244"/>
        <v>#N/A</v>
      </c>
      <c r="BB238" s="2" t="e">
        <f t="shared" si="224"/>
        <v>#N/A</v>
      </c>
      <c r="BC238" s="2"/>
      <c r="BD238" s="78" t="e">
        <f t="shared" si="191"/>
        <v>#N/A</v>
      </c>
      <c r="BE238" s="2" t="e">
        <f t="shared" si="225"/>
        <v>#N/A</v>
      </c>
      <c r="BF238" s="72" t="e">
        <f t="shared" si="214"/>
        <v>#N/A</v>
      </c>
      <c r="BG238" s="2" t="e" cm="1">
        <f t="array" ref="BG238">(PRODUCT(BF$2:BF238+1))-1</f>
        <v>#N/A</v>
      </c>
      <c r="BH238" s="72" t="e">
        <f t="shared" si="215"/>
        <v>#N/A</v>
      </c>
      <c r="BI238" s="73" t="e">
        <f t="shared" si="216"/>
        <v>#N/A</v>
      </c>
      <c r="BJ238" s="74" t="e">
        <f>SUM($BI$2:BI238)</f>
        <v>#N/A</v>
      </c>
      <c r="BK238" s="72" t="e">
        <f t="shared" si="192"/>
        <v>#N/A</v>
      </c>
      <c r="BL238" s="2" t="e">
        <f>SUM($BK$2:BK238)</f>
        <v>#N/A</v>
      </c>
      <c r="BM238" s="2"/>
      <c r="BN238" s="79" t="e">
        <f t="shared" si="193"/>
        <v>#N/A</v>
      </c>
      <c r="BO238" s="2" t="e">
        <f t="array" ref="BO238">(PRODUCT(AB$2:AB238+1)-1)-(PRODUCT($K$2:$K238+1)-1)</f>
        <v>#N/A</v>
      </c>
      <c r="BP238" s="2" t="e">
        <f t="array" ref="BP238">AJ238-(PRODUCT($K$2:K238+1)-1)</f>
        <v>#N/A</v>
      </c>
      <c r="BQ238" s="2" t="e" cm="1">
        <f t="array" ref="BQ238">AK238-(PRODUCT($L$2:L238+1)-1)</f>
        <v>#N/A</v>
      </c>
      <c r="BR238" s="2" t="e">
        <f t="array" ref="BR238">(PRODUCT(AE$2:AE238+1)-1)-(PRODUCT($K$2:$K238+1)-1)</f>
        <v>#N/A</v>
      </c>
      <c r="BS238" s="2"/>
      <c r="BT238" s="3" t="e">
        <f t="shared" si="194"/>
        <v>#N/A</v>
      </c>
      <c r="BU238" s="2" t="e">
        <f t="shared" si="195"/>
        <v>#N/A</v>
      </c>
      <c r="BV238" s="2" t="e">
        <f t="shared" si="196"/>
        <v>#N/A</v>
      </c>
      <c r="BW238" s="2" t="e" cm="1">
        <f t="array" ref="BW238">PRODUCT($BU$2:BU238+1)-1</f>
        <v>#N/A</v>
      </c>
      <c r="BX238" s="2" t="e">
        <f t="array" ref="BX238">BW238-(PRODUCT($K$2:K238+1)-1)</f>
        <v>#N/A</v>
      </c>
      <c r="BY238" s="2" t="e">
        <f t="shared" si="197"/>
        <v>#N/A</v>
      </c>
      <c r="BZ238" s="2"/>
      <c r="CC238" s="3">
        <v>44980</v>
      </c>
      <c r="CD238" s="2">
        <v>5.5764879857152002E-3</v>
      </c>
      <c r="CE238" s="2">
        <v>2.53793731682461E-3</v>
      </c>
      <c r="CF238" s="2" t="e">
        <f>NA()</f>
        <v>#N/A</v>
      </c>
      <c r="CG238" s="2">
        <v>3.0261592534666037E-3</v>
      </c>
      <c r="CH238" s="2">
        <v>1.849643927432032E-3</v>
      </c>
      <c r="CJ238" s="9">
        <f t="shared" si="198"/>
        <v>44980</v>
      </c>
      <c r="CK238" s="2">
        <f t="array" ref="CK238">PRODUCT(CD$2:CD238+1)-1</f>
        <v>9.7805117319795798E-3</v>
      </c>
      <c r="CL238" s="2">
        <f t="array" ref="CL238">PRODUCT(CE$2:CE238+1)-1</f>
        <v>-5.7144310835943735E-4</v>
      </c>
      <c r="CM238" s="2"/>
      <c r="CN238" s="2">
        <f t="array" ref="CN238">PRODUCT(CG$2:CG238+1)-1</f>
        <v>-3.7921697784049413E-2</v>
      </c>
      <c r="CO238" s="2">
        <f t="array" ref="CO238">PRODUCT(CH$2:CH238+1)-1</f>
        <v>-5.1129384361072061E-2</v>
      </c>
      <c r="CQ238" s="9">
        <f t="shared" si="199"/>
        <v>44980</v>
      </c>
      <c r="CR238" s="72">
        <f t="shared" si="200"/>
        <v>6.0909896093051641E-2</v>
      </c>
      <c r="CS238" s="72">
        <f t="shared" si="201"/>
        <v>5.0557941252712624E-2</v>
      </c>
      <c r="CT238" s="72"/>
      <c r="CU238" s="72">
        <f t="shared" si="202"/>
        <v>1.3207686577022648E-2</v>
      </c>
      <c r="CV238" s="72"/>
      <c r="CW238" s="3">
        <f t="shared" si="203"/>
        <v>44980</v>
      </c>
      <c r="CX238" s="75">
        <f t="shared" si="217"/>
        <v>95.86088647082066</v>
      </c>
      <c r="CY238" s="75">
        <f t="shared" si="218"/>
        <v>94.469585248399909</v>
      </c>
      <c r="CZ238" s="75">
        <f t="shared" si="219"/>
        <v>101.47275042942385</v>
      </c>
      <c r="DA238" s="72">
        <f>(CZ238/MAX($CZ$2:CZ238))-1</f>
        <v>-4.7194719173593302E-4</v>
      </c>
      <c r="DC238" s="3">
        <f t="shared" si="204"/>
        <v>44980</v>
      </c>
      <c r="DD238" s="2">
        <f t="shared" si="205"/>
        <v>3.7268440582831682E-3</v>
      </c>
      <c r="DE238" s="2">
        <f t="shared" si="206"/>
        <v>6.8829338939257806E-4</v>
      </c>
      <c r="DF238" s="2" t="e">
        <f>NA()</f>
        <v>#N/A</v>
      </c>
      <c r="DG238" s="2">
        <f t="shared" si="207"/>
        <v>1.1765153260345717E-3</v>
      </c>
      <c r="DH238" s="69"/>
      <c r="DI238" s="3">
        <f t="shared" si="245"/>
        <v>44980</v>
      </c>
      <c r="DJ238" s="2">
        <f t="shared" si="246"/>
        <v>4.4762634157981665E-2</v>
      </c>
      <c r="DK238" s="2">
        <f t="shared" si="247"/>
        <v>4.8026642753094928E-2</v>
      </c>
      <c r="DL238" s="2" t="e">
        <f>NA()</f>
        <v>#N/A</v>
      </c>
      <c r="DM238" s="2">
        <f t="shared" si="248"/>
        <v>1.0343811919458606E-2</v>
      </c>
      <c r="DO238" s="2">
        <f t="shared" si="220"/>
        <v>1.1643564803598874E-2</v>
      </c>
      <c r="DP238" s="72">
        <f t="shared" si="221"/>
        <v>1.1765153260345717E-3</v>
      </c>
      <c r="DQ238" s="72">
        <v>1.0999999999999999E-2</v>
      </c>
      <c r="DR238" s="72">
        <f t="shared" si="226"/>
        <v>1.1114868001919985E-3</v>
      </c>
      <c r="DS238" s="2" cm="1">
        <f t="array" ref="DS238">PRODUCT($DR$68:DR238+1)-1</f>
        <v>4.2357777645520844E-3</v>
      </c>
      <c r="DT238" s="2" cm="1">
        <f t="array" ref="DT238">PRODUCT($DP$68:DP238+1)-1</f>
        <v>5.077162073383823E-3</v>
      </c>
      <c r="DU238" s="72">
        <f>DS238-MAX($DS$68:DS238)</f>
        <v>0</v>
      </c>
    </row>
    <row r="239" spans="1:125" x14ac:dyDescent="0.3">
      <c r="A239" s="3" t="e">
        <f t="shared" si="236"/>
        <v>#N/A</v>
      </c>
      <c r="B239" s="47" t="e">
        <f>NA()</f>
        <v>#N/A</v>
      </c>
      <c r="C239" s="2" t="e">
        <f>VLOOKUP(C$1,EMD_Returns!$B:$XFD,MATCH('Headline Attribution'!$B239,EMD_Returns!$8:$8,0)-1,FALSE)/100</f>
        <v>#N/A</v>
      </c>
      <c r="D239" s="2" t="e">
        <f>VLOOKUP(D$1,EMD_Returns!$B:$XFD,MATCH('Headline Attribution'!$B239,EMD_Returns!$8:$8,0)-1,FALSE)/100</f>
        <v>#N/A</v>
      </c>
      <c r="E239" s="2" t="e">
        <f>VLOOKUP(E$1,EMD_Returns!$B:$XFD,MATCH('Headline Attribution'!$B239,EMD_Returns!$8:$8,0)-1,FALSE)/100</f>
        <v>#N/A</v>
      </c>
      <c r="F239" s="2" t="e">
        <f>VLOOKUP(F$1,EMD_Returns!$B:$XFD,MATCH('Headline Attribution'!$B239,EMD_Returns!$8:$8,0)-1,FALSE)/100</f>
        <v>#N/A</v>
      </c>
      <c r="G239" s="2"/>
      <c r="I239" s="9" t="e">
        <f t="shared" si="183"/>
        <v>#N/A</v>
      </c>
      <c r="J239" s="2" t="e">
        <f>VLOOKUP(J$1,EMD_Returns!$B:$XFD,MATCH('Headline Attribution'!$B239,EMD_Returns!$8:$8,0)-1,FALSE)/100</f>
        <v>#N/A</v>
      </c>
      <c r="K239" s="85" t="e">
        <f>VLOOKUP(K$1,EMD_Returns!$B:$XFD,MATCH('Headline Attribution'!$B239,EMD_Returns!$32:$32,0)-1,FALSE)/100</f>
        <v>#N/A</v>
      </c>
      <c r="L239" s="2">
        <f t="shared" si="237"/>
        <v>0</v>
      </c>
      <c r="M239" s="2" t="e">
        <f t="shared" si="238"/>
        <v>#N/A</v>
      </c>
      <c r="N239" s="2" t="e">
        <f t="shared" si="239"/>
        <v>#N/A</v>
      </c>
      <c r="O239" s="2" t="e">
        <f t="array" ref="O239">(PRODUCT($J$2:J239+1))-1</f>
        <v>#N/A</v>
      </c>
      <c r="P239" s="2" t="e">
        <f t="array" ref="P239">(PRODUCT($K$2:K239+1))-1</f>
        <v>#N/A</v>
      </c>
      <c r="Q239" s="69" t="e">
        <f t="shared" si="240"/>
        <v>#N/A</v>
      </c>
      <c r="R239" s="69" t="e">
        <f t="shared" si="241"/>
        <v>#N/A</v>
      </c>
      <c r="T239" s="3" t="e">
        <f t="shared" si="184"/>
        <v>#N/A</v>
      </c>
      <c r="U239" s="70" t="e">
        <f>VLOOKUP(U$1,Market_Values!B:XFD,MATCH('Headline Attribution'!$B239,EMD_Returns!$8:$8,0)-1,FALSE)</f>
        <v>#N/A</v>
      </c>
      <c r="V239" s="70" t="e">
        <f>VLOOKUP(V$1,Market_Values!$B:$XFD,MATCH('Headline Attribution'!$B239,EMD_Returns!$8:$8,0)-1,FALSE)</f>
        <v>#N/A</v>
      </c>
      <c r="W239" s="70" t="e">
        <f>VLOOKUP(W$1,Market_Values!$B:$XFD,MATCH('Headline Attribution'!$B239,EMD_Returns!$8:$8,0)-1,FALSE)</f>
        <v>#N/A</v>
      </c>
      <c r="X239" s="70" t="e">
        <f>VLOOKUP(X$1,Market_Values!$B:$XFD,MATCH('Headline Attribution'!$B239,EMD_Returns!$8:$8,0)-1,FALSE)</f>
        <v>#N/A</v>
      </c>
      <c r="Y239" s="70"/>
      <c r="Z239" s="71"/>
      <c r="AA239" s="3" t="e">
        <f t="shared" si="185"/>
        <v>#N/A</v>
      </c>
      <c r="AB239" s="72" t="e">
        <f t="shared" si="208"/>
        <v>#N/A</v>
      </c>
      <c r="AC239" s="72" t="e">
        <f t="shared" si="209"/>
        <v>#N/A</v>
      </c>
      <c r="AD239" s="72" t="e">
        <f t="shared" si="210"/>
        <v>#N/A</v>
      </c>
      <c r="AE239" s="72" t="e">
        <f t="shared" si="211"/>
        <v>#N/A</v>
      </c>
      <c r="AF239" s="72"/>
      <c r="AG239" s="2"/>
      <c r="AH239" s="9" t="e">
        <f t="shared" si="186"/>
        <v>#N/A</v>
      </c>
      <c r="AI239" s="2" t="e">
        <f t="array" ref="AI239">PRODUCT(AB$2:AB239+1)-1</f>
        <v>#N/A</v>
      </c>
      <c r="AJ239" s="2" t="e">
        <f t="array" ref="AJ239">PRODUCT($AC$2:AC239+1)-1</f>
        <v>#N/A</v>
      </c>
      <c r="AK239" s="2" t="e" cm="1">
        <f t="array" ref="AK239">PRODUCT($AD$119:AD239+1)-1</f>
        <v>#N/A</v>
      </c>
      <c r="AL239" s="2" t="e">
        <f t="array" ref="AL239">PRODUCT(AE$2:AE239+1)-1</f>
        <v>#N/A</v>
      </c>
      <c r="AM239" s="2"/>
      <c r="AN239" s="2"/>
      <c r="AO239" s="3" t="e">
        <f t="shared" si="187"/>
        <v>#N/A</v>
      </c>
      <c r="AP239" s="2" t="e">
        <f t="shared" si="212"/>
        <v>#N/A</v>
      </c>
      <c r="AQ239" s="2">
        <f t="shared" si="188"/>
        <v>0</v>
      </c>
      <c r="AR239" s="2" t="e">
        <f t="shared" si="213"/>
        <v>#N/A</v>
      </c>
      <c r="AS239" s="2" t="e">
        <f t="shared" si="242"/>
        <v>#N/A</v>
      </c>
      <c r="AT239" s="2" t="e">
        <f t="array" ref="AT239">PRODUCT($AP$2:AP239+1)-1</f>
        <v>#N/A</v>
      </c>
      <c r="AU239" s="2" t="e">
        <f t="shared" si="189"/>
        <v>#N/A</v>
      </c>
      <c r="AV239" s="69" t="e">
        <f t="shared" si="243"/>
        <v>#N/A</v>
      </c>
      <c r="AW239" s="69" t="e">
        <f t="shared" si="190"/>
        <v>#N/A</v>
      </c>
      <c r="AX239" s="2"/>
      <c r="AY239" s="2" t="e">
        <f t="shared" si="222"/>
        <v>#N/A</v>
      </c>
      <c r="AZ239" s="2" t="e">
        <f t="shared" si="223"/>
        <v>#N/A</v>
      </c>
      <c r="BA239" s="2" t="e">
        <f t="shared" si="244"/>
        <v>#N/A</v>
      </c>
      <c r="BB239" s="2" t="e">
        <f t="shared" si="224"/>
        <v>#N/A</v>
      </c>
      <c r="BC239" s="2"/>
      <c r="BD239" s="78" t="e">
        <f t="shared" si="191"/>
        <v>#N/A</v>
      </c>
      <c r="BE239" s="2" t="e">
        <f t="shared" si="225"/>
        <v>#N/A</v>
      </c>
      <c r="BF239" s="72" t="e">
        <f t="shared" si="214"/>
        <v>#N/A</v>
      </c>
      <c r="BG239" s="2" t="e" cm="1">
        <f t="array" ref="BG239">(PRODUCT(BF$2:BF239+1))-1</f>
        <v>#N/A</v>
      </c>
      <c r="BH239" s="72" t="e">
        <f t="shared" si="215"/>
        <v>#N/A</v>
      </c>
      <c r="BI239" s="73" t="e">
        <f t="shared" si="216"/>
        <v>#N/A</v>
      </c>
      <c r="BJ239" s="74" t="e">
        <f>SUM($BI$2:BI239)</f>
        <v>#N/A</v>
      </c>
      <c r="BK239" s="72" t="e">
        <f t="shared" si="192"/>
        <v>#N/A</v>
      </c>
      <c r="BL239" s="2" t="e">
        <f>SUM($BK$2:BK239)</f>
        <v>#N/A</v>
      </c>
      <c r="BM239" s="2"/>
      <c r="BN239" s="79" t="e">
        <f t="shared" si="193"/>
        <v>#N/A</v>
      </c>
      <c r="BO239" s="2" t="e">
        <f t="array" ref="BO239">(PRODUCT(AB$2:AB239+1)-1)-(PRODUCT($K$2:$K239+1)-1)</f>
        <v>#N/A</v>
      </c>
      <c r="BP239" s="2" t="e">
        <f t="array" ref="BP239">AJ239-(PRODUCT($K$2:K239+1)-1)</f>
        <v>#N/A</v>
      </c>
      <c r="BQ239" s="2" t="e" cm="1">
        <f t="array" ref="BQ239">AK239-(PRODUCT($L$2:L239+1)-1)</f>
        <v>#N/A</v>
      </c>
      <c r="BR239" s="2" t="e">
        <f t="array" ref="BR239">(PRODUCT(AE$2:AE239+1)-1)-(PRODUCT($K$2:$K239+1)-1)</f>
        <v>#N/A</v>
      </c>
      <c r="BS239" s="2"/>
      <c r="BT239" s="3" t="e">
        <f t="shared" si="194"/>
        <v>#N/A</v>
      </c>
      <c r="BU239" s="2" t="e">
        <f t="shared" si="195"/>
        <v>#N/A</v>
      </c>
      <c r="BV239" s="2" t="e">
        <f t="shared" si="196"/>
        <v>#N/A</v>
      </c>
      <c r="BW239" s="2" t="e" cm="1">
        <f t="array" ref="BW239">PRODUCT($BU$2:BU239+1)-1</f>
        <v>#N/A</v>
      </c>
      <c r="BX239" s="2" t="e">
        <f t="array" ref="BX239">BW239-(PRODUCT($K$2:K239+1)-1)</f>
        <v>#N/A</v>
      </c>
      <c r="BY239" s="2" t="e">
        <f t="shared" si="197"/>
        <v>#N/A</v>
      </c>
      <c r="BZ239" s="2"/>
      <c r="CC239" s="3">
        <v>44981</v>
      </c>
      <c r="CD239" s="2">
        <v>-6.61097067072403E-3</v>
      </c>
      <c r="CE239" s="2">
        <v>-2.3404850508228501E-3</v>
      </c>
      <c r="CF239" s="2" t="e">
        <f>NA()</f>
        <v>#N/A</v>
      </c>
      <c r="CG239" s="2">
        <v>-7.5024724319909071E-3</v>
      </c>
      <c r="CH239" s="2">
        <v>-7.0697064045492919E-3</v>
      </c>
      <c r="CJ239" s="9">
        <f t="shared" si="198"/>
        <v>44981</v>
      </c>
      <c r="CK239" s="2">
        <f t="array" ref="CK239">PRODUCT(CD$2:CD239+1)-1</f>
        <v>3.1048823850508001E-3</v>
      </c>
      <c r="CL239" s="2">
        <f t="array" ref="CL239">PRODUCT(CE$2:CE239+1)-1</f>
        <v>-2.9105907051297786E-3</v>
      </c>
      <c r="CM239" s="2"/>
      <c r="CN239" s="2">
        <f t="array" ref="CN239">PRODUCT(CG$2:CG239+1)-1</f>
        <v>-4.513966372384115E-2</v>
      </c>
      <c r="CO239" s="2">
        <f t="array" ref="CO239">PRODUCT(CH$2:CH239+1)-1</f>
        <v>-5.7837621029543262E-2</v>
      </c>
      <c r="CQ239" s="9">
        <f t="shared" si="199"/>
        <v>44981</v>
      </c>
      <c r="CR239" s="72">
        <f t="shared" si="200"/>
        <v>6.0942503414594063E-2</v>
      </c>
      <c r="CS239" s="72">
        <f t="shared" si="201"/>
        <v>5.4927030324413484E-2</v>
      </c>
      <c r="CT239" s="72"/>
      <c r="CU239" s="72">
        <f t="shared" si="202"/>
        <v>1.2697957305702112E-2</v>
      </c>
      <c r="CV239" s="72"/>
      <c r="CW239" s="3">
        <f t="shared" si="203"/>
        <v>44981</v>
      </c>
      <c r="CX239" s="75">
        <f t="shared" si="217"/>
        <v>95.141692812767118</v>
      </c>
      <c r="CY239" s="75">
        <f t="shared" si="218"/>
        <v>93.80171301653418</v>
      </c>
      <c r="CZ239" s="75">
        <f t="shared" si="219"/>
        <v>101.42852380104908</v>
      </c>
      <c r="DA239" s="72">
        <f>(CZ239/MAX($CZ$2:CZ239))-1</f>
        <v>-9.0758883498143206E-4</v>
      </c>
      <c r="DC239" s="3">
        <f t="shared" si="204"/>
        <v>44981</v>
      </c>
      <c r="DD239" s="2">
        <f t="shared" si="205"/>
        <v>4.5873573382526189E-4</v>
      </c>
      <c r="DE239" s="2">
        <f t="shared" si="206"/>
        <v>4.7292213537264418E-3</v>
      </c>
      <c r="DF239" s="2" t="e">
        <f>NA()</f>
        <v>#N/A</v>
      </c>
      <c r="DG239" s="2">
        <f t="shared" si="207"/>
        <v>-4.3276602744161518E-4</v>
      </c>
      <c r="DH239" s="69"/>
      <c r="DI239" s="3">
        <f t="shared" si="245"/>
        <v>44981</v>
      </c>
      <c r="DJ239" s="2">
        <f t="shared" si="246"/>
        <v>4.475739901569472E-2</v>
      </c>
      <c r="DK239" s="2">
        <f t="shared" si="247"/>
        <v>5.0050324059703541E-2</v>
      </c>
      <c r="DL239" s="2" t="e">
        <f>NA()</f>
        <v>#N/A</v>
      </c>
      <c r="DM239" s="2">
        <f t="shared" si="248"/>
        <v>1.0508111843535803E-2</v>
      </c>
      <c r="DO239" s="2">
        <f t="shared" si="220"/>
        <v>1.1649295799747087E-2</v>
      </c>
      <c r="DP239" s="72">
        <f t="shared" si="221"/>
        <v>-4.3276602744161518E-4</v>
      </c>
      <c r="DQ239" s="72">
        <v>1.0999999999999999E-2</v>
      </c>
      <c r="DR239" s="72">
        <f t="shared" si="226"/>
        <v>-4.0864498452868872E-4</v>
      </c>
      <c r="DS239" s="2" cm="1">
        <f t="array" ref="DS239">PRODUCT($DR$68:DR239+1)-1</f>
        <v>3.8254018506844734E-3</v>
      </c>
      <c r="DT239" s="2" cm="1">
        <f t="array" ref="DT239">PRODUCT($DP$68:DP239+1)-1</f>
        <v>4.6421988226810207E-3</v>
      </c>
      <c r="DU239" s="72">
        <f>DS239-MAX($DS$68:DS239)</f>
        <v>-4.1037591386761108E-4</v>
      </c>
    </row>
    <row r="240" spans="1:125" x14ac:dyDescent="0.3">
      <c r="A240" s="3" t="e">
        <f t="shared" si="236"/>
        <v>#N/A</v>
      </c>
      <c r="B240" s="47" t="e">
        <f>NA()</f>
        <v>#N/A</v>
      </c>
      <c r="C240" s="2" t="e">
        <f>VLOOKUP(C$1,EMD_Returns!$B:$XFD,MATCH('Headline Attribution'!$B240,EMD_Returns!$8:$8,0)-1,FALSE)/100</f>
        <v>#N/A</v>
      </c>
      <c r="D240" s="2" t="e">
        <f>VLOOKUP(D$1,EMD_Returns!$B:$XFD,MATCH('Headline Attribution'!$B240,EMD_Returns!$8:$8,0)-1,FALSE)/100</f>
        <v>#N/A</v>
      </c>
      <c r="E240" s="2" t="e">
        <f>VLOOKUP(E$1,EMD_Returns!$B:$XFD,MATCH('Headline Attribution'!$B240,EMD_Returns!$8:$8,0)-1,FALSE)/100</f>
        <v>#N/A</v>
      </c>
      <c r="F240" s="2" t="e">
        <f>VLOOKUP(F$1,EMD_Returns!$B:$XFD,MATCH('Headline Attribution'!$B240,EMD_Returns!$8:$8,0)-1,FALSE)/100</f>
        <v>#N/A</v>
      </c>
      <c r="G240" s="2"/>
      <c r="I240" s="9" t="e">
        <f t="shared" si="183"/>
        <v>#N/A</v>
      </c>
      <c r="J240" s="2" t="e">
        <f>VLOOKUP(J$1,EMD_Returns!$B:$XFD,MATCH('Headline Attribution'!$B240,EMD_Returns!$8:$8,0)-1,FALSE)/100</f>
        <v>#N/A</v>
      </c>
      <c r="K240" s="85" t="e">
        <f>VLOOKUP(K$1,EMD_Returns!$B:$XFD,MATCH('Headline Attribution'!$B240,EMD_Returns!$32:$32,0)-1,FALSE)/100</f>
        <v>#N/A</v>
      </c>
      <c r="L240" s="2">
        <f t="shared" si="237"/>
        <v>0</v>
      </c>
      <c r="M240" s="2" t="e">
        <f t="shared" si="238"/>
        <v>#N/A</v>
      </c>
      <c r="N240" s="2" t="e">
        <f t="shared" si="239"/>
        <v>#N/A</v>
      </c>
      <c r="O240" s="2" t="e">
        <f t="array" ref="O240">(PRODUCT($J$2:J240+1))-1</f>
        <v>#N/A</v>
      </c>
      <c r="P240" s="2" t="e">
        <f t="array" ref="P240">(PRODUCT($K$2:K240+1))-1</f>
        <v>#N/A</v>
      </c>
      <c r="Q240" s="69" t="e">
        <f t="shared" si="240"/>
        <v>#N/A</v>
      </c>
      <c r="R240" s="69" t="e">
        <f t="shared" si="241"/>
        <v>#N/A</v>
      </c>
      <c r="T240" s="3" t="e">
        <f t="shared" si="184"/>
        <v>#N/A</v>
      </c>
      <c r="U240" s="70" t="e">
        <f>VLOOKUP(U$1,Market_Values!B:XFD,MATCH('Headline Attribution'!$B240,EMD_Returns!$8:$8,0)-1,FALSE)</f>
        <v>#N/A</v>
      </c>
      <c r="V240" s="70" t="e">
        <f>VLOOKUP(V$1,Market_Values!$B:$XFD,MATCH('Headline Attribution'!$B240,EMD_Returns!$8:$8,0)-1,FALSE)</f>
        <v>#N/A</v>
      </c>
      <c r="W240" s="70" t="e">
        <f>VLOOKUP(W$1,Market_Values!$B:$XFD,MATCH('Headline Attribution'!$B240,EMD_Returns!$8:$8,0)-1,FALSE)</f>
        <v>#N/A</v>
      </c>
      <c r="X240" s="70" t="e">
        <f>VLOOKUP(X$1,Market_Values!$B:$XFD,MATCH('Headline Attribution'!$B240,EMD_Returns!$8:$8,0)-1,FALSE)</f>
        <v>#N/A</v>
      </c>
      <c r="Y240" s="70"/>
      <c r="Z240" s="71"/>
      <c r="AA240" s="3" t="e">
        <f t="shared" si="185"/>
        <v>#N/A</v>
      </c>
      <c r="AB240" s="72" t="e">
        <f t="shared" si="208"/>
        <v>#N/A</v>
      </c>
      <c r="AC240" s="72" t="e">
        <f t="shared" si="209"/>
        <v>#N/A</v>
      </c>
      <c r="AD240" s="72" t="e">
        <f t="shared" si="210"/>
        <v>#N/A</v>
      </c>
      <c r="AE240" s="72" t="e">
        <f t="shared" si="211"/>
        <v>#N/A</v>
      </c>
      <c r="AF240" s="72"/>
      <c r="AG240" s="2"/>
      <c r="AH240" s="9" t="e">
        <f t="shared" si="186"/>
        <v>#N/A</v>
      </c>
      <c r="AI240" s="2" t="e">
        <f t="array" ref="AI240">PRODUCT(AB$2:AB240+1)-1</f>
        <v>#N/A</v>
      </c>
      <c r="AJ240" s="2" t="e">
        <f t="array" ref="AJ240">PRODUCT($AC$2:AC240+1)-1</f>
        <v>#N/A</v>
      </c>
      <c r="AK240" s="2" t="e" cm="1">
        <f t="array" ref="AK240">PRODUCT($AD$119:AD240+1)-1</f>
        <v>#N/A</v>
      </c>
      <c r="AL240" s="2" t="e">
        <f t="array" ref="AL240">PRODUCT(AE$2:AE240+1)-1</f>
        <v>#N/A</v>
      </c>
      <c r="AM240" s="2"/>
      <c r="AN240" s="2"/>
      <c r="AO240" s="3" t="e">
        <f t="shared" si="187"/>
        <v>#N/A</v>
      </c>
      <c r="AP240" s="2" t="e">
        <f t="shared" si="212"/>
        <v>#N/A</v>
      </c>
      <c r="AQ240" s="2">
        <f t="shared" si="188"/>
        <v>0</v>
      </c>
      <c r="AR240" s="2" t="e">
        <f t="shared" si="213"/>
        <v>#N/A</v>
      </c>
      <c r="AS240" s="2" t="e">
        <f t="shared" si="242"/>
        <v>#N/A</v>
      </c>
      <c r="AT240" s="2" t="e">
        <f t="array" ref="AT240">PRODUCT($AP$2:AP240+1)-1</f>
        <v>#N/A</v>
      </c>
      <c r="AU240" s="2" t="e">
        <f t="shared" si="189"/>
        <v>#N/A</v>
      </c>
      <c r="AV240" s="69" t="e">
        <f t="shared" si="243"/>
        <v>#N/A</v>
      </c>
      <c r="AW240" s="69" t="e">
        <f t="shared" si="190"/>
        <v>#N/A</v>
      </c>
      <c r="AX240" s="2"/>
      <c r="AY240" s="2" t="e">
        <f t="shared" si="222"/>
        <v>#N/A</v>
      </c>
      <c r="AZ240" s="2" t="e">
        <f t="shared" si="223"/>
        <v>#N/A</v>
      </c>
      <c r="BA240" s="2" t="e">
        <f t="shared" si="244"/>
        <v>#N/A</v>
      </c>
      <c r="BB240" s="2" t="e">
        <f t="shared" si="224"/>
        <v>#N/A</v>
      </c>
      <c r="BC240" s="2"/>
      <c r="BD240" s="78" t="e">
        <f t="shared" si="191"/>
        <v>#N/A</v>
      </c>
      <c r="BE240" s="2" t="e">
        <f t="shared" si="225"/>
        <v>#N/A</v>
      </c>
      <c r="BF240" s="72" t="e">
        <f t="shared" si="214"/>
        <v>#N/A</v>
      </c>
      <c r="BG240" s="2" t="e" cm="1">
        <f t="array" ref="BG240">(PRODUCT(BF$2:BF240+1))-1</f>
        <v>#N/A</v>
      </c>
      <c r="BH240" s="72" t="e">
        <f t="shared" si="215"/>
        <v>#N/A</v>
      </c>
      <c r="BI240" s="73" t="e">
        <f t="shared" si="216"/>
        <v>#N/A</v>
      </c>
      <c r="BJ240" s="74" t="e">
        <f>SUM($BI$2:BI240)</f>
        <v>#N/A</v>
      </c>
      <c r="BK240" s="72" t="e">
        <f t="shared" si="192"/>
        <v>#N/A</v>
      </c>
      <c r="BL240" s="2" t="e">
        <f>SUM($BK$2:BK240)</f>
        <v>#N/A</v>
      </c>
      <c r="BM240" s="2"/>
      <c r="BN240" s="79" t="e">
        <f t="shared" si="193"/>
        <v>#N/A</v>
      </c>
      <c r="BO240" s="2" t="e">
        <f t="array" ref="BO240">(PRODUCT(AB$2:AB240+1)-1)-(PRODUCT($K$2:$K240+1)-1)</f>
        <v>#N/A</v>
      </c>
      <c r="BP240" s="2" t="e">
        <f t="array" ref="BP240">AJ240-(PRODUCT($K$2:K240+1)-1)</f>
        <v>#N/A</v>
      </c>
      <c r="BQ240" s="2" t="e" cm="1">
        <f t="array" ref="BQ240">AK240-(PRODUCT($L$2:L240+1)-1)</f>
        <v>#N/A</v>
      </c>
      <c r="BR240" s="2" t="e">
        <f t="array" ref="BR240">(PRODUCT(AE$2:AE240+1)-1)-(PRODUCT($K$2:$K240+1)-1)</f>
        <v>#N/A</v>
      </c>
      <c r="BS240" s="2"/>
      <c r="BT240" s="3" t="e">
        <f t="shared" si="194"/>
        <v>#N/A</v>
      </c>
      <c r="BU240" s="2" t="e">
        <f t="shared" si="195"/>
        <v>#N/A</v>
      </c>
      <c r="BV240" s="2" t="e">
        <f t="shared" si="196"/>
        <v>#N/A</v>
      </c>
      <c r="BW240" s="2" t="e" cm="1">
        <f t="array" ref="BW240">PRODUCT($BU$2:BU240+1)-1</f>
        <v>#N/A</v>
      </c>
      <c r="BX240" s="2" t="e">
        <f t="array" ref="BX240">BW240-(PRODUCT($K$2:K240+1)-1)</f>
        <v>#N/A</v>
      </c>
      <c r="BY240" s="2" t="e">
        <f t="shared" si="197"/>
        <v>#N/A</v>
      </c>
      <c r="BZ240" s="2"/>
      <c r="CC240" s="3">
        <v>44984</v>
      </c>
      <c r="CD240" s="2">
        <v>2.2014498630886798E-3</v>
      </c>
      <c r="CE240" s="2">
        <v>1.00233278912287E-3</v>
      </c>
      <c r="CF240" s="2" t="e">
        <f>NA()</f>
        <v>#N/A</v>
      </c>
      <c r="CG240" s="2">
        <v>2.2686849962457204E-3</v>
      </c>
      <c r="CH240" s="2">
        <v>1.8269810110589368E-3</v>
      </c>
      <c r="CJ240" s="9">
        <f t="shared" si="198"/>
        <v>44984</v>
      </c>
      <c r="CK240" s="2">
        <f t="array" ref="CK240">PRODUCT(CD$2:CD240+1)-1</f>
        <v>5.3131674910409377E-3</v>
      </c>
      <c r="CL240" s="2">
        <f t="array" ref="CL240">PRODUCT(CE$2:CE240+1)-1</f>
        <v>-1.9111752965064177E-3</v>
      </c>
      <c r="CM240" s="2"/>
      <c r="CN240" s="2">
        <f t="array" ref="CN240">PRODUCT(CG$2:CG240+1)-1</f>
        <v>-4.2973386405421365E-2</v>
      </c>
      <c r="CO240" s="2">
        <f t="array" ref="CO240">PRODUCT(CH$2:CH240+1)-1</f>
        <v>-5.6116308253830072E-2</v>
      </c>
      <c r="CQ240" s="9">
        <f t="shared" si="199"/>
        <v>44984</v>
      </c>
      <c r="CR240" s="72">
        <f t="shared" si="200"/>
        <v>6.1429475744871009E-2</v>
      </c>
      <c r="CS240" s="72">
        <f t="shared" si="201"/>
        <v>5.4205132957323654E-2</v>
      </c>
      <c r="CT240" s="72"/>
      <c r="CU240" s="72">
        <f t="shared" si="202"/>
        <v>1.3142921848408706E-2</v>
      </c>
      <c r="CV240" s="72"/>
      <c r="CW240" s="3">
        <f t="shared" si="203"/>
        <v>44984</v>
      </c>
      <c r="CX240" s="75">
        <f t="shared" si="217"/>
        <v>95.357539343768863</v>
      </c>
      <c r="CY240" s="75">
        <f t="shared" si="218"/>
        <v>93.973086965020187</v>
      </c>
      <c r="CZ240" s="75">
        <f t="shared" si="219"/>
        <v>101.4732434822153</v>
      </c>
      <c r="DA240" s="72">
        <f>(CZ240/MAX($CZ$2:CZ240))-1</f>
        <v>-4.6709051746152142E-4</v>
      </c>
      <c r="DC240" s="3">
        <f t="shared" si="204"/>
        <v>44984</v>
      </c>
      <c r="DD240" s="2">
        <f t="shared" si="205"/>
        <v>3.7446885202974296E-4</v>
      </c>
      <c r="DE240" s="2">
        <f t="shared" si="206"/>
        <v>-8.2464822193606684E-4</v>
      </c>
      <c r="DF240" s="2" t="e">
        <f>NA()</f>
        <v>#N/A</v>
      </c>
      <c r="DG240" s="2">
        <f t="shared" si="207"/>
        <v>4.417039851867836E-4</v>
      </c>
      <c r="DH240" s="69"/>
      <c r="DI240" s="3">
        <f t="shared" si="245"/>
        <v>44984</v>
      </c>
      <c r="DJ240" s="2">
        <f t="shared" si="246"/>
        <v>4.3453326230822223E-2</v>
      </c>
      <c r="DK240" s="2">
        <f t="shared" si="247"/>
        <v>4.964683055550495E-2</v>
      </c>
      <c r="DL240" s="2" t="e">
        <f>NA()</f>
        <v>#N/A</v>
      </c>
      <c r="DM240" s="2">
        <f t="shared" si="248"/>
        <v>1.0491768271155248E-2</v>
      </c>
      <c r="DO240" s="2">
        <f t="shared" si="220"/>
        <v>1.1658840638872413E-2</v>
      </c>
      <c r="DP240" s="72">
        <f t="shared" si="221"/>
        <v>4.417039851867836E-4</v>
      </c>
      <c r="DQ240" s="72">
        <v>1.0999999999999999E-2</v>
      </c>
      <c r="DR240" s="72">
        <f t="shared" si="226"/>
        <v>4.1674330986691773E-4</v>
      </c>
      <c r="DS240" s="2" cm="1">
        <f t="array" ref="DS240">PRODUCT($DR$68:DR240+1)-1</f>
        <v>4.2437393711802773E-3</v>
      </c>
      <c r="DT240" s="2" cm="1">
        <f t="array" ref="DT240">PRODUCT($DP$68:DP240+1)-1</f>
        <v>5.0859532855878076E-3</v>
      </c>
      <c r="DU240" s="72">
        <f>DS240-MAX($DS$68:DS240)</f>
        <v>0</v>
      </c>
    </row>
    <row r="241" spans="1:125" x14ac:dyDescent="0.3">
      <c r="A241" s="3" t="e">
        <f t="shared" si="236"/>
        <v>#N/A</v>
      </c>
      <c r="B241" s="47" t="e">
        <f>NA()</f>
        <v>#N/A</v>
      </c>
      <c r="C241" s="2" t="e">
        <f>VLOOKUP(C$1,EMD_Returns!$B:$XFD,MATCH('Headline Attribution'!$B241,EMD_Returns!$8:$8,0)-1,FALSE)/100</f>
        <v>#N/A</v>
      </c>
      <c r="D241" s="2" t="e">
        <f>VLOOKUP(D$1,EMD_Returns!$B:$XFD,MATCH('Headline Attribution'!$B241,EMD_Returns!$8:$8,0)-1,FALSE)/100</f>
        <v>#N/A</v>
      </c>
      <c r="E241" s="2" t="e">
        <f>VLOOKUP(E$1,EMD_Returns!$B:$XFD,MATCH('Headline Attribution'!$B241,EMD_Returns!$8:$8,0)-1,FALSE)/100</f>
        <v>#N/A</v>
      </c>
      <c r="F241" s="2" t="e">
        <f>VLOOKUP(F$1,EMD_Returns!$B:$XFD,MATCH('Headline Attribution'!$B241,EMD_Returns!$8:$8,0)-1,FALSE)/100</f>
        <v>#N/A</v>
      </c>
      <c r="G241" s="2"/>
      <c r="I241" s="9" t="e">
        <f t="shared" si="183"/>
        <v>#N/A</v>
      </c>
      <c r="J241" s="2" t="e">
        <f>VLOOKUP(J$1,EMD_Returns!$B:$XFD,MATCH('Headline Attribution'!$B241,EMD_Returns!$8:$8,0)-1,FALSE)/100</f>
        <v>#N/A</v>
      </c>
      <c r="K241" s="85" t="e">
        <f>VLOOKUP(K$1,EMD_Returns!$B:$XFD,MATCH('Headline Attribution'!$B241,EMD_Returns!$32:$32,0)-1,FALSE)/100</f>
        <v>#N/A</v>
      </c>
      <c r="L241" s="2">
        <f t="shared" si="237"/>
        <v>0</v>
      </c>
      <c r="M241" s="2" t="e">
        <f t="shared" si="238"/>
        <v>#N/A</v>
      </c>
      <c r="N241" s="2" t="e">
        <f t="shared" si="239"/>
        <v>#N/A</v>
      </c>
      <c r="O241" s="2" t="e">
        <f t="array" ref="O241">(PRODUCT($J$2:J241+1))-1</f>
        <v>#N/A</v>
      </c>
      <c r="P241" s="2" t="e">
        <f t="array" ref="P241">(PRODUCT($K$2:K241+1))-1</f>
        <v>#N/A</v>
      </c>
      <c r="Q241" s="69" t="e">
        <f t="shared" si="240"/>
        <v>#N/A</v>
      </c>
      <c r="R241" s="69" t="e">
        <f t="shared" si="241"/>
        <v>#N/A</v>
      </c>
      <c r="T241" s="3" t="e">
        <f t="shared" si="184"/>
        <v>#N/A</v>
      </c>
      <c r="U241" s="70" t="e">
        <f>VLOOKUP(U$1,Market_Values!B:XFD,MATCH('Headline Attribution'!$B241,EMD_Returns!$8:$8,0)-1,FALSE)</f>
        <v>#N/A</v>
      </c>
      <c r="V241" s="70" t="e">
        <f>VLOOKUP(V$1,Market_Values!$B:$XFD,MATCH('Headline Attribution'!$B241,EMD_Returns!$8:$8,0)-1,FALSE)</f>
        <v>#N/A</v>
      </c>
      <c r="W241" s="70" t="e">
        <f>VLOOKUP(W$1,Market_Values!$B:$XFD,MATCH('Headline Attribution'!$B241,EMD_Returns!$8:$8,0)-1,FALSE)</f>
        <v>#N/A</v>
      </c>
      <c r="X241" s="70" t="e">
        <f>VLOOKUP(X$1,Market_Values!$B:$XFD,MATCH('Headline Attribution'!$B241,EMD_Returns!$8:$8,0)-1,FALSE)</f>
        <v>#N/A</v>
      </c>
      <c r="Y241" s="70"/>
      <c r="Z241" s="71"/>
      <c r="AA241" s="3" t="e">
        <f t="shared" si="185"/>
        <v>#N/A</v>
      </c>
      <c r="AB241" s="72" t="e">
        <f t="shared" si="208"/>
        <v>#N/A</v>
      </c>
      <c r="AC241" s="72" t="e">
        <f t="shared" si="209"/>
        <v>#N/A</v>
      </c>
      <c r="AD241" s="72" t="e">
        <f t="shared" si="210"/>
        <v>#N/A</v>
      </c>
      <c r="AE241" s="72" t="e">
        <f t="shared" si="211"/>
        <v>#N/A</v>
      </c>
      <c r="AF241" s="72"/>
      <c r="AG241" s="2"/>
      <c r="AH241" s="9" t="e">
        <f t="shared" si="186"/>
        <v>#N/A</v>
      </c>
      <c r="AI241" s="2" t="e">
        <f t="array" ref="AI241">PRODUCT(AB$2:AB241+1)-1</f>
        <v>#N/A</v>
      </c>
      <c r="AJ241" s="2" t="e">
        <f t="array" ref="AJ241">PRODUCT($AC$2:AC241+1)-1</f>
        <v>#N/A</v>
      </c>
      <c r="AK241" s="2" t="e" cm="1">
        <f t="array" ref="AK241">PRODUCT($AD$119:AD241+1)-1</f>
        <v>#N/A</v>
      </c>
      <c r="AL241" s="2" t="e">
        <f t="array" ref="AL241">PRODUCT(AE$2:AE241+1)-1</f>
        <v>#N/A</v>
      </c>
      <c r="AM241" s="2"/>
      <c r="AN241" s="2"/>
      <c r="AO241" s="3" t="e">
        <f t="shared" si="187"/>
        <v>#N/A</v>
      </c>
      <c r="AP241" s="2" t="e">
        <f t="shared" si="212"/>
        <v>#N/A</v>
      </c>
      <c r="AQ241" s="2">
        <f t="shared" si="188"/>
        <v>0</v>
      </c>
      <c r="AR241" s="2" t="e">
        <f t="shared" si="213"/>
        <v>#N/A</v>
      </c>
      <c r="AS241" s="2" t="e">
        <f t="shared" si="242"/>
        <v>#N/A</v>
      </c>
      <c r="AT241" s="2" t="e">
        <f t="array" ref="AT241">PRODUCT($AP$2:AP241+1)-1</f>
        <v>#N/A</v>
      </c>
      <c r="AU241" s="2" t="e">
        <f t="shared" si="189"/>
        <v>#N/A</v>
      </c>
      <c r="AV241" s="69" t="e">
        <f t="shared" si="243"/>
        <v>#N/A</v>
      </c>
      <c r="AW241" s="69" t="e">
        <f t="shared" si="190"/>
        <v>#N/A</v>
      </c>
      <c r="AX241" s="2"/>
      <c r="AY241" s="2" t="e">
        <f t="shared" si="222"/>
        <v>#N/A</v>
      </c>
      <c r="AZ241" s="2" t="e">
        <f t="shared" si="223"/>
        <v>#N/A</v>
      </c>
      <c r="BA241" s="2" t="e">
        <f t="shared" si="244"/>
        <v>#N/A</v>
      </c>
      <c r="BB241" s="2" t="e">
        <f t="shared" si="224"/>
        <v>#N/A</v>
      </c>
      <c r="BC241" s="2"/>
      <c r="BD241" s="78" t="e">
        <f t="shared" si="191"/>
        <v>#N/A</v>
      </c>
      <c r="BE241" s="2" t="e">
        <f t="shared" si="225"/>
        <v>#N/A</v>
      </c>
      <c r="BF241" s="72" t="e">
        <f t="shared" si="214"/>
        <v>#N/A</v>
      </c>
      <c r="BG241" s="2" t="e" cm="1">
        <f t="array" ref="BG241">(PRODUCT(BF$2:BF241+1))-1</f>
        <v>#N/A</v>
      </c>
      <c r="BH241" s="72" t="e">
        <f t="shared" si="215"/>
        <v>#N/A</v>
      </c>
      <c r="BI241" s="73" t="e">
        <f t="shared" si="216"/>
        <v>#N/A</v>
      </c>
      <c r="BJ241" s="74" t="e">
        <f>SUM($BI$2:BI241)</f>
        <v>#N/A</v>
      </c>
      <c r="BK241" s="72" t="e">
        <f t="shared" si="192"/>
        <v>#N/A</v>
      </c>
      <c r="BL241" s="2" t="e">
        <f>SUM($BK$2:BK241)</f>
        <v>#N/A</v>
      </c>
      <c r="BM241" s="2"/>
      <c r="BN241" s="79" t="e">
        <f t="shared" si="193"/>
        <v>#N/A</v>
      </c>
      <c r="BO241" s="2" t="e">
        <f t="array" ref="BO241">(PRODUCT(AB$2:AB241+1)-1)-(PRODUCT($K$2:$K241+1)-1)</f>
        <v>#N/A</v>
      </c>
      <c r="BP241" s="2" t="e">
        <f t="array" ref="BP241">AJ241-(PRODUCT($K$2:K241+1)-1)</f>
        <v>#N/A</v>
      </c>
      <c r="BQ241" s="2" t="e" cm="1">
        <f t="array" ref="BQ241">AK241-(PRODUCT($L$2:L241+1)-1)</f>
        <v>#N/A</v>
      </c>
      <c r="BR241" s="2" t="e">
        <f t="array" ref="BR241">(PRODUCT(AE$2:AE241+1)-1)-(PRODUCT($K$2:$K241+1)-1)</f>
        <v>#N/A</v>
      </c>
      <c r="BS241" s="2"/>
      <c r="BT241" s="3" t="e">
        <f t="shared" si="194"/>
        <v>#N/A</v>
      </c>
      <c r="BU241" s="2" t="e">
        <f t="shared" si="195"/>
        <v>#N/A</v>
      </c>
      <c r="BV241" s="2" t="e">
        <f t="shared" si="196"/>
        <v>#N/A</v>
      </c>
      <c r="BW241" s="2" t="e" cm="1">
        <f t="array" ref="BW241">PRODUCT($BU$2:BU241+1)-1</f>
        <v>#N/A</v>
      </c>
      <c r="BX241" s="2" t="e">
        <f t="array" ref="BX241">BW241-(PRODUCT($K$2:K241+1)-1)</f>
        <v>#N/A</v>
      </c>
      <c r="BY241" s="2" t="e">
        <f t="shared" si="197"/>
        <v>#N/A</v>
      </c>
      <c r="BZ241" s="2"/>
      <c r="CC241" s="3">
        <v>44985</v>
      </c>
      <c r="CD241" s="2">
        <v>-5.1045728336957001E-3</v>
      </c>
      <c r="CE241" s="2">
        <v>-2.6649911115057502E-3</v>
      </c>
      <c r="CF241" s="2" t="e">
        <f>NA()</f>
        <v>#N/A</v>
      </c>
      <c r="CG241" s="2">
        <v>-4.3521270339225761E-4</v>
      </c>
      <c r="CH241" s="2">
        <v>-3.6214311119731057E-4</v>
      </c>
      <c r="CJ241" s="9">
        <f t="shared" si="198"/>
        <v>44985</v>
      </c>
      <c r="CK241" s="2">
        <f t="array" ref="CK241">PRODUCT(CD$2:CD241+1)-1</f>
        <v>1.8147320690964364E-4</v>
      </c>
      <c r="CL241" s="2">
        <f t="array" ref="CL241">PRODUCT(CE$2:CE241+1)-1</f>
        <v>-4.5710731428344475E-3</v>
      </c>
      <c r="CM241" s="2"/>
      <c r="CN241" s="2">
        <f t="array" ref="CN241">PRODUCT(CG$2:CG241+1)-1</f>
        <v>-4.3389896545142248E-2</v>
      </c>
      <c r="CO241" s="2">
        <f t="array" ref="CO241">PRODUCT(CH$2:CH241+1)-1</f>
        <v>-5.6458129230567478E-2</v>
      </c>
      <c r="CQ241" s="9">
        <f t="shared" si="199"/>
        <v>44985</v>
      </c>
      <c r="CR241" s="72">
        <f t="shared" si="200"/>
        <v>5.6639602437477121E-2</v>
      </c>
      <c r="CS241" s="72">
        <f t="shared" si="201"/>
        <v>5.188705608773303E-2</v>
      </c>
      <c r="CT241" s="72"/>
      <c r="CU241" s="72">
        <f t="shared" si="202"/>
        <v>1.306823268542523E-2</v>
      </c>
      <c r="CV241" s="72"/>
      <c r="CW241" s="3">
        <f t="shared" si="203"/>
        <v>44985</v>
      </c>
      <c r="CX241" s="75">
        <f t="shared" si="217"/>
        <v>95.316038531282217</v>
      </c>
      <c r="CY241" s="75">
        <f t="shared" si="218"/>
        <v>93.939055258937856</v>
      </c>
      <c r="CZ241" s="75">
        <f t="shared" si="219"/>
        <v>101.4658261875732</v>
      </c>
      <c r="DA241" s="72">
        <f>(CZ241/MAX($CZ$2:CZ241))-1</f>
        <v>-5.4015243841420979E-4</v>
      </c>
      <c r="DC241" s="3">
        <f t="shared" si="204"/>
        <v>44985</v>
      </c>
      <c r="DD241" s="2">
        <f t="shared" si="205"/>
        <v>-4.7424297224983895E-3</v>
      </c>
      <c r="DE241" s="2">
        <f t="shared" si="206"/>
        <v>-2.3028480003084396E-3</v>
      </c>
      <c r="DF241" s="2" t="e">
        <f>NA()</f>
        <v>#N/A</v>
      </c>
      <c r="DG241" s="2">
        <f t="shared" si="207"/>
        <v>-7.3069592194947039E-5</v>
      </c>
      <c r="DH241" s="69"/>
      <c r="DI241" s="3">
        <f t="shared" si="245"/>
        <v>44985</v>
      </c>
      <c r="DJ241" s="2">
        <f t="shared" si="246"/>
        <v>4.6694922204008962E-2</v>
      </c>
      <c r="DK241" s="2">
        <f t="shared" si="247"/>
        <v>4.9510677368701697E-2</v>
      </c>
      <c r="DL241" s="2" t="e">
        <f>NA()</f>
        <v>#N/A</v>
      </c>
      <c r="DM241" s="2">
        <f t="shared" si="248"/>
        <v>1.0465677995707589E-2</v>
      </c>
      <c r="DO241" s="2">
        <f t="shared" si="220"/>
        <v>1.1658962624334765E-2</v>
      </c>
      <c r="DP241" s="72">
        <f t="shared" si="221"/>
        <v>-7.3069592194947039E-5</v>
      </c>
      <c r="DQ241" s="72">
        <v>1.0999999999999999E-2</v>
      </c>
      <c r="DR241" s="72">
        <f t="shared" si="226"/>
        <v>-6.89397110225558E-5</v>
      </c>
      <c r="DS241" s="2" cm="1">
        <f t="array" ref="DS241">PRODUCT($DR$68:DR241+1)-1</f>
        <v>4.1745070979919419E-3</v>
      </c>
      <c r="DT241" s="2" cm="1">
        <f t="array" ref="DT241">PRODUCT($DP$68:DP241+1)-1</f>
        <v>5.0125120648603083E-3</v>
      </c>
      <c r="DU241" s="72">
        <f>DS241-MAX($DS$68:DS241)</f>
        <v>-6.9232273188335469E-5</v>
      </c>
    </row>
    <row r="242" spans="1:125" x14ac:dyDescent="0.3">
      <c r="A242" s="3" t="e">
        <f t="shared" si="236"/>
        <v>#N/A</v>
      </c>
      <c r="B242" s="47" t="e">
        <f>NA()</f>
        <v>#N/A</v>
      </c>
      <c r="C242" s="2" t="e">
        <f>VLOOKUP(C$1,EMD_Returns!$B:$XFD,MATCH('Headline Attribution'!$B242,EMD_Returns!$8:$8,0)-1,FALSE)/100</f>
        <v>#N/A</v>
      </c>
      <c r="D242" s="2" t="e">
        <f>VLOOKUP(D$1,EMD_Returns!$B:$XFD,MATCH('Headline Attribution'!$B242,EMD_Returns!$8:$8,0)-1,FALSE)/100</f>
        <v>#N/A</v>
      </c>
      <c r="E242" s="2" t="e">
        <f>VLOOKUP(E$1,EMD_Returns!$B:$XFD,MATCH('Headline Attribution'!$B242,EMD_Returns!$8:$8,0)-1,FALSE)/100</f>
        <v>#N/A</v>
      </c>
      <c r="F242" s="2" t="e">
        <f>VLOOKUP(F$1,EMD_Returns!$B:$XFD,MATCH('Headline Attribution'!$B242,EMD_Returns!$8:$8,0)-1,FALSE)/100</f>
        <v>#N/A</v>
      </c>
      <c r="G242" s="2"/>
      <c r="I242" s="9" t="e">
        <f t="shared" si="183"/>
        <v>#N/A</v>
      </c>
      <c r="J242" s="2" t="e">
        <f>VLOOKUP(J$1,EMD_Returns!$B:$XFD,MATCH('Headline Attribution'!$B242,EMD_Returns!$8:$8,0)-1,FALSE)/100</f>
        <v>#N/A</v>
      </c>
      <c r="K242" s="85" t="e">
        <f>VLOOKUP(K$1,EMD_Returns!$B:$XFD,MATCH('Headline Attribution'!$B242,EMD_Returns!$32:$32,0)-1,FALSE)/100</f>
        <v>#N/A</v>
      </c>
      <c r="L242" s="2">
        <f t="shared" si="237"/>
        <v>0</v>
      </c>
      <c r="M242" s="2" t="e">
        <f t="shared" si="238"/>
        <v>#N/A</v>
      </c>
      <c r="N242" s="2" t="e">
        <f t="shared" si="239"/>
        <v>#N/A</v>
      </c>
      <c r="O242" s="2" t="e">
        <f t="array" ref="O242">(PRODUCT($J$2:J242+1))-1</f>
        <v>#N/A</v>
      </c>
      <c r="P242" s="2" t="e">
        <f t="array" ref="P242">(PRODUCT($K$2:K242+1))-1</f>
        <v>#N/A</v>
      </c>
      <c r="Q242" s="69" t="e">
        <f t="shared" si="240"/>
        <v>#N/A</v>
      </c>
      <c r="R242" s="69" t="e">
        <f t="shared" si="241"/>
        <v>#N/A</v>
      </c>
      <c r="T242" s="3" t="e">
        <f t="shared" si="184"/>
        <v>#N/A</v>
      </c>
      <c r="U242" s="70" t="e">
        <f>VLOOKUP(U$1,Market_Values!B:XFD,MATCH('Headline Attribution'!$B242,EMD_Returns!$8:$8,0)-1,FALSE)</f>
        <v>#N/A</v>
      </c>
      <c r="V242" s="70" t="e">
        <f>VLOOKUP(V$1,Market_Values!$B:$XFD,MATCH('Headline Attribution'!$B242,EMD_Returns!$8:$8,0)-1,FALSE)</f>
        <v>#N/A</v>
      </c>
      <c r="W242" s="70" t="e">
        <f>VLOOKUP(W$1,Market_Values!$B:$XFD,MATCH('Headline Attribution'!$B242,EMD_Returns!$8:$8,0)-1,FALSE)</f>
        <v>#N/A</v>
      </c>
      <c r="X242" s="70" t="e">
        <f>VLOOKUP(X$1,Market_Values!$B:$XFD,MATCH('Headline Attribution'!$B242,EMD_Returns!$8:$8,0)-1,FALSE)</f>
        <v>#N/A</v>
      </c>
      <c r="Y242" s="70"/>
      <c r="Z242" s="71"/>
      <c r="AA242" s="3" t="e">
        <f t="shared" si="185"/>
        <v>#N/A</v>
      </c>
      <c r="AB242" s="72" t="e">
        <f t="shared" si="208"/>
        <v>#N/A</v>
      </c>
      <c r="AC242" s="72" t="e">
        <f t="shared" si="209"/>
        <v>#N/A</v>
      </c>
      <c r="AD242" s="72" t="e">
        <f t="shared" si="210"/>
        <v>#N/A</v>
      </c>
      <c r="AE242" s="72" t="e">
        <f t="shared" si="211"/>
        <v>#N/A</v>
      </c>
      <c r="AF242" s="72"/>
      <c r="AG242" s="2"/>
      <c r="AH242" s="9" t="e">
        <f t="shared" si="186"/>
        <v>#N/A</v>
      </c>
      <c r="AI242" s="2" t="e">
        <f t="array" ref="AI242">PRODUCT(AB$2:AB242+1)-1</f>
        <v>#N/A</v>
      </c>
      <c r="AJ242" s="2" t="e">
        <f t="array" ref="AJ242">PRODUCT($AC$2:AC242+1)-1</f>
        <v>#N/A</v>
      </c>
      <c r="AK242" s="2" t="e" cm="1">
        <f t="array" ref="AK242">PRODUCT($AD$119:AD242+1)-1</f>
        <v>#N/A</v>
      </c>
      <c r="AL242" s="2" t="e">
        <f t="array" ref="AL242">PRODUCT(AE$2:AE242+1)-1</f>
        <v>#N/A</v>
      </c>
      <c r="AM242" s="2"/>
      <c r="AN242" s="2"/>
      <c r="AO242" s="3" t="e">
        <f t="shared" si="187"/>
        <v>#N/A</v>
      </c>
      <c r="AP242" s="2" t="e">
        <f t="shared" si="212"/>
        <v>#N/A</v>
      </c>
      <c r="AQ242" s="2">
        <f t="shared" si="188"/>
        <v>0</v>
      </c>
      <c r="AR242" s="2" t="e">
        <f t="shared" si="213"/>
        <v>#N/A</v>
      </c>
      <c r="AS242" s="2" t="e">
        <f t="shared" si="242"/>
        <v>#N/A</v>
      </c>
      <c r="AT242" s="2" t="e">
        <f t="array" ref="AT242">PRODUCT($AP$2:AP242+1)-1</f>
        <v>#N/A</v>
      </c>
      <c r="AU242" s="2" t="e">
        <f t="shared" si="189"/>
        <v>#N/A</v>
      </c>
      <c r="AV242" s="69" t="e">
        <f t="shared" si="243"/>
        <v>#N/A</v>
      </c>
      <c r="AW242" s="69" t="e">
        <f t="shared" si="190"/>
        <v>#N/A</v>
      </c>
      <c r="AX242" s="2"/>
      <c r="AY242" s="2" t="e">
        <f t="shared" si="222"/>
        <v>#N/A</v>
      </c>
      <c r="AZ242" s="2" t="e">
        <f t="shared" si="223"/>
        <v>#N/A</v>
      </c>
      <c r="BA242" s="2" t="e">
        <f t="shared" si="244"/>
        <v>#N/A</v>
      </c>
      <c r="BB242" s="2" t="e">
        <f t="shared" si="224"/>
        <v>#N/A</v>
      </c>
      <c r="BC242" s="2"/>
      <c r="BD242" s="78" t="e">
        <f t="shared" si="191"/>
        <v>#N/A</v>
      </c>
      <c r="BE242" s="2" t="e">
        <f t="shared" si="225"/>
        <v>#N/A</v>
      </c>
      <c r="BF242" s="72" t="e">
        <f t="shared" si="214"/>
        <v>#N/A</v>
      </c>
      <c r="BG242" s="2" t="e" cm="1">
        <f t="array" ref="BG242">(PRODUCT(BF$2:BF242+1))-1</f>
        <v>#N/A</v>
      </c>
      <c r="BH242" s="72" t="e">
        <f t="shared" si="215"/>
        <v>#N/A</v>
      </c>
      <c r="BI242" s="73" t="e">
        <f t="shared" si="216"/>
        <v>#N/A</v>
      </c>
      <c r="BJ242" s="74" t="e">
        <f>SUM($BI$2:BI242)</f>
        <v>#N/A</v>
      </c>
      <c r="BK242" s="72" t="e">
        <f t="shared" si="192"/>
        <v>#N/A</v>
      </c>
      <c r="BL242" s="2" t="e">
        <f>SUM($BK$2:BK242)</f>
        <v>#N/A</v>
      </c>
      <c r="BM242" s="2"/>
      <c r="BN242" s="79" t="e">
        <f t="shared" si="193"/>
        <v>#N/A</v>
      </c>
      <c r="BO242" s="2" t="e">
        <f t="array" ref="BO242">(PRODUCT(AB$2:AB242+1)-1)-(PRODUCT($K$2:$K242+1)-1)</f>
        <v>#N/A</v>
      </c>
      <c r="BP242" s="2" t="e">
        <f t="array" ref="BP242">AJ242-(PRODUCT($K$2:K242+1)-1)</f>
        <v>#N/A</v>
      </c>
      <c r="BQ242" s="2" t="e" cm="1">
        <f t="array" ref="BQ242">AK242-(PRODUCT($L$2:L242+1)-1)</f>
        <v>#N/A</v>
      </c>
      <c r="BR242" s="2" t="e">
        <f t="array" ref="BR242">(PRODUCT(AE$2:AE242+1)-1)-(PRODUCT($K$2:$K242+1)-1)</f>
        <v>#N/A</v>
      </c>
      <c r="BS242" s="2"/>
      <c r="BT242" s="3" t="e">
        <f t="shared" si="194"/>
        <v>#N/A</v>
      </c>
      <c r="BU242" s="2" t="e">
        <f t="shared" si="195"/>
        <v>#N/A</v>
      </c>
      <c r="BV242" s="2" t="e">
        <f t="shared" si="196"/>
        <v>#N/A</v>
      </c>
      <c r="BW242" s="2" t="e" cm="1">
        <f t="array" ref="BW242">PRODUCT($BU$2:BU242+1)-1</f>
        <v>#N/A</v>
      </c>
      <c r="BX242" s="2" t="e">
        <f t="array" ref="BX242">BW242-(PRODUCT($K$2:K242+1)-1)</f>
        <v>#N/A</v>
      </c>
      <c r="BY242" s="2" t="e">
        <f t="shared" si="197"/>
        <v>#N/A</v>
      </c>
      <c r="BZ242" s="2"/>
      <c r="CC242" s="3">
        <v>44986</v>
      </c>
      <c r="CD242" s="2">
        <v>5.4070600948292798E-3</v>
      </c>
      <c r="CE242" s="2">
        <v>2.3818941434297098E-3</v>
      </c>
      <c r="CF242" s="2" t="e">
        <f>NA()</f>
        <v>#N/A</v>
      </c>
      <c r="CG242" s="2">
        <v>1.4634125841814975E-3</v>
      </c>
      <c r="CH242" s="2">
        <v>8.2158637331075646E-4</v>
      </c>
      <c r="CJ242" s="9">
        <f t="shared" si="198"/>
        <v>44986</v>
      </c>
      <c r="CK242" s="2">
        <f t="array" ref="CK242">PRODUCT(CD$2:CD242+1)-1</f>
        <v>5.5895145382742761E-3</v>
      </c>
      <c r="CL242" s="2">
        <f t="array" ref="CL242">PRODUCT(CE$2:CE242+1)-1</f>
        <v>-2.2000668117528877E-3</v>
      </c>
      <c r="CM242" s="2"/>
      <c r="CN242" s="2">
        <f t="array" ref="CN242">PRODUCT(CG$2:CG242+1)-1</f>
        <v>-4.198998128159126E-2</v>
      </c>
      <c r="CO242" s="2">
        <f t="array" ref="CO242">PRODUCT(CH$2:CH242+1)-1</f>
        <v>-5.5682928086895123E-2</v>
      </c>
      <c r="CQ242" s="9">
        <f t="shared" si="199"/>
        <v>44986</v>
      </c>
      <c r="CR242" s="72">
        <f t="shared" si="200"/>
        <v>6.1272442625169399E-2</v>
      </c>
      <c r="CS242" s="72">
        <f t="shared" si="201"/>
        <v>5.3482861275142235E-2</v>
      </c>
      <c r="CT242" s="72"/>
      <c r="CU242" s="72">
        <f t="shared" si="202"/>
        <v>1.3692946805303863E-2</v>
      </c>
      <c r="CV242" s="72"/>
      <c r="CW242" s="3">
        <f t="shared" si="203"/>
        <v>44986</v>
      </c>
      <c r="CX242" s="75">
        <f t="shared" si="217"/>
        <v>95.455525221543226</v>
      </c>
      <c r="CY242" s="75">
        <f t="shared" si="218"/>
        <v>94.01623430666028</v>
      </c>
      <c r="CZ242" s="75">
        <f t="shared" si="219"/>
        <v>101.53089615373052</v>
      </c>
      <c r="DA242" s="72">
        <f>(CZ242/MAX($CZ$2:CZ242))-1</f>
        <v>0</v>
      </c>
      <c r="DC242" s="3">
        <f t="shared" si="204"/>
        <v>44986</v>
      </c>
      <c r="DD242" s="2">
        <f t="shared" si="205"/>
        <v>4.5854737215185234E-3</v>
      </c>
      <c r="DE242" s="2">
        <f t="shared" si="206"/>
        <v>1.5603077701189533E-3</v>
      </c>
      <c r="DF242" s="2" t="e">
        <f>NA()</f>
        <v>#N/A</v>
      </c>
      <c r="DG242" s="2">
        <f t="shared" si="207"/>
        <v>6.4182621087074108E-4</v>
      </c>
      <c r="DH242" s="69"/>
      <c r="DI242" s="3">
        <f t="shared" si="245"/>
        <v>44986</v>
      </c>
      <c r="DJ242" s="2">
        <f t="shared" si="246"/>
        <v>4.8484705679462267E-2</v>
      </c>
      <c r="DK242" s="2">
        <f t="shared" si="247"/>
        <v>4.9387967807371966E-2</v>
      </c>
      <c r="DL242" s="2" t="e">
        <f>NA()</f>
        <v>#N/A</v>
      </c>
      <c r="DM242" s="2">
        <f t="shared" si="248"/>
        <v>1.0609429683266936E-2</v>
      </c>
      <c r="DO242" s="2">
        <f t="shared" si="220"/>
        <v>1.1706659069183138E-2</v>
      </c>
      <c r="DP242" s="72">
        <f t="shared" si="221"/>
        <v>6.4182621087074108E-4</v>
      </c>
      <c r="DQ242" s="72">
        <v>1.0999999999999999E-2</v>
      </c>
      <c r="DR242" s="72">
        <f t="shared" si="226"/>
        <v>6.0308310661948638E-4</v>
      </c>
      <c r="DS242" s="2" cm="1">
        <f t="array" ref="DS242">PRODUCT($DR$68:DR242+1)-1</f>
        <v>4.780107779320808E-3</v>
      </c>
      <c r="DT242" s="2" cm="1">
        <f t="array" ref="DT242">PRODUCT($DP$68:DP242+1)-1</f>
        <v>5.6575554373565762E-3</v>
      </c>
      <c r="DU242" s="72">
        <f>DS242-MAX($DS$68:DS242)</f>
        <v>0</v>
      </c>
    </row>
    <row r="243" spans="1:125" x14ac:dyDescent="0.3">
      <c r="A243" s="3" t="e">
        <f t="shared" si="236"/>
        <v>#N/A</v>
      </c>
      <c r="B243" s="47" t="e">
        <f>NA()</f>
        <v>#N/A</v>
      </c>
      <c r="C243" s="2" t="e">
        <f>VLOOKUP(C$1,EMD_Returns!$B:$XFD,MATCH('Headline Attribution'!$B243,EMD_Returns!$8:$8,0)-1,FALSE)/100</f>
        <v>#N/A</v>
      </c>
      <c r="D243" s="2" t="e">
        <f>VLOOKUP(D$1,EMD_Returns!$B:$XFD,MATCH('Headline Attribution'!$B243,EMD_Returns!$8:$8,0)-1,FALSE)/100</f>
        <v>#N/A</v>
      </c>
      <c r="E243" s="2" t="e">
        <f>VLOOKUP(E$1,EMD_Returns!$B:$XFD,MATCH('Headline Attribution'!$B243,EMD_Returns!$8:$8,0)-1,FALSE)/100</f>
        <v>#N/A</v>
      </c>
      <c r="F243" s="2" t="e">
        <f>VLOOKUP(F$1,EMD_Returns!$B:$XFD,MATCH('Headline Attribution'!$B243,EMD_Returns!$8:$8,0)-1,FALSE)/100</f>
        <v>#N/A</v>
      </c>
      <c r="G243" s="2"/>
      <c r="I243" s="9" t="e">
        <f t="shared" si="183"/>
        <v>#N/A</v>
      </c>
      <c r="J243" s="2" t="e">
        <f>VLOOKUP(J$1,EMD_Returns!$B:$XFD,MATCH('Headline Attribution'!$B243,EMD_Returns!$8:$8,0)-1,FALSE)/100</f>
        <v>#N/A</v>
      </c>
      <c r="K243" s="85" t="e">
        <f>VLOOKUP(K$1,EMD_Returns!$B:$XFD,MATCH('Headline Attribution'!$B243,EMD_Returns!$32:$32,0)-1,FALSE)/100</f>
        <v>#N/A</v>
      </c>
      <c r="L243" s="2">
        <f t="shared" si="237"/>
        <v>0</v>
      </c>
      <c r="M243" s="2" t="e">
        <f t="shared" si="238"/>
        <v>#N/A</v>
      </c>
      <c r="N243" s="2" t="e">
        <f t="shared" si="239"/>
        <v>#N/A</v>
      </c>
      <c r="O243" s="2" t="e">
        <f t="array" ref="O243">(PRODUCT($J$2:J243+1))-1</f>
        <v>#N/A</v>
      </c>
      <c r="P243" s="2" t="e">
        <f t="array" ref="P243">(PRODUCT($K$2:K243+1))-1</f>
        <v>#N/A</v>
      </c>
      <c r="Q243" s="69" t="e">
        <f t="shared" si="240"/>
        <v>#N/A</v>
      </c>
      <c r="R243" s="69" t="e">
        <f t="shared" si="241"/>
        <v>#N/A</v>
      </c>
      <c r="T243" s="3" t="e">
        <f t="shared" si="184"/>
        <v>#N/A</v>
      </c>
      <c r="U243" s="70" t="e">
        <f>VLOOKUP(U$1,Market_Values!B:XFD,MATCH('Headline Attribution'!$B243,EMD_Returns!$8:$8,0)-1,FALSE)</f>
        <v>#N/A</v>
      </c>
      <c r="V243" s="70" t="e">
        <f>VLOOKUP(V$1,Market_Values!$B:$XFD,MATCH('Headline Attribution'!$B243,EMD_Returns!$8:$8,0)-1,FALSE)</f>
        <v>#N/A</v>
      </c>
      <c r="W243" s="70" t="e">
        <f>VLOOKUP(W$1,Market_Values!$B:$XFD,MATCH('Headline Attribution'!$B243,EMD_Returns!$8:$8,0)-1,FALSE)</f>
        <v>#N/A</v>
      </c>
      <c r="X243" s="70" t="e">
        <f>VLOOKUP(X$1,Market_Values!$B:$XFD,MATCH('Headline Attribution'!$B243,EMD_Returns!$8:$8,0)-1,FALSE)</f>
        <v>#N/A</v>
      </c>
      <c r="Y243" s="70"/>
      <c r="Z243" s="71"/>
      <c r="AA243" s="3" t="e">
        <f t="shared" si="185"/>
        <v>#N/A</v>
      </c>
      <c r="AB243" s="72" t="e">
        <f t="shared" si="208"/>
        <v>#N/A</v>
      </c>
      <c r="AC243" s="72" t="e">
        <f t="shared" si="209"/>
        <v>#N/A</v>
      </c>
      <c r="AD243" s="72" t="e">
        <f t="shared" si="210"/>
        <v>#N/A</v>
      </c>
      <c r="AE243" s="72" t="e">
        <f t="shared" si="211"/>
        <v>#N/A</v>
      </c>
      <c r="AF243" s="72"/>
      <c r="AG243" s="2"/>
      <c r="AH243" s="9" t="e">
        <f t="shared" si="186"/>
        <v>#N/A</v>
      </c>
      <c r="AI243" s="2" t="e">
        <f t="array" ref="AI243">PRODUCT(AB$2:AB243+1)-1</f>
        <v>#N/A</v>
      </c>
      <c r="AJ243" s="2" t="e">
        <f t="array" ref="AJ243">PRODUCT($AC$2:AC243+1)-1</f>
        <v>#N/A</v>
      </c>
      <c r="AK243" s="2" t="e" cm="1">
        <f t="array" ref="AK243">PRODUCT($AD$119:AD243+1)-1</f>
        <v>#N/A</v>
      </c>
      <c r="AL243" s="2" t="e">
        <f t="array" ref="AL243">PRODUCT(AE$2:AE243+1)-1</f>
        <v>#N/A</v>
      </c>
      <c r="AM243" s="2"/>
      <c r="AN243" s="2"/>
      <c r="AO243" s="3" t="e">
        <f t="shared" si="187"/>
        <v>#N/A</v>
      </c>
      <c r="AP243" s="2" t="e">
        <f t="shared" si="212"/>
        <v>#N/A</v>
      </c>
      <c r="AQ243" s="2">
        <f t="shared" si="188"/>
        <v>0</v>
      </c>
      <c r="AR243" s="2" t="e">
        <f t="shared" si="213"/>
        <v>#N/A</v>
      </c>
      <c r="AS243" s="2" t="e">
        <f t="shared" si="242"/>
        <v>#N/A</v>
      </c>
      <c r="AT243" s="2" t="e">
        <f t="array" ref="AT243">PRODUCT($AP$2:AP243+1)-1</f>
        <v>#N/A</v>
      </c>
      <c r="AU243" s="2" t="e">
        <f t="shared" si="189"/>
        <v>#N/A</v>
      </c>
      <c r="AV243" s="69" t="e">
        <f t="shared" si="243"/>
        <v>#N/A</v>
      </c>
      <c r="AW243" s="69" t="e">
        <f t="shared" si="190"/>
        <v>#N/A</v>
      </c>
      <c r="AX243" s="2"/>
      <c r="AY243" s="2" t="e">
        <f t="shared" si="222"/>
        <v>#N/A</v>
      </c>
      <c r="AZ243" s="2" t="e">
        <f t="shared" si="223"/>
        <v>#N/A</v>
      </c>
      <c r="BA243" s="2" t="e">
        <f t="shared" si="244"/>
        <v>#N/A</v>
      </c>
      <c r="BB243" s="2" t="e">
        <f t="shared" si="224"/>
        <v>#N/A</v>
      </c>
      <c r="BC243" s="2"/>
      <c r="BD243" s="78" t="e">
        <f t="shared" si="191"/>
        <v>#N/A</v>
      </c>
      <c r="BE243" s="2" t="e">
        <f t="shared" si="225"/>
        <v>#N/A</v>
      </c>
      <c r="BF243" s="72" t="e">
        <f t="shared" si="214"/>
        <v>#N/A</v>
      </c>
      <c r="BG243" s="2" t="e" cm="1">
        <f t="array" ref="BG243">(PRODUCT(BF$2:BF243+1))-1</f>
        <v>#N/A</v>
      </c>
      <c r="BH243" s="72" t="e">
        <f t="shared" si="215"/>
        <v>#N/A</v>
      </c>
      <c r="BI243" s="73" t="e">
        <f t="shared" si="216"/>
        <v>#N/A</v>
      </c>
      <c r="BJ243" s="74" t="e">
        <f>SUM($BI$2:BI243)</f>
        <v>#N/A</v>
      </c>
      <c r="BK243" s="72" t="e">
        <f t="shared" si="192"/>
        <v>#N/A</v>
      </c>
      <c r="BL243" s="2" t="e">
        <f>SUM($BK$2:BK243)</f>
        <v>#N/A</v>
      </c>
      <c r="BM243" s="2"/>
      <c r="BN243" s="79" t="e">
        <f t="shared" si="193"/>
        <v>#N/A</v>
      </c>
      <c r="BO243" s="2" t="e">
        <f t="array" ref="BO243">(PRODUCT(AB$2:AB243+1)-1)-(PRODUCT($K$2:$K243+1)-1)</f>
        <v>#N/A</v>
      </c>
      <c r="BP243" s="2" t="e">
        <f t="array" ref="BP243">AJ243-(PRODUCT($K$2:K243+1)-1)</f>
        <v>#N/A</v>
      </c>
      <c r="BQ243" s="2" t="e" cm="1">
        <f t="array" ref="BQ243">AK243-(PRODUCT($L$2:L243+1)-1)</f>
        <v>#N/A</v>
      </c>
      <c r="BR243" s="2" t="e">
        <f t="array" ref="BR243">(PRODUCT(AE$2:AE243+1)-1)-(PRODUCT($K$2:$K243+1)-1)</f>
        <v>#N/A</v>
      </c>
      <c r="BS243" s="2"/>
      <c r="BT243" s="3" t="e">
        <f t="shared" si="194"/>
        <v>#N/A</v>
      </c>
      <c r="BU243" s="2" t="e">
        <f t="shared" si="195"/>
        <v>#N/A</v>
      </c>
      <c r="BV243" s="2" t="e">
        <f t="shared" si="196"/>
        <v>#N/A</v>
      </c>
      <c r="BW243" s="2" t="e" cm="1">
        <f t="array" ref="BW243">PRODUCT($BU$2:BU243+1)-1</f>
        <v>#N/A</v>
      </c>
      <c r="BX243" s="2" t="e">
        <f t="array" ref="BX243">BW243-(PRODUCT($K$2:K243+1)-1)</f>
        <v>#N/A</v>
      </c>
      <c r="BY243" s="2" t="e">
        <f t="shared" si="197"/>
        <v>#N/A</v>
      </c>
      <c r="BZ243" s="2"/>
      <c r="CC243" s="3">
        <v>44987</v>
      </c>
      <c r="CD243" s="2">
        <v>6.8108016528181103E-3</v>
      </c>
      <c r="CE243" s="2">
        <v>3.5086040080334301E-3</v>
      </c>
      <c r="CF243" s="2" t="e">
        <f>NA()</f>
        <v>#N/A</v>
      </c>
      <c r="CG243" s="2">
        <v>4.7941872554527181E-3</v>
      </c>
      <c r="CH243" s="2">
        <v>3.0250927565835806E-3</v>
      </c>
      <c r="CJ243" s="9">
        <f t="shared" si="198"/>
        <v>44987</v>
      </c>
      <c r="CK243" s="2">
        <f t="array" ref="CK243">PRODUCT(CD$2:CD243+1)-1</f>
        <v>1.2438385265948204E-2</v>
      </c>
      <c r="CL243" s="2">
        <f t="array" ref="CL243">PRODUCT(CE$2:CE243+1)-1</f>
        <v>1.3008180330469354E-3</v>
      </c>
      <c r="CM243" s="2"/>
      <c r="CN243" s="2">
        <f t="array" ref="CN243">PRODUCT(CG$2:CG243+1)-1</f>
        <v>-3.7397101859255488E-2</v>
      </c>
      <c r="CO243" s="2">
        <f t="array" ref="CO243">PRODUCT(CH$2:CH243+1)-1</f>
        <v>-5.2826281352732596E-2</v>
      </c>
      <c r="CQ243" s="9">
        <f t="shared" si="199"/>
        <v>44987</v>
      </c>
      <c r="CR243" s="72">
        <f t="shared" si="200"/>
        <v>6.52646666186808E-2</v>
      </c>
      <c r="CS243" s="72">
        <f t="shared" si="201"/>
        <v>5.4127099385779531E-2</v>
      </c>
      <c r="CT243" s="72"/>
      <c r="CU243" s="72">
        <f t="shared" si="202"/>
        <v>1.5429179493477108E-2</v>
      </c>
      <c r="CV243" s="72"/>
      <c r="CW243" s="3">
        <f t="shared" si="203"/>
        <v>44987</v>
      </c>
      <c r="CX243" s="75">
        <f t="shared" si="217"/>
        <v>95.913156884022882</v>
      </c>
      <c r="CY243" s="75">
        <f t="shared" si="218"/>
        <v>94.300642136062621</v>
      </c>
      <c r="CZ243" s="75">
        <f t="shared" si="219"/>
        <v>101.70997218198539</v>
      </c>
      <c r="DA243" s="72">
        <f>(CZ243/MAX($CZ$2:CZ243))-1</f>
        <v>0</v>
      </c>
      <c r="DC243" s="3">
        <f t="shared" si="204"/>
        <v>44987</v>
      </c>
      <c r="DD243" s="2">
        <f t="shared" si="205"/>
        <v>3.7857088962345298E-3</v>
      </c>
      <c r="DE243" s="2">
        <f t="shared" si="206"/>
        <v>4.8351125144984949E-4</v>
      </c>
      <c r="DF243" s="2" t="e">
        <f>NA()</f>
        <v>#N/A</v>
      </c>
      <c r="DG243" s="2">
        <f t="shared" si="207"/>
        <v>1.7690944988691375E-3</v>
      </c>
      <c r="DH243" s="69"/>
      <c r="DI243" s="3">
        <f t="shared" si="245"/>
        <v>44987</v>
      </c>
      <c r="DJ243" s="2">
        <f t="shared" si="246"/>
        <v>4.9241697799127404E-2</v>
      </c>
      <c r="DK243" s="2">
        <f t="shared" si="247"/>
        <v>4.8434834438437387E-2</v>
      </c>
      <c r="DL243" s="2" t="e">
        <f>NA()</f>
        <v>#N/A</v>
      </c>
      <c r="DM243" s="2">
        <f t="shared" si="248"/>
        <v>1.1848679944107602E-2</v>
      </c>
      <c r="DO243" s="2">
        <f t="shared" si="220"/>
        <v>1.2031568907850109E-2</v>
      </c>
      <c r="DP243" s="72">
        <f t="shared" si="221"/>
        <v>1.7690944988691375E-3</v>
      </c>
      <c r="DQ243" s="72">
        <v>1.0999999999999999E-2</v>
      </c>
      <c r="DR243" s="72">
        <f t="shared" si="226"/>
        <v>1.6174149553233766E-3</v>
      </c>
      <c r="DS243" s="2" cm="1">
        <f t="array" ref="DS243">PRODUCT($DR$68:DR243+1)-1</f>
        <v>6.4052541524546314E-3</v>
      </c>
      <c r="DT243" s="2" cm="1">
        <f t="array" ref="DT243">PRODUCT($DP$68:DP243+1)-1</f>
        <v>7.4366586864269557E-3</v>
      </c>
      <c r="DU243" s="72">
        <f>DS243-MAX($DS$68:DS243)</f>
        <v>0</v>
      </c>
    </row>
    <row r="244" spans="1:125" x14ac:dyDescent="0.3">
      <c r="A244" s="3" t="e">
        <f t="shared" si="236"/>
        <v>#N/A</v>
      </c>
      <c r="B244" s="47" t="e">
        <f>NA()</f>
        <v>#N/A</v>
      </c>
      <c r="C244" s="2" t="e">
        <f>VLOOKUP(C$1,EMD_Returns!$B:$XFD,MATCH('Headline Attribution'!$B244,EMD_Returns!$8:$8,0)-1,FALSE)/100</f>
        <v>#N/A</v>
      </c>
      <c r="D244" s="2" t="e">
        <f>VLOOKUP(D$1,EMD_Returns!$B:$XFD,MATCH('Headline Attribution'!$B244,EMD_Returns!$8:$8,0)-1,FALSE)/100</f>
        <v>#N/A</v>
      </c>
      <c r="E244" s="2" t="e">
        <f>VLOOKUP(E$1,EMD_Returns!$B:$XFD,MATCH('Headline Attribution'!$B244,EMD_Returns!$8:$8,0)-1,FALSE)/100</f>
        <v>#N/A</v>
      </c>
      <c r="F244" s="2" t="e">
        <f>VLOOKUP(F$1,EMD_Returns!$B:$XFD,MATCH('Headline Attribution'!$B244,EMD_Returns!$8:$8,0)-1,FALSE)/100</f>
        <v>#N/A</v>
      </c>
      <c r="G244" s="2"/>
      <c r="I244" s="9" t="e">
        <f t="shared" si="183"/>
        <v>#N/A</v>
      </c>
      <c r="J244" s="2" t="e">
        <f>VLOOKUP(J$1,EMD_Returns!$B:$XFD,MATCH('Headline Attribution'!$B244,EMD_Returns!$8:$8,0)-1,FALSE)/100</f>
        <v>#N/A</v>
      </c>
      <c r="K244" s="85" t="e">
        <f>VLOOKUP(K$1,EMD_Returns!$B:$XFD,MATCH('Headline Attribution'!$B244,EMD_Returns!$32:$32,0)-1,FALSE)/100</f>
        <v>#N/A</v>
      </c>
      <c r="L244" s="2">
        <f t="shared" si="237"/>
        <v>0</v>
      </c>
      <c r="M244" s="2" t="e">
        <f t="shared" si="238"/>
        <v>#N/A</v>
      </c>
      <c r="N244" s="2" t="e">
        <f t="shared" si="239"/>
        <v>#N/A</v>
      </c>
      <c r="O244" s="2" t="e">
        <f t="array" ref="O244">(PRODUCT($J$2:J244+1))-1</f>
        <v>#N/A</v>
      </c>
      <c r="P244" s="2" t="e">
        <f t="array" ref="P244">(PRODUCT($K$2:K244+1))-1</f>
        <v>#N/A</v>
      </c>
      <c r="Q244" s="69" t="e">
        <f t="shared" si="240"/>
        <v>#N/A</v>
      </c>
      <c r="R244" s="69" t="e">
        <f t="shared" si="241"/>
        <v>#N/A</v>
      </c>
      <c r="T244" s="3" t="e">
        <f t="shared" si="184"/>
        <v>#N/A</v>
      </c>
      <c r="U244" s="70" t="e">
        <f>VLOOKUP(U$1,Market_Values!B:XFD,MATCH('Headline Attribution'!$B244,EMD_Returns!$8:$8,0)-1,FALSE)</f>
        <v>#N/A</v>
      </c>
      <c r="V244" s="70" t="e">
        <f>VLOOKUP(V$1,Market_Values!$B:$XFD,MATCH('Headline Attribution'!$B244,EMD_Returns!$8:$8,0)-1,FALSE)</f>
        <v>#N/A</v>
      </c>
      <c r="W244" s="70" t="e">
        <f>VLOOKUP(W$1,Market_Values!$B:$XFD,MATCH('Headline Attribution'!$B244,EMD_Returns!$8:$8,0)-1,FALSE)</f>
        <v>#N/A</v>
      </c>
      <c r="X244" s="70" t="e">
        <f>VLOOKUP(X$1,Market_Values!$B:$XFD,MATCH('Headline Attribution'!$B244,EMD_Returns!$8:$8,0)-1,FALSE)</f>
        <v>#N/A</v>
      </c>
      <c r="Y244" s="70"/>
      <c r="Z244" s="71"/>
      <c r="AA244" s="3" t="e">
        <f t="shared" si="185"/>
        <v>#N/A</v>
      </c>
      <c r="AB244" s="72" t="e">
        <f t="shared" si="208"/>
        <v>#N/A</v>
      </c>
      <c r="AC244" s="72" t="e">
        <f t="shared" si="209"/>
        <v>#N/A</v>
      </c>
      <c r="AD244" s="72" t="e">
        <f t="shared" si="210"/>
        <v>#N/A</v>
      </c>
      <c r="AE244" s="72" t="e">
        <f t="shared" si="211"/>
        <v>#N/A</v>
      </c>
      <c r="AF244" s="72"/>
      <c r="AG244" s="2"/>
      <c r="AH244" s="9" t="e">
        <f t="shared" si="186"/>
        <v>#N/A</v>
      </c>
      <c r="AI244" s="2" t="e">
        <f t="array" ref="AI244">PRODUCT(AB$2:AB244+1)-1</f>
        <v>#N/A</v>
      </c>
      <c r="AJ244" s="2" t="e">
        <f t="array" ref="AJ244">PRODUCT($AC$2:AC244+1)-1</f>
        <v>#N/A</v>
      </c>
      <c r="AK244" s="2" t="e" cm="1">
        <f t="array" ref="AK244">PRODUCT($AD$119:AD244+1)-1</f>
        <v>#N/A</v>
      </c>
      <c r="AL244" s="2" t="e">
        <f t="array" ref="AL244">PRODUCT(AE$2:AE244+1)-1</f>
        <v>#N/A</v>
      </c>
      <c r="AM244" s="2"/>
      <c r="AN244" s="2"/>
      <c r="AO244" s="3" t="e">
        <f t="shared" si="187"/>
        <v>#N/A</v>
      </c>
      <c r="AP244" s="2" t="e">
        <f t="shared" si="212"/>
        <v>#N/A</v>
      </c>
      <c r="AQ244" s="2">
        <f t="shared" si="188"/>
        <v>0</v>
      </c>
      <c r="AR244" s="2" t="e">
        <f t="shared" si="213"/>
        <v>#N/A</v>
      </c>
      <c r="AS244" s="2" t="e">
        <f t="shared" si="242"/>
        <v>#N/A</v>
      </c>
      <c r="AT244" s="2" t="e">
        <f t="array" ref="AT244">PRODUCT($AP$2:AP244+1)-1</f>
        <v>#N/A</v>
      </c>
      <c r="AU244" s="2" t="e">
        <f t="shared" si="189"/>
        <v>#N/A</v>
      </c>
      <c r="AV244" s="69" t="e">
        <f t="shared" si="243"/>
        <v>#N/A</v>
      </c>
      <c r="AW244" s="69" t="e">
        <f t="shared" si="190"/>
        <v>#N/A</v>
      </c>
      <c r="AX244" s="2"/>
      <c r="AY244" s="2" t="e">
        <f t="shared" si="222"/>
        <v>#N/A</v>
      </c>
      <c r="AZ244" s="2" t="e">
        <f t="shared" si="223"/>
        <v>#N/A</v>
      </c>
      <c r="BA244" s="2" t="e">
        <f t="shared" si="244"/>
        <v>#N/A</v>
      </c>
      <c r="BB244" s="2" t="e">
        <f t="shared" si="224"/>
        <v>#N/A</v>
      </c>
      <c r="BC244" s="2"/>
      <c r="BD244" s="78" t="e">
        <f t="shared" si="191"/>
        <v>#N/A</v>
      </c>
      <c r="BE244" s="2" t="e">
        <f t="shared" si="225"/>
        <v>#N/A</v>
      </c>
      <c r="BF244" s="72" t="e">
        <f t="shared" si="214"/>
        <v>#N/A</v>
      </c>
      <c r="BG244" s="2" t="e" cm="1">
        <f t="array" ref="BG244">(PRODUCT(BF$2:BF244+1))-1</f>
        <v>#N/A</v>
      </c>
      <c r="BH244" s="72" t="e">
        <f t="shared" si="215"/>
        <v>#N/A</v>
      </c>
      <c r="BI244" s="73" t="e">
        <f t="shared" si="216"/>
        <v>#N/A</v>
      </c>
      <c r="BJ244" s="74" t="e">
        <f>SUM($BI$2:BI244)</f>
        <v>#N/A</v>
      </c>
      <c r="BK244" s="72" t="e">
        <f t="shared" si="192"/>
        <v>#N/A</v>
      </c>
      <c r="BL244" s="2" t="e">
        <f>SUM($BK$2:BK244)</f>
        <v>#N/A</v>
      </c>
      <c r="BM244" s="2"/>
      <c r="BN244" s="79" t="e">
        <f t="shared" si="193"/>
        <v>#N/A</v>
      </c>
      <c r="BO244" s="2" t="e">
        <f t="array" ref="BO244">(PRODUCT(AB$2:AB244+1)-1)-(PRODUCT($K$2:$K244+1)-1)</f>
        <v>#N/A</v>
      </c>
      <c r="BP244" s="2" t="e">
        <f t="array" ref="BP244">AJ244-(PRODUCT($K$2:K244+1)-1)</f>
        <v>#N/A</v>
      </c>
      <c r="BQ244" s="2" t="e" cm="1">
        <f t="array" ref="BQ244">AK244-(PRODUCT($L$2:L244+1)-1)</f>
        <v>#N/A</v>
      </c>
      <c r="BR244" s="2" t="e">
        <f t="array" ref="BR244">(PRODUCT(AE$2:AE244+1)-1)-(PRODUCT($K$2:$K244+1)-1)</f>
        <v>#N/A</v>
      </c>
      <c r="BS244" s="2"/>
      <c r="BT244" s="3" t="e">
        <f t="shared" si="194"/>
        <v>#N/A</v>
      </c>
      <c r="BU244" s="2" t="e">
        <f t="shared" si="195"/>
        <v>#N/A</v>
      </c>
      <c r="BV244" s="2" t="e">
        <f t="shared" si="196"/>
        <v>#N/A</v>
      </c>
      <c r="BW244" s="2" t="e" cm="1">
        <f t="array" ref="BW244">PRODUCT($BU$2:BU244+1)-1</f>
        <v>#N/A</v>
      </c>
      <c r="BX244" s="2" t="e">
        <f t="array" ref="BX244">BW244-(PRODUCT($K$2:K244+1)-1)</f>
        <v>#N/A</v>
      </c>
      <c r="BY244" s="2" t="e">
        <f t="shared" si="197"/>
        <v>#N/A</v>
      </c>
      <c r="BZ244" s="2"/>
      <c r="CC244" s="3">
        <v>44988</v>
      </c>
      <c r="CD244" s="2">
        <v>1.2828950874295999E-2</v>
      </c>
      <c r="CE244" s="2">
        <v>8.92528240846646E-3</v>
      </c>
      <c r="CF244" s="2" t="e">
        <f>NA()</f>
        <v>#N/A</v>
      </c>
      <c r="CG244" s="2">
        <v>1.1430835404542837E-2</v>
      </c>
      <c r="CH244" s="2">
        <v>1.0652557773853877E-2</v>
      </c>
      <c r="CJ244" s="9">
        <f t="shared" si="198"/>
        <v>44988</v>
      </c>
      <c r="CK244" s="2">
        <f t="array" ref="CK244">PRODUCT(CD$2:CD244+1)-1</f>
        <v>2.5426907573776747E-2</v>
      </c>
      <c r="CL244" s="2">
        <f t="array" ref="CL244">PRODUCT(CE$2:CE244+1)-1</f>
        <v>1.0237710609820372E-2</v>
      </c>
      <c r="CM244" s="2"/>
      <c r="CN244" s="2">
        <f t="array" ref="CN244">PRODUCT(CG$2:CG244+1)-1</f>
        <v>-2.6393746570672616E-2</v>
      </c>
      <c r="CO244" s="2">
        <f t="array" ref="CO244">PRODUCT(CH$2:CH244+1)-1</f>
        <v>-4.2736458592966597E-2</v>
      </c>
      <c r="CQ244" s="9">
        <f t="shared" si="199"/>
        <v>44988</v>
      </c>
      <c r="CR244" s="72">
        <f t="shared" si="200"/>
        <v>6.8163366166743344E-2</v>
      </c>
      <c r="CS244" s="72">
        <f t="shared" si="201"/>
        <v>5.2974169202786969E-2</v>
      </c>
      <c r="CT244" s="72"/>
      <c r="CU244" s="72">
        <f t="shared" si="202"/>
        <v>1.6342712022293981E-2</v>
      </c>
      <c r="CV244" s="72"/>
      <c r="CW244" s="3">
        <f t="shared" si="203"/>
        <v>44988</v>
      </c>
      <c r="CX244" s="75">
        <f t="shared" si="217"/>
        <v>97.009524393494246</v>
      </c>
      <c r="CY244" s="75">
        <f t="shared" si="218"/>
        <v>95.305185174528546</v>
      </c>
      <c r="CZ244" s="75">
        <f t="shared" si="219"/>
        <v>101.78829642463273</v>
      </c>
      <c r="DA244" s="72">
        <f>(CZ244/MAX($CZ$2:CZ244))-1</f>
        <v>0</v>
      </c>
      <c r="DC244" s="3">
        <f t="shared" si="204"/>
        <v>44988</v>
      </c>
      <c r="DD244" s="2">
        <f t="shared" si="205"/>
        <v>2.1763931004421221E-3</v>
      </c>
      <c r="DE244" s="2">
        <f t="shared" si="206"/>
        <v>-1.7272753653874168E-3</v>
      </c>
      <c r="DF244" s="2" t="e">
        <f>NA()</f>
        <v>#N/A</v>
      </c>
      <c r="DG244" s="2">
        <f t="shared" si="207"/>
        <v>7.7827763068896022E-4</v>
      </c>
      <c r="DH244" s="69"/>
      <c r="DI244" s="3">
        <f t="shared" si="245"/>
        <v>44988</v>
      </c>
      <c r="DJ244" s="2">
        <f t="shared" si="246"/>
        <v>4.7547695344871514E-2</v>
      </c>
      <c r="DK244" s="2">
        <f t="shared" si="247"/>
        <v>4.7536383936025925E-2</v>
      </c>
      <c r="DL244" s="2" t="e">
        <f>NA()</f>
        <v>#N/A</v>
      </c>
      <c r="DM244" s="2">
        <f t="shared" si="248"/>
        <v>9.7398311672107496E-3</v>
      </c>
      <c r="DO244" s="2">
        <f t="shared" si="220"/>
        <v>1.1991807281256761E-2</v>
      </c>
      <c r="DP244" s="72">
        <f t="shared" si="221"/>
        <v>7.7827763068896022E-4</v>
      </c>
      <c r="DQ244" s="72">
        <v>1.0999999999999999E-2</v>
      </c>
      <c r="DR244" s="72">
        <f t="shared" si="226"/>
        <v>7.1390856580554963E-4</v>
      </c>
      <c r="DS244" s="2" cm="1">
        <f t="array" ref="DS244">PRODUCT($DR$68:DR244+1)-1</f>
        <v>7.1237354840656408E-3</v>
      </c>
      <c r="DT244" s="2" cm="1">
        <f t="array" ref="DT244">PRODUCT($DP$68:DP244+1)-1</f>
        <v>8.2207241022187461E-3</v>
      </c>
      <c r="DU244" s="72">
        <f>DS244-MAX($DS$68:DS244)</f>
        <v>0</v>
      </c>
    </row>
    <row r="245" spans="1:125" x14ac:dyDescent="0.3">
      <c r="A245" s="3" t="e">
        <f t="shared" si="236"/>
        <v>#N/A</v>
      </c>
      <c r="B245" s="47" t="e">
        <f>NA()</f>
        <v>#N/A</v>
      </c>
      <c r="C245" s="2" t="e">
        <f>VLOOKUP(C$1,EMD_Returns!$B:$XFD,MATCH('Headline Attribution'!$B245,EMD_Returns!$8:$8,0)-1,FALSE)/100</f>
        <v>#N/A</v>
      </c>
      <c r="D245" s="2" t="e">
        <f>VLOOKUP(D$1,EMD_Returns!$B:$XFD,MATCH('Headline Attribution'!$B245,EMD_Returns!$8:$8,0)-1,FALSE)/100</f>
        <v>#N/A</v>
      </c>
      <c r="E245" s="2" t="e">
        <f>VLOOKUP(E$1,EMD_Returns!$B:$XFD,MATCH('Headline Attribution'!$B245,EMD_Returns!$8:$8,0)-1,FALSE)/100</f>
        <v>#N/A</v>
      </c>
      <c r="F245" s="2" t="e">
        <f>VLOOKUP(F$1,EMD_Returns!$B:$XFD,MATCH('Headline Attribution'!$B245,EMD_Returns!$8:$8,0)-1,FALSE)/100</f>
        <v>#N/A</v>
      </c>
      <c r="G245" s="2"/>
      <c r="I245" s="9" t="e">
        <f t="shared" si="183"/>
        <v>#N/A</v>
      </c>
      <c r="J245" s="2" t="e">
        <f>VLOOKUP(J$1,EMD_Returns!$B:$XFD,MATCH('Headline Attribution'!$B245,EMD_Returns!$8:$8,0)-1,FALSE)/100</f>
        <v>#N/A</v>
      </c>
      <c r="K245" s="85" t="e">
        <f>VLOOKUP(K$1,EMD_Returns!$B:$XFD,MATCH('Headline Attribution'!$B245,EMD_Returns!$32:$32,0)-1,FALSE)/100</f>
        <v>#N/A</v>
      </c>
      <c r="L245" s="2">
        <f t="shared" si="237"/>
        <v>0</v>
      </c>
      <c r="M245" s="2" t="e">
        <f t="shared" si="238"/>
        <v>#N/A</v>
      </c>
      <c r="N245" s="2" t="e">
        <f t="shared" si="239"/>
        <v>#N/A</v>
      </c>
      <c r="O245" s="2" t="e">
        <f t="array" ref="O245">(PRODUCT($J$2:J245+1))-1</f>
        <v>#N/A</v>
      </c>
      <c r="P245" s="2" t="e">
        <f t="array" ref="P245">(PRODUCT($K$2:K245+1))-1</f>
        <v>#N/A</v>
      </c>
      <c r="Q245" s="69" t="e">
        <f t="shared" si="240"/>
        <v>#N/A</v>
      </c>
      <c r="R245" s="69" t="e">
        <f t="shared" si="241"/>
        <v>#N/A</v>
      </c>
      <c r="T245" s="3" t="e">
        <f t="shared" si="184"/>
        <v>#N/A</v>
      </c>
      <c r="U245" s="70" t="e">
        <f>VLOOKUP(U$1,Market_Values!B:XFD,MATCH('Headline Attribution'!$B245,EMD_Returns!$8:$8,0)-1,FALSE)</f>
        <v>#N/A</v>
      </c>
      <c r="V245" s="70" t="e">
        <f>VLOOKUP(V$1,Market_Values!$B:$XFD,MATCH('Headline Attribution'!$B245,EMD_Returns!$8:$8,0)-1,FALSE)</f>
        <v>#N/A</v>
      </c>
      <c r="W245" s="70" t="e">
        <f>VLOOKUP(W$1,Market_Values!$B:$XFD,MATCH('Headline Attribution'!$B245,EMD_Returns!$8:$8,0)-1,FALSE)</f>
        <v>#N/A</v>
      </c>
      <c r="X245" s="70" t="e">
        <f>VLOOKUP(X$1,Market_Values!$B:$XFD,MATCH('Headline Attribution'!$B245,EMD_Returns!$8:$8,0)-1,FALSE)</f>
        <v>#N/A</v>
      </c>
      <c r="Y245" s="70"/>
      <c r="Z245" s="71"/>
      <c r="AA245" s="3" t="e">
        <f t="shared" si="185"/>
        <v>#N/A</v>
      </c>
      <c r="AB245" s="72" t="e">
        <f t="shared" si="208"/>
        <v>#N/A</v>
      </c>
      <c r="AC245" s="72" t="e">
        <f t="shared" si="209"/>
        <v>#N/A</v>
      </c>
      <c r="AD245" s="72" t="e">
        <f t="shared" si="210"/>
        <v>#N/A</v>
      </c>
      <c r="AE245" s="72" t="e">
        <f t="shared" si="211"/>
        <v>#N/A</v>
      </c>
      <c r="AF245" s="72"/>
      <c r="AG245" s="2"/>
      <c r="AH245" s="9" t="e">
        <f t="shared" si="186"/>
        <v>#N/A</v>
      </c>
      <c r="AI245" s="2" t="e">
        <f t="array" ref="AI245">PRODUCT(AB$2:AB245+1)-1</f>
        <v>#N/A</v>
      </c>
      <c r="AJ245" s="2" t="e">
        <f t="array" ref="AJ245">PRODUCT($AC$2:AC245+1)-1</f>
        <v>#N/A</v>
      </c>
      <c r="AK245" s="2" t="e" cm="1">
        <f t="array" ref="AK245">PRODUCT($AD$119:AD245+1)-1</f>
        <v>#N/A</v>
      </c>
      <c r="AL245" s="2" t="e">
        <f t="array" ref="AL245">PRODUCT(AE$2:AE245+1)-1</f>
        <v>#N/A</v>
      </c>
      <c r="AM245" s="2"/>
      <c r="AN245" s="2"/>
      <c r="AO245" s="3" t="e">
        <f t="shared" si="187"/>
        <v>#N/A</v>
      </c>
      <c r="AP245" s="2" t="e">
        <f t="shared" si="212"/>
        <v>#N/A</v>
      </c>
      <c r="AQ245" s="2">
        <f t="shared" si="188"/>
        <v>0</v>
      </c>
      <c r="AR245" s="2" t="e">
        <f t="shared" si="213"/>
        <v>#N/A</v>
      </c>
      <c r="AS245" s="2" t="e">
        <f t="shared" si="242"/>
        <v>#N/A</v>
      </c>
      <c r="AT245" s="2" t="e">
        <f t="array" ref="AT245">PRODUCT($AP$2:AP245+1)-1</f>
        <v>#N/A</v>
      </c>
      <c r="AU245" s="2" t="e">
        <f t="shared" si="189"/>
        <v>#N/A</v>
      </c>
      <c r="AV245" s="69" t="e">
        <f t="shared" si="243"/>
        <v>#N/A</v>
      </c>
      <c r="AW245" s="69" t="e">
        <f t="shared" si="190"/>
        <v>#N/A</v>
      </c>
      <c r="AX245" s="2"/>
      <c r="AY245" s="2" t="e">
        <f t="shared" si="222"/>
        <v>#N/A</v>
      </c>
      <c r="AZ245" s="2" t="e">
        <f t="shared" si="223"/>
        <v>#N/A</v>
      </c>
      <c r="BA245" s="2" t="e">
        <f t="shared" si="244"/>
        <v>#N/A</v>
      </c>
      <c r="BB245" s="2" t="e">
        <f t="shared" si="224"/>
        <v>#N/A</v>
      </c>
      <c r="BC245" s="2"/>
      <c r="BD245" s="78" t="e">
        <f t="shared" si="191"/>
        <v>#N/A</v>
      </c>
      <c r="BE245" s="2" t="e">
        <f t="shared" si="225"/>
        <v>#N/A</v>
      </c>
      <c r="BF245" s="72" t="e">
        <f t="shared" si="214"/>
        <v>#N/A</v>
      </c>
      <c r="BG245" s="2" t="e" cm="1">
        <f t="array" ref="BG245">(PRODUCT(BF$2:BF245+1))-1</f>
        <v>#N/A</v>
      </c>
      <c r="BH245" s="72" t="e">
        <f t="shared" si="215"/>
        <v>#N/A</v>
      </c>
      <c r="BI245" s="73" t="e">
        <f t="shared" si="216"/>
        <v>#N/A</v>
      </c>
      <c r="BJ245" s="74" t="e">
        <f>SUM($BI$2:BI245)</f>
        <v>#N/A</v>
      </c>
      <c r="BK245" s="72" t="e">
        <f t="shared" si="192"/>
        <v>#N/A</v>
      </c>
      <c r="BL245" s="2" t="e">
        <f>SUM($BK$2:BK245)</f>
        <v>#N/A</v>
      </c>
      <c r="BM245" s="2"/>
      <c r="BN245" s="79" t="e">
        <f t="shared" si="193"/>
        <v>#N/A</v>
      </c>
      <c r="BO245" s="2" t="e">
        <f t="array" ref="BO245">(PRODUCT(AB$2:AB245+1)-1)-(PRODUCT($K$2:$K245+1)-1)</f>
        <v>#N/A</v>
      </c>
      <c r="BP245" s="2" t="e">
        <f t="array" ref="BP245">AJ245-(PRODUCT($K$2:K245+1)-1)</f>
        <v>#N/A</v>
      </c>
      <c r="BQ245" s="2" t="e" cm="1">
        <f t="array" ref="BQ245">AK245-(PRODUCT($L$2:L245+1)-1)</f>
        <v>#N/A</v>
      </c>
      <c r="BR245" s="2" t="e">
        <f t="array" ref="BR245">(PRODUCT(AE$2:AE245+1)-1)-(PRODUCT($K$2:$K245+1)-1)</f>
        <v>#N/A</v>
      </c>
      <c r="BS245" s="2"/>
      <c r="BT245" s="3" t="e">
        <f t="shared" si="194"/>
        <v>#N/A</v>
      </c>
      <c r="BU245" s="2" t="e">
        <f t="shared" si="195"/>
        <v>#N/A</v>
      </c>
      <c r="BV245" s="2" t="e">
        <f t="shared" si="196"/>
        <v>#N/A</v>
      </c>
      <c r="BW245" s="2" t="e" cm="1">
        <f t="array" ref="BW245">PRODUCT($BU$2:BU245+1)-1</f>
        <v>#N/A</v>
      </c>
      <c r="BX245" s="2" t="e">
        <f t="array" ref="BX245">BW245-(PRODUCT($K$2:K245+1)-1)</f>
        <v>#N/A</v>
      </c>
      <c r="BY245" s="2" t="e">
        <f t="shared" si="197"/>
        <v>#N/A</v>
      </c>
      <c r="BZ245" s="2"/>
      <c r="CC245" s="3">
        <v>44991</v>
      </c>
      <c r="CD245" s="2">
        <v>2.5979341921604799E-3</v>
      </c>
      <c r="CE245" s="2">
        <v>3.2991154615367203E-3</v>
      </c>
      <c r="CF245" s="2" t="e">
        <f>NA()</f>
        <v>#N/A</v>
      </c>
      <c r="CG245" s="2">
        <v>7.9507286434798096E-4</v>
      </c>
      <c r="CH245" s="2">
        <v>-1.912935910269864E-4</v>
      </c>
      <c r="CJ245" s="9">
        <f t="shared" si="198"/>
        <v>44991</v>
      </c>
      <c r="CK245" s="2">
        <f t="array" ref="CK245">PRODUCT(CD$2:CD245+1)-1</f>
        <v>2.8090899198524033E-2</v>
      </c>
      <c r="CL245" s="2">
        <f t="array" ref="CL245">PRODUCT(CE$2:CE245+1)-1</f>
        <v>1.3570601460720644E-2</v>
      </c>
      <c r="CM245" s="2"/>
      <c r="CN245" s="2">
        <f t="array" ref="CN245">PRODUCT(CG$2:CG245+1)-1</f>
        <v>-2.5619658658011413E-2</v>
      </c>
      <c r="CO245" s="2">
        <f t="array" ref="CO245">PRODUCT(CH$2:CH245+1)-1</f>
        <v>-4.2919576973361573E-2</v>
      </c>
      <c r="CQ245" s="9">
        <f t="shared" si="199"/>
        <v>44991</v>
      </c>
      <c r="CR245" s="72">
        <f t="shared" si="200"/>
        <v>7.1010476171885606E-2</v>
      </c>
      <c r="CS245" s="72">
        <f t="shared" si="201"/>
        <v>5.6490178434082217E-2</v>
      </c>
      <c r="CT245" s="72"/>
      <c r="CU245" s="72">
        <f t="shared" si="202"/>
        <v>1.729991831535016E-2</v>
      </c>
      <c r="CV245" s="72"/>
      <c r="CW245" s="3">
        <f t="shared" si="203"/>
        <v>44991</v>
      </c>
      <c r="CX245" s="75">
        <f t="shared" si="217"/>
        <v>97.086654033922812</v>
      </c>
      <c r="CY245" s="75">
        <f t="shared" si="218"/>
        <v>95.286953903413021</v>
      </c>
      <c r="CZ245" s="75">
        <f t="shared" si="219"/>
        <v>101.88871619543431</v>
      </c>
      <c r="DA245" s="72">
        <f>(CZ245/MAX($CZ$2:CZ245))-1</f>
        <v>0</v>
      </c>
      <c r="DC245" s="3">
        <f t="shared" si="204"/>
        <v>44991</v>
      </c>
      <c r="DD245" s="2">
        <f t="shared" si="205"/>
        <v>2.7892277831874663E-3</v>
      </c>
      <c r="DE245" s="2">
        <f t="shared" si="206"/>
        <v>3.4904090525637067E-3</v>
      </c>
      <c r="DF245" s="2" t="e">
        <f>NA()</f>
        <v>#N/A</v>
      </c>
      <c r="DG245" s="2">
        <f t="shared" si="207"/>
        <v>9.8636645537496736E-4</v>
      </c>
      <c r="DH245" s="69"/>
      <c r="DI245" s="3">
        <f t="shared" si="245"/>
        <v>44991</v>
      </c>
      <c r="DJ245" s="2">
        <f t="shared" si="246"/>
        <v>3.5779145206277452E-2</v>
      </c>
      <c r="DK245" s="2">
        <f t="shared" si="247"/>
        <v>3.9430906913747572E-2</v>
      </c>
      <c r="DL245" s="2" t="e">
        <f>NA()</f>
        <v>#N/A</v>
      </c>
      <c r="DM245" s="2">
        <f t="shared" si="248"/>
        <v>8.9875564199861386E-3</v>
      </c>
      <c r="DO245" s="2">
        <f t="shared" si="220"/>
        <v>1.1382418482672463E-2</v>
      </c>
      <c r="DP245" s="72">
        <f t="shared" si="221"/>
        <v>9.8636645537496736E-4</v>
      </c>
      <c r="DQ245" s="72">
        <v>1.0999999999999999E-2</v>
      </c>
      <c r="DR245" s="72">
        <f t="shared" si="226"/>
        <v>9.5322720963402635E-4</v>
      </c>
      <c r="DS245" s="2" cm="1">
        <f t="array" ref="DS245">PRODUCT($DR$68:DR245+1)-1</f>
        <v>8.0837532321973438E-3</v>
      </c>
      <c r="DT245" s="2" cm="1">
        <f t="array" ref="DT245">PRODUCT($DP$68:DP245+1)-1</f>
        <v>9.2151992040869768E-3</v>
      </c>
      <c r="DU245" s="72">
        <f>DS245-MAX($DS$68:DS245)</f>
        <v>0</v>
      </c>
    </row>
    <row r="246" spans="1:125" x14ac:dyDescent="0.3">
      <c r="A246" s="3" t="e">
        <f t="shared" si="236"/>
        <v>#N/A</v>
      </c>
      <c r="B246" s="47" t="e">
        <f>NA()</f>
        <v>#N/A</v>
      </c>
      <c r="C246" s="2" t="e">
        <f>VLOOKUP(C$1,EMD_Returns!$B:$XFD,MATCH('Headline Attribution'!$B246,EMD_Returns!$8:$8,0)-1,FALSE)/100</f>
        <v>#N/A</v>
      </c>
      <c r="D246" s="2" t="e">
        <f>VLOOKUP(D$1,EMD_Returns!$B:$XFD,MATCH('Headline Attribution'!$B246,EMD_Returns!$8:$8,0)-1,FALSE)/100</f>
        <v>#N/A</v>
      </c>
      <c r="E246" s="2" t="e">
        <f>VLOOKUP(E$1,EMD_Returns!$B:$XFD,MATCH('Headline Attribution'!$B246,EMD_Returns!$8:$8,0)-1,FALSE)/100</f>
        <v>#N/A</v>
      </c>
      <c r="F246" s="2" t="e">
        <f>VLOOKUP(F$1,EMD_Returns!$B:$XFD,MATCH('Headline Attribution'!$B246,EMD_Returns!$8:$8,0)-1,FALSE)/100</f>
        <v>#N/A</v>
      </c>
      <c r="G246" s="2"/>
      <c r="I246" s="9" t="e">
        <f t="shared" si="183"/>
        <v>#N/A</v>
      </c>
      <c r="J246" s="2" t="e">
        <f>VLOOKUP(J$1,EMD_Returns!$B:$XFD,MATCH('Headline Attribution'!$B246,EMD_Returns!$8:$8,0)-1,FALSE)/100</f>
        <v>#N/A</v>
      </c>
      <c r="K246" s="85" t="e">
        <f>VLOOKUP(K$1,EMD_Returns!$B:$XFD,MATCH('Headline Attribution'!$B246,EMD_Returns!$32:$32,0)-1,FALSE)/100</f>
        <v>#N/A</v>
      </c>
      <c r="L246" s="2">
        <f t="shared" si="237"/>
        <v>0</v>
      </c>
      <c r="M246" s="2" t="e">
        <f t="shared" si="238"/>
        <v>#N/A</v>
      </c>
      <c r="N246" s="2" t="e">
        <f t="shared" si="239"/>
        <v>#N/A</v>
      </c>
      <c r="O246" s="2" t="e">
        <f t="array" ref="O246">(PRODUCT($J$2:J246+1))-1</f>
        <v>#N/A</v>
      </c>
      <c r="P246" s="2" t="e">
        <f t="array" ref="P246">(PRODUCT($K$2:K246+1))-1</f>
        <v>#N/A</v>
      </c>
      <c r="Q246" s="69" t="e">
        <f t="shared" si="240"/>
        <v>#N/A</v>
      </c>
      <c r="R246" s="69" t="e">
        <f t="shared" si="241"/>
        <v>#N/A</v>
      </c>
      <c r="T246" s="3" t="e">
        <f t="shared" si="184"/>
        <v>#N/A</v>
      </c>
      <c r="U246" s="70" t="e">
        <f>VLOOKUP(U$1,Market_Values!B:XFD,MATCH('Headline Attribution'!$B246,EMD_Returns!$8:$8,0)-1,FALSE)</f>
        <v>#N/A</v>
      </c>
      <c r="V246" s="70" t="e">
        <f>VLOOKUP(V$1,Market_Values!$B:$XFD,MATCH('Headline Attribution'!$B246,EMD_Returns!$8:$8,0)-1,FALSE)</f>
        <v>#N/A</v>
      </c>
      <c r="W246" s="70" t="e">
        <f>VLOOKUP(W$1,Market_Values!$B:$XFD,MATCH('Headline Attribution'!$B246,EMD_Returns!$8:$8,0)-1,FALSE)</f>
        <v>#N/A</v>
      </c>
      <c r="X246" s="70" t="e">
        <f>VLOOKUP(X$1,Market_Values!$B:$XFD,MATCH('Headline Attribution'!$B246,EMD_Returns!$8:$8,0)-1,FALSE)</f>
        <v>#N/A</v>
      </c>
      <c r="Y246" s="70"/>
      <c r="Z246" s="71"/>
      <c r="AA246" s="3" t="e">
        <f t="shared" si="185"/>
        <v>#N/A</v>
      </c>
      <c r="AB246" s="72" t="e">
        <f t="shared" si="208"/>
        <v>#N/A</v>
      </c>
      <c r="AC246" s="72" t="e">
        <f t="shared" si="209"/>
        <v>#N/A</v>
      </c>
      <c r="AD246" s="72" t="e">
        <f t="shared" si="210"/>
        <v>#N/A</v>
      </c>
      <c r="AE246" s="72" t="e">
        <f t="shared" si="211"/>
        <v>#N/A</v>
      </c>
      <c r="AF246" s="72"/>
      <c r="AG246" s="2"/>
      <c r="AH246" s="9" t="e">
        <f t="shared" si="186"/>
        <v>#N/A</v>
      </c>
      <c r="AI246" s="2" t="e">
        <f t="array" ref="AI246">PRODUCT(AB$2:AB246+1)-1</f>
        <v>#N/A</v>
      </c>
      <c r="AJ246" s="2" t="e">
        <f t="array" ref="AJ246">PRODUCT($AC$2:AC246+1)-1</f>
        <v>#N/A</v>
      </c>
      <c r="AK246" s="2" t="e" cm="1">
        <f t="array" ref="AK246">PRODUCT($AD$119:AD246+1)-1</f>
        <v>#N/A</v>
      </c>
      <c r="AL246" s="2" t="e">
        <f t="array" ref="AL246">PRODUCT(AE$2:AE246+1)-1</f>
        <v>#N/A</v>
      </c>
      <c r="AM246" s="2"/>
      <c r="AN246" s="2"/>
      <c r="AO246" s="3" t="e">
        <f t="shared" si="187"/>
        <v>#N/A</v>
      </c>
      <c r="AP246" s="2" t="e">
        <f t="shared" si="212"/>
        <v>#N/A</v>
      </c>
      <c r="AQ246" s="2">
        <f t="shared" si="188"/>
        <v>0</v>
      </c>
      <c r="AR246" s="2" t="e">
        <f t="shared" si="213"/>
        <v>#N/A</v>
      </c>
      <c r="AS246" s="2" t="e">
        <f t="shared" si="242"/>
        <v>#N/A</v>
      </c>
      <c r="AT246" s="2" t="e">
        <f t="array" ref="AT246">PRODUCT($AP$2:AP246+1)-1</f>
        <v>#N/A</v>
      </c>
      <c r="AU246" s="2" t="e">
        <f t="shared" si="189"/>
        <v>#N/A</v>
      </c>
      <c r="AV246" s="69" t="e">
        <f t="shared" si="243"/>
        <v>#N/A</v>
      </c>
      <c r="AW246" s="69" t="e">
        <f t="shared" si="190"/>
        <v>#N/A</v>
      </c>
      <c r="AX246" s="2"/>
      <c r="AY246" s="2" t="e">
        <f t="shared" si="222"/>
        <v>#N/A</v>
      </c>
      <c r="AZ246" s="2" t="e">
        <f t="shared" si="223"/>
        <v>#N/A</v>
      </c>
      <c r="BA246" s="2" t="e">
        <f t="shared" si="244"/>
        <v>#N/A</v>
      </c>
      <c r="BB246" s="2" t="e">
        <f t="shared" si="224"/>
        <v>#N/A</v>
      </c>
      <c r="BC246" s="2"/>
      <c r="BD246" s="78" t="e">
        <f t="shared" si="191"/>
        <v>#N/A</v>
      </c>
      <c r="BE246" s="2" t="e">
        <f t="shared" si="225"/>
        <v>#N/A</v>
      </c>
      <c r="BF246" s="72" t="e">
        <f t="shared" si="214"/>
        <v>#N/A</v>
      </c>
      <c r="BG246" s="2" t="e" cm="1">
        <f t="array" ref="BG246">(PRODUCT(BF$2:BF246+1))-1</f>
        <v>#N/A</v>
      </c>
      <c r="BH246" s="72" t="e">
        <f t="shared" si="215"/>
        <v>#N/A</v>
      </c>
      <c r="BI246" s="73" t="e">
        <f t="shared" si="216"/>
        <v>#N/A</v>
      </c>
      <c r="BJ246" s="74" t="e">
        <f>SUM($BI$2:BI246)</f>
        <v>#N/A</v>
      </c>
      <c r="BK246" s="72" t="e">
        <f t="shared" si="192"/>
        <v>#N/A</v>
      </c>
      <c r="BL246" s="2" t="e">
        <f>SUM($BK$2:BK246)</f>
        <v>#N/A</v>
      </c>
      <c r="BM246" s="2"/>
      <c r="BN246" s="79" t="e">
        <f t="shared" si="193"/>
        <v>#N/A</v>
      </c>
      <c r="BO246" s="2" t="e">
        <f t="array" ref="BO246">(PRODUCT(AB$2:AB246+1)-1)-(PRODUCT($K$2:$K246+1)-1)</f>
        <v>#N/A</v>
      </c>
      <c r="BP246" s="2" t="e">
        <f t="array" ref="BP246">AJ246-(PRODUCT($K$2:K246+1)-1)</f>
        <v>#N/A</v>
      </c>
      <c r="BQ246" s="2" t="e" cm="1">
        <f t="array" ref="BQ246">AK246-(PRODUCT($L$2:L246+1)-1)</f>
        <v>#N/A</v>
      </c>
      <c r="BR246" s="2" t="e">
        <f t="array" ref="BR246">(PRODUCT(AE$2:AE246+1)-1)-(PRODUCT($K$2:$K246+1)-1)</f>
        <v>#N/A</v>
      </c>
      <c r="BS246" s="2"/>
      <c r="BT246" s="3" t="e">
        <f t="shared" si="194"/>
        <v>#N/A</v>
      </c>
      <c r="BU246" s="2" t="e">
        <f t="shared" si="195"/>
        <v>#N/A</v>
      </c>
      <c r="BV246" s="2" t="e">
        <f t="shared" si="196"/>
        <v>#N/A</v>
      </c>
      <c r="BW246" s="2" t="e" cm="1">
        <f t="array" ref="BW246">PRODUCT($BU$2:BU246+1)-1</f>
        <v>#N/A</v>
      </c>
      <c r="BX246" s="2" t="e">
        <f t="array" ref="BX246">BW246-(PRODUCT($K$2:K246+1)-1)</f>
        <v>#N/A</v>
      </c>
      <c r="BY246" s="2" t="e">
        <f t="shared" si="197"/>
        <v>#N/A</v>
      </c>
      <c r="BZ246" s="2"/>
      <c r="CC246" s="3">
        <v>44992</v>
      </c>
      <c r="CD246" s="2">
        <v>-3.8643462782523802E-3</v>
      </c>
      <c r="CE246" s="2">
        <v>-5.8258924684809798E-3</v>
      </c>
      <c r="CF246" s="2" t="e">
        <f>NA()</f>
        <v>#N/A</v>
      </c>
      <c r="CG246" s="2">
        <v>-8.4126248332710239E-3</v>
      </c>
      <c r="CH246" s="2">
        <v>-9.9619252919380674E-3</v>
      </c>
      <c r="CJ246" s="9">
        <f t="shared" si="198"/>
        <v>44992</v>
      </c>
      <c r="CK246" s="2">
        <f t="array" ref="CK246">PRODUCT(CD$2:CD246+1)-1</f>
        <v>2.4117999958501057E-2</v>
      </c>
      <c r="CL246" s="2">
        <f t="array" ref="CL246">PRODUCT(CE$2:CE246+1)-1</f>
        <v>7.6656481273968957E-3</v>
      </c>
      <c r="CM246" s="2"/>
      <c r="CN246" s="2">
        <f t="array" ref="CN246">PRODUCT(CG$2:CG246+1)-1</f>
        <v>-3.3816754914636094E-2</v>
      </c>
      <c r="CO246" s="2">
        <f t="array" ref="CO246">PRODUCT(CH$2:CH246+1)-1</f>
        <v>-5.2453940645929453E-2</v>
      </c>
      <c r="CQ246" s="9">
        <f t="shared" si="199"/>
        <v>44992</v>
      </c>
      <c r="CR246" s="72">
        <f t="shared" si="200"/>
        <v>7.6571940604430511E-2</v>
      </c>
      <c r="CS246" s="72">
        <f t="shared" si="201"/>
        <v>6.0119588773326349E-2</v>
      </c>
      <c r="CT246" s="72"/>
      <c r="CU246" s="72">
        <f t="shared" si="202"/>
        <v>1.863718573129336E-2</v>
      </c>
      <c r="CV246" s="72"/>
      <c r="CW246" s="3">
        <f t="shared" si="203"/>
        <v>44992</v>
      </c>
      <c r="CX246" s="75">
        <f t="shared" si="217"/>
        <v>96.269900437217842</v>
      </c>
      <c r="CY246" s="75">
        <f t="shared" si="218"/>
        <v>94.337712387330868</v>
      </c>
      <c r="CZ246" s="75">
        <f t="shared" si="219"/>
        <v>102.0481608054622</v>
      </c>
      <c r="DA246" s="72">
        <f>(CZ246/MAX($CZ$2:CZ246))-1</f>
        <v>0</v>
      </c>
      <c r="DC246" s="3">
        <f t="shared" si="204"/>
        <v>44992</v>
      </c>
      <c r="DD246" s="2">
        <f t="shared" si="205"/>
        <v>6.0975790136856868E-3</v>
      </c>
      <c r="DE246" s="2">
        <f t="shared" si="206"/>
        <v>4.1360328234570877E-3</v>
      </c>
      <c r="DF246" s="2" t="e">
        <f>NA()</f>
        <v>#N/A</v>
      </c>
      <c r="DG246" s="2">
        <f t="shared" si="207"/>
        <v>1.5493004586670436E-3</v>
      </c>
      <c r="DH246" s="69"/>
      <c r="DI246" s="3">
        <f t="shared" si="245"/>
        <v>44992</v>
      </c>
      <c r="DJ246" s="2">
        <f t="shared" si="246"/>
        <v>3.6629087762458719E-2</v>
      </c>
      <c r="DK246" s="2">
        <f t="shared" si="247"/>
        <v>3.8983815040089145E-2</v>
      </c>
      <c r="DL246" s="2" t="e">
        <f>NA()</f>
        <v>#N/A</v>
      </c>
      <c r="DM246" s="2">
        <f t="shared" si="248"/>
        <v>9.5559479705350329E-3</v>
      </c>
      <c r="DO246" s="2">
        <f t="shared" si="220"/>
        <v>1.1526984055461679E-2</v>
      </c>
      <c r="DP246" s="72">
        <f t="shared" si="221"/>
        <v>1.5493004586670436E-3</v>
      </c>
      <c r="DQ246" s="72">
        <v>1.0999999999999999E-2</v>
      </c>
      <c r="DR246" s="72">
        <f t="shared" si="226"/>
        <v>1.4784704275931178E-3</v>
      </c>
      <c r="DS246" s="2" cm="1">
        <f t="array" ref="DS246">PRODUCT($DR$68:DR246+1)-1</f>
        <v>9.5741752498883503E-3</v>
      </c>
      <c r="DT246" s="2" cm="1">
        <f t="array" ref="DT246">PRODUCT($DP$68:DP246+1)-1</f>
        <v>1.0778776775107746E-2</v>
      </c>
      <c r="DU246" s="72">
        <f>DS246-MAX($DS$68:DS246)</f>
        <v>0</v>
      </c>
    </row>
    <row r="247" spans="1:125" x14ac:dyDescent="0.3">
      <c r="A247" s="3" t="e">
        <f t="shared" si="236"/>
        <v>#N/A</v>
      </c>
      <c r="B247" s="47" t="e">
        <f>NA()</f>
        <v>#N/A</v>
      </c>
      <c r="C247" s="2" t="e">
        <f>VLOOKUP(C$1,EMD_Returns!$B:$XFD,MATCH('Headline Attribution'!$B247,EMD_Returns!$8:$8,0)-1,FALSE)/100</f>
        <v>#N/A</v>
      </c>
      <c r="D247" s="2" t="e">
        <f>VLOOKUP(D$1,EMD_Returns!$B:$XFD,MATCH('Headline Attribution'!$B247,EMD_Returns!$8:$8,0)-1,FALSE)/100</f>
        <v>#N/A</v>
      </c>
      <c r="E247" s="2" t="e">
        <f>VLOOKUP(E$1,EMD_Returns!$B:$XFD,MATCH('Headline Attribution'!$B247,EMD_Returns!$8:$8,0)-1,FALSE)/100</f>
        <v>#N/A</v>
      </c>
      <c r="F247" s="2" t="e">
        <f>VLOOKUP(F$1,EMD_Returns!$B:$XFD,MATCH('Headline Attribution'!$B247,EMD_Returns!$8:$8,0)-1,FALSE)/100</f>
        <v>#N/A</v>
      </c>
      <c r="G247" s="2"/>
      <c r="I247" s="9" t="e">
        <f t="shared" si="183"/>
        <v>#N/A</v>
      </c>
      <c r="J247" s="2" t="e">
        <f>VLOOKUP(J$1,EMD_Returns!$B:$XFD,MATCH('Headline Attribution'!$B247,EMD_Returns!$8:$8,0)-1,FALSE)/100</f>
        <v>#N/A</v>
      </c>
      <c r="K247" s="85" t="e">
        <f>VLOOKUP(K$1,EMD_Returns!$B:$XFD,MATCH('Headline Attribution'!$B247,EMD_Returns!$32:$32,0)-1,FALSE)/100</f>
        <v>#N/A</v>
      </c>
      <c r="L247" s="2">
        <f t="shared" si="237"/>
        <v>0</v>
      </c>
      <c r="M247" s="2" t="e">
        <f t="shared" si="238"/>
        <v>#N/A</v>
      </c>
      <c r="N247" s="2" t="e">
        <f t="shared" si="239"/>
        <v>#N/A</v>
      </c>
      <c r="O247" s="2" t="e">
        <f t="array" ref="O247">(PRODUCT($J$2:J247+1))-1</f>
        <v>#N/A</v>
      </c>
      <c r="P247" s="2" t="e">
        <f t="array" ref="P247">(PRODUCT($K$2:K247+1))-1</f>
        <v>#N/A</v>
      </c>
      <c r="Q247" s="69" t="e">
        <f t="shared" si="240"/>
        <v>#N/A</v>
      </c>
      <c r="R247" s="69" t="e">
        <f t="shared" si="241"/>
        <v>#N/A</v>
      </c>
      <c r="T247" s="3" t="e">
        <f t="shared" si="184"/>
        <v>#N/A</v>
      </c>
      <c r="U247" s="70" t="e">
        <f>VLOOKUP(U$1,Market_Values!B:XFD,MATCH('Headline Attribution'!$B247,EMD_Returns!$8:$8,0)-1,FALSE)</f>
        <v>#N/A</v>
      </c>
      <c r="V247" s="70" t="e">
        <f>VLOOKUP(V$1,Market_Values!$B:$XFD,MATCH('Headline Attribution'!$B247,EMD_Returns!$8:$8,0)-1,FALSE)</f>
        <v>#N/A</v>
      </c>
      <c r="W247" s="70" t="e">
        <f>VLOOKUP(W$1,Market_Values!$B:$XFD,MATCH('Headline Attribution'!$B247,EMD_Returns!$8:$8,0)-1,FALSE)</f>
        <v>#N/A</v>
      </c>
      <c r="X247" s="70" t="e">
        <f>VLOOKUP(X$1,Market_Values!$B:$XFD,MATCH('Headline Attribution'!$B247,EMD_Returns!$8:$8,0)-1,FALSE)</f>
        <v>#N/A</v>
      </c>
      <c r="Y247" s="70"/>
      <c r="Z247" s="71"/>
      <c r="AA247" s="3" t="e">
        <f t="shared" si="185"/>
        <v>#N/A</v>
      </c>
      <c r="AB247" s="72" t="e">
        <f t="shared" si="208"/>
        <v>#N/A</v>
      </c>
      <c r="AC247" s="72" t="e">
        <f t="shared" si="209"/>
        <v>#N/A</v>
      </c>
      <c r="AD247" s="72" t="e">
        <f t="shared" si="210"/>
        <v>#N/A</v>
      </c>
      <c r="AE247" s="72" t="e">
        <f t="shared" si="211"/>
        <v>#N/A</v>
      </c>
      <c r="AF247" s="72"/>
      <c r="AG247" s="2"/>
      <c r="AH247" s="9" t="e">
        <f t="shared" si="186"/>
        <v>#N/A</v>
      </c>
      <c r="AI247" s="2" t="e">
        <f t="array" ref="AI247">PRODUCT(AB$2:AB247+1)-1</f>
        <v>#N/A</v>
      </c>
      <c r="AJ247" s="2" t="e">
        <f t="array" ref="AJ247">PRODUCT($AC$2:AC247+1)-1</f>
        <v>#N/A</v>
      </c>
      <c r="AK247" s="2" t="e" cm="1">
        <f t="array" ref="AK247">PRODUCT($AD$119:AD247+1)-1</f>
        <v>#N/A</v>
      </c>
      <c r="AL247" s="2" t="e">
        <f t="array" ref="AL247">PRODUCT(AE$2:AE247+1)-1</f>
        <v>#N/A</v>
      </c>
      <c r="AM247" s="2"/>
      <c r="AN247" s="2"/>
      <c r="AO247" s="3" t="e">
        <f t="shared" si="187"/>
        <v>#N/A</v>
      </c>
      <c r="AP247" s="2" t="e">
        <f t="shared" si="212"/>
        <v>#N/A</v>
      </c>
      <c r="AQ247" s="2">
        <f t="shared" si="188"/>
        <v>0</v>
      </c>
      <c r="AR247" s="2" t="e">
        <f t="shared" si="213"/>
        <v>#N/A</v>
      </c>
      <c r="AS247" s="2" t="e">
        <f t="shared" si="242"/>
        <v>#N/A</v>
      </c>
      <c r="AT247" s="2" t="e">
        <f t="array" ref="AT247">PRODUCT($AP$2:AP247+1)-1</f>
        <v>#N/A</v>
      </c>
      <c r="AU247" s="2" t="e">
        <f t="shared" si="189"/>
        <v>#N/A</v>
      </c>
      <c r="AV247" s="69" t="e">
        <f t="shared" si="243"/>
        <v>#N/A</v>
      </c>
      <c r="AW247" s="69" t="e">
        <f t="shared" si="190"/>
        <v>#N/A</v>
      </c>
      <c r="AX247" s="2"/>
      <c r="AY247" s="2" t="e">
        <f t="shared" si="222"/>
        <v>#N/A</v>
      </c>
      <c r="AZ247" s="2" t="e">
        <f t="shared" si="223"/>
        <v>#N/A</v>
      </c>
      <c r="BA247" s="2" t="e">
        <f t="shared" si="244"/>
        <v>#N/A</v>
      </c>
      <c r="BB247" s="2" t="e">
        <f t="shared" si="224"/>
        <v>#N/A</v>
      </c>
      <c r="BC247" s="2"/>
      <c r="BD247" s="78" t="e">
        <f t="shared" si="191"/>
        <v>#N/A</v>
      </c>
      <c r="BE247" s="2" t="e">
        <f t="shared" si="225"/>
        <v>#N/A</v>
      </c>
      <c r="BF247" s="72" t="e">
        <f t="shared" si="214"/>
        <v>#N/A</v>
      </c>
      <c r="BG247" s="2" t="e" cm="1">
        <f t="array" ref="BG247">(PRODUCT(BF$2:BF247+1))-1</f>
        <v>#N/A</v>
      </c>
      <c r="BH247" s="72" t="e">
        <f t="shared" si="215"/>
        <v>#N/A</v>
      </c>
      <c r="BI247" s="73" t="e">
        <f t="shared" si="216"/>
        <v>#N/A</v>
      </c>
      <c r="BJ247" s="74" t="e">
        <f>SUM($BI$2:BI247)</f>
        <v>#N/A</v>
      </c>
      <c r="BK247" s="72" t="e">
        <f t="shared" si="192"/>
        <v>#N/A</v>
      </c>
      <c r="BL247" s="2" t="e">
        <f>SUM($BK$2:BK247)</f>
        <v>#N/A</v>
      </c>
      <c r="BM247" s="2"/>
      <c r="BN247" s="79" t="e">
        <f t="shared" si="193"/>
        <v>#N/A</v>
      </c>
      <c r="BO247" s="2" t="e">
        <f t="array" ref="BO247">(PRODUCT(AB$2:AB247+1)-1)-(PRODUCT($K$2:$K247+1)-1)</f>
        <v>#N/A</v>
      </c>
      <c r="BP247" s="2" t="e">
        <f t="array" ref="BP247">AJ247-(PRODUCT($K$2:K247+1)-1)</f>
        <v>#N/A</v>
      </c>
      <c r="BQ247" s="2" t="e" cm="1">
        <f t="array" ref="BQ247">AK247-(PRODUCT($L$2:L247+1)-1)</f>
        <v>#N/A</v>
      </c>
      <c r="BR247" s="2" t="e">
        <f t="array" ref="BR247">(PRODUCT(AE$2:AE247+1)-1)-(PRODUCT($K$2:$K247+1)-1)</f>
        <v>#N/A</v>
      </c>
      <c r="BS247" s="2"/>
      <c r="BT247" s="3" t="e">
        <f t="shared" si="194"/>
        <v>#N/A</v>
      </c>
      <c r="BU247" s="2" t="e">
        <f t="shared" si="195"/>
        <v>#N/A</v>
      </c>
      <c r="BV247" s="2" t="e">
        <f t="shared" si="196"/>
        <v>#N/A</v>
      </c>
      <c r="BW247" s="2" t="e" cm="1">
        <f t="array" ref="BW247">PRODUCT($BU$2:BU247+1)-1</f>
        <v>#N/A</v>
      </c>
      <c r="BX247" s="2" t="e">
        <f t="array" ref="BX247">BW247-(PRODUCT($K$2:K247+1)-1)</f>
        <v>#N/A</v>
      </c>
      <c r="BY247" s="2" t="e">
        <f t="shared" si="197"/>
        <v>#N/A</v>
      </c>
      <c r="BZ247" s="2"/>
      <c r="CC247" s="3">
        <v>44993</v>
      </c>
      <c r="CD247" s="2">
        <v>1.5964002124828599E-3</v>
      </c>
      <c r="CE247" s="2">
        <v>2.2504284281510399E-3</v>
      </c>
      <c r="CF247" s="2" t="e">
        <f>NA()</f>
        <v>#N/A</v>
      </c>
      <c r="CG247" s="2">
        <v>7.8247666953712447E-4</v>
      </c>
      <c r="CH247" s="2">
        <v>7.4081231681000226E-4</v>
      </c>
      <c r="CJ247" s="9">
        <f t="shared" si="198"/>
        <v>44993</v>
      </c>
      <c r="CK247" s="2">
        <f t="array" ref="CK247">PRODUCT(CD$2:CD247+1)-1</f>
        <v>2.5752902151242374E-2</v>
      </c>
      <c r="CL247" s="2">
        <f t="array" ref="CL247">PRODUCT(CE$2:CE247+1)-1</f>
        <v>9.9333275480140149E-3</v>
      </c>
      <c r="CM247" s="2"/>
      <c r="CN247" s="2">
        <f t="array" ref="CN247">PRODUCT(CG$2:CG247+1)-1</f>
        <v>-3.3060739066859024E-2</v>
      </c>
      <c r="CO247" s="2">
        <f t="array" ref="CO247">PRODUCT(CH$2:CH247+1)-1</f>
        <v>-5.1751986854415177E-2</v>
      </c>
      <c r="CQ247" s="9">
        <f t="shared" si="199"/>
        <v>44993</v>
      </c>
      <c r="CR247" s="72">
        <f t="shared" si="200"/>
        <v>7.7504889005657551E-2</v>
      </c>
      <c r="CS247" s="72">
        <f t="shared" si="201"/>
        <v>6.1685314402429192E-2</v>
      </c>
      <c r="CT247" s="72"/>
      <c r="CU247" s="72">
        <f t="shared" si="202"/>
        <v>1.8691247787556153E-2</v>
      </c>
      <c r="CV247" s="72"/>
      <c r="CW247" s="3">
        <f t="shared" si="203"/>
        <v>44993</v>
      </c>
      <c r="CX247" s="75">
        <f t="shared" si="217"/>
        <v>96.345229388288644</v>
      </c>
      <c r="CY247" s="75">
        <f t="shared" si="218"/>
        <v>94.407598926607079</v>
      </c>
      <c r="CZ247" s="75">
        <f t="shared" si="219"/>
        <v>102.05240942859683</v>
      </c>
      <c r="DA247" s="72">
        <f>(CZ247/MAX($CZ$2:CZ247))-1</f>
        <v>0</v>
      </c>
      <c r="DC247" s="3">
        <f t="shared" si="204"/>
        <v>44993</v>
      </c>
      <c r="DD247" s="2">
        <f t="shared" si="205"/>
        <v>8.555878956728576E-4</v>
      </c>
      <c r="DE247" s="2">
        <f t="shared" si="206"/>
        <v>1.5096161113410376E-3</v>
      </c>
      <c r="DF247" s="2" t="e">
        <f>NA()</f>
        <v>#N/A</v>
      </c>
      <c r="DG247" s="2">
        <f t="shared" si="207"/>
        <v>4.1664352727122209E-5</v>
      </c>
      <c r="DH247" s="69"/>
      <c r="DI247" s="3">
        <f t="shared" si="245"/>
        <v>44993</v>
      </c>
      <c r="DJ247" s="2">
        <f t="shared" si="246"/>
        <v>3.6019783309524059E-2</v>
      </c>
      <c r="DK247" s="2">
        <f t="shared" si="247"/>
        <v>3.7389135144227516E-2</v>
      </c>
      <c r="DL247" s="2" t="e">
        <f>NA()</f>
        <v>#N/A</v>
      </c>
      <c r="DM247" s="2">
        <f t="shared" si="248"/>
        <v>9.6314990222444007E-3</v>
      </c>
      <c r="DO247" s="2">
        <f t="shared" si="220"/>
        <v>1.151786830963559E-2</v>
      </c>
      <c r="DP247" s="72">
        <f t="shared" si="221"/>
        <v>4.1664352727122209E-5</v>
      </c>
      <c r="DQ247" s="72">
        <v>1.0999999999999999E-2</v>
      </c>
      <c r="DR247" s="72">
        <f t="shared" si="226"/>
        <v>3.9791033173641533E-5</v>
      </c>
      <c r="DS247" s="2" cm="1">
        <f t="array" ref="DS247">PRODUCT($DR$68:DR247+1)-1</f>
        <v>9.6143472493868121E-3</v>
      </c>
      <c r="DT247" s="2" cm="1">
        <f t="array" ref="DT247">PRODUCT($DP$68:DP247+1)-1</f>
        <v>1.0820890218592449E-2</v>
      </c>
      <c r="DU247" s="72">
        <f>DS247-MAX($DS$68:DS247)</f>
        <v>0</v>
      </c>
    </row>
    <row r="248" spans="1:125" x14ac:dyDescent="0.3">
      <c r="A248" s="3" t="e">
        <f t="shared" si="236"/>
        <v>#N/A</v>
      </c>
      <c r="B248" s="47" t="e">
        <f>NA()</f>
        <v>#N/A</v>
      </c>
      <c r="C248" s="2" t="e">
        <f>VLOOKUP(C$1,EMD_Returns!$B:$XFD,MATCH('Headline Attribution'!$B248,EMD_Returns!$8:$8,0)-1,FALSE)/100</f>
        <v>#N/A</v>
      </c>
      <c r="D248" s="2" t="e">
        <f>VLOOKUP(D$1,EMD_Returns!$B:$XFD,MATCH('Headline Attribution'!$B248,EMD_Returns!$8:$8,0)-1,FALSE)/100</f>
        <v>#N/A</v>
      </c>
      <c r="E248" s="2" t="e">
        <f>VLOOKUP(E$1,EMD_Returns!$B:$XFD,MATCH('Headline Attribution'!$B248,EMD_Returns!$8:$8,0)-1,FALSE)/100</f>
        <v>#N/A</v>
      </c>
      <c r="F248" s="2" t="e">
        <f>VLOOKUP(F$1,EMD_Returns!$B:$XFD,MATCH('Headline Attribution'!$B248,EMD_Returns!$8:$8,0)-1,FALSE)/100</f>
        <v>#N/A</v>
      </c>
      <c r="G248" s="2"/>
      <c r="I248" s="9" t="e">
        <f t="shared" si="183"/>
        <v>#N/A</v>
      </c>
      <c r="J248" s="2" t="e">
        <f>VLOOKUP(J$1,EMD_Returns!$B:$XFD,MATCH('Headline Attribution'!$B248,EMD_Returns!$8:$8,0)-1,FALSE)/100</f>
        <v>#N/A</v>
      </c>
      <c r="K248" s="85" t="e">
        <f>VLOOKUP(K$1,EMD_Returns!$B:$XFD,MATCH('Headline Attribution'!$B248,EMD_Returns!$32:$32,0)-1,FALSE)/100</f>
        <v>#N/A</v>
      </c>
      <c r="L248" s="2">
        <f t="shared" si="237"/>
        <v>0</v>
      </c>
      <c r="M248" s="2" t="e">
        <f t="shared" si="238"/>
        <v>#N/A</v>
      </c>
      <c r="N248" s="2" t="e">
        <f t="shared" si="239"/>
        <v>#N/A</v>
      </c>
      <c r="O248" s="2" t="e">
        <f t="array" ref="O248">(PRODUCT($J$2:J248+1))-1</f>
        <v>#N/A</v>
      </c>
      <c r="P248" s="2" t="e">
        <f t="array" ref="P248">(PRODUCT($K$2:K248+1))-1</f>
        <v>#N/A</v>
      </c>
      <c r="Q248" s="69" t="e">
        <f t="shared" si="240"/>
        <v>#N/A</v>
      </c>
      <c r="R248" s="69" t="e">
        <f t="shared" si="241"/>
        <v>#N/A</v>
      </c>
      <c r="T248" s="3" t="e">
        <f t="shared" si="184"/>
        <v>#N/A</v>
      </c>
      <c r="U248" s="70" t="e">
        <f>VLOOKUP(U$1,Market_Values!B:XFD,MATCH('Headline Attribution'!$B248,EMD_Returns!$8:$8,0)-1,FALSE)</f>
        <v>#N/A</v>
      </c>
      <c r="V248" s="70" t="e">
        <f>VLOOKUP(V$1,Market_Values!$B:$XFD,MATCH('Headline Attribution'!$B248,EMD_Returns!$8:$8,0)-1,FALSE)</f>
        <v>#N/A</v>
      </c>
      <c r="W248" s="70" t="e">
        <f>VLOOKUP(W$1,Market_Values!$B:$XFD,MATCH('Headline Attribution'!$B248,EMD_Returns!$8:$8,0)-1,FALSE)</f>
        <v>#N/A</v>
      </c>
      <c r="X248" s="70" t="e">
        <f>VLOOKUP(X$1,Market_Values!$B:$XFD,MATCH('Headline Attribution'!$B248,EMD_Returns!$8:$8,0)-1,FALSE)</f>
        <v>#N/A</v>
      </c>
      <c r="Y248" s="70"/>
      <c r="Z248" s="71"/>
      <c r="AA248" s="3" t="e">
        <f t="shared" si="185"/>
        <v>#N/A</v>
      </c>
      <c r="AB248" s="72" t="e">
        <f t="shared" si="208"/>
        <v>#N/A</v>
      </c>
      <c r="AC248" s="72" t="e">
        <f t="shared" si="209"/>
        <v>#N/A</v>
      </c>
      <c r="AD248" s="72" t="e">
        <f t="shared" si="210"/>
        <v>#N/A</v>
      </c>
      <c r="AE248" s="72" t="e">
        <f t="shared" si="211"/>
        <v>#N/A</v>
      </c>
      <c r="AF248" s="72"/>
      <c r="AG248" s="2"/>
      <c r="AH248" s="9" t="e">
        <f t="shared" si="186"/>
        <v>#N/A</v>
      </c>
      <c r="AI248" s="2" t="e">
        <f t="array" ref="AI248">PRODUCT(AB$2:AB248+1)-1</f>
        <v>#N/A</v>
      </c>
      <c r="AJ248" s="2" t="e">
        <f t="array" ref="AJ248">PRODUCT($AC$2:AC248+1)-1</f>
        <v>#N/A</v>
      </c>
      <c r="AK248" s="2" t="e" cm="1">
        <f t="array" ref="AK248">PRODUCT($AD$119:AD248+1)-1</f>
        <v>#N/A</v>
      </c>
      <c r="AL248" s="2" t="e">
        <f t="array" ref="AL248">PRODUCT(AE$2:AE248+1)-1</f>
        <v>#N/A</v>
      </c>
      <c r="AM248" s="2"/>
      <c r="AN248" s="2"/>
      <c r="AO248" s="3" t="e">
        <f t="shared" si="187"/>
        <v>#N/A</v>
      </c>
      <c r="AP248" s="2" t="e">
        <f t="shared" si="212"/>
        <v>#N/A</v>
      </c>
      <c r="AQ248" s="2">
        <f t="shared" si="188"/>
        <v>0</v>
      </c>
      <c r="AR248" s="2" t="e">
        <f t="shared" si="213"/>
        <v>#N/A</v>
      </c>
      <c r="AS248" s="2" t="e">
        <f t="shared" si="242"/>
        <v>#N/A</v>
      </c>
      <c r="AT248" s="2" t="e">
        <f t="array" ref="AT248">PRODUCT($AP$2:AP248+1)-1</f>
        <v>#N/A</v>
      </c>
      <c r="AU248" s="2" t="e">
        <f t="shared" si="189"/>
        <v>#N/A</v>
      </c>
      <c r="AV248" s="69" t="e">
        <f t="shared" si="243"/>
        <v>#N/A</v>
      </c>
      <c r="AW248" s="69" t="e">
        <f t="shared" si="190"/>
        <v>#N/A</v>
      </c>
      <c r="AX248" s="2"/>
      <c r="AY248" s="2" t="e">
        <f t="shared" si="222"/>
        <v>#N/A</v>
      </c>
      <c r="AZ248" s="2" t="e">
        <f t="shared" si="223"/>
        <v>#N/A</v>
      </c>
      <c r="BA248" s="2" t="e">
        <f t="shared" si="244"/>
        <v>#N/A</v>
      </c>
      <c r="BB248" s="2" t="e">
        <f t="shared" si="224"/>
        <v>#N/A</v>
      </c>
      <c r="BC248" s="2"/>
      <c r="BD248" s="78" t="e">
        <f t="shared" si="191"/>
        <v>#N/A</v>
      </c>
      <c r="BE248" s="2" t="e">
        <f t="shared" si="225"/>
        <v>#N/A</v>
      </c>
      <c r="BF248" s="72" t="e">
        <f t="shared" si="214"/>
        <v>#N/A</v>
      </c>
      <c r="BG248" s="2" t="e" cm="1">
        <f t="array" ref="BG248">(PRODUCT(BF$2:BF248+1))-1</f>
        <v>#N/A</v>
      </c>
      <c r="BH248" s="72" t="e">
        <f t="shared" si="215"/>
        <v>#N/A</v>
      </c>
      <c r="BI248" s="73" t="e">
        <f t="shared" si="216"/>
        <v>#N/A</v>
      </c>
      <c r="BJ248" s="74" t="e">
        <f>SUM($BI$2:BI248)</f>
        <v>#N/A</v>
      </c>
      <c r="BK248" s="72" t="e">
        <f t="shared" si="192"/>
        <v>#N/A</v>
      </c>
      <c r="BL248" s="2" t="e">
        <f>SUM($BK$2:BK248)</f>
        <v>#N/A</v>
      </c>
      <c r="BM248" s="2"/>
      <c r="BN248" s="79" t="e">
        <f t="shared" si="193"/>
        <v>#N/A</v>
      </c>
      <c r="BO248" s="2" t="e">
        <f t="array" ref="BO248">(PRODUCT(AB$2:AB248+1)-1)-(PRODUCT($K$2:$K248+1)-1)</f>
        <v>#N/A</v>
      </c>
      <c r="BP248" s="2" t="e">
        <f t="array" ref="BP248">AJ248-(PRODUCT($K$2:K248+1)-1)</f>
        <v>#N/A</v>
      </c>
      <c r="BQ248" s="2" t="e" cm="1">
        <f t="array" ref="BQ248">AK248-(PRODUCT($L$2:L248+1)-1)</f>
        <v>#N/A</v>
      </c>
      <c r="BR248" s="2" t="e">
        <f t="array" ref="BR248">(PRODUCT(AE$2:AE248+1)-1)-(PRODUCT($K$2:$K248+1)-1)</f>
        <v>#N/A</v>
      </c>
      <c r="BS248" s="2"/>
      <c r="BT248" s="3" t="e">
        <f t="shared" si="194"/>
        <v>#N/A</v>
      </c>
      <c r="BU248" s="2" t="e">
        <f t="shared" si="195"/>
        <v>#N/A</v>
      </c>
      <c r="BV248" s="2" t="e">
        <f t="shared" si="196"/>
        <v>#N/A</v>
      </c>
      <c r="BW248" s="2" t="e" cm="1">
        <f t="array" ref="BW248">PRODUCT($BU$2:BU248+1)-1</f>
        <v>#N/A</v>
      </c>
      <c r="BX248" s="2" t="e">
        <f t="array" ref="BX248">BW248-(PRODUCT($K$2:K248+1)-1)</f>
        <v>#N/A</v>
      </c>
      <c r="BY248" s="2" t="e">
        <f t="shared" si="197"/>
        <v>#N/A</v>
      </c>
      <c r="BZ248" s="2"/>
      <c r="CC248" s="3">
        <v>44994</v>
      </c>
      <c r="CD248" s="2">
        <v>-9.9943793644476902E-3</v>
      </c>
      <c r="CE248" s="2">
        <v>-5.9368693791522799E-3</v>
      </c>
      <c r="CF248" s="2" t="e">
        <f>NA()</f>
        <v>#N/A</v>
      </c>
      <c r="CG248" s="2">
        <v>-1.2145618216655696E-2</v>
      </c>
      <c r="CH248" s="2">
        <v>-1.253942710009659E-2</v>
      </c>
      <c r="CJ248" s="9">
        <f t="shared" si="198"/>
        <v>44994</v>
      </c>
      <c r="CK248" s="2">
        <f t="array" ref="CK248">PRODUCT(CD$2:CD248+1)-1</f>
        <v>1.5501138512959756E-2</v>
      </c>
      <c r="CL248" s="2">
        <f t="array" ref="CL248">PRODUCT(CE$2:CE248+1)-1</f>
        <v>3.9374853007088095E-3</v>
      </c>
      <c r="CM248" s="2"/>
      <c r="CN248" s="2">
        <f t="array" ref="CN248">PRODUCT(CG$2:CG248+1)-1</f>
        <v>-4.4804814168848184E-2</v>
      </c>
      <c r="CO248" s="2">
        <f t="array" ref="CO248">PRODUCT(CH$2:CH248+1)-1</f>
        <v>-6.3642473688065637E-2</v>
      </c>
      <c r="CQ248" s="9">
        <f t="shared" si="199"/>
        <v>44994</v>
      </c>
      <c r="CR248" s="72">
        <f t="shared" si="200"/>
        <v>7.9143612201025393E-2</v>
      </c>
      <c r="CS248" s="72">
        <f t="shared" si="201"/>
        <v>6.7579958988774447E-2</v>
      </c>
      <c r="CT248" s="72"/>
      <c r="CU248" s="72">
        <f t="shared" si="202"/>
        <v>1.8837659519217453E-2</v>
      </c>
      <c r="CV248" s="72"/>
      <c r="CW248" s="3">
        <f t="shared" si="203"/>
        <v>44994</v>
      </c>
      <c r="CX248" s="75">
        <f t="shared" si="217"/>
        <v>95.175057015142372</v>
      </c>
      <c r="CY248" s="75">
        <f t="shared" si="218"/>
        <v>93.223781722171736</v>
      </c>
      <c r="CZ248" s="75">
        <f t="shared" si="219"/>
        <v>102.09310892234117</v>
      </c>
      <c r="DA248" s="72">
        <f>(CZ248/MAX($CZ$2:CZ248))-1</f>
        <v>0</v>
      </c>
      <c r="DC248" s="3">
        <f t="shared" si="204"/>
        <v>44994</v>
      </c>
      <c r="DD248" s="2">
        <f t="shared" si="205"/>
        <v>2.5450477356488994E-3</v>
      </c>
      <c r="DE248" s="2">
        <f t="shared" si="206"/>
        <v>6.6025577209443097E-3</v>
      </c>
      <c r="DF248" s="2" t="e">
        <f>NA()</f>
        <v>#N/A</v>
      </c>
      <c r="DG248" s="2">
        <f t="shared" si="207"/>
        <v>3.9380888344089406E-4</v>
      </c>
      <c r="DH248" s="69"/>
      <c r="DI248" s="3">
        <f t="shared" si="245"/>
        <v>44994</v>
      </c>
      <c r="DJ248" s="2">
        <f t="shared" si="246"/>
        <v>3.5093475623549197E-2</v>
      </c>
      <c r="DK248" s="2">
        <f t="shared" si="247"/>
        <v>3.8338488915304607E-2</v>
      </c>
      <c r="DL248" s="2" t="e">
        <f>NA()</f>
        <v>#N/A</v>
      </c>
      <c r="DM248" s="2">
        <f t="shared" si="248"/>
        <v>9.0364895200889632E-3</v>
      </c>
      <c r="DO248" s="2">
        <f t="shared" si="220"/>
        <v>1.1527734049929187E-2</v>
      </c>
      <c r="DP248" s="72">
        <f t="shared" si="221"/>
        <v>3.9380888344089406E-4</v>
      </c>
      <c r="DQ248" s="72">
        <v>1.0999999999999999E-2</v>
      </c>
      <c r="DR248" s="72">
        <f t="shared" si="226"/>
        <v>3.7578050457161998E-4</v>
      </c>
      <c r="DS248" s="2" cm="1">
        <f t="array" ref="DS248">PRODUCT($DR$68:DR248+1)-1</f>
        <v>9.9937406382188954E-3</v>
      </c>
      <c r="DT248" s="2" cm="1">
        <f t="array" ref="DT248">PRODUCT($DP$68:DP248+1)-1</f>
        <v>1.1218960464728145E-2</v>
      </c>
      <c r="DU248" s="72">
        <f>DS248-MAX($DS$68:DS248)</f>
        <v>0</v>
      </c>
    </row>
    <row r="249" spans="1:125" x14ac:dyDescent="0.3">
      <c r="A249" s="3" t="e">
        <f t="shared" si="236"/>
        <v>#N/A</v>
      </c>
      <c r="B249" s="47" t="e">
        <f>NA()</f>
        <v>#N/A</v>
      </c>
      <c r="C249" s="2" t="e">
        <f>VLOOKUP(C$1,EMD_Returns!$B:$XFD,MATCH('Headline Attribution'!$B249,EMD_Returns!$8:$8,0)-1,FALSE)/100</f>
        <v>#N/A</v>
      </c>
      <c r="D249" s="2" t="e">
        <f>VLOOKUP(D$1,EMD_Returns!$B:$XFD,MATCH('Headline Attribution'!$B249,EMD_Returns!$8:$8,0)-1,FALSE)/100</f>
        <v>#N/A</v>
      </c>
      <c r="E249" s="2" t="e">
        <f>VLOOKUP(E$1,EMD_Returns!$B:$XFD,MATCH('Headline Attribution'!$B249,EMD_Returns!$8:$8,0)-1,FALSE)/100</f>
        <v>#N/A</v>
      </c>
      <c r="F249" s="2" t="e">
        <f>VLOOKUP(F$1,EMD_Returns!$B:$XFD,MATCH('Headline Attribution'!$B249,EMD_Returns!$8:$8,0)-1,FALSE)/100</f>
        <v>#N/A</v>
      </c>
      <c r="G249" s="2"/>
      <c r="I249" s="9" t="e">
        <f t="shared" si="183"/>
        <v>#N/A</v>
      </c>
      <c r="J249" s="2" t="e">
        <f>VLOOKUP(J$1,EMD_Returns!$B:$XFD,MATCH('Headline Attribution'!$B249,EMD_Returns!$8:$8,0)-1,FALSE)/100</f>
        <v>#N/A</v>
      </c>
      <c r="K249" s="85" t="e">
        <f>VLOOKUP(K$1,EMD_Returns!$B:$XFD,MATCH('Headline Attribution'!$B249,EMD_Returns!$32:$32,0)-1,FALSE)/100</f>
        <v>#N/A</v>
      </c>
      <c r="L249" s="2">
        <f t="shared" si="237"/>
        <v>0</v>
      </c>
      <c r="M249" s="2" t="e">
        <f t="shared" si="238"/>
        <v>#N/A</v>
      </c>
      <c r="N249" s="2" t="e">
        <f t="shared" si="239"/>
        <v>#N/A</v>
      </c>
      <c r="O249" s="2" t="e">
        <f t="array" ref="O249">(PRODUCT($J$2:J249+1))-1</f>
        <v>#N/A</v>
      </c>
      <c r="P249" s="2" t="e">
        <f t="array" ref="P249">(PRODUCT($K$2:K249+1))-1</f>
        <v>#N/A</v>
      </c>
      <c r="Q249" s="69" t="e">
        <f t="shared" si="240"/>
        <v>#N/A</v>
      </c>
      <c r="R249" s="69" t="e">
        <f t="shared" si="241"/>
        <v>#N/A</v>
      </c>
      <c r="T249" s="3" t="e">
        <f t="shared" si="184"/>
        <v>#N/A</v>
      </c>
      <c r="U249" s="70" t="e">
        <f>VLOOKUP(U$1,Market_Values!B:XFD,MATCH('Headline Attribution'!$B249,EMD_Returns!$8:$8,0)-1,FALSE)</f>
        <v>#N/A</v>
      </c>
      <c r="V249" s="70" t="e">
        <f>VLOOKUP(V$1,Market_Values!$B:$XFD,MATCH('Headline Attribution'!$B249,EMD_Returns!$8:$8,0)-1,FALSE)</f>
        <v>#N/A</v>
      </c>
      <c r="W249" s="70" t="e">
        <f>VLOOKUP(W$1,Market_Values!$B:$XFD,MATCH('Headline Attribution'!$B249,EMD_Returns!$8:$8,0)-1,FALSE)</f>
        <v>#N/A</v>
      </c>
      <c r="X249" s="70" t="e">
        <f>VLOOKUP(X$1,Market_Values!$B:$XFD,MATCH('Headline Attribution'!$B249,EMD_Returns!$8:$8,0)-1,FALSE)</f>
        <v>#N/A</v>
      </c>
      <c r="Y249" s="70"/>
      <c r="Z249" s="71"/>
      <c r="AA249" s="3" t="e">
        <f t="shared" si="185"/>
        <v>#N/A</v>
      </c>
      <c r="AB249" s="72" t="e">
        <f t="shared" si="208"/>
        <v>#N/A</v>
      </c>
      <c r="AC249" s="72" t="e">
        <f t="shared" si="209"/>
        <v>#N/A</v>
      </c>
      <c r="AD249" s="72" t="e">
        <f t="shared" si="210"/>
        <v>#N/A</v>
      </c>
      <c r="AE249" s="72" t="e">
        <f t="shared" si="211"/>
        <v>#N/A</v>
      </c>
      <c r="AF249" s="72"/>
      <c r="AG249" s="2"/>
      <c r="AH249" s="9" t="e">
        <f t="shared" si="186"/>
        <v>#N/A</v>
      </c>
      <c r="AI249" s="2" t="e">
        <f t="array" ref="AI249">PRODUCT(AB$2:AB249+1)-1</f>
        <v>#N/A</v>
      </c>
      <c r="AJ249" s="2" t="e">
        <f t="array" ref="AJ249">PRODUCT($AC$2:AC249+1)-1</f>
        <v>#N/A</v>
      </c>
      <c r="AK249" s="2" t="e" cm="1">
        <f t="array" ref="AK249">PRODUCT($AD$119:AD249+1)-1</f>
        <v>#N/A</v>
      </c>
      <c r="AL249" s="2" t="e">
        <f t="array" ref="AL249">PRODUCT(AE$2:AE249+1)-1</f>
        <v>#N/A</v>
      </c>
      <c r="AM249" s="2"/>
      <c r="AN249" s="2"/>
      <c r="AO249" s="3" t="e">
        <f t="shared" si="187"/>
        <v>#N/A</v>
      </c>
      <c r="AP249" s="2" t="e">
        <f t="shared" si="212"/>
        <v>#N/A</v>
      </c>
      <c r="AQ249" s="2">
        <f t="shared" si="188"/>
        <v>0</v>
      </c>
      <c r="AR249" s="2" t="e">
        <f t="shared" si="213"/>
        <v>#N/A</v>
      </c>
      <c r="AS249" s="2" t="e">
        <f t="shared" si="242"/>
        <v>#N/A</v>
      </c>
      <c r="AT249" s="2" t="e">
        <f t="array" ref="AT249">PRODUCT($AP$2:AP249+1)-1</f>
        <v>#N/A</v>
      </c>
      <c r="AU249" s="2" t="e">
        <f t="shared" si="189"/>
        <v>#N/A</v>
      </c>
      <c r="AV249" s="69" t="e">
        <f t="shared" si="243"/>
        <v>#N/A</v>
      </c>
      <c r="AW249" s="69" t="e">
        <f t="shared" si="190"/>
        <v>#N/A</v>
      </c>
      <c r="AX249" s="2"/>
      <c r="AY249" s="2" t="e">
        <f t="shared" si="222"/>
        <v>#N/A</v>
      </c>
      <c r="AZ249" s="2" t="e">
        <f t="shared" si="223"/>
        <v>#N/A</v>
      </c>
      <c r="BA249" s="2" t="e">
        <f t="shared" si="244"/>
        <v>#N/A</v>
      </c>
      <c r="BB249" s="2" t="e">
        <f t="shared" si="224"/>
        <v>#N/A</v>
      </c>
      <c r="BC249" s="2"/>
      <c r="BD249" s="78" t="e">
        <f t="shared" si="191"/>
        <v>#N/A</v>
      </c>
      <c r="BE249" s="2" t="e">
        <f t="shared" si="225"/>
        <v>#N/A</v>
      </c>
      <c r="BF249" s="72" t="e">
        <f t="shared" si="214"/>
        <v>#N/A</v>
      </c>
      <c r="BG249" s="2" t="e" cm="1">
        <f t="array" ref="BG249">(PRODUCT(BF$2:BF249+1))-1</f>
        <v>#N/A</v>
      </c>
      <c r="BH249" s="72" t="e">
        <f t="shared" si="215"/>
        <v>#N/A</v>
      </c>
      <c r="BI249" s="73" t="e">
        <f t="shared" si="216"/>
        <v>#N/A</v>
      </c>
      <c r="BJ249" s="74" t="e">
        <f>SUM($BI$2:BI249)</f>
        <v>#N/A</v>
      </c>
      <c r="BK249" s="72" t="e">
        <f t="shared" si="192"/>
        <v>#N/A</v>
      </c>
      <c r="BL249" s="2" t="e">
        <f>SUM($BK$2:BK249)</f>
        <v>#N/A</v>
      </c>
      <c r="BM249" s="2"/>
      <c r="BN249" s="79" t="e">
        <f t="shared" si="193"/>
        <v>#N/A</v>
      </c>
      <c r="BO249" s="2" t="e">
        <f t="array" ref="BO249">(PRODUCT(AB$2:AB249+1)-1)-(PRODUCT($K$2:$K249+1)-1)</f>
        <v>#N/A</v>
      </c>
      <c r="BP249" s="2" t="e">
        <f t="array" ref="BP249">AJ249-(PRODUCT($K$2:K249+1)-1)</f>
        <v>#N/A</v>
      </c>
      <c r="BQ249" s="2" t="e" cm="1">
        <f t="array" ref="BQ249">AK249-(PRODUCT($L$2:L249+1)-1)</f>
        <v>#N/A</v>
      </c>
      <c r="BR249" s="2" t="e">
        <f t="array" ref="BR249">(PRODUCT(AE$2:AE249+1)-1)-(PRODUCT($K$2:$K249+1)-1)</f>
        <v>#N/A</v>
      </c>
      <c r="BS249" s="2"/>
      <c r="BT249" s="3" t="e">
        <f t="shared" si="194"/>
        <v>#N/A</v>
      </c>
      <c r="BU249" s="2" t="e">
        <f t="shared" si="195"/>
        <v>#N/A</v>
      </c>
      <c r="BV249" s="2" t="e">
        <f t="shared" si="196"/>
        <v>#N/A</v>
      </c>
      <c r="BW249" s="2" t="e" cm="1">
        <f t="array" ref="BW249">PRODUCT($BU$2:BU249+1)-1</f>
        <v>#N/A</v>
      </c>
      <c r="BX249" s="2" t="e">
        <f t="array" ref="BX249">BW249-(PRODUCT($K$2:K249+1)-1)</f>
        <v>#N/A</v>
      </c>
      <c r="BY249" s="2" t="e">
        <f t="shared" si="197"/>
        <v>#N/A</v>
      </c>
      <c r="BZ249" s="2"/>
      <c r="CC249" s="3">
        <v>44995</v>
      </c>
      <c r="CD249" s="2">
        <v>-1.9261575532893802E-2</v>
      </c>
      <c r="CE249" s="2">
        <v>-1.41624088806691E-2</v>
      </c>
      <c r="CF249" s="2" t="e">
        <f>NA()</f>
        <v>#N/A</v>
      </c>
      <c r="CG249" s="2">
        <v>-1.8923632032263243E-2</v>
      </c>
      <c r="CH249" s="2">
        <v>-1.8063649756848044E-2</v>
      </c>
      <c r="CJ249" s="9">
        <f t="shared" si="198"/>
        <v>44995</v>
      </c>
      <c r="CK249" s="2">
        <f t="array" ref="CK249">PRODUCT(CD$2:CD249+1)-1</f>
        <v>-4.0590133702472775E-3</v>
      </c>
      <c r="CL249" s="2">
        <f t="array" ref="CL249">PRODUCT(CE$2:CE249+1)-1</f>
        <v>-1.0280687856750514E-2</v>
      </c>
      <c r="CM249" s="2"/>
      <c r="CN249" s="2">
        <f t="array" ref="CN249">PRODUCT(CG$2:CG249+1)-1</f>
        <v>-6.288057638450617E-2</v>
      </c>
      <c r="CO249" s="2">
        <f t="array" ref="CO249">PRODUCT(CH$2:CH249+1)-1</f>
        <v>-8.0556508090553036E-2</v>
      </c>
      <c r="CQ249" s="9">
        <f t="shared" si="199"/>
        <v>44995</v>
      </c>
      <c r="CR249" s="72">
        <f t="shared" si="200"/>
        <v>7.6497494720305759E-2</v>
      </c>
      <c r="CS249" s="72">
        <f t="shared" si="201"/>
        <v>7.0275820233802522E-2</v>
      </c>
      <c r="CT249" s="72"/>
      <c r="CU249" s="72">
        <f t="shared" si="202"/>
        <v>1.7675931706046866E-2</v>
      </c>
      <c r="CV249" s="72"/>
      <c r="CW249" s="3">
        <f t="shared" si="203"/>
        <v>44995</v>
      </c>
      <c r="CX249" s="75">
        <f t="shared" si="217"/>
        <v>93.373999257538145</v>
      </c>
      <c r="CY249" s="75">
        <f t="shared" si="218"/>
        <v>91.539819980133572</v>
      </c>
      <c r="CZ249" s="75">
        <f t="shared" si="219"/>
        <v>102.00369552594995</v>
      </c>
      <c r="DA249" s="72">
        <f>(CZ249/MAX($CZ$2:CZ249))-1</f>
        <v>-8.7580246438800913E-4</v>
      </c>
      <c r="DC249" s="3">
        <f t="shared" si="204"/>
        <v>44995</v>
      </c>
      <c r="DD249" s="2">
        <f t="shared" si="205"/>
        <v>-1.1979257760457579E-3</v>
      </c>
      <c r="DE249" s="2">
        <f t="shared" si="206"/>
        <v>3.9012408761789439E-3</v>
      </c>
      <c r="DF249" s="2" t="e">
        <f>NA()</f>
        <v>#N/A</v>
      </c>
      <c r="DG249" s="2">
        <f t="shared" si="207"/>
        <v>-8.5998227541519978E-4</v>
      </c>
      <c r="DH249" s="69"/>
      <c r="DI249" s="3">
        <f t="shared" si="245"/>
        <v>44995</v>
      </c>
      <c r="DJ249" s="2">
        <f t="shared" si="246"/>
        <v>3.5587342613043575E-2</v>
      </c>
      <c r="DK249" s="2">
        <f t="shared" si="247"/>
        <v>3.9070142833488961E-2</v>
      </c>
      <c r="DL249" s="2" t="e">
        <f>NA()</f>
        <v>#N/A</v>
      </c>
      <c r="DM249" s="2">
        <f t="shared" si="248"/>
        <v>1.0002359022398094E-2</v>
      </c>
      <c r="DO249" s="2">
        <f t="shared" si="220"/>
        <v>1.1619720061778234E-2</v>
      </c>
      <c r="DP249" s="72">
        <f t="shared" si="221"/>
        <v>-8.5998227541519978E-4</v>
      </c>
      <c r="DQ249" s="72">
        <v>1.0999999999999999E-2</v>
      </c>
      <c r="DR249" s="72">
        <f t="shared" si="226"/>
        <v>-8.1411643131439678E-4</v>
      </c>
      <c r="DS249" s="2" cm="1">
        <f t="array" ref="DS249">PRODUCT($DR$68:DR249+1)-1</f>
        <v>9.1714881384405977E-3</v>
      </c>
      <c r="DT249" s="2" cm="1">
        <f t="array" ref="DT249">PRODUCT($DP$68:DP249+1)-1</f>
        <v>1.0349330082164654E-2</v>
      </c>
      <c r="DU249" s="72">
        <f>DS249-MAX($DS$68:DS249)</f>
        <v>-8.2225249977829762E-4</v>
      </c>
    </row>
    <row r="250" spans="1:125" x14ac:dyDescent="0.3">
      <c r="A250" s="3" t="e">
        <f t="shared" si="236"/>
        <v>#N/A</v>
      </c>
      <c r="B250" s="47" t="e">
        <f>NA()</f>
        <v>#N/A</v>
      </c>
      <c r="C250" s="2" t="e">
        <f>VLOOKUP(C$1,EMD_Returns!$B:$XFD,MATCH('Headline Attribution'!$B250,EMD_Returns!$8:$8,0)-1,FALSE)/100</f>
        <v>#N/A</v>
      </c>
      <c r="D250" s="2" t="e">
        <f>VLOOKUP(D$1,EMD_Returns!$B:$XFD,MATCH('Headline Attribution'!$B250,EMD_Returns!$8:$8,0)-1,FALSE)/100</f>
        <v>#N/A</v>
      </c>
      <c r="E250" s="2" t="e">
        <f>VLOOKUP(E$1,EMD_Returns!$B:$XFD,MATCH('Headline Attribution'!$B250,EMD_Returns!$8:$8,0)-1,FALSE)/100</f>
        <v>#N/A</v>
      </c>
      <c r="F250" s="2" t="e">
        <f>VLOOKUP(F$1,EMD_Returns!$B:$XFD,MATCH('Headline Attribution'!$B250,EMD_Returns!$8:$8,0)-1,FALSE)/100</f>
        <v>#N/A</v>
      </c>
      <c r="G250" s="2"/>
      <c r="I250" s="9" t="e">
        <f t="shared" si="183"/>
        <v>#N/A</v>
      </c>
      <c r="J250" s="2" t="e">
        <f>VLOOKUP(J$1,EMD_Returns!$B:$XFD,MATCH('Headline Attribution'!$B250,EMD_Returns!$8:$8,0)-1,FALSE)/100</f>
        <v>#N/A</v>
      </c>
      <c r="K250" s="85" t="e">
        <f>VLOOKUP(K$1,EMD_Returns!$B:$XFD,MATCH('Headline Attribution'!$B250,EMD_Returns!$32:$32,0)-1,FALSE)/100</f>
        <v>#N/A</v>
      </c>
      <c r="L250" s="2">
        <f t="shared" si="237"/>
        <v>0</v>
      </c>
      <c r="M250" s="2" t="e">
        <f t="shared" si="238"/>
        <v>#N/A</v>
      </c>
      <c r="N250" s="2" t="e">
        <f t="shared" si="239"/>
        <v>#N/A</v>
      </c>
      <c r="O250" s="2" t="e">
        <f t="array" ref="O250">(PRODUCT($J$2:J250+1))-1</f>
        <v>#N/A</v>
      </c>
      <c r="P250" s="2" t="e">
        <f t="array" ref="P250">(PRODUCT($K$2:K250+1))-1</f>
        <v>#N/A</v>
      </c>
      <c r="Q250" s="69" t="e">
        <f t="shared" si="240"/>
        <v>#N/A</v>
      </c>
      <c r="R250" s="69" t="e">
        <f t="shared" si="241"/>
        <v>#N/A</v>
      </c>
      <c r="T250" s="3" t="e">
        <f t="shared" si="184"/>
        <v>#N/A</v>
      </c>
      <c r="U250" s="70" t="e">
        <f>VLOOKUP(U$1,Market_Values!B:XFD,MATCH('Headline Attribution'!$B250,EMD_Returns!$8:$8,0)-1,FALSE)</f>
        <v>#N/A</v>
      </c>
      <c r="V250" s="70" t="e">
        <f>VLOOKUP(V$1,Market_Values!$B:$XFD,MATCH('Headline Attribution'!$B250,EMD_Returns!$8:$8,0)-1,FALSE)</f>
        <v>#N/A</v>
      </c>
      <c r="W250" s="70" t="e">
        <f>VLOOKUP(W$1,Market_Values!$B:$XFD,MATCH('Headline Attribution'!$B250,EMD_Returns!$8:$8,0)-1,FALSE)</f>
        <v>#N/A</v>
      </c>
      <c r="X250" s="70" t="e">
        <f>VLOOKUP(X$1,Market_Values!$B:$XFD,MATCH('Headline Attribution'!$B250,EMD_Returns!$8:$8,0)-1,FALSE)</f>
        <v>#N/A</v>
      </c>
      <c r="Y250" s="70"/>
      <c r="Z250" s="71"/>
      <c r="AA250" s="3" t="e">
        <f t="shared" si="185"/>
        <v>#N/A</v>
      </c>
      <c r="AB250" s="72" t="e">
        <f t="shared" si="208"/>
        <v>#N/A</v>
      </c>
      <c r="AC250" s="72" t="e">
        <f t="shared" si="209"/>
        <v>#N/A</v>
      </c>
      <c r="AD250" s="72" t="e">
        <f t="shared" si="210"/>
        <v>#N/A</v>
      </c>
      <c r="AE250" s="72" t="e">
        <f t="shared" si="211"/>
        <v>#N/A</v>
      </c>
      <c r="AF250" s="72"/>
      <c r="AG250" s="2"/>
      <c r="AH250" s="9" t="e">
        <f t="shared" si="186"/>
        <v>#N/A</v>
      </c>
      <c r="AI250" s="2" t="e">
        <f t="array" ref="AI250">PRODUCT(AB$2:AB250+1)-1</f>
        <v>#N/A</v>
      </c>
      <c r="AJ250" s="2" t="e">
        <f t="array" ref="AJ250">PRODUCT($AC$2:AC250+1)-1</f>
        <v>#N/A</v>
      </c>
      <c r="AK250" s="2" t="e" cm="1">
        <f t="array" ref="AK250">PRODUCT($AD$119:AD250+1)-1</f>
        <v>#N/A</v>
      </c>
      <c r="AL250" s="2" t="e">
        <f t="array" ref="AL250">PRODUCT(AE$2:AE250+1)-1</f>
        <v>#N/A</v>
      </c>
      <c r="AM250" s="2"/>
      <c r="AN250" s="2"/>
      <c r="AO250" s="3" t="e">
        <f t="shared" si="187"/>
        <v>#N/A</v>
      </c>
      <c r="AP250" s="2" t="e">
        <f t="shared" si="212"/>
        <v>#N/A</v>
      </c>
      <c r="AQ250" s="2">
        <f t="shared" si="188"/>
        <v>0</v>
      </c>
      <c r="AR250" s="2" t="e">
        <f t="shared" si="213"/>
        <v>#N/A</v>
      </c>
      <c r="AS250" s="2" t="e">
        <f t="shared" si="242"/>
        <v>#N/A</v>
      </c>
      <c r="AT250" s="2" t="e">
        <f t="array" ref="AT250">PRODUCT($AP$2:AP250+1)-1</f>
        <v>#N/A</v>
      </c>
      <c r="AU250" s="2" t="e">
        <f t="shared" si="189"/>
        <v>#N/A</v>
      </c>
      <c r="AV250" s="69" t="e">
        <f t="shared" si="243"/>
        <v>#N/A</v>
      </c>
      <c r="AW250" s="69" t="e">
        <f t="shared" si="190"/>
        <v>#N/A</v>
      </c>
      <c r="AX250" s="2"/>
      <c r="AY250" s="2" t="e">
        <f t="shared" si="222"/>
        <v>#N/A</v>
      </c>
      <c r="AZ250" s="2" t="e">
        <f t="shared" si="223"/>
        <v>#N/A</v>
      </c>
      <c r="BA250" s="2" t="e">
        <f t="shared" si="244"/>
        <v>#N/A</v>
      </c>
      <c r="BB250" s="2" t="e">
        <f t="shared" si="224"/>
        <v>#N/A</v>
      </c>
      <c r="BC250" s="2"/>
      <c r="BD250" s="78" t="e">
        <f t="shared" si="191"/>
        <v>#N/A</v>
      </c>
      <c r="BE250" s="2" t="e">
        <f t="shared" si="225"/>
        <v>#N/A</v>
      </c>
      <c r="BF250" s="72" t="e">
        <f t="shared" si="214"/>
        <v>#N/A</v>
      </c>
      <c r="BG250" s="2" t="e" cm="1">
        <f t="array" ref="BG250">(PRODUCT(BF$2:BF250+1))-1</f>
        <v>#N/A</v>
      </c>
      <c r="BH250" s="72" t="e">
        <f t="shared" si="215"/>
        <v>#N/A</v>
      </c>
      <c r="BI250" s="73" t="e">
        <f t="shared" si="216"/>
        <v>#N/A</v>
      </c>
      <c r="BJ250" s="74" t="e">
        <f>SUM($BI$2:BI250)</f>
        <v>#N/A</v>
      </c>
      <c r="BK250" s="72" t="e">
        <f t="shared" si="192"/>
        <v>#N/A</v>
      </c>
      <c r="BL250" s="2" t="e">
        <f>SUM($BK$2:BK250)</f>
        <v>#N/A</v>
      </c>
      <c r="BM250" s="2"/>
      <c r="BN250" s="79" t="e">
        <f t="shared" si="193"/>
        <v>#N/A</v>
      </c>
      <c r="BO250" s="2" t="e">
        <f t="array" ref="BO250">(PRODUCT(AB$2:AB250+1)-1)-(PRODUCT($K$2:$K250+1)-1)</f>
        <v>#N/A</v>
      </c>
      <c r="BP250" s="2" t="e">
        <f t="array" ref="BP250">AJ250-(PRODUCT($K$2:K250+1)-1)</f>
        <v>#N/A</v>
      </c>
      <c r="BQ250" s="2" t="e" cm="1">
        <f t="array" ref="BQ250">AK250-(PRODUCT($L$2:L250+1)-1)</f>
        <v>#N/A</v>
      </c>
      <c r="BR250" s="2" t="e">
        <f t="array" ref="BR250">(PRODUCT(AE$2:AE250+1)-1)-(PRODUCT($K$2:$K250+1)-1)</f>
        <v>#N/A</v>
      </c>
      <c r="BS250" s="2"/>
      <c r="BT250" s="3" t="e">
        <f t="shared" si="194"/>
        <v>#N/A</v>
      </c>
      <c r="BU250" s="2" t="e">
        <f t="shared" si="195"/>
        <v>#N/A</v>
      </c>
      <c r="BV250" s="2" t="e">
        <f t="shared" si="196"/>
        <v>#N/A</v>
      </c>
      <c r="BW250" s="2" t="e" cm="1">
        <f t="array" ref="BW250">PRODUCT($BU$2:BU250+1)-1</f>
        <v>#N/A</v>
      </c>
      <c r="BX250" s="2" t="e">
        <f t="array" ref="BX250">BW250-(PRODUCT($K$2:K250+1)-1)</f>
        <v>#N/A</v>
      </c>
      <c r="BY250" s="2" t="e">
        <f t="shared" si="197"/>
        <v>#N/A</v>
      </c>
      <c r="BZ250" s="2"/>
      <c r="CC250" s="3">
        <v>44998</v>
      </c>
      <c r="CD250" s="2">
        <v>-1.62917435332052E-2</v>
      </c>
      <c r="CE250" s="2">
        <v>-7.954194810105621E-3</v>
      </c>
      <c r="CF250" s="2" t="e">
        <f>NA()</f>
        <v>#N/A</v>
      </c>
      <c r="CG250" s="2">
        <v>-1.0336355299794075E-2</v>
      </c>
      <c r="CH250" s="2">
        <v>-9.3075130617203961E-3</v>
      </c>
      <c r="CJ250" s="9">
        <f t="shared" si="198"/>
        <v>44998</v>
      </c>
      <c r="CK250" s="2">
        <f t="array" ref="CK250">PRODUCT(CD$2:CD250+1)-1</f>
        <v>-2.0284628498626556E-2</v>
      </c>
      <c r="CL250" s="2">
        <f t="array" ref="CL250">PRODUCT(CE$2:CE250+1)-1</f>
        <v>-1.8153108072861635E-2</v>
      </c>
      <c r="CM250" s="2"/>
      <c r="CN250" s="2">
        <f t="array" ref="CN250">PRODUCT(CG$2:CG250+1)-1</f>
        <v>-7.2566975705334102E-2</v>
      </c>
      <c r="CO250" s="2">
        <f t="array" ref="CO250">PRODUCT(CH$2:CH250+1)-1</f>
        <v>-8.9114240401014011E-2</v>
      </c>
      <c r="CQ250" s="9">
        <f t="shared" si="199"/>
        <v>44998</v>
      </c>
      <c r="CR250" s="72">
        <f t="shared" si="200"/>
        <v>6.8829611902387455E-2</v>
      </c>
      <c r="CS250" s="72">
        <f t="shared" si="201"/>
        <v>7.0961132328152376E-2</v>
      </c>
      <c r="CT250" s="72"/>
      <c r="CU250" s="72">
        <f t="shared" si="202"/>
        <v>1.6547264695679909E-2</v>
      </c>
      <c r="CV250" s="72"/>
      <c r="CW250" s="3">
        <f t="shared" si="203"/>
        <v>44998</v>
      </c>
      <c r="CX250" s="75">
        <f t="shared" si="217"/>
        <v>92.408852425449524</v>
      </c>
      <c r="CY250" s="75">
        <f t="shared" si="218"/>
        <v>90.687811910000946</v>
      </c>
      <c r="CZ250" s="75">
        <f t="shared" si="219"/>
        <v>101.89776385514358</v>
      </c>
      <c r="DA250" s="72">
        <f>(CZ250/MAX($CZ$2:CZ250))-1</f>
        <v>-1.9134011027736042E-3</v>
      </c>
      <c r="DC250" s="3">
        <f t="shared" si="204"/>
        <v>44998</v>
      </c>
      <c r="DD250" s="2">
        <f t="shared" si="205"/>
        <v>-6.9842304714848036E-3</v>
      </c>
      <c r="DE250" s="2">
        <f t="shared" si="206"/>
        <v>1.3533182516147751E-3</v>
      </c>
      <c r="DF250" s="2" t="e">
        <f>NA()</f>
        <v>#N/A</v>
      </c>
      <c r="DG250" s="2">
        <f t="shared" si="207"/>
        <v>-1.0288422380736791E-3</v>
      </c>
      <c r="DH250" s="69"/>
      <c r="DI250" s="3">
        <f t="shared" si="245"/>
        <v>44998</v>
      </c>
      <c r="DJ250" s="2">
        <f t="shared" si="246"/>
        <v>4.5446501783404557E-2</v>
      </c>
      <c r="DK250" s="2">
        <f t="shared" si="247"/>
        <v>3.897959486279038E-2</v>
      </c>
      <c r="DL250" s="2" t="e">
        <f>NA()</f>
        <v>#N/A</v>
      </c>
      <c r="DM250" s="2">
        <f t="shared" si="248"/>
        <v>1.094689126159324E-2</v>
      </c>
      <c r="DO250" s="2">
        <f t="shared" si="220"/>
        <v>1.1790303135526202E-2</v>
      </c>
      <c r="DP250" s="72">
        <f t="shared" si="221"/>
        <v>-1.0288422380736791E-3</v>
      </c>
      <c r="DQ250" s="72">
        <v>1.0999999999999999E-2</v>
      </c>
      <c r="DR250" s="72">
        <f t="shared" si="226"/>
        <v>-9.5987901996426317E-4</v>
      </c>
      <c r="DS250" s="2" cm="1">
        <f t="array" ref="DS250">PRODUCT($DR$68:DR250+1)-1</f>
        <v>8.2028055994303184E-3</v>
      </c>
      <c r="DT250" s="2" cm="1">
        <f t="array" ref="DT250">PRODUCT($DP$68:DP250+1)-1</f>
        <v>9.3098400161666373E-3</v>
      </c>
      <c r="DU250" s="72">
        <f>DS250-MAX($DS$68:DS250)</f>
        <v>-1.790935038788577E-3</v>
      </c>
    </row>
    <row r="251" spans="1:125" x14ac:dyDescent="0.3">
      <c r="A251" s="3" t="e">
        <f t="shared" si="236"/>
        <v>#N/A</v>
      </c>
      <c r="B251" s="47" t="e">
        <f>NA()</f>
        <v>#N/A</v>
      </c>
      <c r="C251" s="2" t="e">
        <f>VLOOKUP(C$1,EMD_Returns!$B:$XFD,MATCH('Headline Attribution'!$B251,EMD_Returns!$8:$8,0)-1,FALSE)/100</f>
        <v>#N/A</v>
      </c>
      <c r="D251" s="2" t="e">
        <f>VLOOKUP(D$1,EMD_Returns!$B:$XFD,MATCH('Headline Attribution'!$B251,EMD_Returns!$8:$8,0)-1,FALSE)/100</f>
        <v>#N/A</v>
      </c>
      <c r="E251" s="2" t="e">
        <f>VLOOKUP(E$1,EMD_Returns!$B:$XFD,MATCH('Headline Attribution'!$B251,EMD_Returns!$8:$8,0)-1,FALSE)/100</f>
        <v>#N/A</v>
      </c>
      <c r="F251" s="2" t="e">
        <f>VLOOKUP(F$1,EMD_Returns!$B:$XFD,MATCH('Headline Attribution'!$B251,EMD_Returns!$8:$8,0)-1,FALSE)/100</f>
        <v>#N/A</v>
      </c>
      <c r="G251" s="2"/>
      <c r="I251" s="9" t="e">
        <f t="shared" si="183"/>
        <v>#N/A</v>
      </c>
      <c r="J251" s="2" t="e">
        <f>VLOOKUP(J$1,EMD_Returns!$B:$XFD,MATCH('Headline Attribution'!$B251,EMD_Returns!$8:$8,0)-1,FALSE)/100</f>
        <v>#N/A</v>
      </c>
      <c r="K251" s="85" t="e">
        <f>VLOOKUP(K$1,EMD_Returns!$B:$XFD,MATCH('Headline Attribution'!$B251,EMD_Returns!$32:$32,0)-1,FALSE)/100</f>
        <v>#N/A</v>
      </c>
      <c r="L251" s="2">
        <f t="shared" si="237"/>
        <v>0</v>
      </c>
      <c r="M251" s="2" t="e">
        <f t="shared" si="238"/>
        <v>#N/A</v>
      </c>
      <c r="N251" s="2" t="e">
        <f t="shared" si="239"/>
        <v>#N/A</v>
      </c>
      <c r="O251" s="2" t="e">
        <f t="array" ref="O251">(PRODUCT($J$2:J251+1))-1</f>
        <v>#N/A</v>
      </c>
      <c r="P251" s="2" t="e">
        <f t="array" ref="P251">(PRODUCT($K$2:K251+1))-1</f>
        <v>#N/A</v>
      </c>
      <c r="Q251" s="69" t="e">
        <f t="shared" si="240"/>
        <v>#N/A</v>
      </c>
      <c r="R251" s="69" t="e">
        <f t="shared" si="241"/>
        <v>#N/A</v>
      </c>
      <c r="T251" s="3" t="e">
        <f t="shared" si="184"/>
        <v>#N/A</v>
      </c>
      <c r="U251" s="70" t="e">
        <f>VLOOKUP(U$1,Market_Values!B:XFD,MATCH('Headline Attribution'!$B251,EMD_Returns!$8:$8,0)-1,FALSE)</f>
        <v>#N/A</v>
      </c>
      <c r="V251" s="70" t="e">
        <f>VLOOKUP(V$1,Market_Values!$B:$XFD,MATCH('Headline Attribution'!$B251,EMD_Returns!$8:$8,0)-1,FALSE)</f>
        <v>#N/A</v>
      </c>
      <c r="W251" s="70" t="e">
        <f>VLOOKUP(W$1,Market_Values!$B:$XFD,MATCH('Headline Attribution'!$B251,EMD_Returns!$8:$8,0)-1,FALSE)</f>
        <v>#N/A</v>
      </c>
      <c r="X251" s="70" t="e">
        <f>VLOOKUP(X$1,Market_Values!$B:$XFD,MATCH('Headline Attribution'!$B251,EMD_Returns!$8:$8,0)-1,FALSE)</f>
        <v>#N/A</v>
      </c>
      <c r="Y251" s="70"/>
      <c r="Z251" s="71"/>
      <c r="AA251" s="3" t="e">
        <f t="shared" si="185"/>
        <v>#N/A</v>
      </c>
      <c r="AB251" s="72" t="e">
        <f t="shared" si="208"/>
        <v>#N/A</v>
      </c>
      <c r="AC251" s="72" t="e">
        <f t="shared" si="209"/>
        <v>#N/A</v>
      </c>
      <c r="AD251" s="72" t="e">
        <f t="shared" si="210"/>
        <v>#N/A</v>
      </c>
      <c r="AE251" s="72" t="e">
        <f t="shared" si="211"/>
        <v>#N/A</v>
      </c>
      <c r="AF251" s="72"/>
      <c r="AG251" s="2"/>
      <c r="AH251" s="9" t="e">
        <f t="shared" si="186"/>
        <v>#N/A</v>
      </c>
      <c r="AI251" s="2" t="e">
        <f t="array" ref="AI251">PRODUCT(AB$2:AB251+1)-1</f>
        <v>#N/A</v>
      </c>
      <c r="AJ251" s="2" t="e">
        <f t="array" ref="AJ251">PRODUCT($AC$2:AC251+1)-1</f>
        <v>#N/A</v>
      </c>
      <c r="AK251" s="2" t="e" cm="1">
        <f t="array" ref="AK251">PRODUCT($AD$119:AD251+1)-1</f>
        <v>#N/A</v>
      </c>
      <c r="AL251" s="2" t="e">
        <f t="array" ref="AL251">PRODUCT(AE$2:AE251+1)-1</f>
        <v>#N/A</v>
      </c>
      <c r="AM251" s="2"/>
      <c r="AN251" s="2"/>
      <c r="AO251" s="3" t="e">
        <f t="shared" si="187"/>
        <v>#N/A</v>
      </c>
      <c r="AP251" s="2" t="e">
        <f t="shared" si="212"/>
        <v>#N/A</v>
      </c>
      <c r="AQ251" s="2">
        <f t="shared" si="188"/>
        <v>0</v>
      </c>
      <c r="AR251" s="2" t="e">
        <f t="shared" si="213"/>
        <v>#N/A</v>
      </c>
      <c r="AS251" s="2" t="e">
        <f t="shared" si="242"/>
        <v>#N/A</v>
      </c>
      <c r="AT251" s="2" t="e">
        <f t="array" ref="AT251">PRODUCT($AP$2:AP251+1)-1</f>
        <v>#N/A</v>
      </c>
      <c r="AU251" s="2" t="e">
        <f t="shared" si="189"/>
        <v>#N/A</v>
      </c>
      <c r="AV251" s="69" t="e">
        <f t="shared" si="243"/>
        <v>#N/A</v>
      </c>
      <c r="AW251" s="69" t="e">
        <f t="shared" si="190"/>
        <v>#N/A</v>
      </c>
      <c r="AX251" s="2"/>
      <c r="AY251" s="2" t="e">
        <f t="shared" si="222"/>
        <v>#N/A</v>
      </c>
      <c r="AZ251" s="2" t="e">
        <f t="shared" si="223"/>
        <v>#N/A</v>
      </c>
      <c r="BA251" s="2" t="e">
        <f t="shared" si="244"/>
        <v>#N/A</v>
      </c>
      <c r="BB251" s="2" t="e">
        <f t="shared" si="224"/>
        <v>#N/A</v>
      </c>
      <c r="BC251" s="2"/>
      <c r="BD251" s="78" t="e">
        <f t="shared" si="191"/>
        <v>#N/A</v>
      </c>
      <c r="BE251" s="2" t="e">
        <f t="shared" si="225"/>
        <v>#N/A</v>
      </c>
      <c r="BF251" s="72" t="e">
        <f t="shared" si="214"/>
        <v>#N/A</v>
      </c>
      <c r="BG251" s="2" t="e" cm="1">
        <f t="array" ref="BG251">(PRODUCT(BF$2:BF251+1))-1</f>
        <v>#N/A</v>
      </c>
      <c r="BH251" s="72" t="e">
        <f t="shared" si="215"/>
        <v>#N/A</v>
      </c>
      <c r="BI251" s="73" t="e">
        <f t="shared" si="216"/>
        <v>#N/A</v>
      </c>
      <c r="BJ251" s="74" t="e">
        <f>SUM($BI$2:BI251)</f>
        <v>#N/A</v>
      </c>
      <c r="BK251" s="72" t="e">
        <f t="shared" si="192"/>
        <v>#N/A</v>
      </c>
      <c r="BL251" s="2" t="e">
        <f>SUM($BK$2:BK251)</f>
        <v>#N/A</v>
      </c>
      <c r="BM251" s="2"/>
      <c r="BN251" s="79" t="e">
        <f t="shared" si="193"/>
        <v>#N/A</v>
      </c>
      <c r="BO251" s="2" t="e">
        <f t="array" ref="BO251">(PRODUCT(AB$2:AB251+1)-1)-(PRODUCT($K$2:$K251+1)-1)</f>
        <v>#N/A</v>
      </c>
      <c r="BP251" s="2" t="e">
        <f t="array" ref="BP251">AJ251-(PRODUCT($K$2:K251+1)-1)</f>
        <v>#N/A</v>
      </c>
      <c r="BQ251" s="2" t="e" cm="1">
        <f t="array" ref="BQ251">AK251-(PRODUCT($L$2:L251+1)-1)</f>
        <v>#N/A</v>
      </c>
      <c r="BR251" s="2" t="e">
        <f t="array" ref="BR251">(PRODUCT(AE$2:AE251+1)-1)-(PRODUCT($K$2:$K251+1)-1)</f>
        <v>#N/A</v>
      </c>
      <c r="BS251" s="2"/>
      <c r="BT251" s="3" t="e">
        <f t="shared" si="194"/>
        <v>#N/A</v>
      </c>
      <c r="BU251" s="2" t="e">
        <f t="shared" si="195"/>
        <v>#N/A</v>
      </c>
      <c r="BV251" s="2" t="e">
        <f t="shared" si="196"/>
        <v>#N/A</v>
      </c>
      <c r="BW251" s="2" t="e" cm="1">
        <f t="array" ref="BW251">PRODUCT($BU$2:BU251+1)-1</f>
        <v>#N/A</v>
      </c>
      <c r="BX251" s="2" t="e">
        <f t="array" ref="BX251">BW251-(PRODUCT($K$2:K251+1)-1)</f>
        <v>#N/A</v>
      </c>
      <c r="BY251" s="2" t="e">
        <f t="shared" si="197"/>
        <v>#N/A</v>
      </c>
      <c r="BZ251" s="2"/>
      <c r="CC251" s="3">
        <v>44999</v>
      </c>
      <c r="CD251" s="2">
        <v>-6.9008133200654202E-5</v>
      </c>
      <c r="CE251" s="2">
        <v>1.5406440700749298E-4</v>
      </c>
      <c r="CF251" s="2" t="e">
        <f>NA()</f>
        <v>#N/A</v>
      </c>
      <c r="CG251" s="2">
        <v>2.8956360559350448E-3</v>
      </c>
      <c r="CH251" s="2">
        <v>2.6268352666036776E-3</v>
      </c>
      <c r="CJ251" s="9">
        <f t="shared" si="198"/>
        <v>44999</v>
      </c>
      <c r="CK251" s="2">
        <f t="array" ref="CK251">PRODUCT(CD$2:CD251+1)-1</f>
        <v>-2.0352236827481884E-2</v>
      </c>
      <c r="CL251" s="2">
        <f t="array" ref="CL251">PRODUCT(CE$2:CE251+1)-1</f>
        <v>-1.8001840413684689E-2</v>
      </c>
      <c r="CM251" s="2"/>
      <c r="CN251" s="2">
        <f t="array" ref="CN251">PRODUCT(CG$2:CG251+1)-1</f>
        <v>-6.9881467200721525E-2</v>
      </c>
      <c r="CO251" s="2">
        <f t="array" ref="CO251">PRODUCT(CH$2:CH251+1)-1</f>
        <v>-8.6721493563852281E-2</v>
      </c>
      <c r="CQ251" s="9">
        <f t="shared" si="199"/>
        <v>44999</v>
      </c>
      <c r="CR251" s="72">
        <f t="shared" si="200"/>
        <v>6.6369256736370397E-2</v>
      </c>
      <c r="CS251" s="72">
        <f t="shared" si="201"/>
        <v>6.8719653150167592E-2</v>
      </c>
      <c r="CT251" s="72"/>
      <c r="CU251" s="72">
        <f t="shared" si="202"/>
        <v>1.6840026363130756E-2</v>
      </c>
      <c r="CV251" s="72"/>
      <c r="CW251" s="3">
        <f t="shared" si="203"/>
        <v>44999</v>
      </c>
      <c r="CX251" s="75">
        <f t="shared" si="217"/>
        <v>92.676434830420249</v>
      </c>
      <c r="CY251" s="75">
        <f t="shared" si="218"/>
        <v>90.926033852577262</v>
      </c>
      <c r="CZ251" s="75">
        <f t="shared" si="219"/>
        <v>101.92508229346173</v>
      </c>
      <c r="DA251" s="72">
        <f>(CZ251/MAX($CZ$2:CZ251))-1</f>
        <v>-1.6458175351213855E-3</v>
      </c>
      <c r="DC251" s="3">
        <f t="shared" si="204"/>
        <v>44999</v>
      </c>
      <c r="DD251" s="2">
        <f t="shared" si="205"/>
        <v>-2.6958433998043319E-3</v>
      </c>
      <c r="DE251" s="2">
        <f t="shared" si="206"/>
        <v>-2.4727708595961846E-3</v>
      </c>
      <c r="DF251" s="2" t="e">
        <f>NA()</f>
        <v>#N/A</v>
      </c>
      <c r="DG251" s="2">
        <f t="shared" si="207"/>
        <v>2.6880078933136722E-4</v>
      </c>
      <c r="DH251" s="69"/>
      <c r="DI251" s="3">
        <f t="shared" si="245"/>
        <v>44999</v>
      </c>
      <c r="DJ251" s="2">
        <f t="shared" si="246"/>
        <v>4.6366012849363966E-2</v>
      </c>
      <c r="DK251" s="2">
        <f t="shared" si="247"/>
        <v>4.0939622999329274E-2</v>
      </c>
      <c r="DL251" s="2" t="e">
        <f>NA()</f>
        <v>#N/A</v>
      </c>
      <c r="DM251" s="2">
        <f t="shared" si="248"/>
        <v>1.0838061775601867E-2</v>
      </c>
      <c r="DO251" s="2">
        <f t="shared" si="220"/>
        <v>1.1788158117778582E-2</v>
      </c>
      <c r="DP251" s="72">
        <f t="shared" si="221"/>
        <v>2.6880078933136722E-4</v>
      </c>
      <c r="DQ251" s="72">
        <v>1.0999999999999999E-2</v>
      </c>
      <c r="DR251" s="72">
        <f t="shared" si="226"/>
        <v>2.5082872600645393E-4</v>
      </c>
      <c r="DS251" s="2" cm="1">
        <f t="array" ref="DS251">PRODUCT($DR$68:DR251+1)-1</f>
        <v>8.4556918247149504E-3</v>
      </c>
      <c r="DT251" s="2" cm="1">
        <f t="array" ref="DT251">PRODUCT($DP$68:DP251+1)-1</f>
        <v>9.5811432978429867E-3</v>
      </c>
      <c r="DU251" s="72">
        <f>DS251-MAX($DS$68:DS251)</f>
        <v>-1.538048813503945E-3</v>
      </c>
    </row>
    <row r="252" spans="1:125" x14ac:dyDescent="0.3">
      <c r="A252" s="3" t="e">
        <f t="shared" si="236"/>
        <v>#N/A</v>
      </c>
      <c r="B252" s="47" t="e">
        <f>NA()</f>
        <v>#N/A</v>
      </c>
      <c r="C252" s="2" t="e">
        <f>VLOOKUP(C$1,EMD_Returns!$B:$XFD,MATCH('Headline Attribution'!$B252,EMD_Returns!$8:$8,0)-1,FALSE)/100</f>
        <v>#N/A</v>
      </c>
      <c r="D252" s="2" t="e">
        <f>VLOOKUP(D$1,EMD_Returns!$B:$XFD,MATCH('Headline Attribution'!$B252,EMD_Returns!$8:$8,0)-1,FALSE)/100</f>
        <v>#N/A</v>
      </c>
      <c r="E252" s="2" t="e">
        <f>VLOOKUP(E$1,EMD_Returns!$B:$XFD,MATCH('Headline Attribution'!$B252,EMD_Returns!$8:$8,0)-1,FALSE)/100</f>
        <v>#N/A</v>
      </c>
      <c r="F252" s="2" t="e">
        <f>VLOOKUP(F$1,EMD_Returns!$B:$XFD,MATCH('Headline Attribution'!$B252,EMD_Returns!$8:$8,0)-1,FALSE)/100</f>
        <v>#N/A</v>
      </c>
      <c r="G252" s="2"/>
      <c r="I252" s="9" t="e">
        <f t="shared" si="183"/>
        <v>#N/A</v>
      </c>
      <c r="J252" s="2" t="e">
        <f>VLOOKUP(J$1,EMD_Returns!$B:$XFD,MATCH('Headline Attribution'!$B252,EMD_Returns!$8:$8,0)-1,FALSE)/100</f>
        <v>#N/A</v>
      </c>
      <c r="K252" s="85" t="e">
        <f>VLOOKUP(K$1,EMD_Returns!$B:$XFD,MATCH('Headline Attribution'!$B252,EMD_Returns!$32:$32,0)-1,FALSE)/100</f>
        <v>#N/A</v>
      </c>
      <c r="L252" s="2">
        <f t="shared" si="237"/>
        <v>0</v>
      </c>
      <c r="M252" s="2" t="e">
        <f t="shared" si="238"/>
        <v>#N/A</v>
      </c>
      <c r="N252" s="2" t="e">
        <f t="shared" si="239"/>
        <v>#N/A</v>
      </c>
      <c r="O252" s="2" t="e">
        <f t="array" ref="O252">(PRODUCT($J$2:J252+1))-1</f>
        <v>#N/A</v>
      </c>
      <c r="P252" s="2" t="e">
        <f t="array" ref="P252">(PRODUCT($K$2:K252+1))-1</f>
        <v>#N/A</v>
      </c>
      <c r="Q252" s="69" t="e">
        <f t="shared" si="240"/>
        <v>#N/A</v>
      </c>
      <c r="R252" s="69" t="e">
        <f t="shared" si="241"/>
        <v>#N/A</v>
      </c>
      <c r="T252" s="3" t="e">
        <f t="shared" si="184"/>
        <v>#N/A</v>
      </c>
      <c r="U252" s="70" t="e">
        <f>VLOOKUP(U$1,Market_Values!B:XFD,MATCH('Headline Attribution'!$B252,EMD_Returns!$8:$8,0)-1,FALSE)</f>
        <v>#N/A</v>
      </c>
      <c r="V252" s="70" t="e">
        <f>VLOOKUP(V$1,Market_Values!$B:$XFD,MATCH('Headline Attribution'!$B252,EMD_Returns!$8:$8,0)-1,FALSE)</f>
        <v>#N/A</v>
      </c>
      <c r="W252" s="70" t="e">
        <f>VLOOKUP(W$1,Market_Values!$B:$XFD,MATCH('Headline Attribution'!$B252,EMD_Returns!$8:$8,0)-1,FALSE)</f>
        <v>#N/A</v>
      </c>
      <c r="X252" s="70" t="e">
        <f>VLOOKUP(X$1,Market_Values!$B:$XFD,MATCH('Headline Attribution'!$B252,EMD_Returns!$8:$8,0)-1,FALSE)</f>
        <v>#N/A</v>
      </c>
      <c r="Y252" s="70"/>
      <c r="Z252" s="71"/>
      <c r="AA252" s="3" t="e">
        <f t="shared" si="185"/>
        <v>#N/A</v>
      </c>
      <c r="AB252" s="72" t="e">
        <f t="shared" si="208"/>
        <v>#N/A</v>
      </c>
      <c r="AC252" s="72" t="e">
        <f t="shared" si="209"/>
        <v>#N/A</v>
      </c>
      <c r="AD252" s="72" t="e">
        <f t="shared" si="210"/>
        <v>#N/A</v>
      </c>
      <c r="AE252" s="72" t="e">
        <f t="shared" si="211"/>
        <v>#N/A</v>
      </c>
      <c r="AF252" s="72"/>
      <c r="AG252" s="2"/>
      <c r="AH252" s="9" t="e">
        <f t="shared" si="186"/>
        <v>#N/A</v>
      </c>
      <c r="AI252" s="2" t="e">
        <f t="array" ref="AI252">PRODUCT(AB$2:AB252+1)-1</f>
        <v>#N/A</v>
      </c>
      <c r="AJ252" s="2" t="e">
        <f t="array" ref="AJ252">PRODUCT($AC$2:AC252+1)-1</f>
        <v>#N/A</v>
      </c>
      <c r="AK252" s="2" t="e" cm="1">
        <f t="array" ref="AK252">PRODUCT($AD$119:AD252+1)-1</f>
        <v>#N/A</v>
      </c>
      <c r="AL252" s="2" t="e">
        <f t="array" ref="AL252">PRODUCT(AE$2:AE252+1)-1</f>
        <v>#N/A</v>
      </c>
      <c r="AM252" s="2"/>
      <c r="AN252" s="2"/>
      <c r="AO252" s="3" t="e">
        <f t="shared" si="187"/>
        <v>#N/A</v>
      </c>
      <c r="AP252" s="2" t="e">
        <f t="shared" si="212"/>
        <v>#N/A</v>
      </c>
      <c r="AQ252" s="2">
        <f t="shared" si="188"/>
        <v>0</v>
      </c>
      <c r="AR252" s="2" t="e">
        <f t="shared" si="213"/>
        <v>#N/A</v>
      </c>
      <c r="AS252" s="2" t="e">
        <f t="shared" si="242"/>
        <v>#N/A</v>
      </c>
      <c r="AT252" s="2" t="e">
        <f t="array" ref="AT252">PRODUCT($AP$2:AP252+1)-1</f>
        <v>#N/A</v>
      </c>
      <c r="AU252" s="2" t="e">
        <f t="shared" si="189"/>
        <v>#N/A</v>
      </c>
      <c r="AV252" s="69" t="e">
        <f t="shared" si="243"/>
        <v>#N/A</v>
      </c>
      <c r="AW252" s="69" t="e">
        <f t="shared" si="190"/>
        <v>#N/A</v>
      </c>
      <c r="AX252" s="2"/>
      <c r="AY252" s="2" t="e">
        <f t="shared" si="222"/>
        <v>#N/A</v>
      </c>
      <c r="AZ252" s="2" t="e">
        <f t="shared" si="223"/>
        <v>#N/A</v>
      </c>
      <c r="BA252" s="2" t="e">
        <f t="shared" si="244"/>
        <v>#N/A</v>
      </c>
      <c r="BB252" s="2" t="e">
        <f t="shared" si="224"/>
        <v>#N/A</v>
      </c>
      <c r="BC252" s="2"/>
      <c r="BD252" s="78" t="e">
        <f t="shared" si="191"/>
        <v>#N/A</v>
      </c>
      <c r="BE252" s="2" t="e">
        <f t="shared" si="225"/>
        <v>#N/A</v>
      </c>
      <c r="BF252" s="72" t="e">
        <f t="shared" si="214"/>
        <v>#N/A</v>
      </c>
      <c r="BG252" s="2" t="e" cm="1">
        <f t="array" ref="BG252">(PRODUCT(BF$2:BF252+1))-1</f>
        <v>#N/A</v>
      </c>
      <c r="BH252" s="72" t="e">
        <f t="shared" si="215"/>
        <v>#N/A</v>
      </c>
      <c r="BI252" s="73" t="e">
        <f t="shared" si="216"/>
        <v>#N/A</v>
      </c>
      <c r="BJ252" s="74" t="e">
        <f>SUM($BI$2:BI252)</f>
        <v>#N/A</v>
      </c>
      <c r="BK252" s="72" t="e">
        <f t="shared" si="192"/>
        <v>#N/A</v>
      </c>
      <c r="BL252" s="2" t="e">
        <f>SUM($BK$2:BK252)</f>
        <v>#N/A</v>
      </c>
      <c r="BM252" s="2"/>
      <c r="BN252" s="79" t="e">
        <f t="shared" si="193"/>
        <v>#N/A</v>
      </c>
      <c r="BO252" s="2" t="e">
        <f t="array" ref="BO252">(PRODUCT(AB$2:AB252+1)-1)-(PRODUCT($K$2:$K252+1)-1)</f>
        <v>#N/A</v>
      </c>
      <c r="BP252" s="2" t="e">
        <f t="array" ref="BP252">AJ252-(PRODUCT($K$2:K252+1)-1)</f>
        <v>#N/A</v>
      </c>
      <c r="BQ252" s="2" t="e" cm="1">
        <f t="array" ref="BQ252">AK252-(PRODUCT($L$2:L252+1)-1)</f>
        <v>#N/A</v>
      </c>
      <c r="BR252" s="2" t="e">
        <f t="array" ref="BR252">(PRODUCT(AE$2:AE252+1)-1)-(PRODUCT($K$2:$K252+1)-1)</f>
        <v>#N/A</v>
      </c>
      <c r="BS252" s="2"/>
      <c r="BT252" s="3" t="e">
        <f t="shared" si="194"/>
        <v>#N/A</v>
      </c>
      <c r="BU252" s="2" t="e">
        <f t="shared" si="195"/>
        <v>#N/A</v>
      </c>
      <c r="BV252" s="2" t="e">
        <f t="shared" si="196"/>
        <v>#N/A</v>
      </c>
      <c r="BW252" s="2" t="e" cm="1">
        <f t="array" ref="BW252">PRODUCT($BU$2:BU252+1)-1</f>
        <v>#N/A</v>
      </c>
      <c r="BX252" s="2" t="e">
        <f t="array" ref="BX252">BW252-(PRODUCT($K$2:K252+1)-1)</f>
        <v>#N/A</v>
      </c>
      <c r="BY252" s="2" t="e">
        <f t="shared" si="197"/>
        <v>#N/A</v>
      </c>
      <c r="BZ252" s="2"/>
      <c r="CC252" s="3">
        <v>45000</v>
      </c>
      <c r="CD252" s="2">
        <v>-1.28893429723344E-2</v>
      </c>
      <c r="CE252" s="2">
        <v>-5.5208580617989202E-3</v>
      </c>
      <c r="CF252" s="2" t="e">
        <f>NA()</f>
        <v>#N/A</v>
      </c>
      <c r="CG252" s="2">
        <v>-1.0939471552616082E-2</v>
      </c>
      <c r="CH252" s="2">
        <v>-1.0920926875238157E-2</v>
      </c>
      <c r="CJ252" s="9">
        <f t="shared" si="198"/>
        <v>45000</v>
      </c>
      <c r="CK252" s="2">
        <f t="array" ref="CK252">PRODUCT(CD$2:CD252+1)-1</f>
        <v>-3.2979252839092643E-2</v>
      </c>
      <c r="CL252" s="2">
        <f t="array" ref="CL252">PRODUCT(CE$2:CE252+1)-1</f>
        <v>-2.3423312869708446E-2</v>
      </c>
      <c r="CM252" s="2"/>
      <c r="CN252" s="2">
        <f t="array" ref="CN252">PRODUCT(CG$2:CG252+1)-1</f>
        <v>-8.0056472430840242E-2</v>
      </c>
      <c r="CO252" s="2">
        <f t="array" ref="CO252">PRODUCT(CH$2:CH252+1)-1</f>
        <v>-9.6695341349368191E-2</v>
      </c>
      <c r="CQ252" s="9">
        <f t="shared" si="199"/>
        <v>45000</v>
      </c>
      <c r="CR252" s="72">
        <f t="shared" si="200"/>
        <v>6.3716088510275548E-2</v>
      </c>
      <c r="CS252" s="72">
        <f t="shared" si="201"/>
        <v>7.3272028479659745E-2</v>
      </c>
      <c r="CT252" s="72"/>
      <c r="CU252" s="72">
        <f t="shared" si="202"/>
        <v>1.6638868918527949E-2</v>
      </c>
      <c r="CV252" s="72"/>
      <c r="CW252" s="3">
        <f t="shared" si="203"/>
        <v>45000</v>
      </c>
      <c r="CX252" s="75">
        <f t="shared" si="217"/>
        <v>91.662603607994981</v>
      </c>
      <c r="CY252" s="75">
        <f t="shared" si="218"/>
        <v>89.933037285817832</v>
      </c>
      <c r="CZ252" s="75">
        <f t="shared" si="219"/>
        <v>101.92317125538682</v>
      </c>
      <c r="DA252" s="72">
        <f>(CZ252/MAX($CZ$2:CZ252))-1</f>
        <v>-1.6645361155924743E-3</v>
      </c>
      <c r="DC252" s="3">
        <f t="shared" si="204"/>
        <v>45000</v>
      </c>
      <c r="DD252" s="2">
        <f t="shared" si="205"/>
        <v>-1.9684160970962431E-3</v>
      </c>
      <c r="DE252" s="2">
        <f t="shared" si="206"/>
        <v>5.400068813439237E-3</v>
      </c>
      <c r="DF252" s="2" t="e">
        <f>NA()</f>
        <v>#N/A</v>
      </c>
      <c r="DG252" s="2">
        <f t="shared" si="207"/>
        <v>-1.8544677377925131E-5</v>
      </c>
      <c r="DH252" s="69"/>
      <c r="DI252" s="3">
        <f t="shared" si="245"/>
        <v>45000</v>
      </c>
      <c r="DJ252" s="2">
        <f t="shared" si="246"/>
        <v>4.7252850817336635E-2</v>
      </c>
      <c r="DK252" s="2">
        <f t="shared" si="247"/>
        <v>4.2118716739212594E-2</v>
      </c>
      <c r="DL252" s="2" t="e">
        <f>NA()</f>
        <v>#N/A</v>
      </c>
      <c r="DM252" s="2">
        <f t="shared" si="248"/>
        <v>1.0862138067044365E-2</v>
      </c>
      <c r="DO252" s="2">
        <f t="shared" si="220"/>
        <v>1.1772502223265723E-2</v>
      </c>
      <c r="DP252" s="72">
        <f t="shared" si="221"/>
        <v>-1.8544677377925131E-5</v>
      </c>
      <c r="DQ252" s="72">
        <v>1.0999999999999999E-2</v>
      </c>
      <c r="DR252" s="72">
        <f t="shared" si="226"/>
        <v>-1.7327790412647607E-5</v>
      </c>
      <c r="DS252" s="2" cm="1">
        <f t="array" ref="DS252">PRODUCT($DR$68:DR252+1)-1</f>
        <v>8.4382175158466133E-3</v>
      </c>
      <c r="DT252" s="2" cm="1">
        <f t="array" ref="DT252">PRODUCT($DP$68:DP252+1)-1</f>
        <v>9.562420941253702E-3</v>
      </c>
      <c r="DU252" s="72">
        <f>DS252-MAX($DS$68:DS252)</f>
        <v>-1.5555231223722821E-3</v>
      </c>
    </row>
    <row r="253" spans="1:125" x14ac:dyDescent="0.3">
      <c r="A253" s="3" t="e">
        <f t="shared" si="236"/>
        <v>#N/A</v>
      </c>
      <c r="B253" s="47" t="e">
        <f>NA()</f>
        <v>#N/A</v>
      </c>
      <c r="C253" s="2" t="e">
        <f>VLOOKUP(C$1,EMD_Returns!$B:$XFD,MATCH('Headline Attribution'!$B253,EMD_Returns!$8:$8,0)-1,FALSE)/100</f>
        <v>#N/A</v>
      </c>
      <c r="D253" s="2" t="e">
        <f>VLOOKUP(D$1,EMD_Returns!$B:$XFD,MATCH('Headline Attribution'!$B253,EMD_Returns!$8:$8,0)-1,FALSE)/100</f>
        <v>#N/A</v>
      </c>
      <c r="E253" s="2" t="e">
        <f>VLOOKUP(E$1,EMD_Returns!$B:$XFD,MATCH('Headline Attribution'!$B253,EMD_Returns!$8:$8,0)-1,FALSE)/100</f>
        <v>#N/A</v>
      </c>
      <c r="F253" s="2" t="e">
        <f>VLOOKUP(F$1,EMD_Returns!$B:$XFD,MATCH('Headline Attribution'!$B253,EMD_Returns!$8:$8,0)-1,FALSE)/100</f>
        <v>#N/A</v>
      </c>
      <c r="G253" s="2"/>
      <c r="I253" s="9" t="e">
        <f t="shared" si="183"/>
        <v>#N/A</v>
      </c>
      <c r="J253" s="2" t="e">
        <f>VLOOKUP(J$1,EMD_Returns!$B:$XFD,MATCH('Headline Attribution'!$B253,EMD_Returns!$8:$8,0)-1,FALSE)/100</f>
        <v>#N/A</v>
      </c>
      <c r="K253" s="85" t="e">
        <f>VLOOKUP(K$1,EMD_Returns!$B:$XFD,MATCH('Headline Attribution'!$B253,EMD_Returns!$32:$32,0)-1,FALSE)/100</f>
        <v>#N/A</v>
      </c>
      <c r="L253" s="2">
        <f t="shared" si="237"/>
        <v>0</v>
      </c>
      <c r="M253" s="2" t="e">
        <f t="shared" si="238"/>
        <v>#N/A</v>
      </c>
      <c r="N253" s="2" t="e">
        <f t="shared" si="239"/>
        <v>#N/A</v>
      </c>
      <c r="O253" s="2" t="e">
        <f t="array" ref="O253">(PRODUCT($J$2:J253+1))-1</f>
        <v>#N/A</v>
      </c>
      <c r="P253" s="2" t="e">
        <f t="array" ref="P253">(PRODUCT($K$2:K253+1))-1</f>
        <v>#N/A</v>
      </c>
      <c r="Q253" s="69" t="e">
        <f t="shared" si="240"/>
        <v>#N/A</v>
      </c>
      <c r="R253" s="69" t="e">
        <f t="shared" si="241"/>
        <v>#N/A</v>
      </c>
      <c r="T253" s="3" t="e">
        <f t="shared" si="184"/>
        <v>#N/A</v>
      </c>
      <c r="U253" s="70" t="e">
        <f>VLOOKUP(U$1,Market_Values!B:XFD,MATCH('Headline Attribution'!$B253,EMD_Returns!$8:$8,0)-1,FALSE)</f>
        <v>#N/A</v>
      </c>
      <c r="V253" s="70" t="e">
        <f>VLOOKUP(V$1,Market_Values!$B:$XFD,MATCH('Headline Attribution'!$B253,EMD_Returns!$8:$8,0)-1,FALSE)</f>
        <v>#N/A</v>
      </c>
      <c r="W253" s="70" t="e">
        <f>VLOOKUP(W$1,Market_Values!$B:$XFD,MATCH('Headline Attribution'!$B253,EMD_Returns!$8:$8,0)-1,FALSE)</f>
        <v>#N/A</v>
      </c>
      <c r="X253" s="70" t="e">
        <f>VLOOKUP(X$1,Market_Values!$B:$XFD,MATCH('Headline Attribution'!$B253,EMD_Returns!$8:$8,0)-1,FALSE)</f>
        <v>#N/A</v>
      </c>
      <c r="Y253" s="70"/>
      <c r="Z253" s="71"/>
      <c r="AA253" s="3" t="e">
        <f t="shared" si="185"/>
        <v>#N/A</v>
      </c>
      <c r="AB253" s="72" t="e">
        <f t="shared" si="208"/>
        <v>#N/A</v>
      </c>
      <c r="AC253" s="72" t="e">
        <f t="shared" si="209"/>
        <v>#N/A</v>
      </c>
      <c r="AD253" s="72" t="e">
        <f t="shared" si="210"/>
        <v>#N/A</v>
      </c>
      <c r="AE253" s="72" t="e">
        <f t="shared" si="211"/>
        <v>#N/A</v>
      </c>
      <c r="AF253" s="72"/>
      <c r="AG253" s="2"/>
      <c r="AH253" s="9" t="e">
        <f t="shared" si="186"/>
        <v>#N/A</v>
      </c>
      <c r="AI253" s="2" t="e">
        <f t="array" ref="AI253">PRODUCT(AB$2:AB253+1)-1</f>
        <v>#N/A</v>
      </c>
      <c r="AJ253" s="2" t="e">
        <f t="array" ref="AJ253">PRODUCT($AC$2:AC253+1)-1</f>
        <v>#N/A</v>
      </c>
      <c r="AK253" s="2" t="e" cm="1">
        <f t="array" ref="AK253">PRODUCT($AD$119:AD253+1)-1</f>
        <v>#N/A</v>
      </c>
      <c r="AL253" s="2" t="e">
        <f t="array" ref="AL253">PRODUCT(AE$2:AE253+1)-1</f>
        <v>#N/A</v>
      </c>
      <c r="AM253" s="2"/>
      <c r="AN253" s="2"/>
      <c r="AO253" s="3" t="e">
        <f t="shared" si="187"/>
        <v>#N/A</v>
      </c>
      <c r="AP253" s="2" t="e">
        <f t="shared" si="212"/>
        <v>#N/A</v>
      </c>
      <c r="AQ253" s="2">
        <f t="shared" si="188"/>
        <v>0</v>
      </c>
      <c r="AR253" s="2" t="e">
        <f t="shared" si="213"/>
        <v>#N/A</v>
      </c>
      <c r="AS253" s="2" t="e">
        <f t="shared" si="242"/>
        <v>#N/A</v>
      </c>
      <c r="AT253" s="2" t="e">
        <f t="array" ref="AT253">PRODUCT($AP$2:AP253+1)-1</f>
        <v>#N/A</v>
      </c>
      <c r="AU253" s="2" t="e">
        <f t="shared" si="189"/>
        <v>#N/A</v>
      </c>
      <c r="AV253" s="69" t="e">
        <f t="shared" si="243"/>
        <v>#N/A</v>
      </c>
      <c r="AW253" s="69" t="e">
        <f t="shared" si="190"/>
        <v>#N/A</v>
      </c>
      <c r="AX253" s="2"/>
      <c r="AY253" s="2" t="e">
        <f t="shared" si="222"/>
        <v>#N/A</v>
      </c>
      <c r="AZ253" s="2" t="e">
        <f t="shared" si="223"/>
        <v>#N/A</v>
      </c>
      <c r="BA253" s="2" t="e">
        <f t="shared" si="244"/>
        <v>#N/A</v>
      </c>
      <c r="BB253" s="2" t="e">
        <f t="shared" si="224"/>
        <v>#N/A</v>
      </c>
      <c r="BC253" s="2"/>
      <c r="BD253" s="78" t="e">
        <f t="shared" si="191"/>
        <v>#N/A</v>
      </c>
      <c r="BE253" s="2" t="e">
        <f t="shared" si="225"/>
        <v>#N/A</v>
      </c>
      <c r="BF253" s="72" t="e">
        <f t="shared" si="214"/>
        <v>#N/A</v>
      </c>
      <c r="BG253" s="2" t="e" cm="1">
        <f t="array" ref="BG253">(PRODUCT(BF$2:BF253+1))-1</f>
        <v>#N/A</v>
      </c>
      <c r="BH253" s="72" t="e">
        <f t="shared" si="215"/>
        <v>#N/A</v>
      </c>
      <c r="BI253" s="73" t="e">
        <f t="shared" si="216"/>
        <v>#N/A</v>
      </c>
      <c r="BJ253" s="74" t="e">
        <f>SUM($BI$2:BI253)</f>
        <v>#N/A</v>
      </c>
      <c r="BK253" s="72" t="e">
        <f t="shared" si="192"/>
        <v>#N/A</v>
      </c>
      <c r="BL253" s="2" t="e">
        <f>SUM($BK$2:BK253)</f>
        <v>#N/A</v>
      </c>
      <c r="BM253" s="2"/>
      <c r="BN253" s="79" t="e">
        <f t="shared" si="193"/>
        <v>#N/A</v>
      </c>
      <c r="BO253" s="2" t="e">
        <f t="array" ref="BO253">(PRODUCT(AB$2:AB253+1)-1)-(PRODUCT($K$2:$K253+1)-1)</f>
        <v>#N/A</v>
      </c>
      <c r="BP253" s="2" t="e">
        <f t="array" ref="BP253">AJ253-(PRODUCT($K$2:K253+1)-1)</f>
        <v>#N/A</v>
      </c>
      <c r="BQ253" s="2" t="e" cm="1">
        <f t="array" ref="BQ253">AK253-(PRODUCT($L$2:L253+1)-1)</f>
        <v>#N/A</v>
      </c>
      <c r="BR253" s="2" t="e">
        <f t="array" ref="BR253">(PRODUCT(AE$2:AE253+1)-1)-(PRODUCT($K$2:$K253+1)-1)</f>
        <v>#N/A</v>
      </c>
      <c r="BS253" s="2"/>
      <c r="BT253" s="3" t="e">
        <f t="shared" si="194"/>
        <v>#N/A</v>
      </c>
      <c r="BU253" s="2" t="e">
        <f t="shared" si="195"/>
        <v>#N/A</v>
      </c>
      <c r="BV253" s="2" t="e">
        <f t="shared" si="196"/>
        <v>#N/A</v>
      </c>
      <c r="BW253" s="2" t="e" cm="1">
        <f t="array" ref="BW253">PRODUCT($BU$2:BU253+1)-1</f>
        <v>#N/A</v>
      </c>
      <c r="BX253" s="2" t="e">
        <f t="array" ref="BX253">BW253-(PRODUCT($K$2:K253+1)-1)</f>
        <v>#N/A</v>
      </c>
      <c r="BY253" s="2" t="e">
        <f t="shared" si="197"/>
        <v>#N/A</v>
      </c>
      <c r="BZ253" s="2"/>
      <c r="CC253" s="3">
        <v>45001</v>
      </c>
      <c r="CD253" s="2">
        <v>4.6852286180756294E-3</v>
      </c>
      <c r="CE253" s="2">
        <v>5.8822364953632399E-3</v>
      </c>
      <c r="CF253" s="2" t="e">
        <f>NA()</f>
        <v>#N/A</v>
      </c>
      <c r="CG253" s="2">
        <v>6.3167340283952472E-3</v>
      </c>
      <c r="CH253" s="2">
        <v>6.9600708170314274E-3</v>
      </c>
      <c r="CJ253" s="9">
        <f t="shared" si="198"/>
        <v>45001</v>
      </c>
      <c r="CK253" s="2">
        <f t="array" ref="CK253">PRODUCT(CD$2:CD253+1)-1</f>
        <v>-2.8448539560221531E-2</v>
      </c>
      <c r="CL253" s="2">
        <f t="array" ref="CL253">PRODUCT(CE$2:CE253+1)-1</f>
        <v>-1.7678857840149775E-2</v>
      </c>
      <c r="CM253" s="2"/>
      <c r="CN253" s="2">
        <f t="array" ref="CN253">PRODUCT(CG$2:CG253+1)-1</f>
        <v>-7.4245433846042208E-2</v>
      </c>
      <c r="CO253" s="2">
        <f t="array" ref="CO253">PRODUCT(CH$2:CH253+1)-1</f>
        <v>-9.0408276955805444E-2</v>
      </c>
      <c r="CQ253" s="9">
        <f t="shared" si="199"/>
        <v>45001</v>
      </c>
      <c r="CR253" s="72">
        <f t="shared" si="200"/>
        <v>6.1959737395583914E-2</v>
      </c>
      <c r="CS253" s="72">
        <f t="shared" si="201"/>
        <v>7.2729419115655669E-2</v>
      </c>
      <c r="CT253" s="72"/>
      <c r="CU253" s="72">
        <f t="shared" si="202"/>
        <v>1.6162843109763236E-2</v>
      </c>
      <c r="CV253" s="72"/>
      <c r="CW253" s="3">
        <f t="shared" si="203"/>
        <v>45001</v>
      </c>
      <c r="CX253" s="75">
        <f t="shared" si="217"/>
        <v>92.241611895336902</v>
      </c>
      <c r="CY253" s="75">
        <f t="shared" si="218"/>
        <v>90.558977594117849</v>
      </c>
      <c r="CZ253" s="75">
        <f t="shared" si="219"/>
        <v>101.85805355352018</v>
      </c>
      <c r="DA253" s="72">
        <f>(CZ253/MAX($CZ$2:CZ253))-1</f>
        <v>-2.3023627285146953E-3</v>
      </c>
      <c r="DC253" s="3">
        <f t="shared" si="204"/>
        <v>45001</v>
      </c>
      <c r="DD253" s="2">
        <f t="shared" si="205"/>
        <v>-2.274842198955798E-3</v>
      </c>
      <c r="DE253" s="2">
        <f t="shared" si="206"/>
        <v>-1.0778343216681875E-3</v>
      </c>
      <c r="DF253" s="2" t="e">
        <f>NA()</f>
        <v>#N/A</v>
      </c>
      <c r="DG253" s="2">
        <f t="shared" si="207"/>
        <v>-6.4333678863618023E-4</v>
      </c>
      <c r="DH253" s="69"/>
      <c r="DI253" s="3">
        <f t="shared" si="245"/>
        <v>45001</v>
      </c>
      <c r="DJ253" s="2">
        <f t="shared" si="246"/>
        <v>4.8291540683202905E-2</v>
      </c>
      <c r="DK253" s="2">
        <f t="shared" si="247"/>
        <v>4.2844922417292763E-2</v>
      </c>
      <c r="DL253" s="2" t="e">
        <f>NA()</f>
        <v>#N/A</v>
      </c>
      <c r="DM253" s="2">
        <f t="shared" si="248"/>
        <v>1.1256312633767775E-2</v>
      </c>
      <c r="DO253" s="2">
        <f t="shared" si="220"/>
        <v>1.1764851115573344E-2</v>
      </c>
      <c r="DP253" s="72">
        <f t="shared" si="221"/>
        <v>-6.4333678863618023E-4</v>
      </c>
      <c r="DQ253" s="72">
        <v>1.0999999999999999E-2</v>
      </c>
      <c r="DR253" s="72">
        <f t="shared" si="226"/>
        <v>-6.0151247180939007E-4</v>
      </c>
      <c r="DS253" s="2" cm="1">
        <f t="array" ref="DS253">PRODUCT($DR$68:DR253+1)-1</f>
        <v>7.8316293509614887E-3</v>
      </c>
      <c r="DT253" s="2" cm="1">
        <f t="array" ref="DT253">PRODUCT($DP$68:DP253+1)-1</f>
        <v>8.9129322954375478E-3</v>
      </c>
      <c r="DU253" s="72">
        <f>DS253-MAX($DS$68:DS253)</f>
        <v>-2.1621112872574066E-3</v>
      </c>
    </row>
    <row r="254" spans="1:125" x14ac:dyDescent="0.3">
      <c r="A254" s="3" t="e">
        <f t="shared" si="236"/>
        <v>#N/A</v>
      </c>
      <c r="B254" s="47" t="e">
        <f>NA()</f>
        <v>#N/A</v>
      </c>
      <c r="C254" s="2" t="e">
        <f>VLOOKUP(C$1,EMD_Returns!$B:$XFD,MATCH('Headline Attribution'!$B254,EMD_Returns!$8:$8,0)-1,FALSE)/100</f>
        <v>#N/A</v>
      </c>
      <c r="D254" s="2" t="e">
        <f>VLOOKUP(D$1,EMD_Returns!$B:$XFD,MATCH('Headline Attribution'!$B254,EMD_Returns!$8:$8,0)-1,FALSE)/100</f>
        <v>#N/A</v>
      </c>
      <c r="E254" s="2" t="e">
        <f>VLOOKUP(E$1,EMD_Returns!$B:$XFD,MATCH('Headline Attribution'!$B254,EMD_Returns!$8:$8,0)-1,FALSE)/100</f>
        <v>#N/A</v>
      </c>
      <c r="F254" s="2" t="e">
        <f>VLOOKUP(F$1,EMD_Returns!$B:$XFD,MATCH('Headline Attribution'!$B254,EMD_Returns!$8:$8,0)-1,FALSE)/100</f>
        <v>#N/A</v>
      </c>
      <c r="G254" s="2"/>
      <c r="I254" s="9" t="e">
        <f t="shared" si="183"/>
        <v>#N/A</v>
      </c>
      <c r="J254" s="2" t="e">
        <f>VLOOKUP(J$1,EMD_Returns!$B:$XFD,MATCH('Headline Attribution'!$B254,EMD_Returns!$8:$8,0)-1,FALSE)/100</f>
        <v>#N/A</v>
      </c>
      <c r="K254" s="85" t="e">
        <f>VLOOKUP(K$1,EMD_Returns!$B:$XFD,MATCH('Headline Attribution'!$B254,EMD_Returns!$32:$32,0)-1,FALSE)/100</f>
        <v>#N/A</v>
      </c>
      <c r="L254" s="2">
        <f t="shared" si="237"/>
        <v>0</v>
      </c>
      <c r="M254" s="2" t="e">
        <f t="shared" si="238"/>
        <v>#N/A</v>
      </c>
      <c r="N254" s="2" t="e">
        <f t="shared" si="239"/>
        <v>#N/A</v>
      </c>
      <c r="O254" s="2" t="e">
        <f t="array" ref="O254">(PRODUCT($J$2:J254+1))-1</f>
        <v>#N/A</v>
      </c>
      <c r="P254" s="2" t="e">
        <f t="array" ref="P254">(PRODUCT($K$2:K254+1))-1</f>
        <v>#N/A</v>
      </c>
      <c r="Q254" s="69" t="e">
        <f t="shared" si="240"/>
        <v>#N/A</v>
      </c>
      <c r="R254" s="69" t="e">
        <f t="shared" si="241"/>
        <v>#N/A</v>
      </c>
      <c r="T254" s="3" t="e">
        <f t="shared" si="184"/>
        <v>#N/A</v>
      </c>
      <c r="U254" s="70" t="e">
        <f>VLOOKUP(U$1,Market_Values!B:XFD,MATCH('Headline Attribution'!$B254,EMD_Returns!$8:$8,0)-1,FALSE)</f>
        <v>#N/A</v>
      </c>
      <c r="V254" s="70" t="e">
        <f>VLOOKUP(V$1,Market_Values!$B:$XFD,MATCH('Headline Attribution'!$B254,EMD_Returns!$8:$8,0)-1,FALSE)</f>
        <v>#N/A</v>
      </c>
      <c r="W254" s="70" t="e">
        <f>VLOOKUP(W$1,Market_Values!$B:$XFD,MATCH('Headline Attribution'!$B254,EMD_Returns!$8:$8,0)-1,FALSE)</f>
        <v>#N/A</v>
      </c>
      <c r="X254" s="70" t="e">
        <f>VLOOKUP(X$1,Market_Values!$B:$XFD,MATCH('Headline Attribution'!$B254,EMD_Returns!$8:$8,0)-1,FALSE)</f>
        <v>#N/A</v>
      </c>
      <c r="Y254" s="70"/>
      <c r="Z254" s="71"/>
      <c r="AA254" s="3" t="e">
        <f t="shared" si="185"/>
        <v>#N/A</v>
      </c>
      <c r="AB254" s="72" t="e">
        <f t="shared" si="208"/>
        <v>#N/A</v>
      </c>
      <c r="AC254" s="72" t="e">
        <f t="shared" si="209"/>
        <v>#N/A</v>
      </c>
      <c r="AD254" s="72" t="e">
        <f t="shared" si="210"/>
        <v>#N/A</v>
      </c>
      <c r="AE254" s="72" t="e">
        <f t="shared" si="211"/>
        <v>#N/A</v>
      </c>
      <c r="AF254" s="72"/>
      <c r="AG254" s="2"/>
      <c r="AH254" s="9" t="e">
        <f t="shared" si="186"/>
        <v>#N/A</v>
      </c>
      <c r="AI254" s="2" t="e">
        <f t="array" ref="AI254">PRODUCT(AB$2:AB254+1)-1</f>
        <v>#N/A</v>
      </c>
      <c r="AJ254" s="2" t="e">
        <f t="array" ref="AJ254">PRODUCT($AC$2:AC254+1)-1</f>
        <v>#N/A</v>
      </c>
      <c r="AK254" s="2" t="e" cm="1">
        <f t="array" ref="AK254">PRODUCT($AD$119:AD254+1)-1</f>
        <v>#N/A</v>
      </c>
      <c r="AL254" s="2" t="e">
        <f t="array" ref="AL254">PRODUCT(AE$2:AE254+1)-1</f>
        <v>#N/A</v>
      </c>
      <c r="AM254" s="2"/>
      <c r="AN254" s="2"/>
      <c r="AO254" s="3" t="e">
        <f t="shared" si="187"/>
        <v>#N/A</v>
      </c>
      <c r="AP254" s="2" t="e">
        <f t="shared" si="212"/>
        <v>#N/A</v>
      </c>
      <c r="AQ254" s="2">
        <f t="shared" si="188"/>
        <v>0</v>
      </c>
      <c r="AR254" s="2" t="e">
        <f t="shared" si="213"/>
        <v>#N/A</v>
      </c>
      <c r="AS254" s="2" t="e">
        <f t="shared" si="242"/>
        <v>#N/A</v>
      </c>
      <c r="AT254" s="2" t="e">
        <f t="array" ref="AT254">PRODUCT($AP$2:AP254+1)-1</f>
        <v>#N/A</v>
      </c>
      <c r="AU254" s="2" t="e">
        <f t="shared" si="189"/>
        <v>#N/A</v>
      </c>
      <c r="AV254" s="69" t="e">
        <f t="shared" si="243"/>
        <v>#N/A</v>
      </c>
      <c r="AW254" s="69" t="e">
        <f t="shared" si="190"/>
        <v>#N/A</v>
      </c>
      <c r="AX254" s="2"/>
      <c r="AY254" s="2" t="e">
        <f t="shared" si="222"/>
        <v>#N/A</v>
      </c>
      <c r="AZ254" s="2" t="e">
        <f t="shared" si="223"/>
        <v>#N/A</v>
      </c>
      <c r="BA254" s="2" t="e">
        <f t="shared" si="244"/>
        <v>#N/A</v>
      </c>
      <c r="BB254" s="2" t="e">
        <f t="shared" si="224"/>
        <v>#N/A</v>
      </c>
      <c r="BC254" s="2"/>
      <c r="BD254" s="78" t="e">
        <f t="shared" si="191"/>
        <v>#N/A</v>
      </c>
      <c r="BE254" s="2" t="e">
        <f t="shared" si="225"/>
        <v>#N/A</v>
      </c>
      <c r="BF254" s="72" t="e">
        <f t="shared" si="214"/>
        <v>#N/A</v>
      </c>
      <c r="BG254" s="2" t="e" cm="1">
        <f t="array" ref="BG254">(PRODUCT(BF$2:BF254+1))-1</f>
        <v>#N/A</v>
      </c>
      <c r="BH254" s="72" t="e">
        <f t="shared" si="215"/>
        <v>#N/A</v>
      </c>
      <c r="BI254" s="73" t="e">
        <f t="shared" si="216"/>
        <v>#N/A</v>
      </c>
      <c r="BJ254" s="74" t="e">
        <f>SUM($BI$2:BI254)</f>
        <v>#N/A</v>
      </c>
      <c r="BK254" s="72" t="e">
        <f t="shared" si="192"/>
        <v>#N/A</v>
      </c>
      <c r="BL254" s="2" t="e">
        <f>SUM($BK$2:BK254)</f>
        <v>#N/A</v>
      </c>
      <c r="BM254" s="2"/>
      <c r="BN254" s="79" t="e">
        <f t="shared" si="193"/>
        <v>#N/A</v>
      </c>
      <c r="BO254" s="2" t="e">
        <f t="array" ref="BO254">(PRODUCT(AB$2:AB254+1)-1)-(PRODUCT($K$2:$K254+1)-1)</f>
        <v>#N/A</v>
      </c>
      <c r="BP254" s="2" t="e">
        <f t="array" ref="BP254">AJ254-(PRODUCT($K$2:K254+1)-1)</f>
        <v>#N/A</v>
      </c>
      <c r="BQ254" s="2" t="e" cm="1">
        <f t="array" ref="BQ254">AK254-(PRODUCT($L$2:L254+1)-1)</f>
        <v>#N/A</v>
      </c>
      <c r="BR254" s="2" t="e">
        <f t="array" ref="BR254">(PRODUCT(AE$2:AE254+1)-1)-(PRODUCT($K$2:$K254+1)-1)</f>
        <v>#N/A</v>
      </c>
      <c r="BS254" s="2"/>
      <c r="BT254" s="3" t="e">
        <f t="shared" si="194"/>
        <v>#N/A</v>
      </c>
      <c r="BU254" s="2" t="e">
        <f t="shared" si="195"/>
        <v>#N/A</v>
      </c>
      <c r="BV254" s="2" t="e">
        <f t="shared" si="196"/>
        <v>#N/A</v>
      </c>
      <c r="BW254" s="2" t="e" cm="1">
        <f t="array" ref="BW254">PRODUCT($BU$2:BU254+1)-1</f>
        <v>#N/A</v>
      </c>
      <c r="BX254" s="2" t="e">
        <f t="array" ref="BX254">BW254-(PRODUCT($K$2:K254+1)-1)</f>
        <v>#N/A</v>
      </c>
      <c r="BY254" s="2" t="e">
        <f t="shared" si="197"/>
        <v>#N/A</v>
      </c>
      <c r="BZ254" s="2"/>
      <c r="CC254" s="3">
        <v>45002</v>
      </c>
      <c r="CD254" s="2">
        <v>-7.8064540492394094E-3</v>
      </c>
      <c r="CE254" s="2">
        <v>-3.2314872713716802E-3</v>
      </c>
      <c r="CF254" s="2" t="e">
        <f>NA()</f>
        <v>#N/A</v>
      </c>
      <c r="CG254" s="2">
        <v>-7.6417333970385378E-3</v>
      </c>
      <c r="CH254" s="2">
        <v>-7.9655341336895003E-3</v>
      </c>
      <c r="CJ254" s="9">
        <f t="shared" si="198"/>
        <v>45002</v>
      </c>
      <c r="CK254" s="2">
        <f t="array" ref="CK254">PRODUCT(CD$2:CD254+1)-1</f>
        <v>-3.6032911392616107E-2</v>
      </c>
      <c r="CL254" s="2">
        <f t="array" ref="CL254">PRODUCT(CE$2:CE254+1)-1</f>
        <v>-2.0853216107438621E-2</v>
      </c>
      <c r="CM254" s="2"/>
      <c r="CN254" s="2">
        <f t="array" ref="CN254">PRODUCT(CG$2:CG254+1)-1</f>
        <v>-8.1319803431681881E-2</v>
      </c>
      <c r="CO254" s="2">
        <f t="array" ref="CO254">PRODUCT(CH$2:CH254+1)-1</f>
        <v>-9.7653660873435411E-2</v>
      </c>
      <c r="CQ254" s="9">
        <f t="shared" si="199"/>
        <v>45002</v>
      </c>
      <c r="CR254" s="72">
        <f t="shared" si="200"/>
        <v>6.1620749480819303E-2</v>
      </c>
      <c r="CS254" s="72">
        <f t="shared" si="201"/>
        <v>7.6800444765996789E-2</v>
      </c>
      <c r="CT254" s="72"/>
      <c r="CU254" s="72">
        <f t="shared" si="202"/>
        <v>1.633385744175353E-2</v>
      </c>
      <c r="CV254" s="72"/>
      <c r="CW254" s="3">
        <f t="shared" si="203"/>
        <v>45002</v>
      </c>
      <c r="CX254" s="75">
        <f t="shared" si="217"/>
        <v>91.536726089119639</v>
      </c>
      <c r="CY254" s="75">
        <f t="shared" si="218"/>
        <v>89.837626966979883</v>
      </c>
      <c r="CZ254" s="75">
        <f t="shared" si="219"/>
        <v>101.89130009273761</v>
      </c>
      <c r="DA254" s="72">
        <f>(CZ254/MAX($CZ$2:CZ254))-1</f>
        <v>-1.9767135287952486E-3</v>
      </c>
      <c r="DC254" s="3">
        <f t="shared" si="204"/>
        <v>45002</v>
      </c>
      <c r="DD254" s="2">
        <f t="shared" si="205"/>
        <v>1.5908008445009083E-4</v>
      </c>
      <c r="DE254" s="2">
        <f t="shared" si="206"/>
        <v>4.73404686231782E-3</v>
      </c>
      <c r="DF254" s="2" t="e">
        <f>NA()</f>
        <v>#N/A</v>
      </c>
      <c r="DG254" s="2">
        <f t="shared" si="207"/>
        <v>3.2380073665096241E-4</v>
      </c>
      <c r="DH254" s="69"/>
      <c r="DI254" s="3">
        <f t="shared" si="245"/>
        <v>45002</v>
      </c>
      <c r="DJ254" s="2">
        <f t="shared" si="246"/>
        <v>4.8299298754824006E-2</v>
      </c>
      <c r="DK254" s="2">
        <f t="shared" si="247"/>
        <v>4.2817139364337599E-2</v>
      </c>
      <c r="DL254" s="2" t="e">
        <f>NA()</f>
        <v>#N/A</v>
      </c>
      <c r="DM254" s="2">
        <f t="shared" si="248"/>
        <v>1.1155290120341221E-2</v>
      </c>
      <c r="DO254" s="2">
        <f t="shared" si="220"/>
        <v>1.1762084005056036E-2</v>
      </c>
      <c r="DP254" s="72">
        <f t="shared" si="221"/>
        <v>3.2380073665096241E-4</v>
      </c>
      <c r="DQ254" s="72">
        <v>1.0999999999999999E-2</v>
      </c>
      <c r="DR254" s="72">
        <f t="shared" si="226"/>
        <v>3.0282117536565049E-4</v>
      </c>
      <c r="DS254" s="2" cm="1">
        <f t="array" ref="DS254">PRODUCT($DR$68:DR254+1)-1</f>
        <v>8.1368221095323712E-3</v>
      </c>
      <c r="DT254" s="2" cm="1">
        <f t="array" ref="DT254">PRODUCT($DP$68:DP254+1)-1</f>
        <v>9.2396190461316863E-3</v>
      </c>
      <c r="DU254" s="72">
        <f>DS254-MAX($DS$68:DS254)</f>
        <v>-1.8569185286865242E-3</v>
      </c>
    </row>
    <row r="255" spans="1:125" x14ac:dyDescent="0.3">
      <c r="A255" s="3" t="e">
        <f t="shared" si="236"/>
        <v>#N/A</v>
      </c>
      <c r="B255" s="47" t="e">
        <f>NA()</f>
        <v>#N/A</v>
      </c>
      <c r="C255" s="2" t="e">
        <f>VLOOKUP(C$1,EMD_Returns!$B:$XFD,MATCH('Headline Attribution'!$B255,EMD_Returns!$8:$8,0)-1,FALSE)/100</f>
        <v>#N/A</v>
      </c>
      <c r="D255" s="2" t="e">
        <f>VLOOKUP(D$1,EMD_Returns!$B:$XFD,MATCH('Headline Attribution'!$B255,EMD_Returns!$8:$8,0)-1,FALSE)/100</f>
        <v>#N/A</v>
      </c>
      <c r="E255" s="2" t="e">
        <f>VLOOKUP(E$1,EMD_Returns!$B:$XFD,MATCH('Headline Attribution'!$B255,EMD_Returns!$8:$8,0)-1,FALSE)/100</f>
        <v>#N/A</v>
      </c>
      <c r="F255" s="2" t="e">
        <f>VLOOKUP(F$1,EMD_Returns!$B:$XFD,MATCH('Headline Attribution'!$B255,EMD_Returns!$8:$8,0)-1,FALSE)/100</f>
        <v>#N/A</v>
      </c>
      <c r="G255" s="2"/>
      <c r="I255" s="9" t="e">
        <f t="shared" si="183"/>
        <v>#N/A</v>
      </c>
      <c r="J255" s="2" t="e">
        <f>VLOOKUP(J$1,EMD_Returns!$B:$XFD,MATCH('Headline Attribution'!$B255,EMD_Returns!$8:$8,0)-1,FALSE)/100</f>
        <v>#N/A</v>
      </c>
      <c r="K255" s="85" t="e">
        <f>VLOOKUP(K$1,EMD_Returns!$B:$XFD,MATCH('Headline Attribution'!$B255,EMD_Returns!$32:$32,0)-1,FALSE)/100</f>
        <v>#N/A</v>
      </c>
      <c r="L255" s="2">
        <f t="shared" si="237"/>
        <v>0</v>
      </c>
      <c r="M255" s="2" t="e">
        <f t="shared" si="238"/>
        <v>#N/A</v>
      </c>
      <c r="N255" s="2" t="e">
        <f t="shared" si="239"/>
        <v>#N/A</v>
      </c>
      <c r="O255" s="2" t="e">
        <f t="array" ref="O255">(PRODUCT($J$2:J255+1))-1</f>
        <v>#N/A</v>
      </c>
      <c r="P255" s="2" t="e">
        <f t="array" ref="P255">(PRODUCT($K$2:K255+1))-1</f>
        <v>#N/A</v>
      </c>
      <c r="Q255" s="69" t="e">
        <f t="shared" si="240"/>
        <v>#N/A</v>
      </c>
      <c r="R255" s="69" t="e">
        <f t="shared" si="241"/>
        <v>#N/A</v>
      </c>
      <c r="T255" s="3" t="e">
        <f t="shared" si="184"/>
        <v>#N/A</v>
      </c>
      <c r="U255" s="70" t="e">
        <f>VLOOKUP(U$1,Market_Values!B:XFD,MATCH('Headline Attribution'!$B255,EMD_Returns!$8:$8,0)-1,FALSE)</f>
        <v>#N/A</v>
      </c>
      <c r="V255" s="70" t="e">
        <f>VLOOKUP(V$1,Market_Values!$B:$XFD,MATCH('Headline Attribution'!$B255,EMD_Returns!$8:$8,0)-1,FALSE)</f>
        <v>#N/A</v>
      </c>
      <c r="W255" s="70" t="e">
        <f>VLOOKUP(W$1,Market_Values!$B:$XFD,MATCH('Headline Attribution'!$B255,EMD_Returns!$8:$8,0)-1,FALSE)</f>
        <v>#N/A</v>
      </c>
      <c r="X255" s="70" t="e">
        <f>VLOOKUP(X$1,Market_Values!$B:$XFD,MATCH('Headline Attribution'!$B255,EMD_Returns!$8:$8,0)-1,FALSE)</f>
        <v>#N/A</v>
      </c>
      <c r="Y255" s="70"/>
      <c r="Z255" s="71"/>
      <c r="AA255" s="3" t="e">
        <f t="shared" si="185"/>
        <v>#N/A</v>
      </c>
      <c r="AB255" s="72" t="e">
        <f t="shared" si="208"/>
        <v>#N/A</v>
      </c>
      <c r="AC255" s="72" t="e">
        <f t="shared" si="209"/>
        <v>#N/A</v>
      </c>
      <c r="AD255" s="72" t="e">
        <f t="shared" si="210"/>
        <v>#N/A</v>
      </c>
      <c r="AE255" s="72" t="e">
        <f t="shared" si="211"/>
        <v>#N/A</v>
      </c>
      <c r="AF255" s="72"/>
      <c r="AG255" s="2"/>
      <c r="AH255" s="9" t="e">
        <f t="shared" si="186"/>
        <v>#N/A</v>
      </c>
      <c r="AI255" s="2" t="e">
        <f t="array" ref="AI255">PRODUCT(AB$2:AB255+1)-1</f>
        <v>#N/A</v>
      </c>
      <c r="AJ255" s="2" t="e">
        <f t="array" ref="AJ255">PRODUCT($AC$2:AC255+1)-1</f>
        <v>#N/A</v>
      </c>
      <c r="AK255" s="2" t="e" cm="1">
        <f t="array" ref="AK255">PRODUCT($AD$119:AD255+1)-1</f>
        <v>#N/A</v>
      </c>
      <c r="AL255" s="2" t="e">
        <f t="array" ref="AL255">PRODUCT(AE$2:AE255+1)-1</f>
        <v>#N/A</v>
      </c>
      <c r="AM255" s="2"/>
      <c r="AN255" s="2"/>
      <c r="AO255" s="3" t="e">
        <f t="shared" si="187"/>
        <v>#N/A</v>
      </c>
      <c r="AP255" s="2" t="e">
        <f t="shared" si="212"/>
        <v>#N/A</v>
      </c>
      <c r="AQ255" s="2">
        <f t="shared" si="188"/>
        <v>0</v>
      </c>
      <c r="AR255" s="2" t="e">
        <f t="shared" si="213"/>
        <v>#N/A</v>
      </c>
      <c r="AS255" s="2" t="e">
        <f t="shared" si="242"/>
        <v>#N/A</v>
      </c>
      <c r="AT255" s="2" t="e">
        <f t="array" ref="AT255">PRODUCT($AP$2:AP255+1)-1</f>
        <v>#N/A</v>
      </c>
      <c r="AU255" s="2" t="e">
        <f t="shared" si="189"/>
        <v>#N/A</v>
      </c>
      <c r="AV255" s="69" t="e">
        <f t="shared" si="243"/>
        <v>#N/A</v>
      </c>
      <c r="AW255" s="69" t="e">
        <f t="shared" si="190"/>
        <v>#N/A</v>
      </c>
      <c r="AX255" s="2"/>
      <c r="AY255" s="2" t="e">
        <f t="shared" si="222"/>
        <v>#N/A</v>
      </c>
      <c r="AZ255" s="2" t="e">
        <f t="shared" si="223"/>
        <v>#N/A</v>
      </c>
      <c r="BA255" s="2" t="e">
        <f t="shared" si="244"/>
        <v>#N/A</v>
      </c>
      <c r="BB255" s="2" t="e">
        <f t="shared" si="224"/>
        <v>#N/A</v>
      </c>
      <c r="BC255" s="2"/>
      <c r="BD255" s="78" t="e">
        <f t="shared" si="191"/>
        <v>#N/A</v>
      </c>
      <c r="BE255" s="2" t="e">
        <f t="shared" si="225"/>
        <v>#N/A</v>
      </c>
      <c r="BF255" s="72" t="e">
        <f t="shared" si="214"/>
        <v>#N/A</v>
      </c>
      <c r="BG255" s="2" t="e" cm="1">
        <f t="array" ref="BG255">(PRODUCT(BF$2:BF255+1))-1</f>
        <v>#N/A</v>
      </c>
      <c r="BH255" s="72" t="e">
        <f t="shared" si="215"/>
        <v>#N/A</v>
      </c>
      <c r="BI255" s="73" t="e">
        <f t="shared" si="216"/>
        <v>#N/A</v>
      </c>
      <c r="BJ255" s="74" t="e">
        <f>SUM($BI$2:BI255)</f>
        <v>#N/A</v>
      </c>
      <c r="BK255" s="72" t="e">
        <f t="shared" si="192"/>
        <v>#N/A</v>
      </c>
      <c r="BL255" s="2" t="e">
        <f>SUM($BK$2:BK255)</f>
        <v>#N/A</v>
      </c>
      <c r="BM255" s="2"/>
      <c r="BN255" s="79" t="e">
        <f t="shared" si="193"/>
        <v>#N/A</v>
      </c>
      <c r="BO255" s="2" t="e">
        <f t="array" ref="BO255">(PRODUCT(AB$2:AB255+1)-1)-(PRODUCT($K$2:$K255+1)-1)</f>
        <v>#N/A</v>
      </c>
      <c r="BP255" s="2" t="e">
        <f t="array" ref="BP255">AJ255-(PRODUCT($K$2:K255+1)-1)</f>
        <v>#N/A</v>
      </c>
      <c r="BQ255" s="2" t="e" cm="1">
        <f t="array" ref="BQ255">AK255-(PRODUCT($L$2:L255+1)-1)</f>
        <v>#N/A</v>
      </c>
      <c r="BR255" s="2" t="e">
        <f t="array" ref="BR255">(PRODUCT(AE$2:AE255+1)-1)-(PRODUCT($K$2:$K255+1)-1)</f>
        <v>#N/A</v>
      </c>
      <c r="BS255" s="2"/>
      <c r="BT255" s="3" t="e">
        <f t="shared" si="194"/>
        <v>#N/A</v>
      </c>
      <c r="BU255" s="2" t="e">
        <f t="shared" si="195"/>
        <v>#N/A</v>
      </c>
      <c r="BV255" s="2" t="e">
        <f t="shared" si="196"/>
        <v>#N/A</v>
      </c>
      <c r="BW255" s="2" t="e" cm="1">
        <f t="array" ref="BW255">PRODUCT($BU$2:BU255+1)-1</f>
        <v>#N/A</v>
      </c>
      <c r="BX255" s="2" t="e">
        <f t="array" ref="BX255">BW255-(PRODUCT($K$2:K255+1)-1)</f>
        <v>#N/A</v>
      </c>
      <c r="BY255" s="2" t="e">
        <f t="shared" si="197"/>
        <v>#N/A</v>
      </c>
      <c r="BZ255" s="2"/>
      <c r="CC255" s="3">
        <v>45005</v>
      </c>
      <c r="CD255" s="2">
        <v>1.26459783589117E-3</v>
      </c>
      <c r="CE255" s="2">
        <v>9.1412253757061602E-4</v>
      </c>
      <c r="CF255" s="2" t="e">
        <f>NA()</f>
        <v>#N/A</v>
      </c>
      <c r="CG255" s="2">
        <v>2.6896670111538948E-3</v>
      </c>
      <c r="CH255" s="2">
        <v>2.7193397821823062E-3</v>
      </c>
      <c r="CJ255" s="9">
        <f t="shared" si="198"/>
        <v>45005</v>
      </c>
      <c r="CK255" s="2">
        <f t="array" ref="CK255">PRODUCT(CD$2:CD255+1)-1</f>
        <v>-3.4813880698492894E-2</v>
      </c>
      <c r="CL255" s="2">
        <f t="array" ref="CL255">PRODUCT(CE$2:CE255+1)-1</f>
        <v>-1.9958155964692637E-2</v>
      </c>
      <c r="CM255" s="2"/>
      <c r="CN255" s="2">
        <f t="array" ref="CN255">PRODUCT(CG$2:CG255+1)-1</f>
        <v>-7.8848859613171784E-2</v>
      </c>
      <c r="CO255" s="2">
        <f t="array" ref="CO255">PRODUCT(CH$2:CH255+1)-1</f>
        <v>-9.5199874576141985E-2</v>
      </c>
      <c r="CQ255" s="9">
        <f t="shared" si="199"/>
        <v>45005</v>
      </c>
      <c r="CR255" s="72">
        <f t="shared" si="200"/>
        <v>6.0385993877649091E-2</v>
      </c>
      <c r="CS255" s="72">
        <f t="shared" si="201"/>
        <v>7.5241718611449349E-2</v>
      </c>
      <c r="CT255" s="72"/>
      <c r="CU255" s="72">
        <f t="shared" si="202"/>
        <v>1.6351014962970201E-2</v>
      </c>
      <c r="CV255" s="72"/>
      <c r="CW255" s="3">
        <f t="shared" si="203"/>
        <v>45005</v>
      </c>
      <c r="CX255" s="75">
        <f t="shared" si="217"/>
        <v>91.782929401590565</v>
      </c>
      <c r="CY255" s="75">
        <f t="shared" si="218"/>
        <v>90.081925999928046</v>
      </c>
      <c r="CZ255" s="75">
        <f t="shared" si="219"/>
        <v>101.88828489486768</v>
      </c>
      <c r="DA255" s="72">
        <f>(CZ255/MAX($CZ$2:CZ255))-1</f>
        <v>-2.0062473328077424E-3</v>
      </c>
      <c r="DC255" s="3">
        <f t="shared" si="204"/>
        <v>45005</v>
      </c>
      <c r="DD255" s="2">
        <f t="shared" si="205"/>
        <v>-1.4547419462911362E-3</v>
      </c>
      <c r="DE255" s="2">
        <f t="shared" si="206"/>
        <v>-1.8052172446116903E-3</v>
      </c>
      <c r="DF255" s="2" t="e">
        <f>NA()</f>
        <v>#N/A</v>
      </c>
      <c r="DG255" s="2">
        <f t="shared" si="207"/>
        <v>-2.9672771028411375E-5</v>
      </c>
      <c r="DH255" s="69"/>
      <c r="DI255" s="3">
        <f t="shared" si="245"/>
        <v>45005</v>
      </c>
      <c r="DJ255" s="2">
        <f t="shared" si="246"/>
        <v>4.8518512081584989E-2</v>
      </c>
      <c r="DK255" s="2">
        <f t="shared" si="247"/>
        <v>4.4516524295634873E-2</v>
      </c>
      <c r="DL255" s="2" t="e">
        <f>NA()</f>
        <v>#N/A</v>
      </c>
      <c r="DM255" s="2">
        <f t="shared" si="248"/>
        <v>1.119060695085527E-2</v>
      </c>
      <c r="DO255" s="2">
        <f t="shared" si="220"/>
        <v>1.1764001404948765E-2</v>
      </c>
      <c r="DP255" s="72">
        <f t="shared" si="221"/>
        <v>-2.9672771028411375E-5</v>
      </c>
      <c r="DQ255" s="72">
        <v>1.0999999999999999E-2</v>
      </c>
      <c r="DR255" s="72">
        <f t="shared" si="226"/>
        <v>-2.7745702340295381E-5</v>
      </c>
      <c r="DS255" s="2" cm="1">
        <f t="array" ref="DS255">PRODUCT($DR$68:DR255+1)-1</f>
        <v>8.1088506453477205E-3</v>
      </c>
      <c r="DT255" s="2" cm="1">
        <f t="array" ref="DT255">PRODUCT($DP$68:DP255+1)-1</f>
        <v>9.2096721100030088E-3</v>
      </c>
      <c r="DU255" s="72">
        <f>DS255-MAX($DS$68:DS255)</f>
        <v>-1.8848899928711749E-3</v>
      </c>
    </row>
    <row r="256" spans="1:125" x14ac:dyDescent="0.3">
      <c r="A256" s="3" t="e">
        <f t="shared" si="236"/>
        <v>#N/A</v>
      </c>
      <c r="B256" s="47" t="e">
        <f>NA()</f>
        <v>#N/A</v>
      </c>
      <c r="C256" s="2" t="e">
        <f>VLOOKUP(C$1,EMD_Returns!$B:$XFD,MATCH('Headline Attribution'!$B256,EMD_Returns!$8:$8,0)-1,FALSE)/100</f>
        <v>#N/A</v>
      </c>
      <c r="D256" s="2" t="e">
        <f>VLOOKUP(D$1,EMD_Returns!$B:$XFD,MATCH('Headline Attribution'!$B256,EMD_Returns!$8:$8,0)-1,FALSE)/100</f>
        <v>#N/A</v>
      </c>
      <c r="E256" s="2" t="e">
        <f>VLOOKUP(E$1,EMD_Returns!$B:$XFD,MATCH('Headline Attribution'!$B256,EMD_Returns!$8:$8,0)-1,FALSE)/100</f>
        <v>#N/A</v>
      </c>
      <c r="F256" s="2" t="e">
        <f>VLOOKUP(F$1,EMD_Returns!$B:$XFD,MATCH('Headline Attribution'!$B256,EMD_Returns!$8:$8,0)-1,FALSE)/100</f>
        <v>#N/A</v>
      </c>
      <c r="G256" s="2"/>
      <c r="I256" s="9" t="e">
        <f t="shared" si="183"/>
        <v>#N/A</v>
      </c>
      <c r="J256" s="2" t="e">
        <f>VLOOKUP(J$1,EMD_Returns!$B:$XFD,MATCH('Headline Attribution'!$B256,EMD_Returns!$8:$8,0)-1,FALSE)/100</f>
        <v>#N/A</v>
      </c>
      <c r="K256" s="85" t="e">
        <f>VLOOKUP(K$1,EMD_Returns!$B:$XFD,MATCH('Headline Attribution'!$B256,EMD_Returns!$32:$32,0)-1,FALSE)/100</f>
        <v>#N/A</v>
      </c>
      <c r="L256" s="2">
        <f t="shared" si="237"/>
        <v>0</v>
      </c>
      <c r="M256" s="2" t="e">
        <f t="shared" si="238"/>
        <v>#N/A</v>
      </c>
      <c r="N256" s="2" t="e">
        <f t="shared" si="239"/>
        <v>#N/A</v>
      </c>
      <c r="O256" s="2" t="e">
        <f t="array" ref="O256">(PRODUCT($J$2:J256+1))-1</f>
        <v>#N/A</v>
      </c>
      <c r="P256" s="2" t="e">
        <f t="array" ref="P256">(PRODUCT($K$2:K256+1))-1</f>
        <v>#N/A</v>
      </c>
      <c r="Q256" s="69" t="e">
        <f t="shared" si="240"/>
        <v>#N/A</v>
      </c>
      <c r="R256" s="69" t="e">
        <f t="shared" si="241"/>
        <v>#N/A</v>
      </c>
      <c r="T256" s="3" t="e">
        <f t="shared" si="184"/>
        <v>#N/A</v>
      </c>
      <c r="U256" s="70" t="e">
        <f>VLOOKUP(U$1,Market_Values!B:XFD,MATCH('Headline Attribution'!$B256,EMD_Returns!$8:$8,0)-1,FALSE)</f>
        <v>#N/A</v>
      </c>
      <c r="V256" s="70" t="e">
        <f>VLOOKUP(V$1,Market_Values!$B:$XFD,MATCH('Headline Attribution'!$B256,EMD_Returns!$8:$8,0)-1,FALSE)</f>
        <v>#N/A</v>
      </c>
      <c r="W256" s="70" t="e">
        <f>VLOOKUP(W$1,Market_Values!$B:$XFD,MATCH('Headline Attribution'!$B256,EMD_Returns!$8:$8,0)-1,FALSE)</f>
        <v>#N/A</v>
      </c>
      <c r="X256" s="70" t="e">
        <f>VLOOKUP(X$1,Market_Values!$B:$XFD,MATCH('Headline Attribution'!$B256,EMD_Returns!$8:$8,0)-1,FALSE)</f>
        <v>#N/A</v>
      </c>
      <c r="Y256" s="70"/>
      <c r="Z256" s="71"/>
      <c r="AA256" s="3" t="e">
        <f t="shared" si="185"/>
        <v>#N/A</v>
      </c>
      <c r="AB256" s="72" t="e">
        <f t="shared" si="208"/>
        <v>#N/A</v>
      </c>
      <c r="AC256" s="72" t="e">
        <f t="shared" si="209"/>
        <v>#N/A</v>
      </c>
      <c r="AD256" s="72" t="e">
        <f t="shared" si="210"/>
        <v>#N/A</v>
      </c>
      <c r="AE256" s="72" t="e">
        <f t="shared" si="211"/>
        <v>#N/A</v>
      </c>
      <c r="AF256" s="72"/>
      <c r="AG256" s="2"/>
      <c r="AH256" s="9" t="e">
        <f t="shared" si="186"/>
        <v>#N/A</v>
      </c>
      <c r="AI256" s="2" t="e">
        <f t="array" ref="AI256">PRODUCT(AB$2:AB256+1)-1</f>
        <v>#N/A</v>
      </c>
      <c r="AJ256" s="2" t="e">
        <f t="array" ref="AJ256">PRODUCT($AC$2:AC256+1)-1</f>
        <v>#N/A</v>
      </c>
      <c r="AK256" s="2" t="e" cm="1">
        <f t="array" ref="AK256">PRODUCT($AD$119:AD256+1)-1</f>
        <v>#N/A</v>
      </c>
      <c r="AL256" s="2" t="e">
        <f t="array" ref="AL256">PRODUCT(AE$2:AE256+1)-1</f>
        <v>#N/A</v>
      </c>
      <c r="AM256" s="2"/>
      <c r="AN256" s="2"/>
      <c r="AO256" s="3" t="e">
        <f t="shared" si="187"/>
        <v>#N/A</v>
      </c>
      <c r="AP256" s="2" t="e">
        <f t="shared" si="212"/>
        <v>#N/A</v>
      </c>
      <c r="AQ256" s="2">
        <f t="shared" si="188"/>
        <v>0</v>
      </c>
      <c r="AR256" s="2" t="e">
        <f t="shared" si="213"/>
        <v>#N/A</v>
      </c>
      <c r="AS256" s="2" t="e">
        <f t="shared" si="242"/>
        <v>#N/A</v>
      </c>
      <c r="AT256" s="2" t="e">
        <f t="array" ref="AT256">PRODUCT($AP$2:AP256+1)-1</f>
        <v>#N/A</v>
      </c>
      <c r="AU256" s="2" t="e">
        <f t="shared" si="189"/>
        <v>#N/A</v>
      </c>
      <c r="AV256" s="69" t="e">
        <f t="shared" si="243"/>
        <v>#N/A</v>
      </c>
      <c r="AW256" s="69" t="e">
        <f t="shared" si="190"/>
        <v>#N/A</v>
      </c>
      <c r="AX256" s="2"/>
      <c r="AY256" s="2" t="e">
        <f t="shared" si="222"/>
        <v>#N/A</v>
      </c>
      <c r="AZ256" s="2" t="e">
        <f t="shared" si="223"/>
        <v>#N/A</v>
      </c>
      <c r="BA256" s="2" t="e">
        <f t="shared" si="244"/>
        <v>#N/A</v>
      </c>
      <c r="BB256" s="2" t="e">
        <f t="shared" si="224"/>
        <v>#N/A</v>
      </c>
      <c r="BC256" s="2"/>
      <c r="BD256" s="78" t="e">
        <f t="shared" si="191"/>
        <v>#N/A</v>
      </c>
      <c r="BE256" s="2" t="e">
        <f t="shared" si="225"/>
        <v>#N/A</v>
      </c>
      <c r="BF256" s="72" t="e">
        <f t="shared" si="214"/>
        <v>#N/A</v>
      </c>
      <c r="BG256" s="2" t="e" cm="1">
        <f t="array" ref="BG256">(PRODUCT(BF$2:BF256+1))-1</f>
        <v>#N/A</v>
      </c>
      <c r="BH256" s="72" t="e">
        <f t="shared" si="215"/>
        <v>#N/A</v>
      </c>
      <c r="BI256" s="73" t="e">
        <f t="shared" si="216"/>
        <v>#N/A</v>
      </c>
      <c r="BJ256" s="74" t="e">
        <f>SUM($BI$2:BI256)</f>
        <v>#N/A</v>
      </c>
      <c r="BK256" s="72" t="e">
        <f t="shared" si="192"/>
        <v>#N/A</v>
      </c>
      <c r="BL256" s="2" t="e">
        <f>SUM($BK$2:BK256)</f>
        <v>#N/A</v>
      </c>
      <c r="BM256" s="2"/>
      <c r="BN256" s="79" t="e">
        <f t="shared" si="193"/>
        <v>#N/A</v>
      </c>
      <c r="BO256" s="2" t="e">
        <f t="array" ref="BO256">(PRODUCT(AB$2:AB256+1)-1)-(PRODUCT($K$2:$K256+1)-1)</f>
        <v>#N/A</v>
      </c>
      <c r="BP256" s="2" t="e">
        <f t="array" ref="BP256">AJ256-(PRODUCT($K$2:K256+1)-1)</f>
        <v>#N/A</v>
      </c>
      <c r="BQ256" s="2" t="e" cm="1">
        <f t="array" ref="BQ256">AK256-(PRODUCT($L$2:L256+1)-1)</f>
        <v>#N/A</v>
      </c>
      <c r="BR256" s="2" t="e">
        <f t="array" ref="BR256">(PRODUCT(AE$2:AE256+1)-1)-(PRODUCT($K$2:$K256+1)-1)</f>
        <v>#N/A</v>
      </c>
      <c r="BS256" s="2"/>
      <c r="BT256" s="3" t="e">
        <f t="shared" si="194"/>
        <v>#N/A</v>
      </c>
      <c r="BU256" s="2" t="e">
        <f t="shared" si="195"/>
        <v>#N/A</v>
      </c>
      <c r="BV256" s="2" t="e">
        <f t="shared" si="196"/>
        <v>#N/A</v>
      </c>
      <c r="BW256" s="2" t="e" cm="1">
        <f t="array" ref="BW256">PRODUCT($BU$2:BU256+1)-1</f>
        <v>#N/A</v>
      </c>
      <c r="BX256" s="2" t="e">
        <f t="array" ref="BX256">BW256-(PRODUCT($K$2:K256+1)-1)</f>
        <v>#N/A</v>
      </c>
      <c r="BY256" s="2" t="e">
        <f t="shared" si="197"/>
        <v>#N/A</v>
      </c>
      <c r="BZ256" s="2"/>
      <c r="CC256" s="3">
        <v>45006</v>
      </c>
      <c r="CD256" s="2">
        <v>1.34366759002433E-2</v>
      </c>
      <c r="CE256" s="2">
        <v>7.27976817868337E-3</v>
      </c>
      <c r="CF256" s="2" t="e">
        <f>NA()</f>
        <v>#N/A</v>
      </c>
      <c r="CG256" s="2">
        <v>1.1814077539058538E-2</v>
      </c>
      <c r="CH256" s="2">
        <v>1.1104215014301921E-2</v>
      </c>
      <c r="CJ256" s="9">
        <f t="shared" si="198"/>
        <v>45006</v>
      </c>
      <c r="CK256" s="2">
        <f t="array" ref="CK256">PRODUCT(CD$2:CD256+1)-1</f>
        <v>-2.1844987630024959E-2</v>
      </c>
      <c r="CL256" s="2">
        <f t="array" ref="CL256">PRODUCT(CE$2:CE256+1)-1</f>
        <v>-1.2823678534706229E-2</v>
      </c>
      <c r="CM256" s="2"/>
      <c r="CN256" s="2">
        <f t="array" ref="CN256">PRODUCT(CG$2:CG256+1)-1</f>
        <v>-6.7966308615449611E-2</v>
      </c>
      <c r="CO256" s="2">
        <f t="array" ref="CO256">PRODUCT(CH$2:CH256+1)-1</f>
        <v>-8.5152779438468107E-2</v>
      </c>
      <c r="CQ256" s="9">
        <f t="shared" si="199"/>
        <v>45006</v>
      </c>
      <c r="CR256" s="72">
        <f t="shared" si="200"/>
        <v>6.3307791808443148E-2</v>
      </c>
      <c r="CS256" s="72">
        <f t="shared" si="201"/>
        <v>7.2329100903761878E-2</v>
      </c>
      <c r="CT256" s="72"/>
      <c r="CU256" s="72">
        <f t="shared" si="202"/>
        <v>1.7186470823018496E-2</v>
      </c>
      <c r="CV256" s="72"/>
      <c r="CW256" s="3">
        <f t="shared" si="203"/>
        <v>45006</v>
      </c>
      <c r="CX256" s="75">
        <f t="shared" si="217"/>
        <v>92.867260046302889</v>
      </c>
      <c r="CY256" s="75">
        <f t="shared" si="218"/>
        <v>91.082215075133675</v>
      </c>
      <c r="CZ256" s="75">
        <f t="shared" si="219"/>
        <v>101.95981725927146</v>
      </c>
      <c r="DA256" s="72">
        <f>(CZ256/MAX($CZ$2:CZ256))-1</f>
        <v>-1.3055892261161217E-3</v>
      </c>
      <c r="DC256" s="3">
        <f t="shared" si="204"/>
        <v>45006</v>
      </c>
      <c r="DD256" s="2">
        <f t="shared" si="205"/>
        <v>2.332460885941379E-3</v>
      </c>
      <c r="DE256" s="2">
        <f t="shared" si="206"/>
        <v>-3.8244468356185514E-3</v>
      </c>
      <c r="DF256" s="2" t="e">
        <f>NA()</f>
        <v>#N/A</v>
      </c>
      <c r="DG256" s="2">
        <f t="shared" si="207"/>
        <v>7.0986252475661697E-4</v>
      </c>
      <c r="DH256" s="69"/>
      <c r="DI256" s="3">
        <f t="shared" si="245"/>
        <v>45006</v>
      </c>
      <c r="DJ256" s="2">
        <f t="shared" si="246"/>
        <v>4.8796402839110534E-2</v>
      </c>
      <c r="DK256" s="2">
        <f t="shared" si="247"/>
        <v>4.7297660716727787E-2</v>
      </c>
      <c r="DL256" s="2" t="e">
        <f>NA()</f>
        <v>#N/A</v>
      </c>
      <c r="DM256" s="2">
        <f t="shared" si="248"/>
        <v>1.1186971781181611E-2</v>
      </c>
      <c r="DO256" s="2">
        <f t="shared" si="220"/>
        <v>1.1811420325493907E-2</v>
      </c>
      <c r="DP256" s="72">
        <f t="shared" si="221"/>
        <v>7.0986252475661697E-4</v>
      </c>
      <c r="DQ256" s="72">
        <v>1.0999999999999999E-2</v>
      </c>
      <c r="DR256" s="72">
        <f t="shared" si="226"/>
        <v>6.6109642677509791E-4</v>
      </c>
      <c r="DS256" s="2" cm="1">
        <f t="array" ref="DS256">PRODUCT($DR$68:DR256+1)-1</f>
        <v>8.7753078043095734E-3</v>
      </c>
      <c r="DT256" s="2" cm="1">
        <f t="array" ref="DT256">PRODUCT($DP$68:DP256+1)-1</f>
        <v>9.9260722358558429E-3</v>
      </c>
      <c r="DU256" s="72">
        <f>DS256-MAX($DS$68:DS256)</f>
        <v>-1.218432833909322E-3</v>
      </c>
    </row>
    <row r="257" spans="1:125" x14ac:dyDescent="0.3">
      <c r="A257" s="3" t="e">
        <f t="shared" si="236"/>
        <v>#N/A</v>
      </c>
      <c r="B257" s="47" t="e">
        <f>NA()</f>
        <v>#N/A</v>
      </c>
      <c r="C257" s="2" t="e">
        <f>VLOOKUP(C$1,EMD_Returns!$B:$XFD,MATCH('Headline Attribution'!$B257,EMD_Returns!$8:$8,0)-1,FALSE)/100</f>
        <v>#N/A</v>
      </c>
      <c r="D257" s="2" t="e">
        <f>VLOOKUP(D$1,EMD_Returns!$B:$XFD,MATCH('Headline Attribution'!$B257,EMD_Returns!$8:$8,0)-1,FALSE)/100</f>
        <v>#N/A</v>
      </c>
      <c r="E257" s="2" t="e">
        <f>VLOOKUP(E$1,EMD_Returns!$B:$XFD,MATCH('Headline Attribution'!$B257,EMD_Returns!$8:$8,0)-1,FALSE)/100</f>
        <v>#N/A</v>
      </c>
      <c r="F257" s="2" t="e">
        <f>VLOOKUP(F$1,EMD_Returns!$B:$XFD,MATCH('Headline Attribution'!$B257,EMD_Returns!$8:$8,0)-1,FALSE)/100</f>
        <v>#N/A</v>
      </c>
      <c r="G257" s="2"/>
      <c r="I257" s="9" t="e">
        <f t="shared" si="183"/>
        <v>#N/A</v>
      </c>
      <c r="J257" s="2" t="e">
        <f>VLOOKUP(J$1,EMD_Returns!$B:$XFD,MATCH('Headline Attribution'!$B257,EMD_Returns!$8:$8,0)-1,FALSE)/100</f>
        <v>#N/A</v>
      </c>
      <c r="K257" s="85" t="e">
        <f>VLOOKUP(K$1,EMD_Returns!$B:$XFD,MATCH('Headline Attribution'!$B257,EMD_Returns!$32:$32,0)-1,FALSE)/100</f>
        <v>#N/A</v>
      </c>
      <c r="L257" s="2">
        <f t="shared" si="237"/>
        <v>0</v>
      </c>
      <c r="M257" s="2" t="e">
        <f t="shared" si="238"/>
        <v>#N/A</v>
      </c>
      <c r="N257" s="2" t="e">
        <f t="shared" si="239"/>
        <v>#N/A</v>
      </c>
      <c r="O257" s="2" t="e">
        <f t="array" ref="O257">(PRODUCT($J$2:J257+1))-1</f>
        <v>#N/A</v>
      </c>
      <c r="P257" s="2" t="e">
        <f t="array" ref="P257">(PRODUCT($K$2:K257+1))-1</f>
        <v>#N/A</v>
      </c>
      <c r="Q257" s="69" t="e">
        <f t="shared" si="240"/>
        <v>#N/A</v>
      </c>
      <c r="R257" s="69" t="e">
        <f t="shared" si="241"/>
        <v>#N/A</v>
      </c>
      <c r="T257" s="3" t="e">
        <f t="shared" si="184"/>
        <v>#N/A</v>
      </c>
      <c r="U257" s="70" t="e">
        <f>VLOOKUP(U$1,Market_Values!B:XFD,MATCH('Headline Attribution'!$B257,EMD_Returns!$8:$8,0)-1,FALSE)</f>
        <v>#N/A</v>
      </c>
      <c r="V257" s="70" t="e">
        <f>VLOOKUP(V$1,Market_Values!$B:$XFD,MATCH('Headline Attribution'!$B257,EMD_Returns!$8:$8,0)-1,FALSE)</f>
        <v>#N/A</v>
      </c>
      <c r="W257" s="70" t="e">
        <f>VLOOKUP(W$1,Market_Values!$B:$XFD,MATCH('Headline Attribution'!$B257,EMD_Returns!$8:$8,0)-1,FALSE)</f>
        <v>#N/A</v>
      </c>
      <c r="X257" s="70" t="e">
        <f>VLOOKUP(X$1,Market_Values!$B:$XFD,MATCH('Headline Attribution'!$B257,EMD_Returns!$8:$8,0)-1,FALSE)</f>
        <v>#N/A</v>
      </c>
      <c r="Y257" s="70"/>
      <c r="Z257" s="71"/>
      <c r="AA257" s="3" t="e">
        <f t="shared" si="185"/>
        <v>#N/A</v>
      </c>
      <c r="AB257" s="72" t="e">
        <f t="shared" si="208"/>
        <v>#N/A</v>
      </c>
      <c r="AC257" s="72" t="e">
        <f t="shared" si="209"/>
        <v>#N/A</v>
      </c>
      <c r="AD257" s="72" t="e">
        <f t="shared" si="210"/>
        <v>#N/A</v>
      </c>
      <c r="AE257" s="72" t="e">
        <f t="shared" si="211"/>
        <v>#N/A</v>
      </c>
      <c r="AF257" s="72"/>
      <c r="AG257" s="2"/>
      <c r="AH257" s="9" t="e">
        <f t="shared" si="186"/>
        <v>#N/A</v>
      </c>
      <c r="AI257" s="2" t="e">
        <f t="array" ref="AI257">PRODUCT(AB$2:AB257+1)-1</f>
        <v>#N/A</v>
      </c>
      <c r="AJ257" s="2" t="e">
        <f t="array" ref="AJ257">PRODUCT($AC$2:AC257+1)-1</f>
        <v>#N/A</v>
      </c>
      <c r="AK257" s="2" t="e" cm="1">
        <f t="array" ref="AK257">PRODUCT($AD$119:AD257+1)-1</f>
        <v>#N/A</v>
      </c>
      <c r="AL257" s="2" t="e">
        <f t="array" ref="AL257">PRODUCT(AE$2:AE257+1)-1</f>
        <v>#N/A</v>
      </c>
      <c r="AM257" s="2"/>
      <c r="AN257" s="2"/>
      <c r="AO257" s="3" t="e">
        <f t="shared" si="187"/>
        <v>#N/A</v>
      </c>
      <c r="AP257" s="2" t="e">
        <f t="shared" si="212"/>
        <v>#N/A</v>
      </c>
      <c r="AQ257" s="2">
        <f t="shared" si="188"/>
        <v>0</v>
      </c>
      <c r="AR257" s="2" t="e">
        <f t="shared" si="213"/>
        <v>#N/A</v>
      </c>
      <c r="AS257" s="2" t="e">
        <f t="shared" si="242"/>
        <v>#N/A</v>
      </c>
      <c r="AT257" s="2" t="e">
        <f t="array" ref="AT257">PRODUCT($AP$2:AP257+1)-1</f>
        <v>#N/A</v>
      </c>
      <c r="AU257" s="2" t="e">
        <f t="shared" si="189"/>
        <v>#N/A</v>
      </c>
      <c r="AV257" s="69" t="e">
        <f t="shared" si="243"/>
        <v>#N/A</v>
      </c>
      <c r="AW257" s="69" t="e">
        <f t="shared" si="190"/>
        <v>#N/A</v>
      </c>
      <c r="AX257" s="2"/>
      <c r="AY257" s="2" t="e">
        <f t="shared" si="222"/>
        <v>#N/A</v>
      </c>
      <c r="AZ257" s="2" t="e">
        <f t="shared" si="223"/>
        <v>#N/A</v>
      </c>
      <c r="BA257" s="2" t="e">
        <f t="shared" si="244"/>
        <v>#N/A</v>
      </c>
      <c r="BB257" s="2" t="e">
        <f t="shared" si="224"/>
        <v>#N/A</v>
      </c>
      <c r="BC257" s="2"/>
      <c r="BD257" s="78" t="e">
        <f t="shared" si="191"/>
        <v>#N/A</v>
      </c>
      <c r="BE257" s="2" t="e">
        <f t="shared" si="225"/>
        <v>#N/A</v>
      </c>
      <c r="BF257" s="72" t="e">
        <f t="shared" si="214"/>
        <v>#N/A</v>
      </c>
      <c r="BG257" s="2" t="e" cm="1">
        <f t="array" ref="BG257">(PRODUCT(BF$2:BF257+1))-1</f>
        <v>#N/A</v>
      </c>
      <c r="BH257" s="72" t="e">
        <f t="shared" si="215"/>
        <v>#N/A</v>
      </c>
      <c r="BI257" s="73" t="e">
        <f t="shared" si="216"/>
        <v>#N/A</v>
      </c>
      <c r="BJ257" s="74" t="e">
        <f>SUM($BI$2:BI257)</f>
        <v>#N/A</v>
      </c>
      <c r="BK257" s="72" t="e">
        <f t="shared" si="192"/>
        <v>#N/A</v>
      </c>
      <c r="BL257" s="2" t="e">
        <f>SUM($BK$2:BK257)</f>
        <v>#N/A</v>
      </c>
      <c r="BM257" s="2"/>
      <c r="BN257" s="79" t="e">
        <f t="shared" si="193"/>
        <v>#N/A</v>
      </c>
      <c r="BO257" s="2" t="e">
        <f t="array" ref="BO257">(PRODUCT(AB$2:AB257+1)-1)-(PRODUCT($K$2:$K257+1)-1)</f>
        <v>#N/A</v>
      </c>
      <c r="BP257" s="2" t="e">
        <f t="array" ref="BP257">AJ257-(PRODUCT($K$2:K257+1)-1)</f>
        <v>#N/A</v>
      </c>
      <c r="BQ257" s="2" t="e" cm="1">
        <f t="array" ref="BQ257">AK257-(PRODUCT($L$2:L257+1)-1)</f>
        <v>#N/A</v>
      </c>
      <c r="BR257" s="2" t="e">
        <f t="array" ref="BR257">(PRODUCT(AE$2:AE257+1)-1)-(PRODUCT($K$2:$K257+1)-1)</f>
        <v>#N/A</v>
      </c>
      <c r="BS257" s="2"/>
      <c r="BT257" s="3" t="e">
        <f t="shared" si="194"/>
        <v>#N/A</v>
      </c>
      <c r="BU257" s="2" t="e">
        <f t="shared" si="195"/>
        <v>#N/A</v>
      </c>
      <c r="BV257" s="2" t="e">
        <f t="shared" si="196"/>
        <v>#N/A</v>
      </c>
      <c r="BW257" s="2" t="e" cm="1">
        <f t="array" ref="BW257">PRODUCT($BU$2:BU257+1)-1</f>
        <v>#N/A</v>
      </c>
      <c r="BX257" s="2" t="e">
        <f t="array" ref="BX257">BW257-(PRODUCT($K$2:K257+1)-1)</f>
        <v>#N/A</v>
      </c>
      <c r="BY257" s="2" t="e">
        <f t="shared" si="197"/>
        <v>#N/A</v>
      </c>
      <c r="BZ257" s="2"/>
      <c r="CC257" s="3">
        <v>45007</v>
      </c>
      <c r="CD257" s="2">
        <v>-6.9158894510082999E-3</v>
      </c>
      <c r="CE257" s="2">
        <v>-3.66040237335374E-3</v>
      </c>
      <c r="CF257" s="2" t="e">
        <f>NA()</f>
        <v>#N/A</v>
      </c>
      <c r="CG257" s="2">
        <v>-7.407122097938249E-3</v>
      </c>
      <c r="CH257" s="2">
        <v>-7.6528910180280185E-3</v>
      </c>
      <c r="CJ257" s="9">
        <f t="shared" si="198"/>
        <v>45007</v>
      </c>
      <c r="CK257" s="2">
        <f t="array" ref="CK257">PRODUCT(CD$2:CD257+1)-1</f>
        <v>-2.8609799561525318E-2</v>
      </c>
      <c r="CL257" s="2">
        <f t="array" ref="CL257">PRODUCT(CE$2:CE257+1)-1</f>
        <v>-1.6437141084716389E-2</v>
      </c>
      <c r="CM257" s="2"/>
      <c r="CN257" s="2">
        <f t="array" ref="CN257">PRODUCT(CG$2:CG257+1)-1</f>
        <v>-7.4869995966927116E-2</v>
      </c>
      <c r="CO257" s="2">
        <f t="array" ref="CO257">PRODUCT(CH$2:CH257+1)-1</f>
        <v>-9.2154005515571402E-2</v>
      </c>
      <c r="CQ257" s="9">
        <f t="shared" si="199"/>
        <v>45007</v>
      </c>
      <c r="CR257" s="72">
        <f t="shared" si="200"/>
        <v>6.3544205954046085E-2</v>
      </c>
      <c r="CS257" s="72">
        <f t="shared" si="201"/>
        <v>7.5716864430855013E-2</v>
      </c>
      <c r="CT257" s="72"/>
      <c r="CU257" s="72">
        <f t="shared" si="202"/>
        <v>1.7284009548644286E-2</v>
      </c>
      <c r="CV257" s="72"/>
      <c r="CW257" s="3">
        <f t="shared" si="203"/>
        <v>45007</v>
      </c>
      <c r="CX257" s="75">
        <f t="shared" si="217"/>
        <v>92.17938091223894</v>
      </c>
      <c r="CY257" s="75">
        <f t="shared" si="218"/>
        <v>90.385172809483095</v>
      </c>
      <c r="CZ257" s="75">
        <f t="shared" si="219"/>
        <v>101.98506906275185</v>
      </c>
      <c r="DA257" s="72">
        <f>(CZ257/MAX($CZ$2:CZ257))-1</f>
        <v>-1.0582483061761794E-3</v>
      </c>
      <c r="DC257" s="3">
        <f t="shared" si="204"/>
        <v>45007</v>
      </c>
      <c r="DD257" s="2">
        <f t="shared" si="205"/>
        <v>7.3700156701971865E-4</v>
      </c>
      <c r="DE257" s="2">
        <f t="shared" si="206"/>
        <v>3.9924886446742781E-3</v>
      </c>
      <c r="DF257" s="2" t="e">
        <f>NA()</f>
        <v>#N/A</v>
      </c>
      <c r="DG257" s="2">
        <f t="shared" si="207"/>
        <v>2.4576892008976951E-4</v>
      </c>
      <c r="DH257" s="69"/>
      <c r="DI257" s="3">
        <f t="shared" si="245"/>
        <v>45007</v>
      </c>
      <c r="DJ257" s="2">
        <f t="shared" si="246"/>
        <v>4.8621927473483366E-2</v>
      </c>
      <c r="DK257" s="2">
        <f t="shared" si="247"/>
        <v>4.7469451046680267E-2</v>
      </c>
      <c r="DL257" s="2" t="e">
        <f>NA()</f>
        <v>#N/A</v>
      </c>
      <c r="DM257" s="2">
        <f t="shared" si="248"/>
        <v>1.117028784127376E-2</v>
      </c>
      <c r="DO257" s="2">
        <f t="shared" si="220"/>
        <v>1.177097363856096E-2</v>
      </c>
      <c r="DP257" s="72">
        <f t="shared" si="221"/>
        <v>2.4576892008976951E-4</v>
      </c>
      <c r="DQ257" s="72">
        <v>1.0999999999999999E-2</v>
      </c>
      <c r="DR257" s="72">
        <f t="shared" si="226"/>
        <v>2.2967158061854015E-4</v>
      </c>
      <c r="DS257" s="2" cm="1">
        <f t="array" ref="DS257">PRODUCT($DR$68:DR257+1)-1</f>
        <v>9.0069948237418984E-3</v>
      </c>
      <c r="DT257" s="2" cm="1">
        <f t="array" ref="DT257">PRODUCT($DP$68:DP257+1)-1</f>
        <v>1.0174280675999903E-2</v>
      </c>
      <c r="DU257" s="72">
        <f>DS257-MAX($DS$68:DS257)</f>
        <v>-9.8674581447699694E-4</v>
      </c>
    </row>
    <row r="258" spans="1:125" x14ac:dyDescent="0.3">
      <c r="A258" s="3" t="e">
        <f t="shared" si="236"/>
        <v>#N/A</v>
      </c>
      <c r="B258" s="47" t="e">
        <f>NA()</f>
        <v>#N/A</v>
      </c>
      <c r="C258" s="2" t="e">
        <f>VLOOKUP(C$1,EMD_Returns!$B:$XFD,MATCH('Headline Attribution'!$B258,EMD_Returns!$8:$8,0)-1,FALSE)/100</f>
        <v>#N/A</v>
      </c>
      <c r="D258" s="2" t="e">
        <f>VLOOKUP(D$1,EMD_Returns!$B:$XFD,MATCH('Headline Attribution'!$B258,EMD_Returns!$8:$8,0)-1,FALSE)/100</f>
        <v>#N/A</v>
      </c>
      <c r="E258" s="2" t="e">
        <f>VLOOKUP(E$1,EMD_Returns!$B:$XFD,MATCH('Headline Attribution'!$B258,EMD_Returns!$8:$8,0)-1,FALSE)/100</f>
        <v>#N/A</v>
      </c>
      <c r="F258" s="2" t="e">
        <f>VLOOKUP(F$1,EMD_Returns!$B:$XFD,MATCH('Headline Attribution'!$B258,EMD_Returns!$8:$8,0)-1,FALSE)/100</f>
        <v>#N/A</v>
      </c>
      <c r="G258" s="2"/>
      <c r="I258" s="9" t="e">
        <f t="shared" ref="I258:I323" si="249">A258</f>
        <v>#N/A</v>
      </c>
      <c r="J258" s="2" t="e">
        <f>VLOOKUP(J$1,EMD_Returns!$B:$XFD,MATCH('Headline Attribution'!$B258,EMD_Returns!$8:$8,0)-1,FALSE)/100</f>
        <v>#N/A</v>
      </c>
      <c r="K258" s="85" t="e">
        <f>VLOOKUP(K$1,EMD_Returns!$B:$XFD,MATCH('Headline Attribution'!$B258,EMD_Returns!$32:$32,0)-1,FALSE)/100</f>
        <v>#N/A</v>
      </c>
      <c r="L258" s="2">
        <f t="shared" si="237"/>
        <v>0</v>
      </c>
      <c r="M258" s="2" t="e">
        <f t="shared" si="238"/>
        <v>#N/A</v>
      </c>
      <c r="N258" s="2" t="e">
        <f t="shared" si="239"/>
        <v>#N/A</v>
      </c>
      <c r="O258" s="2" t="e">
        <f t="array" ref="O258">(PRODUCT($J$2:J258+1))-1</f>
        <v>#N/A</v>
      </c>
      <c r="P258" s="2" t="e">
        <f t="array" ref="P258">(PRODUCT($K$2:K258+1))-1</f>
        <v>#N/A</v>
      </c>
      <c r="Q258" s="69" t="e">
        <f t="shared" si="240"/>
        <v>#N/A</v>
      </c>
      <c r="R258" s="69" t="e">
        <f t="shared" si="241"/>
        <v>#N/A</v>
      </c>
      <c r="T258" s="3" t="e">
        <f t="shared" ref="T258:T323" si="250">A258</f>
        <v>#N/A</v>
      </c>
      <c r="U258" s="70" t="e">
        <f>VLOOKUP(U$1,Market_Values!B:XFD,MATCH('Headline Attribution'!$B258,EMD_Returns!$8:$8,0)-1,FALSE)</f>
        <v>#N/A</v>
      </c>
      <c r="V258" s="70" t="e">
        <f>VLOOKUP(V$1,Market_Values!$B:$XFD,MATCH('Headline Attribution'!$B258,EMD_Returns!$8:$8,0)-1,FALSE)</f>
        <v>#N/A</v>
      </c>
      <c r="W258" s="70" t="e">
        <f>VLOOKUP(W$1,Market_Values!$B:$XFD,MATCH('Headline Attribution'!$B258,EMD_Returns!$8:$8,0)-1,FALSE)</f>
        <v>#N/A</v>
      </c>
      <c r="X258" s="70" t="e">
        <f>VLOOKUP(X$1,Market_Values!$B:$XFD,MATCH('Headline Attribution'!$B258,EMD_Returns!$8:$8,0)-1,FALSE)</f>
        <v>#N/A</v>
      </c>
      <c r="Y258" s="70"/>
      <c r="Z258" s="71"/>
      <c r="AA258" s="3" t="e">
        <f t="shared" ref="AA258:AA323" si="251">A258</f>
        <v>#N/A</v>
      </c>
      <c r="AB258" s="72" t="e">
        <f t="shared" si="208"/>
        <v>#N/A</v>
      </c>
      <c r="AC258" s="72" t="e">
        <f t="shared" si="209"/>
        <v>#N/A</v>
      </c>
      <c r="AD258" s="72" t="e">
        <f t="shared" si="210"/>
        <v>#N/A</v>
      </c>
      <c r="AE258" s="72" t="e">
        <f t="shared" si="211"/>
        <v>#N/A</v>
      </c>
      <c r="AF258" s="72"/>
      <c r="AG258" s="2"/>
      <c r="AH258" s="9" t="e">
        <f t="shared" ref="AH258:AH323" si="252">AA258</f>
        <v>#N/A</v>
      </c>
      <c r="AI258" s="2" t="e">
        <f t="array" ref="AI258">PRODUCT(AB$2:AB258+1)-1</f>
        <v>#N/A</v>
      </c>
      <c r="AJ258" s="2" t="e">
        <f t="array" ref="AJ258">PRODUCT($AC$2:AC258+1)-1</f>
        <v>#N/A</v>
      </c>
      <c r="AK258" s="2" t="e" cm="1">
        <f t="array" ref="AK258">PRODUCT($AD$119:AD258+1)-1</f>
        <v>#N/A</v>
      </c>
      <c r="AL258" s="2" t="e">
        <f t="array" ref="AL258">PRODUCT(AE$2:AE258+1)-1</f>
        <v>#N/A</v>
      </c>
      <c r="AM258" s="2"/>
      <c r="AN258" s="2"/>
      <c r="AO258" s="3" t="e">
        <f t="shared" ref="AO258:AO323" si="253">A258</f>
        <v>#N/A</v>
      </c>
      <c r="AP258" s="2" t="e">
        <f t="shared" si="212"/>
        <v>#N/A</v>
      </c>
      <c r="AQ258" s="2">
        <f t="shared" ref="AQ258:AQ321" si="254">IF(ISNUMBER(K258),AP258-K258,0)</f>
        <v>0</v>
      </c>
      <c r="AR258" s="2" t="e">
        <f t="shared" si="213"/>
        <v>#N/A</v>
      </c>
      <c r="AS258" s="2" t="e">
        <f t="shared" si="242"/>
        <v>#N/A</v>
      </c>
      <c r="AT258" s="2" t="e">
        <f t="array" ref="AT258">PRODUCT($AP$2:AP258+1)-1</f>
        <v>#N/A</v>
      </c>
      <c r="AU258" s="2" t="e">
        <f t="shared" ref="AU258:AU323" si="255">P258</f>
        <v>#N/A</v>
      </c>
      <c r="AV258" s="69" t="e">
        <f t="shared" si="243"/>
        <v>#N/A</v>
      </c>
      <c r="AW258" s="69" t="e">
        <f t="shared" ref="AW258:AW323" si="256">R258</f>
        <v>#N/A</v>
      </c>
      <c r="AX258" s="2"/>
      <c r="AY258" s="2" t="e">
        <f t="shared" si="222"/>
        <v>#N/A</v>
      </c>
      <c r="AZ258" s="2" t="e">
        <f t="shared" si="223"/>
        <v>#N/A</v>
      </c>
      <c r="BA258" s="2" t="e">
        <f t="shared" si="244"/>
        <v>#N/A</v>
      </c>
      <c r="BB258" s="2" t="e">
        <f t="shared" si="224"/>
        <v>#N/A</v>
      </c>
      <c r="BC258" s="2"/>
      <c r="BD258" s="78" t="e">
        <f t="shared" ref="BD258:BD323" si="257">A258</f>
        <v>#N/A</v>
      </c>
      <c r="BE258" s="2" t="e">
        <f t="shared" si="225"/>
        <v>#N/A</v>
      </c>
      <c r="BF258" s="72" t="e">
        <f t="shared" si="214"/>
        <v>#N/A</v>
      </c>
      <c r="BG258" s="2" t="e" cm="1">
        <f t="array" ref="BG258">(PRODUCT(BF$2:BF258+1))-1</f>
        <v>#N/A</v>
      </c>
      <c r="BH258" s="72" t="e">
        <f t="shared" si="215"/>
        <v>#N/A</v>
      </c>
      <c r="BI258" s="73" t="e">
        <f t="shared" si="216"/>
        <v>#N/A</v>
      </c>
      <c r="BJ258" s="74" t="e">
        <f>SUM($BI$2:BI258)</f>
        <v>#N/A</v>
      </c>
      <c r="BK258" s="72" t="e">
        <f t="shared" ref="BK258:BK323" si="258">AZ258-BE258</f>
        <v>#N/A</v>
      </c>
      <c r="BL258" s="2" t="e">
        <f>SUM($BK$2:BK258)</f>
        <v>#N/A</v>
      </c>
      <c r="BM258" s="2"/>
      <c r="BN258" s="79" t="e">
        <f t="shared" ref="BN258:BN323" si="259">A258</f>
        <v>#N/A</v>
      </c>
      <c r="BO258" s="2" t="e">
        <f t="array" ref="BO258">(PRODUCT(AB$2:AB258+1)-1)-(PRODUCT($K$2:$K258+1)-1)</f>
        <v>#N/A</v>
      </c>
      <c r="BP258" s="2" t="e">
        <f t="array" ref="BP258">AJ258-(PRODUCT($K$2:K258+1)-1)</f>
        <v>#N/A</v>
      </c>
      <c r="BQ258" s="2" t="e" cm="1">
        <f t="array" ref="BQ258">AK258-(PRODUCT($L$2:L258+1)-1)</f>
        <v>#N/A</v>
      </c>
      <c r="BR258" s="2" t="e">
        <f t="array" ref="BR258">(PRODUCT(AE$2:AE258+1)-1)-(PRODUCT($K$2:$K258+1)-1)</f>
        <v>#N/A</v>
      </c>
      <c r="BS258" s="2"/>
      <c r="BT258" s="3" t="e">
        <f t="shared" ref="BT258:BT323" si="260">A258</f>
        <v>#N/A</v>
      </c>
      <c r="BU258" s="2" t="e">
        <f t="shared" ref="BU258:BU323" si="261">D258</f>
        <v>#N/A</v>
      </c>
      <c r="BV258" s="2" t="e">
        <f t="shared" ref="BV258:BV321" si="262">BU258-K258</f>
        <v>#N/A</v>
      </c>
      <c r="BW258" s="2" t="e" cm="1">
        <f t="array" ref="BW258">PRODUCT($BU$2:BU258+1)-1</f>
        <v>#N/A</v>
      </c>
      <c r="BX258" s="2" t="e">
        <f t="array" ref="BX258">BW258-(PRODUCT($K$2:K258+1)-1)</f>
        <v>#N/A</v>
      </c>
      <c r="BY258" s="2" t="e">
        <f t="shared" ref="BY258:BY323" si="263">BV258*(100000000/SUM(U258:X258))</f>
        <v>#N/A</v>
      </c>
      <c r="BZ258" s="2"/>
      <c r="CC258" s="3">
        <v>45008</v>
      </c>
      <c r="CD258" s="2">
        <v>-1.29474371070848E-3</v>
      </c>
      <c r="CE258" s="2">
        <v>-5.9200877065335199E-4</v>
      </c>
      <c r="CF258" s="2" t="e">
        <f>NA()</f>
        <v>#N/A</v>
      </c>
      <c r="CG258" s="2">
        <v>8.3950124308532735E-4</v>
      </c>
      <c r="CH258" s="2">
        <v>7.9337865004602826E-4</v>
      </c>
      <c r="CJ258" s="9">
        <f t="shared" ref="CJ258:CJ321" si="264">CC258</f>
        <v>45008</v>
      </c>
      <c r="CK258" s="2">
        <f t="array" ref="CK258">PRODUCT(CD$2:CD258+1)-1</f>
        <v>-2.9867500914186884E-2</v>
      </c>
      <c r="CL258" s="2">
        <f t="array" ref="CL258">PRODUCT(CE$2:CE258+1)-1</f>
        <v>-1.7019418923683083E-2</v>
      </c>
      <c r="CM258" s="2"/>
      <c r="CN258" s="2">
        <f t="array" ref="CN258">PRODUCT(CG$2:CG258+1)-1</f>
        <v>-7.4093348178525864E-2</v>
      </c>
      <c r="CO258" s="2">
        <f t="array" ref="CO258">PRODUCT(CH$2:CH258+1)-1</f>
        <v>-9.1433739886017662E-2</v>
      </c>
      <c r="CQ258" s="9">
        <f t="shared" ref="CQ258:CQ321" si="265">CJ258</f>
        <v>45008</v>
      </c>
      <c r="CR258" s="72">
        <f t="shared" ref="CR258:CR321" si="266">CK258-$CO258</f>
        <v>6.1566238971830778E-2</v>
      </c>
      <c r="CS258" s="72">
        <f t="shared" ref="CS258:CS321" si="267">CL258-$CO258</f>
        <v>7.4414320962334579E-2</v>
      </c>
      <c r="CT258" s="72"/>
      <c r="CU258" s="72">
        <f t="shared" ref="CU258:CU321" si="268">CN258-$CO258</f>
        <v>1.7340391707491798E-2</v>
      </c>
      <c r="CV258" s="72"/>
      <c r="CW258" s="3">
        <f t="shared" ref="CW258:CW321" si="269">CQ258</f>
        <v>45008</v>
      </c>
      <c r="CX258" s="75">
        <f t="shared" si="217"/>
        <v>92.256765617101593</v>
      </c>
      <c r="CY258" s="75">
        <f t="shared" si="218"/>
        <v>90.456882475870856</v>
      </c>
      <c r="CZ258" s="75">
        <f t="shared" si="219"/>
        <v>101.98976914963971</v>
      </c>
      <c r="DA258" s="72">
        <f>(CZ258/MAX($CZ$2:CZ258))-1</f>
        <v>-1.0122110472712276E-3</v>
      </c>
      <c r="DC258" s="3">
        <f t="shared" ref="DC258:DC321" si="270">CC258</f>
        <v>45008</v>
      </c>
      <c r="DD258" s="2">
        <f t="shared" ref="DD258:DD321" si="271">CD258-$CH258</f>
        <v>-2.0881223607545083E-3</v>
      </c>
      <c r="DE258" s="2">
        <f t="shared" ref="DE258:DE321" si="272">CE258-$CH258</f>
        <v>-1.3853874206993804E-3</v>
      </c>
      <c r="DF258" s="2" t="e">
        <f>NA()</f>
        <v>#N/A</v>
      </c>
      <c r="DG258" s="2">
        <f t="shared" ref="DG258:DG321" si="273">CG258-$CH258</f>
        <v>4.6122593039299095E-5</v>
      </c>
      <c r="DH258" s="69"/>
      <c r="DI258" s="3">
        <f t="shared" si="245"/>
        <v>45008</v>
      </c>
      <c r="DJ258" s="2">
        <f t="shared" si="246"/>
        <v>4.8695251920217439E-2</v>
      </c>
      <c r="DK258" s="2">
        <f t="shared" si="247"/>
        <v>4.627472443837808E-2</v>
      </c>
      <c r="DL258" s="2" t="e">
        <f>NA()</f>
        <v>#N/A</v>
      </c>
      <c r="DM258" s="2">
        <f t="shared" si="248"/>
        <v>1.1181551283231797E-2</v>
      </c>
      <c r="DO258" s="2">
        <f t="shared" si="220"/>
        <v>1.1718579847175311E-2</v>
      </c>
      <c r="DP258" s="72">
        <f t="shared" si="221"/>
        <v>4.6122593039299095E-5</v>
      </c>
      <c r="DQ258" s="72">
        <v>1.0999999999999999E-2</v>
      </c>
      <c r="DR258" s="72">
        <f t="shared" si="226"/>
        <v>4.3294369287809488E-5</v>
      </c>
      <c r="DS258" s="2" cm="1">
        <f t="array" ref="DS258">PRODUCT($DR$68:DR258+1)-1</f>
        <v>9.050679145189866E-3</v>
      </c>
      <c r="DT258" s="2" cm="1">
        <f t="array" ref="DT258">PRODUCT($DP$68:DP258+1)-1</f>
        <v>1.0220872533246217E-2</v>
      </c>
      <c r="DU258" s="72">
        <f>DS258-MAX($DS$68:DS258)</f>
        <v>-9.4306149302902931E-4</v>
      </c>
    </row>
    <row r="259" spans="1:125" x14ac:dyDescent="0.3">
      <c r="A259" s="3" t="e">
        <f t="shared" si="236"/>
        <v>#N/A</v>
      </c>
      <c r="B259" s="47" t="e">
        <f>NA()</f>
        <v>#N/A</v>
      </c>
      <c r="C259" s="2" t="e">
        <f>VLOOKUP(C$1,EMD_Returns!$B:$XFD,MATCH('Headline Attribution'!$B259,EMD_Returns!$8:$8,0)-1,FALSE)/100</f>
        <v>#N/A</v>
      </c>
      <c r="D259" s="2" t="e">
        <f>VLOOKUP(D$1,EMD_Returns!$B:$XFD,MATCH('Headline Attribution'!$B259,EMD_Returns!$8:$8,0)-1,FALSE)/100</f>
        <v>#N/A</v>
      </c>
      <c r="E259" s="2" t="e">
        <f>VLOOKUP(E$1,EMD_Returns!$B:$XFD,MATCH('Headline Attribution'!$B259,EMD_Returns!$8:$8,0)-1,FALSE)/100</f>
        <v>#N/A</v>
      </c>
      <c r="F259" s="2" t="e">
        <f>VLOOKUP(F$1,EMD_Returns!$B:$XFD,MATCH('Headline Attribution'!$B259,EMD_Returns!$8:$8,0)-1,FALSE)/100</f>
        <v>#N/A</v>
      </c>
      <c r="G259" s="2"/>
      <c r="I259" s="9" t="e">
        <f t="shared" si="249"/>
        <v>#N/A</v>
      </c>
      <c r="J259" s="2" t="e">
        <f>VLOOKUP(J$1,EMD_Returns!$B:$XFD,MATCH('Headline Attribution'!$B259,EMD_Returns!$8:$8,0)-1,FALSE)/100</f>
        <v>#N/A</v>
      </c>
      <c r="K259" s="85" t="e">
        <f>VLOOKUP(K$1,EMD_Returns!$B:$XFD,MATCH('Headline Attribution'!$B259,EMD_Returns!$32:$32,0)-1,FALSE)/100</f>
        <v>#N/A</v>
      </c>
      <c r="L259" s="2">
        <f t="shared" si="237"/>
        <v>0</v>
      </c>
      <c r="M259" s="2" t="e">
        <f t="shared" si="238"/>
        <v>#N/A</v>
      </c>
      <c r="N259" s="2" t="e">
        <f t="shared" si="239"/>
        <v>#N/A</v>
      </c>
      <c r="O259" s="2" t="e">
        <f t="array" ref="O259">(PRODUCT($J$2:J259+1))-1</f>
        <v>#N/A</v>
      </c>
      <c r="P259" s="2" t="e">
        <f t="array" ref="P259">(PRODUCT($K$2:K259+1))-1</f>
        <v>#N/A</v>
      </c>
      <c r="Q259" s="69" t="e">
        <f t="shared" si="240"/>
        <v>#N/A</v>
      </c>
      <c r="R259" s="69" t="e">
        <f t="shared" si="241"/>
        <v>#N/A</v>
      </c>
      <c r="T259" s="3" t="e">
        <f t="shared" si="250"/>
        <v>#N/A</v>
      </c>
      <c r="U259" s="70" t="e">
        <f>VLOOKUP(U$1,Market_Values!B:XFD,MATCH('Headline Attribution'!$B259,EMD_Returns!$8:$8,0)-1,FALSE)</f>
        <v>#N/A</v>
      </c>
      <c r="V259" s="70" t="e">
        <f>VLOOKUP(V$1,Market_Values!$B:$XFD,MATCH('Headline Attribution'!$B259,EMD_Returns!$8:$8,0)-1,FALSE)</f>
        <v>#N/A</v>
      </c>
      <c r="W259" s="70" t="e">
        <f>VLOOKUP(W$1,Market_Values!$B:$XFD,MATCH('Headline Attribution'!$B259,EMD_Returns!$8:$8,0)-1,FALSE)</f>
        <v>#N/A</v>
      </c>
      <c r="X259" s="70" t="e">
        <f>VLOOKUP(X$1,Market_Values!$B:$XFD,MATCH('Headline Attribution'!$B259,EMD_Returns!$8:$8,0)-1,FALSE)</f>
        <v>#N/A</v>
      </c>
      <c r="Y259" s="70"/>
      <c r="Z259" s="71"/>
      <c r="AA259" s="3" t="e">
        <f t="shared" si="251"/>
        <v>#N/A</v>
      </c>
      <c r="AB259" s="72" t="e">
        <f t="shared" ref="AB259:AB323" si="274">C259</f>
        <v>#N/A</v>
      </c>
      <c r="AC259" s="72" t="e">
        <f t="shared" ref="AC259:AC323" si="275">D259</f>
        <v>#N/A</v>
      </c>
      <c r="AD259" s="72" t="e">
        <f t="shared" ref="AD259:AD323" si="276">E259</f>
        <v>#N/A</v>
      </c>
      <c r="AE259" s="72" t="e">
        <f t="shared" ref="AE259:AE323" si="277">F259</f>
        <v>#N/A</v>
      </c>
      <c r="AF259" s="72"/>
      <c r="AG259" s="2"/>
      <c r="AH259" s="9" t="e">
        <f t="shared" si="252"/>
        <v>#N/A</v>
      </c>
      <c r="AI259" s="2" t="e">
        <f t="array" ref="AI259">PRODUCT(AB$2:AB259+1)-1</f>
        <v>#N/A</v>
      </c>
      <c r="AJ259" s="2" t="e">
        <f t="array" ref="AJ259">PRODUCT($AC$2:AC259+1)-1</f>
        <v>#N/A</v>
      </c>
      <c r="AK259" s="2" t="e" cm="1">
        <f t="array" ref="AK259">PRODUCT($AD$119:AD259+1)-1</f>
        <v>#N/A</v>
      </c>
      <c r="AL259" s="2" t="e">
        <f t="array" ref="AL259">PRODUCT(AE$2:AE259+1)-1</f>
        <v>#N/A</v>
      </c>
      <c r="AM259" s="2"/>
      <c r="AN259" s="2"/>
      <c r="AO259" s="3" t="e">
        <f t="shared" si="253"/>
        <v>#N/A</v>
      </c>
      <c r="AP259" s="2" t="e">
        <f t="shared" ref="AP259:AP322" si="278">SUMPRODUCT(C259:G259,U259:Y259)/SUM(U259:X259)</f>
        <v>#N/A</v>
      </c>
      <c r="AQ259" s="2">
        <f t="shared" si="254"/>
        <v>0</v>
      </c>
      <c r="AR259" s="2" t="e">
        <f t="shared" ref="AR259:AR322" si="279">O259-P259</f>
        <v>#N/A</v>
      </c>
      <c r="AS259" s="2" t="e">
        <f t="shared" si="242"/>
        <v>#N/A</v>
      </c>
      <c r="AT259" s="2" t="e">
        <f t="array" ref="AT259">PRODUCT($AP$2:AP259+1)-1</f>
        <v>#N/A</v>
      </c>
      <c r="AU259" s="2" t="e">
        <f t="shared" si="255"/>
        <v>#N/A</v>
      </c>
      <c r="AV259" s="69" t="e">
        <f t="shared" si="243"/>
        <v>#N/A</v>
      </c>
      <c r="AW259" s="69" t="e">
        <f t="shared" si="256"/>
        <v>#N/A</v>
      </c>
      <c r="AX259" s="2"/>
      <c r="AY259" s="2" t="e">
        <f t="shared" si="222"/>
        <v>#N/A</v>
      </c>
      <c r="AZ259" s="2" t="e">
        <f t="shared" si="223"/>
        <v>#N/A</v>
      </c>
      <c r="BA259" s="2" t="e">
        <f t="shared" si="244"/>
        <v>#N/A</v>
      </c>
      <c r="BB259" s="2" t="e">
        <f t="shared" si="224"/>
        <v>#N/A</v>
      </c>
      <c r="BC259" s="2"/>
      <c r="BD259" s="78" t="e">
        <f t="shared" si="257"/>
        <v>#N/A</v>
      </c>
      <c r="BE259" s="2" t="e">
        <f t="shared" si="225"/>
        <v>#N/A</v>
      </c>
      <c r="BF259" s="72" t="e">
        <f t="shared" ref="BF259:BF322" si="280">BB259</f>
        <v>#N/A</v>
      </c>
      <c r="BG259" s="2" t="e" cm="1">
        <f t="array" ref="BG259">(PRODUCT(BF$2:BF259+1))-1</f>
        <v>#N/A</v>
      </c>
      <c r="BH259" s="72" t="e">
        <f t="shared" ref="BH259:BH322" si="281">M259-BG259</f>
        <v>#N/A</v>
      </c>
      <c r="BI259" s="73" t="e">
        <f t="shared" ref="BI259:BI322" si="282">AQ259*SUM(U259:Y259)</f>
        <v>#N/A</v>
      </c>
      <c r="BJ259" s="74" t="e">
        <f>SUM($BI$2:BI259)</f>
        <v>#N/A</v>
      </c>
      <c r="BK259" s="72" t="e">
        <f t="shared" si="258"/>
        <v>#N/A</v>
      </c>
      <c r="BL259" s="2" t="e">
        <f>SUM($BK$2:BK259)</f>
        <v>#N/A</v>
      </c>
      <c r="BM259" s="2"/>
      <c r="BN259" s="79" t="e">
        <f t="shared" si="259"/>
        <v>#N/A</v>
      </c>
      <c r="BO259" s="2" t="e">
        <f t="array" ref="BO259">(PRODUCT(AB$2:AB259+1)-1)-(PRODUCT($K$2:$K259+1)-1)</f>
        <v>#N/A</v>
      </c>
      <c r="BP259" s="2" t="e">
        <f t="array" ref="BP259">AJ259-(PRODUCT($K$2:K259+1)-1)</f>
        <v>#N/A</v>
      </c>
      <c r="BQ259" s="2" t="e" cm="1">
        <f t="array" ref="BQ259">AK259-(PRODUCT($L$2:L259+1)-1)</f>
        <v>#N/A</v>
      </c>
      <c r="BR259" s="2" t="e">
        <f t="array" ref="BR259">(PRODUCT(AE$2:AE259+1)-1)-(PRODUCT($K$2:$K259+1)-1)</f>
        <v>#N/A</v>
      </c>
      <c r="BS259" s="2"/>
      <c r="BT259" s="3" t="e">
        <f t="shared" si="260"/>
        <v>#N/A</v>
      </c>
      <c r="BU259" s="2" t="e">
        <f t="shared" si="261"/>
        <v>#N/A</v>
      </c>
      <c r="BV259" s="2" t="e">
        <f t="shared" si="262"/>
        <v>#N/A</v>
      </c>
      <c r="BW259" s="2" t="e" cm="1">
        <f t="array" ref="BW259">PRODUCT($BU$2:BU259+1)-1</f>
        <v>#N/A</v>
      </c>
      <c r="BX259" s="2" t="e">
        <f t="array" ref="BX259">BW259-(PRODUCT($K$2:K259+1)-1)</f>
        <v>#N/A</v>
      </c>
      <c r="BY259" s="2" t="e">
        <f t="shared" si="263"/>
        <v>#N/A</v>
      </c>
      <c r="BZ259" s="2"/>
      <c r="CC259" s="3">
        <v>45009</v>
      </c>
      <c r="CD259" s="2">
        <v>-6.8712830177652994E-3</v>
      </c>
      <c r="CE259" s="2">
        <v>-3.3756589063937997E-4</v>
      </c>
      <c r="CF259" s="2" t="e">
        <f>NA()</f>
        <v>#N/A</v>
      </c>
      <c r="CG259" s="2">
        <v>-2.1230379227419839E-3</v>
      </c>
      <c r="CH259" s="2">
        <v>4.0309306747143836E-5</v>
      </c>
      <c r="CJ259" s="9">
        <f t="shared" si="264"/>
        <v>45009</v>
      </c>
      <c r="CK259" s="2">
        <f t="array" ref="CK259">PRODUCT(CD$2:CD259+1)-1</f>
        <v>-3.6533555880137403E-2</v>
      </c>
      <c r="CL259" s="2">
        <f t="array" ref="CL259">PRODUCT(CE$2:CE259+1)-1</f>
        <v>-1.7351239639015303E-2</v>
      </c>
      <c r="CM259" s="2"/>
      <c r="CN259" s="2">
        <f t="array" ref="CN259">PRODUCT(CG$2:CG259+1)-1</f>
        <v>-7.6059083113261816E-2</v>
      </c>
      <c r="CO259" s="2">
        <f t="array" ref="CO259">PRODUCT(CH$2:CH259+1)-1</f>
        <v>-9.1397116209938623E-2</v>
      </c>
      <c r="CQ259" s="9">
        <f t="shared" si="265"/>
        <v>45009</v>
      </c>
      <c r="CR259" s="72">
        <f t="shared" si="266"/>
        <v>5.486356032980122E-2</v>
      </c>
      <c r="CS259" s="72">
        <f t="shared" si="267"/>
        <v>7.4045876570923319E-2</v>
      </c>
      <c r="CT259" s="72"/>
      <c r="CU259" s="72">
        <f t="shared" si="268"/>
        <v>1.5338033096676806E-2</v>
      </c>
      <c r="CV259" s="72"/>
      <c r="CW259" s="3">
        <f t="shared" si="269"/>
        <v>45009</v>
      </c>
      <c r="CX259" s="75">
        <f t="shared" ref="CX259:CX322" si="283">(CG259+1)*CX258</f>
        <v>92.060901005066967</v>
      </c>
      <c r="CY259" s="75">
        <f t="shared" ref="CY259:CY322" si="284">(CH259+1)*CY258</f>
        <v>90.460528730093969</v>
      </c>
      <c r="CZ259" s="75">
        <f t="shared" ref="CZ259:CZ322" si="285">(CX259/$CX$2)/(CY259/$CY$2)*100</f>
        <v>101.76913875857171</v>
      </c>
      <c r="DA259" s="72">
        <f>(CZ259/MAX($CZ$2:CZ259))-1</f>
        <v>-3.1732814015478228E-3</v>
      </c>
      <c r="DC259" s="3">
        <f t="shared" si="270"/>
        <v>45009</v>
      </c>
      <c r="DD259" s="2">
        <f t="shared" si="271"/>
        <v>-6.9115923245124432E-3</v>
      </c>
      <c r="DE259" s="2">
        <f t="shared" si="272"/>
        <v>-3.778751973865238E-4</v>
      </c>
      <c r="DF259" s="2" t="e">
        <f>NA()</f>
        <v>#N/A</v>
      </c>
      <c r="DG259" s="2">
        <f t="shared" si="273"/>
        <v>-2.1633472294891277E-3</v>
      </c>
      <c r="DH259" s="69"/>
      <c r="DI259" s="3">
        <f t="shared" si="245"/>
        <v>45009</v>
      </c>
      <c r="DJ259" s="2">
        <f t="shared" si="246"/>
        <v>5.4127815215867056E-2</v>
      </c>
      <c r="DK259" s="2">
        <f t="shared" si="247"/>
        <v>4.65061706907762E-2</v>
      </c>
      <c r="DL259" s="2" t="e">
        <f>NA()</f>
        <v>#N/A</v>
      </c>
      <c r="DM259" s="2">
        <f t="shared" si="248"/>
        <v>1.3669735417893932E-2</v>
      </c>
      <c r="DO259" s="2">
        <f t="shared" si="220"/>
        <v>1.2511968743608952E-2</v>
      </c>
      <c r="DP259" s="72">
        <f t="shared" si="221"/>
        <v>-2.1633472294891277E-3</v>
      </c>
      <c r="DQ259" s="72">
        <v>1.0999999999999999E-2</v>
      </c>
      <c r="DR259" s="72">
        <f t="shared" si="226"/>
        <v>-1.901924470242598E-3</v>
      </c>
      <c r="DS259" s="2" cm="1">
        <f t="array" ref="DS259">PRODUCT($DR$68:DR259+1)-1</f>
        <v>7.1315409668086804E-3</v>
      </c>
      <c r="DT259" s="2" cm="1">
        <f t="array" ref="DT259">PRODUCT($DP$68:DP259+1)-1</f>
        <v>8.0354140074794245E-3</v>
      </c>
      <c r="DU259" s="72">
        <f>DS259-MAX($DS$68:DS259)</f>
        <v>-2.8621996714102149E-3</v>
      </c>
    </row>
    <row r="260" spans="1:125" x14ac:dyDescent="0.3">
      <c r="A260" s="3" t="e">
        <f t="shared" si="236"/>
        <v>#N/A</v>
      </c>
      <c r="B260" s="47" t="e">
        <f>NA()</f>
        <v>#N/A</v>
      </c>
      <c r="C260" s="2" t="e">
        <f>VLOOKUP(C$1,EMD_Returns!$B:$XFD,MATCH('Headline Attribution'!$B260,EMD_Returns!$8:$8,0)-1,FALSE)/100</f>
        <v>#N/A</v>
      </c>
      <c r="D260" s="2" t="e">
        <f>VLOOKUP(D$1,EMD_Returns!$B:$XFD,MATCH('Headline Attribution'!$B260,EMD_Returns!$8:$8,0)-1,FALSE)/100</f>
        <v>#N/A</v>
      </c>
      <c r="E260" s="2" t="e">
        <f>VLOOKUP(E$1,EMD_Returns!$B:$XFD,MATCH('Headline Attribution'!$B260,EMD_Returns!$8:$8,0)-1,FALSE)/100</f>
        <v>#N/A</v>
      </c>
      <c r="F260" s="2" t="e">
        <f>VLOOKUP(F$1,EMD_Returns!$B:$XFD,MATCH('Headline Attribution'!$B260,EMD_Returns!$8:$8,0)-1,FALSE)/100</f>
        <v>#N/A</v>
      </c>
      <c r="G260" s="2"/>
      <c r="I260" s="9" t="e">
        <f t="shared" si="249"/>
        <v>#N/A</v>
      </c>
      <c r="J260" s="2" t="e">
        <f>VLOOKUP(J$1,EMD_Returns!$B:$XFD,MATCH('Headline Attribution'!$B260,EMD_Returns!$8:$8,0)-1,FALSE)/100</f>
        <v>#N/A</v>
      </c>
      <c r="K260" s="85" t="e">
        <f>VLOOKUP(K$1,EMD_Returns!$B:$XFD,MATCH('Headline Attribution'!$B260,EMD_Returns!$32:$32,0)-1,FALSE)/100</f>
        <v>#N/A</v>
      </c>
      <c r="L260" s="2">
        <f t="shared" si="237"/>
        <v>0</v>
      </c>
      <c r="M260" s="2" t="e">
        <f t="shared" si="238"/>
        <v>#N/A</v>
      </c>
      <c r="N260" s="2" t="e">
        <f t="shared" si="239"/>
        <v>#N/A</v>
      </c>
      <c r="O260" s="2" t="e">
        <f t="array" ref="O260">(PRODUCT($J$2:J260+1))-1</f>
        <v>#N/A</v>
      </c>
      <c r="P260" s="2" t="e">
        <f t="array" ref="P260">(PRODUCT($K$2:K260+1))-1</f>
        <v>#N/A</v>
      </c>
      <c r="Q260" s="69" t="e">
        <f t="shared" si="240"/>
        <v>#N/A</v>
      </c>
      <c r="R260" s="69" t="e">
        <f t="shared" si="241"/>
        <v>#N/A</v>
      </c>
      <c r="T260" s="3" t="e">
        <f t="shared" si="250"/>
        <v>#N/A</v>
      </c>
      <c r="U260" s="70" t="e">
        <f>VLOOKUP(U$1,Market_Values!B:XFD,MATCH('Headline Attribution'!$B260,EMD_Returns!$8:$8,0)-1,FALSE)</f>
        <v>#N/A</v>
      </c>
      <c r="V260" s="70" t="e">
        <f>VLOOKUP(V$1,Market_Values!$B:$XFD,MATCH('Headline Attribution'!$B260,EMD_Returns!$8:$8,0)-1,FALSE)</f>
        <v>#N/A</v>
      </c>
      <c r="W260" s="70" t="e">
        <f>VLOOKUP(W$1,Market_Values!$B:$XFD,MATCH('Headline Attribution'!$B260,EMD_Returns!$8:$8,0)-1,FALSE)</f>
        <v>#N/A</v>
      </c>
      <c r="X260" s="70" t="e">
        <f>VLOOKUP(X$1,Market_Values!$B:$XFD,MATCH('Headline Attribution'!$B260,EMD_Returns!$8:$8,0)-1,FALSE)</f>
        <v>#N/A</v>
      </c>
      <c r="Y260" s="70"/>
      <c r="Z260" s="71"/>
      <c r="AA260" s="3" t="e">
        <f t="shared" si="251"/>
        <v>#N/A</v>
      </c>
      <c r="AB260" s="72" t="e">
        <f t="shared" si="274"/>
        <v>#N/A</v>
      </c>
      <c r="AC260" s="72" t="e">
        <f t="shared" si="275"/>
        <v>#N/A</v>
      </c>
      <c r="AD260" s="72" t="e">
        <f t="shared" si="276"/>
        <v>#N/A</v>
      </c>
      <c r="AE260" s="72" t="e">
        <f t="shared" si="277"/>
        <v>#N/A</v>
      </c>
      <c r="AF260" s="72"/>
      <c r="AG260" s="2"/>
      <c r="AH260" s="9" t="e">
        <f t="shared" si="252"/>
        <v>#N/A</v>
      </c>
      <c r="AI260" s="2" t="e">
        <f t="array" ref="AI260">PRODUCT(AB$2:AB260+1)-1</f>
        <v>#N/A</v>
      </c>
      <c r="AJ260" s="2" t="e">
        <f t="array" ref="AJ260">PRODUCT($AC$2:AC260+1)-1</f>
        <v>#N/A</v>
      </c>
      <c r="AK260" s="2" t="e" cm="1">
        <f t="array" ref="AK260">PRODUCT($AD$119:AD260+1)-1</f>
        <v>#N/A</v>
      </c>
      <c r="AL260" s="2" t="e">
        <f t="array" ref="AL260">PRODUCT(AE$2:AE260+1)-1</f>
        <v>#N/A</v>
      </c>
      <c r="AM260" s="2"/>
      <c r="AN260" s="2"/>
      <c r="AO260" s="3" t="e">
        <f t="shared" si="253"/>
        <v>#N/A</v>
      </c>
      <c r="AP260" s="2" t="e">
        <f t="shared" si="278"/>
        <v>#N/A</v>
      </c>
      <c r="AQ260" s="2">
        <f t="shared" si="254"/>
        <v>0</v>
      </c>
      <c r="AR260" s="2" t="e">
        <f t="shared" si="279"/>
        <v>#N/A</v>
      </c>
      <c r="AS260" s="2" t="e">
        <f t="shared" si="242"/>
        <v>#N/A</v>
      </c>
      <c r="AT260" s="2" t="e">
        <f t="array" ref="AT260">PRODUCT($AP$2:AP260+1)-1</f>
        <v>#N/A</v>
      </c>
      <c r="AU260" s="2" t="e">
        <f t="shared" si="255"/>
        <v>#N/A</v>
      </c>
      <c r="AV260" s="69" t="e">
        <f t="shared" si="243"/>
        <v>#N/A</v>
      </c>
      <c r="AW260" s="69" t="e">
        <f t="shared" si="256"/>
        <v>#N/A</v>
      </c>
      <c r="AX260" s="2"/>
      <c r="AY260" s="2" t="e">
        <f t="shared" si="222"/>
        <v>#N/A</v>
      </c>
      <c r="AZ260" s="2" t="e">
        <f t="shared" si="223"/>
        <v>#N/A</v>
      </c>
      <c r="BA260" s="2" t="e">
        <f t="shared" si="244"/>
        <v>#N/A</v>
      </c>
      <c r="BB260" s="2" t="e">
        <f t="shared" si="224"/>
        <v>#N/A</v>
      </c>
      <c r="BC260" s="2"/>
      <c r="BD260" s="78" t="e">
        <f t="shared" si="257"/>
        <v>#N/A</v>
      </c>
      <c r="BE260" s="2" t="e">
        <f t="shared" si="225"/>
        <v>#N/A</v>
      </c>
      <c r="BF260" s="72" t="e">
        <f t="shared" si="280"/>
        <v>#N/A</v>
      </c>
      <c r="BG260" s="2" t="e" cm="1">
        <f t="array" ref="BG260">(PRODUCT(BF$2:BF260+1))-1</f>
        <v>#N/A</v>
      </c>
      <c r="BH260" s="72" t="e">
        <f t="shared" si="281"/>
        <v>#N/A</v>
      </c>
      <c r="BI260" s="73" t="e">
        <f t="shared" si="282"/>
        <v>#N/A</v>
      </c>
      <c r="BJ260" s="74" t="e">
        <f>SUM($BI$2:BI260)</f>
        <v>#N/A</v>
      </c>
      <c r="BK260" s="72" t="e">
        <f t="shared" si="258"/>
        <v>#N/A</v>
      </c>
      <c r="BL260" s="2" t="e">
        <f>SUM($BK$2:BK260)</f>
        <v>#N/A</v>
      </c>
      <c r="BM260" s="2"/>
      <c r="BN260" s="79" t="e">
        <f t="shared" si="259"/>
        <v>#N/A</v>
      </c>
      <c r="BO260" s="2" t="e">
        <f t="array" ref="BO260">(PRODUCT(AB$2:AB260+1)-1)-(PRODUCT($K$2:$K260+1)-1)</f>
        <v>#N/A</v>
      </c>
      <c r="BP260" s="2" t="e">
        <f t="array" ref="BP260">AJ260-(PRODUCT($K$2:K260+1)-1)</f>
        <v>#N/A</v>
      </c>
      <c r="BQ260" s="2" t="e" cm="1">
        <f t="array" ref="BQ260">AK260-(PRODUCT($L$2:L260+1)-1)</f>
        <v>#N/A</v>
      </c>
      <c r="BR260" s="2" t="e">
        <f t="array" ref="BR260">(PRODUCT(AE$2:AE260+1)-1)-(PRODUCT($K$2:$K260+1)-1)</f>
        <v>#N/A</v>
      </c>
      <c r="BS260" s="2"/>
      <c r="BT260" s="3" t="e">
        <f t="shared" si="260"/>
        <v>#N/A</v>
      </c>
      <c r="BU260" s="2" t="e">
        <f t="shared" si="261"/>
        <v>#N/A</v>
      </c>
      <c r="BV260" s="2" t="e">
        <f t="shared" si="262"/>
        <v>#N/A</v>
      </c>
      <c r="BW260" s="2" t="e" cm="1">
        <f t="array" ref="BW260">PRODUCT($BU$2:BU260+1)-1</f>
        <v>#N/A</v>
      </c>
      <c r="BX260" s="2" t="e">
        <f t="array" ref="BX260">BW260-(PRODUCT($K$2:K260+1)-1)</f>
        <v>#N/A</v>
      </c>
      <c r="BY260" s="2" t="e">
        <f t="shared" si="263"/>
        <v>#N/A</v>
      </c>
      <c r="BZ260" s="2"/>
      <c r="CC260" s="3">
        <v>45012</v>
      </c>
      <c r="CD260" s="2">
        <v>5.8226992159358107E-3</v>
      </c>
      <c r="CE260" s="2">
        <v>5.4853883528047697E-3</v>
      </c>
      <c r="CF260" s="2" t="e">
        <f>NA()</f>
        <v>#N/A</v>
      </c>
      <c r="CG260" s="2">
        <v>3.9302262615222077E-3</v>
      </c>
      <c r="CH260" s="2">
        <v>4.1046656141883187E-3</v>
      </c>
      <c r="CJ260" s="9">
        <f t="shared" si="264"/>
        <v>45012</v>
      </c>
      <c r="CK260" s="2">
        <f t="array" ref="CK260">PRODUCT(CD$2:CD260+1)-1</f>
        <v>-3.0923580571380227E-2</v>
      </c>
      <c r="CL260" s="2">
        <f t="array" ref="CL260">PRODUCT(CE$2:CE260+1)-1</f>
        <v>-1.1961029574033111E-2</v>
      </c>
      <c r="CM260" s="2"/>
      <c r="CN260" s="2">
        <f t="array" ref="CN260">PRODUCT(CG$2:CG260+1)-1</f>
        <v>-7.2427786257618698E-2</v>
      </c>
      <c r="CO260" s="2">
        <f t="array" ref="CO260">PRODUCT(CH$2:CH260+1)-1</f>
        <v>-8.7667605195893228E-2</v>
      </c>
      <c r="CQ260" s="9">
        <f t="shared" si="265"/>
        <v>45012</v>
      </c>
      <c r="CR260" s="72">
        <f t="shared" si="266"/>
        <v>5.6744024624513001E-2</v>
      </c>
      <c r="CS260" s="72">
        <f t="shared" si="267"/>
        <v>7.5706575621860117E-2</v>
      </c>
      <c r="CT260" s="72"/>
      <c r="CU260" s="72">
        <f t="shared" si="268"/>
        <v>1.523981893827453E-2</v>
      </c>
      <c r="CV260" s="72"/>
      <c r="CW260" s="3">
        <f t="shared" si="269"/>
        <v>45012</v>
      </c>
      <c r="CX260" s="75">
        <f t="shared" si="283"/>
        <v>92.422721175856481</v>
      </c>
      <c r="CY260" s="75">
        <f t="shared" si="284"/>
        <v>90.83183895181368</v>
      </c>
      <c r="CZ260" s="75">
        <f t="shared" si="285"/>
        <v>101.7514587862597</v>
      </c>
      <c r="DA260" s="72">
        <f>(CZ260/MAX($CZ$2:CZ260))-1</f>
        <v>-3.34645638366593E-3</v>
      </c>
      <c r="DC260" s="3">
        <f t="shared" si="270"/>
        <v>45012</v>
      </c>
      <c r="DD260" s="2">
        <f t="shared" si="271"/>
        <v>1.718033601747492E-3</v>
      </c>
      <c r="DE260" s="2">
        <f t="shared" si="272"/>
        <v>1.380722738616451E-3</v>
      </c>
      <c r="DF260" s="2" t="e">
        <f>NA()</f>
        <v>#N/A</v>
      </c>
      <c r="DG260" s="2">
        <f t="shared" si="273"/>
        <v>-1.7443935266611092E-4</v>
      </c>
      <c r="DH260" s="69"/>
      <c r="DI260" s="3">
        <f t="shared" si="245"/>
        <v>45012</v>
      </c>
      <c r="DJ260" s="2">
        <f t="shared" si="246"/>
        <v>5.2944042445022634E-2</v>
      </c>
      <c r="DK260" s="2">
        <f t="shared" si="247"/>
        <v>4.6472282800854997E-2</v>
      </c>
      <c r="DL260" s="2" t="e">
        <f>NA()</f>
        <v>#N/A</v>
      </c>
      <c r="DM260" s="2">
        <f t="shared" si="248"/>
        <v>1.3274237003678538E-2</v>
      </c>
      <c r="DO260" s="2">
        <f t="shared" ref="DO260:DO323" si="286">_xlfn.STDEV.P(DG194:DG260)*SQRT(252)</f>
        <v>1.2521785438628396E-2</v>
      </c>
      <c r="DP260" s="72">
        <f t="shared" ref="DP260:DP323" si="287">DG260</f>
        <v>-1.7443935266611092E-4</v>
      </c>
      <c r="DQ260" s="72">
        <v>1.0999999999999999E-2</v>
      </c>
      <c r="DR260" s="72">
        <f t="shared" si="226"/>
        <v>-1.5323955906542061E-4</v>
      </c>
      <c r="DS260" s="2" cm="1">
        <f t="array" ref="DS260">PRODUCT($DR$68:DR260+1)-1</f>
        <v>6.9772085735499978E-3</v>
      </c>
      <c r="DT260" s="2" cm="1">
        <f t="array" ref="DT260">PRODUCT($DP$68:DP260+1)-1</f>
        <v>7.859572962395367E-3</v>
      </c>
      <c r="DU260" s="72">
        <f>DS260-MAX($DS$68:DS260)</f>
        <v>-3.0165320646688976E-3</v>
      </c>
    </row>
    <row r="261" spans="1:125" x14ac:dyDescent="0.3">
      <c r="A261" s="3" t="e">
        <f t="shared" si="236"/>
        <v>#N/A</v>
      </c>
      <c r="B261" s="47" t="e">
        <f>NA()</f>
        <v>#N/A</v>
      </c>
      <c r="C261" s="2" t="e">
        <f>VLOOKUP(C$1,EMD_Returns!$B:$XFD,MATCH('Headline Attribution'!$B261,EMD_Returns!$8:$8,0)-1,FALSE)/100</f>
        <v>#N/A</v>
      </c>
      <c r="D261" s="2" t="e">
        <f>VLOOKUP(D$1,EMD_Returns!$B:$XFD,MATCH('Headline Attribution'!$B261,EMD_Returns!$8:$8,0)-1,FALSE)/100</f>
        <v>#N/A</v>
      </c>
      <c r="E261" s="2" t="e">
        <f>VLOOKUP(E$1,EMD_Returns!$B:$XFD,MATCH('Headline Attribution'!$B261,EMD_Returns!$8:$8,0)-1,FALSE)/100</f>
        <v>#N/A</v>
      </c>
      <c r="F261" s="2" t="e">
        <f>VLOOKUP(F$1,EMD_Returns!$B:$XFD,MATCH('Headline Attribution'!$B261,EMD_Returns!$8:$8,0)-1,FALSE)/100</f>
        <v>#N/A</v>
      </c>
      <c r="G261" s="2"/>
      <c r="I261" s="9" t="e">
        <f t="shared" si="249"/>
        <v>#N/A</v>
      </c>
      <c r="J261" s="2" t="e">
        <f>VLOOKUP(J$1,EMD_Returns!$B:$XFD,MATCH('Headline Attribution'!$B261,EMD_Returns!$8:$8,0)-1,FALSE)/100</f>
        <v>#N/A</v>
      </c>
      <c r="K261" s="85" t="e">
        <f>VLOOKUP(K$1,EMD_Returns!$B:$XFD,MATCH('Headline Attribution'!$B261,EMD_Returns!$32:$32,0)-1,FALSE)/100</f>
        <v>#N/A</v>
      </c>
      <c r="L261" s="2">
        <f t="shared" si="237"/>
        <v>0</v>
      </c>
      <c r="M261" s="2" t="e">
        <f t="shared" si="238"/>
        <v>#N/A</v>
      </c>
      <c r="N261" s="2" t="e">
        <f t="shared" si="239"/>
        <v>#N/A</v>
      </c>
      <c r="O261" s="2" t="e">
        <f t="array" ref="O261">(PRODUCT($J$2:J261+1))-1</f>
        <v>#N/A</v>
      </c>
      <c r="P261" s="2" t="e">
        <f t="array" ref="P261">(PRODUCT($K$2:K261+1))-1</f>
        <v>#N/A</v>
      </c>
      <c r="Q261" s="69" t="e">
        <f t="shared" si="240"/>
        <v>#N/A</v>
      </c>
      <c r="R261" s="69" t="e">
        <f t="shared" si="241"/>
        <v>#N/A</v>
      </c>
      <c r="T261" s="3" t="e">
        <f t="shared" si="250"/>
        <v>#N/A</v>
      </c>
      <c r="U261" s="70" t="e">
        <f>VLOOKUP(U$1,Market_Values!B:XFD,MATCH('Headline Attribution'!$B261,EMD_Returns!$8:$8,0)-1,FALSE)</f>
        <v>#N/A</v>
      </c>
      <c r="V261" s="70" t="e">
        <f>VLOOKUP(V$1,Market_Values!$B:$XFD,MATCH('Headline Attribution'!$B261,EMD_Returns!$8:$8,0)-1,FALSE)</f>
        <v>#N/A</v>
      </c>
      <c r="W261" s="70" t="e">
        <f>VLOOKUP(W$1,Market_Values!$B:$XFD,MATCH('Headline Attribution'!$B261,EMD_Returns!$8:$8,0)-1,FALSE)</f>
        <v>#N/A</v>
      </c>
      <c r="X261" s="70" t="e">
        <f>VLOOKUP(X$1,Market_Values!$B:$XFD,MATCH('Headline Attribution'!$B261,EMD_Returns!$8:$8,0)-1,FALSE)</f>
        <v>#N/A</v>
      </c>
      <c r="Y261" s="70"/>
      <c r="Z261" s="71"/>
      <c r="AA261" s="3" t="e">
        <f t="shared" si="251"/>
        <v>#N/A</v>
      </c>
      <c r="AB261" s="72" t="e">
        <f t="shared" si="274"/>
        <v>#N/A</v>
      </c>
      <c r="AC261" s="72" t="e">
        <f t="shared" si="275"/>
        <v>#N/A</v>
      </c>
      <c r="AD261" s="72" t="e">
        <f t="shared" si="276"/>
        <v>#N/A</v>
      </c>
      <c r="AE261" s="72" t="e">
        <f t="shared" si="277"/>
        <v>#N/A</v>
      </c>
      <c r="AF261" s="72"/>
      <c r="AG261" s="2"/>
      <c r="AH261" s="9" t="e">
        <f t="shared" si="252"/>
        <v>#N/A</v>
      </c>
      <c r="AI261" s="2" t="e">
        <f t="array" ref="AI261">PRODUCT(AB$2:AB261+1)-1</f>
        <v>#N/A</v>
      </c>
      <c r="AJ261" s="2" t="e">
        <f t="array" ref="AJ261">PRODUCT($AC$2:AC261+1)-1</f>
        <v>#N/A</v>
      </c>
      <c r="AK261" s="2" t="e" cm="1">
        <f t="array" ref="AK261">PRODUCT($AD$119:AD261+1)-1</f>
        <v>#N/A</v>
      </c>
      <c r="AL261" s="2" t="e">
        <f t="array" ref="AL261">PRODUCT(AE$2:AE261+1)-1</f>
        <v>#N/A</v>
      </c>
      <c r="AM261" s="2"/>
      <c r="AN261" s="2"/>
      <c r="AO261" s="3" t="e">
        <f t="shared" si="253"/>
        <v>#N/A</v>
      </c>
      <c r="AP261" s="2" t="e">
        <f t="shared" si="278"/>
        <v>#N/A</v>
      </c>
      <c r="AQ261" s="2">
        <f t="shared" si="254"/>
        <v>0</v>
      </c>
      <c r="AR261" s="2" t="e">
        <f t="shared" si="279"/>
        <v>#N/A</v>
      </c>
      <c r="AS261" s="2" t="e">
        <f t="shared" si="242"/>
        <v>#N/A</v>
      </c>
      <c r="AT261" s="2" t="e">
        <f t="array" ref="AT261">PRODUCT($AP$2:AP261+1)-1</f>
        <v>#N/A</v>
      </c>
      <c r="AU261" s="2" t="e">
        <f t="shared" si="255"/>
        <v>#N/A</v>
      </c>
      <c r="AV261" s="69" t="e">
        <f t="shared" si="243"/>
        <v>#N/A</v>
      </c>
      <c r="AW261" s="69" t="e">
        <f t="shared" si="256"/>
        <v>#N/A</v>
      </c>
      <c r="AX261" s="2"/>
      <c r="AY261" s="2" t="e">
        <f t="shared" ref="AY261:AY323" si="288">AVERAGE(AC261:AE261)</f>
        <v>#N/A</v>
      </c>
      <c r="AZ261" s="2" t="e">
        <f t="shared" ref="AZ261:AZ323" si="289">(SUMPRODUCT(AC261:AE261,V261:X261))/SUM(V261:X261)</f>
        <v>#N/A</v>
      </c>
      <c r="BA261" s="2" t="e">
        <f t="shared" si="244"/>
        <v>#N/A</v>
      </c>
      <c r="BB261" s="2" t="e">
        <f t="shared" ref="BB261:BB323" si="290">BA261*SUM(V261:X261)/SUM(U261:X261)</f>
        <v>#N/A</v>
      </c>
      <c r="BC261" s="2"/>
      <c r="BD261" s="78" t="e">
        <f t="shared" si="257"/>
        <v>#N/A</v>
      </c>
      <c r="BE261" s="2" t="e">
        <f t="shared" ref="BE261:BE323" si="291">(SUMPRODUCT(AB261:AE261,$U$68:$X$68))/SUM($U$68:$X$68)</f>
        <v>#N/A</v>
      </c>
      <c r="BF261" s="72" t="e">
        <f t="shared" si="280"/>
        <v>#N/A</v>
      </c>
      <c r="BG261" s="2" t="e" cm="1">
        <f t="array" ref="BG261">(PRODUCT(BF$2:BF261+1))-1</f>
        <v>#N/A</v>
      </c>
      <c r="BH261" s="72" t="e">
        <f t="shared" si="281"/>
        <v>#N/A</v>
      </c>
      <c r="BI261" s="73" t="e">
        <f t="shared" si="282"/>
        <v>#N/A</v>
      </c>
      <c r="BJ261" s="74" t="e">
        <f>SUM($BI$2:BI261)</f>
        <v>#N/A</v>
      </c>
      <c r="BK261" s="72" t="e">
        <f t="shared" si="258"/>
        <v>#N/A</v>
      </c>
      <c r="BL261" s="2" t="e">
        <f>SUM($BK$2:BK261)</f>
        <v>#N/A</v>
      </c>
      <c r="BM261" s="2"/>
      <c r="BN261" s="79" t="e">
        <f t="shared" si="259"/>
        <v>#N/A</v>
      </c>
      <c r="BO261" s="2" t="e">
        <f t="array" ref="BO261">(PRODUCT(AB$2:AB261+1)-1)-(PRODUCT($K$2:$K261+1)-1)</f>
        <v>#N/A</v>
      </c>
      <c r="BP261" s="2" t="e">
        <f t="array" ref="BP261">AJ261-(PRODUCT($K$2:K261+1)-1)</f>
        <v>#N/A</v>
      </c>
      <c r="BQ261" s="2" t="e" cm="1">
        <f t="array" ref="BQ261">AK261-(PRODUCT($L$2:L261+1)-1)</f>
        <v>#N/A</v>
      </c>
      <c r="BR261" s="2" t="e">
        <f t="array" ref="BR261">(PRODUCT(AE$2:AE261+1)-1)-(PRODUCT($K$2:$K261+1)-1)</f>
        <v>#N/A</v>
      </c>
      <c r="BS261" s="2"/>
      <c r="BT261" s="3" t="e">
        <f t="shared" si="260"/>
        <v>#N/A</v>
      </c>
      <c r="BU261" s="2" t="e">
        <f t="shared" si="261"/>
        <v>#N/A</v>
      </c>
      <c r="BV261" s="2" t="e">
        <f t="shared" si="262"/>
        <v>#N/A</v>
      </c>
      <c r="BW261" s="2" t="e" cm="1">
        <f t="array" ref="BW261">PRODUCT($BU$2:BU261+1)-1</f>
        <v>#N/A</v>
      </c>
      <c r="BX261" s="2" t="e">
        <f t="array" ref="BX261">BW261-(PRODUCT($K$2:K261+1)-1)</f>
        <v>#N/A</v>
      </c>
      <c r="BY261" s="2" t="e">
        <f t="shared" si="263"/>
        <v>#N/A</v>
      </c>
      <c r="BZ261" s="2"/>
      <c r="CC261" s="3">
        <v>45013</v>
      </c>
      <c r="CD261" s="2">
        <v>4.5572128409585603E-3</v>
      </c>
      <c r="CE261" s="2">
        <v>2.8057678164816703E-3</v>
      </c>
      <c r="CF261" s="2" t="e">
        <f>NA()</f>
        <v>#N/A</v>
      </c>
      <c r="CG261" s="2">
        <v>1.3874125013693022E-3</v>
      </c>
      <c r="CH261" s="2">
        <v>9.1659641657626523E-4</v>
      </c>
      <c r="CJ261" s="9">
        <f t="shared" si="264"/>
        <v>45013</v>
      </c>
      <c r="CK261" s="2">
        <f t="array" ref="CK261">PRODUCT(CD$2:CD261+1)-1</f>
        <v>-2.6507293068889992E-2</v>
      </c>
      <c r="CL261" s="2">
        <f t="array" ref="CL261">PRODUCT(CE$2:CE261+1)-1</f>
        <v>-9.1888216293822822E-3</v>
      </c>
      <c r="CM261" s="2"/>
      <c r="CN261" s="2">
        <f t="array" ref="CN261">PRODUCT(CG$2:CG261+1)-1</f>
        <v>-7.1140860972349729E-2</v>
      </c>
      <c r="CO261" s="2">
        <f t="array" ref="CO261">PRODUCT(CH$2:CH261+1)-1</f>
        <v>-8.6831364592089288E-2</v>
      </c>
      <c r="CQ261" s="9">
        <f t="shared" si="265"/>
        <v>45013</v>
      </c>
      <c r="CR261" s="72">
        <f t="shared" si="266"/>
        <v>6.0324071523199296E-2</v>
      </c>
      <c r="CS261" s="72">
        <f t="shared" si="267"/>
        <v>7.7642542962707006E-2</v>
      </c>
      <c r="CT261" s="72"/>
      <c r="CU261" s="72">
        <f t="shared" si="268"/>
        <v>1.569050361973956E-2</v>
      </c>
      <c r="CV261" s="72"/>
      <c r="CW261" s="3">
        <f t="shared" si="269"/>
        <v>45013</v>
      </c>
      <c r="CX261" s="75">
        <f t="shared" si="283"/>
        <v>92.550949614626433</v>
      </c>
      <c r="CY261" s="75">
        <f t="shared" si="284"/>
        <v>90.91509508990795</v>
      </c>
      <c r="CZ261" s="75">
        <f t="shared" si="285"/>
        <v>101.79932113924619</v>
      </c>
      <c r="DA261" s="72">
        <f>(CZ261/MAX($CZ$2:CZ261))-1</f>
        <v>-2.8776455746729601E-3</v>
      </c>
      <c r="DC261" s="3">
        <f t="shared" si="270"/>
        <v>45013</v>
      </c>
      <c r="DD261" s="2">
        <f t="shared" si="271"/>
        <v>3.6406164243822951E-3</v>
      </c>
      <c r="DE261" s="2">
        <f t="shared" si="272"/>
        <v>1.8891713999054051E-3</v>
      </c>
      <c r="DF261" s="2" t="e">
        <f>NA()</f>
        <v>#N/A</v>
      </c>
      <c r="DG261" s="2">
        <f t="shared" si="273"/>
        <v>4.7081608479303694E-4</v>
      </c>
      <c r="DH261" s="69"/>
      <c r="DI261" s="3">
        <f t="shared" si="245"/>
        <v>45013</v>
      </c>
      <c r="DJ261" s="2">
        <f t="shared" si="246"/>
        <v>5.4340161438044876E-2</v>
      </c>
      <c r="DK261" s="2">
        <f t="shared" si="247"/>
        <v>4.49602361049104E-2</v>
      </c>
      <c r="DL261" s="2" t="e">
        <f>NA()</f>
        <v>#N/A</v>
      </c>
      <c r="DM261" s="2">
        <f t="shared" si="248"/>
        <v>1.3174425489383036E-2</v>
      </c>
      <c r="DO261" s="2">
        <f t="shared" si="286"/>
        <v>1.2519295321400812E-2</v>
      </c>
      <c r="DP261" s="72">
        <f t="shared" si="287"/>
        <v>4.7081608479303694E-4</v>
      </c>
      <c r="DQ261" s="72">
        <v>1.0999999999999999E-2</v>
      </c>
      <c r="DR261" s="72">
        <f t="shared" ref="DR261:DR324" si="292">DQ261/DO261*DP261</f>
        <v>4.1367958816901834E-4</v>
      </c>
      <c r="DS261" s="2" cm="1">
        <f t="array" ref="DS261">PRODUCT($DR$68:DR261+1)-1</f>
        <v>7.3937744904883917E-3</v>
      </c>
      <c r="DT261" s="2" cm="1">
        <f t="array" ref="DT261">PRODUCT($DP$68:DP261+1)-1</f>
        <v>8.3340894605588023E-3</v>
      </c>
      <c r="DU261" s="72">
        <f>DS261-MAX($DS$68:DS261)</f>
        <v>-2.5999661477305036E-3</v>
      </c>
    </row>
    <row r="262" spans="1:125" x14ac:dyDescent="0.3">
      <c r="A262" s="3" t="e">
        <f t="shared" si="236"/>
        <v>#N/A</v>
      </c>
      <c r="B262" s="47" t="e">
        <f>NA()</f>
        <v>#N/A</v>
      </c>
      <c r="C262" s="2" t="e">
        <f>VLOOKUP(C$1,EMD_Returns!$B:$XFD,MATCH('Headline Attribution'!$B262,EMD_Returns!$8:$8,0)-1,FALSE)/100</f>
        <v>#N/A</v>
      </c>
      <c r="D262" s="2" t="e">
        <f>VLOOKUP(D$1,EMD_Returns!$B:$XFD,MATCH('Headline Attribution'!$B262,EMD_Returns!$8:$8,0)-1,FALSE)/100</f>
        <v>#N/A</v>
      </c>
      <c r="E262" s="2" t="e">
        <f>VLOOKUP(E$1,EMD_Returns!$B:$XFD,MATCH('Headline Attribution'!$B262,EMD_Returns!$8:$8,0)-1,FALSE)/100</f>
        <v>#N/A</v>
      </c>
      <c r="F262" s="2" t="e">
        <f>VLOOKUP(F$1,EMD_Returns!$B:$XFD,MATCH('Headline Attribution'!$B262,EMD_Returns!$8:$8,0)-1,FALSE)/100</f>
        <v>#N/A</v>
      </c>
      <c r="G262" s="2"/>
      <c r="I262" s="9" t="e">
        <f t="shared" si="249"/>
        <v>#N/A</v>
      </c>
      <c r="J262" s="2" t="e">
        <f>VLOOKUP(J$1,EMD_Returns!$B:$XFD,MATCH('Headline Attribution'!$B262,EMD_Returns!$8:$8,0)-1,FALSE)/100</f>
        <v>#N/A</v>
      </c>
      <c r="K262" s="85" t="e">
        <f>VLOOKUP(K$1,EMD_Returns!$B:$XFD,MATCH('Headline Attribution'!$B262,EMD_Returns!$32:$32,0)-1,FALSE)/100</f>
        <v>#N/A</v>
      </c>
      <c r="L262" s="2">
        <f t="shared" si="237"/>
        <v>0</v>
      </c>
      <c r="M262" s="2" t="e">
        <f t="shared" si="238"/>
        <v>#N/A</v>
      </c>
      <c r="N262" s="2" t="e">
        <f t="shared" si="239"/>
        <v>#N/A</v>
      </c>
      <c r="O262" s="2" t="e">
        <f t="array" ref="O262">(PRODUCT($J$2:J262+1))-1</f>
        <v>#N/A</v>
      </c>
      <c r="P262" s="2" t="e">
        <f t="array" ref="P262">(PRODUCT($K$2:K262+1))-1</f>
        <v>#N/A</v>
      </c>
      <c r="Q262" s="69" t="e">
        <f t="shared" si="240"/>
        <v>#N/A</v>
      </c>
      <c r="R262" s="69" t="e">
        <f t="shared" si="241"/>
        <v>#N/A</v>
      </c>
      <c r="T262" s="3" t="e">
        <f t="shared" si="250"/>
        <v>#N/A</v>
      </c>
      <c r="U262" s="70" t="e">
        <f>VLOOKUP(U$1,Market_Values!B:XFD,MATCH('Headline Attribution'!$B262,EMD_Returns!$8:$8,0)-1,FALSE)</f>
        <v>#N/A</v>
      </c>
      <c r="V262" s="70" t="e">
        <f>VLOOKUP(V$1,Market_Values!$B:$XFD,MATCH('Headline Attribution'!$B262,EMD_Returns!$8:$8,0)-1,FALSE)</f>
        <v>#N/A</v>
      </c>
      <c r="W262" s="70" t="e">
        <f>VLOOKUP(W$1,Market_Values!$B:$XFD,MATCH('Headline Attribution'!$B262,EMD_Returns!$8:$8,0)-1,FALSE)</f>
        <v>#N/A</v>
      </c>
      <c r="X262" s="70" t="e">
        <f>VLOOKUP(X$1,Market_Values!$B:$XFD,MATCH('Headline Attribution'!$B262,EMD_Returns!$8:$8,0)-1,FALSE)</f>
        <v>#N/A</v>
      </c>
      <c r="Y262" s="70"/>
      <c r="Z262" s="71"/>
      <c r="AA262" s="3" t="e">
        <f t="shared" si="251"/>
        <v>#N/A</v>
      </c>
      <c r="AB262" s="72" t="e">
        <f t="shared" si="274"/>
        <v>#N/A</v>
      </c>
      <c r="AC262" s="72" t="e">
        <f t="shared" si="275"/>
        <v>#N/A</v>
      </c>
      <c r="AD262" s="72" t="e">
        <f t="shared" si="276"/>
        <v>#N/A</v>
      </c>
      <c r="AE262" s="72" t="e">
        <f t="shared" si="277"/>
        <v>#N/A</v>
      </c>
      <c r="AF262" s="72"/>
      <c r="AG262" s="2"/>
      <c r="AH262" s="9" t="e">
        <f t="shared" si="252"/>
        <v>#N/A</v>
      </c>
      <c r="AI262" s="2" t="e">
        <f t="array" ref="AI262">PRODUCT(AB$2:AB262+1)-1</f>
        <v>#N/A</v>
      </c>
      <c r="AJ262" s="2" t="e">
        <f t="array" ref="AJ262">PRODUCT($AC$2:AC262+1)-1</f>
        <v>#N/A</v>
      </c>
      <c r="AK262" s="2" t="e" cm="1">
        <f t="array" ref="AK262">PRODUCT($AD$119:AD262+1)-1</f>
        <v>#N/A</v>
      </c>
      <c r="AL262" s="2" t="e">
        <f t="array" ref="AL262">PRODUCT(AE$2:AE262+1)-1</f>
        <v>#N/A</v>
      </c>
      <c r="AM262" s="2"/>
      <c r="AN262" s="2"/>
      <c r="AO262" s="3" t="e">
        <f t="shared" si="253"/>
        <v>#N/A</v>
      </c>
      <c r="AP262" s="2" t="e">
        <f t="shared" si="278"/>
        <v>#N/A</v>
      </c>
      <c r="AQ262" s="2">
        <f t="shared" si="254"/>
        <v>0</v>
      </c>
      <c r="AR262" s="2" t="e">
        <f t="shared" si="279"/>
        <v>#N/A</v>
      </c>
      <c r="AS262" s="2" t="e">
        <f t="shared" si="242"/>
        <v>#N/A</v>
      </c>
      <c r="AT262" s="2" t="e">
        <f t="array" ref="AT262">PRODUCT($AP$2:AP262+1)-1</f>
        <v>#N/A</v>
      </c>
      <c r="AU262" s="2" t="e">
        <f t="shared" si="255"/>
        <v>#N/A</v>
      </c>
      <c r="AV262" s="69" t="e">
        <f t="shared" si="243"/>
        <v>#N/A</v>
      </c>
      <c r="AW262" s="69" t="e">
        <f t="shared" si="256"/>
        <v>#N/A</v>
      </c>
      <c r="AX262" s="2"/>
      <c r="AY262" s="2" t="e">
        <f t="shared" si="288"/>
        <v>#N/A</v>
      </c>
      <c r="AZ262" s="2" t="e">
        <f t="shared" si="289"/>
        <v>#N/A</v>
      </c>
      <c r="BA262" s="2" t="e">
        <f t="shared" si="244"/>
        <v>#N/A</v>
      </c>
      <c r="BB262" s="2" t="e">
        <f t="shared" si="290"/>
        <v>#N/A</v>
      </c>
      <c r="BC262" s="2"/>
      <c r="BD262" s="78" t="e">
        <f t="shared" si="257"/>
        <v>#N/A</v>
      </c>
      <c r="BE262" s="2" t="e">
        <f t="shared" si="291"/>
        <v>#N/A</v>
      </c>
      <c r="BF262" s="72" t="e">
        <f t="shared" si="280"/>
        <v>#N/A</v>
      </c>
      <c r="BG262" s="2" t="e" cm="1">
        <f t="array" ref="BG262">(PRODUCT(BF$2:BF262+1))-1</f>
        <v>#N/A</v>
      </c>
      <c r="BH262" s="72" t="e">
        <f t="shared" si="281"/>
        <v>#N/A</v>
      </c>
      <c r="BI262" s="73" t="e">
        <f t="shared" si="282"/>
        <v>#N/A</v>
      </c>
      <c r="BJ262" s="74" t="e">
        <f>SUM($BI$2:BI262)</f>
        <v>#N/A</v>
      </c>
      <c r="BK262" s="72" t="e">
        <f t="shared" si="258"/>
        <v>#N/A</v>
      </c>
      <c r="BL262" s="2" t="e">
        <f>SUM($BK$2:BK262)</f>
        <v>#N/A</v>
      </c>
      <c r="BM262" s="2"/>
      <c r="BN262" s="79" t="e">
        <f t="shared" si="259"/>
        <v>#N/A</v>
      </c>
      <c r="BO262" s="2" t="e">
        <f t="array" ref="BO262">(PRODUCT(AB$2:AB262+1)-1)-(PRODUCT($K$2:$K262+1)-1)</f>
        <v>#N/A</v>
      </c>
      <c r="BP262" s="2" t="e">
        <f t="array" ref="BP262">AJ262-(PRODUCT($K$2:K262+1)-1)</f>
        <v>#N/A</v>
      </c>
      <c r="BQ262" s="2" t="e" cm="1">
        <f t="array" ref="BQ262">AK262-(PRODUCT($L$2:L262+1)-1)</f>
        <v>#N/A</v>
      </c>
      <c r="BR262" s="2" t="e">
        <f t="array" ref="BR262">(PRODUCT(AE$2:AE262+1)-1)-(PRODUCT($K$2:$K262+1)-1)</f>
        <v>#N/A</v>
      </c>
      <c r="BS262" s="2"/>
      <c r="BT262" s="3" t="e">
        <f t="shared" si="260"/>
        <v>#N/A</v>
      </c>
      <c r="BU262" s="2" t="e">
        <f t="shared" si="261"/>
        <v>#N/A</v>
      </c>
      <c r="BV262" s="2" t="e">
        <f t="shared" si="262"/>
        <v>#N/A</v>
      </c>
      <c r="BW262" s="2" t="e" cm="1">
        <f t="array" ref="BW262">PRODUCT($BU$2:BU262+1)-1</f>
        <v>#N/A</v>
      </c>
      <c r="BX262" s="2" t="e">
        <f t="array" ref="BX262">BW262-(PRODUCT($K$2:K262+1)-1)</f>
        <v>#N/A</v>
      </c>
      <c r="BY262" s="2" t="e">
        <f t="shared" si="263"/>
        <v>#N/A</v>
      </c>
      <c r="BZ262" s="2"/>
      <c r="CC262" s="3">
        <v>45014</v>
      </c>
      <c r="CD262" s="2">
        <v>1.0437950133001901E-2</v>
      </c>
      <c r="CE262" s="2">
        <v>1.0812864080691299E-2</v>
      </c>
      <c r="CF262" s="2" t="e">
        <f>NA()</f>
        <v>#N/A</v>
      </c>
      <c r="CG262" s="2">
        <v>1.1394986854771973E-2</v>
      </c>
      <c r="CH262" s="2">
        <v>1.1684257668629572E-2</v>
      </c>
      <c r="CJ262" s="9">
        <f t="shared" si="264"/>
        <v>45014</v>
      </c>
      <c r="CK262" s="2">
        <f t="array" ref="CK262">PRODUCT(CD$2:CD262+1)-1</f>
        <v>-1.6346024739102072E-2</v>
      </c>
      <c r="CL262" s="2">
        <f t="array" ref="CL262">PRODUCT(CE$2:CE262+1)-1</f>
        <v>1.5246849719687816E-3</v>
      </c>
      <c r="CM262" s="2"/>
      <c r="CN262" s="2">
        <f t="array" ref="CN262">PRODUCT(CG$2:CG262+1)-1</f>
        <v>-6.0556523293194831E-2</v>
      </c>
      <c r="CO262" s="2">
        <f t="array" ref="CO262">PRODUCT(CH$2:CH262+1)-1</f>
        <v>-7.6161666961072405E-2</v>
      </c>
      <c r="CQ262" s="9">
        <f t="shared" si="265"/>
        <v>45014</v>
      </c>
      <c r="CR262" s="72">
        <f t="shared" si="266"/>
        <v>5.9815642221970333E-2</v>
      </c>
      <c r="CS262" s="72">
        <f t="shared" si="267"/>
        <v>7.7686351933041187E-2</v>
      </c>
      <c r="CT262" s="72"/>
      <c r="CU262" s="72">
        <f t="shared" si="268"/>
        <v>1.5605143667877575E-2</v>
      </c>
      <c r="CV262" s="72"/>
      <c r="CW262" s="3">
        <f t="shared" si="269"/>
        <v>45014</v>
      </c>
      <c r="CX262" s="75">
        <f t="shared" si="283"/>
        <v>93.605566468881776</v>
      </c>
      <c r="CY262" s="75">
        <f t="shared" si="284"/>
        <v>91.977370486906395</v>
      </c>
      <c r="CZ262" s="75">
        <f t="shared" si="285"/>
        <v>101.77021366598773</v>
      </c>
      <c r="DA262" s="72">
        <f>(CZ262/MAX($CZ$2:CZ262))-1</f>
        <v>-3.1627527044852943E-3</v>
      </c>
      <c r="DC262" s="3">
        <f t="shared" si="270"/>
        <v>45014</v>
      </c>
      <c r="DD262" s="2">
        <f t="shared" si="271"/>
        <v>-1.246307535627671E-3</v>
      </c>
      <c r="DE262" s="2">
        <f t="shared" si="272"/>
        <v>-8.7139358793827254E-4</v>
      </c>
      <c r="DF262" s="2" t="e">
        <f>NA()</f>
        <v>#N/A</v>
      </c>
      <c r="DG262" s="2">
        <f t="shared" si="273"/>
        <v>-2.8927081385759883E-4</v>
      </c>
      <c r="DH262" s="69"/>
      <c r="DI262" s="3">
        <f t="shared" si="245"/>
        <v>45014</v>
      </c>
      <c r="DJ262" s="2">
        <f t="shared" si="246"/>
        <v>5.4499235956087869E-2</v>
      </c>
      <c r="DK262" s="2">
        <f t="shared" si="247"/>
        <v>4.4983652588110094E-2</v>
      </c>
      <c r="DL262" s="2" t="e">
        <f>NA()</f>
        <v>#N/A</v>
      </c>
      <c r="DM262" s="2">
        <f t="shared" si="248"/>
        <v>1.3221537271893728E-2</v>
      </c>
      <c r="DO262" s="2">
        <f t="shared" si="286"/>
        <v>1.2489920191202878E-2</v>
      </c>
      <c r="DP262" s="72">
        <f t="shared" si="287"/>
        <v>-2.8927081385759883E-4</v>
      </c>
      <c r="DQ262" s="72">
        <v>1.0999999999999999E-2</v>
      </c>
      <c r="DR262" s="72">
        <f t="shared" si="292"/>
        <v>-2.547637537888172E-4</v>
      </c>
      <c r="DS262" s="2" cm="1">
        <f t="array" ref="DS262">PRODUCT($DR$68:DR262+1)-1</f>
        <v>7.1371270709557066E-3</v>
      </c>
      <c r="DT262" s="2" cm="1">
        <f t="array" ref="DT262">PRODUCT($DP$68:DP262+1)-1</f>
        <v>8.0424078378602548E-3</v>
      </c>
      <c r="DU262" s="72">
        <f>DS262-MAX($DS$68:DS262)</f>
        <v>-2.8566135672631887E-3</v>
      </c>
    </row>
    <row r="263" spans="1:125" x14ac:dyDescent="0.3">
      <c r="A263" s="3" t="e">
        <f t="shared" si="236"/>
        <v>#N/A</v>
      </c>
      <c r="B263" s="47" t="e">
        <f>NA()</f>
        <v>#N/A</v>
      </c>
      <c r="C263" s="2" t="e">
        <f>VLOOKUP(C$1,EMD_Returns!$B:$XFD,MATCH('Headline Attribution'!$B263,EMD_Returns!$8:$8,0)-1,FALSE)/100</f>
        <v>#N/A</v>
      </c>
      <c r="D263" s="2" t="e">
        <f>VLOOKUP(D$1,EMD_Returns!$B:$XFD,MATCH('Headline Attribution'!$B263,EMD_Returns!$8:$8,0)-1,FALSE)/100</f>
        <v>#N/A</v>
      </c>
      <c r="E263" s="2" t="e">
        <f>VLOOKUP(E$1,EMD_Returns!$B:$XFD,MATCH('Headline Attribution'!$B263,EMD_Returns!$8:$8,0)-1,FALSE)/100</f>
        <v>#N/A</v>
      </c>
      <c r="F263" s="2" t="e">
        <f>VLOOKUP(F$1,EMD_Returns!$B:$XFD,MATCH('Headline Attribution'!$B263,EMD_Returns!$8:$8,0)-1,FALSE)/100</f>
        <v>#N/A</v>
      </c>
      <c r="G263" s="2"/>
      <c r="I263" s="9" t="e">
        <f t="shared" si="249"/>
        <v>#N/A</v>
      </c>
      <c r="J263" s="2" t="e">
        <f>VLOOKUP(J$1,EMD_Returns!$B:$XFD,MATCH('Headline Attribution'!$B263,EMD_Returns!$8:$8,0)-1,FALSE)/100</f>
        <v>#N/A</v>
      </c>
      <c r="K263" s="85" t="e">
        <f>VLOOKUP(K$1,EMD_Returns!$B:$XFD,MATCH('Headline Attribution'!$B263,EMD_Returns!$32:$32,0)-1,FALSE)/100</f>
        <v>#N/A</v>
      </c>
      <c r="L263" s="2">
        <f t="shared" si="237"/>
        <v>0</v>
      </c>
      <c r="M263" s="2" t="e">
        <f t="shared" si="238"/>
        <v>#N/A</v>
      </c>
      <c r="N263" s="2" t="e">
        <f t="shared" si="239"/>
        <v>#N/A</v>
      </c>
      <c r="O263" s="2" t="e">
        <f t="array" ref="O263">(PRODUCT($J$2:J263+1))-1</f>
        <v>#N/A</v>
      </c>
      <c r="P263" s="2" t="e">
        <f t="array" ref="P263">(PRODUCT($K$2:K263+1))-1</f>
        <v>#N/A</v>
      </c>
      <c r="Q263" s="69" t="e">
        <f t="shared" si="240"/>
        <v>#N/A</v>
      </c>
      <c r="R263" s="69" t="e">
        <f t="shared" si="241"/>
        <v>#N/A</v>
      </c>
      <c r="T263" s="3" t="e">
        <f t="shared" si="250"/>
        <v>#N/A</v>
      </c>
      <c r="U263" s="70" t="e">
        <f>VLOOKUP(U$1,Market_Values!B:XFD,MATCH('Headline Attribution'!$B263,EMD_Returns!$8:$8,0)-1,FALSE)</f>
        <v>#N/A</v>
      </c>
      <c r="V263" s="70" t="e">
        <f>VLOOKUP(V$1,Market_Values!$B:$XFD,MATCH('Headline Attribution'!$B263,EMD_Returns!$8:$8,0)-1,FALSE)</f>
        <v>#N/A</v>
      </c>
      <c r="W263" s="70" t="e">
        <f>VLOOKUP(W$1,Market_Values!$B:$XFD,MATCH('Headline Attribution'!$B263,EMD_Returns!$8:$8,0)-1,FALSE)</f>
        <v>#N/A</v>
      </c>
      <c r="X263" s="70" t="e">
        <f>VLOOKUP(X$1,Market_Values!$B:$XFD,MATCH('Headline Attribution'!$B263,EMD_Returns!$8:$8,0)-1,FALSE)</f>
        <v>#N/A</v>
      </c>
      <c r="Y263" s="70"/>
      <c r="Z263" s="71"/>
      <c r="AA263" s="3" t="e">
        <f t="shared" si="251"/>
        <v>#N/A</v>
      </c>
      <c r="AB263" s="72" t="e">
        <f t="shared" si="274"/>
        <v>#N/A</v>
      </c>
      <c r="AC263" s="72" t="e">
        <f t="shared" si="275"/>
        <v>#N/A</v>
      </c>
      <c r="AD263" s="72" t="e">
        <f t="shared" si="276"/>
        <v>#N/A</v>
      </c>
      <c r="AE263" s="72" t="e">
        <f t="shared" si="277"/>
        <v>#N/A</v>
      </c>
      <c r="AF263" s="72"/>
      <c r="AG263" s="2"/>
      <c r="AH263" s="9" t="e">
        <f t="shared" si="252"/>
        <v>#N/A</v>
      </c>
      <c r="AI263" s="2" t="e">
        <f t="array" ref="AI263">PRODUCT(AB$2:AB263+1)-1</f>
        <v>#N/A</v>
      </c>
      <c r="AJ263" s="2" t="e">
        <f t="array" ref="AJ263">PRODUCT($AC$2:AC263+1)-1</f>
        <v>#N/A</v>
      </c>
      <c r="AK263" s="2" t="e" cm="1">
        <f t="array" ref="AK263">PRODUCT($AD$119:AD263+1)-1</f>
        <v>#N/A</v>
      </c>
      <c r="AL263" s="2" t="e">
        <f t="array" ref="AL263">PRODUCT(AE$2:AE263+1)-1</f>
        <v>#N/A</v>
      </c>
      <c r="AM263" s="2"/>
      <c r="AN263" s="2"/>
      <c r="AO263" s="3" t="e">
        <f t="shared" si="253"/>
        <v>#N/A</v>
      </c>
      <c r="AP263" s="2" t="e">
        <f t="shared" si="278"/>
        <v>#N/A</v>
      </c>
      <c r="AQ263" s="2">
        <f t="shared" si="254"/>
        <v>0</v>
      </c>
      <c r="AR263" s="2" t="e">
        <f t="shared" si="279"/>
        <v>#N/A</v>
      </c>
      <c r="AS263" s="2" t="e">
        <f t="shared" si="242"/>
        <v>#N/A</v>
      </c>
      <c r="AT263" s="2" t="e">
        <f t="array" ref="AT263">PRODUCT($AP$2:AP263+1)-1</f>
        <v>#N/A</v>
      </c>
      <c r="AU263" s="2" t="e">
        <f t="shared" si="255"/>
        <v>#N/A</v>
      </c>
      <c r="AV263" s="69" t="e">
        <f t="shared" si="243"/>
        <v>#N/A</v>
      </c>
      <c r="AW263" s="69" t="e">
        <f t="shared" si="256"/>
        <v>#N/A</v>
      </c>
      <c r="AX263" s="2"/>
      <c r="AY263" s="2" t="e">
        <f t="shared" si="288"/>
        <v>#N/A</v>
      </c>
      <c r="AZ263" s="2" t="e">
        <f t="shared" si="289"/>
        <v>#N/A</v>
      </c>
      <c r="BA263" s="2" t="e">
        <f t="shared" si="244"/>
        <v>#N/A</v>
      </c>
      <c r="BB263" s="2" t="e">
        <f t="shared" si="290"/>
        <v>#N/A</v>
      </c>
      <c r="BC263" s="2"/>
      <c r="BD263" s="78" t="e">
        <f t="shared" si="257"/>
        <v>#N/A</v>
      </c>
      <c r="BE263" s="2" t="e">
        <f t="shared" si="291"/>
        <v>#N/A</v>
      </c>
      <c r="BF263" s="72" t="e">
        <f t="shared" si="280"/>
        <v>#N/A</v>
      </c>
      <c r="BG263" s="2" t="e" cm="1">
        <f t="array" ref="BG263">(PRODUCT(BF$2:BF263+1))-1</f>
        <v>#N/A</v>
      </c>
      <c r="BH263" s="72" t="e">
        <f t="shared" si="281"/>
        <v>#N/A</v>
      </c>
      <c r="BI263" s="73" t="e">
        <f t="shared" si="282"/>
        <v>#N/A</v>
      </c>
      <c r="BJ263" s="74" t="e">
        <f>SUM($BI$2:BI263)</f>
        <v>#N/A</v>
      </c>
      <c r="BK263" s="72" t="e">
        <f t="shared" si="258"/>
        <v>#N/A</v>
      </c>
      <c r="BL263" s="2" t="e">
        <f>SUM($BK$2:BK263)</f>
        <v>#N/A</v>
      </c>
      <c r="BM263" s="2"/>
      <c r="BN263" s="79" t="e">
        <f t="shared" si="259"/>
        <v>#N/A</v>
      </c>
      <c r="BO263" s="2" t="e">
        <f t="array" ref="BO263">(PRODUCT(AB$2:AB263+1)-1)-(PRODUCT($K$2:$K263+1)-1)</f>
        <v>#N/A</v>
      </c>
      <c r="BP263" s="2" t="e">
        <f t="array" ref="BP263">AJ263-(PRODUCT($K$2:K263+1)-1)</f>
        <v>#N/A</v>
      </c>
      <c r="BQ263" s="2" t="e" cm="1">
        <f t="array" ref="BQ263">AK263-(PRODUCT($L$2:L263+1)-1)</f>
        <v>#N/A</v>
      </c>
      <c r="BR263" s="2" t="e">
        <f t="array" ref="BR263">(PRODUCT(AE$2:AE263+1)-1)-(PRODUCT($K$2:$K263+1)-1)</f>
        <v>#N/A</v>
      </c>
      <c r="BS263" s="2"/>
      <c r="BT263" s="3" t="e">
        <f t="shared" si="260"/>
        <v>#N/A</v>
      </c>
      <c r="BU263" s="2" t="e">
        <f t="shared" si="261"/>
        <v>#N/A</v>
      </c>
      <c r="BV263" s="2" t="e">
        <f t="shared" si="262"/>
        <v>#N/A</v>
      </c>
      <c r="BW263" s="2" t="e" cm="1">
        <f t="array" ref="BW263">PRODUCT($BU$2:BU263+1)-1</f>
        <v>#N/A</v>
      </c>
      <c r="BX263" s="2" t="e">
        <f t="array" ref="BX263">BW263-(PRODUCT($K$2:K263+1)-1)</f>
        <v>#N/A</v>
      </c>
      <c r="BY263" s="2" t="e">
        <f t="shared" si="263"/>
        <v>#N/A</v>
      </c>
      <c r="BZ263" s="2"/>
      <c r="CC263" s="3">
        <v>45015</v>
      </c>
      <c r="CD263" s="2">
        <v>6.4884239903855202E-3</v>
      </c>
      <c r="CE263" s="2">
        <v>4.0194773032295999E-3</v>
      </c>
      <c r="CF263" s="2" t="e">
        <f>NA()</f>
        <v>#N/A</v>
      </c>
      <c r="CG263" s="2">
        <v>5.6243468784395621E-3</v>
      </c>
      <c r="CH263" s="2">
        <v>5.7416204716189689E-3</v>
      </c>
      <c r="CJ263" s="9">
        <f t="shared" si="264"/>
        <v>45015</v>
      </c>
      <c r="CK263" s="2">
        <f t="array" ref="CK263">PRODUCT(CD$2:CD263+1)-1</f>
        <v>-9.9636606877812062E-3</v>
      </c>
      <c r="CL263" s="2">
        <f t="array" ref="CL263">PRODUCT(CE$2:CE263+1)-1</f>
        <v>5.5502907118378797E-3</v>
      </c>
      <c r="CM263" s="2"/>
      <c r="CN263" s="2">
        <f t="array" ref="CN263">PRODUCT(CG$2:CG263+1)-1</f>
        <v>-5.5272767307508519E-2</v>
      </c>
      <c r="CO263" s="2">
        <f t="array" ref="CO263">PRODUCT(CH$2:CH263+1)-1</f>
        <v>-7.0857337875629756E-2</v>
      </c>
      <c r="CQ263" s="9">
        <f t="shared" si="265"/>
        <v>45015</v>
      </c>
      <c r="CR263" s="72">
        <f t="shared" si="266"/>
        <v>6.0893677187848549E-2</v>
      </c>
      <c r="CS263" s="72">
        <f t="shared" si="267"/>
        <v>7.6407628587467635E-2</v>
      </c>
      <c r="CT263" s="72"/>
      <c r="CU263" s="72">
        <f t="shared" si="268"/>
        <v>1.5584570568121237E-2</v>
      </c>
      <c r="CV263" s="72"/>
      <c r="CW263" s="3">
        <f t="shared" si="269"/>
        <v>45015</v>
      </c>
      <c r="CX263" s="75">
        <f t="shared" si="283"/>
        <v>94.132036644455596</v>
      </c>
      <c r="CY263" s="75">
        <f t="shared" si="284"/>
        <v>92.505469640219701</v>
      </c>
      <c r="CZ263" s="75">
        <f t="shared" si="285"/>
        <v>101.75834684215116</v>
      </c>
      <c r="DA263" s="72">
        <f>(CZ263/MAX($CZ$2:CZ263))-1</f>
        <v>-3.2789880112736869E-3</v>
      </c>
      <c r="DC263" s="3">
        <f t="shared" si="270"/>
        <v>45015</v>
      </c>
      <c r="DD263" s="2">
        <f t="shared" si="271"/>
        <v>7.4680351876655129E-4</v>
      </c>
      <c r="DE263" s="2">
        <f t="shared" si="272"/>
        <v>-1.7221431683893691E-3</v>
      </c>
      <c r="DF263" s="2" t="e">
        <f>NA()</f>
        <v>#N/A</v>
      </c>
      <c r="DG263" s="2">
        <f t="shared" si="273"/>
        <v>-1.1727359317940684E-4</v>
      </c>
      <c r="DH263" s="69"/>
      <c r="DI263" s="3">
        <f t="shared" si="245"/>
        <v>45015</v>
      </c>
      <c r="DJ263" s="2">
        <f t="shared" si="246"/>
        <v>5.2000574089243093E-2</v>
      </c>
      <c r="DK263" s="2">
        <f t="shared" si="247"/>
        <v>4.4516420524756614E-2</v>
      </c>
      <c r="DL263" s="2" t="e">
        <f>NA()</f>
        <v>#N/A</v>
      </c>
      <c r="DM263" s="2">
        <f t="shared" si="248"/>
        <v>1.323026713894297E-2</v>
      </c>
      <c r="DO263" s="2">
        <f t="shared" si="286"/>
        <v>1.2483435229329883E-2</v>
      </c>
      <c r="DP263" s="72">
        <f t="shared" si="287"/>
        <v>-1.1727359317940684E-4</v>
      </c>
      <c r="DQ263" s="72">
        <v>1.0999999999999999E-2</v>
      </c>
      <c r="DR263" s="72">
        <f t="shared" si="292"/>
        <v>-1.0333770322631967E-4</v>
      </c>
      <c r="DS263" s="2" cm="1">
        <f t="array" ref="DS263">PRODUCT($DR$68:DR263+1)-1</f>
        <v>7.0330518334102976E-3</v>
      </c>
      <c r="DT263" s="2" cm="1">
        <f t="array" ref="DT263">PRODUCT($DP$68:DP263+1)-1</f>
        <v>7.9241910826159945E-3</v>
      </c>
      <c r="DU263" s="72">
        <f>DS263-MAX($DS$68:DS263)</f>
        <v>-2.9606888048085978E-3</v>
      </c>
    </row>
    <row r="264" spans="1:125" x14ac:dyDescent="0.3">
      <c r="A264" s="3" t="e">
        <f t="shared" si="236"/>
        <v>#N/A</v>
      </c>
      <c r="B264" s="47" t="e">
        <f>NA()</f>
        <v>#N/A</v>
      </c>
      <c r="C264" s="2" t="e">
        <f>VLOOKUP(C$1,EMD_Returns!$B:$XFD,MATCH('Headline Attribution'!$B264,EMD_Returns!$8:$8,0)-1,FALSE)/100</f>
        <v>#N/A</v>
      </c>
      <c r="D264" s="2" t="e">
        <f>VLOOKUP(D$1,EMD_Returns!$B:$XFD,MATCH('Headline Attribution'!$B264,EMD_Returns!$8:$8,0)-1,FALSE)/100</f>
        <v>#N/A</v>
      </c>
      <c r="E264" s="2" t="e">
        <f>VLOOKUP(E$1,EMD_Returns!$B:$XFD,MATCH('Headline Attribution'!$B264,EMD_Returns!$8:$8,0)-1,FALSE)/100</f>
        <v>#N/A</v>
      </c>
      <c r="F264" s="2" t="e">
        <f>VLOOKUP(F$1,EMD_Returns!$B:$XFD,MATCH('Headline Attribution'!$B264,EMD_Returns!$8:$8,0)-1,FALSE)/100</f>
        <v>#N/A</v>
      </c>
      <c r="G264" s="2"/>
      <c r="I264" s="9" t="e">
        <f t="shared" si="249"/>
        <v>#N/A</v>
      </c>
      <c r="J264" s="2" t="e">
        <f>VLOOKUP(J$1,EMD_Returns!$B:$XFD,MATCH('Headline Attribution'!$B264,EMD_Returns!$8:$8,0)-1,FALSE)/100</f>
        <v>#N/A</v>
      </c>
      <c r="K264" s="85" t="e">
        <f>VLOOKUP(K$1,EMD_Returns!$B:$XFD,MATCH('Headline Attribution'!$B264,EMD_Returns!$32:$32,0)-1,FALSE)/100</f>
        <v>#N/A</v>
      </c>
      <c r="L264" s="2">
        <f t="shared" si="237"/>
        <v>0</v>
      </c>
      <c r="M264" s="2" t="e">
        <f t="shared" si="238"/>
        <v>#N/A</v>
      </c>
      <c r="N264" s="2" t="e">
        <f t="shared" si="239"/>
        <v>#N/A</v>
      </c>
      <c r="O264" s="2" t="e">
        <f t="array" ref="O264">(PRODUCT($J$2:J264+1))-1</f>
        <v>#N/A</v>
      </c>
      <c r="P264" s="2" t="e">
        <f t="array" ref="P264">(PRODUCT($K$2:K264+1))-1</f>
        <v>#N/A</v>
      </c>
      <c r="Q264" s="69" t="e">
        <f t="shared" si="240"/>
        <v>#N/A</v>
      </c>
      <c r="R264" s="69" t="e">
        <f t="shared" si="241"/>
        <v>#N/A</v>
      </c>
      <c r="T264" s="3" t="e">
        <f t="shared" si="250"/>
        <v>#N/A</v>
      </c>
      <c r="U264" s="70" t="e">
        <f>VLOOKUP(U$1,Market_Values!B:XFD,MATCH('Headline Attribution'!$B264,EMD_Returns!$8:$8,0)-1,FALSE)</f>
        <v>#N/A</v>
      </c>
      <c r="V264" s="70" t="e">
        <f>VLOOKUP(V$1,Market_Values!$B:$XFD,MATCH('Headline Attribution'!$B264,EMD_Returns!$8:$8,0)-1,FALSE)</f>
        <v>#N/A</v>
      </c>
      <c r="W264" s="70" t="e">
        <f>VLOOKUP(W$1,Market_Values!$B:$XFD,MATCH('Headline Attribution'!$B264,EMD_Returns!$8:$8,0)-1,FALSE)</f>
        <v>#N/A</v>
      </c>
      <c r="X264" s="70" t="e">
        <f>VLOOKUP(X$1,Market_Values!$B:$XFD,MATCH('Headline Attribution'!$B264,EMD_Returns!$8:$8,0)-1,FALSE)</f>
        <v>#N/A</v>
      </c>
      <c r="Y264" s="70"/>
      <c r="Z264" s="71"/>
      <c r="AA264" s="3" t="e">
        <f t="shared" si="251"/>
        <v>#N/A</v>
      </c>
      <c r="AB264" s="72" t="e">
        <f t="shared" si="274"/>
        <v>#N/A</v>
      </c>
      <c r="AC264" s="72" t="e">
        <f t="shared" si="275"/>
        <v>#N/A</v>
      </c>
      <c r="AD264" s="72" t="e">
        <f t="shared" si="276"/>
        <v>#N/A</v>
      </c>
      <c r="AE264" s="72" t="e">
        <f t="shared" si="277"/>
        <v>#N/A</v>
      </c>
      <c r="AF264" s="72"/>
      <c r="AG264" s="2"/>
      <c r="AH264" s="9" t="e">
        <f t="shared" si="252"/>
        <v>#N/A</v>
      </c>
      <c r="AI264" s="2" t="e">
        <f t="array" ref="AI264">PRODUCT(AB$2:AB264+1)-1</f>
        <v>#N/A</v>
      </c>
      <c r="AJ264" s="2" t="e">
        <f t="array" ref="AJ264">PRODUCT($AC$2:AC264+1)-1</f>
        <v>#N/A</v>
      </c>
      <c r="AK264" s="2" t="e" cm="1">
        <f t="array" ref="AK264">PRODUCT($AD$119:AD264+1)-1</f>
        <v>#N/A</v>
      </c>
      <c r="AL264" s="2" t="e">
        <f t="array" ref="AL264">PRODUCT(AE$2:AE264+1)-1</f>
        <v>#N/A</v>
      </c>
      <c r="AM264" s="2"/>
      <c r="AN264" s="2"/>
      <c r="AO264" s="3" t="e">
        <f t="shared" si="253"/>
        <v>#N/A</v>
      </c>
      <c r="AP264" s="2" t="e">
        <f t="shared" si="278"/>
        <v>#N/A</v>
      </c>
      <c r="AQ264" s="2">
        <f t="shared" si="254"/>
        <v>0</v>
      </c>
      <c r="AR264" s="2" t="e">
        <f t="shared" si="279"/>
        <v>#N/A</v>
      </c>
      <c r="AS264" s="2" t="e">
        <f t="shared" si="242"/>
        <v>#N/A</v>
      </c>
      <c r="AT264" s="2" t="e">
        <f t="array" ref="AT264">PRODUCT($AP$2:AP264+1)-1</f>
        <v>#N/A</v>
      </c>
      <c r="AU264" s="2" t="e">
        <f t="shared" si="255"/>
        <v>#N/A</v>
      </c>
      <c r="AV264" s="69" t="e">
        <f t="shared" si="243"/>
        <v>#N/A</v>
      </c>
      <c r="AW264" s="69" t="e">
        <f t="shared" si="256"/>
        <v>#N/A</v>
      </c>
      <c r="AX264" s="2"/>
      <c r="AY264" s="2" t="e">
        <f t="shared" si="288"/>
        <v>#N/A</v>
      </c>
      <c r="AZ264" s="2" t="e">
        <f t="shared" si="289"/>
        <v>#N/A</v>
      </c>
      <c r="BA264" s="2" t="e">
        <f t="shared" si="244"/>
        <v>#N/A</v>
      </c>
      <c r="BB264" s="2" t="e">
        <f t="shared" si="290"/>
        <v>#N/A</v>
      </c>
      <c r="BC264" s="2"/>
      <c r="BD264" s="78" t="e">
        <f t="shared" si="257"/>
        <v>#N/A</v>
      </c>
      <c r="BE264" s="2" t="e">
        <f t="shared" si="291"/>
        <v>#N/A</v>
      </c>
      <c r="BF264" s="72" t="e">
        <f t="shared" si="280"/>
        <v>#N/A</v>
      </c>
      <c r="BG264" s="2" t="e" cm="1">
        <f t="array" ref="BG264">(PRODUCT(BF$2:BF264+1))-1</f>
        <v>#N/A</v>
      </c>
      <c r="BH264" s="72" t="e">
        <f t="shared" si="281"/>
        <v>#N/A</v>
      </c>
      <c r="BI264" s="73" t="e">
        <f t="shared" si="282"/>
        <v>#N/A</v>
      </c>
      <c r="BJ264" s="74" t="e">
        <f>SUM($BI$2:BI264)</f>
        <v>#N/A</v>
      </c>
      <c r="BK264" s="72" t="e">
        <f t="shared" si="258"/>
        <v>#N/A</v>
      </c>
      <c r="BL264" s="2" t="e">
        <f>SUM($BK$2:BK264)</f>
        <v>#N/A</v>
      </c>
      <c r="BM264" s="2"/>
      <c r="BN264" s="79" t="e">
        <f t="shared" si="259"/>
        <v>#N/A</v>
      </c>
      <c r="BO264" s="2" t="e">
        <f t="array" ref="BO264">(PRODUCT(AB$2:AB264+1)-1)-(PRODUCT($K$2:$K264+1)-1)</f>
        <v>#N/A</v>
      </c>
      <c r="BP264" s="2" t="e">
        <f t="array" ref="BP264">AJ264-(PRODUCT($K$2:K264+1)-1)</f>
        <v>#N/A</v>
      </c>
      <c r="BQ264" s="2" t="e" cm="1">
        <f t="array" ref="BQ264">AK264-(PRODUCT($L$2:L264+1)-1)</f>
        <v>#N/A</v>
      </c>
      <c r="BR264" s="2" t="e">
        <f t="array" ref="BR264">(PRODUCT(AE$2:AE264+1)-1)-(PRODUCT($K$2:$K264+1)-1)</f>
        <v>#N/A</v>
      </c>
      <c r="BS264" s="2"/>
      <c r="BT264" s="3" t="e">
        <f t="shared" si="260"/>
        <v>#N/A</v>
      </c>
      <c r="BU264" s="2" t="e">
        <f t="shared" si="261"/>
        <v>#N/A</v>
      </c>
      <c r="BV264" s="2" t="e">
        <f t="shared" si="262"/>
        <v>#N/A</v>
      </c>
      <c r="BW264" s="2" t="e" cm="1">
        <f t="array" ref="BW264">PRODUCT($BU$2:BU264+1)-1</f>
        <v>#N/A</v>
      </c>
      <c r="BX264" s="2" t="e">
        <f t="array" ref="BX264">BW264-(PRODUCT($K$2:K264+1)-1)</f>
        <v>#N/A</v>
      </c>
      <c r="BY264" s="2" t="e">
        <f t="shared" si="263"/>
        <v>#N/A</v>
      </c>
      <c r="BZ264" s="2"/>
      <c r="CC264" s="3">
        <v>45016</v>
      </c>
      <c r="CD264" s="2">
        <v>1.09158669918128E-2</v>
      </c>
      <c r="CE264" s="2">
        <v>7.9610339554210298E-3</v>
      </c>
      <c r="CF264" s="2" t="e">
        <f>NA()</f>
        <v>#N/A</v>
      </c>
      <c r="CG264" s="2">
        <v>1.2386137238888128E-2</v>
      </c>
      <c r="CH264" s="2">
        <v>1.0248324793062702E-2</v>
      </c>
      <c r="CJ264" s="9">
        <f t="shared" si="264"/>
        <v>45016</v>
      </c>
      <c r="CK264" s="2">
        <f t="array" ref="CK264">PRODUCT(CD$2:CD264+1)-1</f>
        <v>8.434443092122379E-4</v>
      </c>
      <c r="CL264" s="2">
        <f t="array" ref="CL264">PRODUCT(CE$2:CE264+1)-1</f>
        <v>1.3555510720078212E-2</v>
      </c>
      <c r="CM264" s="2"/>
      <c r="CN264" s="2">
        <f t="array" ref="CN264">PRODUCT(CG$2:CG264+1)-1</f>
        <v>-4.3571246150064358E-2</v>
      </c>
      <c r="CO264" s="2">
        <f t="array" ref="CO264">PRODUCT(CH$2:CH264+1)-1</f>
        <v>-6.1335182095088259E-2</v>
      </c>
      <c r="CQ264" s="9">
        <f t="shared" si="265"/>
        <v>45016</v>
      </c>
      <c r="CR264" s="72">
        <f t="shared" si="266"/>
        <v>6.2178626404300497E-2</v>
      </c>
      <c r="CS264" s="72">
        <f t="shared" si="267"/>
        <v>7.4890692815166471E-2</v>
      </c>
      <c r="CT264" s="72"/>
      <c r="CU264" s="72">
        <f t="shared" si="268"/>
        <v>1.7763935945023901E-2</v>
      </c>
      <c r="CV264" s="72"/>
      <c r="CW264" s="3">
        <f t="shared" si="269"/>
        <v>45016</v>
      </c>
      <c r="CX264" s="75">
        <f t="shared" si="283"/>
        <v>95.297968968909856</v>
      </c>
      <c r="CY264" s="75">
        <f t="shared" si="284"/>
        <v>93.453495738227474</v>
      </c>
      <c r="CZ264" s="75">
        <f t="shared" si="285"/>
        <v>101.97368029532991</v>
      </c>
      <c r="DA264" s="72">
        <f>(CZ264/MAX($CZ$2:CZ264))-1</f>
        <v>-1.1698010597571695E-3</v>
      </c>
      <c r="DC264" s="3">
        <f t="shared" si="270"/>
        <v>45016</v>
      </c>
      <c r="DD264" s="2">
        <f t="shared" si="271"/>
        <v>6.6754219875009811E-4</v>
      </c>
      <c r="DE264" s="2">
        <f t="shared" si="272"/>
        <v>-2.2872908376416722E-3</v>
      </c>
      <c r="DF264" s="2" t="e">
        <f>NA()</f>
        <v>#N/A</v>
      </c>
      <c r="DG264" s="2">
        <f t="shared" si="273"/>
        <v>2.1378124458254263E-3</v>
      </c>
      <c r="DH264" s="69"/>
      <c r="DI264" s="3">
        <f t="shared" si="245"/>
        <v>45016</v>
      </c>
      <c r="DJ264" s="2">
        <f t="shared" si="246"/>
        <v>4.9821047479480747E-2</v>
      </c>
      <c r="DK264" s="2">
        <f t="shared" si="247"/>
        <v>4.5900830516824989E-2</v>
      </c>
      <c r="DL264" s="2" t="e">
        <f>NA()</f>
        <v>#N/A</v>
      </c>
      <c r="DM264" s="2">
        <f t="shared" si="248"/>
        <v>1.4730489256487862E-2</v>
      </c>
      <c r="DO264" s="2">
        <f t="shared" si="286"/>
        <v>1.2566225542556011E-2</v>
      </c>
      <c r="DP264" s="72">
        <f t="shared" si="287"/>
        <v>2.1378124458254263E-3</v>
      </c>
      <c r="DQ264" s="72">
        <v>1.0999999999999999E-2</v>
      </c>
      <c r="DR264" s="72">
        <f t="shared" si="292"/>
        <v>1.8713604036822396E-3</v>
      </c>
      <c r="DS264" s="2" cm="1">
        <f t="array" ref="DS264">PRODUCT($DR$68:DR264+1)-1</f>
        <v>8.9175736118105586E-3</v>
      </c>
      <c r="DT264" s="2" cm="1">
        <f t="array" ref="DT264">PRODUCT($DP$68:DP264+1)-1</f>
        <v>1.0078943962760878E-2</v>
      </c>
      <c r="DU264" s="72">
        <f>DS264-MAX($DS$68:DS264)</f>
        <v>-1.0761670264083367E-3</v>
      </c>
    </row>
    <row r="265" spans="1:125" x14ac:dyDescent="0.3">
      <c r="A265" s="3" t="e">
        <f t="shared" si="236"/>
        <v>#N/A</v>
      </c>
      <c r="B265" s="47" t="e">
        <f>NA()</f>
        <v>#N/A</v>
      </c>
      <c r="C265" s="2" t="e">
        <f>VLOOKUP(C$1,EMD_Returns!$B:$XFD,MATCH('Headline Attribution'!$B265,EMD_Returns!$8:$8,0)-1,FALSE)/100</f>
        <v>#N/A</v>
      </c>
      <c r="D265" s="2" t="e">
        <f>VLOOKUP(D$1,EMD_Returns!$B:$XFD,MATCH('Headline Attribution'!$B265,EMD_Returns!$8:$8,0)-1,FALSE)/100</f>
        <v>#N/A</v>
      </c>
      <c r="E265" s="2" t="e">
        <f>VLOOKUP(E$1,EMD_Returns!$B:$XFD,MATCH('Headline Attribution'!$B265,EMD_Returns!$8:$8,0)-1,FALSE)/100</f>
        <v>#N/A</v>
      </c>
      <c r="F265" s="2" t="e">
        <f>VLOOKUP(F$1,EMD_Returns!$B:$XFD,MATCH('Headline Attribution'!$B265,EMD_Returns!$8:$8,0)-1,FALSE)/100</f>
        <v>#N/A</v>
      </c>
      <c r="G265" s="2"/>
      <c r="I265" s="9" t="e">
        <f t="shared" si="249"/>
        <v>#N/A</v>
      </c>
      <c r="J265" s="2" t="e">
        <f>VLOOKUP(J$1,EMD_Returns!$B:$XFD,MATCH('Headline Attribution'!$B265,EMD_Returns!$8:$8,0)-1,FALSE)/100</f>
        <v>#N/A</v>
      </c>
      <c r="K265" s="85" t="e">
        <f>VLOOKUP(K$1,EMD_Returns!$B:$XFD,MATCH('Headline Attribution'!$B265,EMD_Returns!$32:$32,0)-1,FALSE)/100</f>
        <v>#N/A</v>
      </c>
      <c r="L265" s="2">
        <f t="shared" si="237"/>
        <v>0</v>
      </c>
      <c r="M265" s="2" t="e">
        <f t="shared" si="238"/>
        <v>#N/A</v>
      </c>
      <c r="N265" s="2" t="e">
        <f t="shared" si="239"/>
        <v>#N/A</v>
      </c>
      <c r="O265" s="2" t="e">
        <f t="array" ref="O265">(PRODUCT($J$2:J265+1))-1</f>
        <v>#N/A</v>
      </c>
      <c r="P265" s="2" t="e">
        <f t="array" ref="P265">(PRODUCT($K$2:K265+1))-1</f>
        <v>#N/A</v>
      </c>
      <c r="Q265" s="69" t="e">
        <f t="shared" si="240"/>
        <v>#N/A</v>
      </c>
      <c r="R265" s="69" t="e">
        <f t="shared" si="241"/>
        <v>#N/A</v>
      </c>
      <c r="T265" s="3" t="e">
        <f t="shared" si="250"/>
        <v>#N/A</v>
      </c>
      <c r="U265" s="70" t="e">
        <f>VLOOKUP(U$1,Market_Values!B:XFD,MATCH('Headline Attribution'!$B265,EMD_Returns!$8:$8,0)-1,FALSE)</f>
        <v>#N/A</v>
      </c>
      <c r="V265" s="70" t="e">
        <f>VLOOKUP(V$1,Market_Values!$B:$XFD,MATCH('Headline Attribution'!$B265,EMD_Returns!$8:$8,0)-1,FALSE)</f>
        <v>#N/A</v>
      </c>
      <c r="W265" s="70" t="e">
        <f>VLOOKUP(W$1,Market_Values!$B:$XFD,MATCH('Headline Attribution'!$B265,EMD_Returns!$8:$8,0)-1,FALSE)</f>
        <v>#N/A</v>
      </c>
      <c r="X265" s="70" t="e">
        <f>VLOOKUP(X$1,Market_Values!$B:$XFD,MATCH('Headline Attribution'!$B265,EMD_Returns!$8:$8,0)-1,FALSE)</f>
        <v>#N/A</v>
      </c>
      <c r="Y265" s="70"/>
      <c r="Z265" s="71"/>
      <c r="AA265" s="3" t="e">
        <f t="shared" si="251"/>
        <v>#N/A</v>
      </c>
      <c r="AB265" s="72" t="e">
        <f t="shared" si="274"/>
        <v>#N/A</v>
      </c>
      <c r="AC265" s="72" t="e">
        <f t="shared" si="275"/>
        <v>#N/A</v>
      </c>
      <c r="AD265" s="72" t="e">
        <f t="shared" si="276"/>
        <v>#N/A</v>
      </c>
      <c r="AE265" s="72" t="e">
        <f t="shared" si="277"/>
        <v>#N/A</v>
      </c>
      <c r="AF265" s="72"/>
      <c r="AG265" s="2"/>
      <c r="AH265" s="9" t="e">
        <f t="shared" si="252"/>
        <v>#N/A</v>
      </c>
      <c r="AI265" s="2" t="e">
        <f t="array" ref="AI265">PRODUCT(AB$2:AB265+1)-1</f>
        <v>#N/A</v>
      </c>
      <c r="AJ265" s="2" t="e">
        <f t="array" ref="AJ265">PRODUCT($AC$2:AC265+1)-1</f>
        <v>#N/A</v>
      </c>
      <c r="AK265" s="2" t="e" cm="1">
        <f t="array" ref="AK265">PRODUCT($AD$119:AD265+1)-1</f>
        <v>#N/A</v>
      </c>
      <c r="AL265" s="2" t="e">
        <f t="array" ref="AL265">PRODUCT(AE$2:AE265+1)-1</f>
        <v>#N/A</v>
      </c>
      <c r="AM265" s="2"/>
      <c r="AN265" s="2"/>
      <c r="AO265" s="3" t="e">
        <f t="shared" si="253"/>
        <v>#N/A</v>
      </c>
      <c r="AP265" s="2" t="e">
        <f t="shared" si="278"/>
        <v>#N/A</v>
      </c>
      <c r="AQ265" s="2">
        <f t="shared" si="254"/>
        <v>0</v>
      </c>
      <c r="AR265" s="2" t="e">
        <f t="shared" si="279"/>
        <v>#N/A</v>
      </c>
      <c r="AS265" s="2" t="e">
        <f t="shared" si="242"/>
        <v>#N/A</v>
      </c>
      <c r="AT265" s="2" t="e">
        <f t="array" ref="AT265">PRODUCT($AP$2:AP265+1)-1</f>
        <v>#N/A</v>
      </c>
      <c r="AU265" s="2" t="e">
        <f t="shared" si="255"/>
        <v>#N/A</v>
      </c>
      <c r="AV265" s="69" t="e">
        <f t="shared" si="243"/>
        <v>#N/A</v>
      </c>
      <c r="AW265" s="69" t="e">
        <f t="shared" si="256"/>
        <v>#N/A</v>
      </c>
      <c r="AX265" s="2"/>
      <c r="AY265" s="2" t="e">
        <f t="shared" si="288"/>
        <v>#N/A</v>
      </c>
      <c r="AZ265" s="2" t="e">
        <f t="shared" si="289"/>
        <v>#N/A</v>
      </c>
      <c r="BA265" s="2" t="e">
        <f t="shared" si="244"/>
        <v>#N/A</v>
      </c>
      <c r="BB265" s="2" t="e">
        <f t="shared" si="290"/>
        <v>#N/A</v>
      </c>
      <c r="BC265" s="2"/>
      <c r="BD265" s="78" t="e">
        <f t="shared" si="257"/>
        <v>#N/A</v>
      </c>
      <c r="BE265" s="2" t="e">
        <f t="shared" si="291"/>
        <v>#N/A</v>
      </c>
      <c r="BF265" s="72" t="e">
        <f t="shared" si="280"/>
        <v>#N/A</v>
      </c>
      <c r="BG265" s="2" t="e" cm="1">
        <f t="array" ref="BG265">(PRODUCT(BF$2:BF265+1))-1</f>
        <v>#N/A</v>
      </c>
      <c r="BH265" s="72" t="e">
        <f t="shared" si="281"/>
        <v>#N/A</v>
      </c>
      <c r="BI265" s="73" t="e">
        <f t="shared" si="282"/>
        <v>#N/A</v>
      </c>
      <c r="BJ265" s="74" t="e">
        <f>SUM($BI$2:BI265)</f>
        <v>#N/A</v>
      </c>
      <c r="BK265" s="72" t="e">
        <f t="shared" si="258"/>
        <v>#N/A</v>
      </c>
      <c r="BL265" s="2" t="e">
        <f>SUM($BK$2:BK265)</f>
        <v>#N/A</v>
      </c>
      <c r="BM265" s="2"/>
      <c r="BN265" s="79" t="e">
        <f t="shared" si="259"/>
        <v>#N/A</v>
      </c>
      <c r="BO265" s="2" t="e">
        <f t="array" ref="BO265">(PRODUCT(AB$2:AB265+1)-1)-(PRODUCT($K$2:$K265+1)-1)</f>
        <v>#N/A</v>
      </c>
      <c r="BP265" s="2" t="e">
        <f t="array" ref="BP265">AJ265-(PRODUCT($K$2:K265+1)-1)</f>
        <v>#N/A</v>
      </c>
      <c r="BQ265" s="2" t="e" cm="1">
        <f t="array" ref="BQ265">AK265-(PRODUCT($L$2:L265+1)-1)</f>
        <v>#N/A</v>
      </c>
      <c r="BR265" s="2" t="e">
        <f t="array" ref="BR265">(PRODUCT(AE$2:AE265+1)-1)-(PRODUCT($K$2:$K265+1)-1)</f>
        <v>#N/A</v>
      </c>
      <c r="BS265" s="2"/>
      <c r="BT265" s="3" t="e">
        <f t="shared" si="260"/>
        <v>#N/A</v>
      </c>
      <c r="BU265" s="2" t="e">
        <f t="shared" si="261"/>
        <v>#N/A</v>
      </c>
      <c r="BV265" s="2" t="e">
        <f t="shared" si="262"/>
        <v>#N/A</v>
      </c>
      <c r="BW265" s="2" t="e" cm="1">
        <f t="array" ref="BW265">PRODUCT($BU$2:BU265+1)-1</f>
        <v>#N/A</v>
      </c>
      <c r="BX265" s="2" t="e">
        <f t="array" ref="BX265">BW265-(PRODUCT($K$2:K265+1)-1)</f>
        <v>#N/A</v>
      </c>
      <c r="BY265" s="2" t="e">
        <f t="shared" si="263"/>
        <v>#N/A</v>
      </c>
      <c r="BZ265" s="2"/>
      <c r="CC265" s="3">
        <v>45019</v>
      </c>
      <c r="CD265" s="2">
        <v>5.1457787824464897E-3</v>
      </c>
      <c r="CE265" s="2">
        <v>1.9529684858277099E-3</v>
      </c>
      <c r="CF265" s="2" t="e">
        <f>NA()</f>
        <v>#N/A</v>
      </c>
      <c r="CG265" s="2">
        <v>5.8446333601419001E-4</v>
      </c>
      <c r="CH265" s="2">
        <v>1.5086487189490683E-3</v>
      </c>
      <c r="CJ265" s="9">
        <f t="shared" si="264"/>
        <v>45019</v>
      </c>
      <c r="CK265" s="2">
        <f t="array" ref="CK265">PRODUCT(CD$2:CD265+1)-1</f>
        <v>5.9935632694891883E-3</v>
      </c>
      <c r="CL265" s="2">
        <f t="array" ref="CL265">PRODUCT(CE$2:CE265+1)-1</f>
        <v>1.553495269115146E-2</v>
      </c>
      <c r="CM265" s="2"/>
      <c r="CN265" s="2">
        <f t="array" ref="CN265">PRODUCT(CG$2:CG265+1)-1</f>
        <v>-4.301224860992936E-2</v>
      </c>
      <c r="CO265" s="2">
        <f t="array" ref="CO265">PRODUCT(CH$2:CH265+1)-1</f>
        <v>-5.9919066620033434E-2</v>
      </c>
      <c r="CQ265" s="9">
        <f t="shared" si="265"/>
        <v>45019</v>
      </c>
      <c r="CR265" s="72">
        <f t="shared" si="266"/>
        <v>6.5912629889522623E-2</v>
      </c>
      <c r="CS265" s="72">
        <f t="shared" si="267"/>
        <v>7.5454019311184894E-2</v>
      </c>
      <c r="CT265" s="72"/>
      <c r="CU265" s="72">
        <f t="shared" si="268"/>
        <v>1.6906818010104074E-2</v>
      </c>
      <c r="CV265" s="72"/>
      <c r="CW265" s="3">
        <f t="shared" si="269"/>
        <v>45019</v>
      </c>
      <c r="CX265" s="75">
        <f t="shared" si="283"/>
        <v>95.353667137768795</v>
      </c>
      <c r="CY265" s="75">
        <f t="shared" si="284"/>
        <v>93.594484234854264</v>
      </c>
      <c r="CZ265" s="75">
        <f t="shared" si="285"/>
        <v>101.8795796753367</v>
      </c>
      <c r="DA265" s="72">
        <f>(CZ265/MAX($CZ$2:CZ265))-1</f>
        <v>-2.0915147874172035E-3</v>
      </c>
      <c r="DC265" s="3">
        <f t="shared" si="270"/>
        <v>45019</v>
      </c>
      <c r="DD265" s="2">
        <f t="shared" si="271"/>
        <v>3.6371300634974214E-3</v>
      </c>
      <c r="DE265" s="2">
        <f t="shared" si="272"/>
        <v>4.4431976687864163E-4</v>
      </c>
      <c r="DF265" s="2" t="e">
        <f>NA()</f>
        <v>#N/A</v>
      </c>
      <c r="DG265" s="2">
        <f t="shared" si="273"/>
        <v>-9.2418538293487825E-4</v>
      </c>
      <c r="DH265" s="69"/>
      <c r="DI265" s="3">
        <f t="shared" si="245"/>
        <v>45019</v>
      </c>
      <c r="DJ265" s="2">
        <f t="shared" si="246"/>
        <v>4.9696211407022961E-2</v>
      </c>
      <c r="DK265" s="2">
        <f t="shared" si="247"/>
        <v>4.5905762960518584E-2</v>
      </c>
      <c r="DL265" s="2" t="e">
        <f>NA()</f>
        <v>#N/A</v>
      </c>
      <c r="DM265" s="2">
        <f t="shared" si="248"/>
        <v>1.4123596357439084E-2</v>
      </c>
      <c r="DO265" s="2">
        <f t="shared" si="286"/>
        <v>1.1428537345315138E-2</v>
      </c>
      <c r="DP265" s="72">
        <f t="shared" si="287"/>
        <v>-9.2418538293487825E-4</v>
      </c>
      <c r="DQ265" s="72">
        <v>1.0999999999999999E-2</v>
      </c>
      <c r="DR265" s="72">
        <f t="shared" si="292"/>
        <v>-8.8953108390996247E-4</v>
      </c>
      <c r="DS265" s="2" cm="1">
        <f t="array" ref="DS265">PRODUCT($DR$68:DR265+1)-1</f>
        <v>8.0201100689798466E-3</v>
      </c>
      <c r="DT265" s="2" cm="1">
        <f t="array" ref="DT265">PRODUCT($DP$68:DP265+1)-1</f>
        <v>9.1454437671401045E-3</v>
      </c>
      <c r="DU265" s="72">
        <f>DS265-MAX($DS$68:DS265)</f>
        <v>-1.9736305692390488E-3</v>
      </c>
    </row>
    <row r="266" spans="1:125" x14ac:dyDescent="0.3">
      <c r="A266" s="3" t="e">
        <f t="shared" si="236"/>
        <v>#N/A</v>
      </c>
      <c r="B266" s="47" t="e">
        <f>NA()</f>
        <v>#N/A</v>
      </c>
      <c r="C266" s="2" t="e">
        <f>VLOOKUP(C$1,EMD_Returns!$B:$XFD,MATCH('Headline Attribution'!$B266,EMD_Returns!$8:$8,0)-1,FALSE)/100</f>
        <v>#N/A</v>
      </c>
      <c r="D266" s="2" t="e">
        <f>VLOOKUP(D$1,EMD_Returns!$B:$XFD,MATCH('Headline Attribution'!$B266,EMD_Returns!$8:$8,0)-1,FALSE)/100</f>
        <v>#N/A</v>
      </c>
      <c r="E266" s="2" t="e">
        <f>VLOOKUP(E$1,EMD_Returns!$B:$XFD,MATCH('Headline Attribution'!$B266,EMD_Returns!$8:$8,0)-1,FALSE)/100</f>
        <v>#N/A</v>
      </c>
      <c r="F266" s="2" t="e">
        <f>VLOOKUP(F$1,EMD_Returns!$B:$XFD,MATCH('Headline Attribution'!$B266,EMD_Returns!$8:$8,0)-1,FALSE)/100</f>
        <v>#N/A</v>
      </c>
      <c r="G266" s="2"/>
      <c r="I266" s="9" t="e">
        <f t="shared" si="249"/>
        <v>#N/A</v>
      </c>
      <c r="J266" s="2" t="e">
        <f>VLOOKUP(J$1,EMD_Returns!$B:$XFD,MATCH('Headline Attribution'!$B266,EMD_Returns!$8:$8,0)-1,FALSE)/100</f>
        <v>#N/A</v>
      </c>
      <c r="K266" s="85" t="e">
        <f>VLOOKUP(K$1,EMD_Returns!$B:$XFD,MATCH('Headline Attribution'!$B266,EMD_Returns!$32:$32,0)-1,FALSE)/100</f>
        <v>#N/A</v>
      </c>
      <c r="L266" s="2">
        <f t="shared" si="237"/>
        <v>0</v>
      </c>
      <c r="M266" s="2" t="e">
        <f t="shared" si="238"/>
        <v>#N/A</v>
      </c>
      <c r="N266" s="2" t="e">
        <f t="shared" si="239"/>
        <v>#N/A</v>
      </c>
      <c r="O266" s="2" t="e">
        <f t="array" ref="O266">(PRODUCT($J$2:J266+1))-1</f>
        <v>#N/A</v>
      </c>
      <c r="P266" s="2" t="e">
        <f t="array" ref="P266">(PRODUCT($K$2:K266+1))-1</f>
        <v>#N/A</v>
      </c>
      <c r="Q266" s="69" t="e">
        <f t="shared" si="240"/>
        <v>#N/A</v>
      </c>
      <c r="R266" s="69" t="e">
        <f t="shared" si="241"/>
        <v>#N/A</v>
      </c>
      <c r="T266" s="3" t="e">
        <f t="shared" si="250"/>
        <v>#N/A</v>
      </c>
      <c r="U266" s="70" t="e">
        <f>VLOOKUP(U$1,Market_Values!B:XFD,MATCH('Headline Attribution'!$B266,EMD_Returns!$8:$8,0)-1,FALSE)</f>
        <v>#N/A</v>
      </c>
      <c r="V266" s="70" t="e">
        <f>VLOOKUP(V$1,Market_Values!$B:$XFD,MATCH('Headline Attribution'!$B266,EMD_Returns!$8:$8,0)-1,FALSE)</f>
        <v>#N/A</v>
      </c>
      <c r="W266" s="70" t="e">
        <f>VLOOKUP(W$1,Market_Values!$B:$XFD,MATCH('Headline Attribution'!$B266,EMD_Returns!$8:$8,0)-1,FALSE)</f>
        <v>#N/A</v>
      </c>
      <c r="X266" s="70" t="e">
        <f>VLOOKUP(X$1,Market_Values!$B:$XFD,MATCH('Headline Attribution'!$B266,EMD_Returns!$8:$8,0)-1,FALSE)</f>
        <v>#N/A</v>
      </c>
      <c r="Y266" s="70"/>
      <c r="Z266" s="71"/>
      <c r="AA266" s="3" t="e">
        <f t="shared" si="251"/>
        <v>#N/A</v>
      </c>
      <c r="AB266" s="72" t="e">
        <f t="shared" si="274"/>
        <v>#N/A</v>
      </c>
      <c r="AC266" s="72" t="e">
        <f t="shared" si="275"/>
        <v>#N/A</v>
      </c>
      <c r="AD266" s="72" t="e">
        <f t="shared" si="276"/>
        <v>#N/A</v>
      </c>
      <c r="AE266" s="72" t="e">
        <f t="shared" si="277"/>
        <v>#N/A</v>
      </c>
      <c r="AF266" s="72"/>
      <c r="AG266" s="2"/>
      <c r="AH266" s="9" t="e">
        <f t="shared" si="252"/>
        <v>#N/A</v>
      </c>
      <c r="AI266" s="2" t="e">
        <f t="array" ref="AI266">PRODUCT(AB$2:AB266+1)-1</f>
        <v>#N/A</v>
      </c>
      <c r="AJ266" s="2" t="e">
        <f t="array" ref="AJ266">PRODUCT($AC$2:AC266+1)-1</f>
        <v>#N/A</v>
      </c>
      <c r="AK266" s="2" t="e" cm="1">
        <f t="array" ref="AK266">PRODUCT($AD$119:AD266+1)-1</f>
        <v>#N/A</v>
      </c>
      <c r="AL266" s="2" t="e">
        <f t="array" ref="AL266">PRODUCT(AE$2:AE266+1)-1</f>
        <v>#N/A</v>
      </c>
      <c r="AM266" s="2"/>
      <c r="AN266" s="2"/>
      <c r="AO266" s="3" t="e">
        <f t="shared" si="253"/>
        <v>#N/A</v>
      </c>
      <c r="AP266" s="2" t="e">
        <f t="shared" si="278"/>
        <v>#N/A</v>
      </c>
      <c r="AQ266" s="2">
        <f t="shared" si="254"/>
        <v>0</v>
      </c>
      <c r="AR266" s="2" t="e">
        <f t="shared" si="279"/>
        <v>#N/A</v>
      </c>
      <c r="AS266" s="2" t="e">
        <f t="shared" si="242"/>
        <v>#N/A</v>
      </c>
      <c r="AT266" s="2" t="e">
        <f t="array" ref="AT266">PRODUCT($AP$2:AP266+1)-1</f>
        <v>#N/A</v>
      </c>
      <c r="AU266" s="2" t="e">
        <f t="shared" si="255"/>
        <v>#N/A</v>
      </c>
      <c r="AV266" s="69" t="e">
        <f t="shared" si="243"/>
        <v>#N/A</v>
      </c>
      <c r="AW266" s="69" t="e">
        <f t="shared" si="256"/>
        <v>#N/A</v>
      </c>
      <c r="AX266" s="2"/>
      <c r="AY266" s="2" t="e">
        <f t="shared" si="288"/>
        <v>#N/A</v>
      </c>
      <c r="AZ266" s="2" t="e">
        <f t="shared" si="289"/>
        <v>#N/A</v>
      </c>
      <c r="BA266" s="2" t="e">
        <f t="shared" si="244"/>
        <v>#N/A</v>
      </c>
      <c r="BB266" s="2" t="e">
        <f t="shared" si="290"/>
        <v>#N/A</v>
      </c>
      <c r="BC266" s="2"/>
      <c r="BD266" s="78" t="e">
        <f t="shared" si="257"/>
        <v>#N/A</v>
      </c>
      <c r="BE266" s="2" t="e">
        <f t="shared" si="291"/>
        <v>#N/A</v>
      </c>
      <c r="BF266" s="72" t="e">
        <f t="shared" si="280"/>
        <v>#N/A</v>
      </c>
      <c r="BG266" s="2" t="e" cm="1">
        <f t="array" ref="BG266">(PRODUCT(BF$2:BF266+1))-1</f>
        <v>#N/A</v>
      </c>
      <c r="BH266" s="72" t="e">
        <f t="shared" si="281"/>
        <v>#N/A</v>
      </c>
      <c r="BI266" s="73" t="e">
        <f t="shared" si="282"/>
        <v>#N/A</v>
      </c>
      <c r="BJ266" s="74" t="e">
        <f>SUM($BI$2:BI266)</f>
        <v>#N/A</v>
      </c>
      <c r="BK266" s="72" t="e">
        <f t="shared" si="258"/>
        <v>#N/A</v>
      </c>
      <c r="BL266" s="2" t="e">
        <f>SUM($BK$2:BK266)</f>
        <v>#N/A</v>
      </c>
      <c r="BM266" s="2"/>
      <c r="BN266" s="79" t="e">
        <f t="shared" si="259"/>
        <v>#N/A</v>
      </c>
      <c r="BO266" s="2" t="e">
        <f t="array" ref="BO266">(PRODUCT(AB$2:AB266+1)-1)-(PRODUCT($K$2:$K266+1)-1)</f>
        <v>#N/A</v>
      </c>
      <c r="BP266" s="2" t="e">
        <f t="array" ref="BP266">AJ266-(PRODUCT($K$2:K266+1)-1)</f>
        <v>#N/A</v>
      </c>
      <c r="BQ266" s="2" t="e" cm="1">
        <f t="array" ref="BQ266">AK266-(PRODUCT($L$2:L266+1)-1)</f>
        <v>#N/A</v>
      </c>
      <c r="BR266" s="2" t="e">
        <f t="array" ref="BR266">(PRODUCT(AE$2:AE266+1)-1)-(PRODUCT($K$2:$K266+1)-1)</f>
        <v>#N/A</v>
      </c>
      <c r="BS266" s="2"/>
      <c r="BT266" s="3" t="e">
        <f t="shared" si="260"/>
        <v>#N/A</v>
      </c>
      <c r="BU266" s="2" t="e">
        <f t="shared" si="261"/>
        <v>#N/A</v>
      </c>
      <c r="BV266" s="2" t="e">
        <f t="shared" si="262"/>
        <v>#N/A</v>
      </c>
      <c r="BW266" s="2" t="e" cm="1">
        <f t="array" ref="BW266">PRODUCT($BU$2:BU266+1)-1</f>
        <v>#N/A</v>
      </c>
      <c r="BX266" s="2" t="e">
        <f t="array" ref="BX266">BW266-(PRODUCT($K$2:K266+1)-1)</f>
        <v>#N/A</v>
      </c>
      <c r="BY266" s="2" t="e">
        <f t="shared" si="263"/>
        <v>#N/A</v>
      </c>
      <c r="BZ266" s="2"/>
      <c r="CC266" s="3">
        <v>45020</v>
      </c>
      <c r="CD266" s="2">
        <v>-3.2833818871949002E-3</v>
      </c>
      <c r="CE266" s="2">
        <v>-2.3904984226751401E-3</v>
      </c>
      <c r="CF266" s="2" t="e">
        <f>NA()</f>
        <v>#N/A</v>
      </c>
      <c r="CG266" s="2">
        <v>-3.409664356044929E-3</v>
      </c>
      <c r="CH266" s="2">
        <v>-3.5321922967040953E-3</v>
      </c>
      <c r="CJ266" s="9">
        <f t="shared" si="264"/>
        <v>45020</v>
      </c>
      <c r="CK266" s="2">
        <f t="array" ref="CK266">PRODUCT(CD$2:CD266+1)-1</f>
        <v>2.6905022252154964E-3</v>
      </c>
      <c r="CL266" s="2">
        <f t="array" ref="CL266">PRODUCT(CE$2:CE266+1)-1</f>
        <v>1.3107317988571898E-2</v>
      </c>
      <c r="CM266" s="2"/>
      <c r="CN266" s="2">
        <f t="array" ref="CN266">PRODUCT(CG$2:CG266+1)-1</f>
        <v>-4.6275255635015666E-2</v>
      </c>
      <c r="CO266" s="2">
        <f t="array" ref="CO266">PRODUCT(CH$2:CH266+1)-1</f>
        <v>-6.3239613251196536E-2</v>
      </c>
      <c r="CQ266" s="9">
        <f t="shared" si="265"/>
        <v>45020</v>
      </c>
      <c r="CR266" s="72">
        <f t="shared" si="266"/>
        <v>6.5930115476412032E-2</v>
      </c>
      <c r="CS266" s="72">
        <f t="shared" si="267"/>
        <v>7.6346931239768434E-2</v>
      </c>
      <c r="CT266" s="72"/>
      <c r="CU266" s="72">
        <f t="shared" si="268"/>
        <v>1.696435761618087E-2</v>
      </c>
      <c r="CV266" s="72"/>
      <c r="CW266" s="3">
        <f t="shared" si="269"/>
        <v>45020</v>
      </c>
      <c r="CX266" s="75">
        <f t="shared" si="283"/>
        <v>95.028543137710969</v>
      </c>
      <c r="CY266" s="75">
        <f t="shared" si="284"/>
        <v>93.263890518625914</v>
      </c>
      <c r="CZ266" s="75">
        <f t="shared" si="285"/>
        <v>101.89210701941779</v>
      </c>
      <c r="DA266" s="72">
        <f>(CZ266/MAX($CZ$2:CZ266))-1</f>
        <v>-1.9688096977855674E-3</v>
      </c>
      <c r="DC266" s="3">
        <f t="shared" si="270"/>
        <v>45020</v>
      </c>
      <c r="DD266" s="2">
        <f t="shared" si="271"/>
        <v>2.4881040950919513E-4</v>
      </c>
      <c r="DE266" s="2">
        <f t="shared" si="272"/>
        <v>1.1416938740289552E-3</v>
      </c>
      <c r="DF266" s="2" t="e">
        <f>NA()</f>
        <v>#N/A</v>
      </c>
      <c r="DG266" s="2">
        <f t="shared" si="273"/>
        <v>1.2252794065916632E-4</v>
      </c>
      <c r="DH266" s="69"/>
      <c r="DI266" s="3">
        <f t="shared" si="245"/>
        <v>45020</v>
      </c>
      <c r="DJ266" s="2">
        <f t="shared" si="246"/>
        <v>4.9160976564078543E-2</v>
      </c>
      <c r="DK266" s="2">
        <f t="shared" si="247"/>
        <v>4.4946948738159451E-2</v>
      </c>
      <c r="DL266" s="2" t="e">
        <f>NA()</f>
        <v>#N/A</v>
      </c>
      <c r="DM266" s="2">
        <f t="shared" si="248"/>
        <v>1.3915785490763475E-2</v>
      </c>
      <c r="DO266" s="2">
        <f t="shared" si="286"/>
        <v>1.142811727779304E-2</v>
      </c>
      <c r="DP266" s="72">
        <f t="shared" si="287"/>
        <v>1.2252794065916632E-4</v>
      </c>
      <c r="DQ266" s="72">
        <v>1.0999999999999999E-2</v>
      </c>
      <c r="DR266" s="72">
        <f t="shared" si="292"/>
        <v>1.1793782952069193E-4</v>
      </c>
      <c r="DS266" s="2" cm="1">
        <f t="array" ref="DS266">PRODUCT($DR$68:DR266+1)-1</f>
        <v>8.1389937728746364E-3</v>
      </c>
      <c r="DT266" s="2" cm="1">
        <f t="array" ref="DT266">PRODUCT($DP$68:DP266+1)-1</f>
        <v>9.2690922801903497E-3</v>
      </c>
      <c r="DU266" s="72">
        <f>DS266-MAX($DS$68:DS266)</f>
        <v>-1.8547468653442589E-3</v>
      </c>
    </row>
    <row r="267" spans="1:125" x14ac:dyDescent="0.3">
      <c r="A267" s="3" t="e">
        <f t="shared" si="236"/>
        <v>#N/A</v>
      </c>
      <c r="B267" s="47" t="e">
        <f>NA()</f>
        <v>#N/A</v>
      </c>
      <c r="C267" s="2" t="e">
        <f>VLOOKUP(C$1,EMD_Returns!$B:$XFD,MATCH('Headline Attribution'!$B267,EMD_Returns!$8:$8,0)-1,FALSE)/100</f>
        <v>#N/A</v>
      </c>
      <c r="D267" s="2" t="e">
        <f>VLOOKUP(D$1,EMD_Returns!$B:$XFD,MATCH('Headline Attribution'!$B267,EMD_Returns!$8:$8,0)-1,FALSE)/100</f>
        <v>#N/A</v>
      </c>
      <c r="E267" s="2" t="e">
        <f>VLOOKUP(E$1,EMD_Returns!$B:$XFD,MATCH('Headline Attribution'!$B267,EMD_Returns!$8:$8,0)-1,FALSE)/100</f>
        <v>#N/A</v>
      </c>
      <c r="F267" s="2" t="e">
        <f>VLOOKUP(F$1,EMD_Returns!$B:$XFD,MATCH('Headline Attribution'!$B267,EMD_Returns!$8:$8,0)-1,FALSE)/100</f>
        <v>#N/A</v>
      </c>
      <c r="G267" s="2"/>
      <c r="I267" s="9" t="e">
        <f t="shared" si="249"/>
        <v>#N/A</v>
      </c>
      <c r="J267" s="2" t="e">
        <f>VLOOKUP(J$1,EMD_Returns!$B:$XFD,MATCH('Headline Attribution'!$B267,EMD_Returns!$8:$8,0)-1,FALSE)/100</f>
        <v>#N/A</v>
      </c>
      <c r="K267" s="85" t="e">
        <f>VLOOKUP(K$1,EMD_Returns!$B:$XFD,MATCH('Headline Attribution'!$B267,EMD_Returns!$32:$32,0)-1,FALSE)/100</f>
        <v>#N/A</v>
      </c>
      <c r="L267" s="2">
        <f t="shared" si="237"/>
        <v>0</v>
      </c>
      <c r="M267" s="2" t="e">
        <f t="shared" si="238"/>
        <v>#N/A</v>
      </c>
      <c r="N267" s="2" t="e">
        <f t="shared" si="239"/>
        <v>#N/A</v>
      </c>
      <c r="O267" s="2" t="e">
        <f t="array" ref="O267">(PRODUCT($J$2:J267+1))-1</f>
        <v>#N/A</v>
      </c>
      <c r="P267" s="2" t="e">
        <f t="array" ref="P267">(PRODUCT($K$2:K267+1))-1</f>
        <v>#N/A</v>
      </c>
      <c r="Q267" s="69" t="e">
        <f t="shared" si="240"/>
        <v>#N/A</v>
      </c>
      <c r="R267" s="69" t="e">
        <f t="shared" si="241"/>
        <v>#N/A</v>
      </c>
      <c r="T267" s="3" t="e">
        <f t="shared" si="250"/>
        <v>#N/A</v>
      </c>
      <c r="U267" s="70" t="e">
        <f>VLOOKUP(U$1,Market_Values!B:XFD,MATCH('Headline Attribution'!$B267,EMD_Returns!$8:$8,0)-1,FALSE)</f>
        <v>#N/A</v>
      </c>
      <c r="V267" s="70" t="e">
        <f>VLOOKUP(V$1,Market_Values!$B:$XFD,MATCH('Headline Attribution'!$B267,EMD_Returns!$8:$8,0)-1,FALSE)</f>
        <v>#N/A</v>
      </c>
      <c r="W267" s="70" t="e">
        <f>VLOOKUP(W$1,Market_Values!$B:$XFD,MATCH('Headline Attribution'!$B267,EMD_Returns!$8:$8,0)-1,FALSE)</f>
        <v>#N/A</v>
      </c>
      <c r="X267" s="70" t="e">
        <f>VLOOKUP(X$1,Market_Values!$B:$XFD,MATCH('Headline Attribution'!$B267,EMD_Returns!$8:$8,0)-1,FALSE)</f>
        <v>#N/A</v>
      </c>
      <c r="Y267" s="70"/>
      <c r="Z267" s="71"/>
      <c r="AA267" s="3" t="e">
        <f t="shared" si="251"/>
        <v>#N/A</v>
      </c>
      <c r="AB267" s="72" t="e">
        <f t="shared" si="274"/>
        <v>#N/A</v>
      </c>
      <c r="AC267" s="72" t="e">
        <f t="shared" si="275"/>
        <v>#N/A</v>
      </c>
      <c r="AD267" s="72" t="e">
        <f t="shared" si="276"/>
        <v>#N/A</v>
      </c>
      <c r="AE267" s="72" t="e">
        <f t="shared" si="277"/>
        <v>#N/A</v>
      </c>
      <c r="AF267" s="72"/>
      <c r="AG267" s="2"/>
      <c r="AH267" s="9" t="e">
        <f t="shared" si="252"/>
        <v>#N/A</v>
      </c>
      <c r="AI267" s="2" t="e">
        <f t="array" ref="AI267">PRODUCT(AB$2:AB267+1)-1</f>
        <v>#N/A</v>
      </c>
      <c r="AJ267" s="2" t="e">
        <f t="array" ref="AJ267">PRODUCT($AC$2:AC267+1)-1</f>
        <v>#N/A</v>
      </c>
      <c r="AK267" s="2" t="e" cm="1">
        <f t="array" ref="AK267">PRODUCT($AD$119:AD267+1)-1</f>
        <v>#N/A</v>
      </c>
      <c r="AL267" s="2" t="e">
        <f t="array" ref="AL267">PRODUCT(AE$2:AE267+1)-1</f>
        <v>#N/A</v>
      </c>
      <c r="AM267" s="2"/>
      <c r="AN267" s="2"/>
      <c r="AO267" s="3" t="e">
        <f t="shared" si="253"/>
        <v>#N/A</v>
      </c>
      <c r="AP267" s="2" t="e">
        <f t="shared" si="278"/>
        <v>#N/A</v>
      </c>
      <c r="AQ267" s="2">
        <f t="shared" si="254"/>
        <v>0</v>
      </c>
      <c r="AR267" s="2" t="e">
        <f t="shared" si="279"/>
        <v>#N/A</v>
      </c>
      <c r="AS267" s="2" t="e">
        <f t="shared" si="242"/>
        <v>#N/A</v>
      </c>
      <c r="AT267" s="2" t="e">
        <f t="array" ref="AT267">PRODUCT($AP$2:AP267+1)-1</f>
        <v>#N/A</v>
      </c>
      <c r="AU267" s="2" t="e">
        <f t="shared" si="255"/>
        <v>#N/A</v>
      </c>
      <c r="AV267" s="69" t="e">
        <f t="shared" si="243"/>
        <v>#N/A</v>
      </c>
      <c r="AW267" s="69" t="e">
        <f t="shared" si="256"/>
        <v>#N/A</v>
      </c>
      <c r="AX267" s="2"/>
      <c r="AY267" s="2" t="e">
        <f t="shared" si="288"/>
        <v>#N/A</v>
      </c>
      <c r="AZ267" s="2" t="e">
        <f t="shared" si="289"/>
        <v>#N/A</v>
      </c>
      <c r="BA267" s="2" t="e">
        <f t="shared" si="244"/>
        <v>#N/A</v>
      </c>
      <c r="BB267" s="2" t="e">
        <f t="shared" si="290"/>
        <v>#N/A</v>
      </c>
      <c r="BC267" s="2"/>
      <c r="BD267" s="78" t="e">
        <f t="shared" si="257"/>
        <v>#N/A</v>
      </c>
      <c r="BE267" s="2" t="e">
        <f t="shared" si="291"/>
        <v>#N/A</v>
      </c>
      <c r="BF267" s="72" t="e">
        <f t="shared" si="280"/>
        <v>#N/A</v>
      </c>
      <c r="BG267" s="2" t="e" cm="1">
        <f t="array" ref="BG267">(PRODUCT(BF$2:BF267+1))-1</f>
        <v>#N/A</v>
      </c>
      <c r="BH267" s="72" t="e">
        <f t="shared" si="281"/>
        <v>#N/A</v>
      </c>
      <c r="BI267" s="73" t="e">
        <f t="shared" si="282"/>
        <v>#N/A</v>
      </c>
      <c r="BJ267" s="74" t="e">
        <f>SUM($BI$2:BI267)</f>
        <v>#N/A</v>
      </c>
      <c r="BK267" s="72" t="e">
        <f t="shared" si="258"/>
        <v>#N/A</v>
      </c>
      <c r="BL267" s="2" t="e">
        <f>SUM($BK$2:BK267)</f>
        <v>#N/A</v>
      </c>
      <c r="BM267" s="2"/>
      <c r="BN267" s="79" t="e">
        <f t="shared" si="259"/>
        <v>#N/A</v>
      </c>
      <c r="BO267" s="2" t="e">
        <f t="array" ref="BO267">(PRODUCT(AB$2:AB267+1)-1)-(PRODUCT($K$2:$K267+1)-1)</f>
        <v>#N/A</v>
      </c>
      <c r="BP267" s="2" t="e">
        <f t="array" ref="BP267">AJ267-(PRODUCT($K$2:K267+1)-1)</f>
        <v>#N/A</v>
      </c>
      <c r="BQ267" s="2" t="e" cm="1">
        <f t="array" ref="BQ267">AK267-(PRODUCT($L$2:L267+1)-1)</f>
        <v>#N/A</v>
      </c>
      <c r="BR267" s="2" t="e">
        <f t="array" ref="BR267">(PRODUCT(AE$2:AE267+1)-1)-(PRODUCT($K$2:$K267+1)-1)</f>
        <v>#N/A</v>
      </c>
      <c r="BS267" s="2"/>
      <c r="BT267" s="3" t="e">
        <f t="shared" si="260"/>
        <v>#N/A</v>
      </c>
      <c r="BU267" s="2" t="e">
        <f t="shared" si="261"/>
        <v>#N/A</v>
      </c>
      <c r="BV267" s="2" t="e">
        <f t="shared" si="262"/>
        <v>#N/A</v>
      </c>
      <c r="BW267" s="2" t="e" cm="1">
        <f t="array" ref="BW267">PRODUCT($BU$2:BU267+1)-1</f>
        <v>#N/A</v>
      </c>
      <c r="BX267" s="2" t="e">
        <f t="array" ref="BX267">BW267-(PRODUCT($K$2:K267+1)-1)</f>
        <v>#N/A</v>
      </c>
      <c r="BY267" s="2" t="e">
        <f t="shared" si="263"/>
        <v>#N/A</v>
      </c>
      <c r="BZ267" s="2"/>
      <c r="CC267" s="3">
        <v>45021</v>
      </c>
      <c r="CD267" s="2">
        <v>-8.0209067618639603E-3</v>
      </c>
      <c r="CE267" s="2">
        <v>-6.7989448128847893E-3</v>
      </c>
      <c r="CF267" s="2" t="e">
        <f>NA()</f>
        <v>#N/A</v>
      </c>
      <c r="CG267" s="2">
        <v>-6.5948978228534058E-3</v>
      </c>
      <c r="CH267" s="2">
        <v>-5.8383506659368534E-3</v>
      </c>
      <c r="CJ267" s="9">
        <f t="shared" si="264"/>
        <v>45021</v>
      </c>
      <c r="CK267" s="2">
        <f t="array" ref="CK267">PRODUCT(CD$2:CD267+1)-1</f>
        <v>-5.3519848041394535E-3</v>
      </c>
      <c r="CL267" s="2">
        <f t="array" ref="CL267">PRODUCT(CE$2:CE267+1)-1</f>
        <v>6.2192572440378235E-3</v>
      </c>
      <c r="CM267" s="2"/>
      <c r="CN267" s="2">
        <f t="array" ref="CN267">PRODUCT(CG$2:CG267+1)-1</f>
        <v>-5.2564972875229654E-2</v>
      </c>
      <c r="CO267" s="2">
        <f t="array" ref="CO267">PRODUCT(CH$2:CH267+1)-1</f>
        <v>-6.8708748878994697E-2</v>
      </c>
      <c r="CQ267" s="9">
        <f t="shared" si="265"/>
        <v>45021</v>
      </c>
      <c r="CR267" s="72">
        <f t="shared" si="266"/>
        <v>6.3356764074855243E-2</v>
      </c>
      <c r="CS267" s="72">
        <f t="shared" si="267"/>
        <v>7.492800612303252E-2</v>
      </c>
      <c r="CT267" s="72"/>
      <c r="CU267" s="72">
        <f t="shared" si="268"/>
        <v>1.6143776003765042E-2</v>
      </c>
      <c r="CV267" s="72"/>
      <c r="CW267" s="3">
        <f t="shared" si="269"/>
        <v>45021</v>
      </c>
      <c r="CX267" s="75">
        <f t="shared" si="283"/>
        <v>94.401839605463152</v>
      </c>
      <c r="CY267" s="75">
        <f t="shared" si="284"/>
        <v>92.719383221308632</v>
      </c>
      <c r="CZ267" s="75">
        <f t="shared" si="285"/>
        <v>101.81456813635043</v>
      </c>
      <c r="DA267" s="72">
        <f>(CZ267/MAX($CZ$2:CZ267))-1</f>
        <v>-2.7283015370079822E-3</v>
      </c>
      <c r="DC267" s="3">
        <f t="shared" si="270"/>
        <v>45021</v>
      </c>
      <c r="DD267" s="2">
        <f t="shared" si="271"/>
        <v>-2.182556095927107E-3</v>
      </c>
      <c r="DE267" s="2">
        <f t="shared" si="272"/>
        <v>-9.6059414694793597E-4</v>
      </c>
      <c r="DF267" s="2" t="e">
        <f>NA()</f>
        <v>#N/A</v>
      </c>
      <c r="DG267" s="2">
        <f t="shared" si="273"/>
        <v>-7.5654715691655244E-4</v>
      </c>
      <c r="DH267" s="69"/>
      <c r="DI267" s="3">
        <f t="shared" si="245"/>
        <v>45021</v>
      </c>
      <c r="DJ267" s="2">
        <f t="shared" si="246"/>
        <v>4.8641872184130082E-2</v>
      </c>
      <c r="DK267" s="2">
        <f t="shared" si="247"/>
        <v>4.4641597306985317E-2</v>
      </c>
      <c r="DL267" s="2" t="e">
        <f>NA()</f>
        <v>#N/A</v>
      </c>
      <c r="DM267" s="2">
        <f t="shared" si="248"/>
        <v>1.3761572647919476E-2</v>
      </c>
      <c r="DO267" s="2">
        <f t="shared" si="286"/>
        <v>1.1492867456839896E-2</v>
      </c>
      <c r="DP267" s="72">
        <f t="shared" si="287"/>
        <v>-7.5654715691655244E-4</v>
      </c>
      <c r="DQ267" s="72">
        <v>1.0999999999999999E-2</v>
      </c>
      <c r="DR267" s="72">
        <f t="shared" si="292"/>
        <v>-7.2410290620112284E-4</v>
      </c>
      <c r="DS267" s="2" cm="1">
        <f t="array" ref="DS267">PRODUCT($DR$68:DR267+1)-1</f>
        <v>7.4089973976290135E-3</v>
      </c>
      <c r="DT267" s="2" cm="1">
        <f t="array" ref="DT267">PRODUCT($DP$68:DP267+1)-1</f>
        <v>8.5055326178620216E-3</v>
      </c>
      <c r="DU267" s="72">
        <f>DS267-MAX($DS$68:DS267)</f>
        <v>-2.5847432405898818E-3</v>
      </c>
    </row>
    <row r="268" spans="1:125" x14ac:dyDescent="0.3">
      <c r="A268" s="3" t="e">
        <f t="shared" si="236"/>
        <v>#N/A</v>
      </c>
      <c r="B268" s="47" t="e">
        <f>NA()</f>
        <v>#N/A</v>
      </c>
      <c r="C268" s="2" t="e">
        <f>VLOOKUP(C$1,EMD_Returns!$B:$XFD,MATCH('Headline Attribution'!$B268,EMD_Returns!$8:$8,0)-1,FALSE)/100</f>
        <v>#N/A</v>
      </c>
      <c r="D268" s="2" t="e">
        <f>VLOOKUP(D$1,EMD_Returns!$B:$XFD,MATCH('Headline Attribution'!$B268,EMD_Returns!$8:$8,0)-1,FALSE)/100</f>
        <v>#N/A</v>
      </c>
      <c r="E268" s="2" t="e">
        <f>VLOOKUP(E$1,EMD_Returns!$B:$XFD,MATCH('Headline Attribution'!$B268,EMD_Returns!$8:$8,0)-1,FALSE)/100</f>
        <v>#N/A</v>
      </c>
      <c r="F268" s="2" t="e">
        <f>VLOOKUP(F$1,EMD_Returns!$B:$XFD,MATCH('Headline Attribution'!$B268,EMD_Returns!$8:$8,0)-1,FALSE)/100</f>
        <v>#N/A</v>
      </c>
      <c r="G268" s="2"/>
      <c r="I268" s="9" t="e">
        <f t="shared" si="249"/>
        <v>#N/A</v>
      </c>
      <c r="J268" s="2" t="e">
        <f>VLOOKUP(J$1,EMD_Returns!$B:$XFD,MATCH('Headline Attribution'!$B268,EMD_Returns!$8:$8,0)-1,FALSE)/100</f>
        <v>#N/A</v>
      </c>
      <c r="K268" s="85" t="e">
        <f>VLOOKUP(K$1,EMD_Returns!$B:$XFD,MATCH('Headline Attribution'!$B268,EMD_Returns!$32:$32,0)-1,FALSE)/100</f>
        <v>#N/A</v>
      </c>
      <c r="L268" s="2">
        <f t="shared" si="237"/>
        <v>0</v>
      </c>
      <c r="M268" s="2" t="e">
        <f t="shared" si="238"/>
        <v>#N/A</v>
      </c>
      <c r="N268" s="2" t="e">
        <f t="shared" si="239"/>
        <v>#N/A</v>
      </c>
      <c r="O268" s="2" t="e">
        <f t="array" ref="O268">(PRODUCT($J$2:J268+1))-1</f>
        <v>#N/A</v>
      </c>
      <c r="P268" s="2" t="e">
        <f t="array" ref="P268">(PRODUCT($K$2:K268+1))-1</f>
        <v>#N/A</v>
      </c>
      <c r="Q268" s="69" t="e">
        <f t="shared" si="240"/>
        <v>#N/A</v>
      </c>
      <c r="R268" s="69" t="e">
        <f t="shared" si="241"/>
        <v>#N/A</v>
      </c>
      <c r="T268" s="3" t="e">
        <f t="shared" si="250"/>
        <v>#N/A</v>
      </c>
      <c r="U268" s="70" t="e">
        <f>VLOOKUP(U$1,Market_Values!B:XFD,MATCH('Headline Attribution'!$B268,EMD_Returns!$8:$8,0)-1,FALSE)</f>
        <v>#N/A</v>
      </c>
      <c r="V268" s="70" t="e">
        <f>VLOOKUP(V$1,Market_Values!$B:$XFD,MATCH('Headline Attribution'!$B268,EMD_Returns!$8:$8,0)-1,FALSE)</f>
        <v>#N/A</v>
      </c>
      <c r="W268" s="70" t="e">
        <f>VLOOKUP(W$1,Market_Values!$B:$XFD,MATCH('Headline Attribution'!$B268,EMD_Returns!$8:$8,0)-1,FALSE)</f>
        <v>#N/A</v>
      </c>
      <c r="X268" s="70" t="e">
        <f>VLOOKUP(X$1,Market_Values!$B:$XFD,MATCH('Headline Attribution'!$B268,EMD_Returns!$8:$8,0)-1,FALSE)</f>
        <v>#N/A</v>
      </c>
      <c r="Y268" s="70"/>
      <c r="Z268" s="71"/>
      <c r="AA268" s="3" t="e">
        <f t="shared" si="251"/>
        <v>#N/A</v>
      </c>
      <c r="AB268" s="72" t="e">
        <f t="shared" si="274"/>
        <v>#N/A</v>
      </c>
      <c r="AC268" s="72" t="e">
        <f t="shared" si="275"/>
        <v>#N/A</v>
      </c>
      <c r="AD268" s="72" t="e">
        <f t="shared" si="276"/>
        <v>#N/A</v>
      </c>
      <c r="AE268" s="72" t="e">
        <f t="shared" si="277"/>
        <v>#N/A</v>
      </c>
      <c r="AF268" s="72"/>
      <c r="AG268" s="2"/>
      <c r="AH268" s="9" t="e">
        <f t="shared" si="252"/>
        <v>#N/A</v>
      </c>
      <c r="AI268" s="2" t="e">
        <f t="array" ref="AI268">PRODUCT(AB$2:AB268+1)-1</f>
        <v>#N/A</v>
      </c>
      <c r="AJ268" s="2" t="e">
        <f t="array" ref="AJ268">PRODUCT($AC$2:AC268+1)-1</f>
        <v>#N/A</v>
      </c>
      <c r="AK268" s="2" t="e" cm="1">
        <f t="array" ref="AK268">PRODUCT($AD$119:AD268+1)-1</f>
        <v>#N/A</v>
      </c>
      <c r="AL268" s="2" t="e">
        <f t="array" ref="AL268">PRODUCT(AE$2:AE268+1)-1</f>
        <v>#N/A</v>
      </c>
      <c r="AM268" s="2"/>
      <c r="AN268" s="2"/>
      <c r="AO268" s="3" t="e">
        <f t="shared" si="253"/>
        <v>#N/A</v>
      </c>
      <c r="AP268" s="2" t="e">
        <f t="shared" si="278"/>
        <v>#N/A</v>
      </c>
      <c r="AQ268" s="2">
        <f t="shared" si="254"/>
        <v>0</v>
      </c>
      <c r="AR268" s="2" t="e">
        <f t="shared" si="279"/>
        <v>#N/A</v>
      </c>
      <c r="AS268" s="2" t="e">
        <f t="shared" si="242"/>
        <v>#N/A</v>
      </c>
      <c r="AT268" s="2" t="e">
        <f t="array" ref="AT268">PRODUCT($AP$2:AP268+1)-1</f>
        <v>#N/A</v>
      </c>
      <c r="AU268" s="2" t="e">
        <f t="shared" si="255"/>
        <v>#N/A</v>
      </c>
      <c r="AV268" s="69" t="e">
        <f t="shared" si="243"/>
        <v>#N/A</v>
      </c>
      <c r="AW268" s="69" t="e">
        <f t="shared" si="256"/>
        <v>#N/A</v>
      </c>
      <c r="AX268" s="2"/>
      <c r="AY268" s="2" t="e">
        <f t="shared" si="288"/>
        <v>#N/A</v>
      </c>
      <c r="AZ268" s="2" t="e">
        <f t="shared" si="289"/>
        <v>#N/A</v>
      </c>
      <c r="BA268" s="2" t="e">
        <f t="shared" si="244"/>
        <v>#N/A</v>
      </c>
      <c r="BB268" s="2" t="e">
        <f t="shared" si="290"/>
        <v>#N/A</v>
      </c>
      <c r="BC268" s="2"/>
      <c r="BD268" s="78" t="e">
        <f t="shared" si="257"/>
        <v>#N/A</v>
      </c>
      <c r="BE268" s="2" t="e">
        <f t="shared" si="291"/>
        <v>#N/A</v>
      </c>
      <c r="BF268" s="72" t="e">
        <f t="shared" si="280"/>
        <v>#N/A</v>
      </c>
      <c r="BG268" s="2" t="e" cm="1">
        <f t="array" ref="BG268">(PRODUCT(BF$2:BF268+1))-1</f>
        <v>#N/A</v>
      </c>
      <c r="BH268" s="72" t="e">
        <f t="shared" si="281"/>
        <v>#N/A</v>
      </c>
      <c r="BI268" s="73" t="e">
        <f t="shared" si="282"/>
        <v>#N/A</v>
      </c>
      <c r="BJ268" s="74" t="e">
        <f>SUM($BI$2:BI268)</f>
        <v>#N/A</v>
      </c>
      <c r="BK268" s="72" t="e">
        <f t="shared" si="258"/>
        <v>#N/A</v>
      </c>
      <c r="BL268" s="2" t="e">
        <f>SUM($BK$2:BK268)</f>
        <v>#N/A</v>
      </c>
      <c r="BM268" s="2"/>
      <c r="BN268" s="79" t="e">
        <f t="shared" si="259"/>
        <v>#N/A</v>
      </c>
      <c r="BO268" s="2" t="e">
        <f t="array" ref="BO268">(PRODUCT(AB$2:AB268+1)-1)-(PRODUCT($K$2:$K268+1)-1)</f>
        <v>#N/A</v>
      </c>
      <c r="BP268" s="2" t="e">
        <f t="array" ref="BP268">AJ268-(PRODUCT($K$2:K268+1)-1)</f>
        <v>#N/A</v>
      </c>
      <c r="BQ268" s="2" t="e" cm="1">
        <f t="array" ref="BQ268">AK268-(PRODUCT($L$2:L268+1)-1)</f>
        <v>#N/A</v>
      </c>
      <c r="BR268" s="2" t="e">
        <f t="array" ref="BR268">(PRODUCT(AE$2:AE268+1)-1)-(PRODUCT($K$2:$K268+1)-1)</f>
        <v>#N/A</v>
      </c>
      <c r="BS268" s="2"/>
      <c r="BT268" s="3" t="e">
        <f t="shared" si="260"/>
        <v>#N/A</v>
      </c>
      <c r="BU268" s="2" t="e">
        <f t="shared" si="261"/>
        <v>#N/A</v>
      </c>
      <c r="BV268" s="2" t="e">
        <f t="shared" si="262"/>
        <v>#N/A</v>
      </c>
      <c r="BW268" s="2" t="e" cm="1">
        <f t="array" ref="BW268">PRODUCT($BU$2:BU268+1)-1</f>
        <v>#N/A</v>
      </c>
      <c r="BX268" s="2" t="e">
        <f t="array" ref="BX268">BW268-(PRODUCT($K$2:K268+1)-1)</f>
        <v>#N/A</v>
      </c>
      <c r="BY268" s="2" t="e">
        <f t="shared" si="263"/>
        <v>#N/A</v>
      </c>
      <c r="BZ268" s="2"/>
      <c r="CC268" s="3">
        <v>45022</v>
      </c>
      <c r="CD268" s="2">
        <v>-2.26604342456804E-4</v>
      </c>
      <c r="CE268" s="2">
        <v>-1.6695661786787499E-3</v>
      </c>
      <c r="CF268" s="2" t="e">
        <f>NA()</f>
        <v>#N/A</v>
      </c>
      <c r="CG268" s="2">
        <v>-2.3569950674737084E-4</v>
      </c>
      <c r="CH268" s="2">
        <v>1.8351991191045691E-4</v>
      </c>
      <c r="CJ268" s="9">
        <f t="shared" si="264"/>
        <v>45022</v>
      </c>
      <c r="CK268" s="2">
        <f t="array" ref="CK268">PRODUCT(CD$2:CD268+1)-1</f>
        <v>-5.577376363598896E-3</v>
      </c>
      <c r="CL268" s="2">
        <f t="array" ref="CL268">PRODUCT(CE$2:CE268+1)-1</f>
        <v>4.5393076038078295E-3</v>
      </c>
      <c r="CM268" s="2"/>
      <c r="CN268" s="2">
        <f t="array" ref="CN268">PRODUCT(CG$2:CG268+1)-1</f>
        <v>-5.2788282843798218E-2</v>
      </c>
      <c r="CO268" s="2">
        <f t="array" ref="CO268">PRODUCT(CH$2:CH268+1)-1</f>
        <v>-6.8537838390625994E-2</v>
      </c>
      <c r="CQ268" s="9">
        <f t="shared" si="265"/>
        <v>45022</v>
      </c>
      <c r="CR268" s="72">
        <f t="shared" si="266"/>
        <v>6.2960462027027098E-2</v>
      </c>
      <c r="CS268" s="72">
        <f t="shared" si="267"/>
        <v>7.3077145994433823E-2</v>
      </c>
      <c r="CT268" s="72"/>
      <c r="CU268" s="72">
        <f t="shared" si="268"/>
        <v>1.5749555546827776E-2</v>
      </c>
      <c r="CV268" s="72"/>
      <c r="CW268" s="3">
        <f t="shared" si="269"/>
        <v>45022</v>
      </c>
      <c r="CX268" s="75">
        <f t="shared" si="283"/>
        <v>94.379589138432095</v>
      </c>
      <c r="CY268" s="75">
        <f t="shared" si="284"/>
        <v>92.736399074349805</v>
      </c>
      <c r="CZ268" s="75">
        <f t="shared" si="285"/>
        <v>101.77189332396321</v>
      </c>
      <c r="DA268" s="72">
        <f>(CZ268/MAX($CZ$2:CZ268))-1</f>
        <v>-3.1463004875510459E-3</v>
      </c>
      <c r="DC268" s="3">
        <f t="shared" si="270"/>
        <v>45022</v>
      </c>
      <c r="DD268" s="2">
        <f t="shared" si="271"/>
        <v>-4.1012425436726092E-4</v>
      </c>
      <c r="DE268" s="2">
        <f t="shared" si="272"/>
        <v>-1.8530860905892068E-3</v>
      </c>
      <c r="DF268" s="2" t="e">
        <f>NA()</f>
        <v>#N/A</v>
      </c>
      <c r="DG268" s="2">
        <f t="shared" si="273"/>
        <v>-4.1921941865782778E-4</v>
      </c>
      <c r="DH268" s="69"/>
      <c r="DI268" s="3">
        <f t="shared" si="245"/>
        <v>45022</v>
      </c>
      <c r="DJ268" s="2">
        <f t="shared" si="246"/>
        <v>4.3381400288317377E-2</v>
      </c>
      <c r="DK268" s="2">
        <f t="shared" si="247"/>
        <v>4.4050462821062931E-2</v>
      </c>
      <c r="DL268" s="2" t="e">
        <f>NA()</f>
        <v>#N/A</v>
      </c>
      <c r="DM268" s="2">
        <f t="shared" si="248"/>
        <v>1.2667149406790795E-2</v>
      </c>
      <c r="DO268" s="2">
        <f t="shared" si="286"/>
        <v>1.1528239746915641E-2</v>
      </c>
      <c r="DP268" s="72">
        <f t="shared" si="287"/>
        <v>-4.1921941865782778E-4</v>
      </c>
      <c r="DQ268" s="72">
        <v>1.0999999999999999E-2</v>
      </c>
      <c r="DR268" s="72">
        <f t="shared" si="292"/>
        <v>-4.0001021027255096E-4</v>
      </c>
      <c r="DS268" s="2" cm="1">
        <f t="array" ref="DS268">PRODUCT($DR$68:DR268+1)-1</f>
        <v>7.0060235127495929E-3</v>
      </c>
      <c r="DT268" s="2" cm="1">
        <f t="array" ref="DT268">PRODUCT($DP$68:DP268+1)-1</f>
        <v>8.0827475147646766E-3</v>
      </c>
      <c r="DU268" s="72">
        <f>DS268-MAX($DS$68:DS268)</f>
        <v>-2.9877171254693025E-3</v>
      </c>
    </row>
    <row r="269" spans="1:125" x14ac:dyDescent="0.3">
      <c r="A269" s="3" t="e">
        <f t="shared" si="236"/>
        <v>#N/A</v>
      </c>
      <c r="B269" s="47" t="e">
        <f>NA()</f>
        <v>#N/A</v>
      </c>
      <c r="C269" s="2" t="e">
        <f>VLOOKUP(C$1,EMD_Returns!$B:$XFD,MATCH('Headline Attribution'!$B269,EMD_Returns!$8:$8,0)-1,FALSE)/100</f>
        <v>#N/A</v>
      </c>
      <c r="D269" s="2" t="e">
        <f>VLOOKUP(D$1,EMD_Returns!$B:$XFD,MATCH('Headline Attribution'!$B269,EMD_Returns!$8:$8,0)-1,FALSE)/100</f>
        <v>#N/A</v>
      </c>
      <c r="E269" s="2" t="e">
        <f>VLOOKUP(E$1,EMD_Returns!$B:$XFD,MATCH('Headline Attribution'!$B269,EMD_Returns!$8:$8,0)-1,FALSE)/100</f>
        <v>#N/A</v>
      </c>
      <c r="F269" s="2" t="e">
        <f>VLOOKUP(F$1,EMD_Returns!$B:$XFD,MATCH('Headline Attribution'!$B269,EMD_Returns!$8:$8,0)-1,FALSE)/100</f>
        <v>#N/A</v>
      </c>
      <c r="G269" s="2"/>
      <c r="I269" s="9" t="e">
        <f t="shared" si="249"/>
        <v>#N/A</v>
      </c>
      <c r="J269" s="2" t="e">
        <f>VLOOKUP(J$1,EMD_Returns!$B:$XFD,MATCH('Headline Attribution'!$B269,EMD_Returns!$8:$8,0)-1,FALSE)/100</f>
        <v>#N/A</v>
      </c>
      <c r="K269" s="85" t="e">
        <f>VLOOKUP(K$1,EMD_Returns!$B:$XFD,MATCH('Headline Attribution'!$B269,EMD_Returns!$32:$32,0)-1,FALSE)/100</f>
        <v>#N/A</v>
      </c>
      <c r="L269" s="2">
        <f t="shared" si="237"/>
        <v>0</v>
      </c>
      <c r="M269" s="2" t="e">
        <f t="shared" si="238"/>
        <v>#N/A</v>
      </c>
      <c r="N269" s="2" t="e">
        <f t="shared" si="239"/>
        <v>#N/A</v>
      </c>
      <c r="O269" s="2" t="e">
        <f t="array" ref="O269">(PRODUCT($J$2:J269+1))-1</f>
        <v>#N/A</v>
      </c>
      <c r="P269" s="2" t="e">
        <f t="array" ref="P269">(PRODUCT($K$2:K269+1))-1</f>
        <v>#N/A</v>
      </c>
      <c r="Q269" s="69" t="e">
        <f t="shared" si="240"/>
        <v>#N/A</v>
      </c>
      <c r="R269" s="69" t="e">
        <f t="shared" si="241"/>
        <v>#N/A</v>
      </c>
      <c r="T269" s="3" t="e">
        <f t="shared" si="250"/>
        <v>#N/A</v>
      </c>
      <c r="U269" s="70" t="e">
        <f>VLOOKUP(U$1,Market_Values!B:XFD,MATCH('Headline Attribution'!$B269,EMD_Returns!$8:$8,0)-1,FALSE)</f>
        <v>#N/A</v>
      </c>
      <c r="V269" s="70" t="e">
        <f>VLOOKUP(V$1,Market_Values!$B:$XFD,MATCH('Headline Attribution'!$B269,EMD_Returns!$8:$8,0)-1,FALSE)</f>
        <v>#N/A</v>
      </c>
      <c r="W269" s="70" t="e">
        <f>VLOOKUP(W$1,Market_Values!$B:$XFD,MATCH('Headline Attribution'!$B269,EMD_Returns!$8:$8,0)-1,FALSE)</f>
        <v>#N/A</v>
      </c>
      <c r="X269" s="70" t="e">
        <f>VLOOKUP(X$1,Market_Values!$B:$XFD,MATCH('Headline Attribution'!$B269,EMD_Returns!$8:$8,0)-1,FALSE)</f>
        <v>#N/A</v>
      </c>
      <c r="Y269" s="70"/>
      <c r="Z269" s="71"/>
      <c r="AA269" s="3" t="e">
        <f t="shared" si="251"/>
        <v>#N/A</v>
      </c>
      <c r="AB269" s="72" t="e">
        <f t="shared" si="274"/>
        <v>#N/A</v>
      </c>
      <c r="AC269" s="72" t="e">
        <f t="shared" si="275"/>
        <v>#N/A</v>
      </c>
      <c r="AD269" s="72" t="e">
        <f t="shared" si="276"/>
        <v>#N/A</v>
      </c>
      <c r="AE269" s="72" t="e">
        <f t="shared" si="277"/>
        <v>#N/A</v>
      </c>
      <c r="AF269" s="72"/>
      <c r="AG269" s="2"/>
      <c r="AH269" s="9" t="e">
        <f t="shared" si="252"/>
        <v>#N/A</v>
      </c>
      <c r="AI269" s="2" t="e">
        <f t="array" ref="AI269">PRODUCT(AB$2:AB269+1)-1</f>
        <v>#N/A</v>
      </c>
      <c r="AJ269" s="2" t="e">
        <f t="array" ref="AJ269">PRODUCT($AC$2:AC269+1)-1</f>
        <v>#N/A</v>
      </c>
      <c r="AK269" s="2" t="e" cm="1">
        <f t="array" ref="AK269">PRODUCT($AD$119:AD269+1)-1</f>
        <v>#N/A</v>
      </c>
      <c r="AL269" s="2" t="e">
        <f t="array" ref="AL269">PRODUCT(AE$2:AE269+1)-1</f>
        <v>#N/A</v>
      </c>
      <c r="AM269" s="2"/>
      <c r="AN269" s="2"/>
      <c r="AO269" s="3" t="e">
        <f t="shared" si="253"/>
        <v>#N/A</v>
      </c>
      <c r="AP269" s="2" t="e">
        <f t="shared" si="278"/>
        <v>#N/A</v>
      </c>
      <c r="AQ269" s="2">
        <f t="shared" si="254"/>
        <v>0</v>
      </c>
      <c r="AR269" s="2" t="e">
        <f t="shared" si="279"/>
        <v>#N/A</v>
      </c>
      <c r="AS269" s="2" t="e">
        <f t="shared" si="242"/>
        <v>#N/A</v>
      </c>
      <c r="AT269" s="2" t="e">
        <f t="array" ref="AT269">PRODUCT($AP$2:AP269+1)-1</f>
        <v>#N/A</v>
      </c>
      <c r="AU269" s="2" t="e">
        <f t="shared" si="255"/>
        <v>#N/A</v>
      </c>
      <c r="AV269" s="69" t="e">
        <f t="shared" si="243"/>
        <v>#N/A</v>
      </c>
      <c r="AW269" s="69" t="e">
        <f t="shared" si="256"/>
        <v>#N/A</v>
      </c>
      <c r="AX269" s="2"/>
      <c r="AY269" s="2" t="e">
        <f t="shared" si="288"/>
        <v>#N/A</v>
      </c>
      <c r="AZ269" s="2" t="e">
        <f t="shared" si="289"/>
        <v>#N/A</v>
      </c>
      <c r="BA269" s="2" t="e">
        <f t="shared" si="244"/>
        <v>#N/A</v>
      </c>
      <c r="BB269" s="2" t="e">
        <f t="shared" si="290"/>
        <v>#N/A</v>
      </c>
      <c r="BC269" s="2"/>
      <c r="BD269" s="78" t="e">
        <f t="shared" si="257"/>
        <v>#N/A</v>
      </c>
      <c r="BE269" s="2" t="e">
        <f t="shared" si="291"/>
        <v>#N/A</v>
      </c>
      <c r="BF269" s="72" t="e">
        <f t="shared" si="280"/>
        <v>#N/A</v>
      </c>
      <c r="BG269" s="2" t="e" cm="1">
        <f t="array" ref="BG269">(PRODUCT(BF$2:BF269+1))-1</f>
        <v>#N/A</v>
      </c>
      <c r="BH269" s="72" t="e">
        <f t="shared" si="281"/>
        <v>#N/A</v>
      </c>
      <c r="BI269" s="73" t="e">
        <f t="shared" si="282"/>
        <v>#N/A</v>
      </c>
      <c r="BJ269" s="74" t="e">
        <f>SUM($BI$2:BI269)</f>
        <v>#N/A</v>
      </c>
      <c r="BK269" s="72" t="e">
        <f t="shared" si="258"/>
        <v>#N/A</v>
      </c>
      <c r="BL269" s="2" t="e">
        <f>SUM($BK$2:BK269)</f>
        <v>#N/A</v>
      </c>
      <c r="BM269" s="2"/>
      <c r="BN269" s="79" t="e">
        <f t="shared" si="259"/>
        <v>#N/A</v>
      </c>
      <c r="BO269" s="2" t="e">
        <f t="array" ref="BO269">(PRODUCT(AB$2:AB269+1)-1)-(PRODUCT($K$2:$K269+1)-1)</f>
        <v>#N/A</v>
      </c>
      <c r="BP269" s="2" t="e">
        <f t="array" ref="BP269">AJ269-(PRODUCT($K$2:K269+1)-1)</f>
        <v>#N/A</v>
      </c>
      <c r="BQ269" s="2" t="e" cm="1">
        <f t="array" ref="BQ269">AK269-(PRODUCT($L$2:L269+1)-1)</f>
        <v>#N/A</v>
      </c>
      <c r="BR269" s="2" t="e">
        <f t="array" ref="BR269">(PRODUCT(AE$2:AE269+1)-1)-(PRODUCT($K$2:$K269+1)-1)</f>
        <v>#N/A</v>
      </c>
      <c r="BS269" s="2"/>
      <c r="BT269" s="3" t="e">
        <f t="shared" si="260"/>
        <v>#N/A</v>
      </c>
      <c r="BU269" s="2" t="e">
        <f t="shared" si="261"/>
        <v>#N/A</v>
      </c>
      <c r="BV269" s="2" t="e">
        <f t="shared" si="262"/>
        <v>#N/A</v>
      </c>
      <c r="BW269" s="2" t="e" cm="1">
        <f t="array" ref="BW269">PRODUCT($BU$2:BU269+1)-1</f>
        <v>#N/A</v>
      </c>
      <c r="BX269" s="2" t="e">
        <f t="array" ref="BX269">BW269-(PRODUCT($K$2:K269+1)-1)</f>
        <v>#N/A</v>
      </c>
      <c r="BY269" s="2" t="e">
        <f t="shared" si="263"/>
        <v>#N/A</v>
      </c>
      <c r="BZ269" s="2"/>
      <c r="CC269" s="3">
        <v>45023</v>
      </c>
      <c r="CD269" s="2">
        <v>7.02196669020827E-4</v>
      </c>
      <c r="CE269" s="2">
        <v>2.59471629012964E-4</v>
      </c>
      <c r="CF269" s="2" t="e">
        <f>NA()</f>
        <v>#N/A</v>
      </c>
      <c r="CG269" s="2">
        <v>3.3496987130617327E-4</v>
      </c>
      <c r="CH269" s="2">
        <v>5.8322411533429097E-4</v>
      </c>
      <c r="CJ269" s="9">
        <f t="shared" si="264"/>
        <v>45023</v>
      </c>
      <c r="CK269" s="2">
        <f t="array" ref="CK269">PRODUCT(CD$2:CD269+1)-1</f>
        <v>-4.8790961096825125E-3</v>
      </c>
      <c r="CL269" s="2">
        <f t="array" ref="CL269">PRODUCT(CE$2:CE269+1)-1</f>
        <v>4.7999570543593162E-3</v>
      </c>
      <c r="CM269" s="2"/>
      <c r="CN269" s="2">
        <f t="array" ref="CN269">PRODUCT(CG$2:CG269+1)-1</f>
        <v>-5.2470995456802672E-2</v>
      </c>
      <c r="CO269" s="2">
        <f t="array" ref="CO269">PRODUCT(CH$2:CH269+1)-1</f>
        <v>-6.7994587195454037E-2</v>
      </c>
      <c r="CQ269" s="9">
        <f t="shared" si="265"/>
        <v>45023</v>
      </c>
      <c r="CR269" s="72">
        <f t="shared" si="266"/>
        <v>6.3115491085771525E-2</v>
      </c>
      <c r="CS269" s="72">
        <f t="shared" si="267"/>
        <v>7.2794544249813353E-2</v>
      </c>
      <c r="CT269" s="72"/>
      <c r="CU269" s="72">
        <f t="shared" si="268"/>
        <v>1.5523591738651366E-2</v>
      </c>
      <c r="CV269" s="72"/>
      <c r="CW269" s="3">
        <f t="shared" si="269"/>
        <v>45023</v>
      </c>
      <c r="CX269" s="75">
        <f t="shared" si="283"/>
        <v>94.411203457259731</v>
      </c>
      <c r="CY269" s="75">
        <f t="shared" si="284"/>
        <v>92.790485178659225</v>
      </c>
      <c r="CZ269" s="75">
        <f t="shared" si="285"/>
        <v>101.74664274626861</v>
      </c>
      <c r="DA269" s="72">
        <f>(CZ269/MAX($CZ$2:CZ269))-1</f>
        <v>-3.3936294009433432E-3</v>
      </c>
      <c r="DC269" s="3">
        <f t="shared" si="270"/>
        <v>45023</v>
      </c>
      <c r="DD269" s="2">
        <f t="shared" si="271"/>
        <v>1.1897255368653603E-4</v>
      </c>
      <c r="DE269" s="2">
        <f t="shared" si="272"/>
        <v>-3.2375248632132697E-4</v>
      </c>
      <c r="DF269" s="2" t="e">
        <f>NA()</f>
        <v>#N/A</v>
      </c>
      <c r="DG269" s="2">
        <f t="shared" si="273"/>
        <v>-2.482542440281177E-4</v>
      </c>
      <c r="DH269" s="69"/>
      <c r="DI269" s="3">
        <f t="shared" si="245"/>
        <v>45023</v>
      </c>
      <c r="DJ269" s="2">
        <f t="shared" si="246"/>
        <v>4.3175672386052022E-2</v>
      </c>
      <c r="DK269" s="2">
        <f t="shared" si="247"/>
        <v>4.404504550193581E-2</v>
      </c>
      <c r="DL269" s="2" t="e">
        <f>NA()</f>
        <v>#N/A</v>
      </c>
      <c r="DM269" s="2">
        <f t="shared" si="248"/>
        <v>1.2660758746352032E-2</v>
      </c>
      <c r="DO269" s="2">
        <f t="shared" si="286"/>
        <v>1.14601874755496E-2</v>
      </c>
      <c r="DP269" s="72">
        <f t="shared" si="287"/>
        <v>-2.482542440281177E-4</v>
      </c>
      <c r="DQ269" s="72">
        <v>1.0999999999999999E-2</v>
      </c>
      <c r="DR269" s="72">
        <f t="shared" si="292"/>
        <v>-2.3828551584653137E-4</v>
      </c>
      <c r="DS269" s="2" cm="1">
        <f t="array" ref="DS269">PRODUCT($DR$68:DR269+1)-1</f>
        <v>6.7660685629762352E-3</v>
      </c>
      <c r="DT269" s="2" cm="1">
        <f t="array" ref="DT269">PRODUCT($DP$68:DP269+1)-1</f>
        <v>7.8324866943626503E-3</v>
      </c>
      <c r="DU269" s="72">
        <f>DS269-MAX($DS$68:DS269)</f>
        <v>-3.2276720752426602E-3</v>
      </c>
    </row>
    <row r="270" spans="1:125" x14ac:dyDescent="0.3">
      <c r="A270" s="3" t="e">
        <f t="shared" si="236"/>
        <v>#N/A</v>
      </c>
      <c r="B270" s="47" t="e">
        <f>NA()</f>
        <v>#N/A</v>
      </c>
      <c r="C270" s="2" t="e">
        <f>VLOOKUP(C$1,EMD_Returns!$B:$XFD,MATCH('Headline Attribution'!$B270,EMD_Returns!$8:$8,0)-1,FALSE)/100</f>
        <v>#N/A</v>
      </c>
      <c r="D270" s="2" t="e">
        <f>VLOOKUP(D$1,EMD_Returns!$B:$XFD,MATCH('Headline Attribution'!$B270,EMD_Returns!$8:$8,0)-1,FALSE)/100</f>
        <v>#N/A</v>
      </c>
      <c r="E270" s="2" t="e">
        <f>VLOOKUP(E$1,EMD_Returns!$B:$XFD,MATCH('Headline Attribution'!$B270,EMD_Returns!$8:$8,0)-1,FALSE)/100</f>
        <v>#N/A</v>
      </c>
      <c r="F270" s="2" t="e">
        <f>VLOOKUP(F$1,EMD_Returns!$B:$XFD,MATCH('Headline Attribution'!$B270,EMD_Returns!$8:$8,0)-1,FALSE)/100</f>
        <v>#N/A</v>
      </c>
      <c r="G270" s="2"/>
      <c r="I270" s="9" t="e">
        <f t="shared" si="249"/>
        <v>#N/A</v>
      </c>
      <c r="J270" s="2" t="e">
        <f>VLOOKUP(J$1,EMD_Returns!$B:$XFD,MATCH('Headline Attribution'!$B270,EMD_Returns!$8:$8,0)-1,FALSE)/100</f>
        <v>#N/A</v>
      </c>
      <c r="K270" s="85" t="e">
        <f>VLOOKUP(K$1,EMD_Returns!$B:$XFD,MATCH('Headline Attribution'!$B270,EMD_Returns!$32:$32,0)-1,FALSE)/100</f>
        <v>#N/A</v>
      </c>
      <c r="L270" s="2">
        <f t="shared" si="237"/>
        <v>0</v>
      </c>
      <c r="M270" s="2" t="e">
        <f t="shared" si="238"/>
        <v>#N/A</v>
      </c>
      <c r="N270" s="2" t="e">
        <f t="shared" si="239"/>
        <v>#N/A</v>
      </c>
      <c r="O270" s="2" t="e">
        <f t="array" ref="O270">(PRODUCT($J$2:J270+1))-1</f>
        <v>#N/A</v>
      </c>
      <c r="P270" s="2" t="e">
        <f t="array" ref="P270">(PRODUCT($K$2:K270+1))-1</f>
        <v>#N/A</v>
      </c>
      <c r="Q270" s="69" t="e">
        <f t="shared" si="240"/>
        <v>#N/A</v>
      </c>
      <c r="R270" s="69" t="e">
        <f t="shared" si="241"/>
        <v>#N/A</v>
      </c>
      <c r="T270" s="3" t="e">
        <f t="shared" si="250"/>
        <v>#N/A</v>
      </c>
      <c r="U270" s="70" t="e">
        <f>VLOOKUP(U$1,Market_Values!B:XFD,MATCH('Headline Attribution'!$B270,EMD_Returns!$8:$8,0)-1,FALSE)</f>
        <v>#N/A</v>
      </c>
      <c r="V270" s="70" t="e">
        <f>VLOOKUP(V$1,Market_Values!$B:$XFD,MATCH('Headline Attribution'!$B270,EMD_Returns!$8:$8,0)-1,FALSE)</f>
        <v>#N/A</v>
      </c>
      <c r="W270" s="70" t="e">
        <f>VLOOKUP(W$1,Market_Values!$B:$XFD,MATCH('Headline Attribution'!$B270,EMD_Returns!$8:$8,0)-1,FALSE)</f>
        <v>#N/A</v>
      </c>
      <c r="X270" s="70" t="e">
        <f>VLOOKUP(X$1,Market_Values!$B:$XFD,MATCH('Headline Attribution'!$B270,EMD_Returns!$8:$8,0)-1,FALSE)</f>
        <v>#N/A</v>
      </c>
      <c r="Y270" s="70"/>
      <c r="Z270" s="71"/>
      <c r="AA270" s="3" t="e">
        <f t="shared" si="251"/>
        <v>#N/A</v>
      </c>
      <c r="AB270" s="72" t="e">
        <f t="shared" si="274"/>
        <v>#N/A</v>
      </c>
      <c r="AC270" s="72" t="e">
        <f t="shared" si="275"/>
        <v>#N/A</v>
      </c>
      <c r="AD270" s="72" t="e">
        <f t="shared" si="276"/>
        <v>#N/A</v>
      </c>
      <c r="AE270" s="72" t="e">
        <f t="shared" si="277"/>
        <v>#N/A</v>
      </c>
      <c r="AF270" s="72"/>
      <c r="AG270" s="2"/>
      <c r="AH270" s="9" t="e">
        <f t="shared" si="252"/>
        <v>#N/A</v>
      </c>
      <c r="AI270" s="2" t="e">
        <f t="array" ref="AI270">PRODUCT(AB$2:AB270+1)-1</f>
        <v>#N/A</v>
      </c>
      <c r="AJ270" s="2" t="e">
        <f t="array" ref="AJ270">PRODUCT($AC$2:AC270+1)-1</f>
        <v>#N/A</v>
      </c>
      <c r="AK270" s="2" t="e" cm="1">
        <f t="array" ref="AK270">PRODUCT($AD$119:AD270+1)-1</f>
        <v>#N/A</v>
      </c>
      <c r="AL270" s="2" t="e">
        <f t="array" ref="AL270">PRODUCT(AE$2:AE270+1)-1</f>
        <v>#N/A</v>
      </c>
      <c r="AM270" s="2"/>
      <c r="AN270" s="2"/>
      <c r="AO270" s="3" t="e">
        <f t="shared" si="253"/>
        <v>#N/A</v>
      </c>
      <c r="AP270" s="2" t="e">
        <f t="shared" si="278"/>
        <v>#N/A</v>
      </c>
      <c r="AQ270" s="2">
        <f t="shared" si="254"/>
        <v>0</v>
      </c>
      <c r="AR270" s="2" t="e">
        <f t="shared" si="279"/>
        <v>#N/A</v>
      </c>
      <c r="AS270" s="2" t="e">
        <f t="shared" si="242"/>
        <v>#N/A</v>
      </c>
      <c r="AT270" s="2" t="e">
        <f t="array" ref="AT270">PRODUCT($AP$2:AP270+1)-1</f>
        <v>#N/A</v>
      </c>
      <c r="AU270" s="2" t="e">
        <f t="shared" si="255"/>
        <v>#N/A</v>
      </c>
      <c r="AV270" s="69" t="e">
        <f t="shared" si="243"/>
        <v>#N/A</v>
      </c>
      <c r="AW270" s="69" t="e">
        <f t="shared" si="256"/>
        <v>#N/A</v>
      </c>
      <c r="AX270" s="2"/>
      <c r="AY270" s="2" t="e">
        <f t="shared" si="288"/>
        <v>#N/A</v>
      </c>
      <c r="AZ270" s="2" t="e">
        <f t="shared" si="289"/>
        <v>#N/A</v>
      </c>
      <c r="BA270" s="2" t="e">
        <f t="shared" si="244"/>
        <v>#N/A</v>
      </c>
      <c r="BB270" s="2" t="e">
        <f t="shared" si="290"/>
        <v>#N/A</v>
      </c>
      <c r="BC270" s="2"/>
      <c r="BD270" s="78" t="e">
        <f t="shared" si="257"/>
        <v>#N/A</v>
      </c>
      <c r="BE270" s="2" t="e">
        <f t="shared" si="291"/>
        <v>#N/A</v>
      </c>
      <c r="BF270" s="72" t="e">
        <f t="shared" si="280"/>
        <v>#N/A</v>
      </c>
      <c r="BG270" s="2" t="e" cm="1">
        <f t="array" ref="BG270">(PRODUCT(BF$2:BF270+1))-1</f>
        <v>#N/A</v>
      </c>
      <c r="BH270" s="72" t="e">
        <f t="shared" si="281"/>
        <v>#N/A</v>
      </c>
      <c r="BI270" s="73" t="e">
        <f t="shared" si="282"/>
        <v>#N/A</v>
      </c>
      <c r="BJ270" s="74" t="e">
        <f>SUM($BI$2:BI270)</f>
        <v>#N/A</v>
      </c>
      <c r="BK270" s="72" t="e">
        <f t="shared" si="258"/>
        <v>#N/A</v>
      </c>
      <c r="BL270" s="2" t="e">
        <f>SUM($BK$2:BK270)</f>
        <v>#N/A</v>
      </c>
      <c r="BM270" s="2"/>
      <c r="BN270" s="79" t="e">
        <f t="shared" si="259"/>
        <v>#N/A</v>
      </c>
      <c r="BO270" s="2" t="e">
        <f t="array" ref="BO270">(PRODUCT(AB$2:AB270+1)-1)-(PRODUCT($K$2:$K270+1)-1)</f>
        <v>#N/A</v>
      </c>
      <c r="BP270" s="2" t="e">
        <f t="array" ref="BP270">AJ270-(PRODUCT($K$2:K270+1)-1)</f>
        <v>#N/A</v>
      </c>
      <c r="BQ270" s="2" t="e" cm="1">
        <f t="array" ref="BQ270">AK270-(PRODUCT($L$2:L270+1)-1)</f>
        <v>#N/A</v>
      </c>
      <c r="BR270" s="2" t="e">
        <f t="array" ref="BR270">(PRODUCT(AE$2:AE270+1)-1)-(PRODUCT($K$2:$K270+1)-1)</f>
        <v>#N/A</v>
      </c>
      <c r="BS270" s="2"/>
      <c r="BT270" s="3" t="e">
        <f t="shared" si="260"/>
        <v>#N/A</v>
      </c>
      <c r="BU270" s="2" t="e">
        <f t="shared" si="261"/>
        <v>#N/A</v>
      </c>
      <c r="BV270" s="2" t="e">
        <f t="shared" si="262"/>
        <v>#N/A</v>
      </c>
      <c r="BW270" s="2" t="e" cm="1">
        <f t="array" ref="BW270">PRODUCT($BU$2:BU270+1)-1</f>
        <v>#N/A</v>
      </c>
      <c r="BX270" s="2" t="e">
        <f t="array" ref="BX270">BW270-(PRODUCT($K$2:K270+1)-1)</f>
        <v>#N/A</v>
      </c>
      <c r="BY270" s="2" t="e">
        <f t="shared" si="263"/>
        <v>#N/A</v>
      </c>
      <c r="BZ270" s="2"/>
      <c r="CC270" s="3">
        <v>45026</v>
      </c>
      <c r="CD270" s="2">
        <v>7.7372081555147102E-3</v>
      </c>
      <c r="CE270" s="2">
        <v>4.3057783144238001E-3</v>
      </c>
      <c r="CF270" s="2" t="e">
        <f>NA()</f>
        <v>#N/A</v>
      </c>
      <c r="CG270" s="2">
        <v>2.9158574804074374E-3</v>
      </c>
      <c r="CH270" s="2">
        <v>3.7003320474950918E-3</v>
      </c>
      <c r="CJ270" s="9">
        <f t="shared" si="264"/>
        <v>45026</v>
      </c>
      <c r="CK270" s="2">
        <f t="array" ref="CK270">PRODUCT(CD$2:CD270+1)-1</f>
        <v>2.8203614636208574E-3</v>
      </c>
      <c r="CL270" s="2">
        <f t="array" ref="CL270">PRODUCT(CE$2:CE270+1)-1</f>
        <v>9.1264029197779539E-3</v>
      </c>
      <c r="CM270" s="2"/>
      <c r="CN270" s="2">
        <f t="array" ref="CN270">PRODUCT(CG$2:CG270+1)-1</f>
        <v>-4.9708135921002428E-2</v>
      </c>
      <c r="CO270" s="2">
        <f t="array" ref="CO270">PRODUCT(CH$2:CH270+1)-1</f>
        <v>-6.4545857698014464E-2</v>
      </c>
      <c r="CQ270" s="9">
        <f t="shared" si="265"/>
        <v>45026</v>
      </c>
      <c r="CR270" s="72">
        <f t="shared" si="266"/>
        <v>6.7366219161635321E-2</v>
      </c>
      <c r="CS270" s="72">
        <f t="shared" si="267"/>
        <v>7.3672260617792418E-2</v>
      </c>
      <c r="CT270" s="72"/>
      <c r="CU270" s="72">
        <f t="shared" si="268"/>
        <v>1.4837721777012036E-2</v>
      </c>
      <c r="CV270" s="72"/>
      <c r="CW270" s="3">
        <f t="shared" si="269"/>
        <v>45026</v>
      </c>
      <c r="CX270" s="75">
        <f t="shared" si="283"/>
        <v>94.686493071094844</v>
      </c>
      <c r="CY270" s="75">
        <f t="shared" si="284"/>
        <v>93.133840784668436</v>
      </c>
      <c r="CZ270" s="75">
        <f t="shared" si="285"/>
        <v>101.66711935569828</v>
      </c>
      <c r="DA270" s="72">
        <f>(CZ270/MAX($CZ$2:CZ270))-1</f>
        <v>-4.1725594522440401E-3</v>
      </c>
      <c r="DC270" s="3">
        <f t="shared" si="270"/>
        <v>45026</v>
      </c>
      <c r="DD270" s="2">
        <f t="shared" si="271"/>
        <v>4.0368761080196184E-3</v>
      </c>
      <c r="DE270" s="2">
        <f t="shared" si="272"/>
        <v>6.0544626692870824E-4</v>
      </c>
      <c r="DF270" s="2" t="e">
        <f>NA()</f>
        <v>#N/A</v>
      </c>
      <c r="DG270" s="2">
        <f t="shared" si="273"/>
        <v>-7.8447456708765446E-4</v>
      </c>
      <c r="DH270" s="69"/>
      <c r="DI270" s="3">
        <f t="shared" si="245"/>
        <v>45026</v>
      </c>
      <c r="DJ270" s="2">
        <f t="shared" si="246"/>
        <v>4.4670302411591006E-2</v>
      </c>
      <c r="DK270" s="2">
        <f t="shared" si="247"/>
        <v>3.8733299900614623E-2</v>
      </c>
      <c r="DL270" s="2" t="e">
        <f>NA()</f>
        <v>#N/A</v>
      </c>
      <c r="DM270" s="2">
        <f t="shared" si="248"/>
        <v>1.2697270111604231E-2</v>
      </c>
      <c r="DO270" s="2">
        <f t="shared" si="286"/>
        <v>1.1573620173441043E-2</v>
      </c>
      <c r="DP270" s="72">
        <f t="shared" si="287"/>
        <v>-7.8447456708765446E-4</v>
      </c>
      <c r="DQ270" s="72">
        <v>1.0999999999999999E-2</v>
      </c>
      <c r="DR270" s="72">
        <f t="shared" si="292"/>
        <v>-7.4559386852580435E-4</v>
      </c>
      <c r="DS270" s="2" cm="1">
        <f t="array" ref="DS270">PRODUCT($DR$68:DR270+1)-1</f>
        <v>6.0154299552157564E-3</v>
      </c>
      <c r="DT270" s="2" cm="1">
        <f t="array" ref="DT270">PRODUCT($DP$68:DP270+1)-1</f>
        <v>7.0418677406662855E-3</v>
      </c>
      <c r="DU270" s="72">
        <f>DS270-MAX($DS$68:DS270)</f>
        <v>-3.9783106830031389E-3</v>
      </c>
    </row>
    <row r="271" spans="1:125" x14ac:dyDescent="0.3">
      <c r="A271" s="3" t="e">
        <f t="shared" si="236"/>
        <v>#N/A</v>
      </c>
      <c r="B271" s="47" t="e">
        <f>NA()</f>
        <v>#N/A</v>
      </c>
      <c r="C271" s="2" t="e">
        <f>VLOOKUP(C$1,EMD_Returns!$B:$XFD,MATCH('Headline Attribution'!$B271,EMD_Returns!$8:$8,0)-1,FALSE)/100</f>
        <v>#N/A</v>
      </c>
      <c r="D271" s="2" t="e">
        <f>VLOOKUP(D$1,EMD_Returns!$B:$XFD,MATCH('Headline Attribution'!$B271,EMD_Returns!$8:$8,0)-1,FALSE)/100</f>
        <v>#N/A</v>
      </c>
      <c r="E271" s="2" t="e">
        <f>VLOOKUP(E$1,EMD_Returns!$B:$XFD,MATCH('Headline Attribution'!$B271,EMD_Returns!$8:$8,0)-1,FALSE)/100</f>
        <v>#N/A</v>
      </c>
      <c r="F271" s="2" t="e">
        <f>VLOOKUP(F$1,EMD_Returns!$B:$XFD,MATCH('Headline Attribution'!$B271,EMD_Returns!$8:$8,0)-1,FALSE)/100</f>
        <v>#N/A</v>
      </c>
      <c r="G271" s="2"/>
      <c r="I271" s="9" t="e">
        <f t="shared" si="249"/>
        <v>#N/A</v>
      </c>
      <c r="J271" s="2" t="e">
        <f>VLOOKUP(J$1,EMD_Returns!$B:$XFD,MATCH('Headline Attribution'!$B271,EMD_Returns!$8:$8,0)-1,FALSE)/100</f>
        <v>#N/A</v>
      </c>
      <c r="K271" s="85" t="e">
        <f>VLOOKUP(K$1,EMD_Returns!$B:$XFD,MATCH('Headline Attribution'!$B271,EMD_Returns!$32:$32,0)-1,FALSE)/100</f>
        <v>#N/A</v>
      </c>
      <c r="L271" s="2">
        <f t="shared" si="237"/>
        <v>0</v>
      </c>
      <c r="M271" s="2" t="e">
        <f t="shared" si="238"/>
        <v>#N/A</v>
      </c>
      <c r="N271" s="2" t="e">
        <f t="shared" si="239"/>
        <v>#N/A</v>
      </c>
      <c r="O271" s="2" t="e">
        <f t="array" ref="O271">(PRODUCT($J$2:J271+1))-1</f>
        <v>#N/A</v>
      </c>
      <c r="P271" s="2" t="e">
        <f t="array" ref="P271">(PRODUCT($K$2:K271+1))-1</f>
        <v>#N/A</v>
      </c>
      <c r="Q271" s="69" t="e">
        <f t="shared" si="240"/>
        <v>#N/A</v>
      </c>
      <c r="R271" s="69" t="e">
        <f t="shared" si="241"/>
        <v>#N/A</v>
      </c>
      <c r="T271" s="3" t="e">
        <f t="shared" si="250"/>
        <v>#N/A</v>
      </c>
      <c r="U271" s="70" t="e">
        <f>VLOOKUP(U$1,Market_Values!B:XFD,MATCH('Headline Attribution'!$B271,EMD_Returns!$8:$8,0)-1,FALSE)</f>
        <v>#N/A</v>
      </c>
      <c r="V271" s="70" t="e">
        <f>VLOOKUP(V$1,Market_Values!$B:$XFD,MATCH('Headline Attribution'!$B271,EMD_Returns!$8:$8,0)-1,FALSE)</f>
        <v>#N/A</v>
      </c>
      <c r="W271" s="70" t="e">
        <f>VLOOKUP(W$1,Market_Values!$B:$XFD,MATCH('Headline Attribution'!$B271,EMD_Returns!$8:$8,0)-1,FALSE)</f>
        <v>#N/A</v>
      </c>
      <c r="X271" s="70" t="e">
        <f>VLOOKUP(X$1,Market_Values!$B:$XFD,MATCH('Headline Attribution'!$B271,EMD_Returns!$8:$8,0)-1,FALSE)</f>
        <v>#N/A</v>
      </c>
      <c r="Y271" s="70"/>
      <c r="Z271" s="71"/>
      <c r="AA271" s="3" t="e">
        <f t="shared" si="251"/>
        <v>#N/A</v>
      </c>
      <c r="AB271" s="72" t="e">
        <f t="shared" si="274"/>
        <v>#N/A</v>
      </c>
      <c r="AC271" s="72" t="e">
        <f t="shared" si="275"/>
        <v>#N/A</v>
      </c>
      <c r="AD271" s="72" t="e">
        <f t="shared" si="276"/>
        <v>#N/A</v>
      </c>
      <c r="AE271" s="72" t="e">
        <f t="shared" si="277"/>
        <v>#N/A</v>
      </c>
      <c r="AF271" s="72"/>
      <c r="AG271" s="2"/>
      <c r="AH271" s="9" t="e">
        <f t="shared" si="252"/>
        <v>#N/A</v>
      </c>
      <c r="AI271" s="2" t="e">
        <f t="array" ref="AI271">PRODUCT(AB$2:AB271+1)-1</f>
        <v>#N/A</v>
      </c>
      <c r="AJ271" s="2" t="e">
        <f t="array" ref="AJ271">PRODUCT($AC$2:AC271+1)-1</f>
        <v>#N/A</v>
      </c>
      <c r="AK271" s="2" t="e" cm="1">
        <f t="array" ref="AK271">PRODUCT($AD$119:AD271+1)-1</f>
        <v>#N/A</v>
      </c>
      <c r="AL271" s="2" t="e">
        <f t="array" ref="AL271">PRODUCT(AE$2:AE271+1)-1</f>
        <v>#N/A</v>
      </c>
      <c r="AM271" s="2"/>
      <c r="AN271" s="2"/>
      <c r="AO271" s="3" t="e">
        <f t="shared" si="253"/>
        <v>#N/A</v>
      </c>
      <c r="AP271" s="2" t="e">
        <f t="shared" si="278"/>
        <v>#N/A</v>
      </c>
      <c r="AQ271" s="2">
        <f t="shared" si="254"/>
        <v>0</v>
      </c>
      <c r="AR271" s="2" t="e">
        <f t="shared" si="279"/>
        <v>#N/A</v>
      </c>
      <c r="AS271" s="2" t="e">
        <f t="shared" si="242"/>
        <v>#N/A</v>
      </c>
      <c r="AT271" s="2" t="e">
        <f t="array" ref="AT271">PRODUCT($AP$2:AP271+1)-1</f>
        <v>#N/A</v>
      </c>
      <c r="AU271" s="2" t="e">
        <f t="shared" si="255"/>
        <v>#N/A</v>
      </c>
      <c r="AV271" s="69" t="e">
        <f t="shared" si="243"/>
        <v>#N/A</v>
      </c>
      <c r="AW271" s="69" t="e">
        <f t="shared" si="256"/>
        <v>#N/A</v>
      </c>
      <c r="AX271" s="2"/>
      <c r="AY271" s="2" t="e">
        <f t="shared" si="288"/>
        <v>#N/A</v>
      </c>
      <c r="AZ271" s="2" t="e">
        <f t="shared" si="289"/>
        <v>#N/A</v>
      </c>
      <c r="BA271" s="2" t="e">
        <f t="shared" si="244"/>
        <v>#N/A</v>
      </c>
      <c r="BB271" s="2" t="e">
        <f t="shared" si="290"/>
        <v>#N/A</v>
      </c>
      <c r="BC271" s="2"/>
      <c r="BD271" s="78" t="e">
        <f t="shared" si="257"/>
        <v>#N/A</v>
      </c>
      <c r="BE271" s="2" t="e">
        <f t="shared" si="291"/>
        <v>#N/A</v>
      </c>
      <c r="BF271" s="72" t="e">
        <f t="shared" si="280"/>
        <v>#N/A</v>
      </c>
      <c r="BG271" s="2" t="e" cm="1">
        <f t="array" ref="BG271">(PRODUCT(BF$2:BF271+1))-1</f>
        <v>#N/A</v>
      </c>
      <c r="BH271" s="72" t="e">
        <f t="shared" si="281"/>
        <v>#N/A</v>
      </c>
      <c r="BI271" s="73" t="e">
        <f t="shared" si="282"/>
        <v>#N/A</v>
      </c>
      <c r="BJ271" s="74" t="e">
        <f>SUM($BI$2:BI271)</f>
        <v>#N/A</v>
      </c>
      <c r="BK271" s="72" t="e">
        <f t="shared" si="258"/>
        <v>#N/A</v>
      </c>
      <c r="BL271" s="2" t="e">
        <f>SUM($BK$2:BK271)</f>
        <v>#N/A</v>
      </c>
      <c r="BM271" s="2"/>
      <c r="BN271" s="79" t="e">
        <f t="shared" si="259"/>
        <v>#N/A</v>
      </c>
      <c r="BO271" s="2" t="e">
        <f t="array" ref="BO271">(PRODUCT(AB$2:AB271+1)-1)-(PRODUCT($K$2:$K271+1)-1)</f>
        <v>#N/A</v>
      </c>
      <c r="BP271" s="2" t="e">
        <f t="array" ref="BP271">AJ271-(PRODUCT($K$2:K271+1)-1)</f>
        <v>#N/A</v>
      </c>
      <c r="BQ271" s="2" t="e" cm="1">
        <f t="array" ref="BQ271">AK271-(PRODUCT($L$2:L271+1)-1)</f>
        <v>#N/A</v>
      </c>
      <c r="BR271" s="2" t="e">
        <f t="array" ref="BR271">(PRODUCT(AE$2:AE271+1)-1)-(PRODUCT($K$2:$K271+1)-1)</f>
        <v>#N/A</v>
      </c>
      <c r="BS271" s="2"/>
      <c r="BT271" s="3" t="e">
        <f t="shared" si="260"/>
        <v>#N/A</v>
      </c>
      <c r="BU271" s="2" t="e">
        <f t="shared" si="261"/>
        <v>#N/A</v>
      </c>
      <c r="BV271" s="2" t="e">
        <f t="shared" si="262"/>
        <v>#N/A</v>
      </c>
      <c r="BW271" s="2" t="e" cm="1">
        <f t="array" ref="BW271">PRODUCT($BU$2:BU271+1)-1</f>
        <v>#N/A</v>
      </c>
      <c r="BX271" s="2" t="e">
        <f t="array" ref="BX271">BW271-(PRODUCT($K$2:K271+1)-1)</f>
        <v>#N/A</v>
      </c>
      <c r="BY271" s="2" t="e">
        <f t="shared" si="263"/>
        <v>#N/A</v>
      </c>
      <c r="BZ271" s="2"/>
      <c r="CC271" s="3">
        <v>45027</v>
      </c>
      <c r="CD271" s="2">
        <v>6.7556554324101903E-3</v>
      </c>
      <c r="CE271" s="2">
        <v>8.0271433533451991E-3</v>
      </c>
      <c r="CF271" s="2" t="e">
        <f>NA()</f>
        <v>#N/A</v>
      </c>
      <c r="CG271" s="2">
        <v>8.9283085776412398E-3</v>
      </c>
      <c r="CH271" s="2">
        <v>7.1711015699427172E-3</v>
      </c>
      <c r="CJ271" s="9">
        <f t="shared" si="264"/>
        <v>45027</v>
      </c>
      <c r="CK271" s="2">
        <f t="array" ref="CK271">PRODUCT(CD$2:CD271+1)-1</f>
        <v>9.5950702862741544E-3</v>
      </c>
      <c r="CL271" s="2">
        <f t="array" ref="CL271">PRODUCT(CE$2:CE271+1)-1</f>
        <v>1.7226805217660512E-2</v>
      </c>
      <c r="CM271" s="2"/>
      <c r="CN271" s="2">
        <f t="array" ref="CN271">PRODUCT(CG$2:CG271+1)-1</f>
        <v>-4.1223636919683226E-2</v>
      </c>
      <c r="CO271" s="2">
        <f t="array" ref="CO271">PRODUCT(CH$2:CH271+1)-1</f>
        <v>-5.7837621029543262E-2</v>
      </c>
      <c r="CQ271" s="9">
        <f t="shared" si="265"/>
        <v>45027</v>
      </c>
      <c r="CR271" s="72">
        <f t="shared" si="266"/>
        <v>6.7432691315817417E-2</v>
      </c>
      <c r="CS271" s="72">
        <f t="shared" si="267"/>
        <v>7.5064426247203775E-2</v>
      </c>
      <c r="CT271" s="72"/>
      <c r="CU271" s="72">
        <f t="shared" si="268"/>
        <v>1.6613984109860036E-2</v>
      </c>
      <c r="CV271" s="72"/>
      <c r="CW271" s="3">
        <f t="shared" si="269"/>
        <v>45027</v>
      </c>
      <c r="CX271" s="75">
        <f t="shared" si="283"/>
        <v>95.531883299368275</v>
      </c>
      <c r="CY271" s="75">
        <f t="shared" si="284"/>
        <v>93.801713016534165</v>
      </c>
      <c r="CZ271" s="75">
        <f t="shared" si="285"/>
        <v>101.84449753335436</v>
      </c>
      <c r="DA271" s="72">
        <f>(CZ271/MAX($CZ$2:CZ271))-1</f>
        <v>-2.435143680225571E-3</v>
      </c>
      <c r="DC271" s="3">
        <f t="shared" si="270"/>
        <v>45027</v>
      </c>
      <c r="DD271" s="2">
        <f t="shared" si="271"/>
        <v>-4.154461375325269E-4</v>
      </c>
      <c r="DE271" s="2">
        <f t="shared" si="272"/>
        <v>8.5604178340248187E-4</v>
      </c>
      <c r="DF271" s="2" t="e">
        <f>NA()</f>
        <v>#N/A</v>
      </c>
      <c r="DG271" s="2">
        <f t="shared" si="273"/>
        <v>1.7572070076985226E-3</v>
      </c>
      <c r="DH271" s="69"/>
      <c r="DI271" s="3">
        <f t="shared" si="245"/>
        <v>45027</v>
      </c>
      <c r="DJ271" s="2">
        <f t="shared" si="246"/>
        <v>4.4608543021833903E-2</v>
      </c>
      <c r="DK271" s="2">
        <f t="shared" si="247"/>
        <v>3.6717131446701044E-2</v>
      </c>
      <c r="DL271" s="2" t="e">
        <f>NA()</f>
        <v>#N/A</v>
      </c>
      <c r="DM271" s="2">
        <f t="shared" si="248"/>
        <v>1.399330958576871E-2</v>
      </c>
      <c r="DO271" s="2">
        <f t="shared" si="286"/>
        <v>1.194297803647135E-2</v>
      </c>
      <c r="DP271" s="72">
        <f t="shared" si="287"/>
        <v>1.7572070076985226E-3</v>
      </c>
      <c r="DQ271" s="72">
        <v>1.0999999999999999E-2</v>
      </c>
      <c r="DR271" s="72">
        <f t="shared" si="292"/>
        <v>1.6184637554934949E-3</v>
      </c>
      <c r="DS271" s="2" cm="1">
        <f t="array" ref="DS271">PRODUCT($DR$68:DR271+1)-1</f>
        <v>7.6436294660653381E-3</v>
      </c>
      <c r="DT271" s="2" cm="1">
        <f t="array" ref="DT271">PRODUCT($DP$68:DP271+1)-1</f>
        <v>8.8114487677060094E-3</v>
      </c>
      <c r="DU271" s="72">
        <f>DS271-MAX($DS$68:DS271)</f>
        <v>-2.3501111721535572E-3</v>
      </c>
    </row>
    <row r="272" spans="1:125" x14ac:dyDescent="0.3">
      <c r="A272" s="3" t="e">
        <f t="shared" si="236"/>
        <v>#N/A</v>
      </c>
      <c r="B272" s="47" t="e">
        <f>NA()</f>
        <v>#N/A</v>
      </c>
      <c r="C272" s="2" t="e">
        <f>VLOOKUP(C$1,EMD_Returns!$B:$XFD,MATCH('Headline Attribution'!$B272,EMD_Returns!$8:$8,0)-1,FALSE)/100</f>
        <v>#N/A</v>
      </c>
      <c r="D272" s="2" t="e">
        <f>VLOOKUP(D$1,EMD_Returns!$B:$XFD,MATCH('Headline Attribution'!$B272,EMD_Returns!$8:$8,0)-1,FALSE)/100</f>
        <v>#N/A</v>
      </c>
      <c r="E272" s="2" t="e">
        <f>VLOOKUP(E$1,EMD_Returns!$B:$XFD,MATCH('Headline Attribution'!$B272,EMD_Returns!$8:$8,0)-1,FALSE)/100</f>
        <v>#N/A</v>
      </c>
      <c r="F272" s="2" t="e">
        <f>VLOOKUP(F$1,EMD_Returns!$B:$XFD,MATCH('Headline Attribution'!$B272,EMD_Returns!$8:$8,0)-1,FALSE)/100</f>
        <v>#N/A</v>
      </c>
      <c r="G272" s="2"/>
      <c r="I272" s="9" t="e">
        <f t="shared" si="249"/>
        <v>#N/A</v>
      </c>
      <c r="J272" s="2" t="e">
        <f>VLOOKUP(J$1,EMD_Returns!$B:$XFD,MATCH('Headline Attribution'!$B272,EMD_Returns!$8:$8,0)-1,FALSE)/100</f>
        <v>#N/A</v>
      </c>
      <c r="K272" s="85" t="e">
        <f>VLOOKUP(K$1,EMD_Returns!$B:$XFD,MATCH('Headline Attribution'!$B272,EMD_Returns!$32:$32,0)-1,FALSE)/100</f>
        <v>#N/A</v>
      </c>
      <c r="L272" s="2">
        <f t="shared" si="237"/>
        <v>0</v>
      </c>
      <c r="M272" s="2" t="e">
        <f t="shared" si="238"/>
        <v>#N/A</v>
      </c>
      <c r="N272" s="2" t="e">
        <f t="shared" si="239"/>
        <v>#N/A</v>
      </c>
      <c r="O272" s="2" t="e">
        <f t="array" ref="O272">(PRODUCT($J$2:J272+1))-1</f>
        <v>#N/A</v>
      </c>
      <c r="P272" s="2" t="e">
        <f t="array" ref="P272">(PRODUCT($K$2:K272+1))-1</f>
        <v>#N/A</v>
      </c>
      <c r="Q272" s="69" t="e">
        <f t="shared" si="240"/>
        <v>#N/A</v>
      </c>
      <c r="R272" s="69" t="e">
        <f t="shared" si="241"/>
        <v>#N/A</v>
      </c>
      <c r="T272" s="3" t="e">
        <f t="shared" si="250"/>
        <v>#N/A</v>
      </c>
      <c r="U272" s="70" t="e">
        <f>VLOOKUP(U$1,Market_Values!B:XFD,MATCH('Headline Attribution'!$B272,EMD_Returns!$8:$8,0)-1,FALSE)</f>
        <v>#N/A</v>
      </c>
      <c r="V272" s="70" t="e">
        <f>VLOOKUP(V$1,Market_Values!$B:$XFD,MATCH('Headline Attribution'!$B272,EMD_Returns!$8:$8,0)-1,FALSE)</f>
        <v>#N/A</v>
      </c>
      <c r="W272" s="70" t="e">
        <f>VLOOKUP(W$1,Market_Values!$B:$XFD,MATCH('Headline Attribution'!$B272,EMD_Returns!$8:$8,0)-1,FALSE)</f>
        <v>#N/A</v>
      </c>
      <c r="X272" s="70" t="e">
        <f>VLOOKUP(X$1,Market_Values!$B:$XFD,MATCH('Headline Attribution'!$B272,EMD_Returns!$8:$8,0)-1,FALSE)</f>
        <v>#N/A</v>
      </c>
      <c r="Y272" s="70"/>
      <c r="Z272" s="71"/>
      <c r="AA272" s="3" t="e">
        <f t="shared" si="251"/>
        <v>#N/A</v>
      </c>
      <c r="AB272" s="72" t="e">
        <f t="shared" si="274"/>
        <v>#N/A</v>
      </c>
      <c r="AC272" s="72" t="e">
        <f t="shared" si="275"/>
        <v>#N/A</v>
      </c>
      <c r="AD272" s="72" t="e">
        <f t="shared" si="276"/>
        <v>#N/A</v>
      </c>
      <c r="AE272" s="72" t="e">
        <f t="shared" si="277"/>
        <v>#N/A</v>
      </c>
      <c r="AF272" s="72"/>
      <c r="AG272" s="2"/>
      <c r="AH272" s="9" t="e">
        <f t="shared" si="252"/>
        <v>#N/A</v>
      </c>
      <c r="AI272" s="2" t="e">
        <f t="array" ref="AI272">PRODUCT(AB$2:AB272+1)-1</f>
        <v>#N/A</v>
      </c>
      <c r="AJ272" s="2" t="e">
        <f t="array" ref="AJ272">PRODUCT($AC$2:AC272+1)-1</f>
        <v>#N/A</v>
      </c>
      <c r="AK272" s="2" t="e" cm="1">
        <f t="array" ref="AK272">PRODUCT($AD$119:AD272+1)-1</f>
        <v>#N/A</v>
      </c>
      <c r="AL272" s="2" t="e">
        <f t="array" ref="AL272">PRODUCT(AE$2:AE272+1)-1</f>
        <v>#N/A</v>
      </c>
      <c r="AM272" s="2"/>
      <c r="AN272" s="2"/>
      <c r="AO272" s="3" t="e">
        <f t="shared" si="253"/>
        <v>#N/A</v>
      </c>
      <c r="AP272" s="2" t="e">
        <f t="shared" si="278"/>
        <v>#N/A</v>
      </c>
      <c r="AQ272" s="2">
        <f t="shared" si="254"/>
        <v>0</v>
      </c>
      <c r="AR272" s="2" t="e">
        <f t="shared" si="279"/>
        <v>#N/A</v>
      </c>
      <c r="AS272" s="2" t="e">
        <f t="shared" si="242"/>
        <v>#N/A</v>
      </c>
      <c r="AT272" s="2" t="e">
        <f t="array" ref="AT272">PRODUCT($AP$2:AP272+1)-1</f>
        <v>#N/A</v>
      </c>
      <c r="AU272" s="2" t="e">
        <f t="shared" si="255"/>
        <v>#N/A</v>
      </c>
      <c r="AV272" s="69" t="e">
        <f t="shared" si="243"/>
        <v>#N/A</v>
      </c>
      <c r="AW272" s="69" t="e">
        <f t="shared" si="256"/>
        <v>#N/A</v>
      </c>
      <c r="AX272" s="2"/>
      <c r="AY272" s="2" t="e">
        <f t="shared" si="288"/>
        <v>#N/A</v>
      </c>
      <c r="AZ272" s="2" t="e">
        <f t="shared" si="289"/>
        <v>#N/A</v>
      </c>
      <c r="BA272" s="2" t="e">
        <f t="shared" si="244"/>
        <v>#N/A</v>
      </c>
      <c r="BB272" s="2" t="e">
        <f t="shared" si="290"/>
        <v>#N/A</v>
      </c>
      <c r="BC272" s="2"/>
      <c r="BD272" s="78" t="e">
        <f t="shared" si="257"/>
        <v>#N/A</v>
      </c>
      <c r="BE272" s="2" t="e">
        <f t="shared" si="291"/>
        <v>#N/A</v>
      </c>
      <c r="BF272" s="72" t="e">
        <f t="shared" si="280"/>
        <v>#N/A</v>
      </c>
      <c r="BG272" s="2" t="e" cm="1">
        <f t="array" ref="BG272">(PRODUCT(BF$2:BF272+1))-1</f>
        <v>#N/A</v>
      </c>
      <c r="BH272" s="72" t="e">
        <f t="shared" si="281"/>
        <v>#N/A</v>
      </c>
      <c r="BI272" s="73" t="e">
        <f t="shared" si="282"/>
        <v>#N/A</v>
      </c>
      <c r="BJ272" s="74" t="e">
        <f>SUM($BI$2:BI272)</f>
        <v>#N/A</v>
      </c>
      <c r="BK272" s="72" t="e">
        <f t="shared" si="258"/>
        <v>#N/A</v>
      </c>
      <c r="BL272" s="2" t="e">
        <f>SUM($BK$2:BK272)</f>
        <v>#N/A</v>
      </c>
      <c r="BM272" s="2"/>
      <c r="BN272" s="79" t="e">
        <f t="shared" si="259"/>
        <v>#N/A</v>
      </c>
      <c r="BO272" s="2" t="e">
        <f t="array" ref="BO272">(PRODUCT(AB$2:AB272+1)-1)-(PRODUCT($K$2:$K272+1)-1)</f>
        <v>#N/A</v>
      </c>
      <c r="BP272" s="2" t="e">
        <f t="array" ref="BP272">AJ272-(PRODUCT($K$2:K272+1)-1)</f>
        <v>#N/A</v>
      </c>
      <c r="BQ272" s="2" t="e" cm="1">
        <f t="array" ref="BQ272">AK272-(PRODUCT($L$2:L272+1)-1)</f>
        <v>#N/A</v>
      </c>
      <c r="BR272" s="2" t="e">
        <f t="array" ref="BR272">(PRODUCT(AE$2:AE272+1)-1)-(PRODUCT($K$2:$K272+1)-1)</f>
        <v>#N/A</v>
      </c>
      <c r="BS272" s="2"/>
      <c r="BT272" s="3" t="e">
        <f t="shared" si="260"/>
        <v>#N/A</v>
      </c>
      <c r="BU272" s="2" t="e">
        <f t="shared" si="261"/>
        <v>#N/A</v>
      </c>
      <c r="BV272" s="2" t="e">
        <f t="shared" si="262"/>
        <v>#N/A</v>
      </c>
      <c r="BW272" s="2" t="e" cm="1">
        <f t="array" ref="BW272">PRODUCT($BU$2:BU272+1)-1</f>
        <v>#N/A</v>
      </c>
      <c r="BX272" s="2" t="e">
        <f t="array" ref="BX272">BW272-(PRODUCT($K$2:K272+1)-1)</f>
        <v>#N/A</v>
      </c>
      <c r="BY272" s="2" t="e">
        <f t="shared" si="263"/>
        <v>#N/A</v>
      </c>
      <c r="BZ272" s="2"/>
      <c r="CC272" s="3">
        <v>45028</v>
      </c>
      <c r="CD272" s="2">
        <v>1.13477456395072E-3</v>
      </c>
      <c r="CE272" s="2">
        <v>2.7043452897250702E-3</v>
      </c>
      <c r="CF272" s="2" t="e">
        <f>NA()</f>
        <v>#N/A</v>
      </c>
      <c r="CG272" s="2">
        <v>-6.6074816242554693E-4</v>
      </c>
      <c r="CH272" s="2">
        <v>-4.1463398832541909E-4</v>
      </c>
      <c r="CJ272" s="9">
        <f t="shared" si="264"/>
        <v>45028</v>
      </c>
      <c r="CK272" s="2">
        <f t="array" ref="CK272">PRODUCT(CD$2:CD272+1)-1</f>
        <v>1.0740733091925136E-2</v>
      </c>
      <c r="CL272" s="2">
        <f t="array" ref="CL272">PRODUCT(CE$2:CE272+1)-1</f>
        <v>1.997773773693301E-2</v>
      </c>
      <c r="CM272" s="2"/>
      <c r="CN272" s="2">
        <f t="array" ref="CN272">PRODUCT(CG$2:CG272+1)-1</f>
        <v>-4.1857146639765586E-2</v>
      </c>
      <c r="CO272" s="2">
        <f t="array" ref="CO272">PRODUCT(CH$2:CH272+1)-1</f>
        <v>-5.822827357438598E-2</v>
      </c>
      <c r="CQ272" s="9">
        <f t="shared" si="265"/>
        <v>45028</v>
      </c>
      <c r="CR272" s="72">
        <f t="shared" si="266"/>
        <v>6.8969006666311117E-2</v>
      </c>
      <c r="CS272" s="72">
        <f t="shared" si="267"/>
        <v>7.820601131131899E-2</v>
      </c>
      <c r="CT272" s="72"/>
      <c r="CU272" s="72">
        <f t="shared" si="268"/>
        <v>1.6371126934620395E-2</v>
      </c>
      <c r="CV272" s="72"/>
      <c r="CW272" s="3">
        <f t="shared" si="269"/>
        <v>45028</v>
      </c>
      <c r="CX272" s="75">
        <f t="shared" si="283"/>
        <v>95.468760783025161</v>
      </c>
      <c r="CY272" s="75">
        <f t="shared" si="284"/>
        <v>93.762819638154369</v>
      </c>
      <c r="CZ272" s="75">
        <f t="shared" si="285"/>
        <v>101.81942176169008</v>
      </c>
      <c r="DA272" s="72">
        <f>(CZ272/MAX($CZ$2:CZ272))-1</f>
        <v>-2.6807603719785078E-3</v>
      </c>
      <c r="DC272" s="3">
        <f t="shared" si="270"/>
        <v>45028</v>
      </c>
      <c r="DD272" s="2">
        <f t="shared" si="271"/>
        <v>1.549408552276139E-3</v>
      </c>
      <c r="DE272" s="2">
        <f t="shared" si="272"/>
        <v>3.1189792780504893E-3</v>
      </c>
      <c r="DF272" s="2" t="e">
        <f>NA()</f>
        <v>#N/A</v>
      </c>
      <c r="DG272" s="2">
        <f t="shared" si="273"/>
        <v>-2.4611417410012784E-4</v>
      </c>
      <c r="DH272" s="69"/>
      <c r="DI272" s="3">
        <f t="shared" si="245"/>
        <v>45028</v>
      </c>
      <c r="DJ272" s="2">
        <f t="shared" si="246"/>
        <v>3.8921120317350379E-2</v>
      </c>
      <c r="DK272" s="2">
        <f t="shared" si="247"/>
        <v>3.7838639119239528E-2</v>
      </c>
      <c r="DL272" s="2" t="e">
        <f>NA()</f>
        <v>#N/A</v>
      </c>
      <c r="DM272" s="2">
        <f t="shared" si="248"/>
        <v>1.3612395361627089E-2</v>
      </c>
      <c r="DO272" s="2">
        <f t="shared" si="286"/>
        <v>1.1962446234340505E-2</v>
      </c>
      <c r="DP272" s="72">
        <f t="shared" si="287"/>
        <v>-2.4611417410012784E-4</v>
      </c>
      <c r="DQ272" s="72">
        <v>1.0999999999999999E-2</v>
      </c>
      <c r="DR272" s="72">
        <f t="shared" si="292"/>
        <v>-2.2631290139718299E-4</v>
      </c>
      <c r="DS272" s="2" cm="1">
        <f t="array" ref="DS272">PRODUCT($DR$68:DR272+1)-1</f>
        <v>7.41558671270659E-3</v>
      </c>
      <c r="DT272" s="2" cm="1">
        <f t="array" ref="DT272">PRODUCT($DP$68:DP272+1)-1</f>
        <v>8.5631659711697949E-3</v>
      </c>
      <c r="DU272" s="72">
        <f>DS272-MAX($DS$68:DS272)</f>
        <v>-2.5781539255123054E-3</v>
      </c>
    </row>
    <row r="273" spans="1:125" x14ac:dyDescent="0.3">
      <c r="A273" s="3" t="e">
        <f t="shared" si="236"/>
        <v>#N/A</v>
      </c>
      <c r="B273" s="47" t="e">
        <f>NA()</f>
        <v>#N/A</v>
      </c>
      <c r="C273" s="2" t="e">
        <f>VLOOKUP(C$1,EMD_Returns!$B:$XFD,MATCH('Headline Attribution'!$B273,EMD_Returns!$8:$8,0)-1,FALSE)/100</f>
        <v>#N/A</v>
      </c>
      <c r="D273" s="2" t="e">
        <f>VLOOKUP(D$1,EMD_Returns!$B:$XFD,MATCH('Headline Attribution'!$B273,EMD_Returns!$8:$8,0)-1,FALSE)/100</f>
        <v>#N/A</v>
      </c>
      <c r="E273" s="2" t="e">
        <f>VLOOKUP(E$1,EMD_Returns!$B:$XFD,MATCH('Headline Attribution'!$B273,EMD_Returns!$8:$8,0)-1,FALSE)/100</f>
        <v>#N/A</v>
      </c>
      <c r="F273" s="2" t="e">
        <f>VLOOKUP(F$1,EMD_Returns!$B:$XFD,MATCH('Headline Attribution'!$B273,EMD_Returns!$8:$8,0)-1,FALSE)/100</f>
        <v>#N/A</v>
      </c>
      <c r="G273" s="2"/>
      <c r="I273" s="9" t="e">
        <f t="shared" si="249"/>
        <v>#N/A</v>
      </c>
      <c r="J273" s="2" t="e">
        <f>VLOOKUP(J$1,EMD_Returns!$B:$XFD,MATCH('Headline Attribution'!$B273,EMD_Returns!$8:$8,0)-1,FALSE)/100</f>
        <v>#N/A</v>
      </c>
      <c r="K273" s="85" t="e">
        <f>VLOOKUP(K$1,EMD_Returns!$B:$XFD,MATCH('Headline Attribution'!$B273,EMD_Returns!$32:$32,0)-1,FALSE)/100</f>
        <v>#N/A</v>
      </c>
      <c r="L273" s="2">
        <f t="shared" si="237"/>
        <v>0</v>
      </c>
      <c r="M273" s="2" t="e">
        <f t="shared" si="238"/>
        <v>#N/A</v>
      </c>
      <c r="N273" s="2" t="e">
        <f t="shared" si="239"/>
        <v>#N/A</v>
      </c>
      <c r="O273" s="2" t="e">
        <f t="array" ref="O273">(PRODUCT($J$2:J273+1))-1</f>
        <v>#N/A</v>
      </c>
      <c r="P273" s="2" t="e">
        <f t="array" ref="P273">(PRODUCT($K$2:K273+1))-1</f>
        <v>#N/A</v>
      </c>
      <c r="Q273" s="69" t="e">
        <f t="shared" si="240"/>
        <v>#N/A</v>
      </c>
      <c r="R273" s="69" t="e">
        <f t="shared" si="241"/>
        <v>#N/A</v>
      </c>
      <c r="T273" s="3" t="e">
        <f t="shared" si="250"/>
        <v>#N/A</v>
      </c>
      <c r="U273" s="70" t="e">
        <f>VLOOKUP(U$1,Market_Values!B:XFD,MATCH('Headline Attribution'!$B273,EMD_Returns!$8:$8,0)-1,FALSE)</f>
        <v>#N/A</v>
      </c>
      <c r="V273" s="70" t="e">
        <f>VLOOKUP(V$1,Market_Values!$B:$XFD,MATCH('Headline Attribution'!$B273,EMD_Returns!$8:$8,0)-1,FALSE)</f>
        <v>#N/A</v>
      </c>
      <c r="W273" s="70" t="e">
        <f>VLOOKUP(W$1,Market_Values!$B:$XFD,MATCH('Headline Attribution'!$B273,EMD_Returns!$8:$8,0)-1,FALSE)</f>
        <v>#N/A</v>
      </c>
      <c r="X273" s="70" t="e">
        <f>VLOOKUP(X$1,Market_Values!$B:$XFD,MATCH('Headline Attribution'!$B273,EMD_Returns!$8:$8,0)-1,FALSE)</f>
        <v>#N/A</v>
      </c>
      <c r="Y273" s="70"/>
      <c r="Z273" s="71"/>
      <c r="AA273" s="3" t="e">
        <f t="shared" si="251"/>
        <v>#N/A</v>
      </c>
      <c r="AB273" s="72" t="e">
        <f t="shared" si="274"/>
        <v>#N/A</v>
      </c>
      <c r="AC273" s="72" t="e">
        <f t="shared" si="275"/>
        <v>#N/A</v>
      </c>
      <c r="AD273" s="72" t="e">
        <f t="shared" si="276"/>
        <v>#N/A</v>
      </c>
      <c r="AE273" s="72" t="e">
        <f t="shared" si="277"/>
        <v>#N/A</v>
      </c>
      <c r="AF273" s="72"/>
      <c r="AG273" s="2"/>
      <c r="AH273" s="9" t="e">
        <f t="shared" si="252"/>
        <v>#N/A</v>
      </c>
      <c r="AI273" s="2" t="e">
        <f t="array" ref="AI273">PRODUCT(AB$2:AB273+1)-1</f>
        <v>#N/A</v>
      </c>
      <c r="AJ273" s="2" t="e">
        <f t="array" ref="AJ273">PRODUCT($AC$2:AC273+1)-1</f>
        <v>#N/A</v>
      </c>
      <c r="AK273" s="2" t="e" cm="1">
        <f t="array" ref="AK273">PRODUCT($AD$119:AD273+1)-1</f>
        <v>#N/A</v>
      </c>
      <c r="AL273" s="2" t="e">
        <f t="array" ref="AL273">PRODUCT(AE$2:AE273+1)-1</f>
        <v>#N/A</v>
      </c>
      <c r="AM273" s="2"/>
      <c r="AN273" s="2"/>
      <c r="AO273" s="3" t="e">
        <f t="shared" si="253"/>
        <v>#N/A</v>
      </c>
      <c r="AP273" s="2" t="e">
        <f t="shared" si="278"/>
        <v>#N/A</v>
      </c>
      <c r="AQ273" s="2">
        <f t="shared" si="254"/>
        <v>0</v>
      </c>
      <c r="AR273" s="2" t="e">
        <f t="shared" si="279"/>
        <v>#N/A</v>
      </c>
      <c r="AS273" s="2" t="e">
        <f t="shared" si="242"/>
        <v>#N/A</v>
      </c>
      <c r="AT273" s="2" t="e">
        <f t="array" ref="AT273">PRODUCT($AP$2:AP273+1)-1</f>
        <v>#N/A</v>
      </c>
      <c r="AU273" s="2" t="e">
        <f t="shared" si="255"/>
        <v>#N/A</v>
      </c>
      <c r="AV273" s="69" t="e">
        <f t="shared" si="243"/>
        <v>#N/A</v>
      </c>
      <c r="AW273" s="69" t="e">
        <f t="shared" si="256"/>
        <v>#N/A</v>
      </c>
      <c r="AX273" s="2"/>
      <c r="AY273" s="2" t="e">
        <f t="shared" si="288"/>
        <v>#N/A</v>
      </c>
      <c r="AZ273" s="2" t="e">
        <f t="shared" si="289"/>
        <v>#N/A</v>
      </c>
      <c r="BA273" s="2" t="e">
        <f t="shared" si="244"/>
        <v>#N/A</v>
      </c>
      <c r="BB273" s="2" t="e">
        <f t="shared" si="290"/>
        <v>#N/A</v>
      </c>
      <c r="BC273" s="2"/>
      <c r="BD273" s="78" t="e">
        <f t="shared" si="257"/>
        <v>#N/A</v>
      </c>
      <c r="BE273" s="2" t="e">
        <f t="shared" si="291"/>
        <v>#N/A</v>
      </c>
      <c r="BF273" s="72" t="e">
        <f t="shared" si="280"/>
        <v>#N/A</v>
      </c>
      <c r="BG273" s="2" t="e" cm="1">
        <f t="array" ref="BG273">(PRODUCT(BF$2:BF273+1))-1</f>
        <v>#N/A</v>
      </c>
      <c r="BH273" s="72" t="e">
        <f t="shared" si="281"/>
        <v>#N/A</v>
      </c>
      <c r="BI273" s="73" t="e">
        <f t="shared" si="282"/>
        <v>#N/A</v>
      </c>
      <c r="BJ273" s="74" t="e">
        <f>SUM($BI$2:BI273)</f>
        <v>#N/A</v>
      </c>
      <c r="BK273" s="72" t="e">
        <f t="shared" si="258"/>
        <v>#N/A</v>
      </c>
      <c r="BL273" s="2" t="e">
        <f>SUM($BK$2:BK273)</f>
        <v>#N/A</v>
      </c>
      <c r="BM273" s="2"/>
      <c r="BN273" s="79" t="e">
        <f t="shared" si="259"/>
        <v>#N/A</v>
      </c>
      <c r="BO273" s="2" t="e">
        <f t="array" ref="BO273">(PRODUCT(AB$2:AB273+1)-1)-(PRODUCT($K$2:$K273+1)-1)</f>
        <v>#N/A</v>
      </c>
      <c r="BP273" s="2" t="e">
        <f t="array" ref="BP273">AJ273-(PRODUCT($K$2:K273+1)-1)</f>
        <v>#N/A</v>
      </c>
      <c r="BQ273" s="2" t="e" cm="1">
        <f t="array" ref="BQ273">AK273-(PRODUCT($L$2:L273+1)-1)</f>
        <v>#N/A</v>
      </c>
      <c r="BR273" s="2" t="e">
        <f t="array" ref="BR273">(PRODUCT(AE$2:AE273+1)-1)-(PRODUCT($K$2:$K273+1)-1)</f>
        <v>#N/A</v>
      </c>
      <c r="BS273" s="2"/>
      <c r="BT273" s="3" t="e">
        <f t="shared" si="260"/>
        <v>#N/A</v>
      </c>
      <c r="BU273" s="2" t="e">
        <f t="shared" si="261"/>
        <v>#N/A</v>
      </c>
      <c r="BV273" s="2" t="e">
        <f t="shared" si="262"/>
        <v>#N/A</v>
      </c>
      <c r="BW273" s="2" t="e" cm="1">
        <f t="array" ref="BW273">PRODUCT($BU$2:BU273+1)-1</f>
        <v>#N/A</v>
      </c>
      <c r="BX273" s="2" t="e">
        <f t="array" ref="BX273">BW273-(PRODUCT($K$2:K273+1)-1)</f>
        <v>#N/A</v>
      </c>
      <c r="BY273" s="2" t="e">
        <f t="shared" si="263"/>
        <v>#N/A</v>
      </c>
      <c r="BZ273" s="2"/>
      <c r="CC273" s="3">
        <v>45029</v>
      </c>
      <c r="CD273" s="2">
        <v>3.82290668550689E-3</v>
      </c>
      <c r="CE273" s="2">
        <v>4.0068826035129E-3</v>
      </c>
      <c r="CF273" s="2" t="e">
        <f>NA()</f>
        <v>#N/A</v>
      </c>
      <c r="CG273" s="2">
        <v>4.7977564322272568E-3</v>
      </c>
      <c r="CH273" s="2">
        <v>5.0554478932391955E-3</v>
      </c>
      <c r="CJ273" s="9">
        <f t="shared" si="264"/>
        <v>45029</v>
      </c>
      <c r="CK273" s="2">
        <f t="array" ref="CK273">PRODUCT(CD$2:CD273+1)-1</f>
        <v>1.4604700597776299E-2</v>
      </c>
      <c r="CL273" s="2">
        <f t="array" ref="CL273">PRODUCT(CE$2:CE273+1)-1</f>
        <v>2.4064668790241495E-2</v>
      </c>
      <c r="CM273" s="2"/>
      <c r="CN273" s="2">
        <f t="array" ref="CN273">PRODUCT(CG$2:CG273+1)-1</f>
        <v>-3.726021060206397E-2</v>
      </c>
      <c r="CO273" s="2">
        <f t="array" ref="CO273">PRODUCT(CH$2:CH273+1)-1</f>
        <v>-5.3467195684115398E-2</v>
      </c>
      <c r="CQ273" s="9">
        <f t="shared" si="265"/>
        <v>45029</v>
      </c>
      <c r="CR273" s="72">
        <f t="shared" si="266"/>
        <v>6.8071896281891697E-2</v>
      </c>
      <c r="CS273" s="72">
        <f t="shared" si="267"/>
        <v>7.7531864474356893E-2</v>
      </c>
      <c r="CT273" s="72"/>
      <c r="CU273" s="72">
        <f t="shared" si="268"/>
        <v>1.6206985082051428E-2</v>
      </c>
      <c r="CV273" s="72"/>
      <c r="CW273" s="3">
        <f t="shared" si="269"/>
        <v>45029</v>
      </c>
      <c r="CX273" s="75">
        <f t="shared" si="283"/>
        <v>95.926796644148681</v>
      </c>
      <c r="CY273" s="75">
        <f t="shared" si="284"/>
        <v>94.236832687158241</v>
      </c>
      <c r="CZ273" s="75">
        <f t="shared" si="285"/>
        <v>101.7933157437503</v>
      </c>
      <c r="DA273" s="72">
        <f>(CZ273/MAX($CZ$2:CZ273))-1</f>
        <v>-2.936468305798412E-3</v>
      </c>
      <c r="DC273" s="3">
        <f t="shared" si="270"/>
        <v>45029</v>
      </c>
      <c r="DD273" s="2">
        <f t="shared" si="271"/>
        <v>-1.2325412077323055E-3</v>
      </c>
      <c r="DE273" s="2">
        <f t="shared" si="272"/>
        <v>-1.0485652897262955E-3</v>
      </c>
      <c r="DF273" s="2" t="e">
        <f>NA()</f>
        <v>#N/A</v>
      </c>
      <c r="DG273" s="2">
        <f t="shared" si="273"/>
        <v>-2.5769146101193869E-4</v>
      </c>
      <c r="DH273" s="69"/>
      <c r="DI273" s="3">
        <f t="shared" si="245"/>
        <v>45029</v>
      </c>
      <c r="DJ273" s="2">
        <f t="shared" si="246"/>
        <v>3.8092322172713376E-2</v>
      </c>
      <c r="DK273" s="2">
        <f t="shared" si="247"/>
        <v>3.6965347722086865E-2</v>
      </c>
      <c r="DL273" s="2" t="e">
        <f>NA()</f>
        <v>#N/A</v>
      </c>
      <c r="DM273" s="2">
        <f t="shared" si="248"/>
        <v>1.3589874525347857E-2</v>
      </c>
      <c r="DO273" s="2">
        <f t="shared" si="286"/>
        <v>1.1969462067546736E-2</v>
      </c>
      <c r="DP273" s="72">
        <f t="shared" si="287"/>
        <v>-2.5769146101193869E-4</v>
      </c>
      <c r="DQ273" s="72">
        <v>1.0999999999999999E-2</v>
      </c>
      <c r="DR273" s="72">
        <f t="shared" si="292"/>
        <v>-2.3681983827969198E-4</v>
      </c>
      <c r="DS273" s="2" cm="1">
        <f t="array" ref="DS273">PRODUCT($DR$68:DR273+1)-1</f>
        <v>7.1770107163808827E-3</v>
      </c>
      <c r="DT273" s="2" cm="1">
        <f t="array" ref="DT273">PRODUCT($DP$68:DP273+1)-1</f>
        <v>8.3032678554078032E-3</v>
      </c>
      <c r="DU273" s="72">
        <f>DS273-MAX($DS$68:DS273)</f>
        <v>-2.8167299218380126E-3</v>
      </c>
    </row>
    <row r="274" spans="1:125" x14ac:dyDescent="0.3">
      <c r="A274" s="3" t="e">
        <f t="shared" si="236"/>
        <v>#N/A</v>
      </c>
      <c r="B274" s="47" t="e">
        <f>NA()</f>
        <v>#N/A</v>
      </c>
      <c r="C274" s="2" t="e">
        <f>VLOOKUP(C$1,EMD_Returns!$B:$XFD,MATCH('Headline Attribution'!$B274,EMD_Returns!$8:$8,0)-1,FALSE)/100</f>
        <v>#N/A</v>
      </c>
      <c r="D274" s="2" t="e">
        <f>VLOOKUP(D$1,EMD_Returns!$B:$XFD,MATCH('Headline Attribution'!$B274,EMD_Returns!$8:$8,0)-1,FALSE)/100</f>
        <v>#N/A</v>
      </c>
      <c r="E274" s="2" t="e">
        <f>VLOOKUP(E$1,EMD_Returns!$B:$XFD,MATCH('Headline Attribution'!$B274,EMD_Returns!$8:$8,0)-1,FALSE)/100</f>
        <v>#N/A</v>
      </c>
      <c r="F274" s="2" t="e">
        <f>VLOOKUP(F$1,EMD_Returns!$B:$XFD,MATCH('Headline Attribution'!$B274,EMD_Returns!$8:$8,0)-1,FALSE)/100</f>
        <v>#N/A</v>
      </c>
      <c r="G274" s="2"/>
      <c r="I274" s="9" t="e">
        <f t="shared" si="249"/>
        <v>#N/A</v>
      </c>
      <c r="J274" s="2" t="e">
        <f>VLOOKUP(J$1,EMD_Returns!$B:$XFD,MATCH('Headline Attribution'!$B274,EMD_Returns!$8:$8,0)-1,FALSE)/100</f>
        <v>#N/A</v>
      </c>
      <c r="K274" s="85" t="e">
        <f>VLOOKUP(K$1,EMD_Returns!$B:$XFD,MATCH('Headline Attribution'!$B274,EMD_Returns!$32:$32,0)-1,FALSE)/100</f>
        <v>#N/A</v>
      </c>
      <c r="L274" s="2">
        <f t="shared" si="237"/>
        <v>0</v>
      </c>
      <c r="M274" s="2" t="e">
        <f t="shared" si="238"/>
        <v>#N/A</v>
      </c>
      <c r="N274" s="2" t="e">
        <f t="shared" si="239"/>
        <v>#N/A</v>
      </c>
      <c r="O274" s="2" t="e">
        <f t="array" ref="O274">(PRODUCT($J$2:J274+1))-1</f>
        <v>#N/A</v>
      </c>
      <c r="P274" s="2" t="e">
        <f t="array" ref="P274">(PRODUCT($K$2:K274+1))-1</f>
        <v>#N/A</v>
      </c>
      <c r="Q274" s="69" t="e">
        <f t="shared" si="240"/>
        <v>#N/A</v>
      </c>
      <c r="R274" s="69" t="e">
        <f t="shared" si="241"/>
        <v>#N/A</v>
      </c>
      <c r="T274" s="3" t="e">
        <f t="shared" si="250"/>
        <v>#N/A</v>
      </c>
      <c r="U274" s="70" t="e">
        <f>VLOOKUP(U$1,Market_Values!B:XFD,MATCH('Headline Attribution'!$B274,EMD_Returns!$8:$8,0)-1,FALSE)</f>
        <v>#N/A</v>
      </c>
      <c r="V274" s="70" t="e">
        <f>VLOOKUP(V$1,Market_Values!$B:$XFD,MATCH('Headline Attribution'!$B274,EMD_Returns!$8:$8,0)-1,FALSE)</f>
        <v>#N/A</v>
      </c>
      <c r="W274" s="70" t="e">
        <f>VLOOKUP(W$1,Market_Values!$B:$XFD,MATCH('Headline Attribution'!$B274,EMD_Returns!$8:$8,0)-1,FALSE)</f>
        <v>#N/A</v>
      </c>
      <c r="X274" s="70" t="e">
        <f>VLOOKUP(X$1,Market_Values!$B:$XFD,MATCH('Headline Attribution'!$B274,EMD_Returns!$8:$8,0)-1,FALSE)</f>
        <v>#N/A</v>
      </c>
      <c r="Y274" s="70"/>
      <c r="Z274" s="71"/>
      <c r="AA274" s="3" t="e">
        <f t="shared" si="251"/>
        <v>#N/A</v>
      </c>
      <c r="AB274" s="72" t="e">
        <f t="shared" si="274"/>
        <v>#N/A</v>
      </c>
      <c r="AC274" s="72" t="e">
        <f t="shared" si="275"/>
        <v>#N/A</v>
      </c>
      <c r="AD274" s="72" t="e">
        <f t="shared" si="276"/>
        <v>#N/A</v>
      </c>
      <c r="AE274" s="72" t="e">
        <f t="shared" si="277"/>
        <v>#N/A</v>
      </c>
      <c r="AF274" s="72"/>
      <c r="AG274" s="2"/>
      <c r="AH274" s="9" t="e">
        <f t="shared" si="252"/>
        <v>#N/A</v>
      </c>
      <c r="AI274" s="2" t="e">
        <f t="array" ref="AI274">PRODUCT(AB$2:AB274+1)-1</f>
        <v>#N/A</v>
      </c>
      <c r="AJ274" s="2" t="e">
        <f t="array" ref="AJ274">PRODUCT($AC$2:AC274+1)-1</f>
        <v>#N/A</v>
      </c>
      <c r="AK274" s="2" t="e" cm="1">
        <f t="array" ref="AK274">PRODUCT($AD$119:AD274+1)-1</f>
        <v>#N/A</v>
      </c>
      <c r="AL274" s="2" t="e">
        <f t="array" ref="AL274">PRODUCT(AE$2:AE274+1)-1</f>
        <v>#N/A</v>
      </c>
      <c r="AM274" s="2"/>
      <c r="AN274" s="2"/>
      <c r="AO274" s="3" t="e">
        <f t="shared" si="253"/>
        <v>#N/A</v>
      </c>
      <c r="AP274" s="2" t="e">
        <f t="shared" si="278"/>
        <v>#N/A</v>
      </c>
      <c r="AQ274" s="2">
        <f t="shared" si="254"/>
        <v>0</v>
      </c>
      <c r="AR274" s="2" t="e">
        <f t="shared" si="279"/>
        <v>#N/A</v>
      </c>
      <c r="AS274" s="2" t="e">
        <f t="shared" si="242"/>
        <v>#N/A</v>
      </c>
      <c r="AT274" s="2" t="e">
        <f t="array" ref="AT274">PRODUCT($AP$2:AP274+1)-1</f>
        <v>#N/A</v>
      </c>
      <c r="AU274" s="2" t="e">
        <f t="shared" si="255"/>
        <v>#N/A</v>
      </c>
      <c r="AV274" s="69" t="e">
        <f t="shared" si="243"/>
        <v>#N/A</v>
      </c>
      <c r="AW274" s="69" t="e">
        <f t="shared" si="256"/>
        <v>#N/A</v>
      </c>
      <c r="AX274" s="2"/>
      <c r="AY274" s="2" t="e">
        <f t="shared" si="288"/>
        <v>#N/A</v>
      </c>
      <c r="AZ274" s="2" t="e">
        <f t="shared" si="289"/>
        <v>#N/A</v>
      </c>
      <c r="BA274" s="2" t="e">
        <f t="shared" si="244"/>
        <v>#N/A</v>
      </c>
      <c r="BB274" s="2" t="e">
        <f t="shared" si="290"/>
        <v>#N/A</v>
      </c>
      <c r="BC274" s="2"/>
      <c r="BD274" s="78" t="e">
        <f t="shared" si="257"/>
        <v>#N/A</v>
      </c>
      <c r="BE274" s="2" t="e">
        <f t="shared" si="291"/>
        <v>#N/A</v>
      </c>
      <c r="BF274" s="72" t="e">
        <f t="shared" si="280"/>
        <v>#N/A</v>
      </c>
      <c r="BG274" s="2" t="e" cm="1">
        <f t="array" ref="BG274">(PRODUCT(BF$2:BF274+1))-1</f>
        <v>#N/A</v>
      </c>
      <c r="BH274" s="72" t="e">
        <f t="shared" si="281"/>
        <v>#N/A</v>
      </c>
      <c r="BI274" s="73" t="e">
        <f t="shared" si="282"/>
        <v>#N/A</v>
      </c>
      <c r="BJ274" s="74" t="e">
        <f>SUM($BI$2:BI274)</f>
        <v>#N/A</v>
      </c>
      <c r="BK274" s="72" t="e">
        <f t="shared" si="258"/>
        <v>#N/A</v>
      </c>
      <c r="BL274" s="2" t="e">
        <f>SUM($BK$2:BK274)</f>
        <v>#N/A</v>
      </c>
      <c r="BM274" s="2"/>
      <c r="BN274" s="79" t="e">
        <f t="shared" si="259"/>
        <v>#N/A</v>
      </c>
      <c r="BO274" s="2" t="e">
        <f t="array" ref="BO274">(PRODUCT(AB$2:AB274+1)-1)-(PRODUCT($K$2:$K274+1)-1)</f>
        <v>#N/A</v>
      </c>
      <c r="BP274" s="2" t="e">
        <f t="array" ref="BP274">AJ274-(PRODUCT($K$2:K274+1)-1)</f>
        <v>#N/A</v>
      </c>
      <c r="BQ274" s="2" t="e" cm="1">
        <f t="array" ref="BQ274">AK274-(PRODUCT($L$2:L274+1)-1)</f>
        <v>#N/A</v>
      </c>
      <c r="BR274" s="2" t="e">
        <f t="array" ref="BR274">(PRODUCT(AE$2:AE274+1)-1)-(PRODUCT($K$2:$K274+1)-1)</f>
        <v>#N/A</v>
      </c>
      <c r="BS274" s="2"/>
      <c r="BT274" s="3" t="e">
        <f t="shared" si="260"/>
        <v>#N/A</v>
      </c>
      <c r="BU274" s="2" t="e">
        <f t="shared" si="261"/>
        <v>#N/A</v>
      </c>
      <c r="BV274" s="2" t="e">
        <f t="shared" si="262"/>
        <v>#N/A</v>
      </c>
      <c r="BW274" s="2" t="e" cm="1">
        <f t="array" ref="BW274">PRODUCT($BU$2:BU274+1)-1</f>
        <v>#N/A</v>
      </c>
      <c r="BX274" s="2" t="e">
        <f t="array" ref="BX274">BW274-(PRODUCT($K$2:K274+1)-1)</f>
        <v>#N/A</v>
      </c>
      <c r="BY274" s="2" t="e">
        <f t="shared" si="263"/>
        <v>#N/A</v>
      </c>
      <c r="BZ274" s="2"/>
      <c r="CC274" s="3">
        <v>45030</v>
      </c>
      <c r="CD274" s="2">
        <v>5.5243052411271297E-3</v>
      </c>
      <c r="CE274" s="2">
        <v>2.7070009565637299E-3</v>
      </c>
      <c r="CF274" s="2" t="e">
        <f>NA()</f>
        <v>#N/A</v>
      </c>
      <c r="CG274" s="2">
        <v>1.9883294055302058E-3</v>
      </c>
      <c r="CH274" s="2">
        <v>-7.7384906074118298E-5</v>
      </c>
      <c r="CJ274" s="9">
        <f t="shared" si="264"/>
        <v>45030</v>
      </c>
      <c r="CK274" s="2">
        <f t="array" ref="CK274">PRODUCT(CD$2:CD274+1)-1</f>
        <v>2.0209686662960857E-2</v>
      </c>
      <c r="CL274" s="2">
        <f t="array" ref="CL274">PRODUCT(CE$2:CE274+1)-1</f>
        <v>2.6836812828239909E-2</v>
      </c>
      <c r="CM274" s="2"/>
      <c r="CN274" s="2">
        <f t="array" ref="CN274">PRODUCT(CG$2:CG274+1)-1</f>
        <v>-3.5345966768929982E-2</v>
      </c>
      <c r="CO274" s="2">
        <f t="array" ref="CO274">PRODUCT(CH$2:CH274+1)-1</f>
        <v>-5.3540443036273477E-2</v>
      </c>
      <c r="CQ274" s="9">
        <f t="shared" si="265"/>
        <v>45030</v>
      </c>
      <c r="CR274" s="72">
        <f t="shared" si="266"/>
        <v>7.3750129699234335E-2</v>
      </c>
      <c r="CS274" s="72">
        <f t="shared" si="267"/>
        <v>8.0377255864513386E-2</v>
      </c>
      <c r="CT274" s="72"/>
      <c r="CU274" s="72">
        <f t="shared" si="268"/>
        <v>1.8194476267343496E-2</v>
      </c>
      <c r="CV274" s="72"/>
      <c r="CW274" s="3">
        <f t="shared" si="269"/>
        <v>45030</v>
      </c>
      <c r="CX274" s="75">
        <f t="shared" si="283"/>
        <v>96.117530714694567</v>
      </c>
      <c r="CY274" s="75">
        <f t="shared" si="284"/>
        <v>94.229540178712028</v>
      </c>
      <c r="CZ274" s="75">
        <f t="shared" si="285"/>
        <v>102.00360792634864</v>
      </c>
      <c r="DA274" s="72">
        <f>(CZ274/MAX($CZ$2:CZ274))-1</f>
        <v>-8.7666050076518065E-4</v>
      </c>
      <c r="DC274" s="3">
        <f t="shared" si="270"/>
        <v>45030</v>
      </c>
      <c r="DD274" s="2">
        <f t="shared" si="271"/>
        <v>5.601690147201248E-3</v>
      </c>
      <c r="DE274" s="2">
        <f t="shared" si="272"/>
        <v>2.7843858626378482E-3</v>
      </c>
      <c r="DF274" s="2" t="e">
        <f>NA()</f>
        <v>#N/A</v>
      </c>
      <c r="DG274" s="2">
        <f t="shared" si="273"/>
        <v>2.0657143116043241E-3</v>
      </c>
      <c r="DH274" s="69"/>
      <c r="DI274" s="3">
        <f t="shared" si="245"/>
        <v>45030</v>
      </c>
      <c r="DJ274" s="2">
        <f t="shared" si="246"/>
        <v>4.1724129479265813E-2</v>
      </c>
      <c r="DK274" s="2">
        <f t="shared" si="247"/>
        <v>3.3675929787922484E-2</v>
      </c>
      <c r="DL274" s="2" t="e">
        <f>NA()</f>
        <v>#N/A</v>
      </c>
      <c r="DM274" s="2">
        <f t="shared" si="248"/>
        <v>1.5298000313890375E-2</v>
      </c>
      <c r="DO274" s="2">
        <f t="shared" si="286"/>
        <v>1.2477368078988292E-2</v>
      </c>
      <c r="DP274" s="72">
        <f t="shared" si="287"/>
        <v>2.0657143116043241E-3</v>
      </c>
      <c r="DQ274" s="72">
        <v>1.0999999999999999E-2</v>
      </c>
      <c r="DR274" s="72">
        <f t="shared" si="292"/>
        <v>1.8211258403054188E-3</v>
      </c>
      <c r="DS274" s="2" cm="1">
        <f t="array" ref="DS274">PRODUCT($DR$68:DR274+1)-1</f>
        <v>9.0112067963579179E-3</v>
      </c>
      <c r="DT274" s="2" cm="1">
        <f t="array" ref="DT274">PRODUCT($DP$68:DP274+1)-1</f>
        <v>1.0386134346254128E-2</v>
      </c>
      <c r="DU274" s="72">
        <f>DS274-MAX($DS$68:DS274)</f>
        <v>-9.8253384186097747E-4</v>
      </c>
    </row>
    <row r="275" spans="1:125" x14ac:dyDescent="0.3">
      <c r="A275" s="3" t="e">
        <f t="shared" si="236"/>
        <v>#N/A</v>
      </c>
      <c r="B275" s="47" t="e">
        <f>NA()</f>
        <v>#N/A</v>
      </c>
      <c r="C275" s="2" t="e">
        <f>VLOOKUP(C$1,EMD_Returns!$B:$XFD,MATCH('Headline Attribution'!$B275,EMD_Returns!$8:$8,0)-1,FALSE)/100</f>
        <v>#N/A</v>
      </c>
      <c r="D275" s="2" t="e">
        <f>VLOOKUP(D$1,EMD_Returns!$B:$XFD,MATCH('Headline Attribution'!$B275,EMD_Returns!$8:$8,0)-1,FALSE)/100</f>
        <v>#N/A</v>
      </c>
      <c r="E275" s="2" t="e">
        <f>VLOOKUP(E$1,EMD_Returns!$B:$XFD,MATCH('Headline Attribution'!$B275,EMD_Returns!$8:$8,0)-1,FALSE)/100</f>
        <v>#N/A</v>
      </c>
      <c r="F275" s="2" t="e">
        <f>VLOOKUP(F$1,EMD_Returns!$B:$XFD,MATCH('Headline Attribution'!$B275,EMD_Returns!$8:$8,0)-1,FALSE)/100</f>
        <v>#N/A</v>
      </c>
      <c r="G275" s="2"/>
      <c r="I275" s="9" t="e">
        <f t="shared" si="249"/>
        <v>#N/A</v>
      </c>
      <c r="J275" s="2" t="e">
        <f>VLOOKUP(J$1,EMD_Returns!$B:$XFD,MATCH('Headline Attribution'!$B275,EMD_Returns!$8:$8,0)-1,FALSE)/100</f>
        <v>#N/A</v>
      </c>
      <c r="K275" s="85" t="e">
        <f>VLOOKUP(K$1,EMD_Returns!$B:$XFD,MATCH('Headline Attribution'!$B275,EMD_Returns!$32:$32,0)-1,FALSE)/100</f>
        <v>#N/A</v>
      </c>
      <c r="L275" s="2">
        <f t="shared" si="237"/>
        <v>0</v>
      </c>
      <c r="M275" s="2" t="e">
        <f t="shared" si="238"/>
        <v>#N/A</v>
      </c>
      <c r="N275" s="2" t="e">
        <f t="shared" si="239"/>
        <v>#N/A</v>
      </c>
      <c r="O275" s="2" t="e">
        <f t="array" ref="O275">(PRODUCT($J$2:J275+1))-1</f>
        <v>#N/A</v>
      </c>
      <c r="P275" s="2" t="e">
        <f t="array" ref="P275">(PRODUCT($K$2:K275+1))-1</f>
        <v>#N/A</v>
      </c>
      <c r="Q275" s="69" t="e">
        <f t="shared" si="240"/>
        <v>#N/A</v>
      </c>
      <c r="R275" s="69" t="e">
        <f t="shared" si="241"/>
        <v>#N/A</v>
      </c>
      <c r="T275" s="3" t="e">
        <f t="shared" si="250"/>
        <v>#N/A</v>
      </c>
      <c r="U275" s="70" t="e">
        <f>VLOOKUP(U$1,Market_Values!B:XFD,MATCH('Headline Attribution'!$B275,EMD_Returns!$8:$8,0)-1,FALSE)</f>
        <v>#N/A</v>
      </c>
      <c r="V275" s="70" t="e">
        <f>VLOOKUP(V$1,Market_Values!$B:$XFD,MATCH('Headline Attribution'!$B275,EMD_Returns!$8:$8,0)-1,FALSE)</f>
        <v>#N/A</v>
      </c>
      <c r="W275" s="70" t="e">
        <f>VLOOKUP(W$1,Market_Values!$B:$XFD,MATCH('Headline Attribution'!$B275,EMD_Returns!$8:$8,0)-1,FALSE)</f>
        <v>#N/A</v>
      </c>
      <c r="X275" s="70" t="e">
        <f>VLOOKUP(X$1,Market_Values!$B:$XFD,MATCH('Headline Attribution'!$B275,EMD_Returns!$8:$8,0)-1,FALSE)</f>
        <v>#N/A</v>
      </c>
      <c r="Y275" s="70"/>
      <c r="Z275" s="71"/>
      <c r="AA275" s="3" t="e">
        <f t="shared" si="251"/>
        <v>#N/A</v>
      </c>
      <c r="AB275" s="72" t="e">
        <f t="shared" si="274"/>
        <v>#N/A</v>
      </c>
      <c r="AC275" s="72" t="e">
        <f t="shared" si="275"/>
        <v>#N/A</v>
      </c>
      <c r="AD275" s="72" t="e">
        <f t="shared" si="276"/>
        <v>#N/A</v>
      </c>
      <c r="AE275" s="72" t="e">
        <f t="shared" si="277"/>
        <v>#N/A</v>
      </c>
      <c r="AF275" s="72"/>
      <c r="AG275" s="2"/>
      <c r="AH275" s="9" t="e">
        <f t="shared" si="252"/>
        <v>#N/A</v>
      </c>
      <c r="AI275" s="2" t="e">
        <f t="array" ref="AI275">PRODUCT(AB$2:AB275+1)-1</f>
        <v>#N/A</v>
      </c>
      <c r="AJ275" s="2" t="e">
        <f t="array" ref="AJ275">PRODUCT($AC$2:AC275+1)-1</f>
        <v>#N/A</v>
      </c>
      <c r="AK275" s="2" t="e" cm="1">
        <f t="array" ref="AK275">PRODUCT($AD$119:AD275+1)-1</f>
        <v>#N/A</v>
      </c>
      <c r="AL275" s="2" t="e">
        <f t="array" ref="AL275">PRODUCT(AE$2:AE275+1)-1</f>
        <v>#N/A</v>
      </c>
      <c r="AM275" s="2"/>
      <c r="AN275" s="2"/>
      <c r="AO275" s="3" t="e">
        <f t="shared" si="253"/>
        <v>#N/A</v>
      </c>
      <c r="AP275" s="2" t="e">
        <f t="shared" si="278"/>
        <v>#N/A</v>
      </c>
      <c r="AQ275" s="2">
        <f t="shared" si="254"/>
        <v>0</v>
      </c>
      <c r="AR275" s="2" t="e">
        <f t="shared" si="279"/>
        <v>#N/A</v>
      </c>
      <c r="AS275" s="2" t="e">
        <f t="shared" si="242"/>
        <v>#N/A</v>
      </c>
      <c r="AT275" s="2" t="e">
        <f t="array" ref="AT275">PRODUCT($AP$2:AP275+1)-1</f>
        <v>#N/A</v>
      </c>
      <c r="AU275" s="2" t="e">
        <f t="shared" si="255"/>
        <v>#N/A</v>
      </c>
      <c r="AV275" s="69" t="e">
        <f t="shared" si="243"/>
        <v>#N/A</v>
      </c>
      <c r="AW275" s="69" t="e">
        <f t="shared" si="256"/>
        <v>#N/A</v>
      </c>
      <c r="AX275" s="2"/>
      <c r="AY275" s="2" t="e">
        <f t="shared" si="288"/>
        <v>#N/A</v>
      </c>
      <c r="AZ275" s="2" t="e">
        <f t="shared" si="289"/>
        <v>#N/A</v>
      </c>
      <c r="BA275" s="2" t="e">
        <f t="shared" si="244"/>
        <v>#N/A</v>
      </c>
      <c r="BB275" s="2" t="e">
        <f t="shared" si="290"/>
        <v>#N/A</v>
      </c>
      <c r="BC275" s="2"/>
      <c r="BD275" s="78" t="e">
        <f t="shared" si="257"/>
        <v>#N/A</v>
      </c>
      <c r="BE275" s="2" t="e">
        <f t="shared" si="291"/>
        <v>#N/A</v>
      </c>
      <c r="BF275" s="72" t="e">
        <f t="shared" si="280"/>
        <v>#N/A</v>
      </c>
      <c r="BG275" s="2" t="e" cm="1">
        <f t="array" ref="BG275">(PRODUCT(BF$2:BF275+1))-1</f>
        <v>#N/A</v>
      </c>
      <c r="BH275" s="72" t="e">
        <f t="shared" si="281"/>
        <v>#N/A</v>
      </c>
      <c r="BI275" s="73" t="e">
        <f t="shared" si="282"/>
        <v>#N/A</v>
      </c>
      <c r="BJ275" s="74" t="e">
        <f>SUM($BI$2:BI275)</f>
        <v>#N/A</v>
      </c>
      <c r="BK275" s="72" t="e">
        <f t="shared" si="258"/>
        <v>#N/A</v>
      </c>
      <c r="BL275" s="2" t="e">
        <f>SUM($BK$2:BK275)</f>
        <v>#N/A</v>
      </c>
      <c r="BM275" s="2"/>
      <c r="BN275" s="79" t="e">
        <f t="shared" si="259"/>
        <v>#N/A</v>
      </c>
      <c r="BO275" s="2" t="e">
        <f t="array" ref="BO275">(PRODUCT(AB$2:AB275+1)-1)-(PRODUCT($K$2:$K275+1)-1)</f>
        <v>#N/A</v>
      </c>
      <c r="BP275" s="2" t="e">
        <f t="array" ref="BP275">AJ275-(PRODUCT($K$2:K275+1)-1)</f>
        <v>#N/A</v>
      </c>
      <c r="BQ275" s="2" t="e" cm="1">
        <f t="array" ref="BQ275">AK275-(PRODUCT($L$2:L275+1)-1)</f>
        <v>#N/A</v>
      </c>
      <c r="BR275" s="2" t="e">
        <f t="array" ref="BR275">(PRODUCT(AE$2:AE275+1)-1)-(PRODUCT($K$2:$K275+1)-1)</f>
        <v>#N/A</v>
      </c>
      <c r="BS275" s="2"/>
      <c r="BT275" s="3" t="e">
        <f t="shared" si="260"/>
        <v>#N/A</v>
      </c>
      <c r="BU275" s="2" t="e">
        <f t="shared" si="261"/>
        <v>#N/A</v>
      </c>
      <c r="BV275" s="2" t="e">
        <f t="shared" si="262"/>
        <v>#N/A</v>
      </c>
      <c r="BW275" s="2" t="e" cm="1">
        <f t="array" ref="BW275">PRODUCT($BU$2:BU275+1)-1</f>
        <v>#N/A</v>
      </c>
      <c r="BX275" s="2" t="e">
        <f t="array" ref="BX275">BW275-(PRODUCT($K$2:K275+1)-1)</f>
        <v>#N/A</v>
      </c>
      <c r="BY275" s="2" t="e">
        <f t="shared" si="263"/>
        <v>#N/A</v>
      </c>
      <c r="BZ275" s="2"/>
      <c r="CC275" s="3">
        <v>45033</v>
      </c>
      <c r="CD275" s="2">
        <v>6.9420666553119403E-3</v>
      </c>
      <c r="CE275" s="2">
        <v>4.0878188977777601E-3</v>
      </c>
      <c r="CF275" s="2" t="e">
        <f>NA()</f>
        <v>#N/A</v>
      </c>
      <c r="CG275" s="2">
        <v>5.0022860667393613E-3</v>
      </c>
      <c r="CH275" s="2">
        <v>4.9078725887901076E-3</v>
      </c>
      <c r="CJ275" s="9">
        <f t="shared" si="264"/>
        <v>45033</v>
      </c>
      <c r="CK275" s="2">
        <f t="array" ref="CK275">PRODUCT(CD$2:CD275+1)-1</f>
        <v>2.7292050310170124E-2</v>
      </c>
      <c r="CL275" s="2">
        <f t="array" ref="CL275">PRODUCT(CE$2:CE275+1)-1</f>
        <v>3.1034335756653153E-2</v>
      </c>
      <c r="CM275" s="2"/>
      <c r="CN275" s="2">
        <f t="array" ref="CN275">PRODUCT(CG$2:CG275+1)-1</f>
        <v>-3.0520491339274258E-2</v>
      </c>
      <c r="CO275" s="2">
        <f t="array" ref="CO275">PRODUCT(CH$2:CH275+1)-1</f>
        <v>-4.8895340120252762E-2</v>
      </c>
      <c r="CQ275" s="9">
        <f t="shared" si="265"/>
        <v>45033</v>
      </c>
      <c r="CR275" s="72">
        <f t="shared" si="266"/>
        <v>7.6187390430422886E-2</v>
      </c>
      <c r="CS275" s="72">
        <f t="shared" si="267"/>
        <v>7.9929675876905915E-2</v>
      </c>
      <c r="CT275" s="72"/>
      <c r="CU275" s="72">
        <f t="shared" si="268"/>
        <v>1.8374848780978503E-2</v>
      </c>
      <c r="CV275" s="72"/>
      <c r="CW275" s="3">
        <f t="shared" si="269"/>
        <v>45033</v>
      </c>
      <c r="CX275" s="75">
        <f t="shared" si="283"/>
        <v>96.598338099358074</v>
      </c>
      <c r="CY275" s="75">
        <f t="shared" si="284"/>
        <v>94.69200675600942</v>
      </c>
      <c r="CZ275" s="75">
        <f t="shared" si="285"/>
        <v>102.01319140723319</v>
      </c>
      <c r="DA275" s="72">
        <f>(CZ275/MAX($CZ$2:CZ275))-1</f>
        <v>-7.8279049341878348E-4</v>
      </c>
      <c r="DC275" s="3">
        <f t="shared" si="270"/>
        <v>45033</v>
      </c>
      <c r="DD275" s="2">
        <f t="shared" si="271"/>
        <v>2.0341940665218328E-3</v>
      </c>
      <c r="DE275" s="2">
        <f t="shared" si="272"/>
        <v>-8.2005369101234744E-4</v>
      </c>
      <c r="DF275" s="2" t="e">
        <f>NA()</f>
        <v>#N/A</v>
      </c>
      <c r="DG275" s="2">
        <f t="shared" si="273"/>
        <v>9.4413477949253748E-5</v>
      </c>
      <c r="DH275" s="69"/>
      <c r="DI275" s="3">
        <f t="shared" si="245"/>
        <v>45033</v>
      </c>
      <c r="DJ275" s="2">
        <f t="shared" si="246"/>
        <v>4.1085835679406144E-2</v>
      </c>
      <c r="DK275" s="2">
        <f t="shared" si="247"/>
        <v>3.3578480657827724E-2</v>
      </c>
      <c r="DL275" s="2" t="e">
        <f>NA()</f>
        <v>#N/A</v>
      </c>
      <c r="DM275" s="2">
        <f t="shared" si="248"/>
        <v>1.5115299833384095E-2</v>
      </c>
      <c r="DO275" s="2">
        <f t="shared" si="286"/>
        <v>1.2324575714188204E-2</v>
      </c>
      <c r="DP275" s="72">
        <f t="shared" si="287"/>
        <v>9.4413477949253748E-5</v>
      </c>
      <c r="DQ275" s="72">
        <v>1.0999999999999999E-2</v>
      </c>
      <c r="DR275" s="72">
        <f t="shared" si="292"/>
        <v>8.4266451156302403E-5</v>
      </c>
      <c r="DS275" s="2" cm="1">
        <f t="array" ref="DS275">PRODUCT($DR$68:DR275+1)-1</f>
        <v>9.0962325899315299E-3</v>
      </c>
      <c r="DT275" s="2" cm="1">
        <f t="array" ref="DT275">PRODUCT($DP$68:DP275+1)-1</f>
        <v>1.0481528415269503E-2</v>
      </c>
      <c r="DU275" s="72">
        <f>DS275-MAX($DS$68:DS275)</f>
        <v>-8.9750804828736541E-4</v>
      </c>
    </row>
    <row r="276" spans="1:125" x14ac:dyDescent="0.3">
      <c r="A276" s="3" t="e">
        <f t="shared" ref="A276:A323" si="293">DATEVALUE(TRIM(MID(SUBSTITUTE(B276," ",REPT(" ",LEN(B276))), (3-1)*LEN(B276)+1, LEN(B276))))</f>
        <v>#N/A</v>
      </c>
      <c r="B276" s="47" t="e">
        <f>NA()</f>
        <v>#N/A</v>
      </c>
      <c r="C276" s="2" t="e">
        <f>VLOOKUP(C$1,EMD_Returns!$B:$XFD,MATCH('Headline Attribution'!$B276,EMD_Returns!$8:$8,0)-1,FALSE)/100</f>
        <v>#N/A</v>
      </c>
      <c r="D276" s="2" t="e">
        <f>VLOOKUP(D$1,EMD_Returns!$B:$XFD,MATCH('Headline Attribution'!$B276,EMD_Returns!$8:$8,0)-1,FALSE)/100</f>
        <v>#N/A</v>
      </c>
      <c r="E276" s="2" t="e">
        <f>VLOOKUP(E$1,EMD_Returns!$B:$XFD,MATCH('Headline Attribution'!$B276,EMD_Returns!$8:$8,0)-1,FALSE)/100</f>
        <v>#N/A</v>
      </c>
      <c r="F276" s="2" t="e">
        <f>VLOOKUP(F$1,EMD_Returns!$B:$XFD,MATCH('Headline Attribution'!$B276,EMD_Returns!$8:$8,0)-1,FALSE)/100</f>
        <v>#N/A</v>
      </c>
      <c r="G276" s="2"/>
      <c r="I276" s="9" t="e">
        <f t="shared" si="249"/>
        <v>#N/A</v>
      </c>
      <c r="J276" s="2" t="e">
        <f>VLOOKUP(J$1,EMD_Returns!$B:$XFD,MATCH('Headline Attribution'!$B276,EMD_Returns!$8:$8,0)-1,FALSE)/100</f>
        <v>#N/A</v>
      </c>
      <c r="K276" s="85" t="e">
        <f>VLOOKUP(K$1,EMD_Returns!$B:$XFD,MATCH('Headline Attribution'!$B276,EMD_Returns!$32:$32,0)-1,FALSE)/100</f>
        <v>#N/A</v>
      </c>
      <c r="L276" s="2">
        <f t="shared" ref="L276:L323" si="294">IF(ISNUMBER(K276),J276-K276,0)</f>
        <v>0</v>
      </c>
      <c r="M276" s="2" t="e">
        <f t="shared" ref="M276:M323" si="295">O276-P276</f>
        <v>#N/A</v>
      </c>
      <c r="N276" s="2" t="e">
        <f t="shared" ref="N276:N323" si="296">IF(ISNUMBER(J277),NA(),M276)</f>
        <v>#N/A</v>
      </c>
      <c r="O276" s="2" t="e">
        <f t="array" ref="O276">(PRODUCT($J$2:J276+1))-1</f>
        <v>#N/A</v>
      </c>
      <c r="P276" s="2" t="e">
        <f t="array" ref="P276">(PRODUCT($K$2:K276+1))-1</f>
        <v>#N/A</v>
      </c>
      <c r="Q276" s="69" t="e">
        <f t="shared" ref="Q276:Q323" si="297">(J276+1)*Q275</f>
        <v>#N/A</v>
      </c>
      <c r="R276" s="69" t="e">
        <f t="shared" ref="R276:R323" si="298">(K276+1)*R275</f>
        <v>#N/A</v>
      </c>
      <c r="T276" s="3" t="e">
        <f t="shared" si="250"/>
        <v>#N/A</v>
      </c>
      <c r="U276" s="70" t="e">
        <f>VLOOKUP(U$1,Market_Values!B:XFD,MATCH('Headline Attribution'!$B276,EMD_Returns!$8:$8,0)-1,FALSE)</f>
        <v>#N/A</v>
      </c>
      <c r="V276" s="70" t="e">
        <f>VLOOKUP(V$1,Market_Values!$B:$XFD,MATCH('Headline Attribution'!$B276,EMD_Returns!$8:$8,0)-1,FALSE)</f>
        <v>#N/A</v>
      </c>
      <c r="W276" s="70" t="e">
        <f>VLOOKUP(W$1,Market_Values!$B:$XFD,MATCH('Headline Attribution'!$B276,EMD_Returns!$8:$8,0)-1,FALSE)</f>
        <v>#N/A</v>
      </c>
      <c r="X276" s="70" t="e">
        <f>VLOOKUP(X$1,Market_Values!$B:$XFD,MATCH('Headline Attribution'!$B276,EMD_Returns!$8:$8,0)-1,FALSE)</f>
        <v>#N/A</v>
      </c>
      <c r="Y276" s="70"/>
      <c r="Z276" s="71"/>
      <c r="AA276" s="3" t="e">
        <f t="shared" si="251"/>
        <v>#N/A</v>
      </c>
      <c r="AB276" s="72" t="e">
        <f t="shared" si="274"/>
        <v>#N/A</v>
      </c>
      <c r="AC276" s="72" t="e">
        <f t="shared" si="275"/>
        <v>#N/A</v>
      </c>
      <c r="AD276" s="72" t="e">
        <f t="shared" si="276"/>
        <v>#N/A</v>
      </c>
      <c r="AE276" s="72" t="e">
        <f t="shared" si="277"/>
        <v>#N/A</v>
      </c>
      <c r="AF276" s="72"/>
      <c r="AG276" s="2"/>
      <c r="AH276" s="9" t="e">
        <f t="shared" si="252"/>
        <v>#N/A</v>
      </c>
      <c r="AI276" s="2" t="e">
        <f t="array" ref="AI276">PRODUCT(AB$2:AB276+1)-1</f>
        <v>#N/A</v>
      </c>
      <c r="AJ276" s="2" t="e">
        <f t="array" ref="AJ276">PRODUCT($AC$2:AC276+1)-1</f>
        <v>#N/A</v>
      </c>
      <c r="AK276" s="2" t="e" cm="1">
        <f t="array" ref="AK276">PRODUCT($AD$119:AD276+1)-1</f>
        <v>#N/A</v>
      </c>
      <c r="AL276" s="2" t="e">
        <f t="array" ref="AL276">PRODUCT(AE$2:AE276+1)-1</f>
        <v>#N/A</v>
      </c>
      <c r="AM276" s="2"/>
      <c r="AN276" s="2"/>
      <c r="AO276" s="3" t="e">
        <f t="shared" si="253"/>
        <v>#N/A</v>
      </c>
      <c r="AP276" s="2" t="e">
        <f t="shared" si="278"/>
        <v>#N/A</v>
      </c>
      <c r="AQ276" s="2">
        <f t="shared" si="254"/>
        <v>0</v>
      </c>
      <c r="AR276" s="2" t="e">
        <f t="shared" si="279"/>
        <v>#N/A</v>
      </c>
      <c r="AS276" s="2" t="e">
        <f t="shared" ref="AS276:AS323" si="299">IF(ISNUMBER(AP277),NA(),AR276)</f>
        <v>#N/A</v>
      </c>
      <c r="AT276" s="2" t="e">
        <f t="array" ref="AT276">PRODUCT($AP$2:AP276+1)-1</f>
        <v>#N/A</v>
      </c>
      <c r="AU276" s="2" t="e">
        <f t="shared" si="255"/>
        <v>#N/A</v>
      </c>
      <c r="AV276" s="69" t="e">
        <f t="shared" ref="AV276:AV323" si="300">(AP276+1)*AV275</f>
        <v>#N/A</v>
      </c>
      <c r="AW276" s="69" t="e">
        <f t="shared" si="256"/>
        <v>#N/A</v>
      </c>
      <c r="AX276" s="2"/>
      <c r="AY276" s="2" t="e">
        <f t="shared" si="288"/>
        <v>#N/A</v>
      </c>
      <c r="AZ276" s="2" t="e">
        <f t="shared" si="289"/>
        <v>#N/A</v>
      </c>
      <c r="BA276" s="2" t="e">
        <f t="shared" ref="BA276:BA323" si="301">AZ276-AY276</f>
        <v>#N/A</v>
      </c>
      <c r="BB276" s="2" t="e">
        <f t="shared" si="290"/>
        <v>#N/A</v>
      </c>
      <c r="BC276" s="2"/>
      <c r="BD276" s="78" t="e">
        <f t="shared" si="257"/>
        <v>#N/A</v>
      </c>
      <c r="BE276" s="2" t="e">
        <f t="shared" si="291"/>
        <v>#N/A</v>
      </c>
      <c r="BF276" s="72" t="e">
        <f t="shared" si="280"/>
        <v>#N/A</v>
      </c>
      <c r="BG276" s="2" t="e" cm="1">
        <f t="array" ref="BG276">(PRODUCT(BF$2:BF276+1))-1</f>
        <v>#N/A</v>
      </c>
      <c r="BH276" s="72" t="e">
        <f t="shared" si="281"/>
        <v>#N/A</v>
      </c>
      <c r="BI276" s="73" t="e">
        <f t="shared" si="282"/>
        <v>#N/A</v>
      </c>
      <c r="BJ276" s="74" t="e">
        <f>SUM($BI$2:BI276)</f>
        <v>#N/A</v>
      </c>
      <c r="BK276" s="72" t="e">
        <f t="shared" si="258"/>
        <v>#N/A</v>
      </c>
      <c r="BL276" s="2" t="e">
        <f>SUM($BK$2:BK276)</f>
        <v>#N/A</v>
      </c>
      <c r="BM276" s="2"/>
      <c r="BN276" s="79" t="e">
        <f t="shared" si="259"/>
        <v>#N/A</v>
      </c>
      <c r="BO276" s="2" t="e">
        <f t="array" ref="BO276">(PRODUCT(AB$2:AB276+1)-1)-(PRODUCT($K$2:$K276+1)-1)</f>
        <v>#N/A</v>
      </c>
      <c r="BP276" s="2" t="e">
        <f t="array" ref="BP276">AJ276-(PRODUCT($K$2:K276+1)-1)</f>
        <v>#N/A</v>
      </c>
      <c r="BQ276" s="2" t="e" cm="1">
        <f t="array" ref="BQ276">AK276-(PRODUCT($L$2:L276+1)-1)</f>
        <v>#N/A</v>
      </c>
      <c r="BR276" s="2" t="e">
        <f t="array" ref="BR276">(PRODUCT(AE$2:AE276+1)-1)-(PRODUCT($K$2:$K276+1)-1)</f>
        <v>#N/A</v>
      </c>
      <c r="BS276" s="2"/>
      <c r="BT276" s="3" t="e">
        <f t="shared" si="260"/>
        <v>#N/A</v>
      </c>
      <c r="BU276" s="2" t="e">
        <f t="shared" si="261"/>
        <v>#N/A</v>
      </c>
      <c r="BV276" s="2" t="e">
        <f t="shared" si="262"/>
        <v>#N/A</v>
      </c>
      <c r="BW276" s="2" t="e" cm="1">
        <f t="array" ref="BW276">PRODUCT($BU$2:BU276+1)-1</f>
        <v>#N/A</v>
      </c>
      <c r="BX276" s="2" t="e">
        <f t="array" ref="BX276">BW276-(PRODUCT($K$2:K276+1)-1)</f>
        <v>#N/A</v>
      </c>
      <c r="BY276" s="2" t="e">
        <f t="shared" si="263"/>
        <v>#N/A</v>
      </c>
      <c r="BZ276" s="2"/>
      <c r="CC276" s="3">
        <v>45034</v>
      </c>
      <c r="CD276" s="2">
        <v>2.92821440305247E-3</v>
      </c>
      <c r="CE276" s="2">
        <v>1.8355499114119901E-3</v>
      </c>
      <c r="CF276" s="2" t="e">
        <f>NA()</f>
        <v>#N/A</v>
      </c>
      <c r="CG276" s="2">
        <v>1.6834314890085652E-3</v>
      </c>
      <c r="CH276" s="2">
        <v>1.3798149122694614E-3</v>
      </c>
      <c r="CJ276" s="9">
        <f t="shared" si="264"/>
        <v>45034</v>
      </c>
      <c r="CK276" s="2">
        <f t="array" ref="CK276">PRODUCT(CD$2:CD276+1)-1</f>
        <v>3.0300181688029726E-2</v>
      </c>
      <c r="CL276" s="2">
        <f t="array" ref="CL276">PRODUCT(CE$2:CE276+1)-1</f>
        <v>3.2926850740313984E-2</v>
      </c>
      <c r="CM276" s="2"/>
      <c r="CN276" s="2">
        <f t="array" ref="CN276">PRODUCT(CG$2:CG276+1)-1</f>
        <v>-2.888843900644622E-2</v>
      </c>
      <c r="CO276" s="2">
        <f t="array" ref="CO276">PRODUCT(CH$2:CH276+1)-1</f>
        <v>-4.7582991727421753E-2</v>
      </c>
      <c r="CQ276" s="9">
        <f t="shared" si="265"/>
        <v>45034</v>
      </c>
      <c r="CR276" s="72">
        <f t="shared" si="266"/>
        <v>7.7883173415451479E-2</v>
      </c>
      <c r="CS276" s="72">
        <f t="shared" si="267"/>
        <v>8.0509842467735737E-2</v>
      </c>
      <c r="CT276" s="72"/>
      <c r="CU276" s="72">
        <f t="shared" si="268"/>
        <v>1.8694552720975532E-2</v>
      </c>
      <c r="CV276" s="72"/>
      <c r="CW276" s="3">
        <f t="shared" si="269"/>
        <v>45034</v>
      </c>
      <c r="CX276" s="75">
        <f t="shared" si="283"/>
        <v>96.760954783500438</v>
      </c>
      <c r="CY276" s="75">
        <f t="shared" si="284"/>
        <v>94.82266419900408</v>
      </c>
      <c r="CZ276" s="75">
        <f t="shared" si="285"/>
        <v>102.04412162521447</v>
      </c>
      <c r="DA276" s="72">
        <f>(CZ276/MAX($CZ$2:CZ276))-1</f>
        <v>-4.7982961478787445E-4</v>
      </c>
      <c r="DC276" s="3">
        <f t="shared" si="270"/>
        <v>45034</v>
      </c>
      <c r="DD276" s="2">
        <f t="shared" si="271"/>
        <v>1.5483994907830086E-3</v>
      </c>
      <c r="DE276" s="2">
        <f t="shared" si="272"/>
        <v>4.5573499914252865E-4</v>
      </c>
      <c r="DF276" s="2" t="e">
        <f>NA()</f>
        <v>#N/A</v>
      </c>
      <c r="DG276" s="2">
        <f t="shared" si="273"/>
        <v>3.0361657673910378E-4</v>
      </c>
      <c r="DH276" s="69"/>
      <c r="DI276" s="3">
        <f t="shared" si="245"/>
        <v>45034</v>
      </c>
      <c r="DJ276" s="2">
        <f t="shared" si="246"/>
        <v>4.1205391284450027E-2</v>
      </c>
      <c r="DK276" s="2">
        <f t="shared" si="247"/>
        <v>2.9664662280714058E-2</v>
      </c>
      <c r="DL276" s="2" t="e">
        <f>NA()</f>
        <v>#N/A</v>
      </c>
      <c r="DM276" s="2">
        <f t="shared" si="248"/>
        <v>1.5111581021568338E-2</v>
      </c>
      <c r="DO276" s="2">
        <f t="shared" si="286"/>
        <v>1.2328889951582113E-2</v>
      </c>
      <c r="DP276" s="72">
        <f t="shared" si="287"/>
        <v>3.0361657673910378E-4</v>
      </c>
      <c r="DQ276" s="72">
        <v>1.0999999999999999E-2</v>
      </c>
      <c r="DR276" s="72">
        <f t="shared" si="292"/>
        <v>2.7089075798762902E-4</v>
      </c>
      <c r="DS276" s="2" cm="1">
        <f t="array" ref="DS276">PRODUCT($DR$68:DR276+1)-1</f>
        <v>9.369587433260218E-3</v>
      </c>
      <c r="DT276" s="2" cm="1">
        <f t="array" ref="DT276">PRODUCT($DP$68:DP276+1)-1</f>
        <v>1.0788327357785121E-2</v>
      </c>
      <c r="DU276" s="72">
        <f>DS276-MAX($DS$68:DS276)</f>
        <v>-6.2415320495867732E-4</v>
      </c>
    </row>
    <row r="277" spans="1:125" x14ac:dyDescent="0.3">
      <c r="A277" s="3" t="e">
        <f t="shared" si="293"/>
        <v>#N/A</v>
      </c>
      <c r="B277" s="47" t="e">
        <f>NA()</f>
        <v>#N/A</v>
      </c>
      <c r="C277" s="2" t="e">
        <f>VLOOKUP(C$1,EMD_Returns!$B:$XFD,MATCH('Headline Attribution'!$B277,EMD_Returns!$8:$8,0)-1,FALSE)/100</f>
        <v>#N/A</v>
      </c>
      <c r="D277" s="2" t="e">
        <f>VLOOKUP(D$1,EMD_Returns!$B:$XFD,MATCH('Headline Attribution'!$B277,EMD_Returns!$8:$8,0)-1,FALSE)/100</f>
        <v>#N/A</v>
      </c>
      <c r="E277" s="2" t="e">
        <f>VLOOKUP(E$1,EMD_Returns!$B:$XFD,MATCH('Headline Attribution'!$B277,EMD_Returns!$8:$8,0)-1,FALSE)/100</f>
        <v>#N/A</v>
      </c>
      <c r="F277" s="2" t="e">
        <f>VLOOKUP(F$1,EMD_Returns!$B:$XFD,MATCH('Headline Attribution'!$B277,EMD_Returns!$8:$8,0)-1,FALSE)/100</f>
        <v>#N/A</v>
      </c>
      <c r="G277" s="2"/>
      <c r="I277" s="9" t="e">
        <f t="shared" si="249"/>
        <v>#N/A</v>
      </c>
      <c r="J277" s="2" t="e">
        <f>VLOOKUP(J$1,EMD_Returns!$B:$XFD,MATCH('Headline Attribution'!$B277,EMD_Returns!$8:$8,0)-1,FALSE)/100</f>
        <v>#N/A</v>
      </c>
      <c r="K277" s="85" t="e">
        <f>VLOOKUP(K$1,EMD_Returns!$B:$XFD,MATCH('Headline Attribution'!$B277,EMD_Returns!$32:$32,0)-1,FALSE)/100</f>
        <v>#N/A</v>
      </c>
      <c r="L277" s="2">
        <f t="shared" si="294"/>
        <v>0</v>
      </c>
      <c r="M277" s="2" t="e">
        <f t="shared" si="295"/>
        <v>#N/A</v>
      </c>
      <c r="N277" s="2" t="e">
        <f t="shared" si="296"/>
        <v>#N/A</v>
      </c>
      <c r="O277" s="2" t="e">
        <f t="array" ref="O277">(PRODUCT($J$2:J277+1))-1</f>
        <v>#N/A</v>
      </c>
      <c r="P277" s="2" t="e">
        <f t="array" ref="P277">(PRODUCT($K$2:K277+1))-1</f>
        <v>#N/A</v>
      </c>
      <c r="Q277" s="69" t="e">
        <f t="shared" si="297"/>
        <v>#N/A</v>
      </c>
      <c r="R277" s="69" t="e">
        <f t="shared" si="298"/>
        <v>#N/A</v>
      </c>
      <c r="T277" s="3" t="e">
        <f t="shared" si="250"/>
        <v>#N/A</v>
      </c>
      <c r="U277" s="70" t="e">
        <f>VLOOKUP(U$1,Market_Values!B:XFD,MATCH('Headline Attribution'!$B277,EMD_Returns!$8:$8,0)-1,FALSE)</f>
        <v>#N/A</v>
      </c>
      <c r="V277" s="70" t="e">
        <f>VLOOKUP(V$1,Market_Values!$B:$XFD,MATCH('Headline Attribution'!$B277,EMD_Returns!$8:$8,0)-1,FALSE)</f>
        <v>#N/A</v>
      </c>
      <c r="W277" s="70" t="e">
        <f>VLOOKUP(W$1,Market_Values!$B:$XFD,MATCH('Headline Attribution'!$B277,EMD_Returns!$8:$8,0)-1,FALSE)</f>
        <v>#N/A</v>
      </c>
      <c r="X277" s="70" t="e">
        <f>VLOOKUP(X$1,Market_Values!$B:$XFD,MATCH('Headline Attribution'!$B277,EMD_Returns!$8:$8,0)-1,FALSE)</f>
        <v>#N/A</v>
      </c>
      <c r="Y277" s="70"/>
      <c r="Z277" s="71"/>
      <c r="AA277" s="3" t="e">
        <f t="shared" si="251"/>
        <v>#N/A</v>
      </c>
      <c r="AB277" s="72" t="e">
        <f t="shared" si="274"/>
        <v>#N/A</v>
      </c>
      <c r="AC277" s="72" t="e">
        <f t="shared" si="275"/>
        <v>#N/A</v>
      </c>
      <c r="AD277" s="72" t="e">
        <f t="shared" si="276"/>
        <v>#N/A</v>
      </c>
      <c r="AE277" s="72" t="e">
        <f t="shared" si="277"/>
        <v>#N/A</v>
      </c>
      <c r="AF277" s="72"/>
      <c r="AG277" s="2"/>
      <c r="AH277" s="9" t="e">
        <f t="shared" si="252"/>
        <v>#N/A</v>
      </c>
      <c r="AI277" s="2" t="e">
        <f t="array" ref="AI277">PRODUCT(AB$2:AB277+1)-1</f>
        <v>#N/A</v>
      </c>
      <c r="AJ277" s="2" t="e">
        <f t="array" ref="AJ277">PRODUCT($AC$2:AC277+1)-1</f>
        <v>#N/A</v>
      </c>
      <c r="AK277" s="2" t="e" cm="1">
        <f t="array" ref="AK277">PRODUCT($AD$119:AD277+1)-1</f>
        <v>#N/A</v>
      </c>
      <c r="AL277" s="2" t="e">
        <f t="array" ref="AL277">PRODUCT(AE$2:AE277+1)-1</f>
        <v>#N/A</v>
      </c>
      <c r="AM277" s="2"/>
      <c r="AN277" s="2"/>
      <c r="AO277" s="3" t="e">
        <f t="shared" si="253"/>
        <v>#N/A</v>
      </c>
      <c r="AP277" s="2" t="e">
        <f t="shared" si="278"/>
        <v>#N/A</v>
      </c>
      <c r="AQ277" s="2">
        <f t="shared" si="254"/>
        <v>0</v>
      </c>
      <c r="AR277" s="2" t="e">
        <f t="shared" si="279"/>
        <v>#N/A</v>
      </c>
      <c r="AS277" s="2" t="e">
        <f t="shared" si="299"/>
        <v>#N/A</v>
      </c>
      <c r="AT277" s="2" t="e">
        <f t="array" ref="AT277">PRODUCT($AP$2:AP277+1)-1</f>
        <v>#N/A</v>
      </c>
      <c r="AU277" s="2" t="e">
        <f t="shared" si="255"/>
        <v>#N/A</v>
      </c>
      <c r="AV277" s="69" t="e">
        <f t="shared" si="300"/>
        <v>#N/A</v>
      </c>
      <c r="AW277" s="69" t="e">
        <f t="shared" si="256"/>
        <v>#N/A</v>
      </c>
      <c r="AX277" s="2"/>
      <c r="AY277" s="2" t="e">
        <f t="shared" si="288"/>
        <v>#N/A</v>
      </c>
      <c r="AZ277" s="2" t="e">
        <f t="shared" si="289"/>
        <v>#N/A</v>
      </c>
      <c r="BA277" s="2" t="e">
        <f t="shared" si="301"/>
        <v>#N/A</v>
      </c>
      <c r="BB277" s="2" t="e">
        <f t="shared" si="290"/>
        <v>#N/A</v>
      </c>
      <c r="BC277" s="2"/>
      <c r="BD277" s="78" t="e">
        <f t="shared" si="257"/>
        <v>#N/A</v>
      </c>
      <c r="BE277" s="2" t="e">
        <f t="shared" si="291"/>
        <v>#N/A</v>
      </c>
      <c r="BF277" s="72" t="e">
        <f t="shared" si="280"/>
        <v>#N/A</v>
      </c>
      <c r="BG277" s="2" t="e" cm="1">
        <f t="array" ref="BG277">(PRODUCT(BF$2:BF277+1))-1</f>
        <v>#N/A</v>
      </c>
      <c r="BH277" s="72" t="e">
        <f t="shared" si="281"/>
        <v>#N/A</v>
      </c>
      <c r="BI277" s="73" t="e">
        <f t="shared" si="282"/>
        <v>#N/A</v>
      </c>
      <c r="BJ277" s="74" t="e">
        <f>SUM($BI$2:BI277)</f>
        <v>#N/A</v>
      </c>
      <c r="BK277" s="72" t="e">
        <f t="shared" si="258"/>
        <v>#N/A</v>
      </c>
      <c r="BL277" s="2" t="e">
        <f>SUM($BK$2:BK277)</f>
        <v>#N/A</v>
      </c>
      <c r="BM277" s="2"/>
      <c r="BN277" s="79" t="e">
        <f t="shared" si="259"/>
        <v>#N/A</v>
      </c>
      <c r="BO277" s="2" t="e">
        <f t="array" ref="BO277">(PRODUCT(AB$2:AB277+1)-1)-(PRODUCT($K$2:$K277+1)-1)</f>
        <v>#N/A</v>
      </c>
      <c r="BP277" s="2" t="e">
        <f t="array" ref="BP277">AJ277-(PRODUCT($K$2:K277+1)-1)</f>
        <v>#N/A</v>
      </c>
      <c r="BQ277" s="2" t="e" cm="1">
        <f t="array" ref="BQ277">AK277-(PRODUCT($L$2:L277+1)-1)</f>
        <v>#N/A</v>
      </c>
      <c r="BR277" s="2" t="e">
        <f t="array" ref="BR277">(PRODUCT(AE$2:AE277+1)-1)-(PRODUCT($K$2:$K277+1)-1)</f>
        <v>#N/A</v>
      </c>
      <c r="BS277" s="2"/>
      <c r="BT277" s="3" t="e">
        <f t="shared" si="260"/>
        <v>#N/A</v>
      </c>
      <c r="BU277" s="2" t="e">
        <f t="shared" si="261"/>
        <v>#N/A</v>
      </c>
      <c r="BV277" s="2" t="e">
        <f t="shared" si="262"/>
        <v>#N/A</v>
      </c>
      <c r="BW277" s="2" t="e" cm="1">
        <f t="array" ref="BW277">PRODUCT($BU$2:BU277+1)-1</f>
        <v>#N/A</v>
      </c>
      <c r="BX277" s="2" t="e">
        <f t="array" ref="BX277">BW277-(PRODUCT($K$2:K277+1)-1)</f>
        <v>#N/A</v>
      </c>
      <c r="BY277" s="2" t="e">
        <f t="shared" si="263"/>
        <v>#N/A</v>
      </c>
      <c r="BZ277" s="2"/>
      <c r="CC277" s="3">
        <v>45035</v>
      </c>
      <c r="CD277" s="2">
        <v>-2.9152875698335002E-3</v>
      </c>
      <c r="CE277" s="2">
        <v>-1.9213420581173399E-3</v>
      </c>
      <c r="CF277" s="2" t="e">
        <f>NA()</f>
        <v>#N/A</v>
      </c>
      <c r="CG277" s="2">
        <v>-2.3750890208319637E-3</v>
      </c>
      <c r="CH277" s="2">
        <v>-2.1854351323116195E-3</v>
      </c>
      <c r="CJ277" s="9">
        <f t="shared" si="264"/>
        <v>45035</v>
      </c>
      <c r="CK277" s="2">
        <f t="array" ref="CK277">PRODUCT(CD$2:CD277+1)-1</f>
        <v>2.7296560375157375E-2</v>
      </c>
      <c r="CL277" s="2">
        <f t="array" ref="CL277">PRODUCT(CE$2:CE277+1)-1</f>
        <v>3.0942244939027974E-2</v>
      </c>
      <c r="CM277" s="2"/>
      <c r="CN277" s="2">
        <f t="array" ref="CN277">PRODUCT(CG$2:CG277+1)-1</f>
        <v>-3.119491541296493E-2</v>
      </c>
      <c r="CO277" s="2">
        <f t="array" ref="CO277">PRODUCT(CH$2:CH277+1)-1</f>
        <v>-4.9664437317911814E-2</v>
      </c>
      <c r="CQ277" s="9">
        <f t="shared" si="265"/>
        <v>45035</v>
      </c>
      <c r="CR277" s="72">
        <f t="shared" si="266"/>
        <v>7.6960997693069189E-2</v>
      </c>
      <c r="CS277" s="72">
        <f t="shared" si="267"/>
        <v>8.0606682256939788E-2</v>
      </c>
      <c r="CT277" s="72"/>
      <c r="CU277" s="72">
        <f t="shared" si="268"/>
        <v>1.8469521904946884E-2</v>
      </c>
      <c r="CV277" s="72"/>
      <c r="CW277" s="3">
        <f t="shared" si="269"/>
        <v>45035</v>
      </c>
      <c r="CX277" s="75">
        <f t="shared" si="283"/>
        <v>96.531138902148925</v>
      </c>
      <c r="CY277" s="75">
        <f t="shared" si="284"/>
        <v>94.615435417324193</v>
      </c>
      <c r="CZ277" s="75">
        <f t="shared" si="285"/>
        <v>102.02472617324547</v>
      </c>
      <c r="DA277" s="72">
        <f>(CZ277/MAX($CZ$2:CZ277))-1</f>
        <v>-6.6980768650826139E-4</v>
      </c>
      <c r="DC277" s="3">
        <f t="shared" si="270"/>
        <v>45035</v>
      </c>
      <c r="DD277" s="2">
        <f t="shared" si="271"/>
        <v>-7.2985243752188072E-4</v>
      </c>
      <c r="DE277" s="2">
        <f t="shared" si="272"/>
        <v>2.6409307419427959E-4</v>
      </c>
      <c r="DF277" s="2" t="e">
        <f>NA()</f>
        <v>#N/A</v>
      </c>
      <c r="DG277" s="2">
        <f t="shared" si="273"/>
        <v>-1.8965388852034424E-4</v>
      </c>
      <c r="DH277" s="69"/>
      <c r="DI277" s="3">
        <f t="shared" si="245"/>
        <v>45035</v>
      </c>
      <c r="DJ277" s="2">
        <f t="shared" si="246"/>
        <v>4.0864441784096296E-2</v>
      </c>
      <c r="DK277" s="2">
        <f t="shared" si="247"/>
        <v>2.9026705340156743E-2</v>
      </c>
      <c r="DL277" s="2" t="e">
        <f>NA()</f>
        <v>#N/A</v>
      </c>
      <c r="DM277" s="2">
        <f t="shared" si="248"/>
        <v>1.5132930547069934E-2</v>
      </c>
      <c r="DO277" s="2">
        <f t="shared" si="286"/>
        <v>1.2330912324674778E-2</v>
      </c>
      <c r="DP277" s="72">
        <f t="shared" si="287"/>
        <v>-1.8965388852034424E-4</v>
      </c>
      <c r="DQ277" s="72">
        <v>1.0999999999999999E-2</v>
      </c>
      <c r="DR277" s="72">
        <f t="shared" si="292"/>
        <v>-1.6918397591305628E-4</v>
      </c>
      <c r="DS277" s="2" cm="1">
        <f t="array" ref="DS277">PRODUCT($DR$68:DR277+1)-1</f>
        <v>9.1988182732924972E-3</v>
      </c>
      <c r="DT277" s="2" cm="1">
        <f t="array" ref="DT277">PRODUCT($DP$68:DP277+1)-1</f>
        <v>1.0596627421030735E-2</v>
      </c>
      <c r="DU277" s="72">
        <f>DS277-MAX($DS$68:DS277)</f>
        <v>-7.9492236492639812E-4</v>
      </c>
    </row>
    <row r="278" spans="1:125" x14ac:dyDescent="0.3">
      <c r="A278" s="3" t="e">
        <f t="shared" si="293"/>
        <v>#N/A</v>
      </c>
      <c r="B278" s="47" t="e">
        <f>NA()</f>
        <v>#N/A</v>
      </c>
      <c r="C278" s="2" t="e">
        <f>VLOOKUP(C$1,EMD_Returns!$B:$XFD,MATCH('Headline Attribution'!$B278,EMD_Returns!$8:$8,0)-1,FALSE)/100</f>
        <v>#N/A</v>
      </c>
      <c r="D278" s="2" t="e">
        <f>VLOOKUP(D$1,EMD_Returns!$B:$XFD,MATCH('Headline Attribution'!$B278,EMD_Returns!$8:$8,0)-1,FALSE)/100</f>
        <v>#N/A</v>
      </c>
      <c r="E278" s="2" t="e">
        <f>VLOOKUP(E$1,EMD_Returns!$B:$XFD,MATCH('Headline Attribution'!$B278,EMD_Returns!$8:$8,0)-1,FALSE)/100</f>
        <v>#N/A</v>
      </c>
      <c r="F278" s="2" t="e">
        <f>VLOOKUP(F$1,EMD_Returns!$B:$XFD,MATCH('Headline Attribution'!$B278,EMD_Returns!$8:$8,0)-1,FALSE)/100</f>
        <v>#N/A</v>
      </c>
      <c r="G278" s="2"/>
      <c r="I278" s="9" t="e">
        <f t="shared" si="249"/>
        <v>#N/A</v>
      </c>
      <c r="J278" s="2" t="e">
        <f>VLOOKUP(J$1,EMD_Returns!$B:$XFD,MATCH('Headline Attribution'!$B278,EMD_Returns!$8:$8,0)-1,FALSE)/100</f>
        <v>#N/A</v>
      </c>
      <c r="K278" s="85" t="e">
        <f>VLOOKUP(K$1,EMD_Returns!$B:$XFD,MATCH('Headline Attribution'!$B278,EMD_Returns!$32:$32,0)-1,FALSE)/100</f>
        <v>#N/A</v>
      </c>
      <c r="L278" s="2">
        <f t="shared" si="294"/>
        <v>0</v>
      </c>
      <c r="M278" s="2" t="e">
        <f t="shared" si="295"/>
        <v>#N/A</v>
      </c>
      <c r="N278" s="2" t="e">
        <f t="shared" si="296"/>
        <v>#N/A</v>
      </c>
      <c r="O278" s="2" t="e">
        <f t="array" ref="O278">(PRODUCT($J$2:J278+1))-1</f>
        <v>#N/A</v>
      </c>
      <c r="P278" s="2" t="e">
        <f t="array" ref="P278">(PRODUCT($K$2:K278+1))-1</f>
        <v>#N/A</v>
      </c>
      <c r="Q278" s="69" t="e">
        <f t="shared" si="297"/>
        <v>#N/A</v>
      </c>
      <c r="R278" s="69" t="e">
        <f t="shared" si="298"/>
        <v>#N/A</v>
      </c>
      <c r="T278" s="3" t="e">
        <f t="shared" si="250"/>
        <v>#N/A</v>
      </c>
      <c r="U278" s="70" t="e">
        <f>VLOOKUP(U$1,Market_Values!B:XFD,MATCH('Headline Attribution'!$B278,EMD_Returns!$8:$8,0)-1,FALSE)</f>
        <v>#N/A</v>
      </c>
      <c r="V278" s="70" t="e">
        <f>VLOOKUP(V$1,Market_Values!$B:$XFD,MATCH('Headline Attribution'!$B278,EMD_Returns!$8:$8,0)-1,FALSE)</f>
        <v>#N/A</v>
      </c>
      <c r="W278" s="70" t="e">
        <f>VLOOKUP(W$1,Market_Values!$B:$XFD,MATCH('Headline Attribution'!$B278,EMD_Returns!$8:$8,0)-1,FALSE)</f>
        <v>#N/A</v>
      </c>
      <c r="X278" s="70" t="e">
        <f>VLOOKUP(X$1,Market_Values!$B:$XFD,MATCH('Headline Attribution'!$B278,EMD_Returns!$8:$8,0)-1,FALSE)</f>
        <v>#N/A</v>
      </c>
      <c r="Y278" s="70"/>
      <c r="Z278" s="71"/>
      <c r="AA278" s="3" t="e">
        <f t="shared" si="251"/>
        <v>#N/A</v>
      </c>
      <c r="AB278" s="72" t="e">
        <f t="shared" si="274"/>
        <v>#N/A</v>
      </c>
      <c r="AC278" s="72" t="e">
        <f t="shared" si="275"/>
        <v>#N/A</v>
      </c>
      <c r="AD278" s="72" t="e">
        <f t="shared" si="276"/>
        <v>#N/A</v>
      </c>
      <c r="AE278" s="72" t="e">
        <f t="shared" si="277"/>
        <v>#N/A</v>
      </c>
      <c r="AF278" s="72"/>
      <c r="AG278" s="2"/>
      <c r="AH278" s="9" t="e">
        <f t="shared" si="252"/>
        <v>#N/A</v>
      </c>
      <c r="AI278" s="2" t="e">
        <f t="array" ref="AI278">PRODUCT(AB$2:AB278+1)-1</f>
        <v>#N/A</v>
      </c>
      <c r="AJ278" s="2" t="e">
        <f t="array" ref="AJ278">PRODUCT($AC$2:AC278+1)-1</f>
        <v>#N/A</v>
      </c>
      <c r="AK278" s="2" t="e" cm="1">
        <f t="array" ref="AK278">PRODUCT($AD$119:AD278+1)-1</f>
        <v>#N/A</v>
      </c>
      <c r="AL278" s="2" t="e">
        <f t="array" ref="AL278">PRODUCT(AE$2:AE278+1)-1</f>
        <v>#N/A</v>
      </c>
      <c r="AM278" s="2"/>
      <c r="AN278" s="2"/>
      <c r="AO278" s="3" t="e">
        <f t="shared" si="253"/>
        <v>#N/A</v>
      </c>
      <c r="AP278" s="2" t="e">
        <f t="shared" si="278"/>
        <v>#N/A</v>
      </c>
      <c r="AQ278" s="2">
        <f t="shared" si="254"/>
        <v>0</v>
      </c>
      <c r="AR278" s="2" t="e">
        <f t="shared" si="279"/>
        <v>#N/A</v>
      </c>
      <c r="AS278" s="2" t="e">
        <f t="shared" si="299"/>
        <v>#N/A</v>
      </c>
      <c r="AT278" s="2" t="e">
        <f t="array" ref="AT278">PRODUCT($AP$2:AP278+1)-1</f>
        <v>#N/A</v>
      </c>
      <c r="AU278" s="2" t="e">
        <f t="shared" si="255"/>
        <v>#N/A</v>
      </c>
      <c r="AV278" s="69" t="e">
        <f t="shared" si="300"/>
        <v>#N/A</v>
      </c>
      <c r="AW278" s="69" t="e">
        <f t="shared" si="256"/>
        <v>#N/A</v>
      </c>
      <c r="AX278" s="2"/>
      <c r="AY278" s="2" t="e">
        <f t="shared" si="288"/>
        <v>#N/A</v>
      </c>
      <c r="AZ278" s="2" t="e">
        <f t="shared" si="289"/>
        <v>#N/A</v>
      </c>
      <c r="BA278" s="2" t="e">
        <f t="shared" si="301"/>
        <v>#N/A</v>
      </c>
      <c r="BB278" s="2" t="e">
        <f t="shared" si="290"/>
        <v>#N/A</v>
      </c>
      <c r="BC278" s="2"/>
      <c r="BD278" s="78" t="e">
        <f t="shared" si="257"/>
        <v>#N/A</v>
      </c>
      <c r="BE278" s="2" t="e">
        <f t="shared" si="291"/>
        <v>#N/A</v>
      </c>
      <c r="BF278" s="72" t="e">
        <f t="shared" si="280"/>
        <v>#N/A</v>
      </c>
      <c r="BG278" s="2" t="e" cm="1">
        <f t="array" ref="BG278">(PRODUCT(BF$2:BF278+1))-1</f>
        <v>#N/A</v>
      </c>
      <c r="BH278" s="72" t="e">
        <f t="shared" si="281"/>
        <v>#N/A</v>
      </c>
      <c r="BI278" s="73" t="e">
        <f t="shared" si="282"/>
        <v>#N/A</v>
      </c>
      <c r="BJ278" s="74" t="e">
        <f>SUM($BI$2:BI278)</f>
        <v>#N/A</v>
      </c>
      <c r="BK278" s="72" t="e">
        <f t="shared" si="258"/>
        <v>#N/A</v>
      </c>
      <c r="BL278" s="2" t="e">
        <f>SUM($BK$2:BK278)</f>
        <v>#N/A</v>
      </c>
      <c r="BM278" s="2"/>
      <c r="BN278" s="79" t="e">
        <f t="shared" si="259"/>
        <v>#N/A</v>
      </c>
      <c r="BO278" s="2" t="e">
        <f t="array" ref="BO278">(PRODUCT(AB$2:AB278+1)-1)-(PRODUCT($K$2:$K278+1)-1)</f>
        <v>#N/A</v>
      </c>
      <c r="BP278" s="2" t="e">
        <f t="array" ref="BP278">AJ278-(PRODUCT($K$2:K278+1)-1)</f>
        <v>#N/A</v>
      </c>
      <c r="BQ278" s="2" t="e" cm="1">
        <f t="array" ref="BQ278">AK278-(PRODUCT($L$2:L278+1)-1)</f>
        <v>#N/A</v>
      </c>
      <c r="BR278" s="2" t="e">
        <f t="array" ref="BR278">(PRODUCT(AE$2:AE278+1)-1)-(PRODUCT($K$2:$K278+1)-1)</f>
        <v>#N/A</v>
      </c>
      <c r="BS278" s="2"/>
      <c r="BT278" s="3" t="e">
        <f t="shared" si="260"/>
        <v>#N/A</v>
      </c>
      <c r="BU278" s="2" t="e">
        <f t="shared" si="261"/>
        <v>#N/A</v>
      </c>
      <c r="BV278" s="2" t="e">
        <f t="shared" si="262"/>
        <v>#N/A</v>
      </c>
      <c r="BW278" s="2" t="e" cm="1">
        <f t="array" ref="BW278">PRODUCT($BU$2:BU278+1)-1</f>
        <v>#N/A</v>
      </c>
      <c r="BX278" s="2" t="e">
        <f t="array" ref="BX278">BW278-(PRODUCT($K$2:K278+1)-1)</f>
        <v>#N/A</v>
      </c>
      <c r="BY278" s="2" t="e">
        <f t="shared" si="263"/>
        <v>#N/A</v>
      </c>
      <c r="BZ278" s="2"/>
      <c r="CC278" s="3">
        <v>45036</v>
      </c>
      <c r="CD278" s="2">
        <v>-3.2791283526614201E-3</v>
      </c>
      <c r="CE278" s="2">
        <v>-1.2412611900138898E-3</v>
      </c>
      <c r="CF278" s="2" t="e">
        <f>NA()</f>
        <v>#N/A</v>
      </c>
      <c r="CG278" s="2">
        <v>-3.043667886137566E-3</v>
      </c>
      <c r="CH278" s="2">
        <v>-3.4170028004009145E-3</v>
      </c>
      <c r="CJ278" s="9">
        <f t="shared" si="264"/>
        <v>45036</v>
      </c>
      <c r="CK278" s="2">
        <f t="array" ref="CK278">PRODUCT(CD$2:CD278+1)-1</f>
        <v>2.392792309743963E-2</v>
      </c>
      <c r="CL278" s="2">
        <f t="array" ref="CL278">PRODUCT(CE$2:CE278+1)-1</f>
        <v>2.9662576341239477E-2</v>
      </c>
      <c r="CM278" s="2"/>
      <c r="CN278" s="2">
        <f t="array" ref="CN278">PRODUCT(CG$2:CG278+1)-1</f>
        <v>-3.4143636336849248E-2</v>
      </c>
      <c r="CO278" s="2">
        <f t="array" ref="CO278">PRODUCT(CH$2:CH278+1)-1</f>
        <v>-5.2911736596917058E-2</v>
      </c>
      <c r="CQ278" s="9">
        <f t="shared" si="265"/>
        <v>45036</v>
      </c>
      <c r="CR278" s="72">
        <f t="shared" si="266"/>
        <v>7.6839659694356688E-2</v>
      </c>
      <c r="CS278" s="72">
        <f t="shared" si="267"/>
        <v>8.2574312938156536E-2</v>
      </c>
      <c r="CT278" s="72"/>
      <c r="CU278" s="72">
        <f t="shared" si="268"/>
        <v>1.876810026006781E-2</v>
      </c>
      <c r="CV278" s="72"/>
      <c r="CW278" s="3">
        <f t="shared" si="269"/>
        <v>45036</v>
      </c>
      <c r="CX278" s="75">
        <f t="shared" si="283"/>
        <v>96.237330174660173</v>
      </c>
      <c r="CY278" s="75">
        <f t="shared" si="284"/>
        <v>94.292134209542041</v>
      </c>
      <c r="CZ278" s="75">
        <f t="shared" si="285"/>
        <v>102.0629461634577</v>
      </c>
      <c r="DA278" s="72">
        <f>(CZ278/MAX($CZ$2:CZ278))-1</f>
        <v>-2.9544363181677191E-4</v>
      </c>
      <c r="DC278" s="3">
        <f t="shared" si="270"/>
        <v>45036</v>
      </c>
      <c r="DD278" s="2">
        <f t="shared" si="271"/>
        <v>1.3787444773949442E-4</v>
      </c>
      <c r="DE278" s="2">
        <f t="shared" si="272"/>
        <v>2.1757416103870249E-3</v>
      </c>
      <c r="DF278" s="2" t="e">
        <f>NA()</f>
        <v>#N/A</v>
      </c>
      <c r="DG278" s="2">
        <f t="shared" si="273"/>
        <v>3.7333491426334853E-4</v>
      </c>
      <c r="DH278" s="69"/>
      <c r="DI278" s="3">
        <f t="shared" si="245"/>
        <v>45036</v>
      </c>
      <c r="DJ278" s="2">
        <f t="shared" si="246"/>
        <v>4.0446527161370448E-2</v>
      </c>
      <c r="DK278" s="2">
        <f t="shared" si="247"/>
        <v>2.648352776143514E-2</v>
      </c>
      <c r="DL278" s="2" t="e">
        <f>NA()</f>
        <v>#N/A</v>
      </c>
      <c r="DM278" s="2">
        <f t="shared" si="248"/>
        <v>1.5008528590871916E-2</v>
      </c>
      <c r="DO278" s="2">
        <f t="shared" si="286"/>
        <v>1.2323640089949831E-2</v>
      </c>
      <c r="DP278" s="72">
        <f t="shared" si="287"/>
        <v>3.7333491426334853E-4</v>
      </c>
      <c r="DQ278" s="72">
        <v>1.0999999999999999E-2</v>
      </c>
      <c r="DR278" s="72">
        <f t="shared" si="292"/>
        <v>3.3323628626950202E-4</v>
      </c>
      <c r="DS278" s="2" cm="1">
        <f t="array" ref="DS278">PRODUCT($DR$68:DR278+1)-1</f>
        <v>9.535119939601433E-3</v>
      </c>
      <c r="DT278" s="2" cm="1">
        <f t="array" ref="DT278">PRODUCT($DP$68:DP278+1)-1</f>
        <v>1.0973918426283813E-2</v>
      </c>
      <c r="DU278" s="72">
        <f>DS278-MAX($DS$68:DS278)</f>
        <v>-4.5862069861746235E-4</v>
      </c>
    </row>
    <row r="279" spans="1:125" x14ac:dyDescent="0.3">
      <c r="A279" s="3" t="e">
        <f t="shared" si="293"/>
        <v>#N/A</v>
      </c>
      <c r="B279" s="47" t="e">
        <f>NA()</f>
        <v>#N/A</v>
      </c>
      <c r="C279" s="2" t="e">
        <f>VLOOKUP(C$1,EMD_Returns!$B:$XFD,MATCH('Headline Attribution'!$B279,EMD_Returns!$8:$8,0)-1,FALSE)/100</f>
        <v>#N/A</v>
      </c>
      <c r="D279" s="2" t="e">
        <f>VLOOKUP(D$1,EMD_Returns!$B:$XFD,MATCH('Headline Attribution'!$B279,EMD_Returns!$8:$8,0)-1,FALSE)/100</f>
        <v>#N/A</v>
      </c>
      <c r="E279" s="2" t="e">
        <f>VLOOKUP(E$1,EMD_Returns!$B:$XFD,MATCH('Headline Attribution'!$B279,EMD_Returns!$8:$8,0)-1,FALSE)/100</f>
        <v>#N/A</v>
      </c>
      <c r="F279" s="2" t="e">
        <f>VLOOKUP(F$1,EMD_Returns!$B:$XFD,MATCH('Headline Attribution'!$B279,EMD_Returns!$8:$8,0)-1,FALSE)/100</f>
        <v>#N/A</v>
      </c>
      <c r="G279" s="2"/>
      <c r="I279" s="9" t="e">
        <f t="shared" si="249"/>
        <v>#N/A</v>
      </c>
      <c r="J279" s="2" t="e">
        <f>VLOOKUP(J$1,EMD_Returns!$B:$XFD,MATCH('Headline Attribution'!$B279,EMD_Returns!$8:$8,0)-1,FALSE)/100</f>
        <v>#N/A</v>
      </c>
      <c r="K279" s="85" t="e">
        <f>VLOOKUP(K$1,EMD_Returns!$B:$XFD,MATCH('Headline Attribution'!$B279,EMD_Returns!$32:$32,0)-1,FALSE)/100</f>
        <v>#N/A</v>
      </c>
      <c r="L279" s="2">
        <f t="shared" si="294"/>
        <v>0</v>
      </c>
      <c r="M279" s="2" t="e">
        <f t="shared" si="295"/>
        <v>#N/A</v>
      </c>
      <c r="N279" s="2" t="e">
        <f t="shared" si="296"/>
        <v>#N/A</v>
      </c>
      <c r="O279" s="2" t="e">
        <f t="array" ref="O279">(PRODUCT($J$2:J279+1))-1</f>
        <v>#N/A</v>
      </c>
      <c r="P279" s="2" t="e">
        <f t="array" ref="P279">(PRODUCT($K$2:K279+1))-1</f>
        <v>#N/A</v>
      </c>
      <c r="Q279" s="69" t="e">
        <f t="shared" si="297"/>
        <v>#N/A</v>
      </c>
      <c r="R279" s="69" t="e">
        <f t="shared" si="298"/>
        <v>#N/A</v>
      </c>
      <c r="T279" s="3" t="e">
        <f t="shared" si="250"/>
        <v>#N/A</v>
      </c>
      <c r="U279" s="70" t="e">
        <f>VLOOKUP(U$1,Market_Values!B:XFD,MATCH('Headline Attribution'!$B279,EMD_Returns!$8:$8,0)-1,FALSE)</f>
        <v>#N/A</v>
      </c>
      <c r="V279" s="70" t="e">
        <f>VLOOKUP(V$1,Market_Values!$B:$XFD,MATCH('Headline Attribution'!$B279,EMD_Returns!$8:$8,0)-1,FALSE)</f>
        <v>#N/A</v>
      </c>
      <c r="W279" s="70" t="e">
        <f>VLOOKUP(W$1,Market_Values!$B:$XFD,MATCH('Headline Attribution'!$B279,EMD_Returns!$8:$8,0)-1,FALSE)</f>
        <v>#N/A</v>
      </c>
      <c r="X279" s="70" t="e">
        <f>VLOOKUP(X$1,Market_Values!$B:$XFD,MATCH('Headline Attribution'!$B279,EMD_Returns!$8:$8,0)-1,FALSE)</f>
        <v>#N/A</v>
      </c>
      <c r="Y279" s="70"/>
      <c r="Z279" s="71"/>
      <c r="AA279" s="3" t="e">
        <f t="shared" si="251"/>
        <v>#N/A</v>
      </c>
      <c r="AB279" s="72" t="e">
        <f t="shared" si="274"/>
        <v>#N/A</v>
      </c>
      <c r="AC279" s="72" t="e">
        <f t="shared" si="275"/>
        <v>#N/A</v>
      </c>
      <c r="AD279" s="72" t="e">
        <f t="shared" si="276"/>
        <v>#N/A</v>
      </c>
      <c r="AE279" s="72" t="e">
        <f t="shared" si="277"/>
        <v>#N/A</v>
      </c>
      <c r="AF279" s="72"/>
      <c r="AG279" s="2"/>
      <c r="AH279" s="9" t="e">
        <f t="shared" si="252"/>
        <v>#N/A</v>
      </c>
      <c r="AI279" s="2" t="e">
        <f t="array" ref="AI279">PRODUCT(AB$2:AB279+1)-1</f>
        <v>#N/A</v>
      </c>
      <c r="AJ279" s="2" t="e">
        <f t="array" ref="AJ279">PRODUCT($AC$2:AC279+1)-1</f>
        <v>#N/A</v>
      </c>
      <c r="AK279" s="2" t="e" cm="1">
        <f t="array" ref="AK279">PRODUCT($AD$119:AD279+1)-1</f>
        <v>#N/A</v>
      </c>
      <c r="AL279" s="2" t="e">
        <f t="array" ref="AL279">PRODUCT(AE$2:AE279+1)-1</f>
        <v>#N/A</v>
      </c>
      <c r="AM279" s="2"/>
      <c r="AN279" s="2"/>
      <c r="AO279" s="3" t="e">
        <f t="shared" si="253"/>
        <v>#N/A</v>
      </c>
      <c r="AP279" s="2" t="e">
        <f t="shared" si="278"/>
        <v>#N/A</v>
      </c>
      <c r="AQ279" s="2">
        <f t="shared" si="254"/>
        <v>0</v>
      </c>
      <c r="AR279" s="2" t="e">
        <f t="shared" si="279"/>
        <v>#N/A</v>
      </c>
      <c r="AS279" s="2" t="e">
        <f t="shared" si="299"/>
        <v>#N/A</v>
      </c>
      <c r="AT279" s="2" t="e">
        <f t="array" ref="AT279">PRODUCT($AP$2:AP279+1)-1</f>
        <v>#N/A</v>
      </c>
      <c r="AU279" s="2" t="e">
        <f t="shared" si="255"/>
        <v>#N/A</v>
      </c>
      <c r="AV279" s="69" t="e">
        <f t="shared" si="300"/>
        <v>#N/A</v>
      </c>
      <c r="AW279" s="69" t="e">
        <f t="shared" si="256"/>
        <v>#N/A</v>
      </c>
      <c r="AX279" s="2"/>
      <c r="AY279" s="2" t="e">
        <f t="shared" si="288"/>
        <v>#N/A</v>
      </c>
      <c r="AZ279" s="2" t="e">
        <f t="shared" si="289"/>
        <v>#N/A</v>
      </c>
      <c r="BA279" s="2" t="e">
        <f t="shared" si="301"/>
        <v>#N/A</v>
      </c>
      <c r="BB279" s="2" t="e">
        <f t="shared" si="290"/>
        <v>#N/A</v>
      </c>
      <c r="BC279" s="2"/>
      <c r="BD279" s="78" t="e">
        <f t="shared" si="257"/>
        <v>#N/A</v>
      </c>
      <c r="BE279" s="2" t="e">
        <f t="shared" si="291"/>
        <v>#N/A</v>
      </c>
      <c r="BF279" s="72" t="e">
        <f t="shared" si="280"/>
        <v>#N/A</v>
      </c>
      <c r="BG279" s="2" t="e" cm="1">
        <f t="array" ref="BG279">(PRODUCT(BF$2:BF279+1))-1</f>
        <v>#N/A</v>
      </c>
      <c r="BH279" s="72" t="e">
        <f t="shared" si="281"/>
        <v>#N/A</v>
      </c>
      <c r="BI279" s="73" t="e">
        <f t="shared" si="282"/>
        <v>#N/A</v>
      </c>
      <c r="BJ279" s="74" t="e">
        <f>SUM($BI$2:BI279)</f>
        <v>#N/A</v>
      </c>
      <c r="BK279" s="72" t="e">
        <f t="shared" si="258"/>
        <v>#N/A</v>
      </c>
      <c r="BL279" s="2" t="e">
        <f>SUM($BK$2:BK279)</f>
        <v>#N/A</v>
      </c>
      <c r="BM279" s="2"/>
      <c r="BN279" s="79" t="e">
        <f t="shared" si="259"/>
        <v>#N/A</v>
      </c>
      <c r="BO279" s="2" t="e">
        <f t="array" ref="BO279">(PRODUCT(AB$2:AB279+1)-1)-(PRODUCT($K$2:$K279+1)-1)</f>
        <v>#N/A</v>
      </c>
      <c r="BP279" s="2" t="e">
        <f t="array" ref="BP279">AJ279-(PRODUCT($K$2:K279+1)-1)</f>
        <v>#N/A</v>
      </c>
      <c r="BQ279" s="2" t="e" cm="1">
        <f t="array" ref="BQ279">AK279-(PRODUCT($L$2:L279+1)-1)</f>
        <v>#N/A</v>
      </c>
      <c r="BR279" s="2" t="e">
        <f t="array" ref="BR279">(PRODUCT(AE$2:AE279+1)-1)-(PRODUCT($K$2:$K279+1)-1)</f>
        <v>#N/A</v>
      </c>
      <c r="BS279" s="2"/>
      <c r="BT279" s="3" t="e">
        <f t="shared" si="260"/>
        <v>#N/A</v>
      </c>
      <c r="BU279" s="2" t="e">
        <f t="shared" si="261"/>
        <v>#N/A</v>
      </c>
      <c r="BV279" s="2" t="e">
        <f t="shared" si="262"/>
        <v>#N/A</v>
      </c>
      <c r="BW279" s="2" t="e" cm="1">
        <f t="array" ref="BW279">PRODUCT($BU$2:BU279+1)-1</f>
        <v>#N/A</v>
      </c>
      <c r="BX279" s="2" t="e">
        <f t="array" ref="BX279">BW279-(PRODUCT($K$2:K279+1)-1)</f>
        <v>#N/A</v>
      </c>
      <c r="BY279" s="2" t="e">
        <f t="shared" si="263"/>
        <v>#N/A</v>
      </c>
      <c r="BZ279" s="2"/>
      <c r="CC279" s="3">
        <v>45037</v>
      </c>
      <c r="CD279" s="2">
        <v>1.2579323803465501E-3</v>
      </c>
      <c r="CE279" s="2">
        <v>4.2577769217877503E-4</v>
      </c>
      <c r="CF279" s="2" t="e">
        <f>NA()</f>
        <v>#N/A</v>
      </c>
      <c r="CG279" s="2">
        <v>-6.0460266834909122E-4</v>
      </c>
      <c r="CH279" s="2">
        <v>-1.5532353699405643E-3</v>
      </c>
      <c r="CJ279" s="9">
        <f t="shared" si="264"/>
        <v>45037</v>
      </c>
      <c r="CK279" s="2">
        <f t="array" ref="CK279">PRODUCT(CD$2:CD279+1)-1</f>
        <v>2.5215955187044781E-2</v>
      </c>
      <c r="CL279" s="2">
        <f t="array" ref="CL279">PRODUCT(CE$2:CE279+1)-1</f>
        <v>3.0100983696716987E-2</v>
      </c>
      <c r="CM279" s="2"/>
      <c r="CN279" s="2">
        <f t="array" ref="CN279">PRODUCT(CG$2:CG279+1)-1</f>
        <v>-3.4727595671561917E-2</v>
      </c>
      <c r="CO279" s="2">
        <f t="array" ref="CO279">PRODUCT(CH$2:CH279+1)-1</f>
        <v>-5.4382787586090275E-2</v>
      </c>
      <c r="CQ279" s="9">
        <f t="shared" si="265"/>
        <v>45037</v>
      </c>
      <c r="CR279" s="72">
        <f t="shared" si="266"/>
        <v>7.9598742773135056E-2</v>
      </c>
      <c r="CS279" s="72">
        <f t="shared" si="267"/>
        <v>8.4483771282807263E-2</v>
      </c>
      <c r="CT279" s="72"/>
      <c r="CU279" s="72">
        <f t="shared" si="268"/>
        <v>1.9655191914528358E-2</v>
      </c>
      <c r="CV279" s="72"/>
      <c r="CW279" s="3">
        <f t="shared" si="269"/>
        <v>45037</v>
      </c>
      <c r="CX279" s="75">
        <f t="shared" si="283"/>
        <v>96.179144828041785</v>
      </c>
      <c r="CY279" s="75">
        <f t="shared" si="284"/>
        <v>94.145676331580603</v>
      </c>
      <c r="CZ279" s="75">
        <f t="shared" si="285"/>
        <v>102.15991703038949</v>
      </c>
      <c r="DA279" s="72">
        <f>(CZ279/MAX($CZ$2:CZ279))-1</f>
        <v>0</v>
      </c>
      <c r="DC279" s="3">
        <f t="shared" si="270"/>
        <v>45037</v>
      </c>
      <c r="DD279" s="2">
        <f t="shared" si="271"/>
        <v>2.8111677502871144E-3</v>
      </c>
      <c r="DE279" s="2">
        <f t="shared" si="272"/>
        <v>1.9790130621193391E-3</v>
      </c>
      <c r="DF279" s="2" t="e">
        <f>NA()</f>
        <v>#N/A</v>
      </c>
      <c r="DG279" s="2">
        <f t="shared" si="273"/>
        <v>9.486327015914731E-4</v>
      </c>
      <c r="DH279" s="69"/>
      <c r="DI279" s="3">
        <f t="shared" ref="DI279:DI342" si="302">DC279</f>
        <v>45037</v>
      </c>
      <c r="DJ279" s="2">
        <f t="shared" ref="DJ279:DJ342" si="303">_xlfn.STDEV.P(DD258:DD279)*SQRT(252)</f>
        <v>4.1155508957362787E-2</v>
      </c>
      <c r="DK279" s="2">
        <f t="shared" ref="DK279:DK342" si="304">_xlfn.STDEV.P(DE258:DE279)*SQRT(252)</f>
        <v>2.4024601136695641E-2</v>
      </c>
      <c r="DL279" s="2" t="e">
        <f>NA()</f>
        <v>#N/A</v>
      </c>
      <c r="DM279" s="2">
        <f t="shared" ref="DM279:DM342" si="305">_xlfn.STDEV.P(DG258:DG279)*SQRT(252)</f>
        <v>1.5292109642469888E-2</v>
      </c>
      <c r="DO279" s="2">
        <f t="shared" si="286"/>
        <v>1.2420622021805479E-2</v>
      </c>
      <c r="DP279" s="72">
        <f t="shared" si="287"/>
        <v>9.486327015914731E-4</v>
      </c>
      <c r="DQ279" s="72">
        <v>1.0999999999999999E-2</v>
      </c>
      <c r="DR279" s="72">
        <f t="shared" si="292"/>
        <v>8.4013181458921513E-4</v>
      </c>
      <c r="DS279" s="2" cm="1">
        <f t="array" ref="DS279">PRODUCT($DR$68:DR279+1)-1</f>
        <v>1.0383262511807878E-2</v>
      </c>
      <c r="DT279" s="2" cm="1">
        <f t="array" ref="DT279">PRODUCT($DP$68:DP279+1)-1</f>
        <v>1.1932961345759052E-2</v>
      </c>
      <c r="DU279" s="72">
        <f>DS279-MAX($DS$68:DS279)</f>
        <v>0</v>
      </c>
    </row>
    <row r="280" spans="1:125" x14ac:dyDescent="0.3">
      <c r="A280" s="3" t="e">
        <f t="shared" si="293"/>
        <v>#N/A</v>
      </c>
      <c r="B280" s="47" t="e">
        <f>NA()</f>
        <v>#N/A</v>
      </c>
      <c r="C280" s="2" t="e">
        <f>VLOOKUP(C$1,EMD_Returns!$B:$XFD,MATCH('Headline Attribution'!$B280,EMD_Returns!$8:$8,0)-1,FALSE)/100</f>
        <v>#N/A</v>
      </c>
      <c r="D280" s="2" t="e">
        <f>VLOOKUP(D$1,EMD_Returns!$B:$XFD,MATCH('Headline Attribution'!$B280,EMD_Returns!$8:$8,0)-1,FALSE)/100</f>
        <v>#N/A</v>
      </c>
      <c r="E280" s="2" t="e">
        <f>VLOOKUP(E$1,EMD_Returns!$B:$XFD,MATCH('Headline Attribution'!$B280,EMD_Returns!$8:$8,0)-1,FALSE)/100</f>
        <v>#N/A</v>
      </c>
      <c r="F280" s="2" t="e">
        <f>VLOOKUP(F$1,EMD_Returns!$B:$XFD,MATCH('Headline Attribution'!$B280,EMD_Returns!$8:$8,0)-1,FALSE)/100</f>
        <v>#N/A</v>
      </c>
      <c r="G280" s="2"/>
      <c r="I280" s="9" t="e">
        <f t="shared" si="249"/>
        <v>#N/A</v>
      </c>
      <c r="J280" s="2" t="e">
        <f>VLOOKUP(J$1,EMD_Returns!$B:$XFD,MATCH('Headline Attribution'!$B280,EMD_Returns!$8:$8,0)-1,FALSE)/100</f>
        <v>#N/A</v>
      </c>
      <c r="K280" s="85" t="e">
        <f>VLOOKUP(K$1,EMD_Returns!$B:$XFD,MATCH('Headline Attribution'!$B280,EMD_Returns!$32:$32,0)-1,FALSE)/100</f>
        <v>#N/A</v>
      </c>
      <c r="L280" s="2">
        <f t="shared" si="294"/>
        <v>0</v>
      </c>
      <c r="M280" s="2" t="e">
        <f t="shared" si="295"/>
        <v>#N/A</v>
      </c>
      <c r="N280" s="2" t="e">
        <f t="shared" si="296"/>
        <v>#N/A</v>
      </c>
      <c r="O280" s="2" t="e">
        <f t="array" ref="O280">(PRODUCT($J$2:J280+1))-1</f>
        <v>#N/A</v>
      </c>
      <c r="P280" s="2" t="e">
        <f t="array" ref="P280">(PRODUCT($K$2:K280+1))-1</f>
        <v>#N/A</v>
      </c>
      <c r="Q280" s="69" t="e">
        <f t="shared" si="297"/>
        <v>#N/A</v>
      </c>
      <c r="R280" s="69" t="e">
        <f t="shared" si="298"/>
        <v>#N/A</v>
      </c>
      <c r="T280" s="3" t="e">
        <f t="shared" si="250"/>
        <v>#N/A</v>
      </c>
      <c r="U280" s="70" t="e">
        <f>VLOOKUP(U$1,Market_Values!B:XFD,MATCH('Headline Attribution'!$B280,EMD_Returns!$8:$8,0)-1,FALSE)</f>
        <v>#N/A</v>
      </c>
      <c r="V280" s="70" t="e">
        <f>VLOOKUP(V$1,Market_Values!$B:$XFD,MATCH('Headline Attribution'!$B280,EMD_Returns!$8:$8,0)-1,FALSE)</f>
        <v>#N/A</v>
      </c>
      <c r="W280" s="70" t="e">
        <f>VLOOKUP(W$1,Market_Values!$B:$XFD,MATCH('Headline Attribution'!$B280,EMD_Returns!$8:$8,0)-1,FALSE)</f>
        <v>#N/A</v>
      </c>
      <c r="X280" s="70" t="e">
        <f>VLOOKUP(X$1,Market_Values!$B:$XFD,MATCH('Headline Attribution'!$B280,EMD_Returns!$8:$8,0)-1,FALSE)</f>
        <v>#N/A</v>
      </c>
      <c r="Y280" s="70"/>
      <c r="Z280" s="71"/>
      <c r="AA280" s="3" t="e">
        <f t="shared" si="251"/>
        <v>#N/A</v>
      </c>
      <c r="AB280" s="72" t="e">
        <f t="shared" si="274"/>
        <v>#N/A</v>
      </c>
      <c r="AC280" s="72" t="e">
        <f t="shared" si="275"/>
        <v>#N/A</v>
      </c>
      <c r="AD280" s="72" t="e">
        <f t="shared" si="276"/>
        <v>#N/A</v>
      </c>
      <c r="AE280" s="72" t="e">
        <f t="shared" si="277"/>
        <v>#N/A</v>
      </c>
      <c r="AF280" s="72"/>
      <c r="AG280" s="2"/>
      <c r="AH280" s="9" t="e">
        <f t="shared" si="252"/>
        <v>#N/A</v>
      </c>
      <c r="AI280" s="2" t="e">
        <f t="array" ref="AI280">PRODUCT(AB$2:AB280+1)-1</f>
        <v>#N/A</v>
      </c>
      <c r="AJ280" s="2" t="e">
        <f t="array" ref="AJ280">PRODUCT($AC$2:AC280+1)-1</f>
        <v>#N/A</v>
      </c>
      <c r="AK280" s="2" t="e" cm="1">
        <f t="array" ref="AK280">PRODUCT($AD$119:AD280+1)-1</f>
        <v>#N/A</v>
      </c>
      <c r="AL280" s="2" t="e">
        <f t="array" ref="AL280">PRODUCT(AE$2:AE280+1)-1</f>
        <v>#N/A</v>
      </c>
      <c r="AM280" s="2"/>
      <c r="AN280" s="2"/>
      <c r="AO280" s="3" t="e">
        <f t="shared" si="253"/>
        <v>#N/A</v>
      </c>
      <c r="AP280" s="2" t="e">
        <f t="shared" si="278"/>
        <v>#N/A</v>
      </c>
      <c r="AQ280" s="2">
        <f t="shared" si="254"/>
        <v>0</v>
      </c>
      <c r="AR280" s="2" t="e">
        <f t="shared" si="279"/>
        <v>#N/A</v>
      </c>
      <c r="AS280" s="2" t="e">
        <f t="shared" si="299"/>
        <v>#N/A</v>
      </c>
      <c r="AT280" s="2" t="e">
        <f t="array" ref="AT280">PRODUCT($AP$2:AP280+1)-1</f>
        <v>#N/A</v>
      </c>
      <c r="AU280" s="2" t="e">
        <f t="shared" si="255"/>
        <v>#N/A</v>
      </c>
      <c r="AV280" s="69" t="e">
        <f t="shared" si="300"/>
        <v>#N/A</v>
      </c>
      <c r="AW280" s="69" t="e">
        <f t="shared" si="256"/>
        <v>#N/A</v>
      </c>
      <c r="AX280" s="2"/>
      <c r="AY280" s="2" t="e">
        <f t="shared" si="288"/>
        <v>#N/A</v>
      </c>
      <c r="AZ280" s="2" t="e">
        <f t="shared" si="289"/>
        <v>#N/A</v>
      </c>
      <c r="BA280" s="2" t="e">
        <f t="shared" si="301"/>
        <v>#N/A</v>
      </c>
      <c r="BB280" s="2" t="e">
        <f t="shared" si="290"/>
        <v>#N/A</v>
      </c>
      <c r="BC280" s="2"/>
      <c r="BD280" s="78" t="e">
        <f t="shared" si="257"/>
        <v>#N/A</v>
      </c>
      <c r="BE280" s="2" t="e">
        <f t="shared" si="291"/>
        <v>#N/A</v>
      </c>
      <c r="BF280" s="72" t="e">
        <f t="shared" si="280"/>
        <v>#N/A</v>
      </c>
      <c r="BG280" s="2" t="e" cm="1">
        <f t="array" ref="BG280">(PRODUCT(BF$2:BF280+1))-1</f>
        <v>#N/A</v>
      </c>
      <c r="BH280" s="72" t="e">
        <f t="shared" si="281"/>
        <v>#N/A</v>
      </c>
      <c r="BI280" s="73" t="e">
        <f t="shared" si="282"/>
        <v>#N/A</v>
      </c>
      <c r="BJ280" s="74" t="e">
        <f>SUM($BI$2:BI280)</f>
        <v>#N/A</v>
      </c>
      <c r="BK280" s="72" t="e">
        <f t="shared" si="258"/>
        <v>#N/A</v>
      </c>
      <c r="BL280" s="2" t="e">
        <f>SUM($BK$2:BK280)</f>
        <v>#N/A</v>
      </c>
      <c r="BM280" s="2"/>
      <c r="BN280" s="79" t="e">
        <f t="shared" si="259"/>
        <v>#N/A</v>
      </c>
      <c r="BO280" s="2" t="e">
        <f t="array" ref="BO280">(PRODUCT(AB$2:AB280+1)-1)-(PRODUCT($K$2:$K280+1)-1)</f>
        <v>#N/A</v>
      </c>
      <c r="BP280" s="2" t="e">
        <f t="array" ref="BP280">AJ280-(PRODUCT($K$2:K280+1)-1)</f>
        <v>#N/A</v>
      </c>
      <c r="BQ280" s="2" t="e" cm="1">
        <f t="array" ref="BQ280">AK280-(PRODUCT($L$2:L280+1)-1)</f>
        <v>#N/A</v>
      </c>
      <c r="BR280" s="2" t="e">
        <f t="array" ref="BR280">(PRODUCT(AE$2:AE280+1)-1)-(PRODUCT($K$2:$K280+1)-1)</f>
        <v>#N/A</v>
      </c>
      <c r="BS280" s="2"/>
      <c r="BT280" s="3" t="e">
        <f t="shared" si="260"/>
        <v>#N/A</v>
      </c>
      <c r="BU280" s="2" t="e">
        <f t="shared" si="261"/>
        <v>#N/A</v>
      </c>
      <c r="BV280" s="2" t="e">
        <f t="shared" si="262"/>
        <v>#N/A</v>
      </c>
      <c r="BW280" s="2" t="e" cm="1">
        <f t="array" ref="BW280">PRODUCT($BU$2:BU280+1)-1</f>
        <v>#N/A</v>
      </c>
      <c r="BX280" s="2" t="e">
        <f t="array" ref="BX280">BW280-(PRODUCT($K$2:K280+1)-1)</f>
        <v>#N/A</v>
      </c>
      <c r="BY280" s="2" t="e">
        <f t="shared" si="263"/>
        <v>#N/A</v>
      </c>
      <c r="BZ280" s="2"/>
      <c r="CC280" s="3">
        <v>45040</v>
      </c>
      <c r="CD280" s="2">
        <v>1.57542742059325E-3</v>
      </c>
      <c r="CE280" s="2">
        <v>2.34289395785181E-3</v>
      </c>
      <c r="CF280" s="2" t="e">
        <f>NA()</f>
        <v>#N/A</v>
      </c>
      <c r="CG280" s="2">
        <v>6.3301377703251719E-4</v>
      </c>
      <c r="CH280" s="2">
        <v>6.584085877134882E-4</v>
      </c>
      <c r="CJ280" s="9">
        <f t="shared" si="264"/>
        <v>45040</v>
      </c>
      <c r="CK280" s="2">
        <f t="array" ref="CK280">PRODUCT(CD$2:CD280+1)-1</f>
        <v>2.6831108514876245E-2</v>
      </c>
      <c r="CL280" s="2">
        <f t="array" ref="CL280">PRODUCT(CE$2:CE280+1)-1</f>
        <v>3.2514401067397225E-2</v>
      </c>
      <c r="CM280" s="2"/>
      <c r="CN280" s="2">
        <f t="array" ref="CN280">PRODUCT(CG$2:CG280+1)-1</f>
        <v>-3.4116564941032768E-2</v>
      </c>
      <c r="CO280" s="2">
        <f t="array" ref="CO280">PRODUCT(CH$2:CH280+1)-1</f>
        <v>-5.376018509274727E-2</v>
      </c>
      <c r="CQ280" s="9">
        <f t="shared" si="265"/>
        <v>45040</v>
      </c>
      <c r="CR280" s="72">
        <f t="shared" si="266"/>
        <v>8.0591293607623515E-2</v>
      </c>
      <c r="CS280" s="72">
        <f t="shared" si="267"/>
        <v>8.6274586160144495E-2</v>
      </c>
      <c r="CT280" s="72"/>
      <c r="CU280" s="72">
        <f t="shared" si="268"/>
        <v>1.9643620151714503E-2</v>
      </c>
      <c r="CV280" s="72"/>
      <c r="CW280" s="3">
        <f t="shared" si="269"/>
        <v>45040</v>
      </c>
      <c r="CX280" s="75">
        <f t="shared" si="283"/>
        <v>96.240027551781139</v>
      </c>
      <c r="CY280" s="75">
        <f t="shared" si="284"/>
        <v>94.207662653373404</v>
      </c>
      <c r="CZ280" s="75">
        <f t="shared" si="285"/>
        <v>102.15732440564373</v>
      </c>
      <c r="DA280" s="72">
        <f>(CZ280/MAX($CZ$2:CZ280))-1</f>
        <v>-2.5378101520812102E-5</v>
      </c>
      <c r="DC280" s="3">
        <f t="shared" si="270"/>
        <v>45040</v>
      </c>
      <c r="DD280" s="2">
        <f t="shared" si="271"/>
        <v>9.1701883287976182E-4</v>
      </c>
      <c r="DE280" s="2">
        <f t="shared" si="272"/>
        <v>1.6844853701383218E-3</v>
      </c>
      <c r="DF280" s="2" t="e">
        <f>NA()</f>
        <v>#N/A</v>
      </c>
      <c r="DG280" s="2">
        <f t="shared" si="273"/>
        <v>-2.539481068097101E-5</v>
      </c>
      <c r="DH280" s="69"/>
      <c r="DI280" s="3">
        <f t="shared" si="302"/>
        <v>45040</v>
      </c>
      <c r="DJ280" s="2">
        <f t="shared" si="303"/>
        <v>4.0089912892556256E-2</v>
      </c>
      <c r="DK280" s="2">
        <f t="shared" si="304"/>
        <v>2.37778330131353E-2</v>
      </c>
      <c r="DL280" s="2" t="e">
        <f>NA()</f>
        <v>#N/A</v>
      </c>
      <c r="DM280" s="2">
        <f t="shared" si="305"/>
        <v>1.5295727537683728E-2</v>
      </c>
      <c r="DO280" s="2">
        <f t="shared" si="286"/>
        <v>1.2419841840891305E-2</v>
      </c>
      <c r="DP280" s="72">
        <f t="shared" si="287"/>
        <v>-2.539481068097101E-5</v>
      </c>
      <c r="DQ280" s="72">
        <v>1.0999999999999999E-2</v>
      </c>
      <c r="DR280" s="72">
        <f t="shared" si="292"/>
        <v>-2.2491664633841597E-5</v>
      </c>
      <c r="DS280" s="2" cm="1">
        <f t="array" ref="DS280">PRODUCT($DR$68:DR280+1)-1</f>
        <v>1.0360537310315721E-2</v>
      </c>
      <c r="DT280" s="2" cm="1">
        <f t="array" ref="DT280">PRODUCT($DP$68:DP280+1)-1</f>
        <v>1.1907263499783882E-2</v>
      </c>
      <c r="DU280" s="72">
        <f>DS280-MAX($DS$68:DS280)</f>
        <v>-2.272520149215751E-5</v>
      </c>
    </row>
    <row r="281" spans="1:125" x14ac:dyDescent="0.3">
      <c r="A281" s="3" t="e">
        <f t="shared" si="293"/>
        <v>#N/A</v>
      </c>
      <c r="B281" s="47" t="e">
        <f>NA()</f>
        <v>#N/A</v>
      </c>
      <c r="C281" s="2" t="e">
        <f>VLOOKUP(C$1,EMD_Returns!$B:$XFD,MATCH('Headline Attribution'!$B281,EMD_Returns!$8:$8,0)-1,FALSE)/100</f>
        <v>#N/A</v>
      </c>
      <c r="D281" s="2" t="e">
        <f>VLOOKUP(D$1,EMD_Returns!$B:$XFD,MATCH('Headline Attribution'!$B281,EMD_Returns!$8:$8,0)-1,FALSE)/100</f>
        <v>#N/A</v>
      </c>
      <c r="E281" s="2" t="e">
        <f>VLOOKUP(E$1,EMD_Returns!$B:$XFD,MATCH('Headline Attribution'!$B281,EMD_Returns!$8:$8,0)-1,FALSE)/100</f>
        <v>#N/A</v>
      </c>
      <c r="F281" s="2" t="e">
        <f>VLOOKUP(F$1,EMD_Returns!$B:$XFD,MATCH('Headline Attribution'!$B281,EMD_Returns!$8:$8,0)-1,FALSE)/100</f>
        <v>#N/A</v>
      </c>
      <c r="G281" s="2"/>
      <c r="I281" s="9" t="e">
        <f t="shared" si="249"/>
        <v>#N/A</v>
      </c>
      <c r="J281" s="2" t="e">
        <f>VLOOKUP(J$1,EMD_Returns!$B:$XFD,MATCH('Headline Attribution'!$B281,EMD_Returns!$8:$8,0)-1,FALSE)/100</f>
        <v>#N/A</v>
      </c>
      <c r="K281" s="85" t="e">
        <f>VLOOKUP(K$1,EMD_Returns!$B:$XFD,MATCH('Headline Attribution'!$B281,EMD_Returns!$32:$32,0)-1,FALSE)/100</f>
        <v>#N/A</v>
      </c>
      <c r="L281" s="2">
        <f t="shared" si="294"/>
        <v>0</v>
      </c>
      <c r="M281" s="2" t="e">
        <f t="shared" si="295"/>
        <v>#N/A</v>
      </c>
      <c r="N281" s="2" t="e">
        <f t="shared" si="296"/>
        <v>#N/A</v>
      </c>
      <c r="O281" s="2" t="e">
        <f t="array" ref="O281">(PRODUCT($J$2:J281+1))-1</f>
        <v>#N/A</v>
      </c>
      <c r="P281" s="2" t="e">
        <f t="array" ref="P281">(PRODUCT($K$2:K281+1))-1</f>
        <v>#N/A</v>
      </c>
      <c r="Q281" s="69" t="e">
        <f t="shared" si="297"/>
        <v>#N/A</v>
      </c>
      <c r="R281" s="69" t="e">
        <f t="shared" si="298"/>
        <v>#N/A</v>
      </c>
      <c r="T281" s="3" t="e">
        <f t="shared" si="250"/>
        <v>#N/A</v>
      </c>
      <c r="U281" s="70" t="e">
        <f>VLOOKUP(U$1,Market_Values!B:XFD,MATCH('Headline Attribution'!$B281,EMD_Returns!$8:$8,0)-1,FALSE)</f>
        <v>#N/A</v>
      </c>
      <c r="V281" s="70" t="e">
        <f>VLOOKUP(V$1,Market_Values!$B:$XFD,MATCH('Headline Attribution'!$B281,EMD_Returns!$8:$8,0)-1,FALSE)</f>
        <v>#N/A</v>
      </c>
      <c r="W281" s="70" t="e">
        <f>VLOOKUP(W$1,Market_Values!$B:$XFD,MATCH('Headline Attribution'!$B281,EMD_Returns!$8:$8,0)-1,FALSE)</f>
        <v>#N/A</v>
      </c>
      <c r="X281" s="70" t="e">
        <f>VLOOKUP(X$1,Market_Values!$B:$XFD,MATCH('Headline Attribution'!$B281,EMD_Returns!$8:$8,0)-1,FALSE)</f>
        <v>#N/A</v>
      </c>
      <c r="Y281" s="70"/>
      <c r="Z281" s="71"/>
      <c r="AA281" s="3" t="e">
        <f t="shared" si="251"/>
        <v>#N/A</v>
      </c>
      <c r="AB281" s="72" t="e">
        <f t="shared" si="274"/>
        <v>#N/A</v>
      </c>
      <c r="AC281" s="72" t="e">
        <f t="shared" si="275"/>
        <v>#N/A</v>
      </c>
      <c r="AD281" s="72" t="e">
        <f t="shared" si="276"/>
        <v>#N/A</v>
      </c>
      <c r="AE281" s="72" t="e">
        <f t="shared" si="277"/>
        <v>#N/A</v>
      </c>
      <c r="AF281" s="72"/>
      <c r="AG281" s="2"/>
      <c r="AH281" s="9" t="e">
        <f t="shared" si="252"/>
        <v>#N/A</v>
      </c>
      <c r="AI281" s="2" t="e">
        <f t="array" ref="AI281">PRODUCT(AB$2:AB281+1)-1</f>
        <v>#N/A</v>
      </c>
      <c r="AJ281" s="2" t="e">
        <f t="array" ref="AJ281">PRODUCT($AC$2:AC281+1)-1</f>
        <v>#N/A</v>
      </c>
      <c r="AK281" s="2" t="e" cm="1">
        <f t="array" ref="AK281">PRODUCT($AD$119:AD281+1)-1</f>
        <v>#N/A</v>
      </c>
      <c r="AL281" s="2" t="e">
        <f t="array" ref="AL281">PRODUCT(AE$2:AE281+1)-1</f>
        <v>#N/A</v>
      </c>
      <c r="AM281" s="2"/>
      <c r="AN281" s="2"/>
      <c r="AO281" s="3" t="e">
        <f t="shared" si="253"/>
        <v>#N/A</v>
      </c>
      <c r="AP281" s="2" t="e">
        <f t="shared" si="278"/>
        <v>#N/A</v>
      </c>
      <c r="AQ281" s="2">
        <f t="shared" si="254"/>
        <v>0</v>
      </c>
      <c r="AR281" s="2" t="e">
        <f t="shared" si="279"/>
        <v>#N/A</v>
      </c>
      <c r="AS281" s="2" t="e">
        <f t="shared" si="299"/>
        <v>#N/A</v>
      </c>
      <c r="AT281" s="2" t="e">
        <f t="array" ref="AT281">PRODUCT($AP$2:AP281+1)-1</f>
        <v>#N/A</v>
      </c>
      <c r="AU281" s="2" t="e">
        <f t="shared" si="255"/>
        <v>#N/A</v>
      </c>
      <c r="AV281" s="69" t="e">
        <f t="shared" si="300"/>
        <v>#N/A</v>
      </c>
      <c r="AW281" s="69" t="e">
        <f t="shared" si="256"/>
        <v>#N/A</v>
      </c>
      <c r="AX281" s="2"/>
      <c r="AY281" s="2" t="e">
        <f t="shared" si="288"/>
        <v>#N/A</v>
      </c>
      <c r="AZ281" s="2" t="e">
        <f t="shared" si="289"/>
        <v>#N/A</v>
      </c>
      <c r="BA281" s="2" t="e">
        <f t="shared" si="301"/>
        <v>#N/A</v>
      </c>
      <c r="BB281" s="2" t="e">
        <f t="shared" si="290"/>
        <v>#N/A</v>
      </c>
      <c r="BC281" s="2"/>
      <c r="BD281" s="78" t="e">
        <f t="shared" si="257"/>
        <v>#N/A</v>
      </c>
      <c r="BE281" s="2" t="e">
        <f t="shared" si="291"/>
        <v>#N/A</v>
      </c>
      <c r="BF281" s="72" t="e">
        <f t="shared" si="280"/>
        <v>#N/A</v>
      </c>
      <c r="BG281" s="2" t="e" cm="1">
        <f t="array" ref="BG281">(PRODUCT(BF$2:BF281+1))-1</f>
        <v>#N/A</v>
      </c>
      <c r="BH281" s="72" t="e">
        <f t="shared" si="281"/>
        <v>#N/A</v>
      </c>
      <c r="BI281" s="73" t="e">
        <f t="shared" si="282"/>
        <v>#N/A</v>
      </c>
      <c r="BJ281" s="74" t="e">
        <f>SUM($BI$2:BI281)</f>
        <v>#N/A</v>
      </c>
      <c r="BK281" s="72" t="e">
        <f t="shared" si="258"/>
        <v>#N/A</v>
      </c>
      <c r="BL281" s="2" t="e">
        <f>SUM($BK$2:BK281)</f>
        <v>#N/A</v>
      </c>
      <c r="BM281" s="2"/>
      <c r="BN281" s="79" t="e">
        <f t="shared" si="259"/>
        <v>#N/A</v>
      </c>
      <c r="BO281" s="2" t="e">
        <f t="array" ref="BO281">(PRODUCT(AB$2:AB281+1)-1)-(PRODUCT($K$2:$K281+1)-1)</f>
        <v>#N/A</v>
      </c>
      <c r="BP281" s="2" t="e">
        <f t="array" ref="BP281">AJ281-(PRODUCT($K$2:K281+1)-1)</f>
        <v>#N/A</v>
      </c>
      <c r="BQ281" s="2" t="e" cm="1">
        <f t="array" ref="BQ281">AK281-(PRODUCT($L$2:L281+1)-1)</f>
        <v>#N/A</v>
      </c>
      <c r="BR281" s="2" t="e">
        <f t="array" ref="BR281">(PRODUCT(AE$2:AE281+1)-1)-(PRODUCT($K$2:$K281+1)-1)</f>
        <v>#N/A</v>
      </c>
      <c r="BS281" s="2"/>
      <c r="BT281" s="3" t="e">
        <f t="shared" si="260"/>
        <v>#N/A</v>
      </c>
      <c r="BU281" s="2" t="e">
        <f t="shared" si="261"/>
        <v>#N/A</v>
      </c>
      <c r="BV281" s="2" t="e">
        <f t="shared" si="262"/>
        <v>#N/A</v>
      </c>
      <c r="BW281" s="2" t="e" cm="1">
        <f t="array" ref="BW281">PRODUCT($BU$2:BU281+1)-1</f>
        <v>#N/A</v>
      </c>
      <c r="BX281" s="2" t="e">
        <f t="array" ref="BX281">BW281-(PRODUCT($K$2:K281+1)-1)</f>
        <v>#N/A</v>
      </c>
      <c r="BY281" s="2" t="e">
        <f t="shared" si="263"/>
        <v>#N/A</v>
      </c>
      <c r="BZ281" s="2"/>
      <c r="CC281" s="3">
        <v>45041</v>
      </c>
      <c r="CD281" s="2">
        <v>-8.0749273007011402E-3</v>
      </c>
      <c r="CE281" s="2">
        <v>-8.4924026572316107E-3</v>
      </c>
      <c r="CF281" s="2" t="e">
        <f>NA()</f>
        <v>#N/A</v>
      </c>
      <c r="CG281" s="2">
        <v>-1.0784714584289857E-2</v>
      </c>
      <c r="CH281" s="2">
        <v>-1.1301694609117452E-2</v>
      </c>
      <c r="CJ281" s="9">
        <f t="shared" si="264"/>
        <v>45041</v>
      </c>
      <c r="CK281" s="2">
        <f t="array" ref="CK281">PRODUCT(CD$2:CD281+1)-1</f>
        <v>1.8539521963520267E-2</v>
      </c>
      <c r="CL281" s="2">
        <f t="array" ref="CL281">PRODUCT(CE$2:CE281+1)-1</f>
        <v>2.3745873024142661E-2</v>
      </c>
      <c r="CM281" s="2"/>
      <c r="CN281" s="2">
        <f t="array" ref="CN281">PRODUCT(CG$2:CG281+1)-1</f>
        <v>-4.4533342109837171E-2</v>
      </c>
      <c r="CO281" s="2">
        <f t="array" ref="CO281">PRODUCT(CH$2:CH281+1)-1</f>
        <v>-6.445429850781681E-2</v>
      </c>
      <c r="CQ281" s="9">
        <f t="shared" si="265"/>
        <v>45041</v>
      </c>
      <c r="CR281" s="72">
        <f t="shared" si="266"/>
        <v>8.2993820471337076E-2</v>
      </c>
      <c r="CS281" s="72">
        <f t="shared" si="267"/>
        <v>8.820017153195947E-2</v>
      </c>
      <c r="CT281" s="72"/>
      <c r="CU281" s="72">
        <f t="shared" si="268"/>
        <v>1.9920956397979639E-2</v>
      </c>
      <c r="CV281" s="72"/>
      <c r="CW281" s="3">
        <f t="shared" si="269"/>
        <v>45041</v>
      </c>
      <c r="CX281" s="75">
        <f t="shared" si="283"/>
        <v>95.202106323050984</v>
      </c>
      <c r="CY281" s="75">
        <f t="shared" si="284"/>
        <v>93.142956420226213</v>
      </c>
      <c r="CZ281" s="75">
        <f t="shared" si="285"/>
        <v>102.21074140435769</v>
      </c>
      <c r="DA281" s="72">
        <f>(CZ281/MAX($CZ$2:CZ281))-1</f>
        <v>0</v>
      </c>
      <c r="DC281" s="3">
        <f t="shared" si="270"/>
        <v>45041</v>
      </c>
      <c r="DD281" s="2">
        <f t="shared" si="271"/>
        <v>3.2267673084163118E-3</v>
      </c>
      <c r="DE281" s="2">
        <f t="shared" si="272"/>
        <v>2.8092919518858412E-3</v>
      </c>
      <c r="DF281" s="2" t="e">
        <f>NA()</f>
        <v>#N/A</v>
      </c>
      <c r="DG281" s="2">
        <f t="shared" si="273"/>
        <v>5.1698002482759506E-4</v>
      </c>
      <c r="DH281" s="69"/>
      <c r="DI281" s="3">
        <f t="shared" si="302"/>
        <v>45041</v>
      </c>
      <c r="DJ281" s="2">
        <f t="shared" si="303"/>
        <v>3.0884089539298186E-2</v>
      </c>
      <c r="DK281" s="2">
        <f t="shared" si="304"/>
        <v>2.4911866832441291E-2</v>
      </c>
      <c r="DL281" s="2" t="e">
        <f>NA()</f>
        <v>#N/A</v>
      </c>
      <c r="DM281" s="2">
        <f t="shared" si="305"/>
        <v>1.3228306592679625E-2</v>
      </c>
      <c r="DO281" s="2">
        <f t="shared" si="286"/>
        <v>1.2369026473516365E-2</v>
      </c>
      <c r="DP281" s="72">
        <f t="shared" si="287"/>
        <v>5.1698002482759506E-4</v>
      </c>
      <c r="DQ281" s="72">
        <v>1.0999999999999999E-2</v>
      </c>
      <c r="DR281" s="72">
        <f t="shared" si="292"/>
        <v>4.5975973010322632E-4</v>
      </c>
      <c r="DS281" s="2" cm="1">
        <f t="array" ref="DS281">PRODUCT($DR$68:DR281+1)-1</f>
        <v>1.0825060398256481E-2</v>
      </c>
      <c r="DT281" s="2" cm="1">
        <f t="array" ref="DT281">PRODUCT($DP$68:DP281+1)-1</f>
        <v>1.2430399341991416E-2</v>
      </c>
      <c r="DU281" s="72">
        <f>DS281-MAX($DS$68:DS281)</f>
        <v>0</v>
      </c>
    </row>
    <row r="282" spans="1:125" x14ac:dyDescent="0.3">
      <c r="A282" s="3" t="e">
        <f t="shared" si="293"/>
        <v>#N/A</v>
      </c>
      <c r="B282" s="47" t="e">
        <f>NA()</f>
        <v>#N/A</v>
      </c>
      <c r="C282" s="2" t="e">
        <f>VLOOKUP(C$1,EMD_Returns!$B:$XFD,MATCH('Headline Attribution'!$B282,EMD_Returns!$8:$8,0)-1,FALSE)/100</f>
        <v>#N/A</v>
      </c>
      <c r="D282" s="2" t="e">
        <f>VLOOKUP(D$1,EMD_Returns!$B:$XFD,MATCH('Headline Attribution'!$B282,EMD_Returns!$8:$8,0)-1,FALSE)/100</f>
        <v>#N/A</v>
      </c>
      <c r="E282" s="2" t="e">
        <f>VLOOKUP(E$1,EMD_Returns!$B:$XFD,MATCH('Headline Attribution'!$B282,EMD_Returns!$8:$8,0)-1,FALSE)/100</f>
        <v>#N/A</v>
      </c>
      <c r="F282" s="2" t="e">
        <f>VLOOKUP(F$1,EMD_Returns!$B:$XFD,MATCH('Headline Attribution'!$B282,EMD_Returns!$8:$8,0)-1,FALSE)/100</f>
        <v>#N/A</v>
      </c>
      <c r="G282" s="2"/>
      <c r="I282" s="9" t="e">
        <f t="shared" si="249"/>
        <v>#N/A</v>
      </c>
      <c r="J282" s="2" t="e">
        <f>VLOOKUP(J$1,EMD_Returns!$B:$XFD,MATCH('Headline Attribution'!$B282,EMD_Returns!$8:$8,0)-1,FALSE)/100</f>
        <v>#N/A</v>
      </c>
      <c r="K282" s="85" t="e">
        <f>VLOOKUP(K$1,EMD_Returns!$B:$XFD,MATCH('Headline Attribution'!$B282,EMD_Returns!$32:$32,0)-1,FALSE)/100</f>
        <v>#N/A</v>
      </c>
      <c r="L282" s="2">
        <f t="shared" si="294"/>
        <v>0</v>
      </c>
      <c r="M282" s="2" t="e">
        <f t="shared" si="295"/>
        <v>#N/A</v>
      </c>
      <c r="N282" s="2" t="e">
        <f t="shared" si="296"/>
        <v>#N/A</v>
      </c>
      <c r="O282" s="2" t="e">
        <f t="array" ref="O282">(PRODUCT($J$2:J282+1))-1</f>
        <v>#N/A</v>
      </c>
      <c r="P282" s="2" t="e">
        <f t="array" ref="P282">(PRODUCT($K$2:K282+1))-1</f>
        <v>#N/A</v>
      </c>
      <c r="Q282" s="69" t="e">
        <f t="shared" si="297"/>
        <v>#N/A</v>
      </c>
      <c r="R282" s="69" t="e">
        <f t="shared" si="298"/>
        <v>#N/A</v>
      </c>
      <c r="T282" s="3" t="e">
        <f t="shared" si="250"/>
        <v>#N/A</v>
      </c>
      <c r="U282" s="70" t="e">
        <f>VLOOKUP(U$1,Market_Values!B:XFD,MATCH('Headline Attribution'!$B282,EMD_Returns!$8:$8,0)-1,FALSE)</f>
        <v>#N/A</v>
      </c>
      <c r="V282" s="70" t="e">
        <f>VLOOKUP(V$1,Market_Values!$B:$XFD,MATCH('Headline Attribution'!$B282,EMD_Returns!$8:$8,0)-1,FALSE)</f>
        <v>#N/A</v>
      </c>
      <c r="W282" s="70" t="e">
        <f>VLOOKUP(W$1,Market_Values!$B:$XFD,MATCH('Headline Attribution'!$B282,EMD_Returns!$8:$8,0)-1,FALSE)</f>
        <v>#N/A</v>
      </c>
      <c r="X282" s="70" t="e">
        <f>VLOOKUP(X$1,Market_Values!$B:$XFD,MATCH('Headline Attribution'!$B282,EMD_Returns!$8:$8,0)-1,FALSE)</f>
        <v>#N/A</v>
      </c>
      <c r="Y282" s="70"/>
      <c r="Z282" s="71"/>
      <c r="AA282" s="3" t="e">
        <f t="shared" si="251"/>
        <v>#N/A</v>
      </c>
      <c r="AB282" s="72" t="e">
        <f t="shared" si="274"/>
        <v>#N/A</v>
      </c>
      <c r="AC282" s="72" t="e">
        <f t="shared" si="275"/>
        <v>#N/A</v>
      </c>
      <c r="AD282" s="72" t="e">
        <f t="shared" si="276"/>
        <v>#N/A</v>
      </c>
      <c r="AE282" s="72" t="e">
        <f t="shared" si="277"/>
        <v>#N/A</v>
      </c>
      <c r="AF282" s="72"/>
      <c r="AG282" s="2"/>
      <c r="AH282" s="9" t="e">
        <f t="shared" si="252"/>
        <v>#N/A</v>
      </c>
      <c r="AI282" s="2" t="e">
        <f t="array" ref="AI282">PRODUCT(AB$2:AB282+1)-1</f>
        <v>#N/A</v>
      </c>
      <c r="AJ282" s="2" t="e">
        <f t="array" ref="AJ282">PRODUCT($AC$2:AC282+1)-1</f>
        <v>#N/A</v>
      </c>
      <c r="AK282" s="2" t="e" cm="1">
        <f t="array" ref="AK282">PRODUCT($AD$119:AD282+1)-1</f>
        <v>#N/A</v>
      </c>
      <c r="AL282" s="2" t="e">
        <f t="array" ref="AL282">PRODUCT(AE$2:AE282+1)-1</f>
        <v>#N/A</v>
      </c>
      <c r="AM282" s="2"/>
      <c r="AN282" s="2"/>
      <c r="AO282" s="3" t="e">
        <f t="shared" si="253"/>
        <v>#N/A</v>
      </c>
      <c r="AP282" s="2" t="e">
        <f t="shared" si="278"/>
        <v>#N/A</v>
      </c>
      <c r="AQ282" s="2">
        <f t="shared" si="254"/>
        <v>0</v>
      </c>
      <c r="AR282" s="2" t="e">
        <f t="shared" si="279"/>
        <v>#N/A</v>
      </c>
      <c r="AS282" s="2" t="e">
        <f t="shared" si="299"/>
        <v>#N/A</v>
      </c>
      <c r="AT282" s="2" t="e">
        <f t="array" ref="AT282">PRODUCT($AP$2:AP282+1)-1</f>
        <v>#N/A</v>
      </c>
      <c r="AU282" s="2" t="e">
        <f t="shared" si="255"/>
        <v>#N/A</v>
      </c>
      <c r="AV282" s="69" t="e">
        <f t="shared" si="300"/>
        <v>#N/A</v>
      </c>
      <c r="AW282" s="69" t="e">
        <f t="shared" si="256"/>
        <v>#N/A</v>
      </c>
      <c r="AX282" s="2"/>
      <c r="AY282" s="2" t="e">
        <f t="shared" si="288"/>
        <v>#N/A</v>
      </c>
      <c r="AZ282" s="2" t="e">
        <f t="shared" si="289"/>
        <v>#N/A</v>
      </c>
      <c r="BA282" s="2" t="e">
        <f t="shared" si="301"/>
        <v>#N/A</v>
      </c>
      <c r="BB282" s="2" t="e">
        <f t="shared" si="290"/>
        <v>#N/A</v>
      </c>
      <c r="BC282" s="2"/>
      <c r="BD282" s="78" t="e">
        <f t="shared" si="257"/>
        <v>#N/A</v>
      </c>
      <c r="BE282" s="2" t="e">
        <f t="shared" si="291"/>
        <v>#N/A</v>
      </c>
      <c r="BF282" s="72" t="e">
        <f t="shared" si="280"/>
        <v>#N/A</v>
      </c>
      <c r="BG282" s="2" t="e" cm="1">
        <f t="array" ref="BG282">(PRODUCT(BF$2:BF282+1))-1</f>
        <v>#N/A</v>
      </c>
      <c r="BH282" s="72" t="e">
        <f t="shared" si="281"/>
        <v>#N/A</v>
      </c>
      <c r="BI282" s="73" t="e">
        <f t="shared" si="282"/>
        <v>#N/A</v>
      </c>
      <c r="BJ282" s="74" t="e">
        <f>SUM($BI$2:BI282)</f>
        <v>#N/A</v>
      </c>
      <c r="BK282" s="72" t="e">
        <f t="shared" si="258"/>
        <v>#N/A</v>
      </c>
      <c r="BL282" s="2" t="e">
        <f>SUM($BK$2:BK282)</f>
        <v>#N/A</v>
      </c>
      <c r="BM282" s="2"/>
      <c r="BN282" s="79" t="e">
        <f t="shared" si="259"/>
        <v>#N/A</v>
      </c>
      <c r="BO282" s="2" t="e">
        <f t="array" ref="BO282">(PRODUCT(AB$2:AB282+1)-1)-(PRODUCT($K$2:$K282+1)-1)</f>
        <v>#N/A</v>
      </c>
      <c r="BP282" s="2" t="e">
        <f t="array" ref="BP282">AJ282-(PRODUCT($K$2:K282+1)-1)</f>
        <v>#N/A</v>
      </c>
      <c r="BQ282" s="2" t="e" cm="1">
        <f t="array" ref="BQ282">AK282-(PRODUCT($L$2:L282+1)-1)</f>
        <v>#N/A</v>
      </c>
      <c r="BR282" s="2" t="e">
        <f t="array" ref="BR282">(PRODUCT(AE$2:AE282+1)-1)-(PRODUCT($K$2:$K282+1)-1)</f>
        <v>#N/A</v>
      </c>
      <c r="BS282" s="2"/>
      <c r="BT282" s="3" t="e">
        <f t="shared" si="260"/>
        <v>#N/A</v>
      </c>
      <c r="BU282" s="2" t="e">
        <f t="shared" si="261"/>
        <v>#N/A</v>
      </c>
      <c r="BV282" s="2" t="e">
        <f t="shared" si="262"/>
        <v>#N/A</v>
      </c>
      <c r="BW282" s="2" t="e" cm="1">
        <f t="array" ref="BW282">PRODUCT($BU$2:BU282+1)-1</f>
        <v>#N/A</v>
      </c>
      <c r="BX282" s="2" t="e">
        <f t="array" ref="BX282">BW282-(PRODUCT($K$2:K282+1)-1)</f>
        <v>#N/A</v>
      </c>
      <c r="BY282" s="2" t="e">
        <f t="shared" si="263"/>
        <v>#N/A</v>
      </c>
      <c r="BZ282" s="2"/>
      <c r="CC282" s="3">
        <v>45042</v>
      </c>
      <c r="CD282" s="2">
        <v>-8.0340617755900699E-3</v>
      </c>
      <c r="CE282" s="2">
        <v>-4.4142771191860702E-3</v>
      </c>
      <c r="CF282" s="2" t="e">
        <f>NA()</f>
        <v>#N/A</v>
      </c>
      <c r="CG282" s="2">
        <v>-5.8608836047769472E-3</v>
      </c>
      <c r="CH282" s="2">
        <v>-4.8020147583660577E-3</v>
      </c>
      <c r="CJ282" s="9">
        <f t="shared" si="264"/>
        <v>45042</v>
      </c>
      <c r="CK282" s="2">
        <f t="array" ref="CK282">PRODUCT(CD$2:CD282+1)-1</f>
        <v>1.0356512523185257E-2</v>
      </c>
      <c r="CL282" s="2">
        <f t="array" ref="CL282">PRODUCT(CE$2:CE282+1)-1</f>
        <v>1.9226775040991129E-2</v>
      </c>
      <c r="CM282" s="2"/>
      <c r="CN282" s="2">
        <f t="array" ref="CN282">PRODUCT(CG$2:CG282+1)-1</f>
        <v>-5.0133220979976745E-2</v>
      </c>
      <c r="CO282" s="2">
        <f t="array" ref="CO282">PRODUCT(CH$2:CH282+1)-1</f>
        <v>-6.8946802773508176E-2</v>
      </c>
      <c r="CQ282" s="9">
        <f t="shared" si="265"/>
        <v>45042</v>
      </c>
      <c r="CR282" s="72">
        <f t="shared" si="266"/>
        <v>7.9303315296693433E-2</v>
      </c>
      <c r="CS282" s="72">
        <f t="shared" si="267"/>
        <v>8.8173577814499304E-2</v>
      </c>
      <c r="CT282" s="72"/>
      <c r="CU282" s="72">
        <f t="shared" si="268"/>
        <v>1.8813581793531431E-2</v>
      </c>
      <c r="CV282" s="72"/>
      <c r="CW282" s="3">
        <f t="shared" si="269"/>
        <v>45042</v>
      </c>
      <c r="CX282" s="75">
        <f t="shared" si="283"/>
        <v>94.644137858961983</v>
      </c>
      <c r="CY282" s="75">
        <f t="shared" si="284"/>
        <v>92.695682568858444</v>
      </c>
      <c r="CZ282" s="75">
        <f t="shared" si="285"/>
        <v>102.10199141546441</v>
      </c>
      <c r="DA282" s="72">
        <f>(CZ282/MAX($CZ$2:CZ282))-1</f>
        <v>-1.0639780848771263E-3</v>
      </c>
      <c r="DC282" s="3">
        <f t="shared" si="270"/>
        <v>45042</v>
      </c>
      <c r="DD282" s="2">
        <f t="shared" si="271"/>
        <v>-3.2320470172240122E-3</v>
      </c>
      <c r="DE282" s="2">
        <f t="shared" si="272"/>
        <v>3.8773763917998756E-4</v>
      </c>
      <c r="DF282" s="2" t="e">
        <f>NA()</f>
        <v>#N/A</v>
      </c>
      <c r="DG282" s="2">
        <f t="shared" si="273"/>
        <v>-1.0588688464108894E-3</v>
      </c>
      <c r="DH282" s="69"/>
      <c r="DI282" s="3">
        <f t="shared" si="302"/>
        <v>45042</v>
      </c>
      <c r="DJ282" s="2">
        <f t="shared" si="303"/>
        <v>3.4104595294457751E-2</v>
      </c>
      <c r="DK282" s="2">
        <f t="shared" si="304"/>
        <v>2.4740113999978622E-2</v>
      </c>
      <c r="DL282" s="2" t="e">
        <f>NA()</f>
        <v>#N/A</v>
      </c>
      <c r="DM282" s="2">
        <f t="shared" si="305"/>
        <v>1.3823503769207032E-2</v>
      </c>
      <c r="DO282" s="2">
        <f t="shared" si="286"/>
        <v>1.2485425571090392E-2</v>
      </c>
      <c r="DP282" s="72">
        <f t="shared" si="287"/>
        <v>-1.0588688464108894E-3</v>
      </c>
      <c r="DQ282" s="72">
        <v>1.0999999999999999E-2</v>
      </c>
      <c r="DR282" s="72">
        <f t="shared" si="292"/>
        <v>-9.3289229463586198E-4</v>
      </c>
      <c r="DS282" s="2" cm="1">
        <f t="array" ref="DS282">PRODUCT($DR$68:DR282+1)-1</f>
        <v>9.8820694881860405E-3</v>
      </c>
      <c r="DT282" s="2" cm="1">
        <f t="array" ref="DT282">PRODUCT($DP$68:DP282+1)-1</f>
        <v>1.1358368332968771E-2</v>
      </c>
      <c r="DU282" s="72">
        <f>DS282-MAX($DS$68:DS282)</f>
        <v>-9.4299091007044034E-4</v>
      </c>
    </row>
    <row r="283" spans="1:125" x14ac:dyDescent="0.3">
      <c r="A283" s="3" t="e">
        <f t="shared" si="293"/>
        <v>#N/A</v>
      </c>
      <c r="B283" s="47" t="e">
        <f>NA()</f>
        <v>#N/A</v>
      </c>
      <c r="C283" s="2" t="e">
        <f>VLOOKUP(C$1,EMD_Returns!$B:$XFD,MATCH('Headline Attribution'!$B283,EMD_Returns!$8:$8,0)-1,FALSE)/100</f>
        <v>#N/A</v>
      </c>
      <c r="D283" s="2" t="e">
        <f>VLOOKUP(D$1,EMD_Returns!$B:$XFD,MATCH('Headline Attribution'!$B283,EMD_Returns!$8:$8,0)-1,FALSE)/100</f>
        <v>#N/A</v>
      </c>
      <c r="E283" s="2" t="e">
        <f>VLOOKUP(E$1,EMD_Returns!$B:$XFD,MATCH('Headline Attribution'!$B283,EMD_Returns!$8:$8,0)-1,FALSE)/100</f>
        <v>#N/A</v>
      </c>
      <c r="F283" s="2" t="e">
        <f>VLOOKUP(F$1,EMD_Returns!$B:$XFD,MATCH('Headline Attribution'!$B283,EMD_Returns!$8:$8,0)-1,FALSE)/100</f>
        <v>#N/A</v>
      </c>
      <c r="G283" s="2"/>
      <c r="I283" s="9" t="e">
        <f t="shared" si="249"/>
        <v>#N/A</v>
      </c>
      <c r="J283" s="2" t="e">
        <f>VLOOKUP(J$1,EMD_Returns!$B:$XFD,MATCH('Headline Attribution'!$B283,EMD_Returns!$8:$8,0)-1,FALSE)/100</f>
        <v>#N/A</v>
      </c>
      <c r="K283" s="85" t="e">
        <f>VLOOKUP(K$1,EMD_Returns!$B:$XFD,MATCH('Headline Attribution'!$B283,EMD_Returns!$32:$32,0)-1,FALSE)/100</f>
        <v>#N/A</v>
      </c>
      <c r="L283" s="2">
        <f t="shared" si="294"/>
        <v>0</v>
      </c>
      <c r="M283" s="2" t="e">
        <f t="shared" si="295"/>
        <v>#N/A</v>
      </c>
      <c r="N283" s="2" t="e">
        <f t="shared" si="296"/>
        <v>#N/A</v>
      </c>
      <c r="O283" s="2" t="e">
        <f t="array" ref="O283">(PRODUCT($J$2:J283+1))-1</f>
        <v>#N/A</v>
      </c>
      <c r="P283" s="2" t="e">
        <f t="array" ref="P283">(PRODUCT($K$2:K283+1))-1</f>
        <v>#N/A</v>
      </c>
      <c r="Q283" s="69" t="e">
        <f t="shared" si="297"/>
        <v>#N/A</v>
      </c>
      <c r="R283" s="69" t="e">
        <f t="shared" si="298"/>
        <v>#N/A</v>
      </c>
      <c r="T283" s="3" t="e">
        <f t="shared" si="250"/>
        <v>#N/A</v>
      </c>
      <c r="U283" s="70" t="e">
        <f>VLOOKUP(U$1,Market_Values!B:XFD,MATCH('Headline Attribution'!$B283,EMD_Returns!$8:$8,0)-1,FALSE)</f>
        <v>#N/A</v>
      </c>
      <c r="V283" s="70" t="e">
        <f>VLOOKUP(V$1,Market_Values!$B:$XFD,MATCH('Headline Attribution'!$B283,EMD_Returns!$8:$8,0)-1,FALSE)</f>
        <v>#N/A</v>
      </c>
      <c r="W283" s="70" t="e">
        <f>VLOOKUP(W$1,Market_Values!$B:$XFD,MATCH('Headline Attribution'!$B283,EMD_Returns!$8:$8,0)-1,FALSE)</f>
        <v>#N/A</v>
      </c>
      <c r="X283" s="70" t="e">
        <f>VLOOKUP(X$1,Market_Values!$B:$XFD,MATCH('Headline Attribution'!$B283,EMD_Returns!$8:$8,0)-1,FALSE)</f>
        <v>#N/A</v>
      </c>
      <c r="Y283" s="70"/>
      <c r="Z283" s="71"/>
      <c r="AA283" s="3" t="e">
        <f t="shared" si="251"/>
        <v>#N/A</v>
      </c>
      <c r="AB283" s="72" t="e">
        <f t="shared" si="274"/>
        <v>#N/A</v>
      </c>
      <c r="AC283" s="72" t="e">
        <f t="shared" si="275"/>
        <v>#N/A</v>
      </c>
      <c r="AD283" s="72" t="e">
        <f t="shared" si="276"/>
        <v>#N/A</v>
      </c>
      <c r="AE283" s="72" t="e">
        <f t="shared" si="277"/>
        <v>#N/A</v>
      </c>
      <c r="AF283" s="72"/>
      <c r="AG283" s="2"/>
      <c r="AH283" s="9" t="e">
        <f t="shared" si="252"/>
        <v>#N/A</v>
      </c>
      <c r="AI283" s="2" t="e">
        <f t="array" ref="AI283">PRODUCT(AB$2:AB283+1)-1</f>
        <v>#N/A</v>
      </c>
      <c r="AJ283" s="2" t="e">
        <f t="array" ref="AJ283">PRODUCT($AC$2:AC283+1)-1</f>
        <v>#N/A</v>
      </c>
      <c r="AK283" s="2" t="e" cm="1">
        <f t="array" ref="AK283">PRODUCT($AD$119:AD283+1)-1</f>
        <v>#N/A</v>
      </c>
      <c r="AL283" s="2" t="e">
        <f t="array" ref="AL283">PRODUCT(AE$2:AE283+1)-1</f>
        <v>#N/A</v>
      </c>
      <c r="AM283" s="2"/>
      <c r="AN283" s="2"/>
      <c r="AO283" s="3" t="e">
        <f t="shared" si="253"/>
        <v>#N/A</v>
      </c>
      <c r="AP283" s="2" t="e">
        <f t="shared" si="278"/>
        <v>#N/A</v>
      </c>
      <c r="AQ283" s="2">
        <f t="shared" si="254"/>
        <v>0</v>
      </c>
      <c r="AR283" s="2" t="e">
        <f t="shared" si="279"/>
        <v>#N/A</v>
      </c>
      <c r="AS283" s="2" t="e">
        <f t="shared" si="299"/>
        <v>#N/A</v>
      </c>
      <c r="AT283" s="2" t="e">
        <f t="array" ref="AT283">PRODUCT($AP$2:AP283+1)-1</f>
        <v>#N/A</v>
      </c>
      <c r="AU283" s="2" t="e">
        <f t="shared" si="255"/>
        <v>#N/A</v>
      </c>
      <c r="AV283" s="69" t="e">
        <f t="shared" si="300"/>
        <v>#N/A</v>
      </c>
      <c r="AW283" s="69" t="e">
        <f t="shared" si="256"/>
        <v>#N/A</v>
      </c>
      <c r="AX283" s="2"/>
      <c r="AY283" s="2" t="e">
        <f t="shared" si="288"/>
        <v>#N/A</v>
      </c>
      <c r="AZ283" s="2" t="e">
        <f t="shared" si="289"/>
        <v>#N/A</v>
      </c>
      <c r="BA283" s="2" t="e">
        <f t="shared" si="301"/>
        <v>#N/A</v>
      </c>
      <c r="BB283" s="2" t="e">
        <f t="shared" si="290"/>
        <v>#N/A</v>
      </c>
      <c r="BC283" s="2"/>
      <c r="BD283" s="78" t="e">
        <f t="shared" si="257"/>
        <v>#N/A</v>
      </c>
      <c r="BE283" s="2" t="e">
        <f t="shared" si="291"/>
        <v>#N/A</v>
      </c>
      <c r="BF283" s="72" t="e">
        <f t="shared" si="280"/>
        <v>#N/A</v>
      </c>
      <c r="BG283" s="2" t="e" cm="1">
        <f t="array" ref="BG283">(PRODUCT(BF$2:BF283+1))-1</f>
        <v>#N/A</v>
      </c>
      <c r="BH283" s="72" t="e">
        <f t="shared" si="281"/>
        <v>#N/A</v>
      </c>
      <c r="BI283" s="73" t="e">
        <f t="shared" si="282"/>
        <v>#N/A</v>
      </c>
      <c r="BJ283" s="74" t="e">
        <f>SUM($BI$2:BI283)</f>
        <v>#N/A</v>
      </c>
      <c r="BK283" s="72" t="e">
        <f t="shared" si="258"/>
        <v>#N/A</v>
      </c>
      <c r="BL283" s="2" t="e">
        <f>SUM($BK$2:BK283)</f>
        <v>#N/A</v>
      </c>
      <c r="BM283" s="2"/>
      <c r="BN283" s="79" t="e">
        <f t="shared" si="259"/>
        <v>#N/A</v>
      </c>
      <c r="BO283" s="2" t="e">
        <f t="array" ref="BO283">(PRODUCT(AB$2:AB283+1)-1)-(PRODUCT($K$2:$K283+1)-1)</f>
        <v>#N/A</v>
      </c>
      <c r="BP283" s="2" t="e">
        <f t="array" ref="BP283">AJ283-(PRODUCT($K$2:K283+1)-1)</f>
        <v>#N/A</v>
      </c>
      <c r="BQ283" s="2" t="e" cm="1">
        <f t="array" ref="BQ283">AK283-(PRODUCT($L$2:L283+1)-1)</f>
        <v>#N/A</v>
      </c>
      <c r="BR283" s="2" t="e">
        <f t="array" ref="BR283">(PRODUCT(AE$2:AE283+1)-1)-(PRODUCT($K$2:$K283+1)-1)</f>
        <v>#N/A</v>
      </c>
      <c r="BS283" s="2"/>
      <c r="BT283" s="3" t="e">
        <f t="shared" si="260"/>
        <v>#N/A</v>
      </c>
      <c r="BU283" s="2" t="e">
        <f t="shared" si="261"/>
        <v>#N/A</v>
      </c>
      <c r="BV283" s="2" t="e">
        <f t="shared" si="262"/>
        <v>#N/A</v>
      </c>
      <c r="BW283" s="2" t="e" cm="1">
        <f t="array" ref="BW283">PRODUCT($BU$2:BU283+1)-1</f>
        <v>#N/A</v>
      </c>
      <c r="BX283" s="2" t="e">
        <f t="array" ref="BX283">BW283-(PRODUCT($K$2:K283+1)-1)</f>
        <v>#N/A</v>
      </c>
      <c r="BY283" s="2" t="e">
        <f t="shared" si="263"/>
        <v>#N/A</v>
      </c>
      <c r="BZ283" s="2"/>
      <c r="CC283" s="3">
        <v>45043</v>
      </c>
      <c r="CD283" s="2">
        <v>1.0942704292141101E-2</v>
      </c>
      <c r="CE283" s="2">
        <v>7.6748485981838997E-3</v>
      </c>
      <c r="CF283" s="2" t="e">
        <f>NA()</f>
        <v>#N/A</v>
      </c>
      <c r="CG283" s="2">
        <v>1.0175317163673477E-2</v>
      </c>
      <c r="CH283" s="2">
        <v>9.2635691948628196E-3</v>
      </c>
      <c r="CJ283" s="9">
        <f t="shared" si="264"/>
        <v>45043</v>
      </c>
      <c r="CK283" s="2">
        <f t="array" ref="CK283">PRODUCT(CD$2:CD283+1)-1</f>
        <v>2.1412545069365407E-2</v>
      </c>
      <c r="CL283" s="2">
        <f t="array" ref="CL283">PRODUCT(CE$2:CE283+1)-1</f>
        <v>2.7049186226645983E-2</v>
      </c>
      <c r="CM283" s="2"/>
      <c r="CN283" s="2">
        <f t="array" ref="CN283">PRODUCT(CG$2:CG283+1)-1</f>
        <v>-4.0468025240211203E-2</v>
      </c>
      <c r="CO283" s="2">
        <f t="array" ref="CO283">PRODUCT(CH$2:CH283+1)-1</f>
        <v>-6.0321927056902314E-2</v>
      </c>
      <c r="CQ283" s="9">
        <f t="shared" si="265"/>
        <v>45043</v>
      </c>
      <c r="CR283" s="72">
        <f t="shared" si="266"/>
        <v>8.1734472126267721E-2</v>
      </c>
      <c r="CS283" s="72">
        <f t="shared" si="267"/>
        <v>8.7371113283548296E-2</v>
      </c>
      <c r="CT283" s="72"/>
      <c r="CU283" s="72">
        <f t="shared" si="268"/>
        <v>1.9853901816691111E-2</v>
      </c>
      <c r="CV283" s="72"/>
      <c r="CW283" s="3">
        <f t="shared" si="269"/>
        <v>45043</v>
      </c>
      <c r="CX283" s="75">
        <f t="shared" si="283"/>
        <v>95.60717197935935</v>
      </c>
      <c r="CY283" s="75">
        <f t="shared" si="284"/>
        <v>93.554375438400101</v>
      </c>
      <c r="CZ283" s="75">
        <f t="shared" si="285"/>
        <v>102.19422825639073</v>
      </c>
      <c r="DA283" s="72">
        <f>(CZ283/MAX($CZ$2:CZ283))-1</f>
        <v>-1.6155981005594455E-4</v>
      </c>
      <c r="DC283" s="3">
        <f t="shared" si="270"/>
        <v>45043</v>
      </c>
      <c r="DD283" s="2">
        <f t="shared" si="271"/>
        <v>1.6791350972782809E-3</v>
      </c>
      <c r="DE283" s="2">
        <f t="shared" si="272"/>
        <v>-1.5887205966789199E-3</v>
      </c>
      <c r="DF283" s="2" t="e">
        <f>NA()</f>
        <v>#N/A</v>
      </c>
      <c r="DG283" s="2">
        <f t="shared" si="273"/>
        <v>9.1174796881065764E-4</v>
      </c>
      <c r="DH283" s="69"/>
      <c r="DI283" s="3">
        <f t="shared" si="302"/>
        <v>45043</v>
      </c>
      <c r="DJ283" s="2">
        <f t="shared" si="303"/>
        <v>3.2946303177961003E-2</v>
      </c>
      <c r="DK283" s="2">
        <f t="shared" si="304"/>
        <v>2.5151360120212567E-2</v>
      </c>
      <c r="DL283" s="2" t="e">
        <f>NA()</f>
        <v>#N/A</v>
      </c>
      <c r="DM283" s="2">
        <f t="shared" si="305"/>
        <v>1.4013413781521029E-2</v>
      </c>
      <c r="DO283" s="2">
        <f t="shared" si="286"/>
        <v>1.2570319101328381E-2</v>
      </c>
      <c r="DP283" s="72">
        <f t="shared" si="287"/>
        <v>9.1174796881065764E-4</v>
      </c>
      <c r="DQ283" s="72">
        <v>1.0999999999999999E-2</v>
      </c>
      <c r="DR283" s="72">
        <f t="shared" si="292"/>
        <v>7.9784988559736605E-4</v>
      </c>
      <c r="DS283" s="2" cm="1">
        <f t="array" ref="DS283">PRODUCT($DR$68:DR283+1)-1</f>
        <v>1.0687803781794125E-2</v>
      </c>
      <c r="DT283" s="2" cm="1">
        <f t="array" ref="DT283">PRODUCT($DP$68:DP283+1)-1</f>
        <v>1.2280472271035903E-2</v>
      </c>
      <c r="DU283" s="72">
        <f>DS283-MAX($DS$68:DS283)</f>
        <v>-1.3725661646235565E-4</v>
      </c>
    </row>
    <row r="284" spans="1:125" x14ac:dyDescent="0.3">
      <c r="A284" s="3" t="e">
        <f t="shared" si="293"/>
        <v>#N/A</v>
      </c>
      <c r="B284" s="47" t="e">
        <f>NA()</f>
        <v>#N/A</v>
      </c>
      <c r="C284" s="2" t="e">
        <f>VLOOKUP(C$1,EMD_Returns!$B:$XFD,MATCH('Headline Attribution'!$B284,EMD_Returns!$8:$8,0)-1,FALSE)/100</f>
        <v>#N/A</v>
      </c>
      <c r="D284" s="2" t="e">
        <f>VLOOKUP(D$1,EMD_Returns!$B:$XFD,MATCH('Headline Attribution'!$B284,EMD_Returns!$8:$8,0)-1,FALSE)/100</f>
        <v>#N/A</v>
      </c>
      <c r="E284" s="2" t="e">
        <f>VLOOKUP(E$1,EMD_Returns!$B:$XFD,MATCH('Headline Attribution'!$B284,EMD_Returns!$8:$8,0)-1,FALSE)/100</f>
        <v>#N/A</v>
      </c>
      <c r="F284" s="2" t="e">
        <f>VLOOKUP(F$1,EMD_Returns!$B:$XFD,MATCH('Headline Attribution'!$B284,EMD_Returns!$8:$8,0)-1,FALSE)/100</f>
        <v>#N/A</v>
      </c>
      <c r="G284" s="2"/>
      <c r="I284" s="9" t="e">
        <f t="shared" si="249"/>
        <v>#N/A</v>
      </c>
      <c r="J284" s="2" t="e">
        <f>VLOOKUP(J$1,EMD_Returns!$B:$XFD,MATCH('Headline Attribution'!$B284,EMD_Returns!$8:$8,0)-1,FALSE)/100</f>
        <v>#N/A</v>
      </c>
      <c r="K284" s="85" t="e">
        <f>VLOOKUP(K$1,EMD_Returns!$B:$XFD,MATCH('Headline Attribution'!$B284,EMD_Returns!$32:$32,0)-1,FALSE)/100</f>
        <v>#N/A</v>
      </c>
      <c r="L284" s="2">
        <f t="shared" si="294"/>
        <v>0</v>
      </c>
      <c r="M284" s="2" t="e">
        <f t="shared" si="295"/>
        <v>#N/A</v>
      </c>
      <c r="N284" s="2" t="e">
        <f t="shared" si="296"/>
        <v>#N/A</v>
      </c>
      <c r="O284" s="2" t="e">
        <f t="array" ref="O284">(PRODUCT($J$2:J284+1))-1</f>
        <v>#N/A</v>
      </c>
      <c r="P284" s="2" t="e">
        <f t="array" ref="P284">(PRODUCT($K$2:K284+1))-1</f>
        <v>#N/A</v>
      </c>
      <c r="Q284" s="69" t="e">
        <f t="shared" si="297"/>
        <v>#N/A</v>
      </c>
      <c r="R284" s="69" t="e">
        <f t="shared" si="298"/>
        <v>#N/A</v>
      </c>
      <c r="T284" s="3" t="e">
        <f t="shared" si="250"/>
        <v>#N/A</v>
      </c>
      <c r="U284" s="70" t="e">
        <f>VLOOKUP(U$1,Market_Values!B:XFD,MATCH('Headline Attribution'!$B284,EMD_Returns!$8:$8,0)-1,FALSE)</f>
        <v>#N/A</v>
      </c>
      <c r="V284" s="70" t="e">
        <f>VLOOKUP(V$1,Market_Values!$B:$XFD,MATCH('Headline Attribution'!$B284,EMD_Returns!$8:$8,0)-1,FALSE)</f>
        <v>#N/A</v>
      </c>
      <c r="W284" s="70" t="e">
        <f>VLOOKUP(W$1,Market_Values!$B:$XFD,MATCH('Headline Attribution'!$B284,EMD_Returns!$8:$8,0)-1,FALSE)</f>
        <v>#N/A</v>
      </c>
      <c r="X284" s="70" t="e">
        <f>VLOOKUP(X$1,Market_Values!$B:$XFD,MATCH('Headline Attribution'!$B284,EMD_Returns!$8:$8,0)-1,FALSE)</f>
        <v>#N/A</v>
      </c>
      <c r="Y284" s="70"/>
      <c r="Z284" s="71"/>
      <c r="AA284" s="3" t="e">
        <f t="shared" si="251"/>
        <v>#N/A</v>
      </c>
      <c r="AB284" s="72" t="e">
        <f t="shared" si="274"/>
        <v>#N/A</v>
      </c>
      <c r="AC284" s="72" t="e">
        <f t="shared" si="275"/>
        <v>#N/A</v>
      </c>
      <c r="AD284" s="72" t="e">
        <f t="shared" si="276"/>
        <v>#N/A</v>
      </c>
      <c r="AE284" s="72" t="e">
        <f t="shared" si="277"/>
        <v>#N/A</v>
      </c>
      <c r="AF284" s="72"/>
      <c r="AG284" s="2"/>
      <c r="AH284" s="9" t="e">
        <f t="shared" si="252"/>
        <v>#N/A</v>
      </c>
      <c r="AI284" s="2" t="e">
        <f t="array" ref="AI284">PRODUCT(AB$2:AB284+1)-1</f>
        <v>#N/A</v>
      </c>
      <c r="AJ284" s="2" t="e">
        <f t="array" ref="AJ284">PRODUCT($AC$2:AC284+1)-1</f>
        <v>#N/A</v>
      </c>
      <c r="AK284" s="2" t="e" cm="1">
        <f t="array" ref="AK284">PRODUCT($AD$119:AD284+1)-1</f>
        <v>#N/A</v>
      </c>
      <c r="AL284" s="2" t="e">
        <f t="array" ref="AL284">PRODUCT(AE$2:AE284+1)-1</f>
        <v>#N/A</v>
      </c>
      <c r="AM284" s="2"/>
      <c r="AN284" s="2"/>
      <c r="AO284" s="3" t="e">
        <f t="shared" si="253"/>
        <v>#N/A</v>
      </c>
      <c r="AP284" s="2" t="e">
        <f t="shared" si="278"/>
        <v>#N/A</v>
      </c>
      <c r="AQ284" s="2">
        <f t="shared" si="254"/>
        <v>0</v>
      </c>
      <c r="AR284" s="2" t="e">
        <f t="shared" si="279"/>
        <v>#N/A</v>
      </c>
      <c r="AS284" s="2" t="e">
        <f t="shared" si="299"/>
        <v>#N/A</v>
      </c>
      <c r="AT284" s="2" t="e">
        <f t="array" ref="AT284">PRODUCT($AP$2:AP284+1)-1</f>
        <v>#N/A</v>
      </c>
      <c r="AU284" s="2" t="e">
        <f t="shared" si="255"/>
        <v>#N/A</v>
      </c>
      <c r="AV284" s="69" t="e">
        <f t="shared" si="300"/>
        <v>#N/A</v>
      </c>
      <c r="AW284" s="69" t="e">
        <f t="shared" si="256"/>
        <v>#N/A</v>
      </c>
      <c r="AX284" s="2"/>
      <c r="AY284" s="2" t="e">
        <f t="shared" si="288"/>
        <v>#N/A</v>
      </c>
      <c r="AZ284" s="2" t="e">
        <f t="shared" si="289"/>
        <v>#N/A</v>
      </c>
      <c r="BA284" s="2" t="e">
        <f t="shared" si="301"/>
        <v>#N/A</v>
      </c>
      <c r="BB284" s="2" t="e">
        <f t="shared" si="290"/>
        <v>#N/A</v>
      </c>
      <c r="BC284" s="2"/>
      <c r="BD284" s="78" t="e">
        <f t="shared" si="257"/>
        <v>#N/A</v>
      </c>
      <c r="BE284" s="2" t="e">
        <f t="shared" si="291"/>
        <v>#N/A</v>
      </c>
      <c r="BF284" s="72" t="e">
        <f t="shared" si="280"/>
        <v>#N/A</v>
      </c>
      <c r="BG284" s="2" t="e" cm="1">
        <f t="array" ref="BG284">(PRODUCT(BF$2:BF284+1))-1</f>
        <v>#N/A</v>
      </c>
      <c r="BH284" s="72" t="e">
        <f t="shared" si="281"/>
        <v>#N/A</v>
      </c>
      <c r="BI284" s="73" t="e">
        <f t="shared" si="282"/>
        <v>#N/A</v>
      </c>
      <c r="BJ284" s="74" t="e">
        <f>SUM($BI$2:BI284)</f>
        <v>#N/A</v>
      </c>
      <c r="BK284" s="72" t="e">
        <f t="shared" si="258"/>
        <v>#N/A</v>
      </c>
      <c r="BL284" s="2" t="e">
        <f>SUM($BK$2:BK284)</f>
        <v>#N/A</v>
      </c>
      <c r="BM284" s="2"/>
      <c r="BN284" s="79" t="e">
        <f t="shared" si="259"/>
        <v>#N/A</v>
      </c>
      <c r="BO284" s="2" t="e">
        <f t="array" ref="BO284">(PRODUCT(AB$2:AB284+1)-1)-(PRODUCT($K$2:$K284+1)-1)</f>
        <v>#N/A</v>
      </c>
      <c r="BP284" s="2" t="e">
        <f t="array" ref="BP284">AJ284-(PRODUCT($K$2:K284+1)-1)</f>
        <v>#N/A</v>
      </c>
      <c r="BQ284" s="2" t="e" cm="1">
        <f t="array" ref="BQ284">AK284-(PRODUCT($L$2:L284+1)-1)</f>
        <v>#N/A</v>
      </c>
      <c r="BR284" s="2" t="e">
        <f t="array" ref="BR284">(PRODUCT(AE$2:AE284+1)-1)-(PRODUCT($K$2:$K284+1)-1)</f>
        <v>#N/A</v>
      </c>
      <c r="BS284" s="2"/>
      <c r="BT284" s="3" t="e">
        <f t="shared" si="260"/>
        <v>#N/A</v>
      </c>
      <c r="BU284" s="2" t="e">
        <f t="shared" si="261"/>
        <v>#N/A</v>
      </c>
      <c r="BV284" s="2" t="e">
        <f t="shared" si="262"/>
        <v>#N/A</v>
      </c>
      <c r="BW284" s="2" t="e" cm="1">
        <f t="array" ref="BW284">PRODUCT($BU$2:BU284+1)-1</f>
        <v>#N/A</v>
      </c>
      <c r="BX284" s="2" t="e">
        <f t="array" ref="BX284">BW284-(PRODUCT($K$2:K284+1)-1)</f>
        <v>#N/A</v>
      </c>
      <c r="BY284" s="2" t="e">
        <f t="shared" si="263"/>
        <v>#N/A</v>
      </c>
      <c r="BZ284" s="2"/>
      <c r="CC284" s="3">
        <v>45044</v>
      </c>
      <c r="CD284" s="2">
        <v>7.7202492168824098E-3</v>
      </c>
      <c r="CE284" s="2">
        <v>6.9294137705493393E-3</v>
      </c>
      <c r="CF284" s="2" t="e">
        <f>NA()</f>
        <v>#N/A</v>
      </c>
      <c r="CG284" s="2">
        <v>8.4590122864303206E-3</v>
      </c>
      <c r="CH284" s="2">
        <v>9.1850389097474228E-3</v>
      </c>
      <c r="CJ284" s="9">
        <f t="shared" si="264"/>
        <v>45044</v>
      </c>
      <c r="CK284" s="2">
        <f t="array" ref="CK284">PRODUCT(CD$2:CD284+1)-1</f>
        <v>2.9298104470551145E-2</v>
      </c>
      <c r="CL284" s="2">
        <f t="array" ref="CL284">PRODUCT(CE$2:CE284+1)-1</f>
        <v>3.4166035000716466E-2</v>
      </c>
      <c r="CM284" s="2"/>
      <c r="CN284" s="2">
        <f t="array" ref="CN284">PRODUCT(CG$2:CG284+1)-1</f>
        <v>-3.2351332476495465E-2</v>
      </c>
      <c r="CO284" s="2">
        <f t="array" ref="CO284">PRODUCT(CH$2:CH284+1)-1</f>
        <v>-5.1690947394283482E-2</v>
      </c>
      <c r="CQ284" s="9">
        <f t="shared" si="265"/>
        <v>45044</v>
      </c>
      <c r="CR284" s="72">
        <f t="shared" si="266"/>
        <v>8.0989051864834627E-2</v>
      </c>
      <c r="CS284" s="72">
        <f t="shared" si="267"/>
        <v>8.5856982394999948E-2</v>
      </c>
      <c r="CT284" s="72"/>
      <c r="CU284" s="72">
        <f t="shared" si="268"/>
        <v>1.9339614917788017E-2</v>
      </c>
      <c r="CV284" s="72"/>
      <c r="CW284" s="3">
        <f t="shared" si="269"/>
        <v>45044</v>
      </c>
      <c r="CX284" s="75">
        <f t="shared" si="283"/>
        <v>96.415914221803604</v>
      </c>
      <c r="CY284" s="75">
        <f t="shared" si="284"/>
        <v>94.413676016978926</v>
      </c>
      <c r="CZ284" s="75">
        <f t="shared" si="285"/>
        <v>102.1207078140508</v>
      </c>
      <c r="DA284" s="72">
        <f>(CZ284/MAX($CZ$2:CZ284))-1</f>
        <v>-8.8086231515238644E-4</v>
      </c>
      <c r="DC284" s="3">
        <f t="shared" si="270"/>
        <v>45044</v>
      </c>
      <c r="DD284" s="2">
        <f t="shared" si="271"/>
        <v>-1.464789692865013E-3</v>
      </c>
      <c r="DE284" s="2">
        <f t="shared" si="272"/>
        <v>-2.2556251391980834E-3</v>
      </c>
      <c r="DF284" s="2" t="e">
        <f>NA()</f>
        <v>#N/A</v>
      </c>
      <c r="DG284" s="2">
        <f t="shared" si="273"/>
        <v>-7.260266233171022E-4</v>
      </c>
      <c r="DH284" s="69"/>
      <c r="DI284" s="3">
        <f t="shared" si="302"/>
        <v>45044</v>
      </c>
      <c r="DJ284" s="2">
        <f t="shared" si="303"/>
        <v>3.3115830945163689E-2</v>
      </c>
      <c r="DK284" s="2">
        <f t="shared" si="304"/>
        <v>2.62982508780767E-2</v>
      </c>
      <c r="DL284" s="2" t="e">
        <f>NA()</f>
        <v>#N/A</v>
      </c>
      <c r="DM284" s="2">
        <f t="shared" si="305"/>
        <v>1.4252592408862789E-2</v>
      </c>
      <c r="DO284" s="2">
        <f t="shared" si="286"/>
        <v>1.2681921995110987E-2</v>
      </c>
      <c r="DP284" s="72">
        <f t="shared" si="287"/>
        <v>-7.260266233171022E-4</v>
      </c>
      <c r="DQ284" s="72">
        <v>1.0999999999999999E-2</v>
      </c>
      <c r="DR284" s="72">
        <f t="shared" si="292"/>
        <v>-6.2973836769906978E-4</v>
      </c>
      <c r="DS284" s="2" cm="1">
        <f t="array" ref="DS284">PRODUCT($DR$68:DR284+1)-1</f>
        <v>1.005133489398724E-2</v>
      </c>
      <c r="DT284" s="2" cm="1">
        <f t="array" ref="DT284">PRODUCT($DP$68:DP284+1)-1</f>
        <v>1.1545529697903012E-2</v>
      </c>
      <c r="DU284" s="72">
        <f>DS284-MAX($DS$68:DS284)</f>
        <v>-7.7372550426924036E-4</v>
      </c>
    </row>
    <row r="285" spans="1:125" x14ac:dyDescent="0.3">
      <c r="A285" s="3" t="e">
        <f t="shared" si="293"/>
        <v>#N/A</v>
      </c>
      <c r="B285" s="47" t="e">
        <f>NA()</f>
        <v>#N/A</v>
      </c>
      <c r="C285" s="2" t="e">
        <f>VLOOKUP(C$1,EMD_Returns!$B:$XFD,MATCH('Headline Attribution'!$B285,EMD_Returns!$8:$8,0)-1,FALSE)/100</f>
        <v>#N/A</v>
      </c>
      <c r="D285" s="2" t="e">
        <f>VLOOKUP(D$1,EMD_Returns!$B:$XFD,MATCH('Headline Attribution'!$B285,EMD_Returns!$8:$8,0)-1,FALSE)/100</f>
        <v>#N/A</v>
      </c>
      <c r="E285" s="2" t="e">
        <f>VLOOKUP(E$1,EMD_Returns!$B:$XFD,MATCH('Headline Attribution'!$B285,EMD_Returns!$8:$8,0)-1,FALSE)/100</f>
        <v>#N/A</v>
      </c>
      <c r="F285" s="2" t="e">
        <f>VLOOKUP(F$1,EMD_Returns!$B:$XFD,MATCH('Headline Attribution'!$B285,EMD_Returns!$8:$8,0)-1,FALSE)/100</f>
        <v>#N/A</v>
      </c>
      <c r="G285" s="2"/>
      <c r="I285" s="9" t="e">
        <f t="shared" si="249"/>
        <v>#N/A</v>
      </c>
      <c r="J285" s="2" t="e">
        <f>VLOOKUP(J$1,EMD_Returns!$B:$XFD,MATCH('Headline Attribution'!$B285,EMD_Returns!$8:$8,0)-1,FALSE)/100</f>
        <v>#N/A</v>
      </c>
      <c r="K285" s="85" t="e">
        <f>VLOOKUP(K$1,EMD_Returns!$B:$XFD,MATCH('Headline Attribution'!$B285,EMD_Returns!$32:$32,0)-1,FALSE)/100</f>
        <v>#N/A</v>
      </c>
      <c r="L285" s="2">
        <f t="shared" si="294"/>
        <v>0</v>
      </c>
      <c r="M285" s="2" t="e">
        <f t="shared" si="295"/>
        <v>#N/A</v>
      </c>
      <c r="N285" s="2" t="e">
        <f t="shared" si="296"/>
        <v>#N/A</v>
      </c>
      <c r="O285" s="2" t="e">
        <f t="array" ref="O285">(PRODUCT($J$2:J285+1))-1</f>
        <v>#N/A</v>
      </c>
      <c r="P285" s="2" t="e">
        <f t="array" ref="P285">(PRODUCT($K$2:K285+1))-1</f>
        <v>#N/A</v>
      </c>
      <c r="Q285" s="69" t="e">
        <f t="shared" si="297"/>
        <v>#N/A</v>
      </c>
      <c r="R285" s="69" t="e">
        <f t="shared" si="298"/>
        <v>#N/A</v>
      </c>
      <c r="T285" s="3" t="e">
        <f t="shared" si="250"/>
        <v>#N/A</v>
      </c>
      <c r="U285" s="70" t="e">
        <f>VLOOKUP(U$1,Market_Values!B:XFD,MATCH('Headline Attribution'!$B285,EMD_Returns!$8:$8,0)-1,FALSE)</f>
        <v>#N/A</v>
      </c>
      <c r="V285" s="70" t="e">
        <f>VLOOKUP(V$1,Market_Values!$B:$XFD,MATCH('Headline Attribution'!$B285,EMD_Returns!$8:$8,0)-1,FALSE)</f>
        <v>#N/A</v>
      </c>
      <c r="W285" s="70" t="e">
        <f>VLOOKUP(W$1,Market_Values!$B:$XFD,MATCH('Headline Attribution'!$B285,EMD_Returns!$8:$8,0)-1,FALSE)</f>
        <v>#N/A</v>
      </c>
      <c r="X285" s="70" t="e">
        <f>VLOOKUP(X$1,Market_Values!$B:$XFD,MATCH('Headline Attribution'!$B285,EMD_Returns!$8:$8,0)-1,FALSE)</f>
        <v>#N/A</v>
      </c>
      <c r="Y285" s="70"/>
      <c r="Z285" s="71"/>
      <c r="AA285" s="3" t="e">
        <f t="shared" si="251"/>
        <v>#N/A</v>
      </c>
      <c r="AB285" s="72" t="e">
        <f t="shared" si="274"/>
        <v>#N/A</v>
      </c>
      <c r="AC285" s="72" t="e">
        <f t="shared" si="275"/>
        <v>#N/A</v>
      </c>
      <c r="AD285" s="72" t="e">
        <f t="shared" si="276"/>
        <v>#N/A</v>
      </c>
      <c r="AE285" s="72" t="e">
        <f t="shared" si="277"/>
        <v>#N/A</v>
      </c>
      <c r="AF285" s="72"/>
      <c r="AG285" s="2"/>
      <c r="AH285" s="9" t="e">
        <f t="shared" si="252"/>
        <v>#N/A</v>
      </c>
      <c r="AI285" s="2" t="e">
        <f t="array" ref="AI285">PRODUCT(AB$2:AB285+1)-1</f>
        <v>#N/A</v>
      </c>
      <c r="AJ285" s="2" t="e">
        <f t="array" ref="AJ285">PRODUCT($AC$2:AC285+1)-1</f>
        <v>#N/A</v>
      </c>
      <c r="AK285" s="2" t="e" cm="1">
        <f t="array" ref="AK285">PRODUCT($AD$119:AD285+1)-1</f>
        <v>#N/A</v>
      </c>
      <c r="AL285" s="2" t="e">
        <f t="array" ref="AL285">PRODUCT(AE$2:AE285+1)-1</f>
        <v>#N/A</v>
      </c>
      <c r="AM285" s="2"/>
      <c r="AN285" s="2"/>
      <c r="AO285" s="3" t="e">
        <f t="shared" si="253"/>
        <v>#N/A</v>
      </c>
      <c r="AP285" s="2" t="e">
        <f t="shared" si="278"/>
        <v>#N/A</v>
      </c>
      <c r="AQ285" s="2">
        <f t="shared" si="254"/>
        <v>0</v>
      </c>
      <c r="AR285" s="2" t="e">
        <f t="shared" si="279"/>
        <v>#N/A</v>
      </c>
      <c r="AS285" s="2" t="e">
        <f t="shared" si="299"/>
        <v>#N/A</v>
      </c>
      <c r="AT285" s="2" t="e">
        <f t="array" ref="AT285">PRODUCT($AP$2:AP285+1)-1</f>
        <v>#N/A</v>
      </c>
      <c r="AU285" s="2" t="e">
        <f t="shared" si="255"/>
        <v>#N/A</v>
      </c>
      <c r="AV285" s="69" t="e">
        <f t="shared" si="300"/>
        <v>#N/A</v>
      </c>
      <c r="AW285" s="69" t="e">
        <f t="shared" si="256"/>
        <v>#N/A</v>
      </c>
      <c r="AX285" s="2"/>
      <c r="AY285" s="2" t="e">
        <f t="shared" si="288"/>
        <v>#N/A</v>
      </c>
      <c r="AZ285" s="2" t="e">
        <f t="shared" si="289"/>
        <v>#N/A</v>
      </c>
      <c r="BA285" s="2" t="e">
        <f t="shared" si="301"/>
        <v>#N/A</v>
      </c>
      <c r="BB285" s="2" t="e">
        <f t="shared" si="290"/>
        <v>#N/A</v>
      </c>
      <c r="BC285" s="2"/>
      <c r="BD285" s="78" t="e">
        <f t="shared" si="257"/>
        <v>#N/A</v>
      </c>
      <c r="BE285" s="2" t="e">
        <f t="shared" si="291"/>
        <v>#N/A</v>
      </c>
      <c r="BF285" s="72" t="e">
        <f t="shared" si="280"/>
        <v>#N/A</v>
      </c>
      <c r="BG285" s="2" t="e" cm="1">
        <f t="array" ref="BG285">(PRODUCT(BF$2:BF285+1))-1</f>
        <v>#N/A</v>
      </c>
      <c r="BH285" s="72" t="e">
        <f t="shared" si="281"/>
        <v>#N/A</v>
      </c>
      <c r="BI285" s="73" t="e">
        <f t="shared" si="282"/>
        <v>#N/A</v>
      </c>
      <c r="BJ285" s="74" t="e">
        <f>SUM($BI$2:BI285)</f>
        <v>#N/A</v>
      </c>
      <c r="BK285" s="72" t="e">
        <f t="shared" si="258"/>
        <v>#N/A</v>
      </c>
      <c r="BL285" s="2" t="e">
        <f>SUM($BK$2:BK285)</f>
        <v>#N/A</v>
      </c>
      <c r="BM285" s="2"/>
      <c r="BN285" s="79" t="e">
        <f t="shared" si="259"/>
        <v>#N/A</v>
      </c>
      <c r="BO285" s="2" t="e">
        <f t="array" ref="BO285">(PRODUCT(AB$2:AB285+1)-1)-(PRODUCT($K$2:$K285+1)-1)</f>
        <v>#N/A</v>
      </c>
      <c r="BP285" s="2" t="e">
        <f t="array" ref="BP285">AJ285-(PRODUCT($K$2:K285+1)-1)</f>
        <v>#N/A</v>
      </c>
      <c r="BQ285" s="2" t="e" cm="1">
        <f t="array" ref="BQ285">AK285-(PRODUCT($L$2:L285+1)-1)</f>
        <v>#N/A</v>
      </c>
      <c r="BR285" s="2" t="e">
        <f t="array" ref="BR285">(PRODUCT(AE$2:AE285+1)-1)-(PRODUCT($K$2:$K285+1)-1)</f>
        <v>#N/A</v>
      </c>
      <c r="BS285" s="2"/>
      <c r="BT285" s="3" t="e">
        <f t="shared" si="260"/>
        <v>#N/A</v>
      </c>
      <c r="BU285" s="2" t="e">
        <f t="shared" si="261"/>
        <v>#N/A</v>
      </c>
      <c r="BV285" s="2" t="e">
        <f t="shared" si="262"/>
        <v>#N/A</v>
      </c>
      <c r="BW285" s="2" t="e" cm="1">
        <f t="array" ref="BW285">PRODUCT($BU$2:BU285+1)-1</f>
        <v>#N/A</v>
      </c>
      <c r="BX285" s="2" t="e">
        <f t="array" ref="BX285">BW285-(PRODUCT($K$2:K285+1)-1)</f>
        <v>#N/A</v>
      </c>
      <c r="BY285" s="2" t="e">
        <f t="shared" si="263"/>
        <v>#N/A</v>
      </c>
      <c r="BZ285" s="2"/>
      <c r="CC285" s="3">
        <v>45046</v>
      </c>
      <c r="CD285" s="2">
        <v>-1.64029777439345E-4</v>
      </c>
      <c r="CE285" s="2">
        <v>0</v>
      </c>
      <c r="CF285" s="2" t="e">
        <f>NA()</f>
        <v>#N/A</v>
      </c>
      <c r="CG285" s="2">
        <v>9.0946940952490692E-4</v>
      </c>
      <c r="CH285" s="2">
        <v>0</v>
      </c>
      <c r="CJ285" s="9">
        <f t="shared" si="264"/>
        <v>45046</v>
      </c>
      <c r="CK285" s="2">
        <f t="array" ref="CK285">PRODUCT(CD$2:CD285+1)-1</f>
        <v>2.9129268931556096E-2</v>
      </c>
      <c r="CL285" s="2">
        <f t="array" ref="CL285">PRODUCT(CE$2:CE285+1)-1</f>
        <v>3.4166035000716466E-2</v>
      </c>
      <c r="CM285" s="2"/>
      <c r="CN285" s="2">
        <f t="array" ref="CN285">PRODUCT(CG$2:CG285+1)-1</f>
        <v>-3.1471285614215305E-2</v>
      </c>
      <c r="CO285" s="2">
        <f t="array" ref="CO285">PRODUCT(CH$2:CH285+1)-1</f>
        <v>-5.1690947394283482E-2</v>
      </c>
      <c r="CQ285" s="9">
        <f t="shared" si="265"/>
        <v>45046</v>
      </c>
      <c r="CR285" s="72">
        <f t="shared" si="266"/>
        <v>8.0820216325839578E-2</v>
      </c>
      <c r="CS285" s="72">
        <f t="shared" si="267"/>
        <v>8.5856982394999948E-2</v>
      </c>
      <c r="CT285" s="72"/>
      <c r="CU285" s="72">
        <f t="shared" si="268"/>
        <v>2.0219661780068177E-2</v>
      </c>
      <c r="CV285" s="72"/>
      <c r="CW285" s="3">
        <f t="shared" si="269"/>
        <v>45046</v>
      </c>
      <c r="CX285" s="75">
        <f t="shared" si="283"/>
        <v>96.503601546379713</v>
      </c>
      <c r="CY285" s="75">
        <f t="shared" si="284"/>
        <v>94.413676016978926</v>
      </c>
      <c r="CZ285" s="75">
        <f t="shared" si="285"/>
        <v>102.21358347388671</v>
      </c>
      <c r="DA285" s="72">
        <f>(CZ285/MAX($CZ$2:CZ285))-1</f>
        <v>0</v>
      </c>
      <c r="DC285" s="3">
        <f t="shared" si="270"/>
        <v>45046</v>
      </c>
      <c r="DD285" s="2">
        <f t="shared" si="271"/>
        <v>-1.64029777439345E-4</v>
      </c>
      <c r="DE285" s="2">
        <f t="shared" si="272"/>
        <v>0</v>
      </c>
      <c r="DF285" s="2" t="e">
        <f>NA()</f>
        <v>#N/A</v>
      </c>
      <c r="DG285" s="2">
        <f t="shared" si="273"/>
        <v>9.0946940952490692E-4</v>
      </c>
      <c r="DH285" s="69"/>
      <c r="DI285" s="3">
        <f t="shared" si="302"/>
        <v>45046</v>
      </c>
      <c r="DJ285" s="2">
        <f t="shared" si="303"/>
        <v>3.3293337727716962E-2</v>
      </c>
      <c r="DK285" s="2">
        <f t="shared" si="304"/>
        <v>2.5408591190861637E-2</v>
      </c>
      <c r="DL285" s="2" t="e">
        <f>NA()</f>
        <v>#N/A</v>
      </c>
      <c r="DM285" s="2">
        <f t="shared" si="305"/>
        <v>1.4428636346171447E-2</v>
      </c>
      <c r="DO285" s="2">
        <f t="shared" si="286"/>
        <v>1.2745760646450473E-2</v>
      </c>
      <c r="DP285" s="72">
        <f t="shared" si="287"/>
        <v>9.0946940952490692E-4</v>
      </c>
      <c r="DQ285" s="72">
        <v>1.0999999999999999E-2</v>
      </c>
      <c r="DR285" s="72">
        <f t="shared" si="292"/>
        <v>7.8490125323042248E-4</v>
      </c>
      <c r="DS285" s="2" cm="1">
        <f t="array" ref="DS285">PRODUCT($DR$68:DR285+1)-1</f>
        <v>1.0844125452572628E-2</v>
      </c>
      <c r="DT285" s="2" cm="1">
        <f t="array" ref="DT285">PRODUCT($DP$68:DP285+1)-1</f>
        <v>1.2465499413504944E-2</v>
      </c>
      <c r="DU285" s="72">
        <f>DS285-MAX($DS$68:DS285)</f>
        <v>0</v>
      </c>
    </row>
    <row r="286" spans="1:125" x14ac:dyDescent="0.3">
      <c r="A286" s="3" t="e">
        <f t="shared" si="293"/>
        <v>#N/A</v>
      </c>
      <c r="B286" s="47" t="e">
        <f>NA()</f>
        <v>#N/A</v>
      </c>
      <c r="C286" s="2" t="e">
        <f>VLOOKUP(C$1,EMD_Returns!$B:$XFD,MATCH('Headline Attribution'!$B286,EMD_Returns!$8:$8,0)-1,FALSE)/100</f>
        <v>#N/A</v>
      </c>
      <c r="D286" s="2" t="e">
        <f>VLOOKUP(D$1,EMD_Returns!$B:$XFD,MATCH('Headline Attribution'!$B286,EMD_Returns!$8:$8,0)-1,FALSE)/100</f>
        <v>#N/A</v>
      </c>
      <c r="E286" s="2" t="e">
        <f>VLOOKUP(E$1,EMD_Returns!$B:$XFD,MATCH('Headline Attribution'!$B286,EMD_Returns!$8:$8,0)-1,FALSE)/100</f>
        <v>#N/A</v>
      </c>
      <c r="F286" s="2" t="e">
        <f>VLOOKUP(F$1,EMD_Returns!$B:$XFD,MATCH('Headline Attribution'!$B286,EMD_Returns!$8:$8,0)-1,FALSE)/100</f>
        <v>#N/A</v>
      </c>
      <c r="G286" s="2"/>
      <c r="I286" s="9" t="e">
        <f t="shared" si="249"/>
        <v>#N/A</v>
      </c>
      <c r="J286" s="2" t="e">
        <f>VLOOKUP(J$1,EMD_Returns!$B:$XFD,MATCH('Headline Attribution'!$B286,EMD_Returns!$8:$8,0)-1,FALSE)/100</f>
        <v>#N/A</v>
      </c>
      <c r="K286" s="85" t="e">
        <f>VLOOKUP(K$1,EMD_Returns!$B:$XFD,MATCH('Headline Attribution'!$B286,EMD_Returns!$32:$32,0)-1,FALSE)/100</f>
        <v>#N/A</v>
      </c>
      <c r="L286" s="2">
        <f t="shared" si="294"/>
        <v>0</v>
      </c>
      <c r="M286" s="2" t="e">
        <f t="shared" si="295"/>
        <v>#N/A</v>
      </c>
      <c r="N286" s="2" t="e">
        <f t="shared" si="296"/>
        <v>#N/A</v>
      </c>
      <c r="O286" s="2" t="e">
        <f t="array" ref="O286">(PRODUCT($J$2:J286+1))-1</f>
        <v>#N/A</v>
      </c>
      <c r="P286" s="2" t="e">
        <f t="array" ref="P286">(PRODUCT($K$2:K286+1))-1</f>
        <v>#N/A</v>
      </c>
      <c r="Q286" s="69" t="e">
        <f t="shared" si="297"/>
        <v>#N/A</v>
      </c>
      <c r="R286" s="69" t="e">
        <f t="shared" si="298"/>
        <v>#N/A</v>
      </c>
      <c r="T286" s="3" t="e">
        <f t="shared" si="250"/>
        <v>#N/A</v>
      </c>
      <c r="U286" s="70" t="e">
        <f>VLOOKUP(U$1,Market_Values!B:XFD,MATCH('Headline Attribution'!$B286,EMD_Returns!$8:$8,0)-1,FALSE)</f>
        <v>#N/A</v>
      </c>
      <c r="V286" s="70" t="e">
        <f>VLOOKUP(V$1,Market_Values!$B:$XFD,MATCH('Headline Attribution'!$B286,EMD_Returns!$8:$8,0)-1,FALSE)</f>
        <v>#N/A</v>
      </c>
      <c r="W286" s="70" t="e">
        <f>VLOOKUP(W$1,Market_Values!$B:$XFD,MATCH('Headline Attribution'!$B286,EMD_Returns!$8:$8,0)-1,FALSE)</f>
        <v>#N/A</v>
      </c>
      <c r="X286" s="70" t="e">
        <f>VLOOKUP(X$1,Market_Values!$B:$XFD,MATCH('Headline Attribution'!$B286,EMD_Returns!$8:$8,0)-1,FALSE)</f>
        <v>#N/A</v>
      </c>
      <c r="Y286" s="70"/>
      <c r="Z286" s="71"/>
      <c r="AA286" s="3" t="e">
        <f t="shared" si="251"/>
        <v>#N/A</v>
      </c>
      <c r="AB286" s="72" t="e">
        <f t="shared" si="274"/>
        <v>#N/A</v>
      </c>
      <c r="AC286" s="72" t="e">
        <f t="shared" si="275"/>
        <v>#N/A</v>
      </c>
      <c r="AD286" s="72" t="e">
        <f t="shared" si="276"/>
        <v>#N/A</v>
      </c>
      <c r="AE286" s="72" t="e">
        <f t="shared" si="277"/>
        <v>#N/A</v>
      </c>
      <c r="AF286" s="72"/>
      <c r="AG286" s="2"/>
      <c r="AH286" s="9" t="e">
        <f t="shared" si="252"/>
        <v>#N/A</v>
      </c>
      <c r="AI286" s="2" t="e">
        <f t="array" ref="AI286">PRODUCT(AB$2:AB286+1)-1</f>
        <v>#N/A</v>
      </c>
      <c r="AJ286" s="2" t="e">
        <f t="array" ref="AJ286">PRODUCT($AC$2:AC286+1)-1</f>
        <v>#N/A</v>
      </c>
      <c r="AK286" s="2" t="e" cm="1">
        <f t="array" ref="AK286">PRODUCT($AD$119:AD286+1)-1</f>
        <v>#N/A</v>
      </c>
      <c r="AL286" s="2" t="e">
        <f t="array" ref="AL286">PRODUCT(AE$2:AE286+1)-1</f>
        <v>#N/A</v>
      </c>
      <c r="AM286" s="2"/>
      <c r="AN286" s="2"/>
      <c r="AO286" s="3" t="e">
        <f t="shared" si="253"/>
        <v>#N/A</v>
      </c>
      <c r="AP286" s="2" t="e">
        <f t="shared" si="278"/>
        <v>#N/A</v>
      </c>
      <c r="AQ286" s="2">
        <f t="shared" si="254"/>
        <v>0</v>
      </c>
      <c r="AR286" s="2" t="e">
        <f t="shared" si="279"/>
        <v>#N/A</v>
      </c>
      <c r="AS286" s="2" t="e">
        <f t="shared" si="299"/>
        <v>#N/A</v>
      </c>
      <c r="AT286" s="2" t="e">
        <f t="array" ref="AT286">PRODUCT($AP$2:AP286+1)-1</f>
        <v>#N/A</v>
      </c>
      <c r="AU286" s="2" t="e">
        <f t="shared" si="255"/>
        <v>#N/A</v>
      </c>
      <c r="AV286" s="69" t="e">
        <f t="shared" si="300"/>
        <v>#N/A</v>
      </c>
      <c r="AW286" s="69" t="e">
        <f t="shared" si="256"/>
        <v>#N/A</v>
      </c>
      <c r="AX286" s="2"/>
      <c r="AY286" s="2" t="e">
        <f t="shared" si="288"/>
        <v>#N/A</v>
      </c>
      <c r="AZ286" s="2" t="e">
        <f t="shared" si="289"/>
        <v>#N/A</v>
      </c>
      <c r="BA286" s="2" t="e">
        <f t="shared" si="301"/>
        <v>#N/A</v>
      </c>
      <c r="BB286" s="2" t="e">
        <f t="shared" si="290"/>
        <v>#N/A</v>
      </c>
      <c r="BC286" s="2"/>
      <c r="BD286" s="78" t="e">
        <f t="shared" si="257"/>
        <v>#N/A</v>
      </c>
      <c r="BE286" s="2" t="e">
        <f t="shared" si="291"/>
        <v>#N/A</v>
      </c>
      <c r="BF286" s="72" t="e">
        <f t="shared" si="280"/>
        <v>#N/A</v>
      </c>
      <c r="BG286" s="2" t="e" cm="1">
        <f t="array" ref="BG286">(PRODUCT(BF$2:BF286+1))-1</f>
        <v>#N/A</v>
      </c>
      <c r="BH286" s="72" t="e">
        <f t="shared" si="281"/>
        <v>#N/A</v>
      </c>
      <c r="BI286" s="73" t="e">
        <f t="shared" si="282"/>
        <v>#N/A</v>
      </c>
      <c r="BJ286" s="74" t="e">
        <f>SUM($BI$2:BI286)</f>
        <v>#N/A</v>
      </c>
      <c r="BK286" s="72" t="e">
        <f t="shared" si="258"/>
        <v>#N/A</v>
      </c>
      <c r="BL286" s="2" t="e">
        <f>SUM($BK$2:BK286)</f>
        <v>#N/A</v>
      </c>
      <c r="BM286" s="2"/>
      <c r="BN286" s="79" t="e">
        <f t="shared" si="259"/>
        <v>#N/A</v>
      </c>
      <c r="BO286" s="2" t="e">
        <f t="array" ref="BO286">(PRODUCT(AB$2:AB286+1)-1)-(PRODUCT($K$2:$K286+1)-1)</f>
        <v>#N/A</v>
      </c>
      <c r="BP286" s="2" t="e">
        <f t="array" ref="BP286">AJ286-(PRODUCT($K$2:K286+1)-1)</f>
        <v>#N/A</v>
      </c>
      <c r="BQ286" s="2" t="e" cm="1">
        <f t="array" ref="BQ286">AK286-(PRODUCT($L$2:L286+1)-1)</f>
        <v>#N/A</v>
      </c>
      <c r="BR286" s="2" t="e">
        <f t="array" ref="BR286">(PRODUCT(AE$2:AE286+1)-1)-(PRODUCT($K$2:$K286+1)-1)</f>
        <v>#N/A</v>
      </c>
      <c r="BS286" s="2"/>
      <c r="BT286" s="3" t="e">
        <f t="shared" si="260"/>
        <v>#N/A</v>
      </c>
      <c r="BU286" s="2" t="e">
        <f t="shared" si="261"/>
        <v>#N/A</v>
      </c>
      <c r="BV286" s="2" t="e">
        <f t="shared" si="262"/>
        <v>#N/A</v>
      </c>
      <c r="BW286" s="2" t="e" cm="1">
        <f t="array" ref="BW286">PRODUCT($BU$2:BU286+1)-1</f>
        <v>#N/A</v>
      </c>
      <c r="BX286" s="2" t="e">
        <f t="array" ref="BX286">BW286-(PRODUCT($K$2:K286+1)-1)</f>
        <v>#N/A</v>
      </c>
      <c r="BY286" s="2" t="e">
        <f t="shared" si="263"/>
        <v>#N/A</v>
      </c>
      <c r="BZ286" s="2"/>
      <c r="CC286" s="3">
        <v>45047</v>
      </c>
      <c r="CD286" s="2">
        <v>2.25101316040521E-3</v>
      </c>
      <c r="CE286" s="2">
        <v>3.0999999999999999E-3</v>
      </c>
      <c r="CF286" s="2" t="e">
        <f>NA()</f>
        <v>#N/A</v>
      </c>
      <c r="CG286" s="2">
        <v>-1.3256972042430687E-3</v>
      </c>
      <c r="CH286" s="2">
        <v>7.0159629248212063E-4</v>
      </c>
      <c r="CJ286" s="9">
        <f t="shared" si="264"/>
        <v>45047</v>
      </c>
      <c r="CK286" s="2">
        <f t="array" ref="CK286">PRODUCT(CD$2:CD286+1)-1</f>
        <v>3.1445852459679235E-2</v>
      </c>
      <c r="CL286" s="2">
        <f t="array" ref="CL286">PRODUCT(CE$2:CE286+1)-1</f>
        <v>3.7371949709218866E-2</v>
      </c>
      <c r="CM286" s="2"/>
      <c r="CN286" s="2">
        <f t="array" ref="CN286">PRODUCT(CG$2:CG286+1)-1</f>
        <v>-3.2755261423105586E-2</v>
      </c>
      <c r="CO286" s="2">
        <f t="array" ref="CO286">PRODUCT(CH$2:CH286+1)-1</f>
        <v>-5.1025617278848134E-2</v>
      </c>
      <c r="CQ286" s="9">
        <f t="shared" si="265"/>
        <v>45047</v>
      </c>
      <c r="CR286" s="72">
        <f t="shared" si="266"/>
        <v>8.247146973852737E-2</v>
      </c>
      <c r="CS286" s="72">
        <f t="shared" si="267"/>
        <v>8.8397566988067E-2</v>
      </c>
      <c r="CT286" s="72"/>
      <c r="CU286" s="72">
        <f t="shared" si="268"/>
        <v>1.8270355855742548E-2</v>
      </c>
      <c r="CV286" s="72"/>
      <c r="CW286" s="3">
        <f t="shared" si="269"/>
        <v>45047</v>
      </c>
      <c r="CX286" s="75">
        <f t="shared" si="283"/>
        <v>96.375666991610288</v>
      </c>
      <c r="CY286" s="75">
        <f t="shared" si="284"/>
        <v>94.479916302032052</v>
      </c>
      <c r="CZ286" s="75">
        <f t="shared" si="285"/>
        <v>102.00651182153668</v>
      </c>
      <c r="DA286" s="72">
        <f>(CZ286/MAX($CZ$2:CZ286))-1</f>
        <v>-2.0258721523341849E-3</v>
      </c>
      <c r="DC286" s="3">
        <f t="shared" si="270"/>
        <v>45047</v>
      </c>
      <c r="DD286" s="2">
        <f t="shared" si="271"/>
        <v>1.5494168679230894E-3</v>
      </c>
      <c r="DE286" s="2">
        <f t="shared" si="272"/>
        <v>2.3984037075178793E-3</v>
      </c>
      <c r="DF286" s="2" t="e">
        <f>NA()</f>
        <v>#N/A</v>
      </c>
      <c r="DG286" s="2">
        <f t="shared" si="273"/>
        <v>-2.0272934967251891E-3</v>
      </c>
      <c r="DH286" s="69"/>
      <c r="DI286" s="3">
        <f t="shared" si="302"/>
        <v>45047</v>
      </c>
      <c r="DJ286" s="2">
        <f t="shared" si="303"/>
        <v>3.3369956853197165E-2</v>
      </c>
      <c r="DK286" s="2">
        <f t="shared" si="304"/>
        <v>2.4560044916983766E-2</v>
      </c>
      <c r="DL286" s="2" t="e">
        <f>NA()</f>
        <v>#N/A</v>
      </c>
      <c r="DM286" s="2">
        <f t="shared" si="305"/>
        <v>1.4608885943380751E-2</v>
      </c>
      <c r="DO286" s="2">
        <f t="shared" si="286"/>
        <v>1.3407124439865819E-2</v>
      </c>
      <c r="DP286" s="72">
        <f t="shared" si="287"/>
        <v>-2.0272934967251891E-3</v>
      </c>
      <c r="DQ286" s="72">
        <v>1.0999999999999999E-2</v>
      </c>
      <c r="DR286" s="72">
        <f t="shared" si="292"/>
        <v>-1.6633118133570679E-3</v>
      </c>
      <c r="DS286" s="2" cm="1">
        <f t="array" ref="DS286">PRODUCT($DR$68:DR286+1)-1</f>
        <v>9.1627764772448383E-3</v>
      </c>
      <c r="DT286" s="2" cm="1">
        <f t="array" ref="DT286">PRODUCT($DP$68:DP286+1)-1</f>
        <v>1.0412934690885445E-2</v>
      </c>
      <c r="DU286" s="72">
        <f>DS286-MAX($DS$68:DS286)</f>
        <v>-1.6813489753277899E-3</v>
      </c>
    </row>
    <row r="287" spans="1:125" x14ac:dyDescent="0.3">
      <c r="A287" s="3" t="e">
        <f t="shared" si="293"/>
        <v>#N/A</v>
      </c>
      <c r="B287" s="47" t="e">
        <f>NA()</f>
        <v>#N/A</v>
      </c>
      <c r="C287" s="2" t="e">
        <f>VLOOKUP(C$1,EMD_Returns!$B:$XFD,MATCH('Headline Attribution'!$B287,EMD_Returns!$8:$8,0)-1,FALSE)/100</f>
        <v>#N/A</v>
      </c>
      <c r="D287" s="2" t="e">
        <f>VLOOKUP(D$1,EMD_Returns!$B:$XFD,MATCH('Headline Attribution'!$B287,EMD_Returns!$8:$8,0)-1,FALSE)/100</f>
        <v>#N/A</v>
      </c>
      <c r="E287" s="2" t="e">
        <f>VLOOKUP(E$1,EMD_Returns!$B:$XFD,MATCH('Headline Attribution'!$B287,EMD_Returns!$8:$8,0)-1,FALSE)/100</f>
        <v>#N/A</v>
      </c>
      <c r="F287" s="2" t="e">
        <f>VLOOKUP(F$1,EMD_Returns!$B:$XFD,MATCH('Headline Attribution'!$B287,EMD_Returns!$8:$8,0)-1,FALSE)/100</f>
        <v>#N/A</v>
      </c>
      <c r="G287" s="2"/>
      <c r="I287" s="9" t="e">
        <f t="shared" si="249"/>
        <v>#N/A</v>
      </c>
      <c r="J287" s="2" t="e">
        <f>VLOOKUP(J$1,EMD_Returns!$B:$XFD,MATCH('Headline Attribution'!$B287,EMD_Returns!$8:$8,0)-1,FALSE)/100</f>
        <v>#N/A</v>
      </c>
      <c r="K287" s="85" t="e">
        <f>VLOOKUP(K$1,EMD_Returns!$B:$XFD,MATCH('Headline Attribution'!$B287,EMD_Returns!$32:$32,0)-1,FALSE)/100</f>
        <v>#N/A</v>
      </c>
      <c r="L287" s="2">
        <f t="shared" si="294"/>
        <v>0</v>
      </c>
      <c r="M287" s="2" t="e">
        <f t="shared" si="295"/>
        <v>#N/A</v>
      </c>
      <c r="N287" s="2" t="e">
        <f t="shared" si="296"/>
        <v>#N/A</v>
      </c>
      <c r="O287" s="2" t="e">
        <f t="array" ref="O287">(PRODUCT($J$2:J287+1))-1</f>
        <v>#N/A</v>
      </c>
      <c r="P287" s="2" t="e">
        <f t="array" ref="P287">(PRODUCT($K$2:K287+1))-1</f>
        <v>#N/A</v>
      </c>
      <c r="Q287" s="69" t="e">
        <f t="shared" si="297"/>
        <v>#N/A</v>
      </c>
      <c r="R287" s="69" t="e">
        <f t="shared" si="298"/>
        <v>#N/A</v>
      </c>
      <c r="T287" s="3" t="e">
        <f t="shared" si="250"/>
        <v>#N/A</v>
      </c>
      <c r="U287" s="70" t="e">
        <f>VLOOKUP(U$1,Market_Values!B:XFD,MATCH('Headline Attribution'!$B287,EMD_Returns!$8:$8,0)-1,FALSE)</f>
        <v>#N/A</v>
      </c>
      <c r="V287" s="70" t="e">
        <f>VLOOKUP(V$1,Market_Values!$B:$XFD,MATCH('Headline Attribution'!$B287,EMD_Returns!$8:$8,0)-1,FALSE)</f>
        <v>#N/A</v>
      </c>
      <c r="W287" s="70" t="e">
        <f>VLOOKUP(W$1,Market_Values!$B:$XFD,MATCH('Headline Attribution'!$B287,EMD_Returns!$8:$8,0)-1,FALSE)</f>
        <v>#N/A</v>
      </c>
      <c r="X287" s="70" t="e">
        <f>VLOOKUP(X$1,Market_Values!$B:$XFD,MATCH('Headline Attribution'!$B287,EMD_Returns!$8:$8,0)-1,FALSE)</f>
        <v>#N/A</v>
      </c>
      <c r="Y287" s="70"/>
      <c r="Z287" s="71"/>
      <c r="AA287" s="3" t="e">
        <f t="shared" si="251"/>
        <v>#N/A</v>
      </c>
      <c r="AB287" s="72" t="e">
        <f t="shared" si="274"/>
        <v>#N/A</v>
      </c>
      <c r="AC287" s="72" t="e">
        <f t="shared" si="275"/>
        <v>#N/A</v>
      </c>
      <c r="AD287" s="72" t="e">
        <f t="shared" si="276"/>
        <v>#N/A</v>
      </c>
      <c r="AE287" s="72" t="e">
        <f t="shared" si="277"/>
        <v>#N/A</v>
      </c>
      <c r="AF287" s="72"/>
      <c r="AG287" s="2"/>
      <c r="AH287" s="9" t="e">
        <f t="shared" si="252"/>
        <v>#N/A</v>
      </c>
      <c r="AI287" s="2" t="e">
        <f t="array" ref="AI287">PRODUCT(AB$2:AB287+1)-1</f>
        <v>#N/A</v>
      </c>
      <c r="AJ287" s="2" t="e">
        <f t="array" ref="AJ287">PRODUCT($AC$2:AC287+1)-1</f>
        <v>#N/A</v>
      </c>
      <c r="AK287" s="2" t="e" cm="1">
        <f t="array" ref="AK287">PRODUCT($AD$119:AD287+1)-1</f>
        <v>#N/A</v>
      </c>
      <c r="AL287" s="2" t="e">
        <f t="array" ref="AL287">PRODUCT(AE$2:AE287+1)-1</f>
        <v>#N/A</v>
      </c>
      <c r="AM287" s="2"/>
      <c r="AN287" s="2"/>
      <c r="AO287" s="3" t="e">
        <f t="shared" si="253"/>
        <v>#N/A</v>
      </c>
      <c r="AP287" s="2" t="e">
        <f t="shared" si="278"/>
        <v>#N/A</v>
      </c>
      <c r="AQ287" s="2">
        <f t="shared" si="254"/>
        <v>0</v>
      </c>
      <c r="AR287" s="2" t="e">
        <f t="shared" si="279"/>
        <v>#N/A</v>
      </c>
      <c r="AS287" s="2" t="e">
        <f t="shared" si="299"/>
        <v>#N/A</v>
      </c>
      <c r="AT287" s="2" t="e">
        <f t="array" ref="AT287">PRODUCT($AP$2:AP287+1)-1</f>
        <v>#N/A</v>
      </c>
      <c r="AU287" s="2" t="e">
        <f t="shared" si="255"/>
        <v>#N/A</v>
      </c>
      <c r="AV287" s="69" t="e">
        <f t="shared" si="300"/>
        <v>#N/A</v>
      </c>
      <c r="AW287" s="69" t="e">
        <f t="shared" si="256"/>
        <v>#N/A</v>
      </c>
      <c r="AX287" s="2"/>
      <c r="AY287" s="2" t="e">
        <f t="shared" si="288"/>
        <v>#N/A</v>
      </c>
      <c r="AZ287" s="2" t="e">
        <f t="shared" si="289"/>
        <v>#N/A</v>
      </c>
      <c r="BA287" s="2" t="e">
        <f t="shared" si="301"/>
        <v>#N/A</v>
      </c>
      <c r="BB287" s="2" t="e">
        <f t="shared" si="290"/>
        <v>#N/A</v>
      </c>
      <c r="BC287" s="2"/>
      <c r="BD287" s="78" t="e">
        <f t="shared" si="257"/>
        <v>#N/A</v>
      </c>
      <c r="BE287" s="2" t="e">
        <f t="shared" si="291"/>
        <v>#N/A</v>
      </c>
      <c r="BF287" s="72" t="e">
        <f t="shared" si="280"/>
        <v>#N/A</v>
      </c>
      <c r="BG287" s="2" t="e" cm="1">
        <f t="array" ref="BG287">(PRODUCT(BF$2:BF287+1))-1</f>
        <v>#N/A</v>
      </c>
      <c r="BH287" s="72" t="e">
        <f t="shared" si="281"/>
        <v>#N/A</v>
      </c>
      <c r="BI287" s="73" t="e">
        <f t="shared" si="282"/>
        <v>#N/A</v>
      </c>
      <c r="BJ287" s="74" t="e">
        <f>SUM($BI$2:BI287)</f>
        <v>#N/A</v>
      </c>
      <c r="BK287" s="72" t="e">
        <f t="shared" si="258"/>
        <v>#N/A</v>
      </c>
      <c r="BL287" s="2" t="e">
        <f>SUM($BK$2:BK287)</f>
        <v>#N/A</v>
      </c>
      <c r="BM287" s="2"/>
      <c r="BN287" s="79" t="e">
        <f t="shared" si="259"/>
        <v>#N/A</v>
      </c>
      <c r="BO287" s="2" t="e">
        <f t="array" ref="BO287">(PRODUCT(AB$2:AB287+1)-1)-(PRODUCT($K$2:$K287+1)-1)</f>
        <v>#N/A</v>
      </c>
      <c r="BP287" s="2" t="e">
        <f t="array" ref="BP287">AJ287-(PRODUCT($K$2:K287+1)-1)</f>
        <v>#N/A</v>
      </c>
      <c r="BQ287" s="2" t="e" cm="1">
        <f t="array" ref="BQ287">AK287-(PRODUCT($L$2:L287+1)-1)</f>
        <v>#N/A</v>
      </c>
      <c r="BR287" s="2" t="e">
        <f t="array" ref="BR287">(PRODUCT(AE$2:AE287+1)-1)-(PRODUCT($K$2:$K287+1)-1)</f>
        <v>#N/A</v>
      </c>
      <c r="BS287" s="2"/>
      <c r="BT287" s="3" t="e">
        <f t="shared" si="260"/>
        <v>#N/A</v>
      </c>
      <c r="BU287" s="2" t="e">
        <f t="shared" si="261"/>
        <v>#N/A</v>
      </c>
      <c r="BV287" s="2" t="e">
        <f t="shared" si="262"/>
        <v>#N/A</v>
      </c>
      <c r="BW287" s="2" t="e" cm="1">
        <f t="array" ref="BW287">PRODUCT($BU$2:BU287+1)-1</f>
        <v>#N/A</v>
      </c>
      <c r="BX287" s="2" t="e">
        <f t="array" ref="BX287">BW287-(PRODUCT($K$2:K287+1)-1)</f>
        <v>#N/A</v>
      </c>
      <c r="BY287" s="2" t="e">
        <f t="shared" si="263"/>
        <v>#N/A</v>
      </c>
      <c r="BZ287" s="2"/>
      <c r="CC287" s="3">
        <v>45048</v>
      </c>
      <c r="CD287" s="2">
        <v>-1.0616433160976999E-2</v>
      </c>
      <c r="CE287" s="2">
        <v>-1.1846442819873199E-2</v>
      </c>
      <c r="CF287" s="2" t="e">
        <f>NA()</f>
        <v>#N/A</v>
      </c>
      <c r="CG287" s="2">
        <v>-7.9944663938453352E-3</v>
      </c>
      <c r="CH287" s="2">
        <v>-8.8377747332265555E-3</v>
      </c>
      <c r="CJ287" s="9">
        <f t="shared" si="264"/>
        <v>45048</v>
      </c>
      <c r="CK287" s="2">
        <f t="array" ref="CK287">PRODUCT(CD$2:CD287+1)-1</f>
        <v>2.0495576507874036E-2</v>
      </c>
      <c r="CL287" s="2">
        <f t="array" ref="CL287">PRODUCT(CE$2:CE287+1)-1</f>
        <v>2.508278222404825E-2</v>
      </c>
      <c r="CM287" s="2"/>
      <c r="CN287" s="2">
        <f t="array" ref="CN287">PRODUCT(CG$2:CG287+1)-1</f>
        <v>-4.0487866980282283E-2</v>
      </c>
      <c r="CO287" s="2">
        <f t="array" ref="CO287">PRODUCT(CH$2:CH287+1)-1</f>
        <v>-5.9412439100940406E-2</v>
      </c>
      <c r="CQ287" s="9">
        <f t="shared" si="265"/>
        <v>45048</v>
      </c>
      <c r="CR287" s="72">
        <f t="shared" si="266"/>
        <v>7.9908015608814442E-2</v>
      </c>
      <c r="CS287" s="72">
        <f t="shared" si="267"/>
        <v>8.4495221324988656E-2</v>
      </c>
      <c r="CT287" s="72"/>
      <c r="CU287" s="72">
        <f t="shared" si="268"/>
        <v>1.8924572120658123E-2</v>
      </c>
      <c r="CV287" s="72"/>
      <c r="CW287" s="3">
        <f t="shared" si="269"/>
        <v>45048</v>
      </c>
      <c r="CX287" s="75">
        <f t="shared" si="283"/>
        <v>95.605194960661422</v>
      </c>
      <c r="CY287" s="75">
        <f t="shared" si="284"/>
        <v>93.644924084940598</v>
      </c>
      <c r="CZ287" s="75">
        <f t="shared" si="285"/>
        <v>102.09330179385138</v>
      </c>
      <c r="DA287" s="72">
        <f>(CZ287/MAX($CZ$2:CZ287))-1</f>
        <v>-1.1767680571150851E-3</v>
      </c>
      <c r="DC287" s="3">
        <f t="shared" si="270"/>
        <v>45048</v>
      </c>
      <c r="DD287" s="2">
        <f t="shared" si="271"/>
        <v>-1.7786584277504434E-3</v>
      </c>
      <c r="DE287" s="2">
        <f t="shared" si="272"/>
        <v>-3.0086680866466438E-3</v>
      </c>
      <c r="DF287" s="2" t="e">
        <f>NA()</f>
        <v>#N/A</v>
      </c>
      <c r="DG287" s="2">
        <f t="shared" si="273"/>
        <v>8.4330833938122025E-4</v>
      </c>
      <c r="DH287" s="69"/>
      <c r="DI287" s="3">
        <f t="shared" si="302"/>
        <v>45048</v>
      </c>
      <c r="DJ287" s="2">
        <f t="shared" si="303"/>
        <v>3.3039988233679513E-2</v>
      </c>
      <c r="DK287" s="2">
        <f t="shared" si="304"/>
        <v>2.7248466309960008E-2</v>
      </c>
      <c r="DL287" s="2" t="e">
        <f>NA()</f>
        <v>#N/A</v>
      </c>
      <c r="DM287" s="2">
        <f t="shared" si="305"/>
        <v>1.4475148641706853E-2</v>
      </c>
      <c r="DO287" s="2">
        <f t="shared" si="286"/>
        <v>1.3479500281771214E-2</v>
      </c>
      <c r="DP287" s="72">
        <f t="shared" si="287"/>
        <v>8.4330833938122025E-4</v>
      </c>
      <c r="DQ287" s="72">
        <v>1.0999999999999999E-2</v>
      </c>
      <c r="DR287" s="72">
        <f t="shared" si="292"/>
        <v>6.88185135893962E-4</v>
      </c>
      <c r="DS287" s="2" cm="1">
        <f t="array" ref="DS287">PRODUCT($DR$68:DR287+1)-1</f>
        <v>9.8572672997139232E-3</v>
      </c>
      <c r="DT287" s="2" cm="1">
        <f t="array" ref="DT287">PRODUCT($DP$68:DP287+1)-1</f>
        <v>1.1265024344929042E-2</v>
      </c>
      <c r="DU287" s="72">
        <f>DS287-MAX($DS$68:DS287)</f>
        <v>-9.8685815285870504E-4</v>
      </c>
    </row>
    <row r="288" spans="1:125" x14ac:dyDescent="0.3">
      <c r="A288" s="3" t="e">
        <f t="shared" si="293"/>
        <v>#N/A</v>
      </c>
      <c r="B288" s="47" t="e">
        <f>NA()</f>
        <v>#N/A</v>
      </c>
      <c r="C288" s="2" t="e">
        <f>VLOOKUP(C$1,EMD_Returns!$B:$XFD,MATCH('Headline Attribution'!$B288,EMD_Returns!$8:$8,0)-1,FALSE)/100</f>
        <v>#N/A</v>
      </c>
      <c r="D288" s="2" t="e">
        <f>VLOOKUP(D$1,EMD_Returns!$B:$XFD,MATCH('Headline Attribution'!$B288,EMD_Returns!$8:$8,0)-1,FALSE)/100</f>
        <v>#N/A</v>
      </c>
      <c r="E288" s="2" t="e">
        <f>VLOOKUP(E$1,EMD_Returns!$B:$XFD,MATCH('Headline Attribution'!$B288,EMD_Returns!$8:$8,0)-1,FALSE)/100</f>
        <v>#N/A</v>
      </c>
      <c r="F288" s="2" t="e">
        <f>VLOOKUP(F$1,EMD_Returns!$B:$XFD,MATCH('Headline Attribution'!$B288,EMD_Returns!$8:$8,0)-1,FALSE)/100</f>
        <v>#N/A</v>
      </c>
      <c r="G288" s="2"/>
      <c r="I288" s="9" t="e">
        <f t="shared" si="249"/>
        <v>#N/A</v>
      </c>
      <c r="J288" s="2" t="e">
        <f>VLOOKUP(J$1,EMD_Returns!$B:$XFD,MATCH('Headline Attribution'!$B288,EMD_Returns!$8:$8,0)-1,FALSE)/100</f>
        <v>#N/A</v>
      </c>
      <c r="K288" s="85" t="e">
        <f>VLOOKUP(K$1,EMD_Returns!$B:$XFD,MATCH('Headline Attribution'!$B288,EMD_Returns!$32:$32,0)-1,FALSE)/100</f>
        <v>#N/A</v>
      </c>
      <c r="L288" s="2">
        <f t="shared" si="294"/>
        <v>0</v>
      </c>
      <c r="M288" s="2" t="e">
        <f t="shared" si="295"/>
        <v>#N/A</v>
      </c>
      <c r="N288" s="2" t="e">
        <f t="shared" si="296"/>
        <v>#N/A</v>
      </c>
      <c r="O288" s="2" t="e">
        <f t="array" ref="O288">(PRODUCT($J$2:J288+1))-1</f>
        <v>#N/A</v>
      </c>
      <c r="P288" s="2" t="e">
        <f t="array" ref="P288">(PRODUCT($K$2:K288+1))-1</f>
        <v>#N/A</v>
      </c>
      <c r="Q288" s="69" t="e">
        <f t="shared" si="297"/>
        <v>#N/A</v>
      </c>
      <c r="R288" s="69" t="e">
        <f t="shared" si="298"/>
        <v>#N/A</v>
      </c>
      <c r="T288" s="3" t="e">
        <f t="shared" si="250"/>
        <v>#N/A</v>
      </c>
      <c r="U288" s="70" t="e">
        <f>VLOOKUP(U$1,Market_Values!B:XFD,MATCH('Headline Attribution'!$B288,EMD_Returns!$8:$8,0)-1,FALSE)</f>
        <v>#N/A</v>
      </c>
      <c r="V288" s="70" t="e">
        <f>VLOOKUP(V$1,Market_Values!$B:$XFD,MATCH('Headline Attribution'!$B288,EMD_Returns!$8:$8,0)-1,FALSE)</f>
        <v>#N/A</v>
      </c>
      <c r="W288" s="70" t="e">
        <f>VLOOKUP(W$1,Market_Values!$B:$XFD,MATCH('Headline Attribution'!$B288,EMD_Returns!$8:$8,0)-1,FALSE)</f>
        <v>#N/A</v>
      </c>
      <c r="X288" s="70" t="e">
        <f>VLOOKUP(X$1,Market_Values!$B:$XFD,MATCH('Headline Attribution'!$B288,EMD_Returns!$8:$8,0)-1,FALSE)</f>
        <v>#N/A</v>
      </c>
      <c r="Y288" s="70"/>
      <c r="Z288" s="71"/>
      <c r="AA288" s="3" t="e">
        <f t="shared" si="251"/>
        <v>#N/A</v>
      </c>
      <c r="AB288" s="72" t="e">
        <f t="shared" si="274"/>
        <v>#N/A</v>
      </c>
      <c r="AC288" s="72" t="e">
        <f t="shared" si="275"/>
        <v>#N/A</v>
      </c>
      <c r="AD288" s="72" t="e">
        <f t="shared" si="276"/>
        <v>#N/A</v>
      </c>
      <c r="AE288" s="72" t="e">
        <f t="shared" si="277"/>
        <v>#N/A</v>
      </c>
      <c r="AF288" s="72"/>
      <c r="AG288" s="2"/>
      <c r="AH288" s="9" t="e">
        <f t="shared" si="252"/>
        <v>#N/A</v>
      </c>
      <c r="AI288" s="2" t="e">
        <f t="array" ref="AI288">PRODUCT(AB$2:AB288+1)-1</f>
        <v>#N/A</v>
      </c>
      <c r="AJ288" s="2" t="e">
        <f t="array" ref="AJ288">PRODUCT($AC$2:AC288+1)-1</f>
        <v>#N/A</v>
      </c>
      <c r="AK288" s="2" t="e" cm="1">
        <f t="array" ref="AK288">PRODUCT($AD$119:AD288+1)-1</f>
        <v>#N/A</v>
      </c>
      <c r="AL288" s="2" t="e">
        <f t="array" ref="AL288">PRODUCT(AE$2:AE288+1)-1</f>
        <v>#N/A</v>
      </c>
      <c r="AM288" s="2"/>
      <c r="AN288" s="2"/>
      <c r="AO288" s="3" t="e">
        <f t="shared" si="253"/>
        <v>#N/A</v>
      </c>
      <c r="AP288" s="2" t="e">
        <f t="shared" si="278"/>
        <v>#N/A</v>
      </c>
      <c r="AQ288" s="2">
        <f t="shared" si="254"/>
        <v>0</v>
      </c>
      <c r="AR288" s="2" t="e">
        <f t="shared" si="279"/>
        <v>#N/A</v>
      </c>
      <c r="AS288" s="2" t="e">
        <f t="shared" si="299"/>
        <v>#N/A</v>
      </c>
      <c r="AT288" s="2" t="e">
        <f t="array" ref="AT288">PRODUCT($AP$2:AP288+1)-1</f>
        <v>#N/A</v>
      </c>
      <c r="AU288" s="2" t="e">
        <f t="shared" si="255"/>
        <v>#N/A</v>
      </c>
      <c r="AV288" s="69" t="e">
        <f t="shared" si="300"/>
        <v>#N/A</v>
      </c>
      <c r="AW288" s="69" t="e">
        <f t="shared" si="256"/>
        <v>#N/A</v>
      </c>
      <c r="AX288" s="2"/>
      <c r="AY288" s="2" t="e">
        <f t="shared" si="288"/>
        <v>#N/A</v>
      </c>
      <c r="AZ288" s="2" t="e">
        <f t="shared" si="289"/>
        <v>#N/A</v>
      </c>
      <c r="BA288" s="2" t="e">
        <f t="shared" si="301"/>
        <v>#N/A</v>
      </c>
      <c r="BB288" s="2" t="e">
        <f t="shared" si="290"/>
        <v>#N/A</v>
      </c>
      <c r="BC288" s="2"/>
      <c r="BD288" s="78" t="e">
        <f t="shared" si="257"/>
        <v>#N/A</v>
      </c>
      <c r="BE288" s="2" t="e">
        <f t="shared" si="291"/>
        <v>#N/A</v>
      </c>
      <c r="BF288" s="72" t="e">
        <f t="shared" si="280"/>
        <v>#N/A</v>
      </c>
      <c r="BG288" s="2" t="e" cm="1">
        <f t="array" ref="BG288">(PRODUCT(BF$2:BF288+1))-1</f>
        <v>#N/A</v>
      </c>
      <c r="BH288" s="72" t="e">
        <f t="shared" si="281"/>
        <v>#N/A</v>
      </c>
      <c r="BI288" s="73" t="e">
        <f t="shared" si="282"/>
        <v>#N/A</v>
      </c>
      <c r="BJ288" s="74" t="e">
        <f>SUM($BI$2:BI288)</f>
        <v>#N/A</v>
      </c>
      <c r="BK288" s="72" t="e">
        <f t="shared" si="258"/>
        <v>#N/A</v>
      </c>
      <c r="BL288" s="2" t="e">
        <f>SUM($BK$2:BK288)</f>
        <v>#N/A</v>
      </c>
      <c r="BM288" s="2"/>
      <c r="BN288" s="79" t="e">
        <f t="shared" si="259"/>
        <v>#N/A</v>
      </c>
      <c r="BO288" s="2" t="e">
        <f t="array" ref="BO288">(PRODUCT(AB$2:AB288+1)-1)-(PRODUCT($K$2:$K288+1)-1)</f>
        <v>#N/A</v>
      </c>
      <c r="BP288" s="2" t="e">
        <f t="array" ref="BP288">AJ288-(PRODUCT($K$2:K288+1)-1)</f>
        <v>#N/A</v>
      </c>
      <c r="BQ288" s="2" t="e" cm="1">
        <f t="array" ref="BQ288">AK288-(PRODUCT($L$2:L288+1)-1)</f>
        <v>#N/A</v>
      </c>
      <c r="BR288" s="2" t="e">
        <f t="array" ref="BR288">(PRODUCT(AE$2:AE288+1)-1)-(PRODUCT($K$2:$K288+1)-1)</f>
        <v>#N/A</v>
      </c>
      <c r="BS288" s="2"/>
      <c r="BT288" s="3" t="e">
        <f t="shared" si="260"/>
        <v>#N/A</v>
      </c>
      <c r="BU288" s="2" t="e">
        <f t="shared" si="261"/>
        <v>#N/A</v>
      </c>
      <c r="BV288" s="2" t="e">
        <f t="shared" si="262"/>
        <v>#N/A</v>
      </c>
      <c r="BW288" s="2" t="e" cm="1">
        <f t="array" ref="BW288">PRODUCT($BU$2:BU288+1)-1</f>
        <v>#N/A</v>
      </c>
      <c r="BX288" s="2" t="e">
        <f t="array" ref="BX288">BW288-(PRODUCT($K$2:K288+1)-1)</f>
        <v>#N/A</v>
      </c>
      <c r="BY288" s="2" t="e">
        <f t="shared" si="263"/>
        <v>#N/A</v>
      </c>
      <c r="BZ288" s="2"/>
      <c r="CC288" s="3">
        <v>45049</v>
      </c>
      <c r="CD288" s="2">
        <v>-4.0219750774939103E-3</v>
      </c>
      <c r="CE288" s="2">
        <v>-7.7798511097974003E-3</v>
      </c>
      <c r="CF288" s="2" t="e">
        <f>NA()</f>
        <v>#N/A</v>
      </c>
      <c r="CG288" s="2">
        <v>-8.1338289504016305E-4</v>
      </c>
      <c r="CH288" s="2">
        <v>-2.926765956066002E-3</v>
      </c>
      <c r="CJ288" s="9">
        <f t="shared" si="264"/>
        <v>45049</v>
      </c>
      <c r="CK288" s="2">
        <f t="array" ref="CK288">PRODUCT(CD$2:CD288+1)-1</f>
        <v>1.6391168732466488E-2</v>
      </c>
      <c r="CL288" s="2">
        <f t="array" ref="CL288">PRODUCT(CE$2:CE288+1)-1</f>
        <v>1.7107790803128298E-2</v>
      </c>
      <c r="CM288" s="2"/>
      <c r="CN288" s="2">
        <f t="array" ref="CN288">PRODUCT(CG$2:CG288+1)-1</f>
        <v>-4.1268317736864013E-2</v>
      </c>
      <c r="CO288" s="2">
        <f t="array" ref="CO288">PRODUCT(CH$2:CH288+1)-1</f>
        <v>-6.2165318752878895E-2</v>
      </c>
      <c r="CQ288" s="9">
        <f t="shared" si="265"/>
        <v>45049</v>
      </c>
      <c r="CR288" s="72">
        <f t="shared" si="266"/>
        <v>7.8556487485345383E-2</v>
      </c>
      <c r="CS288" s="72">
        <f t="shared" si="267"/>
        <v>7.9273109556007193E-2</v>
      </c>
      <c r="CT288" s="72"/>
      <c r="CU288" s="72">
        <f t="shared" si="268"/>
        <v>2.0897001016014882E-2</v>
      </c>
      <c r="CV288" s="72"/>
      <c r="CW288" s="3">
        <f t="shared" si="269"/>
        <v>45049</v>
      </c>
      <c r="CX288" s="75">
        <f t="shared" si="283"/>
        <v>95.527431330403431</v>
      </c>
      <c r="CY288" s="75">
        <f t="shared" si="284"/>
        <v>93.370847309170415</v>
      </c>
      <c r="CZ288" s="75">
        <f t="shared" si="285"/>
        <v>102.309697387764</v>
      </c>
      <c r="DA288" s="72">
        <f>(CZ288/MAX($CZ$2:CZ288))-1</f>
        <v>0</v>
      </c>
      <c r="DC288" s="3">
        <f t="shared" si="270"/>
        <v>45049</v>
      </c>
      <c r="DD288" s="2">
        <f t="shared" si="271"/>
        <v>-1.0952091214279083E-3</v>
      </c>
      <c r="DE288" s="2">
        <f t="shared" si="272"/>
        <v>-4.8530851537313983E-3</v>
      </c>
      <c r="DF288" s="2" t="e">
        <f>NA()</f>
        <v>#N/A</v>
      </c>
      <c r="DG288" s="2">
        <f t="shared" si="273"/>
        <v>2.1133830610258388E-3</v>
      </c>
      <c r="DH288" s="69"/>
      <c r="DI288" s="3">
        <f t="shared" si="302"/>
        <v>45049</v>
      </c>
      <c r="DJ288" s="2">
        <f t="shared" si="303"/>
        <v>3.3512895426316337E-2</v>
      </c>
      <c r="DK288" s="2">
        <f t="shared" si="304"/>
        <v>3.2149120042298224E-2</v>
      </c>
      <c r="DL288" s="2" t="e">
        <f>NA()</f>
        <v>#N/A</v>
      </c>
      <c r="DM288" s="2">
        <f t="shared" si="305"/>
        <v>1.5940070115981014E-2</v>
      </c>
      <c r="DO288" s="2">
        <f t="shared" si="286"/>
        <v>1.3990752076601281E-2</v>
      </c>
      <c r="DP288" s="72">
        <f t="shared" si="287"/>
        <v>2.1133830610258388E-3</v>
      </c>
      <c r="DQ288" s="72">
        <v>1.0999999999999999E-2</v>
      </c>
      <c r="DR288" s="72">
        <f t="shared" si="292"/>
        <v>1.661612867128411E-3</v>
      </c>
      <c r="DS288" s="2" cm="1">
        <f t="array" ref="DS288">PRODUCT($DR$68:DR288+1)-1</f>
        <v>1.1535259129022313E-2</v>
      </c>
      <c r="DT288" s="2" cm="1">
        <f t="array" ref="DT288">PRODUCT($DP$68:DP288+1)-1</f>
        <v>1.3402214717587402E-2</v>
      </c>
      <c r="DU288" s="72">
        <f>DS288-MAX($DS$68:DS288)</f>
        <v>0</v>
      </c>
    </row>
    <row r="289" spans="1:125" x14ac:dyDescent="0.3">
      <c r="A289" s="3" t="e">
        <f t="shared" si="293"/>
        <v>#N/A</v>
      </c>
      <c r="B289" s="47" t="e">
        <f>NA()</f>
        <v>#N/A</v>
      </c>
      <c r="C289" s="2" t="e">
        <f>VLOOKUP(C$1,EMD_Returns!$B:$XFD,MATCH('Headline Attribution'!$B289,EMD_Returns!$8:$8,0)-1,FALSE)/100</f>
        <v>#N/A</v>
      </c>
      <c r="D289" s="2" t="e">
        <f>VLOOKUP(D$1,EMD_Returns!$B:$XFD,MATCH('Headline Attribution'!$B289,EMD_Returns!$8:$8,0)-1,FALSE)/100</f>
        <v>#N/A</v>
      </c>
      <c r="E289" s="2" t="e">
        <f>VLOOKUP(E$1,EMD_Returns!$B:$XFD,MATCH('Headline Attribution'!$B289,EMD_Returns!$8:$8,0)-1,FALSE)/100</f>
        <v>#N/A</v>
      </c>
      <c r="F289" s="2" t="e">
        <f>VLOOKUP(F$1,EMD_Returns!$B:$XFD,MATCH('Headline Attribution'!$B289,EMD_Returns!$8:$8,0)-1,FALSE)/100</f>
        <v>#N/A</v>
      </c>
      <c r="G289" s="2"/>
      <c r="I289" s="9" t="e">
        <f t="shared" si="249"/>
        <v>#N/A</v>
      </c>
      <c r="J289" s="2" t="e">
        <f>VLOOKUP(J$1,EMD_Returns!$B:$XFD,MATCH('Headline Attribution'!$B289,EMD_Returns!$8:$8,0)-1,FALSE)/100</f>
        <v>#N/A</v>
      </c>
      <c r="K289" s="85" t="e">
        <f>VLOOKUP(K$1,EMD_Returns!$B:$XFD,MATCH('Headline Attribution'!$B289,EMD_Returns!$32:$32,0)-1,FALSE)/100</f>
        <v>#N/A</v>
      </c>
      <c r="L289" s="2">
        <f t="shared" si="294"/>
        <v>0</v>
      </c>
      <c r="M289" s="2" t="e">
        <f t="shared" si="295"/>
        <v>#N/A</v>
      </c>
      <c r="N289" s="2" t="e">
        <f t="shared" si="296"/>
        <v>#N/A</v>
      </c>
      <c r="O289" s="2" t="e">
        <f t="array" ref="O289">(PRODUCT($J$2:J289+1))-1</f>
        <v>#N/A</v>
      </c>
      <c r="P289" s="2" t="e">
        <f t="array" ref="P289">(PRODUCT($K$2:K289+1))-1</f>
        <v>#N/A</v>
      </c>
      <c r="Q289" s="69" t="e">
        <f t="shared" si="297"/>
        <v>#N/A</v>
      </c>
      <c r="R289" s="69" t="e">
        <f t="shared" si="298"/>
        <v>#N/A</v>
      </c>
      <c r="T289" s="3" t="e">
        <f t="shared" si="250"/>
        <v>#N/A</v>
      </c>
      <c r="U289" s="70" t="e">
        <f>VLOOKUP(U$1,Market_Values!B:XFD,MATCH('Headline Attribution'!$B289,EMD_Returns!$8:$8,0)-1,FALSE)</f>
        <v>#N/A</v>
      </c>
      <c r="V289" s="70" t="e">
        <f>VLOOKUP(V$1,Market_Values!$B:$XFD,MATCH('Headline Attribution'!$B289,EMD_Returns!$8:$8,0)-1,FALSE)</f>
        <v>#N/A</v>
      </c>
      <c r="W289" s="70" t="e">
        <f>VLOOKUP(W$1,Market_Values!$B:$XFD,MATCH('Headline Attribution'!$B289,EMD_Returns!$8:$8,0)-1,FALSE)</f>
        <v>#N/A</v>
      </c>
      <c r="X289" s="70" t="e">
        <f>VLOOKUP(X$1,Market_Values!$B:$XFD,MATCH('Headline Attribution'!$B289,EMD_Returns!$8:$8,0)-1,FALSE)</f>
        <v>#N/A</v>
      </c>
      <c r="Y289" s="70"/>
      <c r="Z289" s="71"/>
      <c r="AA289" s="3" t="e">
        <f t="shared" si="251"/>
        <v>#N/A</v>
      </c>
      <c r="AB289" s="72" t="e">
        <f t="shared" si="274"/>
        <v>#N/A</v>
      </c>
      <c r="AC289" s="72" t="e">
        <f t="shared" si="275"/>
        <v>#N/A</v>
      </c>
      <c r="AD289" s="72" t="e">
        <f t="shared" si="276"/>
        <v>#N/A</v>
      </c>
      <c r="AE289" s="72" t="e">
        <f t="shared" si="277"/>
        <v>#N/A</v>
      </c>
      <c r="AF289" s="72"/>
      <c r="AG289" s="2"/>
      <c r="AH289" s="9" t="e">
        <f t="shared" si="252"/>
        <v>#N/A</v>
      </c>
      <c r="AI289" s="2" t="e">
        <f t="array" ref="AI289">PRODUCT(AB$2:AB289+1)-1</f>
        <v>#N/A</v>
      </c>
      <c r="AJ289" s="2" t="e">
        <f t="array" ref="AJ289">PRODUCT($AC$2:AC289+1)-1</f>
        <v>#N/A</v>
      </c>
      <c r="AK289" s="2" t="e" cm="1">
        <f t="array" ref="AK289">PRODUCT($AD$119:AD289+1)-1</f>
        <v>#N/A</v>
      </c>
      <c r="AL289" s="2" t="e">
        <f t="array" ref="AL289">PRODUCT(AE$2:AE289+1)-1</f>
        <v>#N/A</v>
      </c>
      <c r="AM289" s="2"/>
      <c r="AN289" s="2"/>
      <c r="AO289" s="3" t="e">
        <f t="shared" si="253"/>
        <v>#N/A</v>
      </c>
      <c r="AP289" s="2" t="e">
        <f t="shared" si="278"/>
        <v>#N/A</v>
      </c>
      <c r="AQ289" s="2">
        <f t="shared" si="254"/>
        <v>0</v>
      </c>
      <c r="AR289" s="2" t="e">
        <f t="shared" si="279"/>
        <v>#N/A</v>
      </c>
      <c r="AS289" s="2" t="e">
        <f t="shared" si="299"/>
        <v>#N/A</v>
      </c>
      <c r="AT289" s="2" t="e">
        <f t="array" ref="AT289">PRODUCT($AP$2:AP289+1)-1</f>
        <v>#N/A</v>
      </c>
      <c r="AU289" s="2" t="e">
        <f t="shared" si="255"/>
        <v>#N/A</v>
      </c>
      <c r="AV289" s="69" t="e">
        <f t="shared" si="300"/>
        <v>#N/A</v>
      </c>
      <c r="AW289" s="69" t="e">
        <f t="shared" si="256"/>
        <v>#N/A</v>
      </c>
      <c r="AX289" s="2"/>
      <c r="AY289" s="2" t="e">
        <f t="shared" si="288"/>
        <v>#N/A</v>
      </c>
      <c r="AZ289" s="2" t="e">
        <f t="shared" si="289"/>
        <v>#N/A</v>
      </c>
      <c r="BA289" s="2" t="e">
        <f t="shared" si="301"/>
        <v>#N/A</v>
      </c>
      <c r="BB289" s="2" t="e">
        <f t="shared" si="290"/>
        <v>#N/A</v>
      </c>
      <c r="BC289" s="2"/>
      <c r="BD289" s="78" t="e">
        <f t="shared" si="257"/>
        <v>#N/A</v>
      </c>
      <c r="BE289" s="2" t="e">
        <f t="shared" si="291"/>
        <v>#N/A</v>
      </c>
      <c r="BF289" s="72" t="e">
        <f t="shared" si="280"/>
        <v>#N/A</v>
      </c>
      <c r="BG289" s="2" t="e" cm="1">
        <f t="array" ref="BG289">(PRODUCT(BF$2:BF289+1))-1</f>
        <v>#N/A</v>
      </c>
      <c r="BH289" s="72" t="e">
        <f t="shared" si="281"/>
        <v>#N/A</v>
      </c>
      <c r="BI289" s="73" t="e">
        <f t="shared" si="282"/>
        <v>#N/A</v>
      </c>
      <c r="BJ289" s="74" t="e">
        <f>SUM($BI$2:BI289)</f>
        <v>#N/A</v>
      </c>
      <c r="BK289" s="72" t="e">
        <f t="shared" si="258"/>
        <v>#N/A</v>
      </c>
      <c r="BL289" s="2" t="e">
        <f>SUM($BK$2:BK289)</f>
        <v>#N/A</v>
      </c>
      <c r="BM289" s="2"/>
      <c r="BN289" s="79" t="e">
        <f t="shared" si="259"/>
        <v>#N/A</v>
      </c>
      <c r="BO289" s="2" t="e">
        <f t="array" ref="BO289">(PRODUCT(AB$2:AB289+1)-1)-(PRODUCT($K$2:$K289+1)-1)</f>
        <v>#N/A</v>
      </c>
      <c r="BP289" s="2" t="e">
        <f t="array" ref="BP289">AJ289-(PRODUCT($K$2:K289+1)-1)</f>
        <v>#N/A</v>
      </c>
      <c r="BQ289" s="2" t="e" cm="1">
        <f t="array" ref="BQ289">AK289-(PRODUCT($L$2:L289+1)-1)</f>
        <v>#N/A</v>
      </c>
      <c r="BR289" s="2" t="e">
        <f t="array" ref="BR289">(PRODUCT(AE$2:AE289+1)-1)-(PRODUCT($K$2:$K289+1)-1)</f>
        <v>#N/A</v>
      </c>
      <c r="BS289" s="2"/>
      <c r="BT289" s="3" t="e">
        <f t="shared" si="260"/>
        <v>#N/A</v>
      </c>
      <c r="BU289" s="2" t="e">
        <f t="shared" si="261"/>
        <v>#N/A</v>
      </c>
      <c r="BV289" s="2" t="e">
        <f t="shared" si="262"/>
        <v>#N/A</v>
      </c>
      <c r="BW289" s="2" t="e" cm="1">
        <f t="array" ref="BW289">PRODUCT($BU$2:BU289+1)-1</f>
        <v>#N/A</v>
      </c>
      <c r="BX289" s="2" t="e">
        <f t="array" ref="BX289">BW289-(PRODUCT($K$2:K289+1)-1)</f>
        <v>#N/A</v>
      </c>
      <c r="BY289" s="2" t="e">
        <f t="shared" si="263"/>
        <v>#N/A</v>
      </c>
      <c r="BZ289" s="2"/>
      <c r="CC289" s="3">
        <v>45050</v>
      </c>
      <c r="CD289" s="2">
        <v>-1.1113920305796401E-3</v>
      </c>
      <c r="CE289" s="2">
        <v>-6.80798879491729E-3</v>
      </c>
      <c r="CF289" s="2" t="e">
        <f>NA()</f>
        <v>#N/A</v>
      </c>
      <c r="CG289" s="2">
        <v>-5.572377800284513E-3</v>
      </c>
      <c r="CH289" s="2">
        <v>-3.1696649397309207E-3</v>
      </c>
      <c r="CJ289" s="9">
        <f t="shared" si="264"/>
        <v>45050</v>
      </c>
      <c r="CK289" s="2">
        <f t="array" ref="CK289">PRODUCT(CD$2:CD289+1)-1</f>
        <v>1.5261559687585802E-2</v>
      </c>
      <c r="CL289" s="2">
        <f t="array" ref="CL289">PRODUCT(CE$2:CE289+1)-1</f>
        <v>1.0183332360117481E-2</v>
      </c>
      <c r="CM289" s="2"/>
      <c r="CN289" s="2">
        <f t="array" ref="CN289">PRODUCT(CG$2:CG289+1)-1</f>
        <v>-4.6610732879536543E-2</v>
      </c>
      <c r="CO289" s="2">
        <f t="array" ref="CO289">PRODUCT(CH$2:CH289+1)-1</f>
        <v>-6.5137940461291621E-2</v>
      </c>
      <c r="CQ289" s="9">
        <f t="shared" si="265"/>
        <v>45050</v>
      </c>
      <c r="CR289" s="72">
        <f t="shared" si="266"/>
        <v>8.0399500148877423E-2</v>
      </c>
      <c r="CS289" s="72">
        <f t="shared" si="267"/>
        <v>7.5321272821409102E-2</v>
      </c>
      <c r="CT289" s="72"/>
      <c r="CU289" s="72">
        <f t="shared" si="268"/>
        <v>1.8527207581755079E-2</v>
      </c>
      <c r="CV289" s="72"/>
      <c r="CW289" s="3">
        <f t="shared" si="269"/>
        <v>45050</v>
      </c>
      <c r="CX289" s="75">
        <f t="shared" si="283"/>
        <v>94.995116392739689</v>
      </c>
      <c r="CY289" s="75">
        <f t="shared" si="284"/>
        <v>93.074893008061565</v>
      </c>
      <c r="CZ289" s="75">
        <f t="shared" si="285"/>
        <v>102.0630949148787</v>
      </c>
      <c r="DA289" s="72">
        <f>(CZ289/MAX($CZ$2:CZ289))-1</f>
        <v>-2.4103528715431199E-3</v>
      </c>
      <c r="DC289" s="3">
        <f t="shared" si="270"/>
        <v>45050</v>
      </c>
      <c r="DD289" s="2">
        <f t="shared" si="271"/>
        <v>2.0582729091512806E-3</v>
      </c>
      <c r="DE289" s="2">
        <f t="shared" si="272"/>
        <v>-3.6383238551863694E-3</v>
      </c>
      <c r="DF289" s="2" t="e">
        <f>NA()</f>
        <v>#N/A</v>
      </c>
      <c r="DG289" s="2">
        <f t="shared" si="273"/>
        <v>-2.4027128605535924E-3</v>
      </c>
      <c r="DH289" s="69"/>
      <c r="DI289" s="3">
        <f t="shared" si="302"/>
        <v>45050</v>
      </c>
      <c r="DJ289" s="2">
        <f t="shared" si="303"/>
        <v>3.2442057365873141E-2</v>
      </c>
      <c r="DK289" s="2">
        <f t="shared" si="304"/>
        <v>3.4332477797893474E-2</v>
      </c>
      <c r="DL289" s="2" t="e">
        <f>NA()</f>
        <v>#N/A</v>
      </c>
      <c r="DM289" s="2">
        <f t="shared" si="305"/>
        <v>1.7868166751474054E-2</v>
      </c>
      <c r="DO289" s="2">
        <f t="shared" si="286"/>
        <v>1.434647718363989E-2</v>
      </c>
      <c r="DP289" s="72">
        <f t="shared" si="287"/>
        <v>-2.4027128605535924E-3</v>
      </c>
      <c r="DQ289" s="72">
        <v>1.0999999999999999E-2</v>
      </c>
      <c r="DR289" s="72">
        <f t="shared" si="292"/>
        <v>-1.8422530582092292E-3</v>
      </c>
      <c r="DS289" s="2" cm="1">
        <f t="array" ref="DS289">PRODUCT($DR$68:DR289+1)-1</f>
        <v>9.6717552044054411E-3</v>
      </c>
      <c r="DT289" s="2" cm="1">
        <f t="array" ref="DT289">PRODUCT($DP$68:DP289+1)-1</f>
        <v>1.0967300183371886E-2</v>
      </c>
      <c r="DU289" s="72">
        <f>DS289-MAX($DS$68:DS289)</f>
        <v>-1.8635039246168716E-3</v>
      </c>
    </row>
    <row r="290" spans="1:125" x14ac:dyDescent="0.3">
      <c r="A290" s="3" t="e">
        <f t="shared" si="293"/>
        <v>#N/A</v>
      </c>
      <c r="B290" s="47" t="e">
        <f>NA()</f>
        <v>#N/A</v>
      </c>
      <c r="C290" s="2" t="e">
        <f>VLOOKUP(C$1,EMD_Returns!$B:$XFD,MATCH('Headline Attribution'!$B290,EMD_Returns!$8:$8,0)-1,FALSE)/100</f>
        <v>#N/A</v>
      </c>
      <c r="D290" s="2" t="e">
        <f>VLOOKUP(D$1,EMD_Returns!$B:$XFD,MATCH('Headline Attribution'!$B290,EMD_Returns!$8:$8,0)-1,FALSE)/100</f>
        <v>#N/A</v>
      </c>
      <c r="E290" s="2" t="e">
        <f>VLOOKUP(E$1,EMD_Returns!$B:$XFD,MATCH('Headline Attribution'!$B290,EMD_Returns!$8:$8,0)-1,FALSE)/100</f>
        <v>#N/A</v>
      </c>
      <c r="F290" s="2" t="e">
        <f>VLOOKUP(F$1,EMD_Returns!$B:$XFD,MATCH('Headline Attribution'!$B290,EMD_Returns!$8:$8,0)-1,FALSE)/100</f>
        <v>#N/A</v>
      </c>
      <c r="G290" s="2"/>
      <c r="I290" s="9" t="e">
        <f t="shared" si="249"/>
        <v>#N/A</v>
      </c>
      <c r="J290" s="2" t="e">
        <f>VLOOKUP(J$1,EMD_Returns!$B:$XFD,MATCH('Headline Attribution'!$B290,EMD_Returns!$8:$8,0)-1,FALSE)/100</f>
        <v>#N/A</v>
      </c>
      <c r="K290" s="85" t="e">
        <f>VLOOKUP(K$1,EMD_Returns!$B:$XFD,MATCH('Headline Attribution'!$B290,EMD_Returns!$32:$32,0)-1,FALSE)/100</f>
        <v>#N/A</v>
      </c>
      <c r="L290" s="2">
        <f t="shared" si="294"/>
        <v>0</v>
      </c>
      <c r="M290" s="2" t="e">
        <f t="shared" si="295"/>
        <v>#N/A</v>
      </c>
      <c r="N290" s="2" t="e">
        <f t="shared" si="296"/>
        <v>#N/A</v>
      </c>
      <c r="O290" s="2" t="e">
        <f t="array" ref="O290">(PRODUCT($J$2:J290+1))-1</f>
        <v>#N/A</v>
      </c>
      <c r="P290" s="2" t="e">
        <f t="array" ref="P290">(PRODUCT($K$2:K290+1))-1</f>
        <v>#N/A</v>
      </c>
      <c r="Q290" s="69" t="e">
        <f t="shared" si="297"/>
        <v>#N/A</v>
      </c>
      <c r="R290" s="69" t="e">
        <f t="shared" si="298"/>
        <v>#N/A</v>
      </c>
      <c r="T290" s="3" t="e">
        <f t="shared" si="250"/>
        <v>#N/A</v>
      </c>
      <c r="U290" s="70" t="e">
        <f>VLOOKUP(U$1,Market_Values!B:XFD,MATCH('Headline Attribution'!$B290,EMD_Returns!$8:$8,0)-1,FALSE)</f>
        <v>#N/A</v>
      </c>
      <c r="V290" s="70" t="e">
        <f>VLOOKUP(V$1,Market_Values!$B:$XFD,MATCH('Headline Attribution'!$B290,EMD_Returns!$8:$8,0)-1,FALSE)</f>
        <v>#N/A</v>
      </c>
      <c r="W290" s="70" t="e">
        <f>VLOOKUP(W$1,Market_Values!$B:$XFD,MATCH('Headline Attribution'!$B290,EMD_Returns!$8:$8,0)-1,FALSE)</f>
        <v>#N/A</v>
      </c>
      <c r="X290" s="70" t="e">
        <f>VLOOKUP(X$1,Market_Values!$B:$XFD,MATCH('Headline Attribution'!$B290,EMD_Returns!$8:$8,0)-1,FALSE)</f>
        <v>#N/A</v>
      </c>
      <c r="Y290" s="70"/>
      <c r="Z290" s="71"/>
      <c r="AA290" s="3" t="e">
        <f t="shared" si="251"/>
        <v>#N/A</v>
      </c>
      <c r="AB290" s="72" t="e">
        <f t="shared" si="274"/>
        <v>#N/A</v>
      </c>
      <c r="AC290" s="72" t="e">
        <f t="shared" si="275"/>
        <v>#N/A</v>
      </c>
      <c r="AD290" s="72" t="e">
        <f t="shared" si="276"/>
        <v>#N/A</v>
      </c>
      <c r="AE290" s="72" t="e">
        <f t="shared" si="277"/>
        <v>#N/A</v>
      </c>
      <c r="AF290" s="72"/>
      <c r="AG290" s="2"/>
      <c r="AH290" s="9" t="e">
        <f t="shared" si="252"/>
        <v>#N/A</v>
      </c>
      <c r="AI290" s="2" t="e">
        <f t="array" ref="AI290">PRODUCT(AB$2:AB290+1)-1</f>
        <v>#N/A</v>
      </c>
      <c r="AJ290" s="2" t="e">
        <f t="array" ref="AJ290">PRODUCT($AC$2:AC290+1)-1</f>
        <v>#N/A</v>
      </c>
      <c r="AK290" s="2" t="e" cm="1">
        <f t="array" ref="AK290">PRODUCT($AD$119:AD290+1)-1</f>
        <v>#N/A</v>
      </c>
      <c r="AL290" s="2" t="e">
        <f t="array" ref="AL290">PRODUCT(AE$2:AE290+1)-1</f>
        <v>#N/A</v>
      </c>
      <c r="AM290" s="2"/>
      <c r="AN290" s="2"/>
      <c r="AO290" s="3" t="e">
        <f t="shared" si="253"/>
        <v>#N/A</v>
      </c>
      <c r="AP290" s="2" t="e">
        <f t="shared" si="278"/>
        <v>#N/A</v>
      </c>
      <c r="AQ290" s="2">
        <f t="shared" si="254"/>
        <v>0</v>
      </c>
      <c r="AR290" s="2" t="e">
        <f t="shared" si="279"/>
        <v>#N/A</v>
      </c>
      <c r="AS290" s="2" t="e">
        <f t="shared" si="299"/>
        <v>#N/A</v>
      </c>
      <c r="AT290" s="2" t="e">
        <f t="array" ref="AT290">PRODUCT($AP$2:AP290+1)-1</f>
        <v>#N/A</v>
      </c>
      <c r="AU290" s="2" t="e">
        <f t="shared" si="255"/>
        <v>#N/A</v>
      </c>
      <c r="AV290" s="69" t="e">
        <f t="shared" si="300"/>
        <v>#N/A</v>
      </c>
      <c r="AW290" s="69" t="e">
        <f t="shared" si="256"/>
        <v>#N/A</v>
      </c>
      <c r="AX290" s="2"/>
      <c r="AY290" s="2" t="e">
        <f t="shared" si="288"/>
        <v>#N/A</v>
      </c>
      <c r="AZ290" s="2" t="e">
        <f t="shared" si="289"/>
        <v>#N/A</v>
      </c>
      <c r="BA290" s="2" t="e">
        <f t="shared" si="301"/>
        <v>#N/A</v>
      </c>
      <c r="BB290" s="2" t="e">
        <f t="shared" si="290"/>
        <v>#N/A</v>
      </c>
      <c r="BC290" s="2"/>
      <c r="BD290" s="78" t="e">
        <f t="shared" si="257"/>
        <v>#N/A</v>
      </c>
      <c r="BE290" s="2" t="e">
        <f t="shared" si="291"/>
        <v>#N/A</v>
      </c>
      <c r="BF290" s="72" t="e">
        <f t="shared" si="280"/>
        <v>#N/A</v>
      </c>
      <c r="BG290" s="2" t="e" cm="1">
        <f t="array" ref="BG290">(PRODUCT(BF$2:BF290+1))-1</f>
        <v>#N/A</v>
      </c>
      <c r="BH290" s="72" t="e">
        <f t="shared" si="281"/>
        <v>#N/A</v>
      </c>
      <c r="BI290" s="73" t="e">
        <f t="shared" si="282"/>
        <v>#N/A</v>
      </c>
      <c r="BJ290" s="74" t="e">
        <f>SUM($BI$2:BI290)</f>
        <v>#N/A</v>
      </c>
      <c r="BK290" s="72" t="e">
        <f t="shared" si="258"/>
        <v>#N/A</v>
      </c>
      <c r="BL290" s="2" t="e">
        <f>SUM($BK$2:BK290)</f>
        <v>#N/A</v>
      </c>
      <c r="BM290" s="2"/>
      <c r="BN290" s="79" t="e">
        <f t="shared" si="259"/>
        <v>#N/A</v>
      </c>
      <c r="BO290" s="2" t="e">
        <f t="array" ref="BO290">(PRODUCT(AB$2:AB290+1)-1)-(PRODUCT($K$2:$K290+1)-1)</f>
        <v>#N/A</v>
      </c>
      <c r="BP290" s="2" t="e">
        <f t="array" ref="BP290">AJ290-(PRODUCT($K$2:K290+1)-1)</f>
        <v>#N/A</v>
      </c>
      <c r="BQ290" s="2" t="e" cm="1">
        <f t="array" ref="BQ290">AK290-(PRODUCT($L$2:L290+1)-1)</f>
        <v>#N/A</v>
      </c>
      <c r="BR290" s="2" t="e">
        <f t="array" ref="BR290">(PRODUCT(AE$2:AE290+1)-1)-(PRODUCT($K$2:$K290+1)-1)</f>
        <v>#N/A</v>
      </c>
      <c r="BS290" s="2"/>
      <c r="BT290" s="3" t="e">
        <f t="shared" si="260"/>
        <v>#N/A</v>
      </c>
      <c r="BU290" s="2" t="e">
        <f t="shared" si="261"/>
        <v>#N/A</v>
      </c>
      <c r="BV290" s="2" t="e">
        <f t="shared" si="262"/>
        <v>#N/A</v>
      </c>
      <c r="BW290" s="2" t="e" cm="1">
        <f t="array" ref="BW290">PRODUCT($BU$2:BU290+1)-1</f>
        <v>#N/A</v>
      </c>
      <c r="BX290" s="2" t="e">
        <f t="array" ref="BX290">BW290-(PRODUCT($K$2:K290+1)-1)</f>
        <v>#N/A</v>
      </c>
      <c r="BY290" s="2" t="e">
        <f t="shared" si="263"/>
        <v>#N/A</v>
      </c>
      <c r="BZ290" s="2"/>
      <c r="CC290" s="3">
        <v>45051</v>
      </c>
      <c r="CD290" s="2">
        <v>1.00752664638992E-2</v>
      </c>
      <c r="CE290" s="2">
        <v>1.3852953841917599E-2</v>
      </c>
      <c r="CF290" s="2" t="e">
        <f>NA()</f>
        <v>#N/A</v>
      </c>
      <c r="CG290" s="2">
        <v>1.0317900920342288E-2</v>
      </c>
      <c r="CH290" s="2">
        <v>9.8983396122933609E-3</v>
      </c>
      <c r="CJ290" s="9">
        <f t="shared" si="264"/>
        <v>45051</v>
      </c>
      <c r="CK290" s="2">
        <f t="array" ref="CK290">PRODUCT(CD$2:CD290+1)-1</f>
        <v>2.5490590431992199E-2</v>
      </c>
      <c r="CL290" s="2">
        <f t="array" ref="CL290">PRODUCT(CE$2:CE290+1)-1</f>
        <v>2.4177355435176739E-2</v>
      </c>
      <c r="CM290" s="2"/>
      <c r="CN290" s="2">
        <f t="array" ref="CN290">PRODUCT(CG$2:CG290+1)-1</f>
        <v>-3.6773756882869879E-2</v>
      </c>
      <c r="CO290" s="2">
        <f t="array" ref="CO290">PRODUCT(CH$2:CH290+1)-1</f>
        <v>-5.5884358305329451E-2</v>
      </c>
      <c r="CQ290" s="9">
        <f t="shared" si="265"/>
        <v>45051</v>
      </c>
      <c r="CR290" s="72">
        <f t="shared" si="266"/>
        <v>8.1374948737321651E-2</v>
      </c>
      <c r="CS290" s="72">
        <f t="shared" si="267"/>
        <v>8.0061713740506191E-2</v>
      </c>
      <c r="CT290" s="72"/>
      <c r="CU290" s="72">
        <f t="shared" si="268"/>
        <v>1.9110601422459572E-2</v>
      </c>
      <c r="CV290" s="72"/>
      <c r="CW290" s="3">
        <f t="shared" si="269"/>
        <v>45051</v>
      </c>
      <c r="CX290" s="75">
        <f t="shared" si="283"/>
        <v>95.975266591596352</v>
      </c>
      <c r="CY290" s="75">
        <f t="shared" si="284"/>
        <v>93.996179908433234</v>
      </c>
      <c r="CZ290" s="75">
        <f t="shared" si="285"/>
        <v>102.10549693092959</v>
      </c>
      <c r="DA290" s="72">
        <f>(CZ290/MAX($CZ$2:CZ290))-1</f>
        <v>-1.9959051981208731E-3</v>
      </c>
      <c r="DC290" s="3">
        <f t="shared" si="270"/>
        <v>45051</v>
      </c>
      <c r="DD290" s="2">
        <f t="shared" si="271"/>
        <v>1.7692685160583879E-4</v>
      </c>
      <c r="DE290" s="2">
        <f t="shared" si="272"/>
        <v>3.9546142296242384E-3</v>
      </c>
      <c r="DF290" s="2" t="e">
        <f>NA()</f>
        <v>#N/A</v>
      </c>
      <c r="DG290" s="2">
        <f t="shared" si="273"/>
        <v>4.1956130804892723E-4</v>
      </c>
      <c r="DH290" s="69"/>
      <c r="DI290" s="3">
        <f t="shared" si="302"/>
        <v>45051</v>
      </c>
      <c r="DJ290" s="2">
        <f t="shared" si="303"/>
        <v>3.2256817062739536E-2</v>
      </c>
      <c r="DK290" s="2">
        <f t="shared" si="304"/>
        <v>3.6057976685183887E-2</v>
      </c>
      <c r="DL290" s="2" t="e">
        <f>NA()</f>
        <v>#N/A</v>
      </c>
      <c r="DM290" s="2">
        <f t="shared" si="305"/>
        <v>1.7797937724473325E-2</v>
      </c>
      <c r="DO290" s="2">
        <f t="shared" si="286"/>
        <v>1.4203935371116668E-2</v>
      </c>
      <c r="DP290" s="72">
        <f t="shared" si="287"/>
        <v>4.1956130804892723E-4</v>
      </c>
      <c r="DQ290" s="72">
        <v>1.0999999999999999E-2</v>
      </c>
      <c r="DR290" s="72">
        <f t="shared" si="292"/>
        <v>3.2492223232182796E-4</v>
      </c>
      <c r="DS290" s="2" cm="1">
        <f t="array" ref="DS290">PRODUCT($DR$68:DR290+1)-1</f>
        <v>9.9998200050188668E-3</v>
      </c>
      <c r="DT290" s="2" cm="1">
        <f t="array" ref="DT290">PRODUCT($DP$68:DP290+1)-1</f>
        <v>1.1391462946231501E-2</v>
      </c>
      <c r="DU290" s="72">
        <f>DS290-MAX($DS$68:DS290)</f>
        <v>-1.535439124003446E-3</v>
      </c>
    </row>
    <row r="291" spans="1:125" x14ac:dyDescent="0.3">
      <c r="A291" s="3" t="e">
        <f t="shared" si="293"/>
        <v>#N/A</v>
      </c>
      <c r="B291" s="47" t="e">
        <f>NA()</f>
        <v>#N/A</v>
      </c>
      <c r="C291" s="2" t="e">
        <f>VLOOKUP(C$1,EMD_Returns!$B:$XFD,MATCH('Headline Attribution'!$B291,EMD_Returns!$8:$8,0)-1,FALSE)/100</f>
        <v>#N/A</v>
      </c>
      <c r="D291" s="2" t="e">
        <f>VLOOKUP(D$1,EMD_Returns!$B:$XFD,MATCH('Headline Attribution'!$B291,EMD_Returns!$8:$8,0)-1,FALSE)/100</f>
        <v>#N/A</v>
      </c>
      <c r="E291" s="2" t="e">
        <f>VLOOKUP(E$1,EMD_Returns!$B:$XFD,MATCH('Headline Attribution'!$B291,EMD_Returns!$8:$8,0)-1,FALSE)/100</f>
        <v>#N/A</v>
      </c>
      <c r="F291" s="2" t="e">
        <f>VLOOKUP(F$1,EMD_Returns!$B:$XFD,MATCH('Headline Attribution'!$B291,EMD_Returns!$8:$8,0)-1,FALSE)/100</f>
        <v>#N/A</v>
      </c>
      <c r="G291" s="2"/>
      <c r="I291" s="9" t="e">
        <f t="shared" si="249"/>
        <v>#N/A</v>
      </c>
      <c r="J291" s="2" t="e">
        <f>VLOOKUP(J$1,EMD_Returns!$B:$XFD,MATCH('Headline Attribution'!$B291,EMD_Returns!$8:$8,0)-1,FALSE)/100</f>
        <v>#N/A</v>
      </c>
      <c r="K291" s="85" t="e">
        <f>VLOOKUP(K$1,EMD_Returns!$B:$XFD,MATCH('Headline Attribution'!$B291,EMD_Returns!$32:$32,0)-1,FALSE)/100</f>
        <v>#N/A</v>
      </c>
      <c r="L291" s="2">
        <f t="shared" si="294"/>
        <v>0</v>
      </c>
      <c r="M291" s="2" t="e">
        <f t="shared" si="295"/>
        <v>#N/A</v>
      </c>
      <c r="N291" s="2" t="e">
        <f t="shared" si="296"/>
        <v>#N/A</v>
      </c>
      <c r="O291" s="2" t="e">
        <f t="array" ref="O291">(PRODUCT($J$2:J291+1))-1</f>
        <v>#N/A</v>
      </c>
      <c r="P291" s="2" t="e">
        <f t="array" ref="P291">(PRODUCT($K$2:K291+1))-1</f>
        <v>#N/A</v>
      </c>
      <c r="Q291" s="69" t="e">
        <f t="shared" si="297"/>
        <v>#N/A</v>
      </c>
      <c r="R291" s="69" t="e">
        <f t="shared" si="298"/>
        <v>#N/A</v>
      </c>
      <c r="T291" s="3" t="e">
        <f t="shared" si="250"/>
        <v>#N/A</v>
      </c>
      <c r="U291" s="70" t="e">
        <f>VLOOKUP(U$1,Market_Values!B:XFD,MATCH('Headline Attribution'!$B291,EMD_Returns!$8:$8,0)-1,FALSE)</f>
        <v>#N/A</v>
      </c>
      <c r="V291" s="70" t="e">
        <f>VLOOKUP(V$1,Market_Values!$B:$XFD,MATCH('Headline Attribution'!$B291,EMD_Returns!$8:$8,0)-1,FALSE)</f>
        <v>#N/A</v>
      </c>
      <c r="W291" s="70" t="e">
        <f>VLOOKUP(W$1,Market_Values!$B:$XFD,MATCH('Headline Attribution'!$B291,EMD_Returns!$8:$8,0)-1,FALSE)</f>
        <v>#N/A</v>
      </c>
      <c r="X291" s="70" t="e">
        <f>VLOOKUP(X$1,Market_Values!$B:$XFD,MATCH('Headline Attribution'!$B291,EMD_Returns!$8:$8,0)-1,FALSE)</f>
        <v>#N/A</v>
      </c>
      <c r="Y291" s="70"/>
      <c r="Z291" s="71"/>
      <c r="AA291" s="3" t="e">
        <f t="shared" si="251"/>
        <v>#N/A</v>
      </c>
      <c r="AB291" s="72" t="e">
        <f t="shared" si="274"/>
        <v>#N/A</v>
      </c>
      <c r="AC291" s="72" t="e">
        <f t="shared" si="275"/>
        <v>#N/A</v>
      </c>
      <c r="AD291" s="72" t="e">
        <f t="shared" si="276"/>
        <v>#N/A</v>
      </c>
      <c r="AE291" s="72" t="e">
        <f t="shared" si="277"/>
        <v>#N/A</v>
      </c>
      <c r="AF291" s="72"/>
      <c r="AG291" s="2"/>
      <c r="AH291" s="9" t="e">
        <f t="shared" si="252"/>
        <v>#N/A</v>
      </c>
      <c r="AI291" s="2" t="e">
        <f t="array" ref="AI291">PRODUCT(AB$2:AB291+1)-1</f>
        <v>#N/A</v>
      </c>
      <c r="AJ291" s="2" t="e">
        <f t="array" ref="AJ291">PRODUCT($AC$2:AC291+1)-1</f>
        <v>#N/A</v>
      </c>
      <c r="AK291" s="2" t="e" cm="1">
        <f t="array" ref="AK291">PRODUCT($AD$119:AD291+1)-1</f>
        <v>#N/A</v>
      </c>
      <c r="AL291" s="2" t="e">
        <f t="array" ref="AL291">PRODUCT(AE$2:AE291+1)-1</f>
        <v>#N/A</v>
      </c>
      <c r="AM291" s="2"/>
      <c r="AN291" s="2"/>
      <c r="AO291" s="3" t="e">
        <f t="shared" si="253"/>
        <v>#N/A</v>
      </c>
      <c r="AP291" s="2" t="e">
        <f t="shared" si="278"/>
        <v>#N/A</v>
      </c>
      <c r="AQ291" s="2">
        <f t="shared" si="254"/>
        <v>0</v>
      </c>
      <c r="AR291" s="2" t="e">
        <f t="shared" si="279"/>
        <v>#N/A</v>
      </c>
      <c r="AS291" s="2" t="e">
        <f t="shared" si="299"/>
        <v>#N/A</v>
      </c>
      <c r="AT291" s="2" t="e">
        <f t="array" ref="AT291">PRODUCT($AP$2:AP291+1)-1</f>
        <v>#N/A</v>
      </c>
      <c r="AU291" s="2" t="e">
        <f t="shared" si="255"/>
        <v>#N/A</v>
      </c>
      <c r="AV291" s="69" t="e">
        <f t="shared" si="300"/>
        <v>#N/A</v>
      </c>
      <c r="AW291" s="69" t="e">
        <f t="shared" si="256"/>
        <v>#N/A</v>
      </c>
      <c r="AX291" s="2"/>
      <c r="AY291" s="2" t="e">
        <f t="shared" si="288"/>
        <v>#N/A</v>
      </c>
      <c r="AZ291" s="2" t="e">
        <f t="shared" si="289"/>
        <v>#N/A</v>
      </c>
      <c r="BA291" s="2" t="e">
        <f t="shared" si="301"/>
        <v>#N/A</v>
      </c>
      <c r="BB291" s="2" t="e">
        <f t="shared" si="290"/>
        <v>#N/A</v>
      </c>
      <c r="BC291" s="2"/>
      <c r="BD291" s="78" t="e">
        <f t="shared" si="257"/>
        <v>#N/A</v>
      </c>
      <c r="BE291" s="2" t="e">
        <f t="shared" si="291"/>
        <v>#N/A</v>
      </c>
      <c r="BF291" s="72" t="e">
        <f t="shared" si="280"/>
        <v>#N/A</v>
      </c>
      <c r="BG291" s="2" t="e" cm="1">
        <f t="array" ref="BG291">(PRODUCT(BF$2:BF291+1))-1</f>
        <v>#N/A</v>
      </c>
      <c r="BH291" s="72" t="e">
        <f t="shared" si="281"/>
        <v>#N/A</v>
      </c>
      <c r="BI291" s="73" t="e">
        <f t="shared" si="282"/>
        <v>#N/A</v>
      </c>
      <c r="BJ291" s="74" t="e">
        <f>SUM($BI$2:BI291)</f>
        <v>#N/A</v>
      </c>
      <c r="BK291" s="72" t="e">
        <f t="shared" si="258"/>
        <v>#N/A</v>
      </c>
      <c r="BL291" s="2" t="e">
        <f>SUM($BK$2:BK291)</f>
        <v>#N/A</v>
      </c>
      <c r="BM291" s="2"/>
      <c r="BN291" s="79" t="e">
        <f t="shared" si="259"/>
        <v>#N/A</v>
      </c>
      <c r="BO291" s="2" t="e">
        <f t="array" ref="BO291">(PRODUCT(AB$2:AB291+1)-1)-(PRODUCT($K$2:$K291+1)-1)</f>
        <v>#N/A</v>
      </c>
      <c r="BP291" s="2" t="e">
        <f t="array" ref="BP291">AJ291-(PRODUCT($K$2:K291+1)-1)</f>
        <v>#N/A</v>
      </c>
      <c r="BQ291" s="2" t="e" cm="1">
        <f t="array" ref="BQ291">AK291-(PRODUCT($L$2:L291+1)-1)</f>
        <v>#N/A</v>
      </c>
      <c r="BR291" s="2" t="e">
        <f t="array" ref="BR291">(PRODUCT(AE$2:AE291+1)-1)-(PRODUCT($K$2:$K291+1)-1)</f>
        <v>#N/A</v>
      </c>
      <c r="BS291" s="2"/>
      <c r="BT291" s="3" t="e">
        <f t="shared" si="260"/>
        <v>#N/A</v>
      </c>
      <c r="BU291" s="2" t="e">
        <f t="shared" si="261"/>
        <v>#N/A</v>
      </c>
      <c r="BV291" s="2" t="e">
        <f t="shared" si="262"/>
        <v>#N/A</v>
      </c>
      <c r="BW291" s="2" t="e" cm="1">
        <f t="array" ref="BW291">PRODUCT($BU$2:BU291+1)-1</f>
        <v>#N/A</v>
      </c>
      <c r="BX291" s="2" t="e">
        <f t="array" ref="BX291">BW291-(PRODUCT($K$2:K291+1)-1)</f>
        <v>#N/A</v>
      </c>
      <c r="BY291" s="2" t="e">
        <f t="shared" si="263"/>
        <v>#N/A</v>
      </c>
      <c r="BZ291" s="2"/>
      <c r="CC291" s="3">
        <v>45054</v>
      </c>
      <c r="CD291" s="2">
        <v>7.3421166598144402E-3</v>
      </c>
      <c r="CE291" s="2">
        <v>5.4134089574002795E-3</v>
      </c>
      <c r="CF291" s="2" t="e">
        <f>NA()</f>
        <v>#N/A</v>
      </c>
      <c r="CG291" s="2">
        <v>2.910780994006378E-3</v>
      </c>
      <c r="CH291" s="2">
        <v>2.437400192664585E-3</v>
      </c>
      <c r="CJ291" s="9">
        <f t="shared" si="264"/>
        <v>45054</v>
      </c>
      <c r="CK291" s="2">
        <f t="array" ref="CK291">PRODUCT(CD$2:CD291+1)-1</f>
        <v>3.3019861980485787E-2</v>
      </c>
      <c r="CL291" s="2">
        <f t="array" ref="CL291">PRODUCT(CE$2:CE291+1)-1</f>
        <v>2.9721646305056026E-2</v>
      </c>
      <c r="CM291" s="2"/>
      <c r="CN291" s="2">
        <f t="array" ref="CN291">PRODUCT(CG$2:CG291+1)-1</f>
        <v>-3.3970016241476442E-2</v>
      </c>
      <c r="CO291" s="2">
        <f t="array" ref="CO291">PRODUCT(CH$2:CH291+1)-1</f>
        <v>-5.3583170658365264E-2</v>
      </c>
      <c r="CQ291" s="9">
        <f t="shared" si="265"/>
        <v>45054</v>
      </c>
      <c r="CR291" s="72">
        <f t="shared" si="266"/>
        <v>8.6603032638851052E-2</v>
      </c>
      <c r="CS291" s="72">
        <f t="shared" si="267"/>
        <v>8.3304816963421291E-2</v>
      </c>
      <c r="CT291" s="72"/>
      <c r="CU291" s="72">
        <f t="shared" si="268"/>
        <v>1.9613154416888823E-2</v>
      </c>
      <c r="CV291" s="72"/>
      <c r="CW291" s="3">
        <f t="shared" si="269"/>
        <v>45054</v>
      </c>
      <c r="CX291" s="75">
        <f t="shared" si="283"/>
        <v>96.254629573485857</v>
      </c>
      <c r="CY291" s="75">
        <f t="shared" si="284"/>
        <v>94.225286215451789</v>
      </c>
      <c r="CZ291" s="75">
        <f t="shared" si="285"/>
        <v>102.15371418813615</v>
      </c>
      <c r="DA291" s="72">
        <f>(CZ291/MAX($CZ$2:CZ291))-1</f>
        <v>-1.5246179356455114E-3</v>
      </c>
      <c r="DC291" s="3">
        <f t="shared" si="270"/>
        <v>45054</v>
      </c>
      <c r="DD291" s="2">
        <f t="shared" si="271"/>
        <v>4.9047164671498552E-3</v>
      </c>
      <c r="DE291" s="2">
        <f t="shared" si="272"/>
        <v>2.9760087647356945E-3</v>
      </c>
      <c r="DF291" s="2" t="e">
        <f>NA()</f>
        <v>#N/A</v>
      </c>
      <c r="DG291" s="2">
        <f t="shared" si="273"/>
        <v>4.7338080134179308E-4</v>
      </c>
      <c r="DH291" s="69"/>
      <c r="DI291" s="3">
        <f t="shared" si="302"/>
        <v>45054</v>
      </c>
      <c r="DJ291" s="2">
        <f t="shared" si="303"/>
        <v>3.4893936469991595E-2</v>
      </c>
      <c r="DK291" s="2">
        <f t="shared" si="304"/>
        <v>3.7072303980915579E-2</v>
      </c>
      <c r="DL291" s="2" t="e">
        <f>NA()</f>
        <v>#N/A</v>
      </c>
      <c r="DM291" s="2">
        <f t="shared" si="305"/>
        <v>1.7773108771666844E-2</v>
      </c>
      <c r="DO291" s="2">
        <f t="shared" si="286"/>
        <v>1.4117769037047574E-2</v>
      </c>
      <c r="DP291" s="72">
        <f t="shared" si="287"/>
        <v>4.7338080134179308E-4</v>
      </c>
      <c r="DQ291" s="72">
        <v>1.0999999999999999E-2</v>
      </c>
      <c r="DR291" s="72">
        <f t="shared" si="292"/>
        <v>3.6883935422764888E-4</v>
      </c>
      <c r="DS291" s="2" cm="1">
        <f t="array" ref="DS291">PRODUCT($DR$68:DR291+1)-1</f>
        <v>1.0372347686399497E-2</v>
      </c>
      <c r="DT291" s="2" cm="1">
        <f t="array" ref="DT291">PRODUCT($DP$68:DP291+1)-1</f>
        <v>1.1870236247431221E-2</v>
      </c>
      <c r="DU291" s="72">
        <f>DS291-MAX($DS$68:DS291)</f>
        <v>-1.162911442622816E-3</v>
      </c>
    </row>
    <row r="292" spans="1:125" x14ac:dyDescent="0.3">
      <c r="A292" s="3" t="e">
        <f t="shared" si="293"/>
        <v>#N/A</v>
      </c>
      <c r="B292" s="47" t="e">
        <f>NA()</f>
        <v>#N/A</v>
      </c>
      <c r="C292" s="2" t="e">
        <f>VLOOKUP(C$1,EMD_Returns!$B:$XFD,MATCH('Headline Attribution'!$B292,EMD_Returns!$8:$8,0)-1,FALSE)/100</f>
        <v>#N/A</v>
      </c>
      <c r="D292" s="2" t="e">
        <f>VLOOKUP(D$1,EMD_Returns!$B:$XFD,MATCH('Headline Attribution'!$B292,EMD_Returns!$8:$8,0)-1,FALSE)/100</f>
        <v>#N/A</v>
      </c>
      <c r="E292" s="2" t="e">
        <f>VLOOKUP(E$1,EMD_Returns!$B:$XFD,MATCH('Headline Attribution'!$B292,EMD_Returns!$8:$8,0)-1,FALSE)/100</f>
        <v>#N/A</v>
      </c>
      <c r="F292" s="2" t="e">
        <f>VLOOKUP(F$1,EMD_Returns!$B:$XFD,MATCH('Headline Attribution'!$B292,EMD_Returns!$8:$8,0)-1,FALSE)/100</f>
        <v>#N/A</v>
      </c>
      <c r="G292" s="2"/>
      <c r="I292" s="9" t="e">
        <f t="shared" si="249"/>
        <v>#N/A</v>
      </c>
      <c r="J292" s="2" t="e">
        <f>VLOOKUP(J$1,EMD_Returns!$B:$XFD,MATCH('Headline Attribution'!$B292,EMD_Returns!$8:$8,0)-1,FALSE)/100</f>
        <v>#N/A</v>
      </c>
      <c r="K292" s="85" t="e">
        <f>VLOOKUP(K$1,EMD_Returns!$B:$XFD,MATCH('Headline Attribution'!$B292,EMD_Returns!$32:$32,0)-1,FALSE)/100</f>
        <v>#N/A</v>
      </c>
      <c r="L292" s="2">
        <f t="shared" si="294"/>
        <v>0</v>
      </c>
      <c r="M292" s="2" t="e">
        <f t="shared" si="295"/>
        <v>#N/A</v>
      </c>
      <c r="N292" s="2" t="e">
        <f t="shared" si="296"/>
        <v>#N/A</v>
      </c>
      <c r="O292" s="2" t="e">
        <f t="array" ref="O292">(PRODUCT($J$2:J292+1))-1</f>
        <v>#N/A</v>
      </c>
      <c r="P292" s="2" t="e">
        <f t="array" ref="P292">(PRODUCT($K$2:K292+1))-1</f>
        <v>#N/A</v>
      </c>
      <c r="Q292" s="69" t="e">
        <f t="shared" si="297"/>
        <v>#N/A</v>
      </c>
      <c r="R292" s="69" t="e">
        <f t="shared" si="298"/>
        <v>#N/A</v>
      </c>
      <c r="T292" s="3" t="e">
        <f t="shared" si="250"/>
        <v>#N/A</v>
      </c>
      <c r="U292" s="70" t="e">
        <f>VLOOKUP(U$1,Market_Values!B:XFD,MATCH('Headline Attribution'!$B292,EMD_Returns!$8:$8,0)-1,FALSE)</f>
        <v>#N/A</v>
      </c>
      <c r="V292" s="70" t="e">
        <f>VLOOKUP(V$1,Market_Values!$B:$XFD,MATCH('Headline Attribution'!$B292,EMD_Returns!$8:$8,0)-1,FALSE)</f>
        <v>#N/A</v>
      </c>
      <c r="W292" s="70" t="e">
        <f>VLOOKUP(W$1,Market_Values!$B:$XFD,MATCH('Headline Attribution'!$B292,EMD_Returns!$8:$8,0)-1,FALSE)</f>
        <v>#N/A</v>
      </c>
      <c r="X292" s="70" t="e">
        <f>VLOOKUP(X$1,Market_Values!$B:$XFD,MATCH('Headline Attribution'!$B292,EMD_Returns!$8:$8,0)-1,FALSE)</f>
        <v>#N/A</v>
      </c>
      <c r="Y292" s="70"/>
      <c r="Z292" s="71"/>
      <c r="AA292" s="3" t="e">
        <f t="shared" si="251"/>
        <v>#N/A</v>
      </c>
      <c r="AB292" s="72" t="e">
        <f t="shared" si="274"/>
        <v>#N/A</v>
      </c>
      <c r="AC292" s="72" t="e">
        <f t="shared" si="275"/>
        <v>#N/A</v>
      </c>
      <c r="AD292" s="72" t="e">
        <f t="shared" si="276"/>
        <v>#N/A</v>
      </c>
      <c r="AE292" s="72" t="e">
        <f t="shared" si="277"/>
        <v>#N/A</v>
      </c>
      <c r="AF292" s="72"/>
      <c r="AG292" s="2"/>
      <c r="AH292" s="9" t="e">
        <f t="shared" si="252"/>
        <v>#N/A</v>
      </c>
      <c r="AI292" s="2" t="e">
        <f t="array" ref="AI292">PRODUCT(AB$2:AB292+1)-1</f>
        <v>#N/A</v>
      </c>
      <c r="AJ292" s="2" t="e">
        <f t="array" ref="AJ292">PRODUCT($AC$2:AC292+1)-1</f>
        <v>#N/A</v>
      </c>
      <c r="AK292" s="2" t="e" cm="1">
        <f t="array" ref="AK292">PRODUCT($AD$119:AD292+1)-1</f>
        <v>#N/A</v>
      </c>
      <c r="AL292" s="2" t="e">
        <f t="array" ref="AL292">PRODUCT(AE$2:AE292+1)-1</f>
        <v>#N/A</v>
      </c>
      <c r="AM292" s="2"/>
      <c r="AN292" s="2"/>
      <c r="AO292" s="3" t="e">
        <f t="shared" si="253"/>
        <v>#N/A</v>
      </c>
      <c r="AP292" s="2" t="e">
        <f t="shared" si="278"/>
        <v>#N/A</v>
      </c>
      <c r="AQ292" s="2">
        <f t="shared" si="254"/>
        <v>0</v>
      </c>
      <c r="AR292" s="2" t="e">
        <f t="shared" si="279"/>
        <v>#N/A</v>
      </c>
      <c r="AS292" s="2" t="e">
        <f t="shared" si="299"/>
        <v>#N/A</v>
      </c>
      <c r="AT292" s="2" t="e">
        <f t="array" ref="AT292">PRODUCT($AP$2:AP292+1)-1</f>
        <v>#N/A</v>
      </c>
      <c r="AU292" s="2" t="e">
        <f t="shared" si="255"/>
        <v>#N/A</v>
      </c>
      <c r="AV292" s="69" t="e">
        <f t="shared" si="300"/>
        <v>#N/A</v>
      </c>
      <c r="AW292" s="69" t="e">
        <f t="shared" si="256"/>
        <v>#N/A</v>
      </c>
      <c r="AX292" s="2"/>
      <c r="AY292" s="2" t="e">
        <f t="shared" si="288"/>
        <v>#N/A</v>
      </c>
      <c r="AZ292" s="2" t="e">
        <f t="shared" si="289"/>
        <v>#N/A</v>
      </c>
      <c r="BA292" s="2" t="e">
        <f t="shared" si="301"/>
        <v>#N/A</v>
      </c>
      <c r="BB292" s="2" t="e">
        <f t="shared" si="290"/>
        <v>#N/A</v>
      </c>
      <c r="BC292" s="2"/>
      <c r="BD292" s="78" t="e">
        <f t="shared" si="257"/>
        <v>#N/A</v>
      </c>
      <c r="BE292" s="2" t="e">
        <f t="shared" si="291"/>
        <v>#N/A</v>
      </c>
      <c r="BF292" s="72" t="e">
        <f t="shared" si="280"/>
        <v>#N/A</v>
      </c>
      <c r="BG292" s="2" t="e" cm="1">
        <f t="array" ref="BG292">(PRODUCT(BF$2:BF292+1))-1</f>
        <v>#N/A</v>
      </c>
      <c r="BH292" s="72" t="e">
        <f t="shared" si="281"/>
        <v>#N/A</v>
      </c>
      <c r="BI292" s="73" t="e">
        <f t="shared" si="282"/>
        <v>#N/A</v>
      </c>
      <c r="BJ292" s="74" t="e">
        <f>SUM($BI$2:BI292)</f>
        <v>#N/A</v>
      </c>
      <c r="BK292" s="72" t="e">
        <f t="shared" si="258"/>
        <v>#N/A</v>
      </c>
      <c r="BL292" s="2" t="e">
        <f>SUM($BK$2:BK292)</f>
        <v>#N/A</v>
      </c>
      <c r="BM292" s="2"/>
      <c r="BN292" s="79" t="e">
        <f t="shared" si="259"/>
        <v>#N/A</v>
      </c>
      <c r="BO292" s="2" t="e">
        <f t="array" ref="BO292">(PRODUCT(AB$2:AB292+1)-1)-(PRODUCT($K$2:$K292+1)-1)</f>
        <v>#N/A</v>
      </c>
      <c r="BP292" s="2" t="e">
        <f t="array" ref="BP292">AJ292-(PRODUCT($K$2:K292+1)-1)</f>
        <v>#N/A</v>
      </c>
      <c r="BQ292" s="2" t="e" cm="1">
        <f t="array" ref="BQ292">AK292-(PRODUCT($L$2:L292+1)-1)</f>
        <v>#N/A</v>
      </c>
      <c r="BR292" s="2" t="e">
        <f t="array" ref="BR292">(PRODUCT(AE$2:AE292+1)-1)-(PRODUCT($K$2:$K292+1)-1)</f>
        <v>#N/A</v>
      </c>
      <c r="BS292" s="2"/>
      <c r="BT292" s="3" t="e">
        <f t="shared" si="260"/>
        <v>#N/A</v>
      </c>
      <c r="BU292" s="2" t="e">
        <f t="shared" si="261"/>
        <v>#N/A</v>
      </c>
      <c r="BV292" s="2" t="e">
        <f t="shared" si="262"/>
        <v>#N/A</v>
      </c>
      <c r="BW292" s="2" t="e" cm="1">
        <f t="array" ref="BW292">PRODUCT($BU$2:BU292+1)-1</f>
        <v>#N/A</v>
      </c>
      <c r="BX292" s="2" t="e">
        <f t="array" ref="BX292">BW292-(PRODUCT($K$2:K292+1)-1)</f>
        <v>#N/A</v>
      </c>
      <c r="BY292" s="2" t="e">
        <f t="shared" si="263"/>
        <v>#N/A</v>
      </c>
      <c r="BZ292" s="2"/>
      <c r="CC292" s="3">
        <v>45055</v>
      </c>
      <c r="CD292" s="2">
        <v>-1.04869873914126E-3</v>
      </c>
      <c r="CE292" s="2">
        <v>-2.5246723394445297E-3</v>
      </c>
      <c r="CF292" s="2" t="e">
        <f>NA()</f>
        <v>#N/A</v>
      </c>
      <c r="CG292" s="2">
        <v>-1.6944751221791992E-3</v>
      </c>
      <c r="CH292" s="2">
        <v>-2.8055465978715777E-3</v>
      </c>
      <c r="CJ292" s="9">
        <f t="shared" si="264"/>
        <v>45055</v>
      </c>
      <c r="CK292" s="2">
        <f t="array" ref="CK292">PRODUCT(CD$2:CD292+1)-1</f>
        <v>3.1936535353718876E-2</v>
      </c>
      <c r="CL292" s="2">
        <f t="array" ref="CL292">PRODUCT(CE$2:CE292+1)-1</f>
        <v>2.7121936547302328E-2</v>
      </c>
      <c r="CM292" s="2"/>
      <c r="CN292" s="2">
        <f t="array" ref="CN292">PRODUCT(CG$2:CG292+1)-1</f>
        <v>-3.5606930016234495E-2</v>
      </c>
      <c r="CO292" s="2">
        <f t="array" ref="CO292">PRODUCT(CH$2:CH292+1)-1</f>
        <v>-5.623838717409313E-2</v>
      </c>
      <c r="CQ292" s="9">
        <f t="shared" si="265"/>
        <v>45055</v>
      </c>
      <c r="CR292" s="72">
        <f t="shared" si="266"/>
        <v>8.8174922527812005E-2</v>
      </c>
      <c r="CS292" s="72">
        <f t="shared" si="267"/>
        <v>8.3360323721395457E-2</v>
      </c>
      <c r="CT292" s="72"/>
      <c r="CU292" s="72">
        <f t="shared" si="268"/>
        <v>2.0631457157858635E-2</v>
      </c>
      <c r="CV292" s="72"/>
      <c r="CW292" s="3">
        <f t="shared" si="269"/>
        <v>45055</v>
      </c>
      <c r="CX292" s="75">
        <f t="shared" si="283"/>
        <v>96.091528498279004</v>
      </c>
      <c r="CY292" s="75">
        <f t="shared" si="284"/>
        <v>93.960932784276551</v>
      </c>
      <c r="CZ292" s="75">
        <f t="shared" si="285"/>
        <v>102.26753359174717</v>
      </c>
      <c r="DA292" s="72">
        <f>(CZ292/MAX($CZ$2:CZ292))-1</f>
        <v>-4.1211925255757453E-4</v>
      </c>
      <c r="DC292" s="3">
        <f t="shared" si="270"/>
        <v>45055</v>
      </c>
      <c r="DD292" s="2">
        <f t="shared" si="271"/>
        <v>1.7568478587303177E-3</v>
      </c>
      <c r="DE292" s="2">
        <f t="shared" si="272"/>
        <v>2.8087425842704796E-4</v>
      </c>
      <c r="DF292" s="2" t="e">
        <f>NA()</f>
        <v>#N/A</v>
      </c>
      <c r="DG292" s="2">
        <f t="shared" si="273"/>
        <v>1.1110714756923784E-3</v>
      </c>
      <c r="DH292" s="69"/>
      <c r="DI292" s="3">
        <f t="shared" si="302"/>
        <v>45055</v>
      </c>
      <c r="DJ292" s="2">
        <f t="shared" si="303"/>
        <v>3.3407841209332684E-2</v>
      </c>
      <c r="DK292" s="2">
        <f t="shared" si="304"/>
        <v>3.7069227468540342E-2</v>
      </c>
      <c r="DL292" s="2" t="e">
        <f>NA()</f>
        <v>#N/A</v>
      </c>
      <c r="DM292" s="2">
        <f t="shared" si="305"/>
        <v>1.7696996233436912E-2</v>
      </c>
      <c r="DO292" s="2">
        <f t="shared" si="286"/>
        <v>1.4221110660352023E-2</v>
      </c>
      <c r="DP292" s="72">
        <f t="shared" si="287"/>
        <v>1.1110714756923784E-3</v>
      </c>
      <c r="DQ292" s="72">
        <v>1.0999999999999999E-2</v>
      </c>
      <c r="DR292" s="72">
        <f t="shared" si="292"/>
        <v>8.5941151324348312E-4</v>
      </c>
      <c r="DS292" s="2" cm="1">
        <f t="array" ref="DS292">PRODUCT($DR$68:DR292+1)-1</f>
        <v>1.124067331466394E-2</v>
      </c>
      <c r="DT292" s="2" cm="1">
        <f t="array" ref="DT292">PRODUCT($DP$68:DP292+1)-1</f>
        <v>1.2994496404027833E-2</v>
      </c>
      <c r="DU292" s="72">
        <f>DS292-MAX($DS$68:DS292)</f>
        <v>-2.9458581435837239E-4</v>
      </c>
    </row>
    <row r="293" spans="1:125" x14ac:dyDescent="0.3">
      <c r="A293" s="3" t="e">
        <f t="shared" si="293"/>
        <v>#N/A</v>
      </c>
      <c r="B293" s="47" t="e">
        <f>NA()</f>
        <v>#N/A</v>
      </c>
      <c r="C293" s="2" t="e">
        <f>VLOOKUP(C$1,EMD_Returns!$B:$XFD,MATCH('Headline Attribution'!$B293,EMD_Returns!$8:$8,0)-1,FALSE)/100</f>
        <v>#N/A</v>
      </c>
      <c r="D293" s="2" t="e">
        <f>VLOOKUP(D$1,EMD_Returns!$B:$XFD,MATCH('Headline Attribution'!$B293,EMD_Returns!$8:$8,0)-1,FALSE)/100</f>
        <v>#N/A</v>
      </c>
      <c r="E293" s="2" t="e">
        <f>VLOOKUP(E$1,EMD_Returns!$B:$XFD,MATCH('Headline Attribution'!$B293,EMD_Returns!$8:$8,0)-1,FALSE)/100</f>
        <v>#N/A</v>
      </c>
      <c r="F293" s="2" t="e">
        <f>VLOOKUP(F$1,EMD_Returns!$B:$XFD,MATCH('Headline Attribution'!$B293,EMD_Returns!$8:$8,0)-1,FALSE)/100</f>
        <v>#N/A</v>
      </c>
      <c r="G293" s="2"/>
      <c r="I293" s="9" t="e">
        <f t="shared" si="249"/>
        <v>#N/A</v>
      </c>
      <c r="J293" s="2" t="e">
        <f>VLOOKUP(J$1,EMD_Returns!$B:$XFD,MATCH('Headline Attribution'!$B293,EMD_Returns!$8:$8,0)-1,FALSE)/100</f>
        <v>#N/A</v>
      </c>
      <c r="K293" s="85" t="e">
        <f>VLOOKUP(K$1,EMD_Returns!$B:$XFD,MATCH('Headline Attribution'!$B293,EMD_Returns!$32:$32,0)-1,FALSE)/100</f>
        <v>#N/A</v>
      </c>
      <c r="L293" s="2">
        <f t="shared" si="294"/>
        <v>0</v>
      </c>
      <c r="M293" s="2" t="e">
        <f t="shared" si="295"/>
        <v>#N/A</v>
      </c>
      <c r="N293" s="2" t="e">
        <f t="shared" si="296"/>
        <v>#N/A</v>
      </c>
      <c r="O293" s="2" t="e">
        <f t="array" ref="O293">(PRODUCT($J$2:J293+1))-1</f>
        <v>#N/A</v>
      </c>
      <c r="P293" s="2" t="e">
        <f t="array" ref="P293">(PRODUCT($K$2:K293+1))-1</f>
        <v>#N/A</v>
      </c>
      <c r="Q293" s="69" t="e">
        <f t="shared" si="297"/>
        <v>#N/A</v>
      </c>
      <c r="R293" s="69" t="e">
        <f t="shared" si="298"/>
        <v>#N/A</v>
      </c>
      <c r="T293" s="3" t="e">
        <f t="shared" si="250"/>
        <v>#N/A</v>
      </c>
      <c r="U293" s="70" t="e">
        <f>VLOOKUP(U$1,Market_Values!B:XFD,MATCH('Headline Attribution'!$B293,EMD_Returns!$8:$8,0)-1,FALSE)</f>
        <v>#N/A</v>
      </c>
      <c r="V293" s="70" t="e">
        <f>VLOOKUP(V$1,Market_Values!$B:$XFD,MATCH('Headline Attribution'!$B293,EMD_Returns!$8:$8,0)-1,FALSE)</f>
        <v>#N/A</v>
      </c>
      <c r="W293" s="70" t="e">
        <f>VLOOKUP(W$1,Market_Values!$B:$XFD,MATCH('Headline Attribution'!$B293,EMD_Returns!$8:$8,0)-1,FALSE)</f>
        <v>#N/A</v>
      </c>
      <c r="X293" s="70" t="e">
        <f>VLOOKUP(X$1,Market_Values!$B:$XFD,MATCH('Headline Attribution'!$B293,EMD_Returns!$8:$8,0)-1,FALSE)</f>
        <v>#N/A</v>
      </c>
      <c r="Y293" s="70"/>
      <c r="Z293" s="71"/>
      <c r="AA293" s="3" t="e">
        <f t="shared" si="251"/>
        <v>#N/A</v>
      </c>
      <c r="AB293" s="72" t="e">
        <f t="shared" si="274"/>
        <v>#N/A</v>
      </c>
      <c r="AC293" s="72" t="e">
        <f t="shared" si="275"/>
        <v>#N/A</v>
      </c>
      <c r="AD293" s="72" t="e">
        <f t="shared" si="276"/>
        <v>#N/A</v>
      </c>
      <c r="AE293" s="72" t="e">
        <f t="shared" si="277"/>
        <v>#N/A</v>
      </c>
      <c r="AF293" s="72"/>
      <c r="AG293" s="2"/>
      <c r="AH293" s="9" t="e">
        <f t="shared" si="252"/>
        <v>#N/A</v>
      </c>
      <c r="AI293" s="2" t="e">
        <f t="array" ref="AI293">PRODUCT(AB$2:AB293+1)-1</f>
        <v>#N/A</v>
      </c>
      <c r="AJ293" s="2" t="e">
        <f t="array" ref="AJ293">PRODUCT($AC$2:AC293+1)-1</f>
        <v>#N/A</v>
      </c>
      <c r="AK293" s="2" t="e" cm="1">
        <f t="array" ref="AK293">PRODUCT($AD$119:AD293+1)-1</f>
        <v>#N/A</v>
      </c>
      <c r="AL293" s="2" t="e">
        <f t="array" ref="AL293">PRODUCT(AE$2:AE293+1)-1</f>
        <v>#N/A</v>
      </c>
      <c r="AM293" s="2"/>
      <c r="AN293" s="2"/>
      <c r="AO293" s="3" t="e">
        <f t="shared" si="253"/>
        <v>#N/A</v>
      </c>
      <c r="AP293" s="2" t="e">
        <f t="shared" si="278"/>
        <v>#N/A</v>
      </c>
      <c r="AQ293" s="2">
        <f t="shared" si="254"/>
        <v>0</v>
      </c>
      <c r="AR293" s="2" t="e">
        <f t="shared" si="279"/>
        <v>#N/A</v>
      </c>
      <c r="AS293" s="2" t="e">
        <f t="shared" si="299"/>
        <v>#N/A</v>
      </c>
      <c r="AT293" s="2" t="e">
        <f t="array" ref="AT293">PRODUCT($AP$2:AP293+1)-1</f>
        <v>#N/A</v>
      </c>
      <c r="AU293" s="2" t="e">
        <f t="shared" si="255"/>
        <v>#N/A</v>
      </c>
      <c r="AV293" s="69" t="e">
        <f t="shared" si="300"/>
        <v>#N/A</v>
      </c>
      <c r="AW293" s="69" t="e">
        <f t="shared" si="256"/>
        <v>#N/A</v>
      </c>
      <c r="AX293" s="2"/>
      <c r="AY293" s="2" t="e">
        <f t="shared" si="288"/>
        <v>#N/A</v>
      </c>
      <c r="AZ293" s="2" t="e">
        <f t="shared" si="289"/>
        <v>#N/A</v>
      </c>
      <c r="BA293" s="2" t="e">
        <f t="shared" si="301"/>
        <v>#N/A</v>
      </c>
      <c r="BB293" s="2" t="e">
        <f t="shared" si="290"/>
        <v>#N/A</v>
      </c>
      <c r="BC293" s="2"/>
      <c r="BD293" s="78" t="e">
        <f t="shared" si="257"/>
        <v>#N/A</v>
      </c>
      <c r="BE293" s="2" t="e">
        <f t="shared" si="291"/>
        <v>#N/A</v>
      </c>
      <c r="BF293" s="72" t="e">
        <f t="shared" si="280"/>
        <v>#N/A</v>
      </c>
      <c r="BG293" s="2" t="e" cm="1">
        <f t="array" ref="BG293">(PRODUCT(BF$2:BF293+1))-1</f>
        <v>#N/A</v>
      </c>
      <c r="BH293" s="72" t="e">
        <f t="shared" si="281"/>
        <v>#N/A</v>
      </c>
      <c r="BI293" s="73" t="e">
        <f t="shared" si="282"/>
        <v>#N/A</v>
      </c>
      <c r="BJ293" s="74" t="e">
        <f>SUM($BI$2:BI293)</f>
        <v>#N/A</v>
      </c>
      <c r="BK293" s="72" t="e">
        <f t="shared" si="258"/>
        <v>#N/A</v>
      </c>
      <c r="BL293" s="2" t="e">
        <f>SUM($BK$2:BK293)</f>
        <v>#N/A</v>
      </c>
      <c r="BM293" s="2"/>
      <c r="BN293" s="79" t="e">
        <f t="shared" si="259"/>
        <v>#N/A</v>
      </c>
      <c r="BO293" s="2" t="e">
        <f t="array" ref="BO293">(PRODUCT(AB$2:AB293+1)-1)-(PRODUCT($K$2:$K293+1)-1)</f>
        <v>#N/A</v>
      </c>
      <c r="BP293" s="2" t="e">
        <f t="array" ref="BP293">AJ293-(PRODUCT($K$2:K293+1)-1)</f>
        <v>#N/A</v>
      </c>
      <c r="BQ293" s="2" t="e" cm="1">
        <f t="array" ref="BQ293">AK293-(PRODUCT($L$2:L293+1)-1)</f>
        <v>#N/A</v>
      </c>
      <c r="BR293" s="2" t="e">
        <f t="array" ref="BR293">(PRODUCT(AE$2:AE293+1)-1)-(PRODUCT($K$2:$K293+1)-1)</f>
        <v>#N/A</v>
      </c>
      <c r="BS293" s="2"/>
      <c r="BT293" s="3" t="e">
        <f t="shared" si="260"/>
        <v>#N/A</v>
      </c>
      <c r="BU293" s="2" t="e">
        <f t="shared" si="261"/>
        <v>#N/A</v>
      </c>
      <c r="BV293" s="2" t="e">
        <f t="shared" si="262"/>
        <v>#N/A</v>
      </c>
      <c r="BW293" s="2" t="e" cm="1">
        <f t="array" ref="BW293">PRODUCT($BU$2:BU293+1)-1</f>
        <v>#N/A</v>
      </c>
      <c r="BX293" s="2" t="e">
        <f t="array" ref="BX293">BW293-(PRODUCT($K$2:K293+1)-1)</f>
        <v>#N/A</v>
      </c>
      <c r="BY293" s="2" t="e">
        <f t="shared" si="263"/>
        <v>#N/A</v>
      </c>
      <c r="BZ293" s="2"/>
      <c r="CC293" s="3">
        <v>45056</v>
      </c>
      <c r="CD293" s="2">
        <v>-1.1824227195749201E-3</v>
      </c>
      <c r="CE293" s="2">
        <v>-5.4143547092441206E-3</v>
      </c>
      <c r="CF293" s="2" t="e">
        <f>NA()</f>
        <v>#N/A</v>
      </c>
      <c r="CG293" s="2">
        <v>-2.9827142264248228E-4</v>
      </c>
      <c r="CH293" s="2">
        <v>-5.8855867800666761E-4</v>
      </c>
      <c r="CJ293" s="9">
        <f t="shared" si="264"/>
        <v>45056</v>
      </c>
      <c r="CK293" s="2">
        <f t="array" ref="CK293">PRODUCT(CD$2:CD293+1)-1</f>
        <v>3.071635014915719E-2</v>
      </c>
      <c r="CL293" s="2">
        <f t="array" ref="CL293">PRODUCT(CE$2:CE293+1)-1</f>
        <v>2.156073405318959E-2</v>
      </c>
      <c r="CM293" s="2"/>
      <c r="CN293" s="2">
        <f t="array" ref="CN293">PRODUCT(CG$2:CG293+1)-1</f>
        <v>-3.5894580909205165E-2</v>
      </c>
      <c r="CO293" s="2">
        <f t="array" ref="CO293">PRODUCT(CH$2:CH293+1)-1</f>
        <v>-5.6793846261291359E-2</v>
      </c>
      <c r="CQ293" s="9">
        <f t="shared" si="265"/>
        <v>45056</v>
      </c>
      <c r="CR293" s="72">
        <f t="shared" si="266"/>
        <v>8.7510196410448549E-2</v>
      </c>
      <c r="CS293" s="72">
        <f t="shared" si="267"/>
        <v>7.8354580314480948E-2</v>
      </c>
      <c r="CT293" s="72"/>
      <c r="CU293" s="72">
        <f t="shared" si="268"/>
        <v>2.0899265352086194E-2</v>
      </c>
      <c r="CV293" s="72"/>
      <c r="CW293" s="3">
        <f t="shared" si="269"/>
        <v>45056</v>
      </c>
      <c r="CX293" s="75">
        <f t="shared" si="283"/>
        <v>96.062867141369935</v>
      </c>
      <c r="CY293" s="75">
        <f t="shared" si="284"/>
        <v>93.905631261892765</v>
      </c>
      <c r="CZ293" s="75">
        <f t="shared" si="285"/>
        <v>102.29723803619495</v>
      </c>
      <c r="DA293" s="72">
        <f>(CZ293/MAX($CZ$2:CZ293))-1</f>
        <v>-1.2178074891400215E-4</v>
      </c>
      <c r="DC293" s="3">
        <f t="shared" si="270"/>
        <v>45056</v>
      </c>
      <c r="DD293" s="2">
        <f t="shared" si="271"/>
        <v>-5.9386404156825247E-4</v>
      </c>
      <c r="DE293" s="2">
        <f t="shared" si="272"/>
        <v>-4.825796031237453E-3</v>
      </c>
      <c r="DF293" s="2" t="e">
        <f>NA()</f>
        <v>#N/A</v>
      </c>
      <c r="DG293" s="2">
        <f t="shared" si="273"/>
        <v>2.9028725536418533E-4</v>
      </c>
      <c r="DH293" s="69"/>
      <c r="DI293" s="3">
        <f t="shared" si="302"/>
        <v>45056</v>
      </c>
      <c r="DJ293" s="2">
        <f t="shared" si="303"/>
        <v>3.3493521025758151E-2</v>
      </c>
      <c r="DK293" s="2">
        <f t="shared" si="304"/>
        <v>4.084621258222712E-2</v>
      </c>
      <c r="DL293" s="2" t="e">
        <f>NA()</f>
        <v>#N/A</v>
      </c>
      <c r="DM293" s="2">
        <f t="shared" si="305"/>
        <v>1.6931752235546042E-2</v>
      </c>
      <c r="DO293" s="2">
        <f t="shared" si="286"/>
        <v>1.4151854460119436E-2</v>
      </c>
      <c r="DP293" s="72">
        <f t="shared" si="287"/>
        <v>2.9028725536418533E-4</v>
      </c>
      <c r="DQ293" s="72">
        <v>1.0999999999999999E-2</v>
      </c>
      <c r="DR293" s="72">
        <f t="shared" si="292"/>
        <v>2.2563543301017591E-4</v>
      </c>
      <c r="DS293" s="2" cm="1">
        <f t="array" ref="DS293">PRODUCT($DR$68:DR293+1)-1</f>
        <v>1.1468845041864739E-2</v>
      </c>
      <c r="DT293" s="2" cm="1">
        <f t="array" ref="DT293">PRODUCT($DP$68:DP293+1)-1</f>
        <v>1.3288555796088009E-2</v>
      </c>
      <c r="DU293" s="72">
        <f>DS293-MAX($DS$68:DS293)</f>
        <v>-6.6414087157573576E-5</v>
      </c>
    </row>
    <row r="294" spans="1:125" x14ac:dyDescent="0.3">
      <c r="A294" s="3" t="e">
        <f t="shared" si="293"/>
        <v>#N/A</v>
      </c>
      <c r="B294" s="47" t="e">
        <f>NA()</f>
        <v>#N/A</v>
      </c>
      <c r="C294" s="2" t="e">
        <f>VLOOKUP(C$1,EMD_Returns!$B:$XFD,MATCH('Headline Attribution'!$B294,EMD_Returns!$8:$8,0)-1,FALSE)/100</f>
        <v>#N/A</v>
      </c>
      <c r="D294" s="2" t="e">
        <f>VLOOKUP(D$1,EMD_Returns!$B:$XFD,MATCH('Headline Attribution'!$B294,EMD_Returns!$8:$8,0)-1,FALSE)/100</f>
        <v>#N/A</v>
      </c>
      <c r="E294" s="2" t="e">
        <f>VLOOKUP(E$1,EMD_Returns!$B:$XFD,MATCH('Headline Attribution'!$B294,EMD_Returns!$8:$8,0)-1,FALSE)/100</f>
        <v>#N/A</v>
      </c>
      <c r="F294" s="2" t="e">
        <f>VLOOKUP(F$1,EMD_Returns!$B:$XFD,MATCH('Headline Attribution'!$B294,EMD_Returns!$8:$8,0)-1,FALSE)/100</f>
        <v>#N/A</v>
      </c>
      <c r="G294" s="2"/>
      <c r="I294" s="9" t="e">
        <f t="shared" si="249"/>
        <v>#N/A</v>
      </c>
      <c r="J294" s="2" t="e">
        <f>VLOOKUP(J$1,EMD_Returns!$B:$XFD,MATCH('Headline Attribution'!$B294,EMD_Returns!$8:$8,0)-1,FALSE)/100</f>
        <v>#N/A</v>
      </c>
      <c r="K294" s="85" t="e">
        <f>VLOOKUP(K$1,EMD_Returns!$B:$XFD,MATCH('Headline Attribution'!$B294,EMD_Returns!$32:$32,0)-1,FALSE)/100</f>
        <v>#N/A</v>
      </c>
      <c r="L294" s="2">
        <f t="shared" si="294"/>
        <v>0</v>
      </c>
      <c r="M294" s="2" t="e">
        <f t="shared" si="295"/>
        <v>#N/A</v>
      </c>
      <c r="N294" s="2" t="e">
        <f t="shared" si="296"/>
        <v>#N/A</v>
      </c>
      <c r="O294" s="2" t="e">
        <f t="array" ref="O294">(PRODUCT($J$2:J294+1))-1</f>
        <v>#N/A</v>
      </c>
      <c r="P294" s="2" t="e">
        <f t="array" ref="P294">(PRODUCT($K$2:K294+1))-1</f>
        <v>#N/A</v>
      </c>
      <c r="Q294" s="69" t="e">
        <f t="shared" si="297"/>
        <v>#N/A</v>
      </c>
      <c r="R294" s="69" t="e">
        <f t="shared" si="298"/>
        <v>#N/A</v>
      </c>
      <c r="T294" s="3" t="e">
        <f t="shared" si="250"/>
        <v>#N/A</v>
      </c>
      <c r="U294" s="70" t="e">
        <f>VLOOKUP(U$1,Market_Values!B:XFD,MATCH('Headline Attribution'!$B294,EMD_Returns!$8:$8,0)-1,FALSE)</f>
        <v>#N/A</v>
      </c>
      <c r="V294" s="70" t="e">
        <f>VLOOKUP(V$1,Market_Values!$B:$XFD,MATCH('Headline Attribution'!$B294,EMD_Returns!$8:$8,0)-1,FALSE)</f>
        <v>#N/A</v>
      </c>
      <c r="W294" s="70" t="e">
        <f>VLOOKUP(W$1,Market_Values!$B:$XFD,MATCH('Headline Attribution'!$B294,EMD_Returns!$8:$8,0)-1,FALSE)</f>
        <v>#N/A</v>
      </c>
      <c r="X294" s="70" t="e">
        <f>VLOOKUP(X$1,Market_Values!$B:$XFD,MATCH('Headline Attribution'!$B294,EMD_Returns!$8:$8,0)-1,FALSE)</f>
        <v>#N/A</v>
      </c>
      <c r="Y294" s="70"/>
      <c r="Z294" s="71"/>
      <c r="AA294" s="3" t="e">
        <f t="shared" si="251"/>
        <v>#N/A</v>
      </c>
      <c r="AB294" s="72" t="e">
        <f t="shared" si="274"/>
        <v>#N/A</v>
      </c>
      <c r="AC294" s="72" t="e">
        <f t="shared" si="275"/>
        <v>#N/A</v>
      </c>
      <c r="AD294" s="72" t="e">
        <f t="shared" si="276"/>
        <v>#N/A</v>
      </c>
      <c r="AE294" s="72" t="e">
        <f t="shared" si="277"/>
        <v>#N/A</v>
      </c>
      <c r="AF294" s="72"/>
      <c r="AG294" s="2"/>
      <c r="AH294" s="9" t="e">
        <f t="shared" si="252"/>
        <v>#N/A</v>
      </c>
      <c r="AI294" s="2" t="e">
        <f t="array" ref="AI294">PRODUCT(AB$2:AB294+1)-1</f>
        <v>#N/A</v>
      </c>
      <c r="AJ294" s="2" t="e">
        <f t="array" ref="AJ294">PRODUCT($AC$2:AC294+1)-1</f>
        <v>#N/A</v>
      </c>
      <c r="AK294" s="2" t="e" cm="1">
        <f t="array" ref="AK294">PRODUCT($AD$119:AD294+1)-1</f>
        <v>#N/A</v>
      </c>
      <c r="AL294" s="2" t="e">
        <f t="array" ref="AL294">PRODUCT(AE$2:AE294+1)-1</f>
        <v>#N/A</v>
      </c>
      <c r="AM294" s="2"/>
      <c r="AN294" s="2"/>
      <c r="AO294" s="3" t="e">
        <f t="shared" si="253"/>
        <v>#N/A</v>
      </c>
      <c r="AP294" s="2" t="e">
        <f t="shared" si="278"/>
        <v>#N/A</v>
      </c>
      <c r="AQ294" s="2">
        <f t="shared" si="254"/>
        <v>0</v>
      </c>
      <c r="AR294" s="2" t="e">
        <f t="shared" si="279"/>
        <v>#N/A</v>
      </c>
      <c r="AS294" s="2" t="e">
        <f t="shared" si="299"/>
        <v>#N/A</v>
      </c>
      <c r="AT294" s="2" t="e">
        <f t="array" ref="AT294">PRODUCT($AP$2:AP294+1)-1</f>
        <v>#N/A</v>
      </c>
      <c r="AU294" s="2" t="e">
        <f t="shared" si="255"/>
        <v>#N/A</v>
      </c>
      <c r="AV294" s="69" t="e">
        <f t="shared" si="300"/>
        <v>#N/A</v>
      </c>
      <c r="AW294" s="69" t="e">
        <f t="shared" si="256"/>
        <v>#N/A</v>
      </c>
      <c r="AX294" s="2"/>
      <c r="AY294" s="2" t="e">
        <f t="shared" si="288"/>
        <v>#N/A</v>
      </c>
      <c r="AZ294" s="2" t="e">
        <f t="shared" si="289"/>
        <v>#N/A</v>
      </c>
      <c r="BA294" s="2" t="e">
        <f t="shared" si="301"/>
        <v>#N/A</v>
      </c>
      <c r="BB294" s="2" t="e">
        <f t="shared" si="290"/>
        <v>#N/A</v>
      </c>
      <c r="BC294" s="2"/>
      <c r="BD294" s="78" t="e">
        <f t="shared" si="257"/>
        <v>#N/A</v>
      </c>
      <c r="BE294" s="2" t="e">
        <f t="shared" si="291"/>
        <v>#N/A</v>
      </c>
      <c r="BF294" s="72" t="e">
        <f t="shared" si="280"/>
        <v>#N/A</v>
      </c>
      <c r="BG294" s="2" t="e" cm="1">
        <f t="array" ref="BG294">(PRODUCT(BF$2:BF294+1))-1</f>
        <v>#N/A</v>
      </c>
      <c r="BH294" s="72" t="e">
        <f t="shared" si="281"/>
        <v>#N/A</v>
      </c>
      <c r="BI294" s="73" t="e">
        <f t="shared" si="282"/>
        <v>#N/A</v>
      </c>
      <c r="BJ294" s="74" t="e">
        <f>SUM($BI$2:BI294)</f>
        <v>#N/A</v>
      </c>
      <c r="BK294" s="72" t="e">
        <f t="shared" si="258"/>
        <v>#N/A</v>
      </c>
      <c r="BL294" s="2" t="e">
        <f>SUM($BK$2:BK294)</f>
        <v>#N/A</v>
      </c>
      <c r="BM294" s="2"/>
      <c r="BN294" s="79" t="e">
        <f t="shared" si="259"/>
        <v>#N/A</v>
      </c>
      <c r="BO294" s="2" t="e">
        <f t="array" ref="BO294">(PRODUCT(AB$2:AB294+1)-1)-(PRODUCT($K$2:$K294+1)-1)</f>
        <v>#N/A</v>
      </c>
      <c r="BP294" s="2" t="e">
        <f t="array" ref="BP294">AJ294-(PRODUCT($K$2:K294+1)-1)</f>
        <v>#N/A</v>
      </c>
      <c r="BQ294" s="2" t="e" cm="1">
        <f t="array" ref="BQ294">AK294-(PRODUCT($L$2:L294+1)-1)</f>
        <v>#N/A</v>
      </c>
      <c r="BR294" s="2" t="e">
        <f t="array" ref="BR294">(PRODUCT(AE$2:AE294+1)-1)-(PRODUCT($K$2:$K294+1)-1)</f>
        <v>#N/A</v>
      </c>
      <c r="BS294" s="2"/>
      <c r="BT294" s="3" t="e">
        <f t="shared" si="260"/>
        <v>#N/A</v>
      </c>
      <c r="BU294" s="2" t="e">
        <f t="shared" si="261"/>
        <v>#N/A</v>
      </c>
      <c r="BV294" s="2" t="e">
        <f t="shared" si="262"/>
        <v>#N/A</v>
      </c>
      <c r="BW294" s="2" t="e" cm="1">
        <f t="array" ref="BW294">PRODUCT($BU$2:BU294+1)-1</f>
        <v>#N/A</v>
      </c>
      <c r="BX294" s="2" t="e">
        <f t="array" ref="BX294">BW294-(PRODUCT($K$2:K294+1)-1)</f>
        <v>#N/A</v>
      </c>
      <c r="BY294" s="2" t="e">
        <f t="shared" si="263"/>
        <v>#N/A</v>
      </c>
      <c r="BZ294" s="2"/>
      <c r="CC294" s="3">
        <v>45057</v>
      </c>
      <c r="CD294" s="2">
        <v>1.36031326269559E-3</v>
      </c>
      <c r="CE294" s="2">
        <v>-2.34637030016005E-3</v>
      </c>
      <c r="CF294" s="2" t="e">
        <f>NA()</f>
        <v>#N/A</v>
      </c>
      <c r="CG294" s="2">
        <v>-9.0924418090866297E-4</v>
      </c>
      <c r="CH294" s="2">
        <v>-1.682586523776175E-3</v>
      </c>
      <c r="CJ294" s="9">
        <f t="shared" si="264"/>
        <v>45057</v>
      </c>
      <c r="CK294" s="2">
        <f t="array" ref="CK294">PRODUCT(CD$2:CD294+1)-1</f>
        <v>3.2118447270342187E-2</v>
      </c>
      <c r="CL294" s="2">
        <f t="array" ref="CL294">PRODUCT(CE$2:CE294+1)-1</f>
        <v>1.9163774286997448E-2</v>
      </c>
      <c r="CM294" s="2"/>
      <c r="CN294" s="2">
        <f t="array" ref="CN294">PRODUCT(CG$2:CG294+1)-1</f>
        <v>-3.6771188151295986E-2</v>
      </c>
      <c r="CO294" s="2">
        <f t="array" ref="CO294">PRODUCT(CH$2:CH294+1)-1</f>
        <v>-5.8380872224714886E-2</v>
      </c>
      <c r="CQ294" s="9">
        <f t="shared" si="265"/>
        <v>45057</v>
      </c>
      <c r="CR294" s="72">
        <f t="shared" si="266"/>
        <v>9.0499319495057073E-2</v>
      </c>
      <c r="CS294" s="72">
        <f t="shared" si="267"/>
        <v>7.7544646511712334E-2</v>
      </c>
      <c r="CT294" s="72"/>
      <c r="CU294" s="72">
        <f t="shared" si="268"/>
        <v>2.16096840734189E-2</v>
      </c>
      <c r="CV294" s="72"/>
      <c r="CW294" s="3">
        <f t="shared" si="269"/>
        <v>45057</v>
      </c>
      <c r="CX294" s="75">
        <f t="shared" si="283"/>
        <v>95.97552253842025</v>
      </c>
      <c r="CY294" s="75">
        <f t="shared" si="284"/>
        <v>93.747626912224803</v>
      </c>
      <c r="CZ294" s="75">
        <f t="shared" si="285"/>
        <v>102.37648215701654</v>
      </c>
      <c r="DA294" s="72">
        <f>(CZ294/MAX($CZ$2:CZ294))-1</f>
        <v>0</v>
      </c>
      <c r="DC294" s="3">
        <f t="shared" si="270"/>
        <v>45057</v>
      </c>
      <c r="DD294" s="2">
        <f t="shared" si="271"/>
        <v>3.0428997864717653E-3</v>
      </c>
      <c r="DE294" s="2">
        <f t="shared" si="272"/>
        <v>-6.6378377638387498E-4</v>
      </c>
      <c r="DF294" s="2" t="e">
        <f>NA()</f>
        <v>#N/A</v>
      </c>
      <c r="DG294" s="2">
        <f t="shared" si="273"/>
        <v>7.7334234286751205E-4</v>
      </c>
      <c r="DH294" s="69"/>
      <c r="DI294" s="3">
        <f t="shared" si="302"/>
        <v>45057</v>
      </c>
      <c r="DJ294" s="2">
        <f t="shared" si="303"/>
        <v>3.4185373716915456E-2</v>
      </c>
      <c r="DK294" s="2">
        <f t="shared" si="304"/>
        <v>3.9589201386741442E-2</v>
      </c>
      <c r="DL294" s="2" t="e">
        <f>NA()</f>
        <v>#N/A</v>
      </c>
      <c r="DM294" s="2">
        <f t="shared" si="305"/>
        <v>1.6958335157222428E-2</v>
      </c>
      <c r="DO294" s="2">
        <f t="shared" si="286"/>
        <v>1.4197964285690021E-2</v>
      </c>
      <c r="DP294" s="72">
        <f t="shared" si="287"/>
        <v>7.7334234286751205E-4</v>
      </c>
      <c r="DQ294" s="72">
        <v>1.0999999999999999E-2</v>
      </c>
      <c r="DR294" s="72">
        <f t="shared" si="292"/>
        <v>5.9915390688202472E-4</v>
      </c>
      <c r="DS294" s="2" cm="1">
        <f t="array" ref="DS294">PRODUCT($DR$68:DR294+1)-1</f>
        <v>1.2074870552061023E-2</v>
      </c>
      <c r="DT294" s="2" cm="1">
        <f t="array" ref="DT294">PRODUCT($DP$68:DP294+1)-1</f>
        <v>1.4072174741828203E-2</v>
      </c>
      <c r="DU294" s="72">
        <f>DS294-MAX($DS$68:DS294)</f>
        <v>0</v>
      </c>
    </row>
    <row r="295" spans="1:125" x14ac:dyDescent="0.3">
      <c r="A295" s="3" t="e">
        <f t="shared" si="293"/>
        <v>#N/A</v>
      </c>
      <c r="B295" s="47" t="e">
        <f>NA()</f>
        <v>#N/A</v>
      </c>
      <c r="C295" s="2" t="e">
        <f>VLOOKUP(C$1,EMD_Returns!$B:$XFD,MATCH('Headline Attribution'!$B295,EMD_Returns!$8:$8,0)-1,FALSE)/100</f>
        <v>#N/A</v>
      </c>
      <c r="D295" s="2" t="e">
        <f>VLOOKUP(D$1,EMD_Returns!$B:$XFD,MATCH('Headline Attribution'!$B295,EMD_Returns!$8:$8,0)-1,FALSE)/100</f>
        <v>#N/A</v>
      </c>
      <c r="E295" s="2" t="e">
        <f>VLOOKUP(E$1,EMD_Returns!$B:$XFD,MATCH('Headline Attribution'!$B295,EMD_Returns!$8:$8,0)-1,FALSE)/100</f>
        <v>#N/A</v>
      </c>
      <c r="F295" s="2" t="e">
        <f>VLOOKUP(F$1,EMD_Returns!$B:$XFD,MATCH('Headline Attribution'!$B295,EMD_Returns!$8:$8,0)-1,FALSE)/100</f>
        <v>#N/A</v>
      </c>
      <c r="G295" s="2"/>
      <c r="I295" s="9" t="e">
        <f t="shared" si="249"/>
        <v>#N/A</v>
      </c>
      <c r="J295" s="2" t="e">
        <f>VLOOKUP(J$1,EMD_Returns!$B:$XFD,MATCH('Headline Attribution'!$B295,EMD_Returns!$8:$8,0)-1,FALSE)/100</f>
        <v>#N/A</v>
      </c>
      <c r="K295" s="85" t="e">
        <f>VLOOKUP(K$1,EMD_Returns!$B:$XFD,MATCH('Headline Attribution'!$B295,EMD_Returns!$32:$32,0)-1,FALSE)/100</f>
        <v>#N/A</v>
      </c>
      <c r="L295" s="2">
        <f t="shared" si="294"/>
        <v>0</v>
      </c>
      <c r="M295" s="2" t="e">
        <f t="shared" si="295"/>
        <v>#N/A</v>
      </c>
      <c r="N295" s="2" t="e">
        <f t="shared" si="296"/>
        <v>#N/A</v>
      </c>
      <c r="O295" s="2" t="e">
        <f t="array" ref="O295">(PRODUCT($J$2:J295+1))-1</f>
        <v>#N/A</v>
      </c>
      <c r="P295" s="2" t="e">
        <f t="array" ref="P295">(PRODUCT($K$2:K295+1))-1</f>
        <v>#N/A</v>
      </c>
      <c r="Q295" s="69" t="e">
        <f t="shared" si="297"/>
        <v>#N/A</v>
      </c>
      <c r="R295" s="69" t="e">
        <f t="shared" si="298"/>
        <v>#N/A</v>
      </c>
      <c r="T295" s="3" t="e">
        <f t="shared" si="250"/>
        <v>#N/A</v>
      </c>
      <c r="U295" s="70" t="e">
        <f>VLOOKUP(U$1,Market_Values!B:XFD,MATCH('Headline Attribution'!$B295,EMD_Returns!$8:$8,0)-1,FALSE)</f>
        <v>#N/A</v>
      </c>
      <c r="V295" s="70" t="e">
        <f>VLOOKUP(V$1,Market_Values!$B:$XFD,MATCH('Headline Attribution'!$B295,EMD_Returns!$8:$8,0)-1,FALSE)</f>
        <v>#N/A</v>
      </c>
      <c r="W295" s="70" t="e">
        <f>VLOOKUP(W$1,Market_Values!$B:$XFD,MATCH('Headline Attribution'!$B295,EMD_Returns!$8:$8,0)-1,FALSE)</f>
        <v>#N/A</v>
      </c>
      <c r="X295" s="70" t="e">
        <f>VLOOKUP(X$1,Market_Values!$B:$XFD,MATCH('Headline Attribution'!$B295,EMD_Returns!$8:$8,0)-1,FALSE)</f>
        <v>#N/A</v>
      </c>
      <c r="Y295" s="70"/>
      <c r="Z295" s="71"/>
      <c r="AA295" s="3" t="e">
        <f t="shared" si="251"/>
        <v>#N/A</v>
      </c>
      <c r="AB295" s="72" t="e">
        <f t="shared" si="274"/>
        <v>#N/A</v>
      </c>
      <c r="AC295" s="72" t="e">
        <f t="shared" si="275"/>
        <v>#N/A</v>
      </c>
      <c r="AD295" s="72" t="e">
        <f t="shared" si="276"/>
        <v>#N/A</v>
      </c>
      <c r="AE295" s="72" t="e">
        <f t="shared" si="277"/>
        <v>#N/A</v>
      </c>
      <c r="AF295" s="72"/>
      <c r="AG295" s="2"/>
      <c r="AH295" s="9" t="e">
        <f t="shared" si="252"/>
        <v>#N/A</v>
      </c>
      <c r="AI295" s="2" t="e">
        <f t="array" ref="AI295">PRODUCT(AB$2:AB295+1)-1</f>
        <v>#N/A</v>
      </c>
      <c r="AJ295" s="2" t="e">
        <f t="array" ref="AJ295">PRODUCT($AC$2:AC295+1)-1</f>
        <v>#N/A</v>
      </c>
      <c r="AK295" s="2" t="e" cm="1">
        <f t="array" ref="AK295">PRODUCT($AD$119:AD295+1)-1</f>
        <v>#N/A</v>
      </c>
      <c r="AL295" s="2" t="e">
        <f t="array" ref="AL295">PRODUCT(AE$2:AE295+1)-1</f>
        <v>#N/A</v>
      </c>
      <c r="AM295" s="2"/>
      <c r="AN295" s="2"/>
      <c r="AO295" s="3" t="e">
        <f t="shared" si="253"/>
        <v>#N/A</v>
      </c>
      <c r="AP295" s="2" t="e">
        <f t="shared" si="278"/>
        <v>#N/A</v>
      </c>
      <c r="AQ295" s="2">
        <f t="shared" si="254"/>
        <v>0</v>
      </c>
      <c r="AR295" s="2" t="e">
        <f t="shared" si="279"/>
        <v>#N/A</v>
      </c>
      <c r="AS295" s="2" t="e">
        <f t="shared" si="299"/>
        <v>#N/A</v>
      </c>
      <c r="AT295" s="2" t="e">
        <f t="array" ref="AT295">PRODUCT($AP$2:AP295+1)-1</f>
        <v>#N/A</v>
      </c>
      <c r="AU295" s="2" t="e">
        <f t="shared" si="255"/>
        <v>#N/A</v>
      </c>
      <c r="AV295" s="69" t="e">
        <f t="shared" si="300"/>
        <v>#N/A</v>
      </c>
      <c r="AW295" s="69" t="e">
        <f t="shared" si="256"/>
        <v>#N/A</v>
      </c>
      <c r="AX295" s="2"/>
      <c r="AY295" s="2" t="e">
        <f t="shared" si="288"/>
        <v>#N/A</v>
      </c>
      <c r="AZ295" s="2" t="e">
        <f t="shared" si="289"/>
        <v>#N/A</v>
      </c>
      <c r="BA295" s="2" t="e">
        <f t="shared" si="301"/>
        <v>#N/A</v>
      </c>
      <c r="BB295" s="2" t="e">
        <f t="shared" si="290"/>
        <v>#N/A</v>
      </c>
      <c r="BC295" s="2"/>
      <c r="BD295" s="78" t="e">
        <f t="shared" si="257"/>
        <v>#N/A</v>
      </c>
      <c r="BE295" s="2" t="e">
        <f t="shared" si="291"/>
        <v>#N/A</v>
      </c>
      <c r="BF295" s="72" t="e">
        <f t="shared" si="280"/>
        <v>#N/A</v>
      </c>
      <c r="BG295" s="2" t="e" cm="1">
        <f t="array" ref="BG295">(PRODUCT(BF$2:BF295+1))-1</f>
        <v>#N/A</v>
      </c>
      <c r="BH295" s="72" t="e">
        <f t="shared" si="281"/>
        <v>#N/A</v>
      </c>
      <c r="BI295" s="73" t="e">
        <f t="shared" si="282"/>
        <v>#N/A</v>
      </c>
      <c r="BJ295" s="74" t="e">
        <f>SUM($BI$2:BI295)</f>
        <v>#N/A</v>
      </c>
      <c r="BK295" s="72" t="e">
        <f t="shared" si="258"/>
        <v>#N/A</v>
      </c>
      <c r="BL295" s="2" t="e">
        <f>SUM($BK$2:BK295)</f>
        <v>#N/A</v>
      </c>
      <c r="BM295" s="2"/>
      <c r="BN295" s="79" t="e">
        <f t="shared" si="259"/>
        <v>#N/A</v>
      </c>
      <c r="BO295" s="2" t="e">
        <f t="array" ref="BO295">(PRODUCT(AB$2:AB295+1)-1)-(PRODUCT($K$2:$K295+1)-1)</f>
        <v>#N/A</v>
      </c>
      <c r="BP295" s="2" t="e">
        <f t="array" ref="BP295">AJ295-(PRODUCT($K$2:K295+1)-1)</f>
        <v>#N/A</v>
      </c>
      <c r="BQ295" s="2" t="e" cm="1">
        <f t="array" ref="BQ295">AK295-(PRODUCT($L$2:L295+1)-1)</f>
        <v>#N/A</v>
      </c>
      <c r="BR295" s="2" t="e">
        <f t="array" ref="BR295">(PRODUCT(AE$2:AE295+1)-1)-(PRODUCT($K$2:$K295+1)-1)</f>
        <v>#N/A</v>
      </c>
      <c r="BS295" s="2"/>
      <c r="BT295" s="3" t="e">
        <f t="shared" si="260"/>
        <v>#N/A</v>
      </c>
      <c r="BU295" s="2" t="e">
        <f t="shared" si="261"/>
        <v>#N/A</v>
      </c>
      <c r="BV295" s="2" t="e">
        <f t="shared" si="262"/>
        <v>#N/A</v>
      </c>
      <c r="BW295" s="2" t="e" cm="1">
        <f t="array" ref="BW295">PRODUCT($BU$2:BU295+1)-1</f>
        <v>#N/A</v>
      </c>
      <c r="BX295" s="2" t="e">
        <f t="array" ref="BX295">BW295-(PRODUCT($K$2:K295+1)-1)</f>
        <v>#N/A</v>
      </c>
      <c r="BY295" s="2" t="e">
        <f t="shared" si="263"/>
        <v>#N/A</v>
      </c>
      <c r="BZ295" s="2"/>
      <c r="CC295" s="3">
        <v>45058</v>
      </c>
      <c r="CD295" s="2">
        <v>-1.1700015816202799E-3</v>
      </c>
      <c r="CE295" s="2">
        <v>-2.08290697557978E-3</v>
      </c>
      <c r="CF295" s="2" t="e">
        <f>NA()</f>
        <v>#N/A</v>
      </c>
      <c r="CG295" s="2">
        <v>-1.065702777358168E-3</v>
      </c>
      <c r="CH295" s="2">
        <v>-1.0825597676710208E-3</v>
      </c>
      <c r="CJ295" s="9">
        <f t="shared" si="264"/>
        <v>45058</v>
      </c>
      <c r="CK295" s="2">
        <f t="array" ref="CK295">PRODUCT(CD$2:CD295+1)-1</f>
        <v>3.091086705461632E-2</v>
      </c>
      <c r="CL295" s="2">
        <f t="array" ref="CL295">PRODUCT(CE$2:CE295+1)-1</f>
        <v>1.7040950952276868E-2</v>
      </c>
      <c r="CM295" s="2"/>
      <c r="CN295" s="2">
        <f t="array" ref="CN295">PRODUCT(CG$2:CG295+1)-1</f>
        <v>-3.7797703771314528E-2</v>
      </c>
      <c r="CO295" s="2">
        <f t="array" ref="CO295">PRODUCT(CH$2:CH295+1)-1</f>
        <v>-5.9400231208913912E-2</v>
      </c>
      <c r="CQ295" s="9">
        <f t="shared" si="265"/>
        <v>45058</v>
      </c>
      <c r="CR295" s="72">
        <f t="shared" si="266"/>
        <v>9.0311098263530232E-2</v>
      </c>
      <c r="CS295" s="72">
        <f t="shared" si="267"/>
        <v>7.6441182161190779E-2</v>
      </c>
      <c r="CT295" s="72"/>
      <c r="CU295" s="72">
        <f t="shared" si="268"/>
        <v>2.1602527437599384E-2</v>
      </c>
      <c r="CV295" s="72"/>
      <c r="CW295" s="3">
        <f t="shared" si="269"/>
        <v>45058</v>
      </c>
      <c r="CX295" s="75">
        <f t="shared" si="283"/>
        <v>95.873241157492657</v>
      </c>
      <c r="CY295" s="75">
        <f t="shared" si="284"/>
        <v>93.646139503014993</v>
      </c>
      <c r="CZ295" s="75">
        <f t="shared" si="285"/>
        <v>102.37820978664685</v>
      </c>
      <c r="DA295" s="72">
        <f>(CZ295/MAX($CZ$2:CZ295))-1</f>
        <v>0</v>
      </c>
      <c r="DC295" s="3">
        <f t="shared" si="270"/>
        <v>45058</v>
      </c>
      <c r="DD295" s="2">
        <f t="shared" si="271"/>
        <v>-8.7441813949259073E-5</v>
      </c>
      <c r="DE295" s="2">
        <f t="shared" si="272"/>
        <v>-1.0003472079087592E-3</v>
      </c>
      <c r="DF295" s="2" t="e">
        <f>NA()</f>
        <v>#N/A</v>
      </c>
      <c r="DG295" s="2">
        <f t="shared" si="273"/>
        <v>1.6856990312852762E-5</v>
      </c>
      <c r="DH295" s="69"/>
      <c r="DI295" s="3">
        <f t="shared" si="302"/>
        <v>45058</v>
      </c>
      <c r="DJ295" s="2">
        <f t="shared" si="303"/>
        <v>3.3547258845037571E-2</v>
      </c>
      <c r="DK295" s="2">
        <f t="shared" si="304"/>
        <v>3.9575241458041956E-2</v>
      </c>
      <c r="DL295" s="2" t="e">
        <f>NA()</f>
        <v>#N/A</v>
      </c>
      <c r="DM295" s="2">
        <f t="shared" si="305"/>
        <v>1.6888675269669213E-2</v>
      </c>
      <c r="DO295" s="2">
        <f t="shared" si="286"/>
        <v>1.4153199834232589E-2</v>
      </c>
      <c r="DP295" s="72">
        <f t="shared" si="287"/>
        <v>1.6856990312852762E-5</v>
      </c>
      <c r="DQ295" s="72">
        <v>1.0999999999999999E-2</v>
      </c>
      <c r="DR295" s="72">
        <f t="shared" si="292"/>
        <v>1.3101411384928312E-5</v>
      </c>
      <c r="DS295" s="2" cm="1">
        <f t="array" ref="DS295">PRODUCT($DR$68:DR295+1)-1</f>
        <v>1.208813016129251E-2</v>
      </c>
      <c r="DT295" s="2" cm="1">
        <f t="array" ref="DT295">PRODUCT($DP$68:DP295+1)-1</f>
        <v>1.4089268946654521E-2</v>
      </c>
      <c r="DU295" s="72">
        <f>DS295-MAX($DS$68:DS295)</f>
        <v>0</v>
      </c>
    </row>
    <row r="296" spans="1:125" x14ac:dyDescent="0.3">
      <c r="A296" s="3" t="e">
        <f t="shared" si="293"/>
        <v>#N/A</v>
      </c>
      <c r="B296" s="47" t="e">
        <f>NA()</f>
        <v>#N/A</v>
      </c>
      <c r="C296" s="2" t="e">
        <f>VLOOKUP(C$1,EMD_Returns!$B:$XFD,MATCH('Headline Attribution'!$B296,EMD_Returns!$8:$8,0)-1,FALSE)/100</f>
        <v>#N/A</v>
      </c>
      <c r="D296" s="2" t="e">
        <f>VLOOKUP(D$1,EMD_Returns!$B:$XFD,MATCH('Headline Attribution'!$B296,EMD_Returns!$8:$8,0)-1,FALSE)/100</f>
        <v>#N/A</v>
      </c>
      <c r="E296" s="2" t="e">
        <f>VLOOKUP(E$1,EMD_Returns!$B:$XFD,MATCH('Headline Attribution'!$B296,EMD_Returns!$8:$8,0)-1,FALSE)/100</f>
        <v>#N/A</v>
      </c>
      <c r="F296" s="2" t="e">
        <f>VLOOKUP(F$1,EMD_Returns!$B:$XFD,MATCH('Headline Attribution'!$B296,EMD_Returns!$8:$8,0)-1,FALSE)/100</f>
        <v>#N/A</v>
      </c>
      <c r="G296" s="2"/>
      <c r="I296" s="9" t="e">
        <f t="shared" si="249"/>
        <v>#N/A</v>
      </c>
      <c r="J296" s="2" t="e">
        <f>VLOOKUP(J$1,EMD_Returns!$B:$XFD,MATCH('Headline Attribution'!$B296,EMD_Returns!$8:$8,0)-1,FALSE)/100</f>
        <v>#N/A</v>
      </c>
      <c r="K296" s="85" t="e">
        <f>VLOOKUP(K$1,EMD_Returns!$B:$XFD,MATCH('Headline Attribution'!$B296,EMD_Returns!$32:$32,0)-1,FALSE)/100</f>
        <v>#N/A</v>
      </c>
      <c r="L296" s="2">
        <f t="shared" si="294"/>
        <v>0</v>
      </c>
      <c r="M296" s="2" t="e">
        <f t="shared" si="295"/>
        <v>#N/A</v>
      </c>
      <c r="N296" s="2" t="e">
        <f t="shared" si="296"/>
        <v>#N/A</v>
      </c>
      <c r="O296" s="2" t="e">
        <f t="array" ref="O296">(PRODUCT($J$2:J296+1))-1</f>
        <v>#N/A</v>
      </c>
      <c r="P296" s="2" t="e">
        <f t="array" ref="P296">(PRODUCT($K$2:K296+1))-1</f>
        <v>#N/A</v>
      </c>
      <c r="Q296" s="69" t="e">
        <f t="shared" si="297"/>
        <v>#N/A</v>
      </c>
      <c r="R296" s="69" t="e">
        <f t="shared" si="298"/>
        <v>#N/A</v>
      </c>
      <c r="T296" s="3" t="e">
        <f t="shared" si="250"/>
        <v>#N/A</v>
      </c>
      <c r="U296" s="70" t="e">
        <f>VLOOKUP(U$1,Market_Values!B:XFD,MATCH('Headline Attribution'!$B296,EMD_Returns!$8:$8,0)-1,FALSE)</f>
        <v>#N/A</v>
      </c>
      <c r="V296" s="70" t="e">
        <f>VLOOKUP(V$1,Market_Values!$B:$XFD,MATCH('Headline Attribution'!$B296,EMD_Returns!$8:$8,0)-1,FALSE)</f>
        <v>#N/A</v>
      </c>
      <c r="W296" s="70" t="e">
        <f>VLOOKUP(W$1,Market_Values!$B:$XFD,MATCH('Headline Attribution'!$B296,EMD_Returns!$8:$8,0)-1,FALSE)</f>
        <v>#N/A</v>
      </c>
      <c r="X296" s="70" t="e">
        <f>VLOOKUP(X$1,Market_Values!$B:$XFD,MATCH('Headline Attribution'!$B296,EMD_Returns!$8:$8,0)-1,FALSE)</f>
        <v>#N/A</v>
      </c>
      <c r="Y296" s="70"/>
      <c r="Z296" s="71"/>
      <c r="AA296" s="3" t="e">
        <f t="shared" si="251"/>
        <v>#N/A</v>
      </c>
      <c r="AB296" s="72" t="e">
        <f t="shared" si="274"/>
        <v>#N/A</v>
      </c>
      <c r="AC296" s="72" t="e">
        <f t="shared" si="275"/>
        <v>#N/A</v>
      </c>
      <c r="AD296" s="72" t="e">
        <f t="shared" si="276"/>
        <v>#N/A</v>
      </c>
      <c r="AE296" s="72" t="e">
        <f t="shared" si="277"/>
        <v>#N/A</v>
      </c>
      <c r="AF296" s="72"/>
      <c r="AG296" s="2"/>
      <c r="AH296" s="9" t="e">
        <f t="shared" si="252"/>
        <v>#N/A</v>
      </c>
      <c r="AI296" s="2" t="e">
        <f t="array" ref="AI296">PRODUCT(AB$2:AB296+1)-1</f>
        <v>#N/A</v>
      </c>
      <c r="AJ296" s="2" t="e">
        <f t="array" ref="AJ296">PRODUCT($AC$2:AC296+1)-1</f>
        <v>#N/A</v>
      </c>
      <c r="AK296" s="2" t="e" cm="1">
        <f t="array" ref="AK296">PRODUCT($AD$119:AD296+1)-1</f>
        <v>#N/A</v>
      </c>
      <c r="AL296" s="2" t="e">
        <f t="array" ref="AL296">PRODUCT(AE$2:AE296+1)-1</f>
        <v>#N/A</v>
      </c>
      <c r="AM296" s="2"/>
      <c r="AN296" s="2"/>
      <c r="AO296" s="3" t="e">
        <f t="shared" si="253"/>
        <v>#N/A</v>
      </c>
      <c r="AP296" s="2" t="e">
        <f t="shared" si="278"/>
        <v>#N/A</v>
      </c>
      <c r="AQ296" s="2">
        <f t="shared" si="254"/>
        <v>0</v>
      </c>
      <c r="AR296" s="2" t="e">
        <f t="shared" si="279"/>
        <v>#N/A</v>
      </c>
      <c r="AS296" s="2" t="e">
        <f t="shared" si="299"/>
        <v>#N/A</v>
      </c>
      <c r="AT296" s="2" t="e">
        <f t="array" ref="AT296">PRODUCT($AP$2:AP296+1)-1</f>
        <v>#N/A</v>
      </c>
      <c r="AU296" s="2" t="e">
        <f t="shared" si="255"/>
        <v>#N/A</v>
      </c>
      <c r="AV296" s="69" t="e">
        <f t="shared" si="300"/>
        <v>#N/A</v>
      </c>
      <c r="AW296" s="69" t="e">
        <f t="shared" si="256"/>
        <v>#N/A</v>
      </c>
      <c r="AX296" s="2"/>
      <c r="AY296" s="2" t="e">
        <f t="shared" si="288"/>
        <v>#N/A</v>
      </c>
      <c r="AZ296" s="2" t="e">
        <f t="shared" si="289"/>
        <v>#N/A</v>
      </c>
      <c r="BA296" s="2" t="e">
        <f t="shared" si="301"/>
        <v>#N/A</v>
      </c>
      <c r="BB296" s="2" t="e">
        <f t="shared" si="290"/>
        <v>#N/A</v>
      </c>
      <c r="BC296" s="2"/>
      <c r="BD296" s="78" t="e">
        <f t="shared" si="257"/>
        <v>#N/A</v>
      </c>
      <c r="BE296" s="2" t="e">
        <f t="shared" si="291"/>
        <v>#N/A</v>
      </c>
      <c r="BF296" s="72" t="e">
        <f t="shared" si="280"/>
        <v>#N/A</v>
      </c>
      <c r="BG296" s="2" t="e" cm="1">
        <f t="array" ref="BG296">(PRODUCT(BF$2:BF296+1))-1</f>
        <v>#N/A</v>
      </c>
      <c r="BH296" s="72" t="e">
        <f t="shared" si="281"/>
        <v>#N/A</v>
      </c>
      <c r="BI296" s="73" t="e">
        <f t="shared" si="282"/>
        <v>#N/A</v>
      </c>
      <c r="BJ296" s="74" t="e">
        <f>SUM($BI$2:BI296)</f>
        <v>#N/A</v>
      </c>
      <c r="BK296" s="72" t="e">
        <f t="shared" si="258"/>
        <v>#N/A</v>
      </c>
      <c r="BL296" s="2" t="e">
        <f>SUM($BK$2:BK296)</f>
        <v>#N/A</v>
      </c>
      <c r="BM296" s="2"/>
      <c r="BN296" s="79" t="e">
        <f t="shared" si="259"/>
        <v>#N/A</v>
      </c>
      <c r="BO296" s="2" t="e">
        <f t="array" ref="BO296">(PRODUCT(AB$2:AB296+1)-1)-(PRODUCT($K$2:$K296+1)-1)</f>
        <v>#N/A</v>
      </c>
      <c r="BP296" s="2" t="e">
        <f t="array" ref="BP296">AJ296-(PRODUCT($K$2:K296+1)-1)</f>
        <v>#N/A</v>
      </c>
      <c r="BQ296" s="2" t="e" cm="1">
        <f t="array" ref="BQ296">AK296-(PRODUCT($L$2:L296+1)-1)</f>
        <v>#N/A</v>
      </c>
      <c r="BR296" s="2" t="e">
        <f t="array" ref="BR296">(PRODUCT(AE$2:AE296+1)-1)-(PRODUCT($K$2:$K296+1)-1)</f>
        <v>#N/A</v>
      </c>
      <c r="BS296" s="2"/>
      <c r="BT296" s="3" t="e">
        <f t="shared" si="260"/>
        <v>#N/A</v>
      </c>
      <c r="BU296" s="2" t="e">
        <f t="shared" si="261"/>
        <v>#N/A</v>
      </c>
      <c r="BV296" s="2" t="e">
        <f t="shared" si="262"/>
        <v>#N/A</v>
      </c>
      <c r="BW296" s="2" t="e" cm="1">
        <f t="array" ref="BW296">PRODUCT($BU$2:BU296+1)-1</f>
        <v>#N/A</v>
      </c>
      <c r="BX296" s="2" t="e">
        <f t="array" ref="BX296">BW296-(PRODUCT($K$2:K296+1)-1)</f>
        <v>#N/A</v>
      </c>
      <c r="BY296" s="2" t="e">
        <f t="shared" si="263"/>
        <v>#N/A</v>
      </c>
      <c r="BZ296" s="2"/>
      <c r="CC296" s="3">
        <v>45061</v>
      </c>
      <c r="CD296" s="2">
        <v>4.2134364668997594E-3</v>
      </c>
      <c r="CE296" s="2">
        <v>4.7904277983641403E-3</v>
      </c>
      <c r="CF296" s="2" t="e">
        <f>NA()</f>
        <v>#N/A</v>
      </c>
      <c r="CG296" s="2">
        <v>5.0747325196398496E-3</v>
      </c>
      <c r="CH296" s="2">
        <v>5.5873897609945988E-3</v>
      </c>
      <c r="CJ296" s="9">
        <f t="shared" si="264"/>
        <v>45061</v>
      </c>
      <c r="CK296" s="2">
        <f t="array" ref="CK296">PRODUCT(CD$2:CD296+1)-1</f>
        <v>3.5254544495987528E-2</v>
      </c>
      <c r="CL296" s="2">
        <f t="array" ref="CL296">PRODUCT(CE$2:CE296+1)-1</f>
        <v>2.1913012195793335E-2</v>
      </c>
      <c r="CM296" s="2"/>
      <c r="CN296" s="2">
        <f t="array" ref="CN296">PRODUCT(CG$2:CG296+1)-1</f>
        <v>-3.2914784488170645E-2</v>
      </c>
      <c r="CO296" s="2">
        <f t="array" ref="CO296">PRODUCT(CH$2:CH296+1)-1</f>
        <v>-5.4144733691576685E-2</v>
      </c>
      <c r="CQ296" s="9">
        <f t="shared" si="265"/>
        <v>45061</v>
      </c>
      <c r="CR296" s="72">
        <f t="shared" si="266"/>
        <v>8.9399278187564213E-2</v>
      </c>
      <c r="CS296" s="72">
        <f t="shared" si="267"/>
        <v>7.6057745887370021E-2</v>
      </c>
      <c r="CT296" s="72"/>
      <c r="CU296" s="72">
        <f t="shared" si="268"/>
        <v>2.122994920340604E-2</v>
      </c>
      <c r="CV296" s="72"/>
      <c r="CW296" s="3">
        <f t="shared" si="269"/>
        <v>45061</v>
      </c>
      <c r="CX296" s="75">
        <f t="shared" si="283"/>
        <v>96.359772212157864</v>
      </c>
      <c r="CY296" s="75">
        <f t="shared" si="284"/>
        <v>94.169376984030805</v>
      </c>
      <c r="CZ296" s="75">
        <f t="shared" si="285"/>
        <v>102.32601648038779</v>
      </c>
      <c r="DA296" s="72">
        <f>(CZ296/MAX($CZ$2:CZ296))-1</f>
        <v>-5.0980874121386854E-4</v>
      </c>
      <c r="DC296" s="3">
        <f t="shared" si="270"/>
        <v>45061</v>
      </c>
      <c r="DD296" s="2">
        <f t="shared" si="271"/>
        <v>-1.3739532940948394E-3</v>
      </c>
      <c r="DE296" s="2">
        <f t="shared" si="272"/>
        <v>-7.9696196263045853E-4</v>
      </c>
      <c r="DF296" s="2" t="e">
        <f>NA()</f>
        <v>#N/A</v>
      </c>
      <c r="DG296" s="2">
        <f t="shared" si="273"/>
        <v>-5.1265724135474925E-4</v>
      </c>
      <c r="DH296" s="69"/>
      <c r="DI296" s="3">
        <f t="shared" si="302"/>
        <v>45061</v>
      </c>
      <c r="DJ296" s="2">
        <f t="shared" si="303"/>
        <v>3.0401579101540305E-2</v>
      </c>
      <c r="DK296" s="2">
        <f t="shared" si="304"/>
        <v>3.8420209982975025E-2</v>
      </c>
      <c r="DL296" s="2" t="e">
        <f>NA()</f>
        <v>#N/A</v>
      </c>
      <c r="DM296" s="2">
        <f t="shared" si="305"/>
        <v>1.5852327607779947E-2</v>
      </c>
      <c r="DO296" s="2">
        <f t="shared" si="286"/>
        <v>1.4167215669766997E-2</v>
      </c>
      <c r="DP296" s="72">
        <f t="shared" si="287"/>
        <v>-5.1265724135474925E-4</v>
      </c>
      <c r="DQ296" s="72">
        <v>1.0999999999999999E-2</v>
      </c>
      <c r="DR296" s="72">
        <f t="shared" si="292"/>
        <v>-3.9804784414600413E-4</v>
      </c>
      <c r="DS296" s="2" cm="1">
        <f t="array" ref="DS296">PRODUCT($DR$68:DR296+1)-1</f>
        <v>1.1685270662995961E-2</v>
      </c>
      <c r="DT296" s="2" cm="1">
        <f t="array" ref="DT296">PRODUCT($DP$68:DP296+1)-1</f>
        <v>1.3569388739548938E-2</v>
      </c>
      <c r="DU296" s="72">
        <f>DS296-MAX($DS$68:DS296)</f>
        <v>-4.0285949829654832E-4</v>
      </c>
    </row>
    <row r="297" spans="1:125" x14ac:dyDescent="0.3">
      <c r="A297" s="3" t="e">
        <f t="shared" si="293"/>
        <v>#N/A</v>
      </c>
      <c r="B297" s="47" t="e">
        <f>NA()</f>
        <v>#N/A</v>
      </c>
      <c r="C297" s="2" t="e">
        <f>VLOOKUP(C$1,EMD_Returns!$B:$XFD,MATCH('Headline Attribution'!$B297,EMD_Returns!$8:$8,0)-1,FALSE)/100</f>
        <v>#N/A</v>
      </c>
      <c r="D297" s="2" t="e">
        <f>VLOOKUP(D$1,EMD_Returns!$B:$XFD,MATCH('Headline Attribution'!$B297,EMD_Returns!$8:$8,0)-1,FALSE)/100</f>
        <v>#N/A</v>
      </c>
      <c r="E297" s="2" t="e">
        <f>VLOOKUP(E$1,EMD_Returns!$B:$XFD,MATCH('Headline Attribution'!$B297,EMD_Returns!$8:$8,0)-1,FALSE)/100</f>
        <v>#N/A</v>
      </c>
      <c r="F297" s="2" t="e">
        <f>VLOOKUP(F$1,EMD_Returns!$B:$XFD,MATCH('Headline Attribution'!$B297,EMD_Returns!$8:$8,0)-1,FALSE)/100</f>
        <v>#N/A</v>
      </c>
      <c r="G297" s="2"/>
      <c r="I297" s="9" t="e">
        <f t="shared" si="249"/>
        <v>#N/A</v>
      </c>
      <c r="J297" s="2" t="e">
        <f>VLOOKUP(J$1,EMD_Returns!$B:$XFD,MATCH('Headline Attribution'!$B297,EMD_Returns!$8:$8,0)-1,FALSE)/100</f>
        <v>#N/A</v>
      </c>
      <c r="K297" s="85" t="e">
        <f>VLOOKUP(K$1,EMD_Returns!$B:$XFD,MATCH('Headline Attribution'!$B297,EMD_Returns!$32:$32,0)-1,FALSE)/100</f>
        <v>#N/A</v>
      </c>
      <c r="L297" s="2">
        <f t="shared" si="294"/>
        <v>0</v>
      </c>
      <c r="M297" s="2" t="e">
        <f t="shared" si="295"/>
        <v>#N/A</v>
      </c>
      <c r="N297" s="2" t="e">
        <f t="shared" si="296"/>
        <v>#N/A</v>
      </c>
      <c r="O297" s="2" t="e">
        <f t="array" ref="O297">(PRODUCT($J$2:J297+1))-1</f>
        <v>#N/A</v>
      </c>
      <c r="P297" s="2" t="e">
        <f t="array" ref="P297">(PRODUCT($K$2:K297+1))-1</f>
        <v>#N/A</v>
      </c>
      <c r="Q297" s="69" t="e">
        <f t="shared" si="297"/>
        <v>#N/A</v>
      </c>
      <c r="R297" s="69" t="e">
        <f t="shared" si="298"/>
        <v>#N/A</v>
      </c>
      <c r="T297" s="3" t="e">
        <f t="shared" si="250"/>
        <v>#N/A</v>
      </c>
      <c r="U297" s="70" t="e">
        <f>VLOOKUP(U$1,Market_Values!B:XFD,MATCH('Headline Attribution'!$B297,EMD_Returns!$8:$8,0)-1,FALSE)</f>
        <v>#N/A</v>
      </c>
      <c r="V297" s="70" t="e">
        <f>VLOOKUP(V$1,Market_Values!$B:$XFD,MATCH('Headline Attribution'!$B297,EMD_Returns!$8:$8,0)-1,FALSE)</f>
        <v>#N/A</v>
      </c>
      <c r="W297" s="70" t="e">
        <f>VLOOKUP(W$1,Market_Values!$B:$XFD,MATCH('Headline Attribution'!$B297,EMD_Returns!$8:$8,0)-1,FALSE)</f>
        <v>#N/A</v>
      </c>
      <c r="X297" s="70" t="e">
        <f>VLOOKUP(X$1,Market_Values!$B:$XFD,MATCH('Headline Attribution'!$B297,EMD_Returns!$8:$8,0)-1,FALSE)</f>
        <v>#N/A</v>
      </c>
      <c r="Y297" s="70"/>
      <c r="Z297" s="71"/>
      <c r="AA297" s="3" t="e">
        <f t="shared" si="251"/>
        <v>#N/A</v>
      </c>
      <c r="AB297" s="72" t="e">
        <f t="shared" si="274"/>
        <v>#N/A</v>
      </c>
      <c r="AC297" s="72" t="e">
        <f t="shared" si="275"/>
        <v>#N/A</v>
      </c>
      <c r="AD297" s="72" t="e">
        <f t="shared" si="276"/>
        <v>#N/A</v>
      </c>
      <c r="AE297" s="72" t="e">
        <f t="shared" si="277"/>
        <v>#N/A</v>
      </c>
      <c r="AF297" s="72"/>
      <c r="AG297" s="2"/>
      <c r="AH297" s="9" t="e">
        <f t="shared" si="252"/>
        <v>#N/A</v>
      </c>
      <c r="AI297" s="2" t="e">
        <f t="array" ref="AI297">PRODUCT(AB$2:AB297+1)-1</f>
        <v>#N/A</v>
      </c>
      <c r="AJ297" s="2" t="e">
        <f t="array" ref="AJ297">PRODUCT($AC$2:AC297+1)-1</f>
        <v>#N/A</v>
      </c>
      <c r="AK297" s="2" t="e" cm="1">
        <f t="array" ref="AK297">PRODUCT($AD$119:AD297+1)-1</f>
        <v>#N/A</v>
      </c>
      <c r="AL297" s="2" t="e">
        <f t="array" ref="AL297">PRODUCT(AE$2:AE297+1)-1</f>
        <v>#N/A</v>
      </c>
      <c r="AM297" s="2"/>
      <c r="AN297" s="2"/>
      <c r="AO297" s="3" t="e">
        <f t="shared" si="253"/>
        <v>#N/A</v>
      </c>
      <c r="AP297" s="2" t="e">
        <f t="shared" si="278"/>
        <v>#N/A</v>
      </c>
      <c r="AQ297" s="2">
        <f t="shared" si="254"/>
        <v>0</v>
      </c>
      <c r="AR297" s="2" t="e">
        <f t="shared" si="279"/>
        <v>#N/A</v>
      </c>
      <c r="AS297" s="2" t="e">
        <f t="shared" si="299"/>
        <v>#N/A</v>
      </c>
      <c r="AT297" s="2" t="e">
        <f t="array" ref="AT297">PRODUCT($AP$2:AP297+1)-1</f>
        <v>#N/A</v>
      </c>
      <c r="AU297" s="2" t="e">
        <f t="shared" si="255"/>
        <v>#N/A</v>
      </c>
      <c r="AV297" s="69" t="e">
        <f t="shared" si="300"/>
        <v>#N/A</v>
      </c>
      <c r="AW297" s="69" t="e">
        <f t="shared" si="256"/>
        <v>#N/A</v>
      </c>
      <c r="AX297" s="2"/>
      <c r="AY297" s="2" t="e">
        <f t="shared" si="288"/>
        <v>#N/A</v>
      </c>
      <c r="AZ297" s="2" t="e">
        <f t="shared" si="289"/>
        <v>#N/A</v>
      </c>
      <c r="BA297" s="2" t="e">
        <f t="shared" si="301"/>
        <v>#N/A</v>
      </c>
      <c r="BB297" s="2" t="e">
        <f t="shared" si="290"/>
        <v>#N/A</v>
      </c>
      <c r="BC297" s="2"/>
      <c r="BD297" s="78" t="e">
        <f t="shared" si="257"/>
        <v>#N/A</v>
      </c>
      <c r="BE297" s="2" t="e">
        <f t="shared" si="291"/>
        <v>#N/A</v>
      </c>
      <c r="BF297" s="72" t="e">
        <f t="shared" si="280"/>
        <v>#N/A</v>
      </c>
      <c r="BG297" s="2" t="e" cm="1">
        <f t="array" ref="BG297">(PRODUCT(BF$2:BF297+1))-1</f>
        <v>#N/A</v>
      </c>
      <c r="BH297" s="72" t="e">
        <f t="shared" si="281"/>
        <v>#N/A</v>
      </c>
      <c r="BI297" s="73" t="e">
        <f t="shared" si="282"/>
        <v>#N/A</v>
      </c>
      <c r="BJ297" s="74" t="e">
        <f>SUM($BI$2:BI297)</f>
        <v>#N/A</v>
      </c>
      <c r="BK297" s="72" t="e">
        <f t="shared" si="258"/>
        <v>#N/A</v>
      </c>
      <c r="BL297" s="2" t="e">
        <f>SUM($BK$2:BK297)</f>
        <v>#N/A</v>
      </c>
      <c r="BM297" s="2"/>
      <c r="BN297" s="79" t="e">
        <f t="shared" si="259"/>
        <v>#N/A</v>
      </c>
      <c r="BO297" s="2" t="e">
        <f t="array" ref="BO297">(PRODUCT(AB$2:AB297+1)-1)-(PRODUCT($K$2:$K297+1)-1)</f>
        <v>#N/A</v>
      </c>
      <c r="BP297" s="2" t="e">
        <f t="array" ref="BP297">AJ297-(PRODUCT($K$2:K297+1)-1)</f>
        <v>#N/A</v>
      </c>
      <c r="BQ297" s="2" t="e" cm="1">
        <f t="array" ref="BQ297">AK297-(PRODUCT($L$2:L297+1)-1)</f>
        <v>#N/A</v>
      </c>
      <c r="BR297" s="2" t="e">
        <f t="array" ref="BR297">(PRODUCT(AE$2:AE297+1)-1)-(PRODUCT($K$2:$K297+1)-1)</f>
        <v>#N/A</v>
      </c>
      <c r="BS297" s="2"/>
      <c r="BT297" s="3" t="e">
        <f t="shared" si="260"/>
        <v>#N/A</v>
      </c>
      <c r="BU297" s="2" t="e">
        <f t="shared" si="261"/>
        <v>#N/A</v>
      </c>
      <c r="BV297" s="2" t="e">
        <f t="shared" si="262"/>
        <v>#N/A</v>
      </c>
      <c r="BW297" s="2" t="e" cm="1">
        <f t="array" ref="BW297">PRODUCT($BU$2:BU297+1)-1</f>
        <v>#N/A</v>
      </c>
      <c r="BX297" s="2" t="e">
        <f t="array" ref="BX297">BW297-(PRODUCT($K$2:K297+1)-1)</f>
        <v>#N/A</v>
      </c>
      <c r="BY297" s="2" t="e">
        <f t="shared" si="263"/>
        <v>#N/A</v>
      </c>
      <c r="BZ297" s="2"/>
      <c r="CC297" s="3">
        <v>45062</v>
      </c>
      <c r="CD297" s="2">
        <v>-3.0062777868243903E-3</v>
      </c>
      <c r="CE297" s="2">
        <v>-7.0652452235460093E-3</v>
      </c>
      <c r="CF297" s="2" t="e">
        <f>NA()</f>
        <v>#N/A</v>
      </c>
      <c r="CG297" s="2">
        <v>-5.5714372016436864E-3</v>
      </c>
      <c r="CH297" s="2">
        <v>-7.1632313271983161E-3</v>
      </c>
      <c r="CJ297" s="9">
        <f t="shared" si="264"/>
        <v>45062</v>
      </c>
      <c r="CK297" s="2">
        <f t="array" ref="CK297">PRODUCT(CD$2:CD297+1)-1</f>
        <v>3.2142281755160207E-2</v>
      </c>
      <c r="CL297" s="2">
        <f t="array" ref="CL297">PRODUCT(CE$2:CE297+1)-1</f>
        <v>1.4692946167497389E-2</v>
      </c>
      <c r="CM297" s="2"/>
      <c r="CN297" s="2">
        <f t="array" ref="CN297">PRODUCT(CG$2:CG297+1)-1</f>
        <v>-3.8302839035032843E-2</v>
      </c>
      <c r="CO297" s="2">
        <f t="array" ref="CO297">PRODUCT(CH$2:CH297+1)-1</f>
        <v>-6.0920113766192663E-2</v>
      </c>
      <c r="CQ297" s="9">
        <f t="shared" si="265"/>
        <v>45062</v>
      </c>
      <c r="CR297" s="72">
        <f t="shared" si="266"/>
        <v>9.306239552135287E-2</v>
      </c>
      <c r="CS297" s="72">
        <f t="shared" si="267"/>
        <v>7.5613059933690052E-2</v>
      </c>
      <c r="CT297" s="72"/>
      <c r="CU297" s="72">
        <f t="shared" si="268"/>
        <v>2.261727473115982E-2</v>
      </c>
      <c r="CV297" s="72"/>
      <c r="CW297" s="3">
        <f t="shared" si="269"/>
        <v>45062</v>
      </c>
      <c r="CX297" s="75">
        <f t="shared" si="283"/>
        <v>95.822909792513144</v>
      </c>
      <c r="CY297" s="75">
        <f t="shared" si="284"/>
        <v>93.494819952756046</v>
      </c>
      <c r="CZ297" s="75">
        <f t="shared" si="285"/>
        <v>102.49007361149367</v>
      </c>
      <c r="DA297" s="72">
        <f>(CZ297/MAX($CZ$2:CZ297))-1</f>
        <v>0</v>
      </c>
      <c r="DC297" s="3">
        <f t="shared" si="270"/>
        <v>45062</v>
      </c>
      <c r="DD297" s="2">
        <f t="shared" si="271"/>
        <v>4.1569535403739259E-3</v>
      </c>
      <c r="DE297" s="2">
        <f t="shared" si="272"/>
        <v>9.7986103652306783E-5</v>
      </c>
      <c r="DF297" s="2" t="e">
        <f>NA()</f>
        <v>#N/A</v>
      </c>
      <c r="DG297" s="2">
        <f t="shared" si="273"/>
        <v>1.5917941255546297E-3</v>
      </c>
      <c r="DH297" s="69"/>
      <c r="DI297" s="3">
        <f t="shared" si="302"/>
        <v>45062</v>
      </c>
      <c r="DJ297" s="2">
        <f t="shared" si="303"/>
        <v>3.2226948966272255E-2</v>
      </c>
      <c r="DK297" s="2">
        <f t="shared" si="304"/>
        <v>3.8366471906758445E-2</v>
      </c>
      <c r="DL297" s="2" t="e">
        <f>NA()</f>
        <v>#N/A</v>
      </c>
      <c r="DM297" s="2">
        <f t="shared" si="305"/>
        <v>1.655681687721209E-2</v>
      </c>
      <c r="DO297" s="2">
        <f t="shared" si="286"/>
        <v>1.4433356656829979E-2</v>
      </c>
      <c r="DP297" s="72">
        <f t="shared" si="287"/>
        <v>1.5917941255546297E-3</v>
      </c>
      <c r="DQ297" s="72">
        <v>1.0999999999999999E-2</v>
      </c>
      <c r="DR297" s="72">
        <f t="shared" si="292"/>
        <v>1.2131436780379969E-3</v>
      </c>
      <c r="DS297" s="2" cm="1">
        <f t="array" ref="DS297">PRODUCT($DR$68:DR297+1)-1</f>
        <v>1.2912590253264966E-2</v>
      </c>
      <c r="DT297" s="2" cm="1">
        <f t="array" ref="DT297">PRODUCT($DP$68:DP297+1)-1</f>
        <v>1.5182782538386563E-2</v>
      </c>
      <c r="DU297" s="72">
        <f>DS297-MAX($DS$68:DS297)</f>
        <v>0</v>
      </c>
    </row>
    <row r="298" spans="1:125" x14ac:dyDescent="0.3">
      <c r="A298" s="3" t="e">
        <f t="shared" si="293"/>
        <v>#N/A</v>
      </c>
      <c r="B298" s="47" t="e">
        <f>NA()</f>
        <v>#N/A</v>
      </c>
      <c r="C298" s="2" t="e">
        <f>VLOOKUP(C$1,EMD_Returns!$B:$XFD,MATCH('Headline Attribution'!$B298,EMD_Returns!$8:$8,0)-1,FALSE)/100</f>
        <v>#N/A</v>
      </c>
      <c r="D298" s="2" t="e">
        <f>VLOOKUP(D$1,EMD_Returns!$B:$XFD,MATCH('Headline Attribution'!$B298,EMD_Returns!$8:$8,0)-1,FALSE)/100</f>
        <v>#N/A</v>
      </c>
      <c r="E298" s="2" t="e">
        <f>VLOOKUP(E$1,EMD_Returns!$B:$XFD,MATCH('Headline Attribution'!$B298,EMD_Returns!$8:$8,0)-1,FALSE)/100</f>
        <v>#N/A</v>
      </c>
      <c r="F298" s="2" t="e">
        <f>VLOOKUP(F$1,EMD_Returns!$B:$XFD,MATCH('Headline Attribution'!$B298,EMD_Returns!$8:$8,0)-1,FALSE)/100</f>
        <v>#N/A</v>
      </c>
      <c r="G298" s="2"/>
      <c r="I298" s="9" t="e">
        <f t="shared" si="249"/>
        <v>#N/A</v>
      </c>
      <c r="J298" s="2" t="e">
        <f>VLOOKUP(J$1,EMD_Returns!$B:$XFD,MATCH('Headline Attribution'!$B298,EMD_Returns!$8:$8,0)-1,FALSE)/100</f>
        <v>#N/A</v>
      </c>
      <c r="K298" s="85" t="e">
        <f>VLOOKUP(K$1,EMD_Returns!$B:$XFD,MATCH('Headline Attribution'!$B298,EMD_Returns!$32:$32,0)-1,FALSE)/100</f>
        <v>#N/A</v>
      </c>
      <c r="L298" s="2">
        <f t="shared" si="294"/>
        <v>0</v>
      </c>
      <c r="M298" s="2" t="e">
        <f t="shared" si="295"/>
        <v>#N/A</v>
      </c>
      <c r="N298" s="2" t="e">
        <f t="shared" si="296"/>
        <v>#N/A</v>
      </c>
      <c r="O298" s="2" t="e">
        <f t="array" ref="O298">(PRODUCT($J$2:J298+1))-1</f>
        <v>#N/A</v>
      </c>
      <c r="P298" s="2" t="e">
        <f t="array" ref="P298">(PRODUCT($K$2:K298+1))-1</f>
        <v>#N/A</v>
      </c>
      <c r="Q298" s="69" t="e">
        <f t="shared" si="297"/>
        <v>#N/A</v>
      </c>
      <c r="R298" s="69" t="e">
        <f t="shared" si="298"/>
        <v>#N/A</v>
      </c>
      <c r="T298" s="3" t="e">
        <f t="shared" si="250"/>
        <v>#N/A</v>
      </c>
      <c r="U298" s="70" t="e">
        <f>VLOOKUP(U$1,Market_Values!B:XFD,MATCH('Headline Attribution'!$B298,EMD_Returns!$8:$8,0)-1,FALSE)</f>
        <v>#N/A</v>
      </c>
      <c r="V298" s="70" t="e">
        <f>VLOOKUP(V$1,Market_Values!$B:$XFD,MATCH('Headline Attribution'!$B298,EMD_Returns!$8:$8,0)-1,FALSE)</f>
        <v>#N/A</v>
      </c>
      <c r="W298" s="70" t="e">
        <f>VLOOKUP(W$1,Market_Values!$B:$XFD,MATCH('Headline Attribution'!$B298,EMD_Returns!$8:$8,0)-1,FALSE)</f>
        <v>#N/A</v>
      </c>
      <c r="X298" s="70" t="e">
        <f>VLOOKUP(X$1,Market_Values!$B:$XFD,MATCH('Headline Attribution'!$B298,EMD_Returns!$8:$8,0)-1,FALSE)</f>
        <v>#N/A</v>
      </c>
      <c r="Y298" s="70"/>
      <c r="Z298" s="71"/>
      <c r="AA298" s="3" t="e">
        <f t="shared" si="251"/>
        <v>#N/A</v>
      </c>
      <c r="AB298" s="72" t="e">
        <f t="shared" si="274"/>
        <v>#N/A</v>
      </c>
      <c r="AC298" s="72" t="e">
        <f t="shared" si="275"/>
        <v>#N/A</v>
      </c>
      <c r="AD298" s="72" t="e">
        <f t="shared" si="276"/>
        <v>#N/A</v>
      </c>
      <c r="AE298" s="72" t="e">
        <f t="shared" si="277"/>
        <v>#N/A</v>
      </c>
      <c r="AF298" s="72"/>
      <c r="AG298" s="2"/>
      <c r="AH298" s="9" t="e">
        <f t="shared" si="252"/>
        <v>#N/A</v>
      </c>
      <c r="AI298" s="2" t="e">
        <f t="array" ref="AI298">PRODUCT(AB$2:AB298+1)-1</f>
        <v>#N/A</v>
      </c>
      <c r="AJ298" s="2" t="e">
        <f t="array" ref="AJ298">PRODUCT($AC$2:AC298+1)-1</f>
        <v>#N/A</v>
      </c>
      <c r="AK298" s="2" t="e" cm="1">
        <f t="array" ref="AK298">PRODUCT($AD$119:AD298+1)-1</f>
        <v>#N/A</v>
      </c>
      <c r="AL298" s="2" t="e">
        <f t="array" ref="AL298">PRODUCT(AE$2:AE298+1)-1</f>
        <v>#N/A</v>
      </c>
      <c r="AM298" s="2"/>
      <c r="AN298" s="2"/>
      <c r="AO298" s="3" t="e">
        <f t="shared" si="253"/>
        <v>#N/A</v>
      </c>
      <c r="AP298" s="2" t="e">
        <f t="shared" si="278"/>
        <v>#N/A</v>
      </c>
      <c r="AQ298" s="2">
        <f t="shared" si="254"/>
        <v>0</v>
      </c>
      <c r="AR298" s="2" t="e">
        <f t="shared" si="279"/>
        <v>#N/A</v>
      </c>
      <c r="AS298" s="2" t="e">
        <f t="shared" si="299"/>
        <v>#N/A</v>
      </c>
      <c r="AT298" s="2" t="e">
        <f t="array" ref="AT298">PRODUCT($AP$2:AP298+1)-1</f>
        <v>#N/A</v>
      </c>
      <c r="AU298" s="2" t="e">
        <f t="shared" si="255"/>
        <v>#N/A</v>
      </c>
      <c r="AV298" s="69" t="e">
        <f t="shared" si="300"/>
        <v>#N/A</v>
      </c>
      <c r="AW298" s="69" t="e">
        <f t="shared" si="256"/>
        <v>#N/A</v>
      </c>
      <c r="AX298" s="2"/>
      <c r="AY298" s="2" t="e">
        <f t="shared" si="288"/>
        <v>#N/A</v>
      </c>
      <c r="AZ298" s="2" t="e">
        <f t="shared" si="289"/>
        <v>#N/A</v>
      </c>
      <c r="BA298" s="2" t="e">
        <f t="shared" si="301"/>
        <v>#N/A</v>
      </c>
      <c r="BB298" s="2" t="e">
        <f t="shared" si="290"/>
        <v>#N/A</v>
      </c>
      <c r="BC298" s="2"/>
      <c r="BD298" s="78" t="e">
        <f t="shared" si="257"/>
        <v>#N/A</v>
      </c>
      <c r="BE298" s="2" t="e">
        <f t="shared" si="291"/>
        <v>#N/A</v>
      </c>
      <c r="BF298" s="72" t="e">
        <f t="shared" si="280"/>
        <v>#N/A</v>
      </c>
      <c r="BG298" s="2" t="e" cm="1">
        <f t="array" ref="BG298">(PRODUCT(BF$2:BF298+1))-1</f>
        <v>#N/A</v>
      </c>
      <c r="BH298" s="72" t="e">
        <f t="shared" si="281"/>
        <v>#N/A</v>
      </c>
      <c r="BI298" s="73" t="e">
        <f t="shared" si="282"/>
        <v>#N/A</v>
      </c>
      <c r="BJ298" s="74" t="e">
        <f>SUM($BI$2:BI298)</f>
        <v>#N/A</v>
      </c>
      <c r="BK298" s="72" t="e">
        <f t="shared" si="258"/>
        <v>#N/A</v>
      </c>
      <c r="BL298" s="2" t="e">
        <f>SUM($BK$2:BK298)</f>
        <v>#N/A</v>
      </c>
      <c r="BM298" s="2"/>
      <c r="BN298" s="79" t="e">
        <f t="shared" si="259"/>
        <v>#N/A</v>
      </c>
      <c r="BO298" s="2" t="e">
        <f t="array" ref="BO298">(PRODUCT(AB$2:AB298+1)-1)-(PRODUCT($K$2:$K298+1)-1)</f>
        <v>#N/A</v>
      </c>
      <c r="BP298" s="2" t="e">
        <f t="array" ref="BP298">AJ298-(PRODUCT($K$2:K298+1)-1)</f>
        <v>#N/A</v>
      </c>
      <c r="BQ298" s="2" t="e" cm="1">
        <f t="array" ref="BQ298">AK298-(PRODUCT($L$2:L298+1)-1)</f>
        <v>#N/A</v>
      </c>
      <c r="BR298" s="2" t="e">
        <f t="array" ref="BR298">(PRODUCT(AE$2:AE298+1)-1)-(PRODUCT($K$2:$K298+1)-1)</f>
        <v>#N/A</v>
      </c>
      <c r="BS298" s="2"/>
      <c r="BT298" s="3" t="e">
        <f t="shared" si="260"/>
        <v>#N/A</v>
      </c>
      <c r="BU298" s="2" t="e">
        <f t="shared" si="261"/>
        <v>#N/A</v>
      </c>
      <c r="BV298" s="2" t="e">
        <f t="shared" si="262"/>
        <v>#N/A</v>
      </c>
      <c r="BW298" s="2" t="e" cm="1">
        <f t="array" ref="BW298">PRODUCT($BU$2:BU298+1)-1</f>
        <v>#N/A</v>
      </c>
      <c r="BX298" s="2" t="e">
        <f t="array" ref="BX298">BW298-(PRODUCT($K$2:K298+1)-1)</f>
        <v>#N/A</v>
      </c>
      <c r="BY298" s="2" t="e">
        <f t="shared" si="263"/>
        <v>#N/A</v>
      </c>
      <c r="BZ298" s="2"/>
      <c r="CC298" s="3">
        <v>45063</v>
      </c>
      <c r="CD298" s="2">
        <v>6.3332366288289003E-3</v>
      </c>
      <c r="CE298" s="2">
        <v>8.2315698533233003E-3</v>
      </c>
      <c r="CF298" s="2" t="e">
        <f>NA()</f>
        <v>#N/A</v>
      </c>
      <c r="CG298" s="2">
        <v>6.1383385326998583E-3</v>
      </c>
      <c r="CH298" s="2">
        <v>5.4014351827778029E-3</v>
      </c>
      <c r="CJ298" s="9">
        <f t="shared" si="264"/>
        <v>45063</v>
      </c>
      <c r="CK298" s="2">
        <f t="array" ref="CK298">PRODUCT(CD$2:CD298+1)-1</f>
        <v>3.8679083060135122E-2</v>
      </c>
      <c r="CL298" s="2">
        <f t="array" ref="CL298">PRODUCT(CE$2:CE298+1)-1</f>
        <v>2.3045462033549624E-2</v>
      </c>
      <c r="CM298" s="2"/>
      <c r="CN298" s="2">
        <f t="array" ref="CN298">PRODUCT(CG$2:CG298+1)-1</f>
        <v>-3.2399616295093581E-2</v>
      </c>
      <c r="CO298" s="2">
        <f t="array" ref="CO298">PRODUCT(CH$2:CH298+1)-1</f>
        <v>-5.5847734629250412E-2</v>
      </c>
      <c r="CQ298" s="9">
        <f t="shared" si="265"/>
        <v>45063</v>
      </c>
      <c r="CR298" s="72">
        <f t="shared" si="266"/>
        <v>9.4526817689385534E-2</v>
      </c>
      <c r="CS298" s="72">
        <f t="shared" si="267"/>
        <v>7.8893196662800036E-2</v>
      </c>
      <c r="CT298" s="72"/>
      <c r="CU298" s="72">
        <f t="shared" si="268"/>
        <v>2.3448118334156831E-2</v>
      </c>
      <c r="CV298" s="72"/>
      <c r="CW298" s="3">
        <f t="shared" si="269"/>
        <v>45063</v>
      </c>
      <c r="CX298" s="75">
        <f t="shared" si="283"/>
        <v>96.411103252007948</v>
      </c>
      <c r="CY298" s="75">
        <f t="shared" si="284"/>
        <v>93.999826162656333</v>
      </c>
      <c r="CZ298" s="75">
        <f t="shared" si="285"/>
        <v>102.5651931368247</v>
      </c>
      <c r="DA298" s="72">
        <f>(CZ298/MAX($CZ$2:CZ298))-1</f>
        <v>0</v>
      </c>
      <c r="DC298" s="3">
        <f t="shared" si="270"/>
        <v>45063</v>
      </c>
      <c r="DD298" s="2">
        <f t="shared" si="271"/>
        <v>9.3180144605109743E-4</v>
      </c>
      <c r="DE298" s="2">
        <f t="shared" si="272"/>
        <v>2.8301346705454974E-3</v>
      </c>
      <c r="DF298" s="2" t="e">
        <f>NA()</f>
        <v>#N/A</v>
      </c>
      <c r="DG298" s="2">
        <f t="shared" si="273"/>
        <v>7.3690334992205543E-4</v>
      </c>
      <c r="DH298" s="69"/>
      <c r="DI298" s="3">
        <f t="shared" si="302"/>
        <v>45063</v>
      </c>
      <c r="DJ298" s="2">
        <f t="shared" si="303"/>
        <v>3.2125737884877471E-2</v>
      </c>
      <c r="DK298" s="2">
        <f t="shared" si="304"/>
        <v>3.9575877211117702E-2</v>
      </c>
      <c r="DL298" s="2" t="e">
        <f>NA()</f>
        <v>#N/A</v>
      </c>
      <c r="DM298" s="2">
        <f t="shared" si="305"/>
        <v>1.6646162602072755E-2</v>
      </c>
      <c r="DO298" s="2">
        <f t="shared" si="286"/>
        <v>1.4460771521414902E-2</v>
      </c>
      <c r="DP298" s="72">
        <f t="shared" si="287"/>
        <v>7.3690334992205543E-4</v>
      </c>
      <c r="DQ298" s="72">
        <v>1.0999999999999999E-2</v>
      </c>
      <c r="DR298" s="72">
        <f t="shared" si="292"/>
        <v>5.6054663730344936E-4</v>
      </c>
      <c r="DS298" s="2" cm="1">
        <f t="array" ref="DS298">PRODUCT($DR$68:DR298+1)-1</f>
        <v>1.3480374999613742E-2</v>
      </c>
      <c r="DT298" s="2" cm="1">
        <f t="array" ref="DT298">PRODUCT($DP$68:DP298+1)-1</f>
        <v>1.5930874131622197E-2</v>
      </c>
      <c r="DU298" s="72">
        <f>DS298-MAX($DS$68:DS298)</f>
        <v>0</v>
      </c>
    </row>
    <row r="299" spans="1:125" x14ac:dyDescent="0.3">
      <c r="A299" s="3" t="e">
        <f t="shared" si="293"/>
        <v>#N/A</v>
      </c>
      <c r="B299" s="47" t="e">
        <f>NA()</f>
        <v>#N/A</v>
      </c>
      <c r="C299" s="2" t="e">
        <f>VLOOKUP(C$1,EMD_Returns!$B:$XFD,MATCH('Headline Attribution'!$B299,EMD_Returns!$8:$8,0)-1,FALSE)/100</f>
        <v>#N/A</v>
      </c>
      <c r="D299" s="2" t="e">
        <f>VLOOKUP(D$1,EMD_Returns!$B:$XFD,MATCH('Headline Attribution'!$B299,EMD_Returns!$8:$8,0)-1,FALSE)/100</f>
        <v>#N/A</v>
      </c>
      <c r="E299" s="2" t="e">
        <f>VLOOKUP(E$1,EMD_Returns!$B:$XFD,MATCH('Headline Attribution'!$B299,EMD_Returns!$8:$8,0)-1,FALSE)/100</f>
        <v>#N/A</v>
      </c>
      <c r="F299" s="2" t="e">
        <f>VLOOKUP(F$1,EMD_Returns!$B:$XFD,MATCH('Headline Attribution'!$B299,EMD_Returns!$8:$8,0)-1,FALSE)/100</f>
        <v>#N/A</v>
      </c>
      <c r="G299" s="2"/>
      <c r="I299" s="9" t="e">
        <f t="shared" si="249"/>
        <v>#N/A</v>
      </c>
      <c r="J299" s="2" t="e">
        <f>VLOOKUP(J$1,EMD_Returns!$B:$XFD,MATCH('Headline Attribution'!$B299,EMD_Returns!$8:$8,0)-1,FALSE)/100</f>
        <v>#N/A</v>
      </c>
      <c r="K299" s="85" t="e">
        <f>VLOOKUP(K$1,EMD_Returns!$B:$XFD,MATCH('Headline Attribution'!$B299,EMD_Returns!$32:$32,0)-1,FALSE)/100</f>
        <v>#N/A</v>
      </c>
      <c r="L299" s="2">
        <f t="shared" si="294"/>
        <v>0</v>
      </c>
      <c r="M299" s="2" t="e">
        <f t="shared" si="295"/>
        <v>#N/A</v>
      </c>
      <c r="N299" s="2" t="e">
        <f t="shared" si="296"/>
        <v>#N/A</v>
      </c>
      <c r="O299" s="2" t="e">
        <f t="array" ref="O299">(PRODUCT($J$2:J299+1))-1</f>
        <v>#N/A</v>
      </c>
      <c r="P299" s="2" t="e">
        <f t="array" ref="P299">(PRODUCT($K$2:K299+1))-1</f>
        <v>#N/A</v>
      </c>
      <c r="Q299" s="69" t="e">
        <f t="shared" si="297"/>
        <v>#N/A</v>
      </c>
      <c r="R299" s="69" t="e">
        <f t="shared" si="298"/>
        <v>#N/A</v>
      </c>
      <c r="T299" s="3" t="e">
        <f t="shared" si="250"/>
        <v>#N/A</v>
      </c>
      <c r="U299" s="70" t="e">
        <f>VLOOKUP(U$1,Market_Values!B:XFD,MATCH('Headline Attribution'!$B299,EMD_Returns!$8:$8,0)-1,FALSE)</f>
        <v>#N/A</v>
      </c>
      <c r="V299" s="70" t="e">
        <f>VLOOKUP(V$1,Market_Values!$B:$XFD,MATCH('Headline Attribution'!$B299,EMD_Returns!$8:$8,0)-1,FALSE)</f>
        <v>#N/A</v>
      </c>
      <c r="W299" s="70" t="e">
        <f>VLOOKUP(W$1,Market_Values!$B:$XFD,MATCH('Headline Attribution'!$B299,EMD_Returns!$8:$8,0)-1,FALSE)</f>
        <v>#N/A</v>
      </c>
      <c r="X299" s="70" t="e">
        <f>VLOOKUP(X$1,Market_Values!$B:$XFD,MATCH('Headline Attribution'!$B299,EMD_Returns!$8:$8,0)-1,FALSE)</f>
        <v>#N/A</v>
      </c>
      <c r="Y299" s="70"/>
      <c r="Z299" s="71"/>
      <c r="AA299" s="3" t="e">
        <f t="shared" si="251"/>
        <v>#N/A</v>
      </c>
      <c r="AB299" s="72" t="e">
        <f t="shared" si="274"/>
        <v>#N/A</v>
      </c>
      <c r="AC299" s="72" t="e">
        <f t="shared" si="275"/>
        <v>#N/A</v>
      </c>
      <c r="AD299" s="72" t="e">
        <f t="shared" si="276"/>
        <v>#N/A</v>
      </c>
      <c r="AE299" s="72" t="e">
        <f t="shared" si="277"/>
        <v>#N/A</v>
      </c>
      <c r="AF299" s="72"/>
      <c r="AG299" s="2"/>
      <c r="AH299" s="9" t="e">
        <f t="shared" si="252"/>
        <v>#N/A</v>
      </c>
      <c r="AI299" s="2" t="e">
        <f t="array" ref="AI299">PRODUCT(AB$2:AB299+1)-1</f>
        <v>#N/A</v>
      </c>
      <c r="AJ299" s="2" t="e">
        <f t="array" ref="AJ299">PRODUCT($AC$2:AC299+1)-1</f>
        <v>#N/A</v>
      </c>
      <c r="AK299" s="2" t="e" cm="1">
        <f t="array" ref="AK299">PRODUCT($AD$119:AD299+1)-1</f>
        <v>#N/A</v>
      </c>
      <c r="AL299" s="2" t="e">
        <f t="array" ref="AL299">PRODUCT(AE$2:AE299+1)-1</f>
        <v>#N/A</v>
      </c>
      <c r="AM299" s="2"/>
      <c r="AN299" s="2"/>
      <c r="AO299" s="3" t="e">
        <f t="shared" si="253"/>
        <v>#N/A</v>
      </c>
      <c r="AP299" s="2" t="e">
        <f t="shared" si="278"/>
        <v>#N/A</v>
      </c>
      <c r="AQ299" s="2">
        <f t="shared" si="254"/>
        <v>0</v>
      </c>
      <c r="AR299" s="2" t="e">
        <f t="shared" si="279"/>
        <v>#N/A</v>
      </c>
      <c r="AS299" s="2" t="e">
        <f t="shared" si="299"/>
        <v>#N/A</v>
      </c>
      <c r="AT299" s="2" t="e">
        <f t="array" ref="AT299">PRODUCT($AP$2:AP299+1)-1</f>
        <v>#N/A</v>
      </c>
      <c r="AU299" s="2" t="e">
        <f t="shared" si="255"/>
        <v>#N/A</v>
      </c>
      <c r="AV299" s="69" t="e">
        <f t="shared" si="300"/>
        <v>#N/A</v>
      </c>
      <c r="AW299" s="69" t="e">
        <f t="shared" si="256"/>
        <v>#N/A</v>
      </c>
      <c r="AX299" s="2"/>
      <c r="AY299" s="2" t="e">
        <f t="shared" si="288"/>
        <v>#N/A</v>
      </c>
      <c r="AZ299" s="2" t="e">
        <f t="shared" si="289"/>
        <v>#N/A</v>
      </c>
      <c r="BA299" s="2" t="e">
        <f t="shared" si="301"/>
        <v>#N/A</v>
      </c>
      <c r="BB299" s="2" t="e">
        <f t="shared" si="290"/>
        <v>#N/A</v>
      </c>
      <c r="BC299" s="2"/>
      <c r="BD299" s="78" t="e">
        <f t="shared" si="257"/>
        <v>#N/A</v>
      </c>
      <c r="BE299" s="2" t="e">
        <f t="shared" si="291"/>
        <v>#N/A</v>
      </c>
      <c r="BF299" s="72" t="e">
        <f t="shared" si="280"/>
        <v>#N/A</v>
      </c>
      <c r="BG299" s="2" t="e" cm="1">
        <f t="array" ref="BG299">(PRODUCT(BF$2:BF299+1))-1</f>
        <v>#N/A</v>
      </c>
      <c r="BH299" s="72" t="e">
        <f t="shared" si="281"/>
        <v>#N/A</v>
      </c>
      <c r="BI299" s="73" t="e">
        <f t="shared" si="282"/>
        <v>#N/A</v>
      </c>
      <c r="BJ299" s="74" t="e">
        <f>SUM($BI$2:BI299)</f>
        <v>#N/A</v>
      </c>
      <c r="BK299" s="72" t="e">
        <f t="shared" si="258"/>
        <v>#N/A</v>
      </c>
      <c r="BL299" s="2" t="e">
        <f>SUM($BK$2:BK299)</f>
        <v>#N/A</v>
      </c>
      <c r="BM299" s="2"/>
      <c r="BN299" s="79" t="e">
        <f t="shared" si="259"/>
        <v>#N/A</v>
      </c>
      <c r="BO299" s="2" t="e">
        <f t="array" ref="BO299">(PRODUCT(AB$2:AB299+1)-1)-(PRODUCT($K$2:$K299+1)-1)</f>
        <v>#N/A</v>
      </c>
      <c r="BP299" s="2" t="e">
        <f t="array" ref="BP299">AJ299-(PRODUCT($K$2:K299+1)-1)</f>
        <v>#N/A</v>
      </c>
      <c r="BQ299" s="2" t="e" cm="1">
        <f t="array" ref="BQ299">AK299-(PRODUCT($L$2:L299+1)-1)</f>
        <v>#N/A</v>
      </c>
      <c r="BR299" s="2" t="e">
        <f t="array" ref="BR299">(PRODUCT(AE$2:AE299+1)-1)-(PRODUCT($K$2:$K299+1)-1)</f>
        <v>#N/A</v>
      </c>
      <c r="BS299" s="2"/>
      <c r="BT299" s="3" t="e">
        <f t="shared" si="260"/>
        <v>#N/A</v>
      </c>
      <c r="BU299" s="2" t="e">
        <f t="shared" si="261"/>
        <v>#N/A</v>
      </c>
      <c r="BV299" s="2" t="e">
        <f t="shared" si="262"/>
        <v>#N/A</v>
      </c>
      <c r="BW299" s="2" t="e" cm="1">
        <f t="array" ref="BW299">PRODUCT($BU$2:BU299+1)-1</f>
        <v>#N/A</v>
      </c>
      <c r="BX299" s="2" t="e">
        <f t="array" ref="BX299">BW299-(PRODUCT($K$2:K299+1)-1)</f>
        <v>#N/A</v>
      </c>
      <c r="BY299" s="2" t="e">
        <f t="shared" si="263"/>
        <v>#N/A</v>
      </c>
      <c r="BZ299" s="2"/>
      <c r="CC299" s="3">
        <v>45064</v>
      </c>
      <c r="CD299" s="2">
        <v>1.1424641295443501E-2</v>
      </c>
      <c r="CE299" s="2">
        <v>7.2283123313641199E-3</v>
      </c>
      <c r="CF299" s="2" t="e">
        <f>NA()</f>
        <v>#N/A</v>
      </c>
      <c r="CG299" s="2">
        <v>7.7426380030825876E-3</v>
      </c>
      <c r="CH299" s="2">
        <v>5.3013014048448603E-3</v>
      </c>
      <c r="CJ299" s="9">
        <f t="shared" si="264"/>
        <v>45064</v>
      </c>
      <c r="CK299" s="2">
        <f t="array" ref="CK299">PRODUCT(CD$2:CD299+1)-1</f>
        <v>5.05456190051774E-2</v>
      </c>
      <c r="CL299" s="2">
        <f t="array" ref="CL299">PRODUCT(CE$2:CE299+1)-1</f>
        <v>3.0440354162312833E-2</v>
      </c>
      <c r="CM299" s="2"/>
      <c r="CN299" s="2">
        <f t="array" ref="CN299">PRODUCT(CG$2:CG299+1)-1</f>
        <v>-2.4907836792422811E-2</v>
      </c>
      <c r="CO299" s="2">
        <f t="array" ref="CO299">PRODUCT(CH$2:CH299+1)-1</f>
        <v>-5.0842498898453048E-2</v>
      </c>
      <c r="CQ299" s="9">
        <f t="shared" si="265"/>
        <v>45064</v>
      </c>
      <c r="CR299" s="72">
        <f t="shared" si="266"/>
        <v>0.10138811790363045</v>
      </c>
      <c r="CS299" s="72">
        <f t="shared" si="267"/>
        <v>8.1282853060765881E-2</v>
      </c>
      <c r="CT299" s="72"/>
      <c r="CU299" s="72">
        <f t="shared" si="268"/>
        <v>2.5934662106030237E-2</v>
      </c>
      <c r="CV299" s="72"/>
      <c r="CW299" s="3">
        <f t="shared" si="269"/>
        <v>45064</v>
      </c>
      <c r="CX299" s="75">
        <f t="shared" si="283"/>
        <v>97.157579523966049</v>
      </c>
      <c r="CY299" s="75">
        <f t="shared" si="284"/>
        <v>94.498147573147591</v>
      </c>
      <c r="CZ299" s="75">
        <f t="shared" si="285"/>
        <v>102.81426887099548</v>
      </c>
      <c r="DA299" s="72">
        <f>(CZ299/MAX($CZ$2:CZ299))-1</f>
        <v>0</v>
      </c>
      <c r="DC299" s="3">
        <f t="shared" si="270"/>
        <v>45064</v>
      </c>
      <c r="DD299" s="2">
        <f t="shared" si="271"/>
        <v>6.1233398905986402E-3</v>
      </c>
      <c r="DE299" s="2">
        <f t="shared" si="272"/>
        <v>1.9270109265192596E-3</v>
      </c>
      <c r="DF299" s="2" t="e">
        <f>NA()</f>
        <v>#N/A</v>
      </c>
      <c r="DG299" s="2">
        <f t="shared" si="273"/>
        <v>2.4413365982377273E-3</v>
      </c>
      <c r="DH299" s="69"/>
      <c r="DI299" s="3">
        <f t="shared" si="302"/>
        <v>45064</v>
      </c>
      <c r="DJ299" s="2">
        <f t="shared" si="303"/>
        <v>3.6206275922413406E-2</v>
      </c>
      <c r="DK299" s="2">
        <f t="shared" si="304"/>
        <v>4.0098870478608037E-2</v>
      </c>
      <c r="DL299" s="2" t="e">
        <f>NA()</f>
        <v>#N/A</v>
      </c>
      <c r="DM299" s="2">
        <f t="shared" si="305"/>
        <v>1.8094503140604696E-2</v>
      </c>
      <c r="DO299" s="2">
        <f t="shared" si="286"/>
        <v>1.5079175659925165E-2</v>
      </c>
      <c r="DP299" s="72">
        <f t="shared" si="287"/>
        <v>2.4413365982377273E-3</v>
      </c>
      <c r="DQ299" s="72">
        <v>1.0999999999999999E-2</v>
      </c>
      <c r="DR299" s="72">
        <f t="shared" si="292"/>
        <v>1.780913173654764E-3</v>
      </c>
      <c r="DS299" s="2" cm="1">
        <f t="array" ref="DS299">PRODUCT($DR$68:DR299+1)-1</f>
        <v>1.5285295550691247E-2</v>
      </c>
      <c r="DT299" s="2" cm="1">
        <f t="array" ref="DT299">PRODUCT($DP$68:DP299+1)-1</f>
        <v>1.8411103355919334E-2</v>
      </c>
      <c r="DU299" s="72">
        <f>DS299-MAX($DS$68:DS299)</f>
        <v>0</v>
      </c>
    </row>
    <row r="300" spans="1:125" x14ac:dyDescent="0.3">
      <c r="A300" s="3" t="e">
        <f t="shared" si="293"/>
        <v>#N/A</v>
      </c>
      <c r="B300" s="47" t="e">
        <f>NA()</f>
        <v>#N/A</v>
      </c>
      <c r="C300" s="2" t="e">
        <f>VLOOKUP(C$1,EMD_Returns!$B:$XFD,MATCH('Headline Attribution'!$B300,EMD_Returns!$8:$8,0)-1,FALSE)/100</f>
        <v>#N/A</v>
      </c>
      <c r="D300" s="2" t="e">
        <f>VLOOKUP(D$1,EMD_Returns!$B:$XFD,MATCH('Headline Attribution'!$B300,EMD_Returns!$8:$8,0)-1,FALSE)/100</f>
        <v>#N/A</v>
      </c>
      <c r="E300" s="2" t="e">
        <f>VLOOKUP(E$1,EMD_Returns!$B:$XFD,MATCH('Headline Attribution'!$B300,EMD_Returns!$8:$8,0)-1,FALSE)/100</f>
        <v>#N/A</v>
      </c>
      <c r="F300" s="2" t="e">
        <f>VLOOKUP(F$1,EMD_Returns!$B:$XFD,MATCH('Headline Attribution'!$B300,EMD_Returns!$8:$8,0)-1,FALSE)/100</f>
        <v>#N/A</v>
      </c>
      <c r="G300" s="2"/>
      <c r="I300" s="9" t="e">
        <f t="shared" si="249"/>
        <v>#N/A</v>
      </c>
      <c r="J300" s="2" t="e">
        <f>VLOOKUP(J$1,EMD_Returns!$B:$XFD,MATCH('Headline Attribution'!$B300,EMD_Returns!$8:$8,0)-1,FALSE)/100</f>
        <v>#N/A</v>
      </c>
      <c r="K300" s="85" t="e">
        <f>VLOOKUP(K$1,EMD_Returns!$B:$XFD,MATCH('Headline Attribution'!$B300,EMD_Returns!$32:$32,0)-1,FALSE)/100</f>
        <v>#N/A</v>
      </c>
      <c r="L300" s="2">
        <f t="shared" si="294"/>
        <v>0</v>
      </c>
      <c r="M300" s="2" t="e">
        <f t="shared" si="295"/>
        <v>#N/A</v>
      </c>
      <c r="N300" s="2" t="e">
        <f t="shared" si="296"/>
        <v>#N/A</v>
      </c>
      <c r="O300" s="2" t="e">
        <f t="array" ref="O300">(PRODUCT($J$2:J300+1))-1</f>
        <v>#N/A</v>
      </c>
      <c r="P300" s="2" t="e">
        <f t="array" ref="P300">(PRODUCT($K$2:K300+1))-1</f>
        <v>#N/A</v>
      </c>
      <c r="Q300" s="69" t="e">
        <f t="shared" si="297"/>
        <v>#N/A</v>
      </c>
      <c r="R300" s="69" t="e">
        <f t="shared" si="298"/>
        <v>#N/A</v>
      </c>
      <c r="T300" s="3" t="e">
        <f t="shared" si="250"/>
        <v>#N/A</v>
      </c>
      <c r="U300" s="70" t="e">
        <f>VLOOKUP(U$1,Market_Values!B:XFD,MATCH('Headline Attribution'!$B300,EMD_Returns!$8:$8,0)-1,FALSE)</f>
        <v>#N/A</v>
      </c>
      <c r="V300" s="70" t="e">
        <f>VLOOKUP(V$1,Market_Values!$B:$XFD,MATCH('Headline Attribution'!$B300,EMD_Returns!$8:$8,0)-1,FALSE)</f>
        <v>#N/A</v>
      </c>
      <c r="W300" s="70" t="e">
        <f>VLOOKUP(W$1,Market_Values!$B:$XFD,MATCH('Headline Attribution'!$B300,EMD_Returns!$8:$8,0)-1,FALSE)</f>
        <v>#N/A</v>
      </c>
      <c r="X300" s="70" t="e">
        <f>VLOOKUP(X$1,Market_Values!$B:$XFD,MATCH('Headline Attribution'!$B300,EMD_Returns!$8:$8,0)-1,FALSE)</f>
        <v>#N/A</v>
      </c>
      <c r="Y300" s="70"/>
      <c r="Z300" s="71"/>
      <c r="AA300" s="3" t="e">
        <f t="shared" si="251"/>
        <v>#N/A</v>
      </c>
      <c r="AB300" s="72" t="e">
        <f t="shared" si="274"/>
        <v>#N/A</v>
      </c>
      <c r="AC300" s="72" t="e">
        <f t="shared" si="275"/>
        <v>#N/A</v>
      </c>
      <c r="AD300" s="72" t="e">
        <f t="shared" si="276"/>
        <v>#N/A</v>
      </c>
      <c r="AE300" s="72" t="e">
        <f t="shared" si="277"/>
        <v>#N/A</v>
      </c>
      <c r="AF300" s="72"/>
      <c r="AG300" s="2"/>
      <c r="AH300" s="9" t="e">
        <f t="shared" si="252"/>
        <v>#N/A</v>
      </c>
      <c r="AI300" s="2" t="e">
        <f t="array" ref="AI300">PRODUCT(AB$2:AB300+1)-1</f>
        <v>#N/A</v>
      </c>
      <c r="AJ300" s="2" t="e">
        <f t="array" ref="AJ300">PRODUCT($AC$2:AC300+1)-1</f>
        <v>#N/A</v>
      </c>
      <c r="AK300" s="2" t="e" cm="1">
        <f t="array" ref="AK300">PRODUCT($AD$119:AD300+1)-1</f>
        <v>#N/A</v>
      </c>
      <c r="AL300" s="2" t="e">
        <f t="array" ref="AL300">PRODUCT(AE$2:AE300+1)-1</f>
        <v>#N/A</v>
      </c>
      <c r="AM300" s="2"/>
      <c r="AN300" s="2"/>
      <c r="AO300" s="3" t="e">
        <f t="shared" si="253"/>
        <v>#N/A</v>
      </c>
      <c r="AP300" s="2" t="e">
        <f t="shared" si="278"/>
        <v>#N/A</v>
      </c>
      <c r="AQ300" s="2">
        <f t="shared" si="254"/>
        <v>0</v>
      </c>
      <c r="AR300" s="2" t="e">
        <f t="shared" si="279"/>
        <v>#N/A</v>
      </c>
      <c r="AS300" s="2" t="e">
        <f t="shared" si="299"/>
        <v>#N/A</v>
      </c>
      <c r="AT300" s="2" t="e">
        <f t="array" ref="AT300">PRODUCT($AP$2:AP300+1)-1</f>
        <v>#N/A</v>
      </c>
      <c r="AU300" s="2" t="e">
        <f t="shared" si="255"/>
        <v>#N/A</v>
      </c>
      <c r="AV300" s="69" t="e">
        <f t="shared" si="300"/>
        <v>#N/A</v>
      </c>
      <c r="AW300" s="69" t="e">
        <f t="shared" si="256"/>
        <v>#N/A</v>
      </c>
      <c r="AX300" s="2"/>
      <c r="AY300" s="2" t="e">
        <f t="shared" si="288"/>
        <v>#N/A</v>
      </c>
      <c r="AZ300" s="2" t="e">
        <f t="shared" si="289"/>
        <v>#N/A</v>
      </c>
      <c r="BA300" s="2" t="e">
        <f t="shared" si="301"/>
        <v>#N/A</v>
      </c>
      <c r="BB300" s="2" t="e">
        <f t="shared" si="290"/>
        <v>#N/A</v>
      </c>
      <c r="BC300" s="2"/>
      <c r="BD300" s="78" t="e">
        <f t="shared" si="257"/>
        <v>#N/A</v>
      </c>
      <c r="BE300" s="2" t="e">
        <f t="shared" si="291"/>
        <v>#N/A</v>
      </c>
      <c r="BF300" s="72" t="e">
        <f t="shared" si="280"/>
        <v>#N/A</v>
      </c>
      <c r="BG300" s="2" t="e" cm="1">
        <f t="array" ref="BG300">(PRODUCT(BF$2:BF300+1))-1</f>
        <v>#N/A</v>
      </c>
      <c r="BH300" s="72" t="e">
        <f t="shared" si="281"/>
        <v>#N/A</v>
      </c>
      <c r="BI300" s="73" t="e">
        <f t="shared" si="282"/>
        <v>#N/A</v>
      </c>
      <c r="BJ300" s="74" t="e">
        <f>SUM($BI$2:BI300)</f>
        <v>#N/A</v>
      </c>
      <c r="BK300" s="72" t="e">
        <f t="shared" si="258"/>
        <v>#N/A</v>
      </c>
      <c r="BL300" s="2" t="e">
        <f>SUM($BK$2:BK300)</f>
        <v>#N/A</v>
      </c>
      <c r="BM300" s="2"/>
      <c r="BN300" s="79" t="e">
        <f t="shared" si="259"/>
        <v>#N/A</v>
      </c>
      <c r="BO300" s="2" t="e">
        <f t="array" ref="BO300">(PRODUCT(AB$2:AB300+1)-1)-(PRODUCT($K$2:$K300+1)-1)</f>
        <v>#N/A</v>
      </c>
      <c r="BP300" s="2" t="e">
        <f t="array" ref="BP300">AJ300-(PRODUCT($K$2:K300+1)-1)</f>
        <v>#N/A</v>
      </c>
      <c r="BQ300" s="2" t="e" cm="1">
        <f t="array" ref="BQ300">AK300-(PRODUCT($L$2:L300+1)-1)</f>
        <v>#N/A</v>
      </c>
      <c r="BR300" s="2" t="e">
        <f t="array" ref="BR300">(PRODUCT(AE$2:AE300+1)-1)-(PRODUCT($K$2:$K300+1)-1)</f>
        <v>#N/A</v>
      </c>
      <c r="BS300" s="2"/>
      <c r="BT300" s="3" t="e">
        <f t="shared" si="260"/>
        <v>#N/A</v>
      </c>
      <c r="BU300" s="2" t="e">
        <f t="shared" si="261"/>
        <v>#N/A</v>
      </c>
      <c r="BV300" s="2" t="e">
        <f t="shared" si="262"/>
        <v>#N/A</v>
      </c>
      <c r="BW300" s="2" t="e" cm="1">
        <f t="array" ref="BW300">PRODUCT($BU$2:BU300+1)-1</f>
        <v>#N/A</v>
      </c>
      <c r="BX300" s="2" t="e">
        <f t="array" ref="BX300">BW300-(PRODUCT($K$2:K300+1)-1)</f>
        <v>#N/A</v>
      </c>
      <c r="BY300" s="2" t="e">
        <f t="shared" si="263"/>
        <v>#N/A</v>
      </c>
      <c r="BZ300" s="2"/>
      <c r="CC300" s="3">
        <v>45065</v>
      </c>
      <c r="CD300" s="2">
        <v>-9.41525653748832E-4</v>
      </c>
      <c r="CE300" s="2">
        <v>-2.8924927219631203E-4</v>
      </c>
      <c r="CF300" s="2" t="e">
        <f>NA()</f>
        <v>#N/A</v>
      </c>
      <c r="CG300" s="2">
        <v>-4.9524705663131063E-4</v>
      </c>
      <c r="CH300" s="2">
        <v>-2.2508183332359266E-4</v>
      </c>
      <c r="CJ300" s="9">
        <f t="shared" si="264"/>
        <v>45065</v>
      </c>
      <c r="CK300" s="2">
        <f t="array" ref="CK300">PRODUCT(CD$2:CD300+1)-1</f>
        <v>4.9556503354450498E-2</v>
      </c>
      <c r="CL300" s="2">
        <f t="array" ref="CL300">PRODUCT(CE$2:CE300+1)-1</f>
        <v>3.0142300039829761E-2</v>
      </c>
      <c r="CM300" s="2"/>
      <c r="CN300" s="2">
        <f t="array" ref="CN300">PRODUCT(CG$2:CG300+1)-1</f>
        <v>-2.5390748316195588E-2</v>
      </c>
      <c r="CO300" s="2">
        <f t="array" ref="CO300">PRODUCT(CH$2:CH300+1)-1</f>
        <v>-5.1056137008913871E-2</v>
      </c>
      <c r="CQ300" s="9">
        <f t="shared" si="265"/>
        <v>45065</v>
      </c>
      <c r="CR300" s="72">
        <f t="shared" si="266"/>
        <v>0.10061264036336437</v>
      </c>
      <c r="CS300" s="72">
        <f t="shared" si="267"/>
        <v>8.1198437048743632E-2</v>
      </c>
      <c r="CT300" s="72"/>
      <c r="CU300" s="72">
        <f t="shared" si="268"/>
        <v>2.5665388692718283E-2</v>
      </c>
      <c r="CV300" s="72"/>
      <c r="CW300" s="3">
        <f t="shared" si="269"/>
        <v>45065</v>
      </c>
      <c r="CX300" s="75">
        <f t="shared" si="283"/>
        <v>97.10946251867739</v>
      </c>
      <c r="CY300" s="75">
        <f t="shared" si="284"/>
        <v>94.47687775684615</v>
      </c>
      <c r="CZ300" s="75">
        <f t="shared" si="285"/>
        <v>102.78648577761713</v>
      </c>
      <c r="DA300" s="72">
        <f>(CZ300/MAX($CZ$2:CZ300))-1</f>
        <v>-2.7022604628168523E-4</v>
      </c>
      <c r="DC300" s="3">
        <f t="shared" si="270"/>
        <v>45065</v>
      </c>
      <c r="DD300" s="2">
        <f t="shared" si="271"/>
        <v>-7.1644382042523934E-4</v>
      </c>
      <c r="DE300" s="2">
        <f t="shared" si="272"/>
        <v>-6.4167438872719373E-5</v>
      </c>
      <c r="DF300" s="2" t="e">
        <f>NA()</f>
        <v>#N/A</v>
      </c>
      <c r="DG300" s="2">
        <f t="shared" si="273"/>
        <v>-2.7016522330771797E-4</v>
      </c>
      <c r="DH300" s="69"/>
      <c r="DI300" s="3">
        <f t="shared" si="302"/>
        <v>45065</v>
      </c>
      <c r="DJ300" s="2">
        <f t="shared" si="303"/>
        <v>3.6568363414960094E-2</v>
      </c>
      <c r="DK300" s="2">
        <f t="shared" si="304"/>
        <v>3.9410143701078475E-2</v>
      </c>
      <c r="DL300" s="2" t="e">
        <f>NA()</f>
        <v>#N/A</v>
      </c>
      <c r="DM300" s="2">
        <f t="shared" si="305"/>
        <v>1.8210080547271502E-2</v>
      </c>
      <c r="DO300" s="2">
        <f t="shared" si="286"/>
        <v>1.510645787775392E-2</v>
      </c>
      <c r="DP300" s="72">
        <f t="shared" si="287"/>
        <v>-2.7016522330771797E-4</v>
      </c>
      <c r="DQ300" s="72">
        <v>1.0999999999999999E-2</v>
      </c>
      <c r="DR300" s="72">
        <f t="shared" si="292"/>
        <v>-1.9672496891288174E-4</v>
      </c>
      <c r="DS300" s="2" cm="1">
        <f t="array" ref="DS300">PRODUCT($DR$68:DR300+1)-1</f>
        <v>1.508556358248625E-2</v>
      </c>
      <c r="DT300" s="2" cm="1">
        <f t="array" ref="DT300">PRODUCT($DP$68:DP300+1)-1</f>
        <v>1.813596409276208E-2</v>
      </c>
      <c r="DU300" s="72">
        <f>DS300-MAX($DS$68:DS300)</f>
        <v>-1.9973196820499695E-4</v>
      </c>
    </row>
    <row r="301" spans="1:125" x14ac:dyDescent="0.3">
      <c r="A301" s="3" t="e">
        <f t="shared" si="293"/>
        <v>#N/A</v>
      </c>
      <c r="B301" s="47" t="e">
        <f>NA()</f>
        <v>#N/A</v>
      </c>
      <c r="C301" s="2" t="e">
        <f>VLOOKUP(C$1,EMD_Returns!$B:$XFD,MATCH('Headline Attribution'!$B301,EMD_Returns!$8:$8,0)-1,FALSE)/100</f>
        <v>#N/A</v>
      </c>
      <c r="D301" s="2" t="e">
        <f>VLOOKUP(D$1,EMD_Returns!$B:$XFD,MATCH('Headline Attribution'!$B301,EMD_Returns!$8:$8,0)-1,FALSE)/100</f>
        <v>#N/A</v>
      </c>
      <c r="E301" s="2" t="e">
        <f>VLOOKUP(E$1,EMD_Returns!$B:$XFD,MATCH('Headline Attribution'!$B301,EMD_Returns!$8:$8,0)-1,FALSE)/100</f>
        <v>#N/A</v>
      </c>
      <c r="F301" s="2" t="e">
        <f>VLOOKUP(F$1,EMD_Returns!$B:$XFD,MATCH('Headline Attribution'!$B301,EMD_Returns!$8:$8,0)-1,FALSE)/100</f>
        <v>#N/A</v>
      </c>
      <c r="G301" s="2"/>
      <c r="I301" s="9" t="e">
        <f t="shared" si="249"/>
        <v>#N/A</v>
      </c>
      <c r="J301" s="2" t="e">
        <f>VLOOKUP(J$1,EMD_Returns!$B:$XFD,MATCH('Headline Attribution'!$B301,EMD_Returns!$8:$8,0)-1,FALSE)/100</f>
        <v>#N/A</v>
      </c>
      <c r="K301" s="85" t="e">
        <f>VLOOKUP(K$1,EMD_Returns!$B:$XFD,MATCH('Headline Attribution'!$B301,EMD_Returns!$32:$32,0)-1,FALSE)/100</f>
        <v>#N/A</v>
      </c>
      <c r="L301" s="2">
        <f t="shared" si="294"/>
        <v>0</v>
      </c>
      <c r="M301" s="2" t="e">
        <f t="shared" si="295"/>
        <v>#N/A</v>
      </c>
      <c r="N301" s="2" t="e">
        <f t="shared" si="296"/>
        <v>#N/A</v>
      </c>
      <c r="O301" s="2" t="e">
        <f t="array" ref="O301">(PRODUCT($J$2:J301+1))-1</f>
        <v>#N/A</v>
      </c>
      <c r="P301" s="2" t="e">
        <f t="array" ref="P301">(PRODUCT($K$2:K301+1))-1</f>
        <v>#N/A</v>
      </c>
      <c r="Q301" s="69" t="e">
        <f t="shared" si="297"/>
        <v>#N/A</v>
      </c>
      <c r="R301" s="69" t="e">
        <f t="shared" si="298"/>
        <v>#N/A</v>
      </c>
      <c r="T301" s="3" t="e">
        <f t="shared" si="250"/>
        <v>#N/A</v>
      </c>
      <c r="U301" s="70" t="e">
        <f>VLOOKUP(U$1,Market_Values!B:XFD,MATCH('Headline Attribution'!$B301,EMD_Returns!$8:$8,0)-1,FALSE)</f>
        <v>#N/A</v>
      </c>
      <c r="V301" s="70" t="e">
        <f>VLOOKUP(V$1,Market_Values!$B:$XFD,MATCH('Headline Attribution'!$B301,EMD_Returns!$8:$8,0)-1,FALSE)</f>
        <v>#N/A</v>
      </c>
      <c r="W301" s="70" t="e">
        <f>VLOOKUP(W$1,Market_Values!$B:$XFD,MATCH('Headline Attribution'!$B301,EMD_Returns!$8:$8,0)-1,FALSE)</f>
        <v>#N/A</v>
      </c>
      <c r="X301" s="70" t="e">
        <f>VLOOKUP(X$1,Market_Values!$B:$XFD,MATCH('Headline Attribution'!$B301,EMD_Returns!$8:$8,0)-1,FALSE)</f>
        <v>#N/A</v>
      </c>
      <c r="Y301" s="70"/>
      <c r="Z301" s="71"/>
      <c r="AA301" s="3" t="e">
        <f t="shared" si="251"/>
        <v>#N/A</v>
      </c>
      <c r="AB301" s="72" t="e">
        <f t="shared" si="274"/>
        <v>#N/A</v>
      </c>
      <c r="AC301" s="72" t="e">
        <f t="shared" si="275"/>
        <v>#N/A</v>
      </c>
      <c r="AD301" s="72" t="e">
        <f t="shared" si="276"/>
        <v>#N/A</v>
      </c>
      <c r="AE301" s="72" t="e">
        <f t="shared" si="277"/>
        <v>#N/A</v>
      </c>
      <c r="AF301" s="72"/>
      <c r="AG301" s="2"/>
      <c r="AH301" s="9" t="e">
        <f t="shared" si="252"/>
        <v>#N/A</v>
      </c>
      <c r="AI301" s="2" t="e">
        <f t="array" ref="AI301">PRODUCT(AB$2:AB301+1)-1</f>
        <v>#N/A</v>
      </c>
      <c r="AJ301" s="2" t="e">
        <f t="array" ref="AJ301">PRODUCT($AC$2:AC301+1)-1</f>
        <v>#N/A</v>
      </c>
      <c r="AK301" s="2" t="e" cm="1">
        <f t="array" ref="AK301">PRODUCT($AD$119:AD301+1)-1</f>
        <v>#N/A</v>
      </c>
      <c r="AL301" s="2" t="e">
        <f t="array" ref="AL301">PRODUCT(AE$2:AE301+1)-1</f>
        <v>#N/A</v>
      </c>
      <c r="AM301" s="2"/>
      <c r="AN301" s="2"/>
      <c r="AO301" s="3" t="e">
        <f t="shared" si="253"/>
        <v>#N/A</v>
      </c>
      <c r="AP301" s="2" t="e">
        <f t="shared" si="278"/>
        <v>#N/A</v>
      </c>
      <c r="AQ301" s="2">
        <f t="shared" si="254"/>
        <v>0</v>
      </c>
      <c r="AR301" s="2" t="e">
        <f t="shared" si="279"/>
        <v>#N/A</v>
      </c>
      <c r="AS301" s="2" t="e">
        <f t="shared" si="299"/>
        <v>#N/A</v>
      </c>
      <c r="AT301" s="2" t="e">
        <f t="array" ref="AT301">PRODUCT($AP$2:AP301+1)-1</f>
        <v>#N/A</v>
      </c>
      <c r="AU301" s="2" t="e">
        <f t="shared" si="255"/>
        <v>#N/A</v>
      </c>
      <c r="AV301" s="69" t="e">
        <f t="shared" si="300"/>
        <v>#N/A</v>
      </c>
      <c r="AW301" s="69" t="e">
        <f t="shared" si="256"/>
        <v>#N/A</v>
      </c>
      <c r="AX301" s="2"/>
      <c r="AY301" s="2" t="e">
        <f t="shared" si="288"/>
        <v>#N/A</v>
      </c>
      <c r="AZ301" s="2" t="e">
        <f t="shared" si="289"/>
        <v>#N/A</v>
      </c>
      <c r="BA301" s="2" t="e">
        <f t="shared" si="301"/>
        <v>#N/A</v>
      </c>
      <c r="BB301" s="2" t="e">
        <f t="shared" si="290"/>
        <v>#N/A</v>
      </c>
      <c r="BC301" s="2"/>
      <c r="BD301" s="78" t="e">
        <f t="shared" si="257"/>
        <v>#N/A</v>
      </c>
      <c r="BE301" s="2" t="e">
        <f t="shared" si="291"/>
        <v>#N/A</v>
      </c>
      <c r="BF301" s="72" t="e">
        <f t="shared" si="280"/>
        <v>#N/A</v>
      </c>
      <c r="BG301" s="2" t="e" cm="1">
        <f t="array" ref="BG301">(PRODUCT(BF$2:BF301+1))-1</f>
        <v>#N/A</v>
      </c>
      <c r="BH301" s="72" t="e">
        <f t="shared" si="281"/>
        <v>#N/A</v>
      </c>
      <c r="BI301" s="73" t="e">
        <f t="shared" si="282"/>
        <v>#N/A</v>
      </c>
      <c r="BJ301" s="74" t="e">
        <f>SUM($BI$2:BI301)</f>
        <v>#N/A</v>
      </c>
      <c r="BK301" s="72" t="e">
        <f t="shared" si="258"/>
        <v>#N/A</v>
      </c>
      <c r="BL301" s="2" t="e">
        <f>SUM($BK$2:BK301)</f>
        <v>#N/A</v>
      </c>
      <c r="BM301" s="2"/>
      <c r="BN301" s="79" t="e">
        <f t="shared" si="259"/>
        <v>#N/A</v>
      </c>
      <c r="BO301" s="2" t="e">
        <f t="array" ref="BO301">(PRODUCT(AB$2:AB301+1)-1)-(PRODUCT($K$2:$K301+1)-1)</f>
        <v>#N/A</v>
      </c>
      <c r="BP301" s="2" t="e">
        <f t="array" ref="BP301">AJ301-(PRODUCT($K$2:K301+1)-1)</f>
        <v>#N/A</v>
      </c>
      <c r="BQ301" s="2" t="e" cm="1">
        <f t="array" ref="BQ301">AK301-(PRODUCT($L$2:L301+1)-1)</f>
        <v>#N/A</v>
      </c>
      <c r="BR301" s="2" t="e">
        <f t="array" ref="BR301">(PRODUCT(AE$2:AE301+1)-1)-(PRODUCT($K$2:$K301+1)-1)</f>
        <v>#N/A</v>
      </c>
      <c r="BS301" s="2"/>
      <c r="BT301" s="3" t="e">
        <f t="shared" si="260"/>
        <v>#N/A</v>
      </c>
      <c r="BU301" s="2" t="e">
        <f t="shared" si="261"/>
        <v>#N/A</v>
      </c>
      <c r="BV301" s="2" t="e">
        <f t="shared" si="262"/>
        <v>#N/A</v>
      </c>
      <c r="BW301" s="2" t="e" cm="1">
        <f t="array" ref="BW301">PRODUCT($BU$2:BU301+1)-1</f>
        <v>#N/A</v>
      </c>
      <c r="BX301" s="2" t="e">
        <f t="array" ref="BX301">BW301-(PRODUCT($K$2:K301+1)-1)</f>
        <v>#N/A</v>
      </c>
      <c r="BY301" s="2" t="e">
        <f t="shared" si="263"/>
        <v>#N/A</v>
      </c>
      <c r="BZ301" s="2"/>
      <c r="CC301" s="3">
        <v>45068</v>
      </c>
      <c r="CD301" s="2">
        <v>2.65153759809511E-4</v>
      </c>
      <c r="CE301" s="2">
        <v>3.4286158528857901E-3</v>
      </c>
      <c r="CF301" s="2" t="e">
        <f>NA()</f>
        <v>#N/A</v>
      </c>
      <c r="CG301" s="2">
        <v>1.9892597760430468E-3</v>
      </c>
      <c r="CH301" s="2">
        <v>3.126125662532786E-3</v>
      </c>
      <c r="CJ301" s="9">
        <f t="shared" si="264"/>
        <v>45068</v>
      </c>
      <c r="CK301" s="2">
        <f t="array" ref="CK301">PRODUCT(CD$2:CD301+1)-1</f>
        <v>4.9834797207447545E-2</v>
      </c>
      <c r="CL301" s="2">
        <f t="array" ref="CL301">PRODUCT(CE$2:CE301+1)-1</f>
        <v>3.3674262260474652E-2</v>
      </c>
      <c r="CM301" s="2"/>
      <c r="CN301" s="2">
        <f t="array" ref="CN301">PRODUCT(CG$2:CG301+1)-1</f>
        <v>-2.3451997334461461E-2</v>
      </c>
      <c r="CO301" s="2">
        <f t="array" ref="CO301">PRODUCT(CH$2:CH301+1)-1</f>
        <v>-4.8089619246514448E-2</v>
      </c>
      <c r="CQ301" s="9">
        <f t="shared" si="265"/>
        <v>45068</v>
      </c>
      <c r="CR301" s="72">
        <f t="shared" si="266"/>
        <v>9.7924416453961993E-2</v>
      </c>
      <c r="CS301" s="72">
        <f t="shared" si="267"/>
        <v>8.17638815069891E-2</v>
      </c>
      <c r="CT301" s="72"/>
      <c r="CU301" s="72">
        <f t="shared" si="268"/>
        <v>2.4637621912052987E-2</v>
      </c>
      <c r="CV301" s="72"/>
      <c r="CW301" s="3">
        <f t="shared" si="269"/>
        <v>45068</v>
      </c>
      <c r="CX301" s="75">
        <f t="shared" si="283"/>
        <v>97.302638466338962</v>
      </c>
      <c r="CY301" s="75">
        <f t="shared" si="284"/>
        <v>94.772224348917803</v>
      </c>
      <c r="CZ301" s="75">
        <f t="shared" si="285"/>
        <v>102.6699954916169</v>
      </c>
      <c r="DA301" s="72">
        <f>(CZ301/MAX($CZ$2:CZ301))-1</f>
        <v>-1.4032427693436711E-3</v>
      </c>
      <c r="DC301" s="3">
        <f t="shared" si="270"/>
        <v>45068</v>
      </c>
      <c r="DD301" s="2">
        <f t="shared" si="271"/>
        <v>-2.860971902723275E-3</v>
      </c>
      <c r="DE301" s="2">
        <f t="shared" si="272"/>
        <v>3.0249019035300407E-4</v>
      </c>
      <c r="DF301" s="2" t="e">
        <f>NA()</f>
        <v>#N/A</v>
      </c>
      <c r="DG301" s="2">
        <f t="shared" si="273"/>
        <v>-1.1368658864897392E-3</v>
      </c>
      <c r="DH301" s="69"/>
      <c r="DI301" s="3">
        <f t="shared" si="302"/>
        <v>45068</v>
      </c>
      <c r="DJ301" s="2">
        <f t="shared" si="303"/>
        <v>3.8191213685139912E-2</v>
      </c>
      <c r="DK301" s="2">
        <f t="shared" si="304"/>
        <v>3.880065508812075E-2</v>
      </c>
      <c r="DL301" s="2" t="e">
        <f>NA()</f>
        <v>#N/A</v>
      </c>
      <c r="DM301" s="2">
        <f t="shared" si="305"/>
        <v>1.8686989810696473E-2</v>
      </c>
      <c r="DO301" s="2">
        <f t="shared" si="286"/>
        <v>1.530923548865443E-2</v>
      </c>
      <c r="DP301" s="72">
        <f t="shared" si="287"/>
        <v>-1.1368658864897392E-3</v>
      </c>
      <c r="DQ301" s="72">
        <v>1.0999999999999999E-2</v>
      </c>
      <c r="DR301" s="72">
        <f t="shared" si="292"/>
        <v>-8.1686147950724825E-4</v>
      </c>
      <c r="DS301" s="2" cm="1">
        <f t="array" ref="DS301">PRODUCT($DR$68:DR301+1)-1</f>
        <v>1.4256379287191923E-2</v>
      </c>
      <c r="DT301" s="2" cm="1">
        <f t="array" ref="DT301">PRODUCT($DP$68:DP301+1)-1</f>
        <v>1.6978480047376676E-2</v>
      </c>
      <c r="DU301" s="72">
        <f>DS301-MAX($DS$68:DS301)</f>
        <v>-1.0289162634993243E-3</v>
      </c>
    </row>
    <row r="302" spans="1:125" x14ac:dyDescent="0.3">
      <c r="A302" s="3" t="e">
        <f t="shared" si="293"/>
        <v>#N/A</v>
      </c>
      <c r="B302" s="47" t="e">
        <f>NA()</f>
        <v>#N/A</v>
      </c>
      <c r="C302" s="2" t="e">
        <f>VLOOKUP(C$1,EMD_Returns!$B:$XFD,MATCH('Headline Attribution'!$B302,EMD_Returns!$8:$8,0)-1,FALSE)/100</f>
        <v>#N/A</v>
      </c>
      <c r="D302" s="2" t="e">
        <f>VLOOKUP(D$1,EMD_Returns!$B:$XFD,MATCH('Headline Attribution'!$B302,EMD_Returns!$8:$8,0)-1,FALSE)/100</f>
        <v>#N/A</v>
      </c>
      <c r="E302" s="2" t="e">
        <f>VLOOKUP(E$1,EMD_Returns!$B:$XFD,MATCH('Headline Attribution'!$B302,EMD_Returns!$8:$8,0)-1,FALSE)/100</f>
        <v>#N/A</v>
      </c>
      <c r="F302" s="2" t="e">
        <f>VLOOKUP(F$1,EMD_Returns!$B:$XFD,MATCH('Headline Attribution'!$B302,EMD_Returns!$8:$8,0)-1,FALSE)/100</f>
        <v>#N/A</v>
      </c>
      <c r="G302" s="2"/>
      <c r="I302" s="9" t="e">
        <f t="shared" si="249"/>
        <v>#N/A</v>
      </c>
      <c r="J302" s="2" t="e">
        <f>VLOOKUP(J$1,EMD_Returns!$B:$XFD,MATCH('Headline Attribution'!$B302,EMD_Returns!$8:$8,0)-1,FALSE)/100</f>
        <v>#N/A</v>
      </c>
      <c r="K302" s="85" t="e">
        <f>VLOOKUP(K$1,EMD_Returns!$B:$XFD,MATCH('Headline Attribution'!$B302,EMD_Returns!$32:$32,0)-1,FALSE)/100</f>
        <v>#N/A</v>
      </c>
      <c r="L302" s="2">
        <f t="shared" si="294"/>
        <v>0</v>
      </c>
      <c r="M302" s="2" t="e">
        <f t="shared" si="295"/>
        <v>#N/A</v>
      </c>
      <c r="N302" s="2" t="e">
        <f t="shared" si="296"/>
        <v>#N/A</v>
      </c>
      <c r="O302" s="2" t="e">
        <f t="array" ref="O302">(PRODUCT($J$2:J302+1))-1</f>
        <v>#N/A</v>
      </c>
      <c r="P302" s="2" t="e">
        <f t="array" ref="P302">(PRODUCT($K$2:K302+1))-1</f>
        <v>#N/A</v>
      </c>
      <c r="Q302" s="69" t="e">
        <f t="shared" si="297"/>
        <v>#N/A</v>
      </c>
      <c r="R302" s="69" t="e">
        <f t="shared" si="298"/>
        <v>#N/A</v>
      </c>
      <c r="T302" s="3" t="e">
        <f t="shared" si="250"/>
        <v>#N/A</v>
      </c>
      <c r="U302" s="70" t="e">
        <f>VLOOKUP(U$1,Market_Values!B:XFD,MATCH('Headline Attribution'!$B302,EMD_Returns!$8:$8,0)-1,FALSE)</f>
        <v>#N/A</v>
      </c>
      <c r="V302" s="70" t="e">
        <f>VLOOKUP(V$1,Market_Values!$B:$XFD,MATCH('Headline Attribution'!$B302,EMD_Returns!$8:$8,0)-1,FALSE)</f>
        <v>#N/A</v>
      </c>
      <c r="W302" s="70" t="e">
        <f>VLOOKUP(W$1,Market_Values!$B:$XFD,MATCH('Headline Attribution'!$B302,EMD_Returns!$8:$8,0)-1,FALSE)</f>
        <v>#N/A</v>
      </c>
      <c r="X302" s="70" t="e">
        <f>VLOOKUP(X$1,Market_Values!$B:$XFD,MATCH('Headline Attribution'!$B302,EMD_Returns!$8:$8,0)-1,FALSE)</f>
        <v>#N/A</v>
      </c>
      <c r="Y302" s="70"/>
      <c r="Z302" s="71"/>
      <c r="AA302" s="3" t="e">
        <f t="shared" si="251"/>
        <v>#N/A</v>
      </c>
      <c r="AB302" s="72" t="e">
        <f t="shared" si="274"/>
        <v>#N/A</v>
      </c>
      <c r="AC302" s="72" t="e">
        <f t="shared" si="275"/>
        <v>#N/A</v>
      </c>
      <c r="AD302" s="72" t="e">
        <f t="shared" si="276"/>
        <v>#N/A</v>
      </c>
      <c r="AE302" s="72" t="e">
        <f t="shared" si="277"/>
        <v>#N/A</v>
      </c>
      <c r="AF302" s="72"/>
      <c r="AG302" s="2"/>
      <c r="AH302" s="9" t="e">
        <f t="shared" si="252"/>
        <v>#N/A</v>
      </c>
      <c r="AI302" s="2" t="e">
        <f t="array" ref="AI302">PRODUCT(AB$2:AB302+1)-1</f>
        <v>#N/A</v>
      </c>
      <c r="AJ302" s="2" t="e">
        <f t="array" ref="AJ302">PRODUCT($AC$2:AC302+1)-1</f>
        <v>#N/A</v>
      </c>
      <c r="AK302" s="2" t="e" cm="1">
        <f t="array" ref="AK302">PRODUCT($AD$119:AD302+1)-1</f>
        <v>#N/A</v>
      </c>
      <c r="AL302" s="2" t="e">
        <f t="array" ref="AL302">PRODUCT(AE$2:AE302+1)-1</f>
        <v>#N/A</v>
      </c>
      <c r="AM302" s="2"/>
      <c r="AN302" s="2"/>
      <c r="AO302" s="3" t="e">
        <f t="shared" si="253"/>
        <v>#N/A</v>
      </c>
      <c r="AP302" s="2" t="e">
        <f t="shared" si="278"/>
        <v>#N/A</v>
      </c>
      <c r="AQ302" s="2">
        <f t="shared" si="254"/>
        <v>0</v>
      </c>
      <c r="AR302" s="2" t="e">
        <f t="shared" si="279"/>
        <v>#N/A</v>
      </c>
      <c r="AS302" s="2" t="e">
        <f t="shared" si="299"/>
        <v>#N/A</v>
      </c>
      <c r="AT302" s="2" t="e">
        <f t="array" ref="AT302">PRODUCT($AP$2:AP302+1)-1</f>
        <v>#N/A</v>
      </c>
      <c r="AU302" s="2" t="e">
        <f t="shared" si="255"/>
        <v>#N/A</v>
      </c>
      <c r="AV302" s="69" t="e">
        <f t="shared" si="300"/>
        <v>#N/A</v>
      </c>
      <c r="AW302" s="69" t="e">
        <f t="shared" si="256"/>
        <v>#N/A</v>
      </c>
      <c r="AX302" s="2"/>
      <c r="AY302" s="2" t="e">
        <f t="shared" si="288"/>
        <v>#N/A</v>
      </c>
      <c r="AZ302" s="2" t="e">
        <f t="shared" si="289"/>
        <v>#N/A</v>
      </c>
      <c r="BA302" s="2" t="e">
        <f t="shared" si="301"/>
        <v>#N/A</v>
      </c>
      <c r="BB302" s="2" t="e">
        <f t="shared" si="290"/>
        <v>#N/A</v>
      </c>
      <c r="BC302" s="2"/>
      <c r="BD302" s="78" t="e">
        <f t="shared" si="257"/>
        <v>#N/A</v>
      </c>
      <c r="BE302" s="2" t="e">
        <f t="shared" si="291"/>
        <v>#N/A</v>
      </c>
      <c r="BF302" s="72" t="e">
        <f t="shared" si="280"/>
        <v>#N/A</v>
      </c>
      <c r="BG302" s="2" t="e" cm="1">
        <f t="array" ref="BG302">(PRODUCT(BF$2:BF302+1))-1</f>
        <v>#N/A</v>
      </c>
      <c r="BH302" s="72" t="e">
        <f t="shared" si="281"/>
        <v>#N/A</v>
      </c>
      <c r="BI302" s="73" t="e">
        <f t="shared" si="282"/>
        <v>#N/A</v>
      </c>
      <c r="BJ302" s="74" t="e">
        <f>SUM($BI$2:BI302)</f>
        <v>#N/A</v>
      </c>
      <c r="BK302" s="72" t="e">
        <f t="shared" si="258"/>
        <v>#N/A</v>
      </c>
      <c r="BL302" s="2" t="e">
        <f>SUM($BK$2:BK302)</f>
        <v>#N/A</v>
      </c>
      <c r="BM302" s="2"/>
      <c r="BN302" s="79" t="e">
        <f t="shared" si="259"/>
        <v>#N/A</v>
      </c>
      <c r="BO302" s="2" t="e">
        <f t="array" ref="BO302">(PRODUCT(AB$2:AB302+1)-1)-(PRODUCT($K$2:$K302+1)-1)</f>
        <v>#N/A</v>
      </c>
      <c r="BP302" s="2" t="e">
        <f t="array" ref="BP302">AJ302-(PRODUCT($K$2:K302+1)-1)</f>
        <v>#N/A</v>
      </c>
      <c r="BQ302" s="2" t="e" cm="1">
        <f t="array" ref="BQ302">AK302-(PRODUCT($L$2:L302+1)-1)</f>
        <v>#N/A</v>
      </c>
      <c r="BR302" s="2" t="e">
        <f t="array" ref="BR302">(PRODUCT(AE$2:AE302+1)-1)-(PRODUCT($K$2:$K302+1)-1)</f>
        <v>#N/A</v>
      </c>
      <c r="BS302" s="2"/>
      <c r="BT302" s="3" t="e">
        <f t="shared" si="260"/>
        <v>#N/A</v>
      </c>
      <c r="BU302" s="2" t="e">
        <f t="shared" si="261"/>
        <v>#N/A</v>
      </c>
      <c r="BV302" s="2" t="e">
        <f t="shared" si="262"/>
        <v>#N/A</v>
      </c>
      <c r="BW302" s="2" t="e" cm="1">
        <f t="array" ref="BW302">PRODUCT($BU$2:BU302+1)-1</f>
        <v>#N/A</v>
      </c>
      <c r="BX302" s="2" t="e">
        <f t="array" ref="BX302">BW302-(PRODUCT($K$2:K302+1)-1)</f>
        <v>#N/A</v>
      </c>
      <c r="BY302" s="2" t="e">
        <f t="shared" si="263"/>
        <v>#N/A</v>
      </c>
      <c r="BZ302" s="2"/>
      <c r="CC302" s="3">
        <v>45069</v>
      </c>
      <c r="CD302" s="2">
        <v>-7.79965146752071E-3</v>
      </c>
      <c r="CE302" s="2">
        <v>-5.1974578445862498E-3</v>
      </c>
      <c r="CF302" s="2" t="e">
        <f>NA()</f>
        <v>#N/A</v>
      </c>
      <c r="CG302" s="2">
        <v>-8.4515748896232742E-3</v>
      </c>
      <c r="CH302" s="2">
        <v>-7.9512664315486425E-3</v>
      </c>
      <c r="CJ302" s="9">
        <f t="shared" si="264"/>
        <v>45069</v>
      </c>
      <c r="CK302" s="2">
        <f t="array" ref="CK302">PRODUCT(CD$2:CD302+1)-1</f>
        <v>4.1646451690754205E-2</v>
      </c>
      <c r="CL302" s="2">
        <f t="array" ref="CL302">PRODUCT(CE$2:CE302+1)-1</f>
        <v>2.8301783857342055E-2</v>
      </c>
      <c r="CM302" s="2"/>
      <c r="CN302" s="2">
        <f t="array" ref="CN302">PRODUCT(CG$2:CG302+1)-1</f>
        <v>-3.170536591230122E-2</v>
      </c>
      <c r="CO302" s="2">
        <f t="array" ref="CO302">PRODUCT(CH$2:CH302+1)-1</f>
        <v>-5.5658512302842356E-2</v>
      </c>
      <c r="CQ302" s="9">
        <f t="shared" si="265"/>
        <v>45069</v>
      </c>
      <c r="CR302" s="72">
        <f t="shared" si="266"/>
        <v>9.730496399359656E-2</v>
      </c>
      <c r="CS302" s="72">
        <f t="shared" si="267"/>
        <v>8.3960296160184411E-2</v>
      </c>
      <c r="CT302" s="72"/>
      <c r="CU302" s="72">
        <f t="shared" si="268"/>
        <v>2.3953146390541136E-2</v>
      </c>
      <c r="CV302" s="72"/>
      <c r="CW302" s="3">
        <f t="shared" si="269"/>
        <v>45069</v>
      </c>
      <c r="CX302" s="75">
        <f t="shared" si="283"/>
        <v>96.480277930382769</v>
      </c>
      <c r="CY302" s="75">
        <f t="shared" si="284"/>
        <v>94.018665142809056</v>
      </c>
      <c r="CZ302" s="75">
        <f t="shared" si="285"/>
        <v>102.61821712086071</v>
      </c>
      <c r="DA302" s="72">
        <f>(CZ302/MAX($CZ$2:CZ302))-1</f>
        <v>-1.9068535164196154E-3</v>
      </c>
      <c r="DC302" s="3">
        <f t="shared" si="270"/>
        <v>45069</v>
      </c>
      <c r="DD302" s="2">
        <f t="shared" si="271"/>
        <v>1.5161496402793257E-4</v>
      </c>
      <c r="DE302" s="2">
        <f t="shared" si="272"/>
        <v>2.7538085869623927E-3</v>
      </c>
      <c r="DF302" s="2" t="e">
        <f>NA()</f>
        <v>#N/A</v>
      </c>
      <c r="DG302" s="2">
        <f t="shared" si="273"/>
        <v>-5.003084580746317E-4</v>
      </c>
      <c r="DH302" s="69"/>
      <c r="DI302" s="3">
        <f t="shared" si="302"/>
        <v>45069</v>
      </c>
      <c r="DJ302" s="2">
        <f t="shared" si="303"/>
        <v>3.8243550022834485E-2</v>
      </c>
      <c r="DK302" s="2">
        <f t="shared" si="304"/>
        <v>3.9530376490341933E-2</v>
      </c>
      <c r="DL302" s="2" t="e">
        <f>NA()</f>
        <v>#N/A</v>
      </c>
      <c r="DM302" s="2">
        <f t="shared" si="305"/>
        <v>1.882587071121028E-2</v>
      </c>
      <c r="DO302" s="2">
        <f t="shared" si="286"/>
        <v>1.5367062982776321E-2</v>
      </c>
      <c r="DP302" s="72">
        <f t="shared" si="287"/>
        <v>-5.003084580746317E-4</v>
      </c>
      <c r="DQ302" s="72">
        <v>1.0999999999999999E-2</v>
      </c>
      <c r="DR302" s="72">
        <f t="shared" si="292"/>
        <v>-3.5812913924991715E-4</v>
      </c>
      <c r="DS302" s="2" cm="1">
        <f t="array" ref="DS302">PRODUCT($DR$68:DR302+1)-1</f>
        <v>1.3893144523098977E-2</v>
      </c>
      <c r="DT302" s="2" cm="1">
        <f t="array" ref="DT302">PRODUCT($DP$68:DP302+1)-1</f>
        <v>1.64696771121291E-2</v>
      </c>
      <c r="DU302" s="72">
        <f>DS302-MAX($DS$68:DS302)</f>
        <v>-1.3921510275922699E-3</v>
      </c>
    </row>
    <row r="303" spans="1:125" x14ac:dyDescent="0.3">
      <c r="A303" s="3" t="e">
        <f t="shared" si="293"/>
        <v>#N/A</v>
      </c>
      <c r="B303" s="47" t="e">
        <f>NA()</f>
        <v>#N/A</v>
      </c>
      <c r="C303" s="2" t="e">
        <f>VLOOKUP(C$1,EMD_Returns!$B:$XFD,MATCH('Headline Attribution'!$B303,EMD_Returns!$8:$8,0)-1,FALSE)/100</f>
        <v>#N/A</v>
      </c>
      <c r="D303" s="2" t="e">
        <f>VLOOKUP(D$1,EMD_Returns!$B:$XFD,MATCH('Headline Attribution'!$B303,EMD_Returns!$8:$8,0)-1,FALSE)/100</f>
        <v>#N/A</v>
      </c>
      <c r="E303" s="2" t="e">
        <f>VLOOKUP(E$1,EMD_Returns!$B:$XFD,MATCH('Headline Attribution'!$B303,EMD_Returns!$8:$8,0)-1,FALSE)/100</f>
        <v>#N/A</v>
      </c>
      <c r="F303" s="2" t="e">
        <f>VLOOKUP(F$1,EMD_Returns!$B:$XFD,MATCH('Headline Attribution'!$B303,EMD_Returns!$8:$8,0)-1,FALSE)/100</f>
        <v>#N/A</v>
      </c>
      <c r="G303" s="2"/>
      <c r="I303" s="9" t="e">
        <f t="shared" si="249"/>
        <v>#N/A</v>
      </c>
      <c r="J303" s="2" t="e">
        <f>VLOOKUP(J$1,EMD_Returns!$B:$XFD,MATCH('Headline Attribution'!$B303,EMD_Returns!$8:$8,0)-1,FALSE)/100</f>
        <v>#N/A</v>
      </c>
      <c r="K303" s="85" t="e">
        <f>VLOOKUP(K$1,EMD_Returns!$B:$XFD,MATCH('Headline Attribution'!$B303,EMD_Returns!$32:$32,0)-1,FALSE)/100</f>
        <v>#N/A</v>
      </c>
      <c r="L303" s="2">
        <f t="shared" si="294"/>
        <v>0</v>
      </c>
      <c r="M303" s="2" t="e">
        <f t="shared" si="295"/>
        <v>#N/A</v>
      </c>
      <c r="N303" s="2" t="e">
        <f t="shared" si="296"/>
        <v>#N/A</v>
      </c>
      <c r="O303" s="2" t="e">
        <f t="array" ref="O303">(PRODUCT($J$2:J303+1))-1</f>
        <v>#N/A</v>
      </c>
      <c r="P303" s="2" t="e">
        <f t="array" ref="P303">(PRODUCT($K$2:K303+1))-1</f>
        <v>#N/A</v>
      </c>
      <c r="Q303" s="69" t="e">
        <f t="shared" si="297"/>
        <v>#N/A</v>
      </c>
      <c r="R303" s="69" t="e">
        <f t="shared" si="298"/>
        <v>#N/A</v>
      </c>
      <c r="T303" s="3" t="e">
        <f t="shared" si="250"/>
        <v>#N/A</v>
      </c>
      <c r="U303" s="70" t="e">
        <f>VLOOKUP(U$1,Market_Values!B:XFD,MATCH('Headline Attribution'!$B303,EMD_Returns!$8:$8,0)-1,FALSE)</f>
        <v>#N/A</v>
      </c>
      <c r="V303" s="70" t="e">
        <f>VLOOKUP(V$1,Market_Values!$B:$XFD,MATCH('Headline Attribution'!$B303,EMD_Returns!$8:$8,0)-1,FALSE)</f>
        <v>#N/A</v>
      </c>
      <c r="W303" s="70" t="e">
        <f>VLOOKUP(W$1,Market_Values!$B:$XFD,MATCH('Headline Attribution'!$B303,EMD_Returns!$8:$8,0)-1,FALSE)</f>
        <v>#N/A</v>
      </c>
      <c r="X303" s="70" t="e">
        <f>VLOOKUP(X$1,Market_Values!$B:$XFD,MATCH('Headline Attribution'!$B303,EMD_Returns!$8:$8,0)-1,FALSE)</f>
        <v>#N/A</v>
      </c>
      <c r="Y303" s="70"/>
      <c r="Z303" s="71"/>
      <c r="AA303" s="3" t="e">
        <f t="shared" si="251"/>
        <v>#N/A</v>
      </c>
      <c r="AB303" s="72" t="e">
        <f t="shared" si="274"/>
        <v>#N/A</v>
      </c>
      <c r="AC303" s="72" t="e">
        <f t="shared" si="275"/>
        <v>#N/A</v>
      </c>
      <c r="AD303" s="72" t="e">
        <f t="shared" si="276"/>
        <v>#N/A</v>
      </c>
      <c r="AE303" s="72" t="e">
        <f t="shared" si="277"/>
        <v>#N/A</v>
      </c>
      <c r="AF303" s="72"/>
      <c r="AG303" s="2"/>
      <c r="AH303" s="9" t="e">
        <f t="shared" si="252"/>
        <v>#N/A</v>
      </c>
      <c r="AI303" s="2" t="e">
        <f t="array" ref="AI303">PRODUCT(AB$2:AB303+1)-1</f>
        <v>#N/A</v>
      </c>
      <c r="AJ303" s="2" t="e">
        <f t="array" ref="AJ303">PRODUCT($AC$2:AC303+1)-1</f>
        <v>#N/A</v>
      </c>
      <c r="AK303" s="2" t="e" cm="1">
        <f t="array" ref="AK303">PRODUCT($AD$119:AD303+1)-1</f>
        <v>#N/A</v>
      </c>
      <c r="AL303" s="2" t="e">
        <f t="array" ref="AL303">PRODUCT(AE$2:AE303+1)-1</f>
        <v>#N/A</v>
      </c>
      <c r="AM303" s="2"/>
      <c r="AN303" s="2"/>
      <c r="AO303" s="3" t="e">
        <f t="shared" si="253"/>
        <v>#N/A</v>
      </c>
      <c r="AP303" s="2" t="e">
        <f t="shared" si="278"/>
        <v>#N/A</v>
      </c>
      <c r="AQ303" s="2">
        <f t="shared" si="254"/>
        <v>0</v>
      </c>
      <c r="AR303" s="2" t="e">
        <f t="shared" si="279"/>
        <v>#N/A</v>
      </c>
      <c r="AS303" s="2" t="e">
        <f t="shared" si="299"/>
        <v>#N/A</v>
      </c>
      <c r="AT303" s="2" t="e">
        <f t="array" ref="AT303">PRODUCT($AP$2:AP303+1)-1</f>
        <v>#N/A</v>
      </c>
      <c r="AU303" s="2" t="e">
        <f t="shared" si="255"/>
        <v>#N/A</v>
      </c>
      <c r="AV303" s="69" t="e">
        <f t="shared" si="300"/>
        <v>#N/A</v>
      </c>
      <c r="AW303" s="69" t="e">
        <f t="shared" si="256"/>
        <v>#N/A</v>
      </c>
      <c r="AX303" s="2"/>
      <c r="AY303" s="2" t="e">
        <f t="shared" si="288"/>
        <v>#N/A</v>
      </c>
      <c r="AZ303" s="2" t="e">
        <f t="shared" si="289"/>
        <v>#N/A</v>
      </c>
      <c r="BA303" s="2" t="e">
        <f t="shared" si="301"/>
        <v>#N/A</v>
      </c>
      <c r="BB303" s="2" t="e">
        <f t="shared" si="290"/>
        <v>#N/A</v>
      </c>
      <c r="BC303" s="2"/>
      <c r="BD303" s="78" t="e">
        <f t="shared" si="257"/>
        <v>#N/A</v>
      </c>
      <c r="BE303" s="2" t="e">
        <f t="shared" si="291"/>
        <v>#N/A</v>
      </c>
      <c r="BF303" s="72" t="e">
        <f t="shared" si="280"/>
        <v>#N/A</v>
      </c>
      <c r="BG303" s="2" t="e" cm="1">
        <f t="array" ref="BG303">(PRODUCT(BF$2:BF303+1))-1</f>
        <v>#N/A</v>
      </c>
      <c r="BH303" s="72" t="e">
        <f t="shared" si="281"/>
        <v>#N/A</v>
      </c>
      <c r="BI303" s="73" t="e">
        <f t="shared" si="282"/>
        <v>#N/A</v>
      </c>
      <c r="BJ303" s="74" t="e">
        <f>SUM($BI$2:BI303)</f>
        <v>#N/A</v>
      </c>
      <c r="BK303" s="72" t="e">
        <f t="shared" si="258"/>
        <v>#N/A</v>
      </c>
      <c r="BL303" s="2" t="e">
        <f>SUM($BK$2:BK303)</f>
        <v>#N/A</v>
      </c>
      <c r="BM303" s="2"/>
      <c r="BN303" s="79" t="e">
        <f t="shared" si="259"/>
        <v>#N/A</v>
      </c>
      <c r="BO303" s="2" t="e">
        <f t="array" ref="BO303">(PRODUCT(AB$2:AB303+1)-1)-(PRODUCT($K$2:$K303+1)-1)</f>
        <v>#N/A</v>
      </c>
      <c r="BP303" s="2" t="e">
        <f t="array" ref="BP303">AJ303-(PRODUCT($K$2:K303+1)-1)</f>
        <v>#N/A</v>
      </c>
      <c r="BQ303" s="2" t="e" cm="1">
        <f t="array" ref="BQ303">AK303-(PRODUCT($L$2:L303+1)-1)</f>
        <v>#N/A</v>
      </c>
      <c r="BR303" s="2" t="e">
        <f t="array" ref="BR303">(PRODUCT(AE$2:AE303+1)-1)-(PRODUCT($K$2:$K303+1)-1)</f>
        <v>#N/A</v>
      </c>
      <c r="BS303" s="2"/>
      <c r="BT303" s="3" t="e">
        <f t="shared" si="260"/>
        <v>#N/A</v>
      </c>
      <c r="BU303" s="2" t="e">
        <f t="shared" si="261"/>
        <v>#N/A</v>
      </c>
      <c r="BV303" s="2" t="e">
        <f t="shared" si="262"/>
        <v>#N/A</v>
      </c>
      <c r="BW303" s="2" t="e" cm="1">
        <f t="array" ref="BW303">PRODUCT($BU$2:BU303+1)-1</f>
        <v>#N/A</v>
      </c>
      <c r="BX303" s="2" t="e">
        <f t="array" ref="BX303">BW303-(PRODUCT($K$2:K303+1)-1)</f>
        <v>#N/A</v>
      </c>
      <c r="BY303" s="2" t="e">
        <f t="shared" si="263"/>
        <v>#N/A</v>
      </c>
      <c r="BZ303" s="2"/>
      <c r="CC303" s="3">
        <v>45070</v>
      </c>
      <c r="CD303" s="2">
        <v>-7.8734728319537189E-3</v>
      </c>
      <c r="CE303" s="2">
        <v>-1.1362458098388199E-2</v>
      </c>
      <c r="CF303" s="2" t="e">
        <f>NA()</f>
        <v>#N/A</v>
      </c>
      <c r="CG303" s="2">
        <v>-9.3057494565244262E-3</v>
      </c>
      <c r="CH303" s="2">
        <v>-9.6826320212010097E-3</v>
      </c>
      <c r="CJ303" s="9">
        <f t="shared" si="264"/>
        <v>45070</v>
      </c>
      <c r="CK303" s="2">
        <f t="array" ref="CK303">PRODUCT(CD$2:CD303+1)-1</f>
        <v>3.3445076652866002E-2</v>
      </c>
      <c r="CL303" s="2">
        <f t="array" ref="CL303">PRODUCT(CE$2:CE303+1)-1</f>
        <v>1.6617747925765203E-2</v>
      </c>
      <c r="CM303" s="2"/>
      <c r="CN303" s="2">
        <f t="array" ref="CN303">PRODUCT(CG$2:CG303+1)-1</f>
        <v>-4.071607317721837E-2</v>
      </c>
      <c r="CO303" s="2">
        <f t="array" ref="CO303">PRODUCT(CH$2:CH303+1)-1</f>
        <v>-6.4802223430567407E-2</v>
      </c>
      <c r="CQ303" s="9">
        <f t="shared" si="265"/>
        <v>45070</v>
      </c>
      <c r="CR303" s="72">
        <f t="shared" si="266"/>
        <v>9.8247300083433409E-2</v>
      </c>
      <c r="CS303" s="72">
        <f t="shared" si="267"/>
        <v>8.141997135633261E-2</v>
      </c>
      <c r="CT303" s="72"/>
      <c r="CU303" s="72">
        <f t="shared" si="268"/>
        <v>2.4086150253349037E-2</v>
      </c>
      <c r="CV303" s="72"/>
      <c r="CW303" s="3">
        <f t="shared" si="269"/>
        <v>45070</v>
      </c>
      <c r="CX303" s="75">
        <f t="shared" si="283"/>
        <v>95.582456636466787</v>
      </c>
      <c r="CY303" s="75">
        <f t="shared" si="284"/>
        <v>93.108317005106713</v>
      </c>
      <c r="CZ303" s="75">
        <f t="shared" si="285"/>
        <v>102.65727027503286</v>
      </c>
      <c r="DA303" s="72">
        <f>(CZ303/MAX($CZ$2:CZ303))-1</f>
        <v>-1.5270117434731389E-3</v>
      </c>
      <c r="DC303" s="3">
        <f t="shared" si="270"/>
        <v>45070</v>
      </c>
      <c r="DD303" s="2">
        <f t="shared" si="271"/>
        <v>1.8091591892472909E-3</v>
      </c>
      <c r="DE303" s="2">
        <f t="shared" si="272"/>
        <v>-1.6798260771871895E-3</v>
      </c>
      <c r="DF303" s="2" t="e">
        <f>NA()</f>
        <v>#N/A</v>
      </c>
      <c r="DG303" s="2">
        <f t="shared" si="273"/>
        <v>3.7688256467658353E-4</v>
      </c>
      <c r="DH303" s="69"/>
      <c r="DI303" s="3">
        <f t="shared" si="302"/>
        <v>45070</v>
      </c>
      <c r="DJ303" s="2">
        <f t="shared" si="303"/>
        <v>3.7469263820782112E-2</v>
      </c>
      <c r="DK303" s="2">
        <f t="shared" si="304"/>
        <v>3.8533594273125818E-2</v>
      </c>
      <c r="DL303" s="2" t="e">
        <f>NA()</f>
        <v>#N/A</v>
      </c>
      <c r="DM303" s="2">
        <f t="shared" si="305"/>
        <v>1.8804982560631591E-2</v>
      </c>
      <c r="DO303" s="2">
        <f t="shared" si="286"/>
        <v>1.5362351730545384E-2</v>
      </c>
      <c r="DP303" s="72">
        <f t="shared" si="287"/>
        <v>3.7688256467658353E-4</v>
      </c>
      <c r="DQ303" s="72">
        <v>1.0999999999999999E-2</v>
      </c>
      <c r="DR303" s="72">
        <f t="shared" si="292"/>
        <v>2.6986156053173771E-4</v>
      </c>
      <c r="DS303" s="2" cm="1">
        <f t="array" ref="DS303">PRODUCT($DR$68:DR303+1)-1</f>
        <v>1.4166755309292345E-2</v>
      </c>
      <c r="DT303" s="2" cm="1">
        <f t="array" ref="DT303">PRODUCT($DP$68:DP303+1)-1</f>
        <v>1.6852766810955044E-2</v>
      </c>
      <c r="DU303" s="72">
        <f>DS303-MAX($DS$68:DS303)</f>
        <v>-1.1185402413989021E-3</v>
      </c>
    </row>
    <row r="304" spans="1:125" x14ac:dyDescent="0.3">
      <c r="A304" s="3" t="e">
        <f t="shared" si="293"/>
        <v>#N/A</v>
      </c>
      <c r="B304" s="47" t="e">
        <f>NA()</f>
        <v>#N/A</v>
      </c>
      <c r="C304" s="2" t="e">
        <f>VLOOKUP(C$1,EMD_Returns!$B:$XFD,MATCH('Headline Attribution'!$B304,EMD_Returns!$8:$8,0)-1,FALSE)/100</f>
        <v>#N/A</v>
      </c>
      <c r="D304" s="2" t="e">
        <f>VLOOKUP(D$1,EMD_Returns!$B:$XFD,MATCH('Headline Attribution'!$B304,EMD_Returns!$8:$8,0)-1,FALSE)/100</f>
        <v>#N/A</v>
      </c>
      <c r="E304" s="2" t="e">
        <f>VLOOKUP(E$1,EMD_Returns!$B:$XFD,MATCH('Headline Attribution'!$B304,EMD_Returns!$8:$8,0)-1,FALSE)/100</f>
        <v>#N/A</v>
      </c>
      <c r="F304" s="2" t="e">
        <f>VLOOKUP(F$1,EMD_Returns!$B:$XFD,MATCH('Headline Attribution'!$B304,EMD_Returns!$8:$8,0)-1,FALSE)/100</f>
        <v>#N/A</v>
      </c>
      <c r="G304" s="2"/>
      <c r="I304" s="9" t="e">
        <f t="shared" si="249"/>
        <v>#N/A</v>
      </c>
      <c r="J304" s="2" t="e">
        <f>VLOOKUP(J$1,EMD_Returns!$B:$XFD,MATCH('Headline Attribution'!$B304,EMD_Returns!$8:$8,0)-1,FALSE)/100</f>
        <v>#N/A</v>
      </c>
      <c r="K304" s="85" t="e">
        <f>VLOOKUP(K$1,EMD_Returns!$B:$XFD,MATCH('Headline Attribution'!$B304,EMD_Returns!$32:$32,0)-1,FALSE)/100</f>
        <v>#N/A</v>
      </c>
      <c r="L304" s="2">
        <f t="shared" si="294"/>
        <v>0</v>
      </c>
      <c r="M304" s="2" t="e">
        <f t="shared" si="295"/>
        <v>#N/A</v>
      </c>
      <c r="N304" s="2" t="e">
        <f t="shared" si="296"/>
        <v>#N/A</v>
      </c>
      <c r="O304" s="2" t="e">
        <f t="array" ref="O304">(PRODUCT($J$2:J304+1))-1</f>
        <v>#N/A</v>
      </c>
      <c r="P304" s="2" t="e">
        <f t="array" ref="P304">(PRODUCT($K$2:K304+1))-1</f>
        <v>#N/A</v>
      </c>
      <c r="Q304" s="69" t="e">
        <f t="shared" si="297"/>
        <v>#N/A</v>
      </c>
      <c r="R304" s="69" t="e">
        <f t="shared" si="298"/>
        <v>#N/A</v>
      </c>
      <c r="T304" s="3" t="e">
        <f t="shared" si="250"/>
        <v>#N/A</v>
      </c>
      <c r="U304" s="70" t="e">
        <f>VLOOKUP(U$1,Market_Values!B:XFD,MATCH('Headline Attribution'!$B304,EMD_Returns!$8:$8,0)-1,FALSE)</f>
        <v>#N/A</v>
      </c>
      <c r="V304" s="70" t="e">
        <f>VLOOKUP(V$1,Market_Values!$B:$XFD,MATCH('Headline Attribution'!$B304,EMD_Returns!$8:$8,0)-1,FALSE)</f>
        <v>#N/A</v>
      </c>
      <c r="W304" s="70" t="e">
        <f>VLOOKUP(W$1,Market_Values!$B:$XFD,MATCH('Headline Attribution'!$B304,EMD_Returns!$8:$8,0)-1,FALSE)</f>
        <v>#N/A</v>
      </c>
      <c r="X304" s="70" t="e">
        <f>VLOOKUP(X$1,Market_Values!$B:$XFD,MATCH('Headline Attribution'!$B304,EMD_Returns!$8:$8,0)-1,FALSE)</f>
        <v>#N/A</v>
      </c>
      <c r="Y304" s="70"/>
      <c r="Z304" s="71"/>
      <c r="AA304" s="3" t="e">
        <f t="shared" si="251"/>
        <v>#N/A</v>
      </c>
      <c r="AB304" s="72" t="e">
        <f t="shared" si="274"/>
        <v>#N/A</v>
      </c>
      <c r="AC304" s="72" t="e">
        <f t="shared" si="275"/>
        <v>#N/A</v>
      </c>
      <c r="AD304" s="72" t="e">
        <f t="shared" si="276"/>
        <v>#N/A</v>
      </c>
      <c r="AE304" s="72" t="e">
        <f t="shared" si="277"/>
        <v>#N/A</v>
      </c>
      <c r="AF304" s="72"/>
      <c r="AG304" s="2"/>
      <c r="AH304" s="9" t="e">
        <f t="shared" si="252"/>
        <v>#N/A</v>
      </c>
      <c r="AI304" s="2" t="e">
        <f t="array" ref="AI304">PRODUCT(AB$2:AB304+1)-1</f>
        <v>#N/A</v>
      </c>
      <c r="AJ304" s="2" t="e">
        <f t="array" ref="AJ304">PRODUCT($AC$2:AC304+1)-1</f>
        <v>#N/A</v>
      </c>
      <c r="AK304" s="2" t="e" cm="1">
        <f t="array" ref="AK304">PRODUCT($AD$119:AD304+1)-1</f>
        <v>#N/A</v>
      </c>
      <c r="AL304" s="2" t="e">
        <f t="array" ref="AL304">PRODUCT(AE$2:AE304+1)-1</f>
        <v>#N/A</v>
      </c>
      <c r="AM304" s="2"/>
      <c r="AN304" s="2"/>
      <c r="AO304" s="3" t="e">
        <f t="shared" si="253"/>
        <v>#N/A</v>
      </c>
      <c r="AP304" s="2" t="e">
        <f t="shared" si="278"/>
        <v>#N/A</v>
      </c>
      <c r="AQ304" s="2">
        <f t="shared" si="254"/>
        <v>0</v>
      </c>
      <c r="AR304" s="2" t="e">
        <f t="shared" si="279"/>
        <v>#N/A</v>
      </c>
      <c r="AS304" s="2" t="e">
        <f t="shared" si="299"/>
        <v>#N/A</v>
      </c>
      <c r="AT304" s="2" t="e">
        <f t="array" ref="AT304">PRODUCT($AP$2:AP304+1)-1</f>
        <v>#N/A</v>
      </c>
      <c r="AU304" s="2" t="e">
        <f t="shared" si="255"/>
        <v>#N/A</v>
      </c>
      <c r="AV304" s="69" t="e">
        <f t="shared" si="300"/>
        <v>#N/A</v>
      </c>
      <c r="AW304" s="69" t="e">
        <f t="shared" si="256"/>
        <v>#N/A</v>
      </c>
      <c r="AX304" s="2"/>
      <c r="AY304" s="2" t="e">
        <f t="shared" si="288"/>
        <v>#N/A</v>
      </c>
      <c r="AZ304" s="2" t="e">
        <f t="shared" si="289"/>
        <v>#N/A</v>
      </c>
      <c r="BA304" s="2" t="e">
        <f t="shared" si="301"/>
        <v>#N/A</v>
      </c>
      <c r="BB304" s="2" t="e">
        <f t="shared" si="290"/>
        <v>#N/A</v>
      </c>
      <c r="BC304" s="2"/>
      <c r="BD304" s="78" t="e">
        <f t="shared" si="257"/>
        <v>#N/A</v>
      </c>
      <c r="BE304" s="2" t="e">
        <f t="shared" si="291"/>
        <v>#N/A</v>
      </c>
      <c r="BF304" s="72" t="e">
        <f t="shared" si="280"/>
        <v>#N/A</v>
      </c>
      <c r="BG304" s="2" t="e" cm="1">
        <f t="array" ref="BG304">(PRODUCT(BF$2:BF304+1))-1</f>
        <v>#N/A</v>
      </c>
      <c r="BH304" s="72" t="e">
        <f t="shared" si="281"/>
        <v>#N/A</v>
      </c>
      <c r="BI304" s="73" t="e">
        <f t="shared" si="282"/>
        <v>#N/A</v>
      </c>
      <c r="BJ304" s="74" t="e">
        <f>SUM($BI$2:BI304)</f>
        <v>#N/A</v>
      </c>
      <c r="BK304" s="72" t="e">
        <f t="shared" si="258"/>
        <v>#N/A</v>
      </c>
      <c r="BL304" s="2" t="e">
        <f>SUM($BK$2:BK304)</f>
        <v>#N/A</v>
      </c>
      <c r="BM304" s="2"/>
      <c r="BN304" s="79" t="e">
        <f t="shared" si="259"/>
        <v>#N/A</v>
      </c>
      <c r="BO304" s="2" t="e">
        <f t="array" ref="BO304">(PRODUCT(AB$2:AB304+1)-1)-(PRODUCT($K$2:$K304+1)-1)</f>
        <v>#N/A</v>
      </c>
      <c r="BP304" s="2" t="e">
        <f t="array" ref="BP304">AJ304-(PRODUCT($K$2:K304+1)-1)</f>
        <v>#N/A</v>
      </c>
      <c r="BQ304" s="2" t="e" cm="1">
        <f t="array" ref="BQ304">AK304-(PRODUCT($L$2:L304+1)-1)</f>
        <v>#N/A</v>
      </c>
      <c r="BR304" s="2" t="e">
        <f t="array" ref="BR304">(PRODUCT(AE$2:AE304+1)-1)-(PRODUCT($K$2:$K304+1)-1)</f>
        <v>#N/A</v>
      </c>
      <c r="BS304" s="2"/>
      <c r="BT304" s="3" t="e">
        <f t="shared" si="260"/>
        <v>#N/A</v>
      </c>
      <c r="BU304" s="2" t="e">
        <f t="shared" si="261"/>
        <v>#N/A</v>
      </c>
      <c r="BV304" s="2" t="e">
        <f t="shared" si="262"/>
        <v>#N/A</v>
      </c>
      <c r="BW304" s="2" t="e" cm="1">
        <f t="array" ref="BW304">PRODUCT($BU$2:BU304+1)-1</f>
        <v>#N/A</v>
      </c>
      <c r="BX304" s="2" t="e">
        <f t="array" ref="BX304">BW304-(PRODUCT($K$2:K304+1)-1)</f>
        <v>#N/A</v>
      </c>
      <c r="BY304" s="2" t="e">
        <f t="shared" si="263"/>
        <v>#N/A</v>
      </c>
      <c r="BZ304" s="2"/>
      <c r="CC304" s="3">
        <v>45071</v>
      </c>
      <c r="CD304" s="2">
        <v>-1.2452031890208799E-4</v>
      </c>
      <c r="CE304" s="2">
        <v>-6.6276155236266699E-4</v>
      </c>
      <c r="CF304" s="2" t="e">
        <f>NA()</f>
        <v>#N/A</v>
      </c>
      <c r="CG304" s="2">
        <v>-6.5549395103075799E-4</v>
      </c>
      <c r="CH304" s="2">
        <v>-2.1147168629087609E-3</v>
      </c>
      <c r="CJ304" s="9">
        <f t="shared" si="264"/>
        <v>45071</v>
      </c>
      <c r="CK304" s="2">
        <f t="array" ref="CK304">PRODUCT(CD$2:CD304+1)-1</f>
        <v>3.3316391742353346E-2</v>
      </c>
      <c r="CL304" s="2">
        <f t="array" ref="CL304">PRODUCT(CE$2:CE304+1)-1</f>
        <v>1.5943972768990511E-2</v>
      </c>
      <c r="CM304" s="2"/>
      <c r="CN304" s="2">
        <f t="array" ref="CN304">PRODUCT(CG$2:CG304+1)-1</f>
        <v>-4.1344877988571671E-2</v>
      </c>
      <c r="CO304" s="2">
        <f t="array" ref="CO304">PRODUCT(CH$2:CH304+1)-1</f>
        <v>-6.6779901938833541E-2</v>
      </c>
      <c r="CQ304" s="9">
        <f t="shared" si="265"/>
        <v>45071</v>
      </c>
      <c r="CR304" s="72">
        <f t="shared" si="266"/>
        <v>0.10009629368118689</v>
      </c>
      <c r="CS304" s="72">
        <f t="shared" si="267"/>
        <v>8.2723874707824052E-2</v>
      </c>
      <c r="CT304" s="72"/>
      <c r="CU304" s="72">
        <f t="shared" si="268"/>
        <v>2.543502395026187E-2</v>
      </c>
      <c r="CV304" s="72"/>
      <c r="CW304" s="3">
        <f t="shared" si="269"/>
        <v>45071</v>
      </c>
      <c r="CX304" s="75">
        <f t="shared" si="283"/>
        <v>95.519802914316926</v>
      </c>
      <c r="CY304" s="75">
        <f t="shared" si="284"/>
        <v>92.911419277058954</v>
      </c>
      <c r="CZ304" s="75">
        <f t="shared" si="285"/>
        <v>102.80738757146726</v>
      </c>
      <c r="DA304" s="72">
        <f>(CZ304/MAX($CZ$2:CZ304))-1</f>
        <v>-6.6929421409844814E-5</v>
      </c>
      <c r="DC304" s="3">
        <f t="shared" si="270"/>
        <v>45071</v>
      </c>
      <c r="DD304" s="2">
        <f t="shared" si="271"/>
        <v>1.9901965440066731E-3</v>
      </c>
      <c r="DE304" s="2">
        <f t="shared" si="272"/>
        <v>1.451955310546094E-3</v>
      </c>
      <c r="DF304" s="2" t="e">
        <f>NA()</f>
        <v>#N/A</v>
      </c>
      <c r="DG304" s="2">
        <f t="shared" si="273"/>
        <v>1.4592229118780028E-3</v>
      </c>
      <c r="DH304" s="69"/>
      <c r="DI304" s="3">
        <f t="shared" si="302"/>
        <v>45071</v>
      </c>
      <c r="DJ304" s="2">
        <f t="shared" si="303"/>
        <v>3.5128811235437533E-2</v>
      </c>
      <c r="DK304" s="2">
        <f t="shared" si="304"/>
        <v>3.8908098711218218E-2</v>
      </c>
      <c r="DL304" s="2" t="e">
        <f>NA()</f>
        <v>#N/A</v>
      </c>
      <c r="DM304" s="2">
        <f t="shared" si="305"/>
        <v>1.8719060789340498E-2</v>
      </c>
      <c r="DO304" s="2">
        <f t="shared" si="286"/>
        <v>1.5519765887814261E-2</v>
      </c>
      <c r="DP304" s="72">
        <f t="shared" si="287"/>
        <v>1.4592229118780028E-3</v>
      </c>
      <c r="DQ304" s="72">
        <v>1.0999999999999999E-2</v>
      </c>
      <c r="DR304" s="72">
        <f t="shared" si="292"/>
        <v>1.0342586445367219E-3</v>
      </c>
      <c r="DS304" s="2" cm="1">
        <f t="array" ref="DS304">PRODUCT($DR$68:DR304+1)-1</f>
        <v>1.5215666042972753E-2</v>
      </c>
      <c r="DT304" s="2" cm="1">
        <f t="array" ref="DT304">PRODUCT($DP$68:DP304+1)-1</f>
        <v>1.8336581666292151E-2</v>
      </c>
      <c r="DU304" s="72">
        <f>DS304-MAX($DS$68:DS304)</f>
        <v>-6.9629507718493855E-5</v>
      </c>
    </row>
    <row r="305" spans="1:125" x14ac:dyDescent="0.3">
      <c r="A305" s="3" t="e">
        <f t="shared" si="293"/>
        <v>#N/A</v>
      </c>
      <c r="B305" s="47" t="e">
        <f>NA()</f>
        <v>#N/A</v>
      </c>
      <c r="C305" s="2" t="e">
        <f>VLOOKUP(C$1,EMD_Returns!$B:$XFD,MATCH('Headline Attribution'!$B305,EMD_Returns!$8:$8,0)-1,FALSE)/100</f>
        <v>#N/A</v>
      </c>
      <c r="D305" s="2" t="e">
        <f>VLOOKUP(D$1,EMD_Returns!$B:$XFD,MATCH('Headline Attribution'!$B305,EMD_Returns!$8:$8,0)-1,FALSE)/100</f>
        <v>#N/A</v>
      </c>
      <c r="E305" s="2" t="e">
        <f>VLOOKUP(E$1,EMD_Returns!$B:$XFD,MATCH('Headline Attribution'!$B305,EMD_Returns!$8:$8,0)-1,FALSE)/100</f>
        <v>#N/A</v>
      </c>
      <c r="F305" s="2" t="e">
        <f>VLOOKUP(F$1,EMD_Returns!$B:$XFD,MATCH('Headline Attribution'!$B305,EMD_Returns!$8:$8,0)-1,FALSE)/100</f>
        <v>#N/A</v>
      </c>
      <c r="G305" s="2"/>
      <c r="I305" s="9" t="e">
        <f t="shared" si="249"/>
        <v>#N/A</v>
      </c>
      <c r="J305" s="2" t="e">
        <f>VLOOKUP(J$1,EMD_Returns!$B:$XFD,MATCH('Headline Attribution'!$B305,EMD_Returns!$8:$8,0)-1,FALSE)/100</f>
        <v>#N/A</v>
      </c>
      <c r="K305" s="85" t="e">
        <f>VLOOKUP(K$1,EMD_Returns!$B:$XFD,MATCH('Headline Attribution'!$B305,EMD_Returns!$32:$32,0)-1,FALSE)/100</f>
        <v>#N/A</v>
      </c>
      <c r="L305" s="2">
        <f t="shared" si="294"/>
        <v>0</v>
      </c>
      <c r="M305" s="2" t="e">
        <f t="shared" si="295"/>
        <v>#N/A</v>
      </c>
      <c r="N305" s="2" t="e">
        <f t="shared" si="296"/>
        <v>#N/A</v>
      </c>
      <c r="O305" s="2" t="e">
        <f t="array" ref="O305">(PRODUCT($J$2:J305+1))-1</f>
        <v>#N/A</v>
      </c>
      <c r="P305" s="2" t="e">
        <f t="array" ref="P305">(PRODUCT($K$2:K305+1))-1</f>
        <v>#N/A</v>
      </c>
      <c r="Q305" s="69" t="e">
        <f t="shared" si="297"/>
        <v>#N/A</v>
      </c>
      <c r="R305" s="69" t="e">
        <f t="shared" si="298"/>
        <v>#N/A</v>
      </c>
      <c r="T305" s="3" t="e">
        <f t="shared" si="250"/>
        <v>#N/A</v>
      </c>
      <c r="U305" s="70" t="e">
        <f>VLOOKUP(U$1,Market_Values!B:XFD,MATCH('Headline Attribution'!$B305,EMD_Returns!$8:$8,0)-1,FALSE)</f>
        <v>#N/A</v>
      </c>
      <c r="V305" s="70" t="e">
        <f>VLOOKUP(V$1,Market_Values!$B:$XFD,MATCH('Headline Attribution'!$B305,EMD_Returns!$8:$8,0)-1,FALSE)</f>
        <v>#N/A</v>
      </c>
      <c r="W305" s="70" t="e">
        <f>VLOOKUP(W$1,Market_Values!$B:$XFD,MATCH('Headline Attribution'!$B305,EMD_Returns!$8:$8,0)-1,FALSE)</f>
        <v>#N/A</v>
      </c>
      <c r="X305" s="70" t="e">
        <f>VLOOKUP(X$1,Market_Values!$B:$XFD,MATCH('Headline Attribution'!$B305,EMD_Returns!$8:$8,0)-1,FALSE)</f>
        <v>#N/A</v>
      </c>
      <c r="Y305" s="70"/>
      <c r="Z305" s="71"/>
      <c r="AA305" s="3" t="e">
        <f t="shared" si="251"/>
        <v>#N/A</v>
      </c>
      <c r="AB305" s="72" t="e">
        <f t="shared" si="274"/>
        <v>#N/A</v>
      </c>
      <c r="AC305" s="72" t="e">
        <f t="shared" si="275"/>
        <v>#N/A</v>
      </c>
      <c r="AD305" s="72" t="e">
        <f t="shared" si="276"/>
        <v>#N/A</v>
      </c>
      <c r="AE305" s="72" t="e">
        <f t="shared" si="277"/>
        <v>#N/A</v>
      </c>
      <c r="AF305" s="72"/>
      <c r="AG305" s="2"/>
      <c r="AH305" s="9" t="e">
        <f t="shared" si="252"/>
        <v>#N/A</v>
      </c>
      <c r="AI305" s="2" t="e">
        <f t="array" ref="AI305">PRODUCT(AB$2:AB305+1)-1</f>
        <v>#N/A</v>
      </c>
      <c r="AJ305" s="2" t="e">
        <f t="array" ref="AJ305">PRODUCT($AC$2:AC305+1)-1</f>
        <v>#N/A</v>
      </c>
      <c r="AK305" s="2" t="e" cm="1">
        <f t="array" ref="AK305">PRODUCT($AD$119:AD305+1)-1</f>
        <v>#N/A</v>
      </c>
      <c r="AL305" s="2" t="e">
        <f t="array" ref="AL305">PRODUCT(AE$2:AE305+1)-1</f>
        <v>#N/A</v>
      </c>
      <c r="AM305" s="2"/>
      <c r="AN305" s="2"/>
      <c r="AO305" s="3" t="e">
        <f t="shared" si="253"/>
        <v>#N/A</v>
      </c>
      <c r="AP305" s="2" t="e">
        <f t="shared" si="278"/>
        <v>#N/A</v>
      </c>
      <c r="AQ305" s="2">
        <f t="shared" si="254"/>
        <v>0</v>
      </c>
      <c r="AR305" s="2" t="e">
        <f t="shared" si="279"/>
        <v>#N/A</v>
      </c>
      <c r="AS305" s="2" t="e">
        <f t="shared" si="299"/>
        <v>#N/A</v>
      </c>
      <c r="AT305" s="2" t="e">
        <f t="array" ref="AT305">PRODUCT($AP$2:AP305+1)-1</f>
        <v>#N/A</v>
      </c>
      <c r="AU305" s="2" t="e">
        <f t="shared" si="255"/>
        <v>#N/A</v>
      </c>
      <c r="AV305" s="69" t="e">
        <f t="shared" si="300"/>
        <v>#N/A</v>
      </c>
      <c r="AW305" s="69" t="e">
        <f t="shared" si="256"/>
        <v>#N/A</v>
      </c>
      <c r="AX305" s="2"/>
      <c r="AY305" s="2" t="e">
        <f t="shared" si="288"/>
        <v>#N/A</v>
      </c>
      <c r="AZ305" s="2" t="e">
        <f t="shared" si="289"/>
        <v>#N/A</v>
      </c>
      <c r="BA305" s="2" t="e">
        <f t="shared" si="301"/>
        <v>#N/A</v>
      </c>
      <c r="BB305" s="2" t="e">
        <f t="shared" si="290"/>
        <v>#N/A</v>
      </c>
      <c r="BC305" s="2"/>
      <c r="BD305" s="78" t="e">
        <f t="shared" si="257"/>
        <v>#N/A</v>
      </c>
      <c r="BE305" s="2" t="e">
        <f t="shared" si="291"/>
        <v>#N/A</v>
      </c>
      <c r="BF305" s="72" t="e">
        <f t="shared" si="280"/>
        <v>#N/A</v>
      </c>
      <c r="BG305" s="2" t="e" cm="1">
        <f t="array" ref="BG305">(PRODUCT(BF$2:BF305+1))-1</f>
        <v>#N/A</v>
      </c>
      <c r="BH305" s="72" t="e">
        <f t="shared" si="281"/>
        <v>#N/A</v>
      </c>
      <c r="BI305" s="73" t="e">
        <f t="shared" si="282"/>
        <v>#N/A</v>
      </c>
      <c r="BJ305" s="74" t="e">
        <f>SUM($BI$2:BI305)</f>
        <v>#N/A</v>
      </c>
      <c r="BK305" s="72" t="e">
        <f t="shared" si="258"/>
        <v>#N/A</v>
      </c>
      <c r="BL305" s="2" t="e">
        <f>SUM($BK$2:BK305)</f>
        <v>#N/A</v>
      </c>
      <c r="BM305" s="2"/>
      <c r="BN305" s="79" t="e">
        <f t="shared" si="259"/>
        <v>#N/A</v>
      </c>
      <c r="BO305" s="2" t="e">
        <f t="array" ref="BO305">(PRODUCT(AB$2:AB305+1)-1)-(PRODUCT($K$2:$K305+1)-1)</f>
        <v>#N/A</v>
      </c>
      <c r="BP305" s="2" t="e">
        <f t="array" ref="BP305">AJ305-(PRODUCT($K$2:K305+1)-1)</f>
        <v>#N/A</v>
      </c>
      <c r="BQ305" s="2" t="e" cm="1">
        <f t="array" ref="BQ305">AK305-(PRODUCT($L$2:L305+1)-1)</f>
        <v>#N/A</v>
      </c>
      <c r="BR305" s="2" t="e">
        <f t="array" ref="BR305">(PRODUCT(AE$2:AE305+1)-1)-(PRODUCT($K$2:$K305+1)-1)</f>
        <v>#N/A</v>
      </c>
      <c r="BS305" s="2"/>
      <c r="BT305" s="3" t="e">
        <f t="shared" si="260"/>
        <v>#N/A</v>
      </c>
      <c r="BU305" s="2" t="e">
        <f t="shared" si="261"/>
        <v>#N/A</v>
      </c>
      <c r="BV305" s="2" t="e">
        <f t="shared" si="262"/>
        <v>#N/A</v>
      </c>
      <c r="BW305" s="2" t="e" cm="1">
        <f t="array" ref="BW305">PRODUCT($BU$2:BU305+1)-1</f>
        <v>#N/A</v>
      </c>
      <c r="BX305" s="2" t="e">
        <f t="array" ref="BX305">BW305-(PRODUCT($K$2:K305+1)-1)</f>
        <v>#N/A</v>
      </c>
      <c r="BY305" s="2" t="e">
        <f t="shared" si="263"/>
        <v>#N/A</v>
      </c>
      <c r="BZ305" s="2"/>
      <c r="CC305" s="3">
        <v>45072</v>
      </c>
      <c r="CD305" s="2">
        <v>6.3896853597067401E-3</v>
      </c>
      <c r="CE305" s="2">
        <v>4.8070089196274902E-3</v>
      </c>
      <c r="CF305" s="2" t="e">
        <f>NA()</f>
        <v>#N/A</v>
      </c>
      <c r="CG305" s="2">
        <v>7.3119792881718351E-3</v>
      </c>
      <c r="CH305" s="2">
        <v>6.5668986447595667E-3</v>
      </c>
      <c r="CJ305" s="9">
        <f t="shared" si="264"/>
        <v>45072</v>
      </c>
      <c r="CK305" s="2">
        <f t="array" ref="CK305">PRODUCT(CD$2:CD305+1)-1</f>
        <v>3.9918958362614498E-2</v>
      </c>
      <c r="CL305" s="2">
        <f t="array" ref="CL305">PRODUCT(CE$2:CE305+1)-1</f>
        <v>2.0827624507932851E-2</v>
      </c>
      <c r="CM305" s="2"/>
      <c r="CN305" s="2">
        <f t="array" ref="CN305">PRODUCT(CG$2:CG305+1)-1</f>
        <v>-3.4335211591924319E-2</v>
      </c>
      <c r="CO305" s="2">
        <f t="array" ref="CO305">PRODUCT(CH$2:CH305+1)-1</f>
        <v>-6.0651540141613225E-2</v>
      </c>
      <c r="CQ305" s="9">
        <f t="shared" si="265"/>
        <v>45072</v>
      </c>
      <c r="CR305" s="72">
        <f t="shared" si="266"/>
        <v>0.10057049850422772</v>
      </c>
      <c r="CS305" s="72">
        <f t="shared" si="267"/>
        <v>8.1479164649546076E-2</v>
      </c>
      <c r="CT305" s="72"/>
      <c r="CU305" s="72">
        <f t="shared" si="268"/>
        <v>2.6316328549688905E-2</v>
      </c>
      <c r="CV305" s="72"/>
      <c r="CW305" s="3">
        <f t="shared" si="269"/>
        <v>45072</v>
      </c>
      <c r="CX305" s="75">
        <f t="shared" si="283"/>
        <v>96.218241734836653</v>
      </c>
      <c r="CY305" s="75">
        <f t="shared" si="284"/>
        <v>93.521559150392164</v>
      </c>
      <c r="CZ305" s="75">
        <f t="shared" si="285"/>
        <v>102.88348762461067</v>
      </c>
      <c r="DA305" s="72">
        <f>(CZ305/MAX($CZ$2:CZ305))-1</f>
        <v>0</v>
      </c>
      <c r="DC305" s="3">
        <f t="shared" si="270"/>
        <v>45072</v>
      </c>
      <c r="DD305" s="2">
        <f t="shared" si="271"/>
        <v>-1.7721328505282668E-4</v>
      </c>
      <c r="DE305" s="2">
        <f t="shared" si="272"/>
        <v>-1.7598897251320765E-3</v>
      </c>
      <c r="DF305" s="2" t="e">
        <f>NA()</f>
        <v>#N/A</v>
      </c>
      <c r="DG305" s="2">
        <f t="shared" si="273"/>
        <v>7.450806434122683E-4</v>
      </c>
      <c r="DH305" s="69"/>
      <c r="DI305" s="3">
        <f t="shared" si="302"/>
        <v>45072</v>
      </c>
      <c r="DJ305" s="2">
        <f t="shared" si="303"/>
        <v>3.5204299788246907E-2</v>
      </c>
      <c r="DK305" s="2">
        <f t="shared" si="304"/>
        <v>3.897983484156204E-2</v>
      </c>
      <c r="DL305" s="2" t="e">
        <f>NA()</f>
        <v>#N/A</v>
      </c>
      <c r="DM305" s="2">
        <f t="shared" si="305"/>
        <v>1.8666064179456567E-2</v>
      </c>
      <c r="DO305" s="2">
        <f t="shared" si="286"/>
        <v>1.5441111475111402E-2</v>
      </c>
      <c r="DP305" s="72">
        <f t="shared" si="287"/>
        <v>7.450806434122683E-4</v>
      </c>
      <c r="DQ305" s="72">
        <v>1.0999999999999999E-2</v>
      </c>
      <c r="DR305" s="72">
        <f t="shared" si="292"/>
        <v>5.3078349254491214E-4</v>
      </c>
      <c r="DS305" s="2" cm="1">
        <f t="array" ref="DS305">PRODUCT($DR$68:DR305+1)-1</f>
        <v>1.5754525759881455E-2</v>
      </c>
      <c r="DT305" s="2" cm="1">
        <f t="array" ref="DT305">PRODUCT($DP$68:DP305+1)-1</f>
        <v>1.9095324541770209E-2</v>
      </c>
      <c r="DU305" s="72">
        <f>DS305-MAX($DS$68:DS305)</f>
        <v>0</v>
      </c>
    </row>
    <row r="306" spans="1:125" x14ac:dyDescent="0.3">
      <c r="A306" s="3" t="e">
        <f t="shared" si="293"/>
        <v>#N/A</v>
      </c>
      <c r="B306" s="47" t="e">
        <f>NA()</f>
        <v>#N/A</v>
      </c>
      <c r="C306" s="2" t="e">
        <f>VLOOKUP(C$1,EMD_Returns!$B:$XFD,MATCH('Headline Attribution'!$B306,EMD_Returns!$8:$8,0)-1,FALSE)/100</f>
        <v>#N/A</v>
      </c>
      <c r="D306" s="2" t="e">
        <f>VLOOKUP(D$1,EMD_Returns!$B:$XFD,MATCH('Headline Attribution'!$B306,EMD_Returns!$8:$8,0)-1,FALSE)/100</f>
        <v>#N/A</v>
      </c>
      <c r="E306" s="2" t="e">
        <f>VLOOKUP(E$1,EMD_Returns!$B:$XFD,MATCH('Headline Attribution'!$B306,EMD_Returns!$8:$8,0)-1,FALSE)/100</f>
        <v>#N/A</v>
      </c>
      <c r="F306" s="2" t="e">
        <f>VLOOKUP(F$1,EMD_Returns!$B:$XFD,MATCH('Headline Attribution'!$B306,EMD_Returns!$8:$8,0)-1,FALSE)/100</f>
        <v>#N/A</v>
      </c>
      <c r="G306" s="2"/>
      <c r="I306" s="9" t="e">
        <f t="shared" si="249"/>
        <v>#N/A</v>
      </c>
      <c r="J306" s="2" t="e">
        <f>VLOOKUP(J$1,EMD_Returns!$B:$XFD,MATCH('Headline Attribution'!$B306,EMD_Returns!$8:$8,0)-1,FALSE)/100</f>
        <v>#N/A</v>
      </c>
      <c r="K306" s="85" t="e">
        <f>VLOOKUP(K$1,EMD_Returns!$B:$XFD,MATCH('Headline Attribution'!$B306,EMD_Returns!$32:$32,0)-1,FALSE)/100</f>
        <v>#N/A</v>
      </c>
      <c r="L306" s="2">
        <f t="shared" si="294"/>
        <v>0</v>
      </c>
      <c r="M306" s="2" t="e">
        <f t="shared" si="295"/>
        <v>#N/A</v>
      </c>
      <c r="N306" s="2" t="e">
        <f t="shared" si="296"/>
        <v>#N/A</v>
      </c>
      <c r="O306" s="2" t="e">
        <f t="array" ref="O306">(PRODUCT($J$2:J306+1))-1</f>
        <v>#N/A</v>
      </c>
      <c r="P306" s="2" t="e">
        <f t="array" ref="P306">(PRODUCT($K$2:K306+1))-1</f>
        <v>#N/A</v>
      </c>
      <c r="Q306" s="69" t="e">
        <f t="shared" si="297"/>
        <v>#N/A</v>
      </c>
      <c r="R306" s="69" t="e">
        <f t="shared" si="298"/>
        <v>#N/A</v>
      </c>
      <c r="T306" s="3" t="e">
        <f t="shared" si="250"/>
        <v>#N/A</v>
      </c>
      <c r="U306" s="70" t="e">
        <f>VLOOKUP(U$1,Market_Values!B:XFD,MATCH('Headline Attribution'!$B306,EMD_Returns!$8:$8,0)-1,FALSE)</f>
        <v>#N/A</v>
      </c>
      <c r="V306" s="70" t="e">
        <f>VLOOKUP(V$1,Market_Values!$B:$XFD,MATCH('Headline Attribution'!$B306,EMD_Returns!$8:$8,0)-1,FALSE)</f>
        <v>#N/A</v>
      </c>
      <c r="W306" s="70" t="e">
        <f>VLOOKUP(W$1,Market_Values!$B:$XFD,MATCH('Headline Attribution'!$B306,EMD_Returns!$8:$8,0)-1,FALSE)</f>
        <v>#N/A</v>
      </c>
      <c r="X306" s="70" t="e">
        <f>VLOOKUP(X$1,Market_Values!$B:$XFD,MATCH('Headline Attribution'!$B306,EMD_Returns!$8:$8,0)-1,FALSE)</f>
        <v>#N/A</v>
      </c>
      <c r="Y306" s="70"/>
      <c r="Z306" s="71"/>
      <c r="AA306" s="3" t="e">
        <f t="shared" si="251"/>
        <v>#N/A</v>
      </c>
      <c r="AB306" s="72" t="e">
        <f t="shared" si="274"/>
        <v>#N/A</v>
      </c>
      <c r="AC306" s="72" t="e">
        <f t="shared" si="275"/>
        <v>#N/A</v>
      </c>
      <c r="AD306" s="72" t="e">
        <f t="shared" si="276"/>
        <v>#N/A</v>
      </c>
      <c r="AE306" s="72" t="e">
        <f t="shared" si="277"/>
        <v>#N/A</v>
      </c>
      <c r="AF306" s="72"/>
      <c r="AG306" s="2"/>
      <c r="AH306" s="9" t="e">
        <f t="shared" si="252"/>
        <v>#N/A</v>
      </c>
      <c r="AI306" s="2" t="e">
        <f t="array" ref="AI306">PRODUCT(AB$2:AB306+1)-1</f>
        <v>#N/A</v>
      </c>
      <c r="AJ306" s="2" t="e">
        <f t="array" ref="AJ306">PRODUCT($AC$2:AC306+1)-1</f>
        <v>#N/A</v>
      </c>
      <c r="AK306" s="2" t="e" cm="1">
        <f t="array" ref="AK306">PRODUCT($AD$119:AD306+1)-1</f>
        <v>#N/A</v>
      </c>
      <c r="AL306" s="2" t="e">
        <f t="array" ref="AL306">PRODUCT(AE$2:AE306+1)-1</f>
        <v>#N/A</v>
      </c>
      <c r="AM306" s="2"/>
      <c r="AN306" s="2"/>
      <c r="AO306" s="3" t="e">
        <f t="shared" si="253"/>
        <v>#N/A</v>
      </c>
      <c r="AP306" s="2" t="e">
        <f t="shared" si="278"/>
        <v>#N/A</v>
      </c>
      <c r="AQ306" s="2">
        <f t="shared" si="254"/>
        <v>0</v>
      </c>
      <c r="AR306" s="2" t="e">
        <f t="shared" si="279"/>
        <v>#N/A</v>
      </c>
      <c r="AS306" s="2" t="e">
        <f t="shared" si="299"/>
        <v>#N/A</v>
      </c>
      <c r="AT306" s="2" t="e">
        <f t="array" ref="AT306">PRODUCT($AP$2:AP306+1)-1</f>
        <v>#N/A</v>
      </c>
      <c r="AU306" s="2" t="e">
        <f t="shared" si="255"/>
        <v>#N/A</v>
      </c>
      <c r="AV306" s="69" t="e">
        <f t="shared" si="300"/>
        <v>#N/A</v>
      </c>
      <c r="AW306" s="69" t="e">
        <f t="shared" si="256"/>
        <v>#N/A</v>
      </c>
      <c r="AX306" s="2"/>
      <c r="AY306" s="2" t="e">
        <f t="shared" si="288"/>
        <v>#N/A</v>
      </c>
      <c r="AZ306" s="2" t="e">
        <f t="shared" si="289"/>
        <v>#N/A</v>
      </c>
      <c r="BA306" s="2" t="e">
        <f t="shared" si="301"/>
        <v>#N/A</v>
      </c>
      <c r="BB306" s="2" t="e">
        <f t="shared" si="290"/>
        <v>#N/A</v>
      </c>
      <c r="BC306" s="2"/>
      <c r="BD306" s="78" t="e">
        <f t="shared" si="257"/>
        <v>#N/A</v>
      </c>
      <c r="BE306" s="2" t="e">
        <f t="shared" si="291"/>
        <v>#N/A</v>
      </c>
      <c r="BF306" s="72" t="e">
        <f t="shared" si="280"/>
        <v>#N/A</v>
      </c>
      <c r="BG306" s="2" t="e" cm="1">
        <f t="array" ref="BG306">(PRODUCT(BF$2:BF306+1))-1</f>
        <v>#N/A</v>
      </c>
      <c r="BH306" s="72" t="e">
        <f t="shared" si="281"/>
        <v>#N/A</v>
      </c>
      <c r="BI306" s="73" t="e">
        <f t="shared" si="282"/>
        <v>#N/A</v>
      </c>
      <c r="BJ306" s="74" t="e">
        <f>SUM($BI$2:BI306)</f>
        <v>#N/A</v>
      </c>
      <c r="BK306" s="72" t="e">
        <f t="shared" si="258"/>
        <v>#N/A</v>
      </c>
      <c r="BL306" s="2" t="e">
        <f>SUM($BK$2:BK306)</f>
        <v>#N/A</v>
      </c>
      <c r="BM306" s="2"/>
      <c r="BN306" s="79" t="e">
        <f t="shared" si="259"/>
        <v>#N/A</v>
      </c>
      <c r="BO306" s="2" t="e">
        <f t="array" ref="BO306">(PRODUCT(AB$2:AB306+1)-1)-(PRODUCT($K$2:$K306+1)-1)</f>
        <v>#N/A</v>
      </c>
      <c r="BP306" s="2" t="e">
        <f t="array" ref="BP306">AJ306-(PRODUCT($K$2:K306+1)-1)</f>
        <v>#N/A</v>
      </c>
      <c r="BQ306" s="2" t="e" cm="1">
        <f t="array" ref="BQ306">AK306-(PRODUCT($L$2:L306+1)-1)</f>
        <v>#N/A</v>
      </c>
      <c r="BR306" s="2" t="e">
        <f t="array" ref="BR306">(PRODUCT(AE$2:AE306+1)-1)-(PRODUCT($K$2:$K306+1)-1)</f>
        <v>#N/A</v>
      </c>
      <c r="BS306" s="2"/>
      <c r="BT306" s="3" t="e">
        <f t="shared" si="260"/>
        <v>#N/A</v>
      </c>
      <c r="BU306" s="2" t="e">
        <f t="shared" si="261"/>
        <v>#N/A</v>
      </c>
      <c r="BV306" s="2" t="e">
        <f t="shared" si="262"/>
        <v>#N/A</v>
      </c>
      <c r="BW306" s="2" t="e" cm="1">
        <f t="array" ref="BW306">PRODUCT($BU$2:BU306+1)-1</f>
        <v>#N/A</v>
      </c>
      <c r="BX306" s="2" t="e">
        <f t="array" ref="BX306">BW306-(PRODUCT($K$2:K306+1)-1)</f>
        <v>#N/A</v>
      </c>
      <c r="BY306" s="2" t="e">
        <f t="shared" si="263"/>
        <v>#N/A</v>
      </c>
      <c r="BZ306" s="2"/>
      <c r="CC306" s="3">
        <v>45075</v>
      </c>
      <c r="CD306" s="2">
        <v>2.9756631520592202E-3</v>
      </c>
      <c r="CE306" s="2">
        <v>1.2360276453251598E-3</v>
      </c>
      <c r="CF306" s="2" t="e">
        <f>NA()</f>
        <v>#N/A</v>
      </c>
      <c r="CG306" s="2">
        <v>1.7014924769296338E-3</v>
      </c>
      <c r="CH306" s="2">
        <v>5.1984508616431668E-4</v>
      </c>
      <c r="CJ306" s="9">
        <f t="shared" si="264"/>
        <v>45075</v>
      </c>
      <c r="CK306" s="2">
        <f t="array" ref="CK306">PRODUCT(CD$2:CD306+1)-1</f>
        <v>4.3013406888142036E-2</v>
      </c>
      <c r="CL306" s="2">
        <f t="array" ref="CL306">PRODUCT(CE$2:CE306+1)-1</f>
        <v>2.2089395672936218E-2</v>
      </c>
      <c r="CM306" s="2"/>
      <c r="CN306" s="2">
        <f t="array" ref="CN306">PRODUCT(CG$2:CG306+1)-1</f>
        <v>-3.2692140219212185E-2</v>
      </c>
      <c r="CO306" s="2">
        <f t="array" ref="CO306">PRODUCT(CH$2:CH306+1)-1</f>
        <v>-6.0163224460559772E-2</v>
      </c>
      <c r="CQ306" s="9">
        <f t="shared" si="265"/>
        <v>45075</v>
      </c>
      <c r="CR306" s="72">
        <f t="shared" si="266"/>
        <v>0.10317663134870181</v>
      </c>
      <c r="CS306" s="72">
        <f t="shared" si="267"/>
        <v>8.2252620133495991E-2</v>
      </c>
      <c r="CT306" s="72"/>
      <c r="CU306" s="72">
        <f t="shared" si="268"/>
        <v>2.7471084241347588E-2</v>
      </c>
      <c r="CV306" s="72"/>
      <c r="CW306" s="3">
        <f t="shared" si="269"/>
        <v>45075</v>
      </c>
      <c r="CX306" s="75">
        <f t="shared" si="283"/>
        <v>96.381956349291869</v>
      </c>
      <c r="CY306" s="75">
        <f t="shared" si="284"/>
        <v>93.570175873366921</v>
      </c>
      <c r="CZ306" s="75">
        <f t="shared" si="285"/>
        <v>103.00499646354224</v>
      </c>
      <c r="DA306" s="72">
        <f>(CZ306/MAX($CZ$2:CZ306))-1</f>
        <v>0</v>
      </c>
      <c r="DC306" s="3">
        <f t="shared" si="270"/>
        <v>45075</v>
      </c>
      <c r="DD306" s="2">
        <f t="shared" si="271"/>
        <v>2.4558180658949035E-3</v>
      </c>
      <c r="DE306" s="2">
        <f t="shared" si="272"/>
        <v>7.1618255916084317E-4</v>
      </c>
      <c r="DF306" s="2" t="e">
        <f>NA()</f>
        <v>#N/A</v>
      </c>
      <c r="DG306" s="2">
        <f t="shared" si="273"/>
        <v>1.1816473907653171E-3</v>
      </c>
      <c r="DH306" s="69"/>
      <c r="DI306" s="3">
        <f t="shared" si="302"/>
        <v>45075</v>
      </c>
      <c r="DJ306" s="2">
        <f t="shared" si="303"/>
        <v>3.465504288006506E-2</v>
      </c>
      <c r="DK306" s="2">
        <f t="shared" si="304"/>
        <v>3.8466509584157184E-2</v>
      </c>
      <c r="DL306" s="2" t="e">
        <f>NA()</f>
        <v>#N/A</v>
      </c>
      <c r="DM306" s="2">
        <f t="shared" si="305"/>
        <v>1.8523559020021941E-2</v>
      </c>
      <c r="DO306" s="2">
        <f t="shared" si="286"/>
        <v>1.5502010008807948E-2</v>
      </c>
      <c r="DP306" s="72">
        <f t="shared" si="287"/>
        <v>1.1816473907653171E-3</v>
      </c>
      <c r="DQ306" s="72">
        <v>1.0999999999999999E-2</v>
      </c>
      <c r="DR306" s="72">
        <f t="shared" si="292"/>
        <v>8.3847973850056869E-4</v>
      </c>
      <c r="DS306" s="2" cm="1">
        <f t="array" ref="DS306">PRODUCT($DR$68:DR306+1)-1</f>
        <v>1.6606215349021403E-2</v>
      </c>
      <c r="DT306" s="2" cm="1">
        <f t="array" ref="DT306">PRODUCT($DP$68:DP306+1)-1</f>
        <v>2.0299535872956076E-2</v>
      </c>
      <c r="DU306" s="72">
        <f>DS306-MAX($DS$68:DS306)</f>
        <v>0</v>
      </c>
    </row>
    <row r="307" spans="1:125" x14ac:dyDescent="0.3">
      <c r="A307" s="3" t="e">
        <f t="shared" si="293"/>
        <v>#N/A</v>
      </c>
      <c r="B307" s="47" t="e">
        <f>NA()</f>
        <v>#N/A</v>
      </c>
      <c r="C307" s="2" t="e">
        <f>VLOOKUP(C$1,EMD_Returns!$B:$XFD,MATCH('Headline Attribution'!$B307,EMD_Returns!$8:$8,0)-1,FALSE)/100</f>
        <v>#N/A</v>
      </c>
      <c r="D307" s="2" t="e">
        <f>VLOOKUP(D$1,EMD_Returns!$B:$XFD,MATCH('Headline Attribution'!$B307,EMD_Returns!$8:$8,0)-1,FALSE)/100</f>
        <v>#N/A</v>
      </c>
      <c r="E307" s="2" t="e">
        <f>VLOOKUP(E$1,EMD_Returns!$B:$XFD,MATCH('Headline Attribution'!$B307,EMD_Returns!$8:$8,0)-1,FALSE)/100</f>
        <v>#N/A</v>
      </c>
      <c r="F307" s="2" t="e">
        <f>VLOOKUP(F$1,EMD_Returns!$B:$XFD,MATCH('Headline Attribution'!$B307,EMD_Returns!$8:$8,0)-1,FALSE)/100</f>
        <v>#N/A</v>
      </c>
      <c r="G307" s="2"/>
      <c r="I307" s="9" t="e">
        <f t="shared" si="249"/>
        <v>#N/A</v>
      </c>
      <c r="J307" s="2" t="e">
        <f>VLOOKUP(J$1,EMD_Returns!$B:$XFD,MATCH('Headline Attribution'!$B307,EMD_Returns!$8:$8,0)-1,FALSE)/100</f>
        <v>#N/A</v>
      </c>
      <c r="K307" s="85" t="e">
        <f>VLOOKUP(K$1,EMD_Returns!$B:$XFD,MATCH('Headline Attribution'!$B307,EMD_Returns!$32:$32,0)-1,FALSE)/100</f>
        <v>#N/A</v>
      </c>
      <c r="L307" s="2">
        <f t="shared" si="294"/>
        <v>0</v>
      </c>
      <c r="M307" s="2" t="e">
        <f t="shared" si="295"/>
        <v>#N/A</v>
      </c>
      <c r="N307" s="2" t="e">
        <f t="shared" si="296"/>
        <v>#N/A</v>
      </c>
      <c r="O307" s="2" t="e">
        <f t="array" ref="O307">(PRODUCT($J$2:J307+1))-1</f>
        <v>#N/A</v>
      </c>
      <c r="P307" s="2" t="e">
        <f t="array" ref="P307">(PRODUCT($K$2:K307+1))-1</f>
        <v>#N/A</v>
      </c>
      <c r="Q307" s="69" t="e">
        <f t="shared" si="297"/>
        <v>#N/A</v>
      </c>
      <c r="R307" s="69" t="e">
        <f t="shared" si="298"/>
        <v>#N/A</v>
      </c>
      <c r="T307" s="3" t="e">
        <f t="shared" si="250"/>
        <v>#N/A</v>
      </c>
      <c r="U307" s="70" t="e">
        <f>VLOOKUP(U$1,Market_Values!B:XFD,MATCH('Headline Attribution'!$B307,EMD_Returns!$8:$8,0)-1,FALSE)</f>
        <v>#N/A</v>
      </c>
      <c r="V307" s="70" t="e">
        <f>VLOOKUP(V$1,Market_Values!$B:$XFD,MATCH('Headline Attribution'!$B307,EMD_Returns!$8:$8,0)-1,FALSE)</f>
        <v>#N/A</v>
      </c>
      <c r="W307" s="70" t="e">
        <f>VLOOKUP(W$1,Market_Values!$B:$XFD,MATCH('Headline Attribution'!$B307,EMD_Returns!$8:$8,0)-1,FALSE)</f>
        <v>#N/A</v>
      </c>
      <c r="X307" s="70" t="e">
        <f>VLOOKUP(X$1,Market_Values!$B:$XFD,MATCH('Headline Attribution'!$B307,EMD_Returns!$8:$8,0)-1,FALSE)</f>
        <v>#N/A</v>
      </c>
      <c r="Y307" s="70"/>
      <c r="Z307" s="71"/>
      <c r="AA307" s="3" t="e">
        <f t="shared" si="251"/>
        <v>#N/A</v>
      </c>
      <c r="AB307" s="72" t="e">
        <f t="shared" si="274"/>
        <v>#N/A</v>
      </c>
      <c r="AC307" s="72" t="e">
        <f t="shared" si="275"/>
        <v>#N/A</v>
      </c>
      <c r="AD307" s="72" t="e">
        <f t="shared" si="276"/>
        <v>#N/A</v>
      </c>
      <c r="AE307" s="72" t="e">
        <f t="shared" si="277"/>
        <v>#N/A</v>
      </c>
      <c r="AF307" s="72"/>
      <c r="AG307" s="2"/>
      <c r="AH307" s="9" t="e">
        <f t="shared" si="252"/>
        <v>#N/A</v>
      </c>
      <c r="AI307" s="2" t="e">
        <f t="array" ref="AI307">PRODUCT(AB$2:AB307+1)-1</f>
        <v>#N/A</v>
      </c>
      <c r="AJ307" s="2" t="e">
        <f t="array" ref="AJ307">PRODUCT($AC$2:AC307+1)-1</f>
        <v>#N/A</v>
      </c>
      <c r="AK307" s="2" t="e" cm="1">
        <f t="array" ref="AK307">PRODUCT($AD$119:AD307+1)-1</f>
        <v>#N/A</v>
      </c>
      <c r="AL307" s="2" t="e">
        <f t="array" ref="AL307">PRODUCT(AE$2:AE307+1)-1</f>
        <v>#N/A</v>
      </c>
      <c r="AM307" s="2"/>
      <c r="AN307" s="2"/>
      <c r="AO307" s="3" t="e">
        <f t="shared" si="253"/>
        <v>#N/A</v>
      </c>
      <c r="AP307" s="2" t="e">
        <f t="shared" si="278"/>
        <v>#N/A</v>
      </c>
      <c r="AQ307" s="2">
        <f t="shared" si="254"/>
        <v>0</v>
      </c>
      <c r="AR307" s="2" t="e">
        <f t="shared" si="279"/>
        <v>#N/A</v>
      </c>
      <c r="AS307" s="2" t="e">
        <f t="shared" si="299"/>
        <v>#N/A</v>
      </c>
      <c r="AT307" s="2" t="e">
        <f t="array" ref="AT307">PRODUCT($AP$2:AP307+1)-1</f>
        <v>#N/A</v>
      </c>
      <c r="AU307" s="2" t="e">
        <f t="shared" si="255"/>
        <v>#N/A</v>
      </c>
      <c r="AV307" s="69" t="e">
        <f t="shared" si="300"/>
        <v>#N/A</v>
      </c>
      <c r="AW307" s="69" t="e">
        <f t="shared" si="256"/>
        <v>#N/A</v>
      </c>
      <c r="AX307" s="2"/>
      <c r="AY307" s="2" t="e">
        <f t="shared" si="288"/>
        <v>#N/A</v>
      </c>
      <c r="AZ307" s="2" t="e">
        <f t="shared" si="289"/>
        <v>#N/A</v>
      </c>
      <c r="BA307" s="2" t="e">
        <f t="shared" si="301"/>
        <v>#N/A</v>
      </c>
      <c r="BB307" s="2" t="e">
        <f t="shared" si="290"/>
        <v>#N/A</v>
      </c>
      <c r="BC307" s="2"/>
      <c r="BD307" s="78" t="e">
        <f t="shared" si="257"/>
        <v>#N/A</v>
      </c>
      <c r="BE307" s="2" t="e">
        <f t="shared" si="291"/>
        <v>#N/A</v>
      </c>
      <c r="BF307" s="72" t="e">
        <f t="shared" si="280"/>
        <v>#N/A</v>
      </c>
      <c r="BG307" s="2" t="e" cm="1">
        <f t="array" ref="BG307">(PRODUCT(BF$2:BF307+1))-1</f>
        <v>#N/A</v>
      </c>
      <c r="BH307" s="72" t="e">
        <f t="shared" si="281"/>
        <v>#N/A</v>
      </c>
      <c r="BI307" s="73" t="e">
        <f t="shared" si="282"/>
        <v>#N/A</v>
      </c>
      <c r="BJ307" s="74" t="e">
        <f>SUM($BI$2:BI307)</f>
        <v>#N/A</v>
      </c>
      <c r="BK307" s="72" t="e">
        <f t="shared" si="258"/>
        <v>#N/A</v>
      </c>
      <c r="BL307" s="2" t="e">
        <f>SUM($BK$2:BK307)</f>
        <v>#N/A</v>
      </c>
      <c r="BM307" s="2"/>
      <c r="BN307" s="79" t="e">
        <f t="shared" si="259"/>
        <v>#N/A</v>
      </c>
      <c r="BO307" s="2" t="e">
        <f t="array" ref="BO307">(PRODUCT(AB$2:AB307+1)-1)-(PRODUCT($K$2:$K307+1)-1)</f>
        <v>#N/A</v>
      </c>
      <c r="BP307" s="2" t="e">
        <f t="array" ref="BP307">AJ307-(PRODUCT($K$2:K307+1)-1)</f>
        <v>#N/A</v>
      </c>
      <c r="BQ307" s="2" t="e" cm="1">
        <f t="array" ref="BQ307">AK307-(PRODUCT($L$2:L307+1)-1)</f>
        <v>#N/A</v>
      </c>
      <c r="BR307" s="2" t="e">
        <f t="array" ref="BR307">(PRODUCT(AE$2:AE307+1)-1)-(PRODUCT($K$2:$K307+1)-1)</f>
        <v>#N/A</v>
      </c>
      <c r="BS307" s="2"/>
      <c r="BT307" s="3" t="e">
        <f t="shared" si="260"/>
        <v>#N/A</v>
      </c>
      <c r="BU307" s="2" t="e">
        <f t="shared" si="261"/>
        <v>#N/A</v>
      </c>
      <c r="BV307" s="2" t="e">
        <f t="shared" si="262"/>
        <v>#N/A</v>
      </c>
      <c r="BW307" s="2" t="e" cm="1">
        <f t="array" ref="BW307">PRODUCT($BU$2:BU307+1)-1</f>
        <v>#N/A</v>
      </c>
      <c r="BX307" s="2" t="e">
        <f t="array" ref="BX307">BW307-(PRODUCT($K$2:K307+1)-1)</f>
        <v>#N/A</v>
      </c>
      <c r="BY307" s="2" t="e">
        <f t="shared" si="263"/>
        <v>#N/A</v>
      </c>
      <c r="BZ307" s="2"/>
      <c r="CC307" s="3">
        <v>45076</v>
      </c>
      <c r="CD307" s="2">
        <v>-2.56110377452945E-3</v>
      </c>
      <c r="CE307" s="2">
        <v>8.0313802662201894E-4</v>
      </c>
      <c r="CF307" s="2" t="e">
        <f>NA()</f>
        <v>#N/A</v>
      </c>
      <c r="CG307" s="2">
        <v>-2.4179428360446239E-3</v>
      </c>
      <c r="CH307" s="2">
        <v>-1.2599693450757732E-3</v>
      </c>
      <c r="CJ307" s="9">
        <f t="shared" si="264"/>
        <v>45076</v>
      </c>
      <c r="CK307" s="2">
        <f t="array" ref="CK307">PRODUCT(CD$2:CD307+1)-1</f>
        <v>4.0342141314875901E-2</v>
      </c>
      <c r="CL307" s="2">
        <f t="array" ref="CL307">PRODUCT(CE$2:CE307+1)-1</f>
        <v>2.2910274533208375E-2</v>
      </c>
      <c r="CM307" s="2"/>
      <c r="CN307" s="2">
        <f t="array" ref="CN307">PRODUCT(CG$2:CG307+1)-1</f>
        <v>-3.5031035329018745E-2</v>
      </c>
      <c r="CO307" s="2">
        <f t="array" ref="CO307">PRODUCT(CH$2:CH307+1)-1</f>
        <v>-6.1347389987114309E-2</v>
      </c>
      <c r="CQ307" s="9">
        <f t="shared" si="265"/>
        <v>45076</v>
      </c>
      <c r="CR307" s="72">
        <f t="shared" si="266"/>
        <v>0.10168953130199021</v>
      </c>
      <c r="CS307" s="72">
        <f t="shared" si="267"/>
        <v>8.4257664520322684E-2</v>
      </c>
      <c r="CT307" s="72"/>
      <c r="CU307" s="72">
        <f t="shared" si="268"/>
        <v>2.6316354658095564E-2</v>
      </c>
      <c r="CV307" s="72"/>
      <c r="CW307" s="3">
        <f t="shared" si="269"/>
        <v>45076</v>
      </c>
      <c r="CX307" s="75">
        <f t="shared" si="283"/>
        <v>96.148910288413134</v>
      </c>
      <c r="CY307" s="75">
        <f t="shared" si="284"/>
        <v>93.452280320153136</v>
      </c>
      <c r="CZ307" s="75">
        <f t="shared" si="285"/>
        <v>102.88556893317291</v>
      </c>
      <c r="DA307" s="72">
        <f>(CZ307/MAX($CZ$2:CZ307))-1</f>
        <v>-1.1594343426981624E-3</v>
      </c>
      <c r="DC307" s="3">
        <f t="shared" si="270"/>
        <v>45076</v>
      </c>
      <c r="DD307" s="2">
        <f t="shared" si="271"/>
        <v>-1.3011344294536768E-3</v>
      </c>
      <c r="DE307" s="2">
        <f t="shared" si="272"/>
        <v>2.0631073716977921E-3</v>
      </c>
      <c r="DF307" s="2" t="e">
        <f>NA()</f>
        <v>#N/A</v>
      </c>
      <c r="DG307" s="2">
        <f t="shared" si="273"/>
        <v>-1.1579734909688507E-3</v>
      </c>
      <c r="DH307" s="69"/>
      <c r="DI307" s="3">
        <f t="shared" si="302"/>
        <v>45076</v>
      </c>
      <c r="DJ307" s="2">
        <f t="shared" si="303"/>
        <v>3.5295051732595728E-2</v>
      </c>
      <c r="DK307" s="2">
        <f t="shared" si="304"/>
        <v>3.9138218869757678E-2</v>
      </c>
      <c r="DL307" s="2" t="e">
        <f>NA()</f>
        <v>#N/A</v>
      </c>
      <c r="DM307" s="2">
        <f t="shared" si="305"/>
        <v>1.9114618521671286E-2</v>
      </c>
      <c r="DO307" s="2">
        <f t="shared" si="286"/>
        <v>1.5724560932029497E-2</v>
      </c>
      <c r="DP307" s="72">
        <f t="shared" si="287"/>
        <v>-1.1579734909688507E-3</v>
      </c>
      <c r="DQ307" s="72">
        <v>1.0999999999999999E-2</v>
      </c>
      <c r="DR307" s="72">
        <f t="shared" si="292"/>
        <v>-8.1005176905841656E-4</v>
      </c>
      <c r="DS307" s="2" cm="1">
        <f t="array" ref="DS307">PRODUCT($DR$68:DR307+1)-1</f>
        <v>1.5782711685841999E-2</v>
      </c>
      <c r="DT307" s="2" cm="1">
        <f t="array" ref="DT307">PRODUCT($DP$68:DP307+1)-1</f>
        <v>1.9118056057567445E-2</v>
      </c>
      <c r="DU307" s="72">
        <f>DS307-MAX($DS$68:DS307)</f>
        <v>-8.2350366317940349E-4</v>
      </c>
    </row>
    <row r="308" spans="1:125" x14ac:dyDescent="0.3">
      <c r="A308" s="3" t="e">
        <f t="shared" si="293"/>
        <v>#N/A</v>
      </c>
      <c r="B308" s="47" t="e">
        <f>NA()</f>
        <v>#N/A</v>
      </c>
      <c r="C308" s="2" t="e">
        <f>VLOOKUP(C$1,EMD_Returns!$B:$XFD,MATCH('Headline Attribution'!$B308,EMD_Returns!$8:$8,0)-1,FALSE)/100</f>
        <v>#N/A</v>
      </c>
      <c r="D308" s="2" t="e">
        <f>VLOOKUP(D$1,EMD_Returns!$B:$XFD,MATCH('Headline Attribution'!$B308,EMD_Returns!$8:$8,0)-1,FALSE)/100</f>
        <v>#N/A</v>
      </c>
      <c r="E308" s="2" t="e">
        <f>VLOOKUP(E$1,EMD_Returns!$B:$XFD,MATCH('Headline Attribution'!$B308,EMD_Returns!$8:$8,0)-1,FALSE)/100</f>
        <v>#N/A</v>
      </c>
      <c r="F308" s="2" t="e">
        <f>VLOOKUP(F$1,EMD_Returns!$B:$XFD,MATCH('Headline Attribution'!$B308,EMD_Returns!$8:$8,0)-1,FALSE)/100</f>
        <v>#N/A</v>
      </c>
      <c r="G308" s="2"/>
      <c r="I308" s="9" t="e">
        <f t="shared" si="249"/>
        <v>#N/A</v>
      </c>
      <c r="J308" s="2" t="e">
        <f>VLOOKUP(J$1,EMD_Returns!$B:$XFD,MATCH('Headline Attribution'!$B308,EMD_Returns!$8:$8,0)-1,FALSE)/100</f>
        <v>#N/A</v>
      </c>
      <c r="K308" s="85" t="e">
        <f>VLOOKUP(K$1,EMD_Returns!$B:$XFD,MATCH('Headline Attribution'!$B308,EMD_Returns!$32:$32,0)-1,FALSE)/100</f>
        <v>#N/A</v>
      </c>
      <c r="L308" s="2">
        <f t="shared" si="294"/>
        <v>0</v>
      </c>
      <c r="M308" s="2" t="e">
        <f t="shared" si="295"/>
        <v>#N/A</v>
      </c>
      <c r="N308" s="2" t="e">
        <f t="shared" si="296"/>
        <v>#N/A</v>
      </c>
      <c r="O308" s="2" t="e">
        <f t="array" ref="O308">(PRODUCT($J$2:J308+1))-1</f>
        <v>#N/A</v>
      </c>
      <c r="P308" s="2" t="e">
        <f t="array" ref="P308">(PRODUCT($K$2:K308+1))-1</f>
        <v>#N/A</v>
      </c>
      <c r="Q308" s="69" t="e">
        <f t="shared" si="297"/>
        <v>#N/A</v>
      </c>
      <c r="R308" s="69" t="e">
        <f t="shared" si="298"/>
        <v>#N/A</v>
      </c>
      <c r="T308" s="3" t="e">
        <f t="shared" si="250"/>
        <v>#N/A</v>
      </c>
      <c r="U308" s="70" t="e">
        <f>VLOOKUP(U$1,Market_Values!B:XFD,MATCH('Headline Attribution'!$B308,EMD_Returns!$8:$8,0)-1,FALSE)</f>
        <v>#N/A</v>
      </c>
      <c r="V308" s="70" t="e">
        <f>VLOOKUP(V$1,Market_Values!$B:$XFD,MATCH('Headline Attribution'!$B308,EMD_Returns!$8:$8,0)-1,FALSE)</f>
        <v>#N/A</v>
      </c>
      <c r="W308" s="70" t="e">
        <f>VLOOKUP(W$1,Market_Values!$B:$XFD,MATCH('Headline Attribution'!$B308,EMD_Returns!$8:$8,0)-1,FALSE)</f>
        <v>#N/A</v>
      </c>
      <c r="X308" s="70" t="e">
        <f>VLOOKUP(X$1,Market_Values!$B:$XFD,MATCH('Headline Attribution'!$B308,EMD_Returns!$8:$8,0)-1,FALSE)</f>
        <v>#N/A</v>
      </c>
      <c r="Y308" s="70"/>
      <c r="Z308" s="71"/>
      <c r="AA308" s="3" t="e">
        <f t="shared" si="251"/>
        <v>#N/A</v>
      </c>
      <c r="AB308" s="72" t="e">
        <f t="shared" si="274"/>
        <v>#N/A</v>
      </c>
      <c r="AC308" s="72" t="e">
        <f t="shared" si="275"/>
        <v>#N/A</v>
      </c>
      <c r="AD308" s="72" t="e">
        <f t="shared" si="276"/>
        <v>#N/A</v>
      </c>
      <c r="AE308" s="72" t="e">
        <f t="shared" si="277"/>
        <v>#N/A</v>
      </c>
      <c r="AF308" s="72"/>
      <c r="AG308" s="2"/>
      <c r="AH308" s="9" t="e">
        <f t="shared" si="252"/>
        <v>#N/A</v>
      </c>
      <c r="AI308" s="2" t="e">
        <f t="array" ref="AI308">PRODUCT(AB$2:AB308+1)-1</f>
        <v>#N/A</v>
      </c>
      <c r="AJ308" s="2" t="e">
        <f t="array" ref="AJ308">PRODUCT($AC$2:AC308+1)-1</f>
        <v>#N/A</v>
      </c>
      <c r="AK308" s="2" t="e" cm="1">
        <f t="array" ref="AK308">PRODUCT($AD$119:AD308+1)-1</f>
        <v>#N/A</v>
      </c>
      <c r="AL308" s="2" t="e">
        <f t="array" ref="AL308">PRODUCT(AE$2:AE308+1)-1</f>
        <v>#N/A</v>
      </c>
      <c r="AM308" s="2"/>
      <c r="AN308" s="2"/>
      <c r="AO308" s="3" t="e">
        <f t="shared" si="253"/>
        <v>#N/A</v>
      </c>
      <c r="AP308" s="2" t="e">
        <f t="shared" si="278"/>
        <v>#N/A</v>
      </c>
      <c r="AQ308" s="2">
        <f t="shared" si="254"/>
        <v>0</v>
      </c>
      <c r="AR308" s="2" t="e">
        <f t="shared" si="279"/>
        <v>#N/A</v>
      </c>
      <c r="AS308" s="2" t="e">
        <f t="shared" si="299"/>
        <v>#N/A</v>
      </c>
      <c r="AT308" s="2" t="e">
        <f t="array" ref="AT308">PRODUCT($AP$2:AP308+1)-1</f>
        <v>#N/A</v>
      </c>
      <c r="AU308" s="2" t="e">
        <f t="shared" si="255"/>
        <v>#N/A</v>
      </c>
      <c r="AV308" s="69" t="e">
        <f t="shared" si="300"/>
        <v>#N/A</v>
      </c>
      <c r="AW308" s="69" t="e">
        <f t="shared" si="256"/>
        <v>#N/A</v>
      </c>
      <c r="AX308" s="2"/>
      <c r="AY308" s="2" t="e">
        <f t="shared" si="288"/>
        <v>#N/A</v>
      </c>
      <c r="AZ308" s="2" t="e">
        <f t="shared" si="289"/>
        <v>#N/A</v>
      </c>
      <c r="BA308" s="2" t="e">
        <f t="shared" si="301"/>
        <v>#N/A</v>
      </c>
      <c r="BB308" s="2" t="e">
        <f t="shared" si="290"/>
        <v>#N/A</v>
      </c>
      <c r="BC308" s="2"/>
      <c r="BD308" s="78" t="e">
        <f t="shared" si="257"/>
        <v>#N/A</v>
      </c>
      <c r="BE308" s="2" t="e">
        <f t="shared" si="291"/>
        <v>#N/A</v>
      </c>
      <c r="BF308" s="72" t="e">
        <f t="shared" si="280"/>
        <v>#N/A</v>
      </c>
      <c r="BG308" s="2" t="e" cm="1">
        <f t="array" ref="BG308">(PRODUCT(BF$2:BF308+1))-1</f>
        <v>#N/A</v>
      </c>
      <c r="BH308" s="72" t="e">
        <f t="shared" si="281"/>
        <v>#N/A</v>
      </c>
      <c r="BI308" s="73" t="e">
        <f t="shared" si="282"/>
        <v>#N/A</v>
      </c>
      <c r="BJ308" s="74" t="e">
        <f>SUM($BI$2:BI308)</f>
        <v>#N/A</v>
      </c>
      <c r="BK308" s="72" t="e">
        <f t="shared" si="258"/>
        <v>#N/A</v>
      </c>
      <c r="BL308" s="2" t="e">
        <f>SUM($BK$2:BK308)</f>
        <v>#N/A</v>
      </c>
      <c r="BM308" s="2"/>
      <c r="BN308" s="79" t="e">
        <f t="shared" si="259"/>
        <v>#N/A</v>
      </c>
      <c r="BO308" s="2" t="e">
        <f t="array" ref="BO308">(PRODUCT(AB$2:AB308+1)-1)-(PRODUCT($K$2:$K308+1)-1)</f>
        <v>#N/A</v>
      </c>
      <c r="BP308" s="2" t="e">
        <f t="array" ref="BP308">AJ308-(PRODUCT($K$2:K308+1)-1)</f>
        <v>#N/A</v>
      </c>
      <c r="BQ308" s="2" t="e" cm="1">
        <f t="array" ref="BQ308">AK308-(PRODUCT($L$2:L308+1)-1)</f>
        <v>#N/A</v>
      </c>
      <c r="BR308" s="2" t="e">
        <f t="array" ref="BR308">(PRODUCT(AE$2:AE308+1)-1)-(PRODUCT($K$2:$K308+1)-1)</f>
        <v>#N/A</v>
      </c>
      <c r="BS308" s="2"/>
      <c r="BT308" s="3" t="e">
        <f t="shared" si="260"/>
        <v>#N/A</v>
      </c>
      <c r="BU308" s="2" t="e">
        <f t="shared" si="261"/>
        <v>#N/A</v>
      </c>
      <c r="BV308" s="2" t="e">
        <f t="shared" si="262"/>
        <v>#N/A</v>
      </c>
      <c r="BW308" s="2" t="e" cm="1">
        <f t="array" ref="BW308">PRODUCT($BU$2:BU308+1)-1</f>
        <v>#N/A</v>
      </c>
      <c r="BX308" s="2" t="e">
        <f t="array" ref="BX308">BW308-(PRODUCT($K$2:K308+1)-1)</f>
        <v>#N/A</v>
      </c>
      <c r="BY308" s="2" t="e">
        <f t="shared" si="263"/>
        <v>#N/A</v>
      </c>
      <c r="BZ308" s="2"/>
      <c r="CC308" s="3">
        <v>45077</v>
      </c>
      <c r="CD308" s="2">
        <v>-1.1866516037489701E-2</v>
      </c>
      <c r="CE308" s="2">
        <v>-1.2179179436987399E-2</v>
      </c>
      <c r="CF308" s="2" t="e">
        <f>NA()</f>
        <v>#N/A</v>
      </c>
      <c r="CG308" s="2">
        <v>-7.2599924526249877E-3</v>
      </c>
      <c r="CH308" s="2">
        <v>-7.1921861384592889E-3</v>
      </c>
      <c r="CJ308" s="9">
        <f t="shared" si="264"/>
        <v>45077</v>
      </c>
      <c r="CK308" s="2">
        <f t="array" ref="CK308">PRODUCT(CD$2:CD308+1)-1</f>
        <v>2.799690461048665E-2</v>
      </c>
      <c r="CL308" s="2">
        <f t="array" ref="CL308">PRODUCT(CE$2:CE308+1)-1</f>
        <v>1.0452066751730271E-2</v>
      </c>
      <c r="CM308" s="2"/>
      <c r="CN308" s="2">
        <f t="array" ref="CN308">PRODUCT(CG$2:CG308+1)-1</f>
        <v>-4.2036702729547404E-2</v>
      </c>
      <c r="CO308" s="2">
        <f t="array" ref="CO308">PRODUCT(CH$2:CH308+1)-1</f>
        <v>-6.8098354277677631E-2</v>
      </c>
      <c r="CQ308" s="9">
        <f t="shared" si="265"/>
        <v>45077</v>
      </c>
      <c r="CR308" s="72">
        <f t="shared" si="266"/>
        <v>9.6095258888164281E-2</v>
      </c>
      <c r="CS308" s="72">
        <f t="shared" si="267"/>
        <v>7.8550421029407902E-2</v>
      </c>
      <c r="CT308" s="72"/>
      <c r="CU308" s="72">
        <f t="shared" si="268"/>
        <v>2.6061651548130227E-2</v>
      </c>
      <c r="CV308" s="72"/>
      <c r="CW308" s="3">
        <f t="shared" si="269"/>
        <v>45077</v>
      </c>
      <c r="CX308" s="75">
        <f t="shared" si="283"/>
        <v>95.450869925391132</v>
      </c>
      <c r="CY308" s="75">
        <f t="shared" si="284"/>
        <v>92.780154125027124</v>
      </c>
      <c r="CZ308" s="75">
        <f t="shared" si="285"/>
        <v>102.87854210369713</v>
      </c>
      <c r="DA308" s="72">
        <f>(CZ308/MAX($CZ$2:CZ308))-1</f>
        <v>-1.2276526788665976E-3</v>
      </c>
      <c r="DC308" s="3">
        <f t="shared" si="270"/>
        <v>45077</v>
      </c>
      <c r="DD308" s="2">
        <f t="shared" si="271"/>
        <v>-4.6743298990304123E-3</v>
      </c>
      <c r="DE308" s="2">
        <f t="shared" si="272"/>
        <v>-4.9869932985281105E-3</v>
      </c>
      <c r="DF308" s="2" t="e">
        <f>NA()</f>
        <v>#N/A</v>
      </c>
      <c r="DG308" s="2">
        <f t="shared" si="273"/>
        <v>-6.7806314165698781E-5</v>
      </c>
      <c r="DH308" s="69"/>
      <c r="DI308" s="3">
        <f t="shared" si="302"/>
        <v>45077</v>
      </c>
      <c r="DJ308" s="2">
        <f t="shared" si="303"/>
        <v>3.9815142699377838E-2</v>
      </c>
      <c r="DK308" s="2">
        <f t="shared" si="304"/>
        <v>4.1451740994583243E-2</v>
      </c>
      <c r="DL308" s="2" t="e">
        <f>NA()</f>
        <v>#N/A</v>
      </c>
      <c r="DM308" s="2">
        <f t="shared" si="305"/>
        <v>1.7405375993806805E-2</v>
      </c>
      <c r="DO308" s="2">
        <f t="shared" si="286"/>
        <v>1.5724211041478846E-2</v>
      </c>
      <c r="DP308" s="72">
        <f t="shared" si="287"/>
        <v>-6.7806314165698781E-5</v>
      </c>
      <c r="DQ308" s="72">
        <v>1.0999999999999999E-2</v>
      </c>
      <c r="DR308" s="72">
        <f t="shared" si="292"/>
        <v>-4.743445975477942E-5</v>
      </c>
      <c r="DS308" s="2" cm="1">
        <f t="array" ref="DS308">PRODUCT($DR$68:DR308+1)-1</f>
        <v>1.5734528581685003E-2</v>
      </c>
      <c r="DT308" s="2" cm="1">
        <f t="array" ref="DT308">PRODUCT($DP$68:DP308+1)-1</f>
        <v>1.9048953418486558E-2</v>
      </c>
      <c r="DU308" s="72">
        <f>DS308-MAX($DS$68:DS308)</f>
        <v>-8.7168676733639927E-4</v>
      </c>
    </row>
    <row r="309" spans="1:125" x14ac:dyDescent="0.3">
      <c r="A309" s="3" t="e">
        <f t="shared" si="293"/>
        <v>#N/A</v>
      </c>
      <c r="B309" s="47" t="e">
        <f>NA()</f>
        <v>#N/A</v>
      </c>
      <c r="C309" s="2" t="e">
        <f>VLOOKUP(C$1,EMD_Returns!$B:$XFD,MATCH('Headline Attribution'!$B309,EMD_Returns!$8:$8,0)-1,FALSE)/100</f>
        <v>#N/A</v>
      </c>
      <c r="D309" s="2" t="e">
        <f>VLOOKUP(D$1,EMD_Returns!$B:$XFD,MATCH('Headline Attribution'!$B309,EMD_Returns!$8:$8,0)-1,FALSE)/100</f>
        <v>#N/A</v>
      </c>
      <c r="E309" s="2" t="e">
        <f>VLOOKUP(E$1,EMD_Returns!$B:$XFD,MATCH('Headline Attribution'!$B309,EMD_Returns!$8:$8,0)-1,FALSE)/100</f>
        <v>#N/A</v>
      </c>
      <c r="F309" s="2" t="e">
        <f>VLOOKUP(F$1,EMD_Returns!$B:$XFD,MATCH('Headline Attribution'!$B309,EMD_Returns!$8:$8,0)-1,FALSE)/100</f>
        <v>#N/A</v>
      </c>
      <c r="G309" s="2"/>
      <c r="I309" s="9" t="e">
        <f t="shared" si="249"/>
        <v>#N/A</v>
      </c>
      <c r="J309" s="2" t="e">
        <f>VLOOKUP(J$1,EMD_Returns!$B:$XFD,MATCH('Headline Attribution'!$B309,EMD_Returns!$8:$8,0)-1,FALSE)/100</f>
        <v>#N/A</v>
      </c>
      <c r="K309" s="85" t="e">
        <f>VLOOKUP(K$1,EMD_Returns!$B:$XFD,MATCH('Headline Attribution'!$B309,EMD_Returns!$32:$32,0)-1,FALSE)/100</f>
        <v>#N/A</v>
      </c>
      <c r="L309" s="2">
        <f t="shared" si="294"/>
        <v>0</v>
      </c>
      <c r="M309" s="2" t="e">
        <f t="shared" si="295"/>
        <v>#N/A</v>
      </c>
      <c r="N309" s="2" t="e">
        <f t="shared" si="296"/>
        <v>#N/A</v>
      </c>
      <c r="O309" s="2" t="e">
        <f t="array" ref="O309">(PRODUCT($J$2:J309+1))-1</f>
        <v>#N/A</v>
      </c>
      <c r="P309" s="2" t="e">
        <f t="array" ref="P309">(PRODUCT($K$2:K309+1))-1</f>
        <v>#N/A</v>
      </c>
      <c r="Q309" s="69" t="e">
        <f t="shared" si="297"/>
        <v>#N/A</v>
      </c>
      <c r="R309" s="69" t="e">
        <f t="shared" si="298"/>
        <v>#N/A</v>
      </c>
      <c r="T309" s="3" t="e">
        <f t="shared" si="250"/>
        <v>#N/A</v>
      </c>
      <c r="U309" s="70" t="e">
        <f>VLOOKUP(U$1,Market_Values!B:XFD,MATCH('Headline Attribution'!$B309,EMD_Returns!$8:$8,0)-1,FALSE)</f>
        <v>#N/A</v>
      </c>
      <c r="V309" s="70" t="e">
        <f>VLOOKUP(V$1,Market_Values!$B:$XFD,MATCH('Headline Attribution'!$B309,EMD_Returns!$8:$8,0)-1,FALSE)</f>
        <v>#N/A</v>
      </c>
      <c r="W309" s="70" t="e">
        <f>VLOOKUP(W$1,Market_Values!$B:$XFD,MATCH('Headline Attribution'!$B309,EMD_Returns!$8:$8,0)-1,FALSE)</f>
        <v>#N/A</v>
      </c>
      <c r="X309" s="70" t="e">
        <f>VLOOKUP(X$1,Market_Values!$B:$XFD,MATCH('Headline Attribution'!$B309,EMD_Returns!$8:$8,0)-1,FALSE)</f>
        <v>#N/A</v>
      </c>
      <c r="Y309" s="70"/>
      <c r="Z309" s="71"/>
      <c r="AA309" s="3" t="e">
        <f t="shared" si="251"/>
        <v>#N/A</v>
      </c>
      <c r="AB309" s="72" t="e">
        <f t="shared" si="274"/>
        <v>#N/A</v>
      </c>
      <c r="AC309" s="72" t="e">
        <f t="shared" si="275"/>
        <v>#N/A</v>
      </c>
      <c r="AD309" s="72" t="e">
        <f t="shared" si="276"/>
        <v>#N/A</v>
      </c>
      <c r="AE309" s="72" t="e">
        <f t="shared" si="277"/>
        <v>#N/A</v>
      </c>
      <c r="AF309" s="72"/>
      <c r="AG309" s="2"/>
      <c r="AH309" s="9" t="e">
        <f t="shared" si="252"/>
        <v>#N/A</v>
      </c>
      <c r="AI309" s="2" t="e">
        <f t="array" ref="AI309">PRODUCT(AB$2:AB309+1)-1</f>
        <v>#N/A</v>
      </c>
      <c r="AJ309" s="2" t="e">
        <f t="array" ref="AJ309">PRODUCT($AC$2:AC309+1)-1</f>
        <v>#N/A</v>
      </c>
      <c r="AK309" s="2" t="e" cm="1">
        <f t="array" ref="AK309">PRODUCT($AD$119:AD309+1)-1</f>
        <v>#N/A</v>
      </c>
      <c r="AL309" s="2" t="e">
        <f t="array" ref="AL309">PRODUCT(AE$2:AE309+1)-1</f>
        <v>#N/A</v>
      </c>
      <c r="AM309" s="2"/>
      <c r="AN309" s="2"/>
      <c r="AO309" s="3" t="e">
        <f t="shared" si="253"/>
        <v>#N/A</v>
      </c>
      <c r="AP309" s="2" t="e">
        <f t="shared" si="278"/>
        <v>#N/A</v>
      </c>
      <c r="AQ309" s="2">
        <f t="shared" si="254"/>
        <v>0</v>
      </c>
      <c r="AR309" s="2" t="e">
        <f t="shared" si="279"/>
        <v>#N/A</v>
      </c>
      <c r="AS309" s="2" t="e">
        <f t="shared" si="299"/>
        <v>#N/A</v>
      </c>
      <c r="AT309" s="2" t="e">
        <f t="array" ref="AT309">PRODUCT($AP$2:AP309+1)-1</f>
        <v>#N/A</v>
      </c>
      <c r="AU309" s="2" t="e">
        <f t="shared" si="255"/>
        <v>#N/A</v>
      </c>
      <c r="AV309" s="69" t="e">
        <f t="shared" si="300"/>
        <v>#N/A</v>
      </c>
      <c r="AW309" s="69" t="e">
        <f t="shared" si="256"/>
        <v>#N/A</v>
      </c>
      <c r="AX309" s="2"/>
      <c r="AY309" s="2" t="e">
        <f t="shared" si="288"/>
        <v>#N/A</v>
      </c>
      <c r="AZ309" s="2" t="e">
        <f t="shared" si="289"/>
        <v>#N/A</v>
      </c>
      <c r="BA309" s="2" t="e">
        <f t="shared" si="301"/>
        <v>#N/A</v>
      </c>
      <c r="BB309" s="2" t="e">
        <f t="shared" si="290"/>
        <v>#N/A</v>
      </c>
      <c r="BC309" s="2"/>
      <c r="BD309" s="78" t="e">
        <f t="shared" si="257"/>
        <v>#N/A</v>
      </c>
      <c r="BE309" s="2" t="e">
        <f t="shared" si="291"/>
        <v>#N/A</v>
      </c>
      <c r="BF309" s="72" t="e">
        <f t="shared" si="280"/>
        <v>#N/A</v>
      </c>
      <c r="BG309" s="2" t="e" cm="1">
        <f t="array" ref="BG309">(PRODUCT(BF$2:BF309+1))-1</f>
        <v>#N/A</v>
      </c>
      <c r="BH309" s="72" t="e">
        <f t="shared" si="281"/>
        <v>#N/A</v>
      </c>
      <c r="BI309" s="73" t="e">
        <f t="shared" si="282"/>
        <v>#N/A</v>
      </c>
      <c r="BJ309" s="74" t="e">
        <f>SUM($BI$2:BI309)</f>
        <v>#N/A</v>
      </c>
      <c r="BK309" s="72" t="e">
        <f t="shared" si="258"/>
        <v>#N/A</v>
      </c>
      <c r="BL309" s="2" t="e">
        <f>SUM($BK$2:BK309)</f>
        <v>#N/A</v>
      </c>
      <c r="BM309" s="2"/>
      <c r="BN309" s="79" t="e">
        <f t="shared" si="259"/>
        <v>#N/A</v>
      </c>
      <c r="BO309" s="2" t="e">
        <f t="array" ref="BO309">(PRODUCT(AB$2:AB309+1)-1)-(PRODUCT($K$2:$K309+1)-1)</f>
        <v>#N/A</v>
      </c>
      <c r="BP309" s="2" t="e">
        <f t="array" ref="BP309">AJ309-(PRODUCT($K$2:K309+1)-1)</f>
        <v>#N/A</v>
      </c>
      <c r="BQ309" s="2" t="e" cm="1">
        <f t="array" ref="BQ309">AK309-(PRODUCT($L$2:L309+1)-1)</f>
        <v>#N/A</v>
      </c>
      <c r="BR309" s="2" t="e">
        <f t="array" ref="BR309">(PRODUCT(AE$2:AE309+1)-1)-(PRODUCT($K$2:$K309+1)-1)</f>
        <v>#N/A</v>
      </c>
      <c r="BS309" s="2"/>
      <c r="BT309" s="3" t="e">
        <f t="shared" si="260"/>
        <v>#N/A</v>
      </c>
      <c r="BU309" s="2" t="e">
        <f t="shared" si="261"/>
        <v>#N/A</v>
      </c>
      <c r="BV309" s="2" t="e">
        <f t="shared" si="262"/>
        <v>#N/A</v>
      </c>
      <c r="BW309" s="2" t="e" cm="1">
        <f t="array" ref="BW309">PRODUCT($BU$2:BU309+1)-1</f>
        <v>#N/A</v>
      </c>
      <c r="BX309" s="2" t="e">
        <f t="array" ref="BX309">BW309-(PRODUCT($K$2:K309+1)-1)</f>
        <v>#N/A</v>
      </c>
      <c r="BY309" s="2" t="e">
        <f t="shared" si="263"/>
        <v>#N/A</v>
      </c>
      <c r="BZ309" s="2"/>
      <c r="CC309" s="3">
        <v>45078</v>
      </c>
      <c r="CD309" s="2">
        <v>5.55778627107584E-3</v>
      </c>
      <c r="CE309" s="2">
        <v>6.4381607072825399E-3</v>
      </c>
      <c r="CF309" s="2" t="e">
        <f>NA()</f>
        <v>#N/A</v>
      </c>
      <c r="CG309" s="2">
        <v>4.5043700561963104E-3</v>
      </c>
      <c r="CH309" s="2">
        <v>5.6657409348144228E-3</v>
      </c>
      <c r="CJ309" s="9">
        <f t="shared" si="264"/>
        <v>45078</v>
      </c>
      <c r="CK309" s="2">
        <f t="array" ref="CK309">PRODUCT(CD$2:CD309+1)-1</f>
        <v>3.3710291693639372E-2</v>
      </c>
      <c r="CL309" s="2">
        <f t="array" ref="CL309">PRODUCT(CE$2:CE309+1)-1</f>
        <v>1.6957519544483768E-2</v>
      </c>
      <c r="CM309" s="2"/>
      <c r="CN309" s="2">
        <f t="array" ref="CN309">PRODUCT(CG$2:CG309+1)-1</f>
        <v>-3.7721681538387175E-2</v>
      </c>
      <c r="CO309" s="2">
        <f t="array" ref="CO309">PRODUCT(CH$2:CH309+1)-1</f>
        <v>-6.2818440976287748E-2</v>
      </c>
      <c r="CQ309" s="9">
        <f t="shared" si="265"/>
        <v>45078</v>
      </c>
      <c r="CR309" s="72">
        <f t="shared" si="266"/>
        <v>9.652873266992712E-2</v>
      </c>
      <c r="CS309" s="72">
        <f t="shared" si="267"/>
        <v>7.9775960520771516E-2</v>
      </c>
      <c r="CT309" s="72"/>
      <c r="CU309" s="72">
        <f t="shared" si="268"/>
        <v>2.5096759437900573E-2</v>
      </c>
      <c r="CV309" s="72"/>
      <c r="CW309" s="3">
        <f t="shared" si="269"/>
        <v>45078</v>
      </c>
      <c r="CX309" s="75">
        <f t="shared" si="283"/>
        <v>95.880815965720956</v>
      </c>
      <c r="CY309" s="75">
        <f t="shared" si="284"/>
        <v>93.305822442191683</v>
      </c>
      <c r="CZ309" s="75">
        <f t="shared" si="285"/>
        <v>102.75973509062055</v>
      </c>
      <c r="DA309" s="72">
        <f>(CZ309/MAX($CZ$2:CZ309))-1</f>
        <v>-2.3810628740568163E-3</v>
      </c>
      <c r="DC309" s="3">
        <f t="shared" si="270"/>
        <v>45078</v>
      </c>
      <c r="DD309" s="2">
        <f t="shared" si="271"/>
        <v>-1.0795466373858271E-4</v>
      </c>
      <c r="DE309" s="2">
        <f t="shared" si="272"/>
        <v>7.7241977246811713E-4</v>
      </c>
      <c r="DF309" s="2" t="e">
        <f>NA()</f>
        <v>#N/A</v>
      </c>
      <c r="DG309" s="2">
        <f t="shared" si="273"/>
        <v>-1.1613708786181124E-3</v>
      </c>
      <c r="DH309" s="69"/>
      <c r="DI309" s="3">
        <f t="shared" si="302"/>
        <v>45078</v>
      </c>
      <c r="DJ309" s="2">
        <f t="shared" si="303"/>
        <v>3.9009831039842457E-2</v>
      </c>
      <c r="DK309" s="2">
        <f t="shared" si="304"/>
        <v>4.0560422748016557E-2</v>
      </c>
      <c r="DL309" s="2" t="e">
        <f>NA()</f>
        <v>#N/A</v>
      </c>
      <c r="DM309" s="2">
        <f t="shared" si="305"/>
        <v>1.8054239306186944E-2</v>
      </c>
      <c r="DO309" s="2">
        <f t="shared" si="286"/>
        <v>1.5918757826553689E-2</v>
      </c>
      <c r="DP309" s="72">
        <f t="shared" si="287"/>
        <v>-1.1613708786181124E-3</v>
      </c>
      <c r="DQ309" s="72">
        <v>1.0999999999999999E-2</v>
      </c>
      <c r="DR309" s="72">
        <f t="shared" si="292"/>
        <v>-8.025173700104564E-4</v>
      </c>
      <c r="DS309" s="2" cm="1">
        <f t="array" ref="DS309">PRODUCT($DR$68:DR309+1)-1</f>
        <v>1.4919383979178802E-2</v>
      </c>
      <c r="DT309" s="2" cm="1">
        <f t="array" ref="DT309">PRODUCT($DP$68:DP309+1)-1</f>
        <v>1.7865459640100001E-2</v>
      </c>
      <c r="DU309" s="72">
        <f>DS309-MAX($DS$68:DS309)</f>
        <v>-1.6868313698426007E-3</v>
      </c>
    </row>
    <row r="310" spans="1:125" x14ac:dyDescent="0.3">
      <c r="A310" s="3" t="e">
        <f t="shared" si="293"/>
        <v>#N/A</v>
      </c>
      <c r="B310" s="47" t="e">
        <f>NA()</f>
        <v>#N/A</v>
      </c>
      <c r="C310" s="2" t="e">
        <f>VLOOKUP(C$1,EMD_Returns!$B:$XFD,MATCH('Headline Attribution'!$B310,EMD_Returns!$8:$8,0)-1,FALSE)/100</f>
        <v>#N/A</v>
      </c>
      <c r="D310" s="2" t="e">
        <f>VLOOKUP(D$1,EMD_Returns!$B:$XFD,MATCH('Headline Attribution'!$B310,EMD_Returns!$8:$8,0)-1,FALSE)/100</f>
        <v>#N/A</v>
      </c>
      <c r="E310" s="2" t="e">
        <f>VLOOKUP(E$1,EMD_Returns!$B:$XFD,MATCH('Headline Attribution'!$B310,EMD_Returns!$8:$8,0)-1,FALSE)/100</f>
        <v>#N/A</v>
      </c>
      <c r="F310" s="2" t="e">
        <f>VLOOKUP(F$1,EMD_Returns!$B:$XFD,MATCH('Headline Attribution'!$B310,EMD_Returns!$8:$8,0)-1,FALSE)/100</f>
        <v>#N/A</v>
      </c>
      <c r="G310" s="2"/>
      <c r="I310" s="9" t="e">
        <f t="shared" si="249"/>
        <v>#N/A</v>
      </c>
      <c r="J310" s="2" t="e">
        <f>VLOOKUP(J$1,EMD_Returns!$B:$XFD,MATCH('Headline Attribution'!$B310,EMD_Returns!$8:$8,0)-1,FALSE)/100</f>
        <v>#N/A</v>
      </c>
      <c r="K310" s="85" t="e">
        <f>VLOOKUP(K$1,EMD_Returns!$B:$XFD,MATCH('Headline Attribution'!$B310,EMD_Returns!$32:$32,0)-1,FALSE)/100</f>
        <v>#N/A</v>
      </c>
      <c r="L310" s="2">
        <f t="shared" si="294"/>
        <v>0</v>
      </c>
      <c r="M310" s="2" t="e">
        <f t="shared" si="295"/>
        <v>#N/A</v>
      </c>
      <c r="N310" s="2" t="e">
        <f t="shared" si="296"/>
        <v>#N/A</v>
      </c>
      <c r="O310" s="2" t="e">
        <f t="array" ref="O310">(PRODUCT($J$2:J310+1))-1</f>
        <v>#N/A</v>
      </c>
      <c r="P310" s="2" t="e">
        <f t="array" ref="P310">(PRODUCT($K$2:K310+1))-1</f>
        <v>#N/A</v>
      </c>
      <c r="Q310" s="69" t="e">
        <f t="shared" si="297"/>
        <v>#N/A</v>
      </c>
      <c r="R310" s="69" t="e">
        <f t="shared" si="298"/>
        <v>#N/A</v>
      </c>
      <c r="T310" s="3" t="e">
        <f t="shared" si="250"/>
        <v>#N/A</v>
      </c>
      <c r="U310" s="70" t="e">
        <f>VLOOKUP(U$1,Market_Values!B:XFD,MATCH('Headline Attribution'!$B310,EMD_Returns!$8:$8,0)-1,FALSE)</f>
        <v>#N/A</v>
      </c>
      <c r="V310" s="70" t="e">
        <f>VLOOKUP(V$1,Market_Values!$B:$XFD,MATCH('Headline Attribution'!$B310,EMD_Returns!$8:$8,0)-1,FALSE)</f>
        <v>#N/A</v>
      </c>
      <c r="W310" s="70" t="e">
        <f>VLOOKUP(W$1,Market_Values!$B:$XFD,MATCH('Headline Attribution'!$B310,EMD_Returns!$8:$8,0)-1,FALSE)</f>
        <v>#N/A</v>
      </c>
      <c r="X310" s="70" t="e">
        <f>VLOOKUP(X$1,Market_Values!$B:$XFD,MATCH('Headline Attribution'!$B310,EMD_Returns!$8:$8,0)-1,FALSE)</f>
        <v>#N/A</v>
      </c>
      <c r="Y310" s="70"/>
      <c r="Z310" s="71"/>
      <c r="AA310" s="3" t="e">
        <f t="shared" si="251"/>
        <v>#N/A</v>
      </c>
      <c r="AB310" s="72" t="e">
        <f t="shared" si="274"/>
        <v>#N/A</v>
      </c>
      <c r="AC310" s="72" t="e">
        <f t="shared" si="275"/>
        <v>#N/A</v>
      </c>
      <c r="AD310" s="72" t="e">
        <f t="shared" si="276"/>
        <v>#N/A</v>
      </c>
      <c r="AE310" s="72" t="e">
        <f t="shared" si="277"/>
        <v>#N/A</v>
      </c>
      <c r="AF310" s="72"/>
      <c r="AG310" s="2"/>
      <c r="AH310" s="9" t="e">
        <f t="shared" si="252"/>
        <v>#N/A</v>
      </c>
      <c r="AI310" s="2" t="e">
        <f t="array" ref="AI310">PRODUCT(AB$2:AB310+1)-1</f>
        <v>#N/A</v>
      </c>
      <c r="AJ310" s="2" t="e">
        <f t="array" ref="AJ310">PRODUCT($AC$2:AC310+1)-1</f>
        <v>#N/A</v>
      </c>
      <c r="AK310" s="2" t="e" cm="1">
        <f t="array" ref="AK310">PRODUCT($AD$119:AD310+1)-1</f>
        <v>#N/A</v>
      </c>
      <c r="AL310" s="2" t="e">
        <f t="array" ref="AL310">PRODUCT(AE$2:AE310+1)-1</f>
        <v>#N/A</v>
      </c>
      <c r="AM310" s="2"/>
      <c r="AN310" s="2"/>
      <c r="AO310" s="3" t="e">
        <f t="shared" si="253"/>
        <v>#N/A</v>
      </c>
      <c r="AP310" s="2" t="e">
        <f t="shared" si="278"/>
        <v>#N/A</v>
      </c>
      <c r="AQ310" s="2">
        <f t="shared" si="254"/>
        <v>0</v>
      </c>
      <c r="AR310" s="2" t="e">
        <f t="shared" si="279"/>
        <v>#N/A</v>
      </c>
      <c r="AS310" s="2" t="e">
        <f t="shared" si="299"/>
        <v>#N/A</v>
      </c>
      <c r="AT310" s="2" t="e">
        <f t="array" ref="AT310">PRODUCT($AP$2:AP310+1)-1</f>
        <v>#N/A</v>
      </c>
      <c r="AU310" s="2" t="e">
        <f t="shared" si="255"/>
        <v>#N/A</v>
      </c>
      <c r="AV310" s="69" t="e">
        <f t="shared" si="300"/>
        <v>#N/A</v>
      </c>
      <c r="AW310" s="69" t="e">
        <f t="shared" si="256"/>
        <v>#N/A</v>
      </c>
      <c r="AX310" s="2"/>
      <c r="AY310" s="2" t="e">
        <f t="shared" si="288"/>
        <v>#N/A</v>
      </c>
      <c r="AZ310" s="2" t="e">
        <f t="shared" si="289"/>
        <v>#N/A</v>
      </c>
      <c r="BA310" s="2" t="e">
        <f t="shared" si="301"/>
        <v>#N/A</v>
      </c>
      <c r="BB310" s="2" t="e">
        <f t="shared" si="290"/>
        <v>#N/A</v>
      </c>
      <c r="BC310" s="2"/>
      <c r="BD310" s="78" t="e">
        <f t="shared" si="257"/>
        <v>#N/A</v>
      </c>
      <c r="BE310" s="2" t="e">
        <f t="shared" si="291"/>
        <v>#N/A</v>
      </c>
      <c r="BF310" s="72" t="e">
        <f t="shared" si="280"/>
        <v>#N/A</v>
      </c>
      <c r="BG310" s="2" t="e" cm="1">
        <f t="array" ref="BG310">(PRODUCT(BF$2:BF310+1))-1</f>
        <v>#N/A</v>
      </c>
      <c r="BH310" s="72" t="e">
        <f t="shared" si="281"/>
        <v>#N/A</v>
      </c>
      <c r="BI310" s="73" t="e">
        <f t="shared" si="282"/>
        <v>#N/A</v>
      </c>
      <c r="BJ310" s="74" t="e">
        <f>SUM($BI$2:BI310)</f>
        <v>#N/A</v>
      </c>
      <c r="BK310" s="72" t="e">
        <f t="shared" si="258"/>
        <v>#N/A</v>
      </c>
      <c r="BL310" s="2" t="e">
        <f>SUM($BK$2:BK310)</f>
        <v>#N/A</v>
      </c>
      <c r="BM310" s="2"/>
      <c r="BN310" s="79" t="e">
        <f t="shared" si="259"/>
        <v>#N/A</v>
      </c>
      <c r="BO310" s="2" t="e">
        <f t="array" ref="BO310">(PRODUCT(AB$2:AB310+1)-1)-(PRODUCT($K$2:$K310+1)-1)</f>
        <v>#N/A</v>
      </c>
      <c r="BP310" s="2" t="e">
        <f t="array" ref="BP310">AJ310-(PRODUCT($K$2:K310+1)-1)</f>
        <v>#N/A</v>
      </c>
      <c r="BQ310" s="2" t="e" cm="1">
        <f t="array" ref="BQ310">AK310-(PRODUCT($L$2:L310+1)-1)</f>
        <v>#N/A</v>
      </c>
      <c r="BR310" s="2" t="e">
        <f t="array" ref="BR310">(PRODUCT(AE$2:AE310+1)-1)-(PRODUCT($K$2:$K310+1)-1)</f>
        <v>#N/A</v>
      </c>
      <c r="BS310" s="2"/>
      <c r="BT310" s="3" t="e">
        <f t="shared" si="260"/>
        <v>#N/A</v>
      </c>
      <c r="BU310" s="2" t="e">
        <f t="shared" si="261"/>
        <v>#N/A</v>
      </c>
      <c r="BV310" s="2" t="e">
        <f t="shared" si="262"/>
        <v>#N/A</v>
      </c>
      <c r="BW310" s="2" t="e" cm="1">
        <f t="array" ref="BW310">PRODUCT($BU$2:BU310+1)-1</f>
        <v>#N/A</v>
      </c>
      <c r="BX310" s="2" t="e">
        <f t="array" ref="BX310">BW310-(PRODUCT($K$2:K310+1)-1)</f>
        <v>#N/A</v>
      </c>
      <c r="BY310" s="2" t="e">
        <f t="shared" si="263"/>
        <v>#N/A</v>
      </c>
      <c r="BZ310" s="2"/>
      <c r="CC310" s="3">
        <v>45079</v>
      </c>
      <c r="CD310" s="2">
        <v>1.6203639016121499E-2</v>
      </c>
      <c r="CE310" s="2">
        <v>1.96361285442181E-2</v>
      </c>
      <c r="CF310" s="2" t="e">
        <f>NA()</f>
        <v>#N/A</v>
      </c>
      <c r="CG310" s="2">
        <v>1.6822227320342584E-2</v>
      </c>
      <c r="CH310" s="2">
        <v>1.6686531585220488E-2</v>
      </c>
      <c r="CJ310" s="9">
        <f t="shared" si="264"/>
        <v>45079</v>
      </c>
      <c r="CK310" s="2">
        <f t="array" ref="CK310">PRODUCT(CD$2:CD310+1)-1</f>
        <v>5.0460160107492769E-2</v>
      </c>
      <c r="CL310" s="2">
        <f t="array" ref="CL310">PRODUCT(CE$2:CE310+1)-1</f>
        <v>3.6926628122268434E-2</v>
      </c>
      <c r="CM310" s="2"/>
      <c r="CN310" s="2">
        <f t="array" ref="CN310">PRODUCT(CG$2:CG310+1)-1</f>
        <v>-2.1534016919788845E-2</v>
      </c>
      <c r="CO310" s="2">
        <f t="array" ref="CO310">PRODUCT(CH$2:CH310+1)-1</f>
        <v>-4.7180131290552429E-2</v>
      </c>
      <c r="CQ310" s="9">
        <f t="shared" si="265"/>
        <v>45079</v>
      </c>
      <c r="CR310" s="72">
        <f t="shared" si="266"/>
        <v>9.7640291398045198E-2</v>
      </c>
      <c r="CS310" s="72">
        <f t="shared" si="267"/>
        <v>8.4106759412820864E-2</v>
      </c>
      <c r="CT310" s="72"/>
      <c r="CU310" s="72">
        <f t="shared" si="268"/>
        <v>2.5646114370763584E-2</v>
      </c>
      <c r="CV310" s="72"/>
      <c r="CW310" s="3">
        <f t="shared" si="269"/>
        <v>45079</v>
      </c>
      <c r="CX310" s="75">
        <f t="shared" si="283"/>
        <v>97.493744847556258</v>
      </c>
      <c r="CY310" s="75">
        <f t="shared" si="284"/>
        <v>94.862772995458286</v>
      </c>
      <c r="CZ310" s="75">
        <f t="shared" si="285"/>
        <v>102.77345028931836</v>
      </c>
      <c r="DA310" s="72">
        <f>(CZ310/MAX($CZ$2:CZ310))-1</f>
        <v>-2.2479120642058259E-3</v>
      </c>
      <c r="DC310" s="3">
        <f t="shared" si="270"/>
        <v>45079</v>
      </c>
      <c r="DD310" s="2">
        <f t="shared" si="271"/>
        <v>-4.8289256909898881E-4</v>
      </c>
      <c r="DE310" s="2">
        <f t="shared" si="272"/>
        <v>2.9495969589976127E-3</v>
      </c>
      <c r="DF310" s="2" t="e">
        <f>NA()</f>
        <v>#N/A</v>
      </c>
      <c r="DG310" s="2">
        <f t="shared" si="273"/>
        <v>1.3569573512209679E-4</v>
      </c>
      <c r="DH310" s="69"/>
      <c r="DI310" s="3">
        <f t="shared" si="302"/>
        <v>45079</v>
      </c>
      <c r="DJ310" s="2">
        <f t="shared" si="303"/>
        <v>3.8729030953872867E-2</v>
      </c>
      <c r="DK310" s="2">
        <f t="shared" si="304"/>
        <v>3.8431517046995045E-2</v>
      </c>
      <c r="DL310" s="2" t="e">
        <f>NA()</f>
        <v>#N/A</v>
      </c>
      <c r="DM310" s="2">
        <f t="shared" si="305"/>
        <v>1.6923320641427642E-2</v>
      </c>
      <c r="DO310" s="2">
        <f t="shared" si="286"/>
        <v>1.5613267246349611E-2</v>
      </c>
      <c r="DP310" s="72">
        <f t="shared" si="287"/>
        <v>1.3569573512209679E-4</v>
      </c>
      <c r="DQ310" s="72">
        <v>1.0999999999999999E-2</v>
      </c>
      <c r="DR310" s="72">
        <f t="shared" si="292"/>
        <v>9.5601584395607367E-5</v>
      </c>
      <c r="DS310" s="2" cm="1">
        <f t="array" ref="DS310">PRODUCT($DR$68:DR310+1)-1</f>
        <v>1.5016411880321101E-2</v>
      </c>
      <c r="DT310" s="2" cm="1">
        <f t="array" ref="DT310">PRODUCT($DP$68:DP310+1)-1</f>
        <v>1.8003579641901357E-2</v>
      </c>
      <c r="DU310" s="72">
        <f>DS310-MAX($DS$68:DS310)</f>
        <v>-1.5898034687003015E-3</v>
      </c>
    </row>
    <row r="311" spans="1:125" x14ac:dyDescent="0.3">
      <c r="A311" s="3" t="e">
        <f t="shared" si="293"/>
        <v>#N/A</v>
      </c>
      <c r="B311" s="47" t="e">
        <f>NA()</f>
        <v>#N/A</v>
      </c>
      <c r="C311" s="2" t="e">
        <f>VLOOKUP(C$1,EMD_Returns!$B:$XFD,MATCH('Headline Attribution'!$B311,EMD_Returns!$8:$8,0)-1,FALSE)/100</f>
        <v>#N/A</v>
      </c>
      <c r="D311" s="2" t="e">
        <f>VLOOKUP(D$1,EMD_Returns!$B:$XFD,MATCH('Headline Attribution'!$B311,EMD_Returns!$8:$8,0)-1,FALSE)/100</f>
        <v>#N/A</v>
      </c>
      <c r="E311" s="2" t="e">
        <f>VLOOKUP(E$1,EMD_Returns!$B:$XFD,MATCH('Headline Attribution'!$B311,EMD_Returns!$8:$8,0)-1,FALSE)/100</f>
        <v>#N/A</v>
      </c>
      <c r="F311" s="2" t="e">
        <f>VLOOKUP(F$1,EMD_Returns!$B:$XFD,MATCH('Headline Attribution'!$B311,EMD_Returns!$8:$8,0)-1,FALSE)/100</f>
        <v>#N/A</v>
      </c>
      <c r="G311" s="2"/>
      <c r="I311" s="9" t="e">
        <f t="shared" si="249"/>
        <v>#N/A</v>
      </c>
      <c r="J311" s="2" t="e">
        <f>VLOOKUP(J$1,EMD_Returns!$B:$XFD,MATCH('Headline Attribution'!$B311,EMD_Returns!$8:$8,0)-1,FALSE)/100</f>
        <v>#N/A</v>
      </c>
      <c r="K311" s="85" t="e">
        <f>VLOOKUP(K$1,EMD_Returns!$B:$XFD,MATCH('Headline Attribution'!$B311,EMD_Returns!$32:$32,0)-1,FALSE)/100</f>
        <v>#N/A</v>
      </c>
      <c r="L311" s="2">
        <f t="shared" si="294"/>
        <v>0</v>
      </c>
      <c r="M311" s="2" t="e">
        <f t="shared" si="295"/>
        <v>#N/A</v>
      </c>
      <c r="N311" s="2" t="e">
        <f t="shared" si="296"/>
        <v>#N/A</v>
      </c>
      <c r="O311" s="2" t="e">
        <f t="array" ref="O311">(PRODUCT($J$2:J311+1))-1</f>
        <v>#N/A</v>
      </c>
      <c r="P311" s="2" t="e">
        <f t="array" ref="P311">(PRODUCT($K$2:K311+1))-1</f>
        <v>#N/A</v>
      </c>
      <c r="Q311" s="69" t="e">
        <f t="shared" si="297"/>
        <v>#N/A</v>
      </c>
      <c r="R311" s="69" t="e">
        <f t="shared" si="298"/>
        <v>#N/A</v>
      </c>
      <c r="T311" s="3" t="e">
        <f t="shared" si="250"/>
        <v>#N/A</v>
      </c>
      <c r="U311" s="70" t="e">
        <f>VLOOKUP(U$1,Market_Values!B:XFD,MATCH('Headline Attribution'!$B311,EMD_Returns!$8:$8,0)-1,FALSE)</f>
        <v>#N/A</v>
      </c>
      <c r="V311" s="70" t="e">
        <f>VLOOKUP(V$1,Market_Values!$B:$XFD,MATCH('Headline Attribution'!$B311,EMD_Returns!$8:$8,0)-1,FALSE)</f>
        <v>#N/A</v>
      </c>
      <c r="W311" s="70" t="e">
        <f>VLOOKUP(W$1,Market_Values!$B:$XFD,MATCH('Headline Attribution'!$B311,EMD_Returns!$8:$8,0)-1,FALSE)</f>
        <v>#N/A</v>
      </c>
      <c r="X311" s="70" t="e">
        <f>VLOOKUP(X$1,Market_Values!$B:$XFD,MATCH('Headline Attribution'!$B311,EMD_Returns!$8:$8,0)-1,FALSE)</f>
        <v>#N/A</v>
      </c>
      <c r="Y311" s="70"/>
      <c r="Z311" s="71"/>
      <c r="AA311" s="3" t="e">
        <f t="shared" si="251"/>
        <v>#N/A</v>
      </c>
      <c r="AB311" s="72" t="e">
        <f t="shared" si="274"/>
        <v>#N/A</v>
      </c>
      <c r="AC311" s="72" t="e">
        <f t="shared" si="275"/>
        <v>#N/A</v>
      </c>
      <c r="AD311" s="72" t="e">
        <f t="shared" si="276"/>
        <v>#N/A</v>
      </c>
      <c r="AE311" s="72" t="e">
        <f t="shared" si="277"/>
        <v>#N/A</v>
      </c>
      <c r="AF311" s="72"/>
      <c r="AG311" s="2"/>
      <c r="AH311" s="9" t="e">
        <f t="shared" si="252"/>
        <v>#N/A</v>
      </c>
      <c r="AI311" s="2" t="e">
        <f t="array" ref="AI311">PRODUCT(AB$2:AB311+1)-1</f>
        <v>#N/A</v>
      </c>
      <c r="AJ311" s="2" t="e">
        <f t="array" ref="AJ311">PRODUCT($AC$2:AC311+1)-1</f>
        <v>#N/A</v>
      </c>
      <c r="AK311" s="2" t="e" cm="1">
        <f t="array" ref="AK311">PRODUCT($AD$119:AD311+1)-1</f>
        <v>#N/A</v>
      </c>
      <c r="AL311" s="2" t="e">
        <f t="array" ref="AL311">PRODUCT(AE$2:AE311+1)-1</f>
        <v>#N/A</v>
      </c>
      <c r="AM311" s="2"/>
      <c r="AN311" s="2"/>
      <c r="AO311" s="3" t="e">
        <f t="shared" si="253"/>
        <v>#N/A</v>
      </c>
      <c r="AP311" s="2" t="e">
        <f t="shared" si="278"/>
        <v>#N/A</v>
      </c>
      <c r="AQ311" s="2">
        <f t="shared" si="254"/>
        <v>0</v>
      </c>
      <c r="AR311" s="2" t="e">
        <f t="shared" si="279"/>
        <v>#N/A</v>
      </c>
      <c r="AS311" s="2" t="e">
        <f t="shared" si="299"/>
        <v>#N/A</v>
      </c>
      <c r="AT311" s="2" t="e">
        <f t="array" ref="AT311">PRODUCT($AP$2:AP311+1)-1</f>
        <v>#N/A</v>
      </c>
      <c r="AU311" s="2" t="e">
        <f t="shared" si="255"/>
        <v>#N/A</v>
      </c>
      <c r="AV311" s="69" t="e">
        <f t="shared" si="300"/>
        <v>#N/A</v>
      </c>
      <c r="AW311" s="69" t="e">
        <f t="shared" si="256"/>
        <v>#N/A</v>
      </c>
      <c r="AX311" s="2"/>
      <c r="AY311" s="2" t="e">
        <f t="shared" si="288"/>
        <v>#N/A</v>
      </c>
      <c r="AZ311" s="2" t="e">
        <f t="shared" si="289"/>
        <v>#N/A</v>
      </c>
      <c r="BA311" s="2" t="e">
        <f t="shared" si="301"/>
        <v>#N/A</v>
      </c>
      <c r="BB311" s="2" t="e">
        <f t="shared" si="290"/>
        <v>#N/A</v>
      </c>
      <c r="BC311" s="2"/>
      <c r="BD311" s="78" t="e">
        <f t="shared" si="257"/>
        <v>#N/A</v>
      </c>
      <c r="BE311" s="2" t="e">
        <f t="shared" si="291"/>
        <v>#N/A</v>
      </c>
      <c r="BF311" s="72" t="e">
        <f t="shared" si="280"/>
        <v>#N/A</v>
      </c>
      <c r="BG311" s="2" t="e" cm="1">
        <f t="array" ref="BG311">(PRODUCT(BF$2:BF311+1))-1</f>
        <v>#N/A</v>
      </c>
      <c r="BH311" s="72" t="e">
        <f t="shared" si="281"/>
        <v>#N/A</v>
      </c>
      <c r="BI311" s="73" t="e">
        <f t="shared" si="282"/>
        <v>#N/A</v>
      </c>
      <c r="BJ311" s="74" t="e">
        <f>SUM($BI$2:BI311)</f>
        <v>#N/A</v>
      </c>
      <c r="BK311" s="72" t="e">
        <f t="shared" si="258"/>
        <v>#N/A</v>
      </c>
      <c r="BL311" s="2" t="e">
        <f>SUM($BK$2:BK311)</f>
        <v>#N/A</v>
      </c>
      <c r="BM311" s="2"/>
      <c r="BN311" s="79" t="e">
        <f t="shared" si="259"/>
        <v>#N/A</v>
      </c>
      <c r="BO311" s="2" t="e">
        <f t="array" ref="BO311">(PRODUCT(AB$2:AB311+1)-1)-(PRODUCT($K$2:$K311+1)-1)</f>
        <v>#N/A</v>
      </c>
      <c r="BP311" s="2" t="e">
        <f t="array" ref="BP311">AJ311-(PRODUCT($K$2:K311+1)-1)</f>
        <v>#N/A</v>
      </c>
      <c r="BQ311" s="2" t="e" cm="1">
        <f t="array" ref="BQ311">AK311-(PRODUCT($L$2:L311+1)-1)</f>
        <v>#N/A</v>
      </c>
      <c r="BR311" s="2" t="e">
        <f t="array" ref="BR311">(PRODUCT(AE$2:AE311+1)-1)-(PRODUCT($K$2:$K311+1)-1)</f>
        <v>#N/A</v>
      </c>
      <c r="BS311" s="2"/>
      <c r="BT311" s="3" t="e">
        <f t="shared" si="260"/>
        <v>#N/A</v>
      </c>
      <c r="BU311" s="2" t="e">
        <f t="shared" si="261"/>
        <v>#N/A</v>
      </c>
      <c r="BV311" s="2" t="e">
        <f t="shared" si="262"/>
        <v>#N/A</v>
      </c>
      <c r="BW311" s="2" t="e" cm="1">
        <f t="array" ref="BW311">PRODUCT($BU$2:BU311+1)-1</f>
        <v>#N/A</v>
      </c>
      <c r="BX311" s="2" t="e">
        <f t="array" ref="BX311">BW311-(PRODUCT($K$2:K311+1)-1)</f>
        <v>#N/A</v>
      </c>
      <c r="BY311" s="2" t="e">
        <f t="shared" si="263"/>
        <v>#N/A</v>
      </c>
      <c r="BZ311" s="2"/>
      <c r="CC311" s="3">
        <v>45082</v>
      </c>
      <c r="CD311" s="2">
        <v>4.8936821183620501E-3</v>
      </c>
      <c r="CE311" s="2">
        <v>1.6818304313448401E-3</v>
      </c>
      <c r="CF311" s="2" t="e">
        <f>NA()</f>
        <v>#N/A</v>
      </c>
      <c r="CG311" s="2">
        <v>2.2266843512002608E-3</v>
      </c>
      <c r="CH311" s="2">
        <v>1.409362007444015E-3</v>
      </c>
      <c r="CJ311" s="9">
        <f t="shared" si="264"/>
        <v>45082</v>
      </c>
      <c r="CK311" s="2">
        <f t="array" ref="CK311">PRODUCT(CD$2:CD311+1)-1</f>
        <v>5.5600778209062618E-2</v>
      </c>
      <c r="CL311" s="2">
        <f t="array" ref="CL311">PRODUCT(CE$2:CE311+1)-1</f>
        <v>3.8670562880516179E-2</v>
      </c>
      <c r="CM311" s="2"/>
      <c r="CN311" s="2">
        <f t="array" ref="CN311">PRODUCT(CG$2:CG311+1)-1</f>
        <v>-1.9355282027082366E-2</v>
      </c>
      <c r="CO311" s="2">
        <f t="array" ref="CO311">PRODUCT(CH$2:CH311+1)-1</f>
        <v>-4.5837263167655573E-2</v>
      </c>
      <c r="CQ311" s="9">
        <f t="shared" si="265"/>
        <v>45082</v>
      </c>
      <c r="CR311" s="72">
        <f t="shared" si="266"/>
        <v>0.10143804137671819</v>
      </c>
      <c r="CS311" s="72">
        <f t="shared" si="267"/>
        <v>8.4507826048171752E-2</v>
      </c>
      <c r="CT311" s="72"/>
      <c r="CU311" s="72">
        <f t="shared" si="268"/>
        <v>2.6481981140573208E-2</v>
      </c>
      <c r="CV311" s="72"/>
      <c r="CW311" s="3">
        <f t="shared" si="269"/>
        <v>45082</v>
      </c>
      <c r="CX311" s="75">
        <f t="shared" si="283"/>
        <v>97.710832643548216</v>
      </c>
      <c r="CY311" s="75">
        <f t="shared" si="284"/>
        <v>94.996468983638877</v>
      </c>
      <c r="CZ311" s="75">
        <f t="shared" si="285"/>
        <v>102.85733110814552</v>
      </c>
      <c r="DA311" s="72">
        <f>(CZ311/MAX($CZ$2:CZ311))-1</f>
        <v>-1.4335746853696429E-3</v>
      </c>
      <c r="DC311" s="3">
        <f t="shared" si="270"/>
        <v>45082</v>
      </c>
      <c r="DD311" s="2">
        <f t="shared" si="271"/>
        <v>3.4843201109180351E-3</v>
      </c>
      <c r="DE311" s="2">
        <f t="shared" si="272"/>
        <v>2.7246842390082513E-4</v>
      </c>
      <c r="DF311" s="2" t="e">
        <f>NA()</f>
        <v>#N/A</v>
      </c>
      <c r="DG311" s="2">
        <f t="shared" si="273"/>
        <v>8.1732234375624579E-4</v>
      </c>
      <c r="DH311" s="69"/>
      <c r="DI311" s="3">
        <f t="shared" si="302"/>
        <v>45082</v>
      </c>
      <c r="DJ311" s="2">
        <f t="shared" si="303"/>
        <v>3.9546180377395712E-2</v>
      </c>
      <c r="DK311" s="2">
        <f t="shared" si="304"/>
        <v>3.6101730572523062E-2</v>
      </c>
      <c r="DL311" s="2" t="e">
        <f>NA()</f>
        <v>#N/A</v>
      </c>
      <c r="DM311" s="2">
        <f t="shared" si="305"/>
        <v>1.4397598557365344E-2</v>
      </c>
      <c r="DO311" s="2">
        <f t="shared" si="286"/>
        <v>1.5619297784787194E-2</v>
      </c>
      <c r="DP311" s="72">
        <f t="shared" si="287"/>
        <v>8.1732234375624579E-4</v>
      </c>
      <c r="DQ311" s="72">
        <v>1.0999999999999999E-2</v>
      </c>
      <c r="DR311" s="72">
        <f t="shared" si="292"/>
        <v>5.756049923111953E-4</v>
      </c>
      <c r="DS311" s="2" cm="1">
        <f t="array" ref="DS311">PRODUCT($DR$68:DR311+1)-1</f>
        <v>1.5600660394277099E-2</v>
      </c>
      <c r="DT311" s="2" cm="1">
        <f t="array" ref="DT311">PRODUCT($DP$68:DP311+1)-1</f>
        <v>1.8835616713566372E-2</v>
      </c>
      <c r="DU311" s="72">
        <f>DS311-MAX($DS$68:DS311)</f>
        <v>-1.0055549547443032E-3</v>
      </c>
    </row>
    <row r="312" spans="1:125" x14ac:dyDescent="0.3">
      <c r="A312" s="3" t="e">
        <f t="shared" si="293"/>
        <v>#N/A</v>
      </c>
      <c r="B312" s="47" t="e">
        <f>NA()</f>
        <v>#N/A</v>
      </c>
      <c r="C312" s="2" t="e">
        <f>VLOOKUP(C$1,EMD_Returns!$B:$XFD,MATCH('Headline Attribution'!$B312,EMD_Returns!$8:$8,0)-1,FALSE)/100</f>
        <v>#N/A</v>
      </c>
      <c r="D312" s="2" t="e">
        <f>VLOOKUP(D$1,EMD_Returns!$B:$XFD,MATCH('Headline Attribution'!$B312,EMD_Returns!$8:$8,0)-1,FALSE)/100</f>
        <v>#N/A</v>
      </c>
      <c r="E312" s="2" t="e">
        <f>VLOOKUP(E$1,EMD_Returns!$B:$XFD,MATCH('Headline Attribution'!$B312,EMD_Returns!$8:$8,0)-1,FALSE)/100</f>
        <v>#N/A</v>
      </c>
      <c r="F312" s="2" t="e">
        <f>VLOOKUP(F$1,EMD_Returns!$B:$XFD,MATCH('Headline Attribution'!$B312,EMD_Returns!$8:$8,0)-1,FALSE)/100</f>
        <v>#N/A</v>
      </c>
      <c r="G312" s="2"/>
      <c r="I312" s="9" t="e">
        <f t="shared" si="249"/>
        <v>#N/A</v>
      </c>
      <c r="J312" s="2" t="e">
        <f>VLOOKUP(J$1,EMD_Returns!$B:$XFD,MATCH('Headline Attribution'!$B312,EMD_Returns!$8:$8,0)-1,FALSE)/100</f>
        <v>#N/A</v>
      </c>
      <c r="K312" s="85" t="e">
        <f>VLOOKUP(K$1,EMD_Returns!$B:$XFD,MATCH('Headline Attribution'!$B312,EMD_Returns!$32:$32,0)-1,FALSE)/100</f>
        <v>#N/A</v>
      </c>
      <c r="L312" s="2">
        <f t="shared" si="294"/>
        <v>0</v>
      </c>
      <c r="M312" s="2" t="e">
        <f t="shared" si="295"/>
        <v>#N/A</v>
      </c>
      <c r="N312" s="2" t="e">
        <f t="shared" si="296"/>
        <v>#N/A</v>
      </c>
      <c r="O312" s="2" t="e">
        <f t="array" ref="O312">(PRODUCT($J$2:J312+1))-1</f>
        <v>#N/A</v>
      </c>
      <c r="P312" s="2" t="e">
        <f t="array" ref="P312">(PRODUCT($K$2:K312+1))-1</f>
        <v>#N/A</v>
      </c>
      <c r="Q312" s="69" t="e">
        <f t="shared" si="297"/>
        <v>#N/A</v>
      </c>
      <c r="R312" s="69" t="e">
        <f t="shared" si="298"/>
        <v>#N/A</v>
      </c>
      <c r="T312" s="3" t="e">
        <f t="shared" si="250"/>
        <v>#N/A</v>
      </c>
      <c r="U312" s="70" t="e">
        <f>VLOOKUP(U$1,Market_Values!B:XFD,MATCH('Headline Attribution'!$B312,EMD_Returns!$8:$8,0)-1,FALSE)</f>
        <v>#N/A</v>
      </c>
      <c r="V312" s="70" t="e">
        <f>VLOOKUP(V$1,Market_Values!$B:$XFD,MATCH('Headline Attribution'!$B312,EMD_Returns!$8:$8,0)-1,FALSE)</f>
        <v>#N/A</v>
      </c>
      <c r="W312" s="70" t="e">
        <f>VLOOKUP(W$1,Market_Values!$B:$XFD,MATCH('Headline Attribution'!$B312,EMD_Returns!$8:$8,0)-1,FALSE)</f>
        <v>#N/A</v>
      </c>
      <c r="X312" s="70" t="e">
        <f>VLOOKUP(X$1,Market_Values!$B:$XFD,MATCH('Headline Attribution'!$B312,EMD_Returns!$8:$8,0)-1,FALSE)</f>
        <v>#N/A</v>
      </c>
      <c r="Y312" s="70"/>
      <c r="Z312" s="71"/>
      <c r="AA312" s="3" t="e">
        <f t="shared" si="251"/>
        <v>#N/A</v>
      </c>
      <c r="AB312" s="72" t="e">
        <f t="shared" si="274"/>
        <v>#N/A</v>
      </c>
      <c r="AC312" s="72" t="e">
        <f t="shared" si="275"/>
        <v>#N/A</v>
      </c>
      <c r="AD312" s="72" t="e">
        <f t="shared" si="276"/>
        <v>#N/A</v>
      </c>
      <c r="AE312" s="72" t="e">
        <f t="shared" si="277"/>
        <v>#N/A</v>
      </c>
      <c r="AF312" s="72"/>
      <c r="AG312" s="2"/>
      <c r="AH312" s="9" t="e">
        <f t="shared" si="252"/>
        <v>#N/A</v>
      </c>
      <c r="AI312" s="2" t="e">
        <f t="array" ref="AI312">PRODUCT(AB$2:AB312+1)-1</f>
        <v>#N/A</v>
      </c>
      <c r="AJ312" s="2" t="e">
        <f t="array" ref="AJ312">PRODUCT($AC$2:AC312+1)-1</f>
        <v>#N/A</v>
      </c>
      <c r="AK312" s="2" t="e" cm="1">
        <f t="array" ref="AK312">PRODUCT($AD$119:AD312+1)-1</f>
        <v>#N/A</v>
      </c>
      <c r="AL312" s="2" t="e">
        <f t="array" ref="AL312">PRODUCT(AE$2:AE312+1)-1</f>
        <v>#N/A</v>
      </c>
      <c r="AM312" s="2"/>
      <c r="AN312" s="2"/>
      <c r="AO312" s="3" t="e">
        <f t="shared" si="253"/>
        <v>#N/A</v>
      </c>
      <c r="AP312" s="2" t="e">
        <f t="shared" si="278"/>
        <v>#N/A</v>
      </c>
      <c r="AQ312" s="2">
        <f t="shared" si="254"/>
        <v>0</v>
      </c>
      <c r="AR312" s="2" t="e">
        <f t="shared" si="279"/>
        <v>#N/A</v>
      </c>
      <c r="AS312" s="2" t="e">
        <f t="shared" si="299"/>
        <v>#N/A</v>
      </c>
      <c r="AT312" s="2" t="e">
        <f t="array" ref="AT312">PRODUCT($AP$2:AP312+1)-1</f>
        <v>#N/A</v>
      </c>
      <c r="AU312" s="2" t="e">
        <f t="shared" si="255"/>
        <v>#N/A</v>
      </c>
      <c r="AV312" s="69" t="e">
        <f t="shared" si="300"/>
        <v>#N/A</v>
      </c>
      <c r="AW312" s="69" t="e">
        <f t="shared" si="256"/>
        <v>#N/A</v>
      </c>
      <c r="AX312" s="2"/>
      <c r="AY312" s="2" t="e">
        <f t="shared" si="288"/>
        <v>#N/A</v>
      </c>
      <c r="AZ312" s="2" t="e">
        <f t="shared" si="289"/>
        <v>#N/A</v>
      </c>
      <c r="BA312" s="2" t="e">
        <f t="shared" si="301"/>
        <v>#N/A</v>
      </c>
      <c r="BB312" s="2" t="e">
        <f t="shared" si="290"/>
        <v>#N/A</v>
      </c>
      <c r="BC312" s="2"/>
      <c r="BD312" s="78" t="e">
        <f t="shared" si="257"/>
        <v>#N/A</v>
      </c>
      <c r="BE312" s="2" t="e">
        <f t="shared" si="291"/>
        <v>#N/A</v>
      </c>
      <c r="BF312" s="72" t="e">
        <f t="shared" si="280"/>
        <v>#N/A</v>
      </c>
      <c r="BG312" s="2" t="e" cm="1">
        <f t="array" ref="BG312">(PRODUCT(BF$2:BF312+1))-1</f>
        <v>#N/A</v>
      </c>
      <c r="BH312" s="72" t="e">
        <f t="shared" si="281"/>
        <v>#N/A</v>
      </c>
      <c r="BI312" s="73" t="e">
        <f t="shared" si="282"/>
        <v>#N/A</v>
      </c>
      <c r="BJ312" s="74" t="e">
        <f>SUM($BI$2:BI312)</f>
        <v>#N/A</v>
      </c>
      <c r="BK312" s="72" t="e">
        <f t="shared" si="258"/>
        <v>#N/A</v>
      </c>
      <c r="BL312" s="2" t="e">
        <f>SUM($BK$2:BK312)</f>
        <v>#N/A</v>
      </c>
      <c r="BM312" s="2"/>
      <c r="BN312" s="79" t="e">
        <f t="shared" si="259"/>
        <v>#N/A</v>
      </c>
      <c r="BO312" s="2" t="e">
        <f t="array" ref="BO312">(PRODUCT(AB$2:AB312+1)-1)-(PRODUCT($K$2:$K312+1)-1)</f>
        <v>#N/A</v>
      </c>
      <c r="BP312" s="2" t="e">
        <f t="array" ref="BP312">AJ312-(PRODUCT($K$2:K312+1)-1)</f>
        <v>#N/A</v>
      </c>
      <c r="BQ312" s="2" t="e" cm="1">
        <f t="array" ref="BQ312">AK312-(PRODUCT($L$2:L312+1)-1)</f>
        <v>#N/A</v>
      </c>
      <c r="BR312" s="2" t="e">
        <f t="array" ref="BR312">(PRODUCT(AE$2:AE312+1)-1)-(PRODUCT($K$2:$K312+1)-1)</f>
        <v>#N/A</v>
      </c>
      <c r="BS312" s="2"/>
      <c r="BT312" s="3" t="e">
        <f t="shared" si="260"/>
        <v>#N/A</v>
      </c>
      <c r="BU312" s="2" t="e">
        <f t="shared" si="261"/>
        <v>#N/A</v>
      </c>
      <c r="BV312" s="2" t="e">
        <f t="shared" si="262"/>
        <v>#N/A</v>
      </c>
      <c r="BW312" s="2" t="e" cm="1">
        <f t="array" ref="BW312">PRODUCT($BU$2:BU312+1)-1</f>
        <v>#N/A</v>
      </c>
      <c r="BX312" s="2" t="e">
        <f t="array" ref="BX312">BW312-(PRODUCT($K$2:K312+1)-1)</f>
        <v>#N/A</v>
      </c>
      <c r="BY312" s="2" t="e">
        <f t="shared" si="263"/>
        <v>#N/A</v>
      </c>
      <c r="BZ312" s="2"/>
      <c r="CC312" s="3">
        <v>45083</v>
      </c>
      <c r="CD312" s="2">
        <v>5.3402533275517302E-3</v>
      </c>
      <c r="CE312" s="2">
        <v>5.3455031216007596E-3</v>
      </c>
      <c r="CF312" s="2" t="e">
        <f>NA()</f>
        <v>#N/A</v>
      </c>
      <c r="CG312" s="2">
        <v>3.8349834622650289E-3</v>
      </c>
      <c r="CH312" s="2">
        <v>3.4736660290815013E-3</v>
      </c>
      <c r="CJ312" s="9">
        <f t="shared" si="264"/>
        <v>45083</v>
      </c>
      <c r="CK312" s="2">
        <f t="array" ref="CK312">PRODUCT(CD$2:CD312+1)-1</f>
        <v>6.1237953777459664E-2</v>
      </c>
      <c r="CL312" s="2">
        <f t="array" ref="CL312">PRODUCT(CE$2:CE312+1)-1</f>
        <v>4.4222779616708729E-2</v>
      </c>
      <c r="CM312" s="2"/>
      <c r="CN312" s="2">
        <f t="array" ref="CN312">PRODUCT(CG$2:CG312+1)-1</f>
        <v>-1.5594525751298605E-2</v>
      </c>
      <c r="CO312" s="2">
        <f t="array" ref="CO312">PRODUCT(CH$2:CH312+1)-1</f>
        <v>-4.2522820482505663E-2</v>
      </c>
      <c r="CQ312" s="9">
        <f t="shared" si="265"/>
        <v>45083</v>
      </c>
      <c r="CR312" s="72">
        <f t="shared" si="266"/>
        <v>0.10376077425996533</v>
      </c>
      <c r="CS312" s="72">
        <f t="shared" si="267"/>
        <v>8.6745600099214393E-2</v>
      </c>
      <c r="CT312" s="72"/>
      <c r="CU312" s="72">
        <f t="shared" si="268"/>
        <v>2.6928294731207059E-2</v>
      </c>
      <c r="CV312" s="72"/>
      <c r="CW312" s="3">
        <f t="shared" si="269"/>
        <v>45083</v>
      </c>
      <c r="CX312" s="75">
        <f t="shared" si="283"/>
        <v>98.08555207082037</v>
      </c>
      <c r="CY312" s="75">
        <f t="shared" si="284"/>
        <v>95.326454990830044</v>
      </c>
      <c r="CZ312" s="75">
        <f t="shared" si="285"/>
        <v>102.89436660605466</v>
      </c>
      <c r="DA312" s="72">
        <f>(CZ312/MAX($CZ$2:CZ312))-1</f>
        <v>-1.0740241860669464E-3</v>
      </c>
      <c r="DC312" s="3">
        <f t="shared" si="270"/>
        <v>45083</v>
      </c>
      <c r="DD312" s="2">
        <f t="shared" si="271"/>
        <v>1.8665872984702288E-3</v>
      </c>
      <c r="DE312" s="2">
        <f t="shared" si="272"/>
        <v>1.8718370925192582E-3</v>
      </c>
      <c r="DF312" s="2" t="e">
        <f>NA()</f>
        <v>#N/A</v>
      </c>
      <c r="DG312" s="2">
        <f t="shared" si="273"/>
        <v>3.6131743318352757E-4</v>
      </c>
      <c r="DH312" s="69"/>
      <c r="DI312" s="3">
        <f t="shared" si="302"/>
        <v>45083</v>
      </c>
      <c r="DJ312" s="2">
        <f t="shared" si="303"/>
        <v>3.9613426640284187E-2</v>
      </c>
      <c r="DK312" s="2">
        <f t="shared" si="304"/>
        <v>3.4329189030323552E-2</v>
      </c>
      <c r="DL312" s="2" t="e">
        <f>NA()</f>
        <v>#N/A</v>
      </c>
      <c r="DM312" s="2">
        <f t="shared" si="305"/>
        <v>1.4395796420265635E-2</v>
      </c>
      <c r="DO312" s="2">
        <f t="shared" si="286"/>
        <v>1.5540577161794661E-2</v>
      </c>
      <c r="DP312" s="72">
        <f t="shared" si="287"/>
        <v>3.6131743318352757E-4</v>
      </c>
      <c r="DQ312" s="72">
        <v>1.0999999999999999E-2</v>
      </c>
      <c r="DR312" s="72">
        <f t="shared" si="292"/>
        <v>2.5574930220672833E-4</v>
      </c>
      <c r="DS312" s="2" cm="1">
        <f t="array" ref="DS312">PRODUCT($DR$68:DR312+1)-1</f>
        <v>1.5860399554493476E-2</v>
      </c>
      <c r="DT312" s="2" cm="1">
        <f t="array" ref="DT312">PRODUCT($DP$68:DP312+1)-1</f>
        <v>1.920373978343326E-2</v>
      </c>
      <c r="DU312" s="72">
        <f>DS312-MAX($DS$68:DS312)</f>
        <v>-7.4581579452792646E-4</v>
      </c>
    </row>
    <row r="313" spans="1:125" x14ac:dyDescent="0.3">
      <c r="A313" s="3" t="e">
        <f t="shared" si="293"/>
        <v>#N/A</v>
      </c>
      <c r="B313" s="47" t="e">
        <f>NA()</f>
        <v>#N/A</v>
      </c>
      <c r="C313" s="2" t="e">
        <f>VLOOKUP(C$1,EMD_Returns!$B:$XFD,MATCH('Headline Attribution'!$B313,EMD_Returns!$8:$8,0)-1,FALSE)/100</f>
        <v>#N/A</v>
      </c>
      <c r="D313" s="2" t="e">
        <f>VLOOKUP(D$1,EMD_Returns!$B:$XFD,MATCH('Headline Attribution'!$B313,EMD_Returns!$8:$8,0)-1,FALSE)/100</f>
        <v>#N/A</v>
      </c>
      <c r="E313" s="2" t="e">
        <f>VLOOKUP(E$1,EMD_Returns!$B:$XFD,MATCH('Headline Attribution'!$B313,EMD_Returns!$8:$8,0)-1,FALSE)/100</f>
        <v>#N/A</v>
      </c>
      <c r="F313" s="2" t="e">
        <f>VLOOKUP(F$1,EMD_Returns!$B:$XFD,MATCH('Headline Attribution'!$B313,EMD_Returns!$8:$8,0)-1,FALSE)/100</f>
        <v>#N/A</v>
      </c>
      <c r="G313" s="2"/>
      <c r="I313" s="9" t="e">
        <f t="shared" si="249"/>
        <v>#N/A</v>
      </c>
      <c r="J313" s="2" t="e">
        <f>VLOOKUP(J$1,EMD_Returns!$B:$XFD,MATCH('Headline Attribution'!$B313,EMD_Returns!$8:$8,0)-1,FALSE)/100</f>
        <v>#N/A</v>
      </c>
      <c r="K313" s="85" t="e">
        <f>VLOOKUP(K$1,EMD_Returns!$B:$XFD,MATCH('Headline Attribution'!$B313,EMD_Returns!$32:$32,0)-1,FALSE)/100</f>
        <v>#N/A</v>
      </c>
      <c r="L313" s="2">
        <f t="shared" si="294"/>
        <v>0</v>
      </c>
      <c r="M313" s="2" t="e">
        <f t="shared" si="295"/>
        <v>#N/A</v>
      </c>
      <c r="N313" s="2" t="e">
        <f t="shared" si="296"/>
        <v>#N/A</v>
      </c>
      <c r="O313" s="2" t="e">
        <f t="array" ref="O313">(PRODUCT($J$2:J313+1))-1</f>
        <v>#N/A</v>
      </c>
      <c r="P313" s="2" t="e">
        <f t="array" ref="P313">(PRODUCT($K$2:K313+1))-1</f>
        <v>#N/A</v>
      </c>
      <c r="Q313" s="69" t="e">
        <f t="shared" si="297"/>
        <v>#N/A</v>
      </c>
      <c r="R313" s="69" t="e">
        <f t="shared" si="298"/>
        <v>#N/A</v>
      </c>
      <c r="T313" s="3" t="e">
        <f t="shared" si="250"/>
        <v>#N/A</v>
      </c>
      <c r="U313" s="70" t="e">
        <f>VLOOKUP(U$1,Market_Values!B:XFD,MATCH('Headline Attribution'!$B313,EMD_Returns!$8:$8,0)-1,FALSE)</f>
        <v>#N/A</v>
      </c>
      <c r="V313" s="70" t="e">
        <f>VLOOKUP(V$1,Market_Values!$B:$XFD,MATCH('Headline Attribution'!$B313,EMD_Returns!$8:$8,0)-1,FALSE)</f>
        <v>#N/A</v>
      </c>
      <c r="W313" s="70" t="e">
        <f>VLOOKUP(W$1,Market_Values!$B:$XFD,MATCH('Headline Attribution'!$B313,EMD_Returns!$8:$8,0)-1,FALSE)</f>
        <v>#N/A</v>
      </c>
      <c r="X313" s="70" t="e">
        <f>VLOOKUP(X$1,Market_Values!$B:$XFD,MATCH('Headline Attribution'!$B313,EMD_Returns!$8:$8,0)-1,FALSE)</f>
        <v>#N/A</v>
      </c>
      <c r="Y313" s="70"/>
      <c r="Z313" s="71"/>
      <c r="AA313" s="3" t="e">
        <f t="shared" si="251"/>
        <v>#N/A</v>
      </c>
      <c r="AB313" s="72" t="e">
        <f t="shared" si="274"/>
        <v>#N/A</v>
      </c>
      <c r="AC313" s="72" t="e">
        <f t="shared" si="275"/>
        <v>#N/A</v>
      </c>
      <c r="AD313" s="72" t="e">
        <f t="shared" si="276"/>
        <v>#N/A</v>
      </c>
      <c r="AE313" s="72" t="e">
        <f t="shared" si="277"/>
        <v>#N/A</v>
      </c>
      <c r="AF313" s="72"/>
      <c r="AG313" s="2"/>
      <c r="AH313" s="9" t="e">
        <f t="shared" si="252"/>
        <v>#N/A</v>
      </c>
      <c r="AI313" s="2" t="e">
        <f t="array" ref="AI313">PRODUCT(AB$2:AB313+1)-1</f>
        <v>#N/A</v>
      </c>
      <c r="AJ313" s="2" t="e">
        <f t="array" ref="AJ313">PRODUCT($AC$2:AC313+1)-1</f>
        <v>#N/A</v>
      </c>
      <c r="AK313" s="2" t="e" cm="1">
        <f t="array" ref="AK313">PRODUCT($AD$119:AD313+1)-1</f>
        <v>#N/A</v>
      </c>
      <c r="AL313" s="2" t="e">
        <f t="array" ref="AL313">PRODUCT(AE$2:AE313+1)-1</f>
        <v>#N/A</v>
      </c>
      <c r="AM313" s="2"/>
      <c r="AN313" s="2"/>
      <c r="AO313" s="3" t="e">
        <f t="shared" si="253"/>
        <v>#N/A</v>
      </c>
      <c r="AP313" s="2" t="e">
        <f t="shared" si="278"/>
        <v>#N/A</v>
      </c>
      <c r="AQ313" s="2">
        <f t="shared" si="254"/>
        <v>0</v>
      </c>
      <c r="AR313" s="2" t="e">
        <f t="shared" si="279"/>
        <v>#N/A</v>
      </c>
      <c r="AS313" s="2" t="e">
        <f t="shared" si="299"/>
        <v>#N/A</v>
      </c>
      <c r="AT313" s="2" t="e">
        <f t="array" ref="AT313">PRODUCT($AP$2:AP313+1)-1</f>
        <v>#N/A</v>
      </c>
      <c r="AU313" s="2" t="e">
        <f t="shared" si="255"/>
        <v>#N/A</v>
      </c>
      <c r="AV313" s="69" t="e">
        <f t="shared" si="300"/>
        <v>#N/A</v>
      </c>
      <c r="AW313" s="69" t="e">
        <f t="shared" si="256"/>
        <v>#N/A</v>
      </c>
      <c r="AX313" s="2"/>
      <c r="AY313" s="2" t="e">
        <f t="shared" si="288"/>
        <v>#N/A</v>
      </c>
      <c r="AZ313" s="2" t="e">
        <f t="shared" si="289"/>
        <v>#N/A</v>
      </c>
      <c r="BA313" s="2" t="e">
        <f t="shared" si="301"/>
        <v>#N/A</v>
      </c>
      <c r="BB313" s="2" t="e">
        <f t="shared" si="290"/>
        <v>#N/A</v>
      </c>
      <c r="BC313" s="2"/>
      <c r="BD313" s="78" t="e">
        <f t="shared" si="257"/>
        <v>#N/A</v>
      </c>
      <c r="BE313" s="2" t="e">
        <f t="shared" si="291"/>
        <v>#N/A</v>
      </c>
      <c r="BF313" s="72" t="e">
        <f t="shared" si="280"/>
        <v>#N/A</v>
      </c>
      <c r="BG313" s="2" t="e" cm="1">
        <f t="array" ref="BG313">(PRODUCT(BF$2:BF313+1))-1</f>
        <v>#N/A</v>
      </c>
      <c r="BH313" s="72" t="e">
        <f t="shared" si="281"/>
        <v>#N/A</v>
      </c>
      <c r="BI313" s="73" t="e">
        <f t="shared" si="282"/>
        <v>#N/A</v>
      </c>
      <c r="BJ313" s="74" t="e">
        <f>SUM($BI$2:BI313)</f>
        <v>#N/A</v>
      </c>
      <c r="BK313" s="72" t="e">
        <f t="shared" si="258"/>
        <v>#N/A</v>
      </c>
      <c r="BL313" s="2" t="e">
        <f>SUM($BK$2:BK313)</f>
        <v>#N/A</v>
      </c>
      <c r="BM313" s="2"/>
      <c r="BN313" s="79" t="e">
        <f t="shared" si="259"/>
        <v>#N/A</v>
      </c>
      <c r="BO313" s="2" t="e">
        <f t="array" ref="BO313">(PRODUCT(AB$2:AB313+1)-1)-(PRODUCT($K$2:$K313+1)-1)</f>
        <v>#N/A</v>
      </c>
      <c r="BP313" s="2" t="e">
        <f t="array" ref="BP313">AJ313-(PRODUCT($K$2:K313+1)-1)</f>
        <v>#N/A</v>
      </c>
      <c r="BQ313" s="2" t="e" cm="1">
        <f t="array" ref="BQ313">AK313-(PRODUCT($L$2:L313+1)-1)</f>
        <v>#N/A</v>
      </c>
      <c r="BR313" s="2" t="e">
        <f t="array" ref="BR313">(PRODUCT(AE$2:AE313+1)-1)-(PRODUCT($K$2:$K313+1)-1)</f>
        <v>#N/A</v>
      </c>
      <c r="BS313" s="2"/>
      <c r="BT313" s="3" t="e">
        <f t="shared" si="260"/>
        <v>#N/A</v>
      </c>
      <c r="BU313" s="2" t="e">
        <f t="shared" si="261"/>
        <v>#N/A</v>
      </c>
      <c r="BV313" s="2" t="e">
        <f t="shared" si="262"/>
        <v>#N/A</v>
      </c>
      <c r="BW313" s="2" t="e" cm="1">
        <f t="array" ref="BW313">PRODUCT($BU$2:BU313+1)-1</f>
        <v>#N/A</v>
      </c>
      <c r="BX313" s="2" t="e">
        <f t="array" ref="BX313">BW313-(PRODUCT($K$2:K313+1)-1)</f>
        <v>#N/A</v>
      </c>
      <c r="BY313" s="2" t="e">
        <f t="shared" si="263"/>
        <v>#N/A</v>
      </c>
      <c r="BZ313" s="2"/>
      <c r="CC313" s="3">
        <v>45084</v>
      </c>
      <c r="CD313" s="2">
        <v>-2.0824632788387599E-3</v>
      </c>
      <c r="CE313" s="2">
        <v>6.6350956161389495E-3</v>
      </c>
      <c r="CF313" s="2" t="e">
        <f>NA()</f>
        <v>#N/A</v>
      </c>
      <c r="CG313" s="2">
        <v>-5.789033433700728E-4</v>
      </c>
      <c r="CH313" s="2">
        <v>7.8412872461153249E-4</v>
      </c>
      <c r="CJ313" s="9">
        <f t="shared" si="264"/>
        <v>45084</v>
      </c>
      <c r="CK313" s="2">
        <f t="array" ref="CK313">PRODUCT(CD$2:CD313+1)-1</f>
        <v>5.9027964708608049E-2</v>
      </c>
      <c r="CL313" s="2">
        <f t="array" ref="CL313">PRODUCT(CE$2:CE313+1)-1</f>
        <v>5.1151297604016044E-2</v>
      </c>
      <c r="CM313" s="2"/>
      <c r="CN313" s="2">
        <f t="array" ref="CN313">PRODUCT(CG$2:CG313+1)-1</f>
        <v>-1.6164401371572934E-2</v>
      </c>
      <c r="CO313" s="2">
        <f t="array" ref="CO313">PRODUCT(CH$2:CH313+1)-1</f>
        <v>-4.1772035122885964E-2</v>
      </c>
      <c r="CQ313" s="9">
        <f t="shared" si="265"/>
        <v>45084</v>
      </c>
      <c r="CR313" s="72">
        <f t="shared" si="266"/>
        <v>0.10079999983149401</v>
      </c>
      <c r="CS313" s="72">
        <f t="shared" si="267"/>
        <v>9.2923332726902008E-2</v>
      </c>
      <c r="CT313" s="72"/>
      <c r="CU313" s="72">
        <f t="shared" si="268"/>
        <v>2.560763375131303E-2</v>
      </c>
      <c r="CV313" s="72"/>
      <c r="CW313" s="3">
        <f t="shared" si="269"/>
        <v>45084</v>
      </c>
      <c r="CX313" s="75">
        <f t="shared" si="283"/>
        <v>98.028770016790276</v>
      </c>
      <c r="CY313" s="75">
        <f t="shared" si="284"/>
        <v>95.401203202403735</v>
      </c>
      <c r="CZ313" s="75">
        <f t="shared" si="285"/>
        <v>102.75422817132807</v>
      </c>
      <c r="DA313" s="72">
        <f>(CZ313/MAX($CZ$2:CZ313))-1</f>
        <v>-2.4345255164678337E-3</v>
      </c>
      <c r="DC313" s="3">
        <f t="shared" si="270"/>
        <v>45084</v>
      </c>
      <c r="DD313" s="2">
        <f t="shared" si="271"/>
        <v>-2.8665920034502924E-3</v>
      </c>
      <c r="DE313" s="2">
        <f t="shared" si="272"/>
        <v>5.850966891527417E-3</v>
      </c>
      <c r="DF313" s="2" t="e">
        <f>NA()</f>
        <v>#N/A</v>
      </c>
      <c r="DG313" s="2">
        <f t="shared" si="273"/>
        <v>-1.3630320679816053E-3</v>
      </c>
      <c r="DH313" s="69"/>
      <c r="DI313" s="3">
        <f t="shared" si="302"/>
        <v>45084</v>
      </c>
      <c r="DJ313" s="2">
        <f t="shared" si="303"/>
        <v>3.8995032522492944E-2</v>
      </c>
      <c r="DK313" s="2">
        <f t="shared" si="304"/>
        <v>3.8058425988737092E-2</v>
      </c>
      <c r="DL313" s="2" t="e">
        <f>NA()</f>
        <v>#N/A</v>
      </c>
      <c r="DM313" s="2">
        <f t="shared" si="305"/>
        <v>1.5457405101786293E-2</v>
      </c>
      <c r="DO313" s="2">
        <f t="shared" si="286"/>
        <v>1.5563550490692316E-2</v>
      </c>
      <c r="DP313" s="72">
        <f t="shared" si="287"/>
        <v>-1.3630320679816053E-3</v>
      </c>
      <c r="DQ313" s="72">
        <v>1.0999999999999999E-2</v>
      </c>
      <c r="DR313" s="72">
        <f t="shared" si="292"/>
        <v>-9.6336326063672548E-4</v>
      </c>
      <c r="DS313" s="2" cm="1">
        <f t="array" ref="DS313">PRODUCT($DR$68:DR313+1)-1</f>
        <v>1.4881756967626947E-2</v>
      </c>
      <c r="DT313" s="2" cm="1">
        <f t="array" ref="DT313">PRODUCT($DP$68:DP313+1)-1</f>
        <v>1.7814532402301575E-2</v>
      </c>
      <c r="DU313" s="72">
        <f>DS313-MAX($DS$68:DS313)</f>
        <v>-1.7244583813944558E-3</v>
      </c>
    </row>
    <row r="314" spans="1:125" x14ac:dyDescent="0.3">
      <c r="A314" s="3" t="e">
        <f t="shared" si="293"/>
        <v>#N/A</v>
      </c>
      <c r="B314" s="47" t="e">
        <f>NA()</f>
        <v>#N/A</v>
      </c>
      <c r="C314" s="2" t="e">
        <f>VLOOKUP(C$1,EMD_Returns!$B:$XFD,MATCH('Headline Attribution'!$B314,EMD_Returns!$8:$8,0)-1,FALSE)/100</f>
        <v>#N/A</v>
      </c>
      <c r="D314" s="2" t="e">
        <f>VLOOKUP(D$1,EMD_Returns!$B:$XFD,MATCH('Headline Attribution'!$B314,EMD_Returns!$8:$8,0)-1,FALSE)/100</f>
        <v>#N/A</v>
      </c>
      <c r="E314" s="2" t="e">
        <f>VLOOKUP(E$1,EMD_Returns!$B:$XFD,MATCH('Headline Attribution'!$B314,EMD_Returns!$8:$8,0)-1,FALSE)/100</f>
        <v>#N/A</v>
      </c>
      <c r="F314" s="2" t="e">
        <f>VLOOKUP(F$1,EMD_Returns!$B:$XFD,MATCH('Headline Attribution'!$B314,EMD_Returns!$8:$8,0)-1,FALSE)/100</f>
        <v>#N/A</v>
      </c>
      <c r="G314" s="2"/>
      <c r="I314" s="9" t="e">
        <f t="shared" si="249"/>
        <v>#N/A</v>
      </c>
      <c r="J314" s="2" t="e">
        <f>VLOOKUP(J$1,EMD_Returns!$B:$XFD,MATCH('Headline Attribution'!$B314,EMD_Returns!$8:$8,0)-1,FALSE)/100</f>
        <v>#N/A</v>
      </c>
      <c r="K314" s="85" t="e">
        <f>VLOOKUP(K$1,EMD_Returns!$B:$XFD,MATCH('Headline Attribution'!$B314,EMD_Returns!$32:$32,0)-1,FALSE)/100</f>
        <v>#N/A</v>
      </c>
      <c r="L314" s="2">
        <f t="shared" si="294"/>
        <v>0</v>
      </c>
      <c r="M314" s="2" t="e">
        <f t="shared" si="295"/>
        <v>#N/A</v>
      </c>
      <c r="N314" s="2" t="e">
        <f t="shared" si="296"/>
        <v>#N/A</v>
      </c>
      <c r="O314" s="2" t="e">
        <f t="array" ref="O314">(PRODUCT($J$2:J314+1))-1</f>
        <v>#N/A</v>
      </c>
      <c r="P314" s="2" t="e">
        <f t="array" ref="P314">(PRODUCT($K$2:K314+1))-1</f>
        <v>#N/A</v>
      </c>
      <c r="Q314" s="69" t="e">
        <f t="shared" si="297"/>
        <v>#N/A</v>
      </c>
      <c r="R314" s="69" t="e">
        <f t="shared" si="298"/>
        <v>#N/A</v>
      </c>
      <c r="T314" s="3" t="e">
        <f t="shared" si="250"/>
        <v>#N/A</v>
      </c>
      <c r="U314" s="70" t="e">
        <f>VLOOKUP(U$1,Market_Values!B:XFD,MATCH('Headline Attribution'!$B314,EMD_Returns!$8:$8,0)-1,FALSE)</f>
        <v>#N/A</v>
      </c>
      <c r="V314" s="70" t="e">
        <f>VLOOKUP(V$1,Market_Values!$B:$XFD,MATCH('Headline Attribution'!$B314,EMD_Returns!$8:$8,0)-1,FALSE)</f>
        <v>#N/A</v>
      </c>
      <c r="W314" s="70" t="e">
        <f>VLOOKUP(W$1,Market_Values!$B:$XFD,MATCH('Headline Attribution'!$B314,EMD_Returns!$8:$8,0)-1,FALSE)</f>
        <v>#N/A</v>
      </c>
      <c r="X314" s="70" t="e">
        <f>VLOOKUP(X$1,Market_Values!$B:$XFD,MATCH('Headline Attribution'!$B314,EMD_Returns!$8:$8,0)-1,FALSE)</f>
        <v>#N/A</v>
      </c>
      <c r="Y314" s="70"/>
      <c r="Z314" s="71"/>
      <c r="AA314" s="3" t="e">
        <f t="shared" si="251"/>
        <v>#N/A</v>
      </c>
      <c r="AB314" s="72" t="e">
        <f t="shared" si="274"/>
        <v>#N/A</v>
      </c>
      <c r="AC314" s="72" t="e">
        <f t="shared" si="275"/>
        <v>#N/A</v>
      </c>
      <c r="AD314" s="72" t="e">
        <f t="shared" si="276"/>
        <v>#N/A</v>
      </c>
      <c r="AE314" s="72" t="e">
        <f t="shared" si="277"/>
        <v>#N/A</v>
      </c>
      <c r="AF314" s="72"/>
      <c r="AG314" s="2"/>
      <c r="AH314" s="9" t="e">
        <f t="shared" si="252"/>
        <v>#N/A</v>
      </c>
      <c r="AI314" s="2" t="e">
        <f t="array" ref="AI314">PRODUCT(AB$2:AB314+1)-1</f>
        <v>#N/A</v>
      </c>
      <c r="AJ314" s="2" t="e">
        <f t="array" ref="AJ314">PRODUCT($AC$2:AC314+1)-1</f>
        <v>#N/A</v>
      </c>
      <c r="AK314" s="2" t="e" cm="1">
        <f t="array" ref="AK314">PRODUCT($AD$119:AD314+1)-1</f>
        <v>#N/A</v>
      </c>
      <c r="AL314" s="2" t="e">
        <f t="array" ref="AL314">PRODUCT(AE$2:AE314+1)-1</f>
        <v>#N/A</v>
      </c>
      <c r="AM314" s="2"/>
      <c r="AN314" s="2"/>
      <c r="AO314" s="3" t="e">
        <f t="shared" si="253"/>
        <v>#N/A</v>
      </c>
      <c r="AP314" s="2" t="e">
        <f t="shared" si="278"/>
        <v>#N/A</v>
      </c>
      <c r="AQ314" s="2">
        <f t="shared" si="254"/>
        <v>0</v>
      </c>
      <c r="AR314" s="2" t="e">
        <f t="shared" si="279"/>
        <v>#N/A</v>
      </c>
      <c r="AS314" s="2" t="e">
        <f t="shared" si="299"/>
        <v>#N/A</v>
      </c>
      <c r="AT314" s="2" t="e">
        <f t="array" ref="AT314">PRODUCT($AP$2:AP314+1)-1</f>
        <v>#N/A</v>
      </c>
      <c r="AU314" s="2" t="e">
        <f t="shared" si="255"/>
        <v>#N/A</v>
      </c>
      <c r="AV314" s="69" t="e">
        <f t="shared" si="300"/>
        <v>#N/A</v>
      </c>
      <c r="AW314" s="69" t="e">
        <f t="shared" si="256"/>
        <v>#N/A</v>
      </c>
      <c r="AX314" s="2"/>
      <c r="AY314" s="2" t="e">
        <f t="shared" si="288"/>
        <v>#N/A</v>
      </c>
      <c r="AZ314" s="2" t="e">
        <f t="shared" si="289"/>
        <v>#N/A</v>
      </c>
      <c r="BA314" s="2" t="e">
        <f t="shared" si="301"/>
        <v>#N/A</v>
      </c>
      <c r="BB314" s="2" t="e">
        <f t="shared" si="290"/>
        <v>#N/A</v>
      </c>
      <c r="BC314" s="2"/>
      <c r="BD314" s="78" t="e">
        <f t="shared" si="257"/>
        <v>#N/A</v>
      </c>
      <c r="BE314" s="2" t="e">
        <f t="shared" si="291"/>
        <v>#N/A</v>
      </c>
      <c r="BF314" s="72" t="e">
        <f t="shared" si="280"/>
        <v>#N/A</v>
      </c>
      <c r="BG314" s="2" t="e" cm="1">
        <f t="array" ref="BG314">(PRODUCT(BF$2:BF314+1))-1</f>
        <v>#N/A</v>
      </c>
      <c r="BH314" s="72" t="e">
        <f t="shared" si="281"/>
        <v>#N/A</v>
      </c>
      <c r="BI314" s="73" t="e">
        <f t="shared" si="282"/>
        <v>#N/A</v>
      </c>
      <c r="BJ314" s="74" t="e">
        <f>SUM($BI$2:BI314)</f>
        <v>#N/A</v>
      </c>
      <c r="BK314" s="72" t="e">
        <f t="shared" si="258"/>
        <v>#N/A</v>
      </c>
      <c r="BL314" s="2" t="e">
        <f>SUM($BK$2:BK314)</f>
        <v>#N/A</v>
      </c>
      <c r="BM314" s="2"/>
      <c r="BN314" s="79" t="e">
        <f t="shared" si="259"/>
        <v>#N/A</v>
      </c>
      <c r="BO314" s="2" t="e">
        <f t="array" ref="BO314">(PRODUCT(AB$2:AB314+1)-1)-(PRODUCT($K$2:$K314+1)-1)</f>
        <v>#N/A</v>
      </c>
      <c r="BP314" s="2" t="e">
        <f t="array" ref="BP314">AJ314-(PRODUCT($K$2:K314+1)-1)</f>
        <v>#N/A</v>
      </c>
      <c r="BQ314" s="2" t="e" cm="1">
        <f t="array" ref="BQ314">AK314-(PRODUCT($L$2:L314+1)-1)</f>
        <v>#N/A</v>
      </c>
      <c r="BR314" s="2" t="e">
        <f t="array" ref="BR314">(PRODUCT(AE$2:AE314+1)-1)-(PRODUCT($K$2:$K314+1)-1)</f>
        <v>#N/A</v>
      </c>
      <c r="BS314" s="2"/>
      <c r="BT314" s="3" t="e">
        <f t="shared" si="260"/>
        <v>#N/A</v>
      </c>
      <c r="BU314" s="2" t="e">
        <f t="shared" si="261"/>
        <v>#N/A</v>
      </c>
      <c r="BV314" s="2" t="e">
        <f t="shared" si="262"/>
        <v>#N/A</v>
      </c>
      <c r="BW314" s="2" t="e" cm="1">
        <f t="array" ref="BW314">PRODUCT($BU$2:BU314+1)-1</f>
        <v>#N/A</v>
      </c>
      <c r="BX314" s="2" t="e">
        <f t="array" ref="BX314">BW314-(PRODUCT($K$2:K314+1)-1)</f>
        <v>#N/A</v>
      </c>
      <c r="BY314" s="2" t="e">
        <f t="shared" si="263"/>
        <v>#N/A</v>
      </c>
      <c r="BZ314" s="2"/>
      <c r="CC314" s="3">
        <v>45085</v>
      </c>
      <c r="CD314" s="2">
        <v>2.0604612405141802E-3</v>
      </c>
      <c r="CE314" s="2">
        <v>-9.3119157851417899E-4</v>
      </c>
      <c r="CF314" s="2" t="e">
        <f>NA()</f>
        <v>#N/A</v>
      </c>
      <c r="CG314" s="2">
        <v>4.7138725800439121E-4</v>
      </c>
      <c r="CH314" s="2">
        <v>-5.73303181832574E-4</v>
      </c>
      <c r="CJ314" s="9">
        <f t="shared" si="264"/>
        <v>45085</v>
      </c>
      <c r="CK314" s="2">
        <f t="array" ref="CK314">PRODUCT(CD$2:CD314+1)-1</f>
        <v>6.121005078251085E-2</v>
      </c>
      <c r="CL314" s="2">
        <f t="array" ref="CL314">PRODUCT(CE$2:CE314+1)-1</f>
        <v>5.0172474367943032E-2</v>
      </c>
      <c r="CM314" s="2"/>
      <c r="CN314" s="2">
        <f t="array" ref="CN314">PRODUCT(CG$2:CG314+1)-1</f>
        <v>-1.5700633806408293E-2</v>
      </c>
      <c r="CO314" s="2">
        <f t="array" ref="CO314">PRODUCT(CH$2:CH314+1)-1</f>
        <v>-4.2321390264071002E-2</v>
      </c>
      <c r="CQ314" s="9">
        <f t="shared" si="265"/>
        <v>45085</v>
      </c>
      <c r="CR314" s="72">
        <f t="shared" si="266"/>
        <v>0.10353144104658185</v>
      </c>
      <c r="CS314" s="72">
        <f t="shared" si="267"/>
        <v>9.2493864632014033E-2</v>
      </c>
      <c r="CT314" s="72"/>
      <c r="CU314" s="72">
        <f t="shared" si="268"/>
        <v>2.6620756457662709E-2</v>
      </c>
      <c r="CV314" s="72"/>
      <c r="CW314" s="3">
        <f t="shared" si="269"/>
        <v>45085</v>
      </c>
      <c r="CX314" s="75">
        <f t="shared" si="283"/>
        <v>98.074979529894037</v>
      </c>
      <c r="CY314" s="75">
        <f t="shared" si="284"/>
        <v>95.346509389057147</v>
      </c>
      <c r="CZ314" s="75">
        <f t="shared" si="285"/>
        <v>102.8616361084636</v>
      </c>
      <c r="DA314" s="72">
        <f>(CZ314/MAX($CZ$2:CZ314))-1</f>
        <v>-1.3917805931810134E-3</v>
      </c>
      <c r="DC314" s="3">
        <f t="shared" si="270"/>
        <v>45085</v>
      </c>
      <c r="DD314" s="2">
        <f t="shared" si="271"/>
        <v>2.6337644223467542E-3</v>
      </c>
      <c r="DE314" s="2">
        <f t="shared" si="272"/>
        <v>-3.5788839668160499E-4</v>
      </c>
      <c r="DF314" s="2" t="e">
        <f>NA()</f>
        <v>#N/A</v>
      </c>
      <c r="DG314" s="2">
        <f t="shared" si="273"/>
        <v>1.0446904398369653E-3</v>
      </c>
      <c r="DH314" s="69"/>
      <c r="DI314" s="3">
        <f t="shared" si="302"/>
        <v>45085</v>
      </c>
      <c r="DJ314" s="2">
        <f t="shared" si="303"/>
        <v>3.9406543191568673E-2</v>
      </c>
      <c r="DK314" s="2">
        <f t="shared" si="304"/>
        <v>3.8136040769234471E-2</v>
      </c>
      <c r="DL314" s="2" t="e">
        <f>NA()</f>
        <v>#N/A</v>
      </c>
      <c r="DM314" s="2">
        <f t="shared" si="305"/>
        <v>1.5417378938643117E-2</v>
      </c>
      <c r="DO314" s="2">
        <f t="shared" si="286"/>
        <v>1.5667838223212001E-2</v>
      </c>
      <c r="DP314" s="72">
        <f t="shared" si="287"/>
        <v>1.0446904398369653E-3</v>
      </c>
      <c r="DQ314" s="72">
        <v>1.0999999999999999E-2</v>
      </c>
      <c r="DR314" s="72">
        <f t="shared" si="292"/>
        <v>7.3345120587100187E-4</v>
      </c>
      <c r="DS314" s="2" cm="1">
        <f t="array" ref="DS314">PRODUCT($DR$68:DR314+1)-1</f>
        <v>1.5626123216091248E-2</v>
      </c>
      <c r="DT314" s="2" cm="1">
        <f t="array" ref="DT314">PRODUCT($DP$68:DP314+1)-1</f>
        <v>1.8877833513829323E-2</v>
      </c>
      <c r="DU314" s="72">
        <f>DS314-MAX($DS$68:DS314)</f>
        <v>-9.8009213293015485E-4</v>
      </c>
    </row>
    <row r="315" spans="1:125" x14ac:dyDescent="0.3">
      <c r="A315" s="3" t="e">
        <f t="shared" si="293"/>
        <v>#N/A</v>
      </c>
      <c r="B315" s="47" t="e">
        <f>NA()</f>
        <v>#N/A</v>
      </c>
      <c r="C315" s="2" t="e">
        <f>VLOOKUP(C$1,EMD_Returns!$B:$XFD,MATCH('Headline Attribution'!$B315,EMD_Returns!$8:$8,0)-1,FALSE)/100</f>
        <v>#N/A</v>
      </c>
      <c r="D315" s="2" t="e">
        <f>VLOOKUP(D$1,EMD_Returns!$B:$XFD,MATCH('Headline Attribution'!$B315,EMD_Returns!$8:$8,0)-1,FALSE)/100</f>
        <v>#N/A</v>
      </c>
      <c r="E315" s="2" t="e">
        <f>VLOOKUP(E$1,EMD_Returns!$B:$XFD,MATCH('Headline Attribution'!$B315,EMD_Returns!$8:$8,0)-1,FALSE)/100</f>
        <v>#N/A</v>
      </c>
      <c r="F315" s="2" t="e">
        <f>VLOOKUP(F$1,EMD_Returns!$B:$XFD,MATCH('Headline Attribution'!$B315,EMD_Returns!$8:$8,0)-1,FALSE)/100</f>
        <v>#N/A</v>
      </c>
      <c r="G315" s="2"/>
      <c r="I315" s="9" t="e">
        <f t="shared" si="249"/>
        <v>#N/A</v>
      </c>
      <c r="J315" s="2" t="e">
        <f>VLOOKUP(J$1,EMD_Returns!$B:$XFD,MATCH('Headline Attribution'!$B315,EMD_Returns!$8:$8,0)-1,FALSE)/100</f>
        <v>#N/A</v>
      </c>
      <c r="K315" s="85" t="e">
        <f>VLOOKUP(K$1,EMD_Returns!$B:$XFD,MATCH('Headline Attribution'!$B315,EMD_Returns!$32:$32,0)-1,FALSE)/100</f>
        <v>#N/A</v>
      </c>
      <c r="L315" s="2">
        <f t="shared" si="294"/>
        <v>0</v>
      </c>
      <c r="M315" s="2" t="e">
        <f t="shared" si="295"/>
        <v>#N/A</v>
      </c>
      <c r="N315" s="2" t="e">
        <f t="shared" si="296"/>
        <v>#N/A</v>
      </c>
      <c r="O315" s="2" t="e">
        <f t="array" ref="O315">(PRODUCT($J$2:J315+1))-1</f>
        <v>#N/A</v>
      </c>
      <c r="P315" s="2" t="e">
        <f t="array" ref="P315">(PRODUCT($K$2:K315+1))-1</f>
        <v>#N/A</v>
      </c>
      <c r="Q315" s="69" t="e">
        <f t="shared" si="297"/>
        <v>#N/A</v>
      </c>
      <c r="R315" s="69" t="e">
        <f t="shared" si="298"/>
        <v>#N/A</v>
      </c>
      <c r="T315" s="3" t="e">
        <f t="shared" si="250"/>
        <v>#N/A</v>
      </c>
      <c r="U315" s="70" t="e">
        <f>VLOOKUP(U$1,Market_Values!B:XFD,MATCH('Headline Attribution'!$B315,EMD_Returns!$8:$8,0)-1,FALSE)</f>
        <v>#N/A</v>
      </c>
      <c r="V315" s="70" t="e">
        <f>VLOOKUP(V$1,Market_Values!$B:$XFD,MATCH('Headline Attribution'!$B315,EMD_Returns!$8:$8,0)-1,FALSE)</f>
        <v>#N/A</v>
      </c>
      <c r="W315" s="70" t="e">
        <f>VLOOKUP(W$1,Market_Values!$B:$XFD,MATCH('Headline Attribution'!$B315,EMD_Returns!$8:$8,0)-1,FALSE)</f>
        <v>#N/A</v>
      </c>
      <c r="X315" s="70" t="e">
        <f>VLOOKUP(X$1,Market_Values!$B:$XFD,MATCH('Headline Attribution'!$B315,EMD_Returns!$8:$8,0)-1,FALSE)</f>
        <v>#N/A</v>
      </c>
      <c r="Y315" s="70"/>
      <c r="Z315" s="71"/>
      <c r="AA315" s="3" t="e">
        <f t="shared" si="251"/>
        <v>#N/A</v>
      </c>
      <c r="AB315" s="72" t="e">
        <f t="shared" si="274"/>
        <v>#N/A</v>
      </c>
      <c r="AC315" s="72" t="e">
        <f t="shared" si="275"/>
        <v>#N/A</v>
      </c>
      <c r="AD315" s="72" t="e">
        <f t="shared" si="276"/>
        <v>#N/A</v>
      </c>
      <c r="AE315" s="72" t="e">
        <f t="shared" si="277"/>
        <v>#N/A</v>
      </c>
      <c r="AF315" s="72"/>
      <c r="AG315" s="2"/>
      <c r="AH315" s="9" t="e">
        <f t="shared" si="252"/>
        <v>#N/A</v>
      </c>
      <c r="AI315" s="2" t="e">
        <f t="array" ref="AI315">PRODUCT(AB$2:AB315+1)-1</f>
        <v>#N/A</v>
      </c>
      <c r="AJ315" s="2" t="e">
        <f t="array" ref="AJ315">PRODUCT($AC$2:AC315+1)-1</f>
        <v>#N/A</v>
      </c>
      <c r="AK315" s="2" t="e" cm="1">
        <f t="array" ref="AK315">PRODUCT($AD$119:AD315+1)-1</f>
        <v>#N/A</v>
      </c>
      <c r="AL315" s="2" t="e">
        <f t="array" ref="AL315">PRODUCT(AE$2:AE315+1)-1</f>
        <v>#N/A</v>
      </c>
      <c r="AM315" s="2"/>
      <c r="AN315" s="2"/>
      <c r="AO315" s="3" t="e">
        <f t="shared" si="253"/>
        <v>#N/A</v>
      </c>
      <c r="AP315" s="2" t="e">
        <f t="shared" si="278"/>
        <v>#N/A</v>
      </c>
      <c r="AQ315" s="2">
        <f t="shared" si="254"/>
        <v>0</v>
      </c>
      <c r="AR315" s="2" t="e">
        <f t="shared" si="279"/>
        <v>#N/A</v>
      </c>
      <c r="AS315" s="2" t="e">
        <f t="shared" si="299"/>
        <v>#N/A</v>
      </c>
      <c r="AT315" s="2" t="e">
        <f t="array" ref="AT315">PRODUCT($AP$2:AP315+1)-1</f>
        <v>#N/A</v>
      </c>
      <c r="AU315" s="2" t="e">
        <f t="shared" si="255"/>
        <v>#N/A</v>
      </c>
      <c r="AV315" s="69" t="e">
        <f t="shared" si="300"/>
        <v>#N/A</v>
      </c>
      <c r="AW315" s="69" t="e">
        <f t="shared" si="256"/>
        <v>#N/A</v>
      </c>
      <c r="AX315" s="2"/>
      <c r="AY315" s="2" t="e">
        <f t="shared" si="288"/>
        <v>#N/A</v>
      </c>
      <c r="AZ315" s="2" t="e">
        <f t="shared" si="289"/>
        <v>#N/A</v>
      </c>
      <c r="BA315" s="2" t="e">
        <f t="shared" si="301"/>
        <v>#N/A</v>
      </c>
      <c r="BB315" s="2" t="e">
        <f t="shared" si="290"/>
        <v>#N/A</v>
      </c>
      <c r="BC315" s="2"/>
      <c r="BD315" s="78" t="e">
        <f t="shared" si="257"/>
        <v>#N/A</v>
      </c>
      <c r="BE315" s="2" t="e">
        <f t="shared" si="291"/>
        <v>#N/A</v>
      </c>
      <c r="BF315" s="72" t="e">
        <f t="shared" si="280"/>
        <v>#N/A</v>
      </c>
      <c r="BG315" s="2" t="e" cm="1">
        <f t="array" ref="BG315">(PRODUCT(BF$2:BF315+1))-1</f>
        <v>#N/A</v>
      </c>
      <c r="BH315" s="72" t="e">
        <f t="shared" si="281"/>
        <v>#N/A</v>
      </c>
      <c r="BI315" s="73" t="e">
        <f t="shared" si="282"/>
        <v>#N/A</v>
      </c>
      <c r="BJ315" s="74" t="e">
        <f>SUM($BI$2:BI315)</f>
        <v>#N/A</v>
      </c>
      <c r="BK315" s="72" t="e">
        <f t="shared" si="258"/>
        <v>#N/A</v>
      </c>
      <c r="BL315" s="2" t="e">
        <f>SUM($BK$2:BK315)</f>
        <v>#N/A</v>
      </c>
      <c r="BM315" s="2"/>
      <c r="BN315" s="79" t="e">
        <f t="shared" si="259"/>
        <v>#N/A</v>
      </c>
      <c r="BO315" s="2" t="e">
        <f t="array" ref="BO315">(PRODUCT(AB$2:AB315+1)-1)-(PRODUCT($K$2:$K315+1)-1)</f>
        <v>#N/A</v>
      </c>
      <c r="BP315" s="2" t="e">
        <f t="array" ref="BP315">AJ315-(PRODUCT($K$2:K315+1)-1)</f>
        <v>#N/A</v>
      </c>
      <c r="BQ315" s="2" t="e" cm="1">
        <f t="array" ref="BQ315">AK315-(PRODUCT($L$2:L315+1)-1)</f>
        <v>#N/A</v>
      </c>
      <c r="BR315" s="2" t="e">
        <f t="array" ref="BR315">(PRODUCT(AE$2:AE315+1)-1)-(PRODUCT($K$2:$K315+1)-1)</f>
        <v>#N/A</v>
      </c>
      <c r="BS315" s="2"/>
      <c r="BT315" s="3" t="e">
        <f t="shared" si="260"/>
        <v>#N/A</v>
      </c>
      <c r="BU315" s="2" t="e">
        <f t="shared" si="261"/>
        <v>#N/A</v>
      </c>
      <c r="BV315" s="2" t="e">
        <f t="shared" si="262"/>
        <v>#N/A</v>
      </c>
      <c r="BW315" s="2" t="e" cm="1">
        <f t="array" ref="BW315">PRODUCT($BU$2:BU315+1)-1</f>
        <v>#N/A</v>
      </c>
      <c r="BX315" s="2" t="e">
        <f t="array" ref="BX315">BW315-(PRODUCT($K$2:K315+1)-1)</f>
        <v>#N/A</v>
      </c>
      <c r="BY315" s="2" t="e">
        <f t="shared" si="263"/>
        <v>#N/A</v>
      </c>
      <c r="BZ315" s="2"/>
      <c r="CC315" s="3">
        <v>45086</v>
      </c>
      <c r="CD315" s="2">
        <v>6.4772032697746297E-3</v>
      </c>
      <c r="CE315" s="2">
        <v>1.97802015824777E-3</v>
      </c>
      <c r="CF315" s="2" t="e">
        <f>NA()</f>
        <v>#N/A</v>
      </c>
      <c r="CG315" s="2">
        <v>2.6949773700074499E-3</v>
      </c>
      <c r="CH315" s="2">
        <v>1.0516587526689936E-3</v>
      </c>
      <c r="CJ315" s="9">
        <f t="shared" si="264"/>
        <v>45086</v>
      </c>
      <c r="CK315" s="2">
        <f t="array" ref="CK315">PRODUCT(CD$2:CD315+1)-1</f>
        <v>6.8083723993356937E-2</v>
      </c>
      <c r="CL315" s="2">
        <f t="array" ref="CL315">PRODUCT(CE$2:CE315+1)-1</f>
        <v>5.2249736691879711E-2</v>
      </c>
      <c r="CM315" s="2"/>
      <c r="CN315" s="2">
        <f t="array" ref="CN315">PRODUCT(CG$2:CG315+1)-1</f>
        <v>-1.3047969289204042E-2</v>
      </c>
      <c r="CO315" s="2">
        <f t="array" ref="CO315">PRODUCT(CH$2:CH315+1)-1</f>
        <v>-4.1314239171898359E-2</v>
      </c>
      <c r="CQ315" s="9">
        <f t="shared" si="265"/>
        <v>45086</v>
      </c>
      <c r="CR315" s="72">
        <f t="shared" si="266"/>
        <v>0.1093979631652553</v>
      </c>
      <c r="CS315" s="72">
        <f t="shared" si="267"/>
        <v>9.3563975863778071E-2</v>
      </c>
      <c r="CT315" s="72"/>
      <c r="CU315" s="72">
        <f t="shared" si="268"/>
        <v>2.8266269882694317E-2</v>
      </c>
      <c r="CV315" s="72"/>
      <c r="CW315" s="3">
        <f t="shared" si="269"/>
        <v>45086</v>
      </c>
      <c r="CX315" s="75">
        <f t="shared" si="283"/>
        <v>98.339289380291035</v>
      </c>
      <c r="CY315" s="75">
        <f t="shared" si="284"/>
        <v>95.44678138019259</v>
      </c>
      <c r="CZ315" s="75">
        <f t="shared" si="285"/>
        <v>103.03049297029384</v>
      </c>
      <c r="DA315" s="72">
        <f>(CZ315/MAX($CZ$2:CZ315))-1</f>
        <v>0</v>
      </c>
      <c r="DC315" s="3">
        <f t="shared" si="270"/>
        <v>45086</v>
      </c>
      <c r="DD315" s="2">
        <f t="shared" si="271"/>
        <v>5.4255445171056361E-3</v>
      </c>
      <c r="DE315" s="2">
        <f t="shared" si="272"/>
        <v>9.263614055787764E-4</v>
      </c>
      <c r="DF315" s="2" t="e">
        <f>NA()</f>
        <v>#N/A</v>
      </c>
      <c r="DG315" s="2">
        <f t="shared" si="273"/>
        <v>1.6433186173384563E-3</v>
      </c>
      <c r="DH315" s="69"/>
      <c r="DI315" s="3">
        <f t="shared" si="302"/>
        <v>45086</v>
      </c>
      <c r="DJ315" s="2">
        <f t="shared" si="303"/>
        <v>4.2227202945983568E-2</v>
      </c>
      <c r="DK315" s="2">
        <f t="shared" si="304"/>
        <v>3.3673959580723924E-2</v>
      </c>
      <c r="DL315" s="2" t="e">
        <f>NA()</f>
        <v>#N/A</v>
      </c>
      <c r="DM315" s="2">
        <f t="shared" si="305"/>
        <v>1.6079028514796565E-2</v>
      </c>
      <c r="DO315" s="2">
        <f t="shared" si="286"/>
        <v>1.593263596161432E-2</v>
      </c>
      <c r="DP315" s="72">
        <f t="shared" si="287"/>
        <v>1.6433186173384563E-3</v>
      </c>
      <c r="DQ315" s="72">
        <v>1.0999999999999999E-2</v>
      </c>
      <c r="DR315" s="72">
        <f t="shared" si="292"/>
        <v>1.1345583263355676E-3</v>
      </c>
      <c r="DS315" s="2" cm="1">
        <f t="array" ref="DS315">PRODUCT($DR$68:DR315+1)-1</f>
        <v>1.6778410290630097E-2</v>
      </c>
      <c r="DT315" s="2" cm="1">
        <f t="array" ref="DT315">PRODUCT($DP$68:DP315+1)-1</f>
        <v>2.0552174426435865E-2</v>
      </c>
      <c r="DU315" s="72">
        <f>DS315-MAX($DS$68:DS315)</f>
        <v>0</v>
      </c>
    </row>
    <row r="316" spans="1:125" x14ac:dyDescent="0.3">
      <c r="A316" s="3" t="e">
        <f t="shared" si="293"/>
        <v>#N/A</v>
      </c>
      <c r="B316" s="47" t="e">
        <f>NA()</f>
        <v>#N/A</v>
      </c>
      <c r="C316" s="2" t="e">
        <f>VLOOKUP(C$1,EMD_Returns!$B:$XFD,MATCH('Headline Attribution'!$B316,EMD_Returns!$8:$8,0)-1,FALSE)/100</f>
        <v>#N/A</v>
      </c>
      <c r="D316" s="2" t="e">
        <f>VLOOKUP(D$1,EMD_Returns!$B:$XFD,MATCH('Headline Attribution'!$B316,EMD_Returns!$8:$8,0)-1,FALSE)/100</f>
        <v>#N/A</v>
      </c>
      <c r="E316" s="2" t="e">
        <f>VLOOKUP(E$1,EMD_Returns!$B:$XFD,MATCH('Headline Attribution'!$B316,EMD_Returns!$8:$8,0)-1,FALSE)/100</f>
        <v>#N/A</v>
      </c>
      <c r="F316" s="2" t="e">
        <f>VLOOKUP(F$1,EMD_Returns!$B:$XFD,MATCH('Headline Attribution'!$B316,EMD_Returns!$8:$8,0)-1,FALSE)/100</f>
        <v>#N/A</v>
      </c>
      <c r="G316" s="2"/>
      <c r="I316" s="9" t="e">
        <f t="shared" si="249"/>
        <v>#N/A</v>
      </c>
      <c r="J316" s="2" t="e">
        <f>VLOOKUP(J$1,EMD_Returns!$B:$XFD,MATCH('Headline Attribution'!$B316,EMD_Returns!$8:$8,0)-1,FALSE)/100</f>
        <v>#N/A</v>
      </c>
      <c r="K316" s="85" t="e">
        <f>VLOOKUP(K$1,EMD_Returns!$B:$XFD,MATCH('Headline Attribution'!$B316,EMD_Returns!$32:$32,0)-1,FALSE)/100</f>
        <v>#N/A</v>
      </c>
      <c r="L316" s="2">
        <f t="shared" si="294"/>
        <v>0</v>
      </c>
      <c r="M316" s="2" t="e">
        <f t="shared" si="295"/>
        <v>#N/A</v>
      </c>
      <c r="N316" s="2" t="e">
        <f t="shared" si="296"/>
        <v>#N/A</v>
      </c>
      <c r="O316" s="2" t="e">
        <f t="array" ref="O316">(PRODUCT($J$2:J316+1))-1</f>
        <v>#N/A</v>
      </c>
      <c r="P316" s="2" t="e">
        <f t="array" ref="P316">(PRODUCT($K$2:K316+1))-1</f>
        <v>#N/A</v>
      </c>
      <c r="Q316" s="69" t="e">
        <f t="shared" si="297"/>
        <v>#N/A</v>
      </c>
      <c r="R316" s="69" t="e">
        <f t="shared" si="298"/>
        <v>#N/A</v>
      </c>
      <c r="T316" s="3" t="e">
        <f t="shared" si="250"/>
        <v>#N/A</v>
      </c>
      <c r="U316" s="70" t="e">
        <f>VLOOKUP(U$1,Market_Values!B:XFD,MATCH('Headline Attribution'!$B316,EMD_Returns!$8:$8,0)-1,FALSE)</f>
        <v>#N/A</v>
      </c>
      <c r="V316" s="70" t="e">
        <f>VLOOKUP(V$1,Market_Values!$B:$XFD,MATCH('Headline Attribution'!$B316,EMD_Returns!$8:$8,0)-1,FALSE)</f>
        <v>#N/A</v>
      </c>
      <c r="W316" s="70" t="e">
        <f>VLOOKUP(W$1,Market_Values!$B:$XFD,MATCH('Headline Attribution'!$B316,EMD_Returns!$8:$8,0)-1,FALSE)</f>
        <v>#N/A</v>
      </c>
      <c r="X316" s="70" t="e">
        <f>VLOOKUP(X$1,Market_Values!$B:$XFD,MATCH('Headline Attribution'!$B316,EMD_Returns!$8:$8,0)-1,FALSE)</f>
        <v>#N/A</v>
      </c>
      <c r="Y316" s="70"/>
      <c r="Z316" s="71"/>
      <c r="AA316" s="3" t="e">
        <f t="shared" si="251"/>
        <v>#N/A</v>
      </c>
      <c r="AB316" s="72" t="e">
        <f t="shared" si="274"/>
        <v>#N/A</v>
      </c>
      <c r="AC316" s="72" t="e">
        <f t="shared" si="275"/>
        <v>#N/A</v>
      </c>
      <c r="AD316" s="72" t="e">
        <f t="shared" si="276"/>
        <v>#N/A</v>
      </c>
      <c r="AE316" s="72" t="e">
        <f t="shared" si="277"/>
        <v>#N/A</v>
      </c>
      <c r="AF316" s="72"/>
      <c r="AG316" s="2"/>
      <c r="AH316" s="9" t="e">
        <f t="shared" si="252"/>
        <v>#N/A</v>
      </c>
      <c r="AI316" s="2" t="e">
        <f t="array" ref="AI316">PRODUCT(AB$2:AB316+1)-1</f>
        <v>#N/A</v>
      </c>
      <c r="AJ316" s="2" t="e">
        <f t="array" ref="AJ316">PRODUCT($AC$2:AC316+1)-1</f>
        <v>#N/A</v>
      </c>
      <c r="AK316" s="2" t="e" cm="1">
        <f t="array" ref="AK316">PRODUCT($AD$119:AD316+1)-1</f>
        <v>#N/A</v>
      </c>
      <c r="AL316" s="2" t="e">
        <f t="array" ref="AL316">PRODUCT(AE$2:AE316+1)-1</f>
        <v>#N/A</v>
      </c>
      <c r="AM316" s="2"/>
      <c r="AN316" s="2"/>
      <c r="AO316" s="3" t="e">
        <f t="shared" si="253"/>
        <v>#N/A</v>
      </c>
      <c r="AP316" s="2" t="e">
        <f t="shared" si="278"/>
        <v>#N/A</v>
      </c>
      <c r="AQ316" s="2">
        <f t="shared" si="254"/>
        <v>0</v>
      </c>
      <c r="AR316" s="2" t="e">
        <f t="shared" si="279"/>
        <v>#N/A</v>
      </c>
      <c r="AS316" s="2" t="e">
        <f t="shared" si="299"/>
        <v>#N/A</v>
      </c>
      <c r="AT316" s="2" t="e">
        <f t="array" ref="AT316">PRODUCT($AP$2:AP316+1)-1</f>
        <v>#N/A</v>
      </c>
      <c r="AU316" s="2" t="e">
        <f t="shared" si="255"/>
        <v>#N/A</v>
      </c>
      <c r="AV316" s="69" t="e">
        <f t="shared" si="300"/>
        <v>#N/A</v>
      </c>
      <c r="AW316" s="69" t="e">
        <f t="shared" si="256"/>
        <v>#N/A</v>
      </c>
      <c r="AX316" s="2"/>
      <c r="AY316" s="2" t="e">
        <f t="shared" si="288"/>
        <v>#N/A</v>
      </c>
      <c r="AZ316" s="2" t="e">
        <f t="shared" si="289"/>
        <v>#N/A</v>
      </c>
      <c r="BA316" s="2" t="e">
        <f t="shared" si="301"/>
        <v>#N/A</v>
      </c>
      <c r="BB316" s="2" t="e">
        <f t="shared" si="290"/>
        <v>#N/A</v>
      </c>
      <c r="BC316" s="2"/>
      <c r="BD316" s="78" t="e">
        <f t="shared" si="257"/>
        <v>#N/A</v>
      </c>
      <c r="BE316" s="2" t="e">
        <f t="shared" si="291"/>
        <v>#N/A</v>
      </c>
      <c r="BF316" s="72" t="e">
        <f t="shared" si="280"/>
        <v>#N/A</v>
      </c>
      <c r="BG316" s="2" t="e" cm="1">
        <f t="array" ref="BG316">(PRODUCT(BF$2:BF316+1))-1</f>
        <v>#N/A</v>
      </c>
      <c r="BH316" s="72" t="e">
        <f t="shared" si="281"/>
        <v>#N/A</v>
      </c>
      <c r="BI316" s="73" t="e">
        <f t="shared" si="282"/>
        <v>#N/A</v>
      </c>
      <c r="BJ316" s="74" t="e">
        <f>SUM($BI$2:BI316)</f>
        <v>#N/A</v>
      </c>
      <c r="BK316" s="72" t="e">
        <f t="shared" si="258"/>
        <v>#N/A</v>
      </c>
      <c r="BL316" s="2" t="e">
        <f>SUM($BK$2:BK316)</f>
        <v>#N/A</v>
      </c>
      <c r="BM316" s="2"/>
      <c r="BN316" s="79" t="e">
        <f t="shared" si="259"/>
        <v>#N/A</v>
      </c>
      <c r="BO316" s="2" t="e">
        <f t="array" ref="BO316">(PRODUCT(AB$2:AB316+1)-1)-(PRODUCT($K$2:$K316+1)-1)</f>
        <v>#N/A</v>
      </c>
      <c r="BP316" s="2" t="e">
        <f t="array" ref="BP316">AJ316-(PRODUCT($K$2:K316+1)-1)</f>
        <v>#N/A</v>
      </c>
      <c r="BQ316" s="2" t="e" cm="1">
        <f t="array" ref="BQ316">AK316-(PRODUCT($L$2:L316+1)-1)</f>
        <v>#N/A</v>
      </c>
      <c r="BR316" s="2" t="e">
        <f t="array" ref="BR316">(PRODUCT(AE$2:AE316+1)-1)-(PRODUCT($K$2:$K316+1)-1)</f>
        <v>#N/A</v>
      </c>
      <c r="BS316" s="2"/>
      <c r="BT316" s="3" t="e">
        <f t="shared" si="260"/>
        <v>#N/A</v>
      </c>
      <c r="BU316" s="2" t="e">
        <f t="shared" si="261"/>
        <v>#N/A</v>
      </c>
      <c r="BV316" s="2" t="e">
        <f t="shared" si="262"/>
        <v>#N/A</v>
      </c>
      <c r="BW316" s="2" t="e" cm="1">
        <f t="array" ref="BW316">PRODUCT($BU$2:BU316+1)-1</f>
        <v>#N/A</v>
      </c>
      <c r="BX316" s="2" t="e">
        <f t="array" ref="BX316">BW316-(PRODUCT($K$2:K316+1)-1)</f>
        <v>#N/A</v>
      </c>
      <c r="BY316" s="2" t="e">
        <f t="shared" si="263"/>
        <v>#N/A</v>
      </c>
      <c r="BZ316" s="2"/>
      <c r="CC316" s="3">
        <v>45089</v>
      </c>
      <c r="CD316" s="2">
        <v>6.6170876579774197E-3</v>
      </c>
      <c r="CE316" s="2">
        <v>1.46140764592695E-3</v>
      </c>
      <c r="CF316" s="2" t="e">
        <f>NA()</f>
        <v>#N/A</v>
      </c>
      <c r="CG316" s="2">
        <v>5.5144243132227806E-3</v>
      </c>
      <c r="CH316" s="2">
        <v>5.1636317330956416E-3</v>
      </c>
      <c r="CJ316" s="9">
        <f t="shared" si="264"/>
        <v>45089</v>
      </c>
      <c r="CK316" s="2">
        <f t="array" ref="CK316">PRODUCT(CD$2:CD316+1)-1</f>
        <v>7.5151327621080011E-2</v>
      </c>
      <c r="CL316" s="2">
        <f t="array" ref="CL316">PRODUCT(CE$2:CE316+1)-1</f>
        <v>5.3787502502505857E-2</v>
      </c>
      <c r="CM316" s="2"/>
      <c r="CN316" s="2">
        <f t="array" ref="CN316">PRODUCT(CG$2:CG316+1)-1</f>
        <v>-7.6054970150678525E-3</v>
      </c>
      <c r="CO316" s="2">
        <f t="array" ref="CO316">PRODUCT(CH$2:CH316+1)-1</f>
        <v>-3.6363938955219388E-2</v>
      </c>
      <c r="CQ316" s="9">
        <f t="shared" si="265"/>
        <v>45089</v>
      </c>
      <c r="CR316" s="72">
        <f t="shared" si="266"/>
        <v>0.1115152665762994</v>
      </c>
      <c r="CS316" s="72">
        <f t="shared" si="267"/>
        <v>9.0151441457725245E-2</v>
      </c>
      <c r="CT316" s="72"/>
      <c r="CU316" s="72">
        <f t="shared" si="268"/>
        <v>2.8758441940151536E-2</v>
      </c>
      <c r="CV316" s="72"/>
      <c r="CW316" s="3">
        <f t="shared" si="269"/>
        <v>45089</v>
      </c>
      <c r="CX316" s="75">
        <f t="shared" si="283"/>
        <v>98.881573948594763</v>
      </c>
      <c r="CY316" s="75">
        <f t="shared" si="284"/>
        <v>95.939633409349199</v>
      </c>
      <c r="CZ316" s="75">
        <f t="shared" si="285"/>
        <v>103.06644963577574</v>
      </c>
      <c r="DA316" s="72">
        <f>(CZ316/MAX($CZ$2:CZ316))-1</f>
        <v>0</v>
      </c>
      <c r="DC316" s="3">
        <f t="shared" si="270"/>
        <v>45089</v>
      </c>
      <c r="DD316" s="2">
        <f t="shared" si="271"/>
        <v>1.4534559248817781E-3</v>
      </c>
      <c r="DE316" s="2">
        <f t="shared" si="272"/>
        <v>-3.7022240871686916E-3</v>
      </c>
      <c r="DF316" s="2" t="e">
        <f>NA()</f>
        <v>#N/A</v>
      </c>
      <c r="DG316" s="2">
        <f t="shared" si="273"/>
        <v>3.5079258012713898E-4</v>
      </c>
      <c r="DH316" s="69"/>
      <c r="DI316" s="3">
        <f t="shared" si="302"/>
        <v>45089</v>
      </c>
      <c r="DJ316" s="2">
        <f t="shared" si="303"/>
        <v>4.1618585139999179E-2</v>
      </c>
      <c r="DK316" s="2">
        <f t="shared" si="304"/>
        <v>3.6382998319501918E-2</v>
      </c>
      <c r="DL316" s="2" t="e">
        <f>NA()</f>
        <v>#N/A</v>
      </c>
      <c r="DM316" s="2">
        <f t="shared" si="305"/>
        <v>1.6004675227682452E-2</v>
      </c>
      <c r="DO316" s="2">
        <f t="shared" si="286"/>
        <v>1.5817527416960225E-2</v>
      </c>
      <c r="DP316" s="72">
        <f t="shared" si="287"/>
        <v>3.5079258012713898E-4</v>
      </c>
      <c r="DQ316" s="72">
        <v>1.0999999999999999E-2</v>
      </c>
      <c r="DR316" s="72">
        <f t="shared" si="292"/>
        <v>2.4395205898369718E-4</v>
      </c>
      <c r="DS316" s="2" cm="1">
        <f t="array" ref="DS316">PRODUCT($DR$68:DR316+1)-1</f>
        <v>1.702645547735071E-2</v>
      </c>
      <c r="DT316" s="2" cm="1">
        <f t="array" ref="DT316">PRODUCT($DP$68:DP316+1)-1</f>
        <v>2.0910176556857341E-2</v>
      </c>
      <c r="DU316" s="72">
        <f>DS316-MAX($DS$68:DS316)</f>
        <v>0</v>
      </c>
    </row>
    <row r="317" spans="1:125" x14ac:dyDescent="0.3">
      <c r="A317" s="3" t="e">
        <f t="shared" si="293"/>
        <v>#N/A</v>
      </c>
      <c r="B317" s="47" t="e">
        <f>NA()</f>
        <v>#N/A</v>
      </c>
      <c r="C317" s="2" t="e">
        <f>VLOOKUP(C$1,EMD_Returns!$B:$XFD,MATCH('Headline Attribution'!$B317,EMD_Returns!$8:$8,0)-1,FALSE)/100</f>
        <v>#N/A</v>
      </c>
      <c r="D317" s="2" t="e">
        <f>VLOOKUP(D$1,EMD_Returns!$B:$XFD,MATCH('Headline Attribution'!$B317,EMD_Returns!$8:$8,0)-1,FALSE)/100</f>
        <v>#N/A</v>
      </c>
      <c r="E317" s="2" t="e">
        <f>VLOOKUP(E$1,EMD_Returns!$B:$XFD,MATCH('Headline Attribution'!$B317,EMD_Returns!$8:$8,0)-1,FALSE)/100</f>
        <v>#N/A</v>
      </c>
      <c r="F317" s="2" t="e">
        <f>VLOOKUP(F$1,EMD_Returns!$B:$XFD,MATCH('Headline Attribution'!$B317,EMD_Returns!$8:$8,0)-1,FALSE)/100</f>
        <v>#N/A</v>
      </c>
      <c r="G317" s="2"/>
      <c r="I317" s="9" t="e">
        <f t="shared" si="249"/>
        <v>#N/A</v>
      </c>
      <c r="J317" s="2" t="e">
        <f>VLOOKUP(J$1,EMD_Returns!$B:$XFD,MATCH('Headline Attribution'!$B317,EMD_Returns!$8:$8,0)-1,FALSE)/100</f>
        <v>#N/A</v>
      </c>
      <c r="K317" s="85" t="e">
        <f>VLOOKUP(K$1,EMD_Returns!$B:$XFD,MATCH('Headline Attribution'!$B317,EMD_Returns!$32:$32,0)-1,FALSE)/100</f>
        <v>#N/A</v>
      </c>
      <c r="L317" s="2">
        <f t="shared" si="294"/>
        <v>0</v>
      </c>
      <c r="M317" s="2" t="e">
        <f t="shared" si="295"/>
        <v>#N/A</v>
      </c>
      <c r="N317" s="2" t="e">
        <f t="shared" si="296"/>
        <v>#N/A</v>
      </c>
      <c r="O317" s="2" t="e">
        <f t="array" ref="O317">(PRODUCT($J$2:J317+1))-1</f>
        <v>#N/A</v>
      </c>
      <c r="P317" s="2" t="e">
        <f t="array" ref="P317">(PRODUCT($K$2:K317+1))-1</f>
        <v>#N/A</v>
      </c>
      <c r="Q317" s="69" t="e">
        <f t="shared" si="297"/>
        <v>#N/A</v>
      </c>
      <c r="R317" s="69" t="e">
        <f t="shared" si="298"/>
        <v>#N/A</v>
      </c>
      <c r="T317" s="3" t="e">
        <f t="shared" si="250"/>
        <v>#N/A</v>
      </c>
      <c r="U317" s="70" t="e">
        <f>VLOOKUP(U$1,Market_Values!B:XFD,MATCH('Headline Attribution'!$B317,EMD_Returns!$8:$8,0)-1,FALSE)</f>
        <v>#N/A</v>
      </c>
      <c r="V317" s="70" t="e">
        <f>VLOOKUP(V$1,Market_Values!$B:$XFD,MATCH('Headline Attribution'!$B317,EMD_Returns!$8:$8,0)-1,FALSE)</f>
        <v>#N/A</v>
      </c>
      <c r="W317" s="70" t="e">
        <f>VLOOKUP(W$1,Market_Values!$B:$XFD,MATCH('Headline Attribution'!$B317,EMD_Returns!$8:$8,0)-1,FALSE)</f>
        <v>#N/A</v>
      </c>
      <c r="X317" s="70" t="e">
        <f>VLOOKUP(X$1,Market_Values!$B:$XFD,MATCH('Headline Attribution'!$B317,EMD_Returns!$8:$8,0)-1,FALSE)</f>
        <v>#N/A</v>
      </c>
      <c r="Y317" s="70"/>
      <c r="Z317" s="71"/>
      <c r="AA317" s="3" t="e">
        <f t="shared" si="251"/>
        <v>#N/A</v>
      </c>
      <c r="AB317" s="72" t="e">
        <f t="shared" si="274"/>
        <v>#N/A</v>
      </c>
      <c r="AC317" s="72" t="e">
        <f t="shared" si="275"/>
        <v>#N/A</v>
      </c>
      <c r="AD317" s="72" t="e">
        <f t="shared" si="276"/>
        <v>#N/A</v>
      </c>
      <c r="AE317" s="72" t="e">
        <f t="shared" si="277"/>
        <v>#N/A</v>
      </c>
      <c r="AF317" s="72"/>
      <c r="AG317" s="2"/>
      <c r="AH317" s="9" t="e">
        <f t="shared" si="252"/>
        <v>#N/A</v>
      </c>
      <c r="AI317" s="2" t="e">
        <f t="array" ref="AI317">PRODUCT(AB$2:AB317+1)-1</f>
        <v>#N/A</v>
      </c>
      <c r="AJ317" s="2" t="e">
        <f t="array" ref="AJ317">PRODUCT($AC$2:AC317+1)-1</f>
        <v>#N/A</v>
      </c>
      <c r="AK317" s="2" t="e" cm="1">
        <f t="array" ref="AK317">PRODUCT($AD$119:AD317+1)-1</f>
        <v>#N/A</v>
      </c>
      <c r="AL317" s="2" t="e">
        <f t="array" ref="AL317">PRODUCT(AE$2:AE317+1)-1</f>
        <v>#N/A</v>
      </c>
      <c r="AM317" s="2"/>
      <c r="AN317" s="2"/>
      <c r="AO317" s="3" t="e">
        <f t="shared" si="253"/>
        <v>#N/A</v>
      </c>
      <c r="AP317" s="2" t="e">
        <f t="shared" si="278"/>
        <v>#N/A</v>
      </c>
      <c r="AQ317" s="2">
        <f t="shared" si="254"/>
        <v>0</v>
      </c>
      <c r="AR317" s="2" t="e">
        <f t="shared" si="279"/>
        <v>#N/A</v>
      </c>
      <c r="AS317" s="2" t="e">
        <f t="shared" si="299"/>
        <v>#N/A</v>
      </c>
      <c r="AT317" s="2" t="e">
        <f t="array" ref="AT317">PRODUCT($AP$2:AP317+1)-1</f>
        <v>#N/A</v>
      </c>
      <c r="AU317" s="2" t="e">
        <f t="shared" si="255"/>
        <v>#N/A</v>
      </c>
      <c r="AV317" s="69" t="e">
        <f t="shared" si="300"/>
        <v>#N/A</v>
      </c>
      <c r="AW317" s="69" t="e">
        <f t="shared" si="256"/>
        <v>#N/A</v>
      </c>
      <c r="AX317" s="2"/>
      <c r="AY317" s="2" t="e">
        <f t="shared" si="288"/>
        <v>#N/A</v>
      </c>
      <c r="AZ317" s="2" t="e">
        <f t="shared" si="289"/>
        <v>#N/A</v>
      </c>
      <c r="BA317" s="2" t="e">
        <f t="shared" si="301"/>
        <v>#N/A</v>
      </c>
      <c r="BB317" s="2" t="e">
        <f t="shared" si="290"/>
        <v>#N/A</v>
      </c>
      <c r="BC317" s="2"/>
      <c r="BD317" s="78" t="e">
        <f t="shared" si="257"/>
        <v>#N/A</v>
      </c>
      <c r="BE317" s="2" t="e">
        <f t="shared" si="291"/>
        <v>#N/A</v>
      </c>
      <c r="BF317" s="72" t="e">
        <f t="shared" si="280"/>
        <v>#N/A</v>
      </c>
      <c r="BG317" s="2" t="e" cm="1">
        <f t="array" ref="BG317">(PRODUCT(BF$2:BF317+1))-1</f>
        <v>#N/A</v>
      </c>
      <c r="BH317" s="72" t="e">
        <f t="shared" si="281"/>
        <v>#N/A</v>
      </c>
      <c r="BI317" s="73" t="e">
        <f t="shared" si="282"/>
        <v>#N/A</v>
      </c>
      <c r="BJ317" s="74" t="e">
        <f>SUM($BI$2:BI317)</f>
        <v>#N/A</v>
      </c>
      <c r="BK317" s="72" t="e">
        <f t="shared" si="258"/>
        <v>#N/A</v>
      </c>
      <c r="BL317" s="2" t="e">
        <f>SUM($BK$2:BK317)</f>
        <v>#N/A</v>
      </c>
      <c r="BM317" s="2"/>
      <c r="BN317" s="79" t="e">
        <f t="shared" si="259"/>
        <v>#N/A</v>
      </c>
      <c r="BO317" s="2" t="e">
        <f t="array" ref="BO317">(PRODUCT(AB$2:AB317+1)-1)-(PRODUCT($K$2:$K317+1)-1)</f>
        <v>#N/A</v>
      </c>
      <c r="BP317" s="2" t="e">
        <f t="array" ref="BP317">AJ317-(PRODUCT($K$2:K317+1)-1)</f>
        <v>#N/A</v>
      </c>
      <c r="BQ317" s="2" t="e" cm="1">
        <f t="array" ref="BQ317">AK317-(PRODUCT($L$2:L317+1)-1)</f>
        <v>#N/A</v>
      </c>
      <c r="BR317" s="2" t="e">
        <f t="array" ref="BR317">(PRODUCT(AE$2:AE317+1)-1)-(PRODUCT($K$2:$K317+1)-1)</f>
        <v>#N/A</v>
      </c>
      <c r="BS317" s="2"/>
      <c r="BT317" s="3" t="e">
        <f t="shared" si="260"/>
        <v>#N/A</v>
      </c>
      <c r="BU317" s="2" t="e">
        <f t="shared" si="261"/>
        <v>#N/A</v>
      </c>
      <c r="BV317" s="2" t="e">
        <f t="shared" si="262"/>
        <v>#N/A</v>
      </c>
      <c r="BW317" s="2" t="e" cm="1">
        <f t="array" ref="BW317">PRODUCT($BU$2:BU317+1)-1</f>
        <v>#N/A</v>
      </c>
      <c r="BX317" s="2" t="e">
        <f t="array" ref="BX317">BW317-(PRODUCT($K$2:K317+1)-1)</f>
        <v>#N/A</v>
      </c>
      <c r="BY317" s="2" t="e">
        <f t="shared" si="263"/>
        <v>#N/A</v>
      </c>
      <c r="BZ317" s="2"/>
      <c r="CC317" s="3">
        <v>45090</v>
      </c>
      <c r="CD317" s="2">
        <v>4.7172288867649596E-3</v>
      </c>
      <c r="CE317" s="2">
        <v>7.3583425732515195E-3</v>
      </c>
      <c r="CF317" s="2" t="e">
        <f>NA()</f>
        <v>#N/A</v>
      </c>
      <c r="CG317" s="2">
        <v>6.461773091739652E-3</v>
      </c>
      <c r="CH317" s="2">
        <v>7.0880655725245045E-3</v>
      </c>
      <c r="CJ317" s="9">
        <f t="shared" si="264"/>
        <v>45090</v>
      </c>
      <c r="CK317" s="2">
        <f t="array" ref="CK317">PRODUCT(CD$2:CD317+1)-1</f>
        <v>8.0223062521377786E-2</v>
      </c>
      <c r="CL317" s="2">
        <f t="array" ref="CL317">PRODUCT(CE$2:CE317+1)-1</f>
        <v>6.1541631945330355E-2</v>
      </c>
      <c r="CM317" s="2"/>
      <c r="CN317" s="2">
        <f t="array" ref="CN317">PRODUCT(CG$2:CG317+1)-1</f>
        <v>-1.1928689192896025E-3</v>
      </c>
      <c r="CO317" s="2">
        <f t="array" ref="CO317">PRODUCT(CH$2:CH317+1)-1</f>
        <v>-2.9533623366484796E-2</v>
      </c>
      <c r="CQ317" s="9">
        <f t="shared" si="265"/>
        <v>45090</v>
      </c>
      <c r="CR317" s="72">
        <f t="shared" si="266"/>
        <v>0.10975668588786258</v>
      </c>
      <c r="CS317" s="72">
        <f t="shared" si="267"/>
        <v>9.1075255311815151E-2</v>
      </c>
      <c r="CT317" s="72"/>
      <c r="CU317" s="72">
        <f t="shared" si="268"/>
        <v>2.8340754447195193E-2</v>
      </c>
      <c r="CV317" s="72"/>
      <c r="CW317" s="3">
        <f t="shared" si="269"/>
        <v>45090</v>
      </c>
      <c r="CX317" s="75">
        <f t="shared" si="283"/>
        <v>99.520524242404647</v>
      </c>
      <c r="CY317" s="75">
        <f t="shared" si="284"/>
        <v>96.619659821958635</v>
      </c>
      <c r="CZ317" s="75">
        <f t="shared" si="285"/>
        <v>103.00235420595709</v>
      </c>
      <c r="DA317" s="72">
        <f>(CZ317/MAX($CZ$2:CZ317))-1</f>
        <v>-6.2188452251099591E-4</v>
      </c>
      <c r="DC317" s="3">
        <f t="shared" si="270"/>
        <v>45090</v>
      </c>
      <c r="DD317" s="2">
        <f t="shared" si="271"/>
        <v>-2.3708366857595449E-3</v>
      </c>
      <c r="DE317" s="2">
        <f t="shared" si="272"/>
        <v>2.7027700072701499E-4</v>
      </c>
      <c r="DF317" s="2" t="e">
        <f>NA()</f>
        <v>#N/A</v>
      </c>
      <c r="DG317" s="2">
        <f t="shared" si="273"/>
        <v>-6.2629248078485255E-4</v>
      </c>
      <c r="DH317" s="69"/>
      <c r="DI317" s="3">
        <f t="shared" si="302"/>
        <v>45090</v>
      </c>
      <c r="DJ317" s="2">
        <f t="shared" si="303"/>
        <v>4.2849652946415476E-2</v>
      </c>
      <c r="DK317" s="2">
        <f t="shared" si="304"/>
        <v>3.6033947257987559E-2</v>
      </c>
      <c r="DL317" s="2" t="e">
        <f>NA()</f>
        <v>#N/A</v>
      </c>
      <c r="DM317" s="2">
        <f t="shared" si="305"/>
        <v>1.6276763063725743E-2</v>
      </c>
      <c r="DO317" s="2">
        <f t="shared" si="286"/>
        <v>1.5722836376509543E-2</v>
      </c>
      <c r="DP317" s="72">
        <f t="shared" si="287"/>
        <v>-6.2629248078485255E-4</v>
      </c>
      <c r="DQ317" s="72">
        <v>1.0999999999999999E-2</v>
      </c>
      <c r="DR317" s="72">
        <f t="shared" si="292"/>
        <v>-4.3816631577532058E-4</v>
      </c>
      <c r="DS317" s="2" cm="1">
        <f t="array" ref="DS317">PRODUCT($DR$68:DR317+1)-1</f>
        <v>1.6580828742308151E-2</v>
      </c>
      <c r="DT317" s="2" cm="1">
        <f t="array" ref="DT317">PRODUCT($DP$68:DP317+1)-1</f>
        <v>2.0270788189723055E-2</v>
      </c>
      <c r="DU317" s="72">
        <f>DS317-MAX($DS$68:DS317)</f>
        <v>-4.4562673504255912E-4</v>
      </c>
    </row>
    <row r="318" spans="1:125" x14ac:dyDescent="0.3">
      <c r="A318" s="3" t="e">
        <f t="shared" si="293"/>
        <v>#N/A</v>
      </c>
      <c r="B318" s="47" t="e">
        <f>NA()</f>
        <v>#N/A</v>
      </c>
      <c r="C318" s="2" t="e">
        <f>VLOOKUP(C$1,EMD_Returns!$B:$XFD,MATCH('Headline Attribution'!$B318,EMD_Returns!$8:$8,0)-1,FALSE)/100</f>
        <v>#N/A</v>
      </c>
      <c r="D318" s="2" t="e">
        <f>VLOOKUP(D$1,EMD_Returns!$B:$XFD,MATCH('Headline Attribution'!$B318,EMD_Returns!$8:$8,0)-1,FALSE)/100</f>
        <v>#N/A</v>
      </c>
      <c r="E318" s="2" t="e">
        <f>VLOOKUP(E$1,EMD_Returns!$B:$XFD,MATCH('Headline Attribution'!$B318,EMD_Returns!$8:$8,0)-1,FALSE)/100</f>
        <v>#N/A</v>
      </c>
      <c r="F318" s="2" t="e">
        <f>VLOOKUP(F$1,EMD_Returns!$B:$XFD,MATCH('Headline Attribution'!$B318,EMD_Returns!$8:$8,0)-1,FALSE)/100</f>
        <v>#N/A</v>
      </c>
      <c r="G318" s="2"/>
      <c r="I318" s="9" t="e">
        <f t="shared" si="249"/>
        <v>#N/A</v>
      </c>
      <c r="J318" s="2" t="e">
        <f>VLOOKUP(J$1,EMD_Returns!$B:$XFD,MATCH('Headline Attribution'!$B318,EMD_Returns!$8:$8,0)-1,FALSE)/100</f>
        <v>#N/A</v>
      </c>
      <c r="K318" s="85" t="e">
        <f>VLOOKUP(K$1,EMD_Returns!$B:$XFD,MATCH('Headline Attribution'!$B318,EMD_Returns!$32:$32,0)-1,FALSE)/100</f>
        <v>#N/A</v>
      </c>
      <c r="L318" s="2">
        <f t="shared" si="294"/>
        <v>0</v>
      </c>
      <c r="M318" s="2" t="e">
        <f t="shared" si="295"/>
        <v>#N/A</v>
      </c>
      <c r="N318" s="2" t="e">
        <f t="shared" si="296"/>
        <v>#N/A</v>
      </c>
      <c r="O318" s="2" t="e">
        <f t="array" ref="O318">(PRODUCT($J$2:J318+1))-1</f>
        <v>#N/A</v>
      </c>
      <c r="P318" s="2" t="e">
        <f t="array" ref="P318">(PRODUCT($K$2:K318+1))-1</f>
        <v>#N/A</v>
      </c>
      <c r="Q318" s="69" t="e">
        <f t="shared" si="297"/>
        <v>#N/A</v>
      </c>
      <c r="R318" s="69" t="e">
        <f t="shared" si="298"/>
        <v>#N/A</v>
      </c>
      <c r="T318" s="3" t="e">
        <f t="shared" si="250"/>
        <v>#N/A</v>
      </c>
      <c r="U318" s="70" t="e">
        <f>VLOOKUP(U$1,Market_Values!B:XFD,MATCH('Headline Attribution'!$B318,EMD_Returns!$8:$8,0)-1,FALSE)</f>
        <v>#N/A</v>
      </c>
      <c r="V318" s="70" t="e">
        <f>VLOOKUP(V$1,Market_Values!$B:$XFD,MATCH('Headline Attribution'!$B318,EMD_Returns!$8:$8,0)-1,FALSE)</f>
        <v>#N/A</v>
      </c>
      <c r="W318" s="70" t="e">
        <f>VLOOKUP(W$1,Market_Values!$B:$XFD,MATCH('Headline Attribution'!$B318,EMD_Returns!$8:$8,0)-1,FALSE)</f>
        <v>#N/A</v>
      </c>
      <c r="X318" s="70" t="e">
        <f>VLOOKUP(X$1,Market_Values!$B:$XFD,MATCH('Headline Attribution'!$B318,EMD_Returns!$8:$8,0)-1,FALSE)</f>
        <v>#N/A</v>
      </c>
      <c r="Y318" s="70"/>
      <c r="Z318" s="71"/>
      <c r="AA318" s="3" t="e">
        <f t="shared" si="251"/>
        <v>#N/A</v>
      </c>
      <c r="AB318" s="72" t="e">
        <f t="shared" si="274"/>
        <v>#N/A</v>
      </c>
      <c r="AC318" s="72" t="e">
        <f t="shared" si="275"/>
        <v>#N/A</v>
      </c>
      <c r="AD318" s="72" t="e">
        <f t="shared" si="276"/>
        <v>#N/A</v>
      </c>
      <c r="AE318" s="72" t="e">
        <f t="shared" si="277"/>
        <v>#N/A</v>
      </c>
      <c r="AF318" s="72"/>
      <c r="AG318" s="2"/>
      <c r="AH318" s="9" t="e">
        <f t="shared" si="252"/>
        <v>#N/A</v>
      </c>
      <c r="AI318" s="2" t="e">
        <f t="array" ref="AI318">PRODUCT(AB$2:AB318+1)-1</f>
        <v>#N/A</v>
      </c>
      <c r="AJ318" s="2" t="e">
        <f t="array" ref="AJ318">PRODUCT($AC$2:AC318+1)-1</f>
        <v>#N/A</v>
      </c>
      <c r="AK318" s="2" t="e" cm="1">
        <f t="array" ref="AK318">PRODUCT($AD$119:AD318+1)-1</f>
        <v>#N/A</v>
      </c>
      <c r="AL318" s="2" t="e">
        <f t="array" ref="AL318">PRODUCT(AE$2:AE318+1)-1</f>
        <v>#N/A</v>
      </c>
      <c r="AM318" s="2"/>
      <c r="AN318" s="2"/>
      <c r="AO318" s="3" t="e">
        <f t="shared" si="253"/>
        <v>#N/A</v>
      </c>
      <c r="AP318" s="2" t="e">
        <f t="shared" si="278"/>
        <v>#N/A</v>
      </c>
      <c r="AQ318" s="2">
        <f t="shared" si="254"/>
        <v>0</v>
      </c>
      <c r="AR318" s="2" t="e">
        <f t="shared" si="279"/>
        <v>#N/A</v>
      </c>
      <c r="AS318" s="2" t="e">
        <f t="shared" si="299"/>
        <v>#N/A</v>
      </c>
      <c r="AT318" s="2" t="e">
        <f t="array" ref="AT318">PRODUCT($AP$2:AP318+1)-1</f>
        <v>#N/A</v>
      </c>
      <c r="AU318" s="2" t="e">
        <f t="shared" si="255"/>
        <v>#N/A</v>
      </c>
      <c r="AV318" s="69" t="e">
        <f t="shared" si="300"/>
        <v>#N/A</v>
      </c>
      <c r="AW318" s="69" t="e">
        <f t="shared" si="256"/>
        <v>#N/A</v>
      </c>
      <c r="AX318" s="2"/>
      <c r="AY318" s="2" t="e">
        <f t="shared" si="288"/>
        <v>#N/A</v>
      </c>
      <c r="AZ318" s="2" t="e">
        <f t="shared" si="289"/>
        <v>#N/A</v>
      </c>
      <c r="BA318" s="2" t="e">
        <f t="shared" si="301"/>
        <v>#N/A</v>
      </c>
      <c r="BB318" s="2" t="e">
        <f t="shared" si="290"/>
        <v>#N/A</v>
      </c>
      <c r="BC318" s="2"/>
      <c r="BD318" s="78" t="e">
        <f t="shared" si="257"/>
        <v>#N/A</v>
      </c>
      <c r="BE318" s="2" t="e">
        <f t="shared" si="291"/>
        <v>#N/A</v>
      </c>
      <c r="BF318" s="72" t="e">
        <f t="shared" si="280"/>
        <v>#N/A</v>
      </c>
      <c r="BG318" s="2" t="e" cm="1">
        <f t="array" ref="BG318">(PRODUCT(BF$2:BF318+1))-1</f>
        <v>#N/A</v>
      </c>
      <c r="BH318" s="72" t="e">
        <f t="shared" si="281"/>
        <v>#N/A</v>
      </c>
      <c r="BI318" s="73" t="e">
        <f t="shared" si="282"/>
        <v>#N/A</v>
      </c>
      <c r="BJ318" s="74" t="e">
        <f>SUM($BI$2:BI318)</f>
        <v>#N/A</v>
      </c>
      <c r="BK318" s="72" t="e">
        <f t="shared" si="258"/>
        <v>#N/A</v>
      </c>
      <c r="BL318" s="2" t="e">
        <f>SUM($BK$2:BK318)</f>
        <v>#N/A</v>
      </c>
      <c r="BM318" s="2"/>
      <c r="BN318" s="79" t="e">
        <f t="shared" si="259"/>
        <v>#N/A</v>
      </c>
      <c r="BO318" s="2" t="e">
        <f t="array" ref="BO318">(PRODUCT(AB$2:AB318+1)-1)-(PRODUCT($K$2:$K318+1)-1)</f>
        <v>#N/A</v>
      </c>
      <c r="BP318" s="2" t="e">
        <f t="array" ref="BP318">AJ318-(PRODUCT($K$2:K318+1)-1)</f>
        <v>#N/A</v>
      </c>
      <c r="BQ318" s="2" t="e" cm="1">
        <f t="array" ref="BQ318">AK318-(PRODUCT($L$2:L318+1)-1)</f>
        <v>#N/A</v>
      </c>
      <c r="BR318" s="2" t="e">
        <f t="array" ref="BR318">(PRODUCT(AE$2:AE318+1)-1)-(PRODUCT($K$2:$K318+1)-1)</f>
        <v>#N/A</v>
      </c>
      <c r="BS318" s="2"/>
      <c r="BT318" s="3" t="e">
        <f t="shared" si="260"/>
        <v>#N/A</v>
      </c>
      <c r="BU318" s="2" t="e">
        <f t="shared" si="261"/>
        <v>#N/A</v>
      </c>
      <c r="BV318" s="2" t="e">
        <f t="shared" si="262"/>
        <v>#N/A</v>
      </c>
      <c r="BW318" s="2" t="e" cm="1">
        <f t="array" ref="BW318">PRODUCT($BU$2:BU318+1)-1</f>
        <v>#N/A</v>
      </c>
      <c r="BX318" s="2" t="e">
        <f t="array" ref="BX318">BW318-(PRODUCT($K$2:K318+1)-1)</f>
        <v>#N/A</v>
      </c>
      <c r="BY318" s="2" t="e">
        <f t="shared" si="263"/>
        <v>#N/A</v>
      </c>
      <c r="BZ318" s="2"/>
      <c r="CC318" s="3">
        <v>45091</v>
      </c>
      <c r="CD318" s="2">
        <v>5.0334711241366605E-3</v>
      </c>
      <c r="CE318" s="2">
        <v>1.14088200095952E-3</v>
      </c>
      <c r="CF318" s="2" t="e">
        <f>NA()</f>
        <v>#N/A</v>
      </c>
      <c r="CG318" s="2">
        <v>2.204317091181024E-3</v>
      </c>
      <c r="CH318" s="2">
        <v>5.0946600415113785E-4</v>
      </c>
      <c r="CJ318" s="9">
        <f t="shared" si="264"/>
        <v>45091</v>
      </c>
      <c r="CK318" s="2">
        <f t="array" ref="CK318">PRODUCT(CD$2:CD318+1)-1</f>
        <v>8.5660334114205705E-2</v>
      </c>
      <c r="CL318" s="2">
        <f t="array" ref="CL318">PRODUCT(CE$2:CE318+1)-1</f>
        <v>6.2752725686485933E-2</v>
      </c>
      <c r="CM318" s="2"/>
      <c r="CN318" s="2">
        <f t="array" ref="CN318">PRODUCT(CG$2:CG318+1)-1</f>
        <v>1.0088187105450341E-3</v>
      </c>
      <c r="CO318" s="2">
        <f t="array" ref="CO318">PRODUCT(CH$2:CH318+1)-1</f>
        <v>-2.9039203739418262E-2</v>
      </c>
      <c r="CQ318" s="9">
        <f t="shared" si="265"/>
        <v>45091</v>
      </c>
      <c r="CR318" s="72">
        <f t="shared" si="266"/>
        <v>0.11469953785362397</v>
      </c>
      <c r="CS318" s="72">
        <f t="shared" si="267"/>
        <v>9.1791929425904195E-2</v>
      </c>
      <c r="CT318" s="72"/>
      <c r="CU318" s="72">
        <f t="shared" si="268"/>
        <v>3.0048022449963296E-2</v>
      </c>
      <c r="CV318" s="72"/>
      <c r="CW318" s="3">
        <f t="shared" si="269"/>
        <v>45091</v>
      </c>
      <c r="CX318" s="75">
        <f t="shared" si="283"/>
        <v>99.739899034915467</v>
      </c>
      <c r="CY318" s="75">
        <f t="shared" si="284"/>
        <v>96.668884253970575</v>
      </c>
      <c r="CZ318" s="75">
        <f t="shared" si="285"/>
        <v>103.17683896389727</v>
      </c>
      <c r="DA318" s="72">
        <f>(CZ318/MAX($CZ$2:CZ318))-1</f>
        <v>0</v>
      </c>
      <c r="DC318" s="3">
        <f t="shared" si="270"/>
        <v>45091</v>
      </c>
      <c r="DD318" s="2">
        <f t="shared" si="271"/>
        <v>4.5240051199855226E-3</v>
      </c>
      <c r="DE318" s="2">
        <f t="shared" si="272"/>
        <v>6.3141599680838212E-4</v>
      </c>
      <c r="DF318" s="2" t="e">
        <f>NA()</f>
        <v>#N/A</v>
      </c>
      <c r="DG318" s="2">
        <f t="shared" si="273"/>
        <v>1.6948510870298862E-3</v>
      </c>
      <c r="DH318" s="69"/>
      <c r="DI318" s="3">
        <f t="shared" si="302"/>
        <v>45091</v>
      </c>
      <c r="DJ318" s="2">
        <f t="shared" si="303"/>
        <v>4.39919215046767E-2</v>
      </c>
      <c r="DK318" s="2">
        <f t="shared" si="304"/>
        <v>3.5738760903255312E-2</v>
      </c>
      <c r="DL318" s="2" t="e">
        <f>NA()</f>
        <v>#N/A</v>
      </c>
      <c r="DM318" s="2">
        <f t="shared" si="305"/>
        <v>1.6682043253409044E-2</v>
      </c>
      <c r="DO318" s="2">
        <f t="shared" si="286"/>
        <v>1.5996592793444453E-2</v>
      </c>
      <c r="DP318" s="72">
        <f t="shared" si="287"/>
        <v>1.6948510870298862E-3</v>
      </c>
      <c r="DQ318" s="72">
        <v>1.0999999999999999E-2</v>
      </c>
      <c r="DR318" s="72">
        <f t="shared" si="292"/>
        <v>1.1654583071570692E-3</v>
      </c>
      <c r="DS318" s="2" cm="1">
        <f t="array" ref="DS318">PRODUCT($DR$68:DR318+1)-1</f>
        <v>1.7765611314062291E-2</v>
      </c>
      <c r="DT318" s="2" cm="1">
        <f t="array" ref="DT318">PRODUCT($DP$68:DP318+1)-1</f>
        <v>2.1999995244151194E-2</v>
      </c>
      <c r="DU318" s="72">
        <f>DS318-MAX($DS$68:DS318)</f>
        <v>0</v>
      </c>
    </row>
    <row r="319" spans="1:125" x14ac:dyDescent="0.3">
      <c r="A319" s="3" t="e">
        <f t="shared" si="293"/>
        <v>#N/A</v>
      </c>
      <c r="B319" s="47" t="e">
        <f>NA()</f>
        <v>#N/A</v>
      </c>
      <c r="C319" s="2" t="e">
        <f>VLOOKUP(C$1,EMD_Returns!$B:$XFD,MATCH('Headline Attribution'!$B319,EMD_Returns!$8:$8,0)-1,FALSE)/100</f>
        <v>#N/A</v>
      </c>
      <c r="D319" s="2" t="e">
        <f>VLOOKUP(D$1,EMD_Returns!$B:$XFD,MATCH('Headline Attribution'!$B319,EMD_Returns!$8:$8,0)-1,FALSE)/100</f>
        <v>#N/A</v>
      </c>
      <c r="E319" s="2" t="e">
        <f>VLOOKUP(E$1,EMD_Returns!$B:$XFD,MATCH('Headline Attribution'!$B319,EMD_Returns!$8:$8,0)-1,FALSE)/100</f>
        <v>#N/A</v>
      </c>
      <c r="F319" s="2" t="e">
        <f>VLOOKUP(F$1,EMD_Returns!$B:$XFD,MATCH('Headline Attribution'!$B319,EMD_Returns!$8:$8,0)-1,FALSE)/100</f>
        <v>#N/A</v>
      </c>
      <c r="G319" s="2"/>
      <c r="I319" s="9" t="e">
        <f t="shared" si="249"/>
        <v>#N/A</v>
      </c>
      <c r="J319" s="2" t="e">
        <f>VLOOKUP(J$1,EMD_Returns!$B:$XFD,MATCH('Headline Attribution'!$B319,EMD_Returns!$8:$8,0)-1,FALSE)/100</f>
        <v>#N/A</v>
      </c>
      <c r="K319" s="85" t="e">
        <f>VLOOKUP(K$1,EMD_Returns!$B:$XFD,MATCH('Headline Attribution'!$B319,EMD_Returns!$32:$32,0)-1,FALSE)/100</f>
        <v>#N/A</v>
      </c>
      <c r="L319" s="2">
        <f t="shared" si="294"/>
        <v>0</v>
      </c>
      <c r="M319" s="2" t="e">
        <f t="shared" si="295"/>
        <v>#N/A</v>
      </c>
      <c r="N319" s="2" t="e">
        <f t="shared" si="296"/>
        <v>#N/A</v>
      </c>
      <c r="O319" s="2" t="e">
        <f t="array" ref="O319">(PRODUCT($J$2:J319+1))-1</f>
        <v>#N/A</v>
      </c>
      <c r="P319" s="2" t="e">
        <f t="array" ref="P319">(PRODUCT($K$2:K319+1))-1</f>
        <v>#N/A</v>
      </c>
      <c r="Q319" s="69" t="e">
        <f t="shared" si="297"/>
        <v>#N/A</v>
      </c>
      <c r="R319" s="69" t="e">
        <f t="shared" si="298"/>
        <v>#N/A</v>
      </c>
      <c r="T319" s="3" t="e">
        <f t="shared" si="250"/>
        <v>#N/A</v>
      </c>
      <c r="U319" s="70" t="e">
        <f>VLOOKUP(U$1,Market_Values!B:XFD,MATCH('Headline Attribution'!$B319,EMD_Returns!$8:$8,0)-1,FALSE)</f>
        <v>#N/A</v>
      </c>
      <c r="V319" s="70" t="e">
        <f>VLOOKUP(V$1,Market_Values!$B:$XFD,MATCH('Headline Attribution'!$B319,EMD_Returns!$8:$8,0)-1,FALSE)</f>
        <v>#N/A</v>
      </c>
      <c r="W319" s="70" t="e">
        <f>VLOOKUP(W$1,Market_Values!$B:$XFD,MATCH('Headline Attribution'!$B319,EMD_Returns!$8:$8,0)-1,FALSE)</f>
        <v>#N/A</v>
      </c>
      <c r="X319" s="70" t="e">
        <f>VLOOKUP(X$1,Market_Values!$B:$XFD,MATCH('Headline Attribution'!$B319,EMD_Returns!$8:$8,0)-1,FALSE)</f>
        <v>#N/A</v>
      </c>
      <c r="Y319" s="70"/>
      <c r="Z319" s="71"/>
      <c r="AA319" s="3" t="e">
        <f t="shared" si="251"/>
        <v>#N/A</v>
      </c>
      <c r="AB319" s="72" t="e">
        <f t="shared" si="274"/>
        <v>#N/A</v>
      </c>
      <c r="AC319" s="72" t="e">
        <f t="shared" si="275"/>
        <v>#N/A</v>
      </c>
      <c r="AD319" s="72" t="e">
        <f t="shared" si="276"/>
        <v>#N/A</v>
      </c>
      <c r="AE319" s="72" t="e">
        <f t="shared" si="277"/>
        <v>#N/A</v>
      </c>
      <c r="AF319" s="72"/>
      <c r="AG319" s="2"/>
      <c r="AH319" s="9" t="e">
        <f t="shared" si="252"/>
        <v>#N/A</v>
      </c>
      <c r="AI319" s="2" t="e">
        <f t="array" ref="AI319">PRODUCT(AB$2:AB319+1)-1</f>
        <v>#N/A</v>
      </c>
      <c r="AJ319" s="2" t="e">
        <f t="array" ref="AJ319">PRODUCT($AC$2:AC319+1)-1</f>
        <v>#N/A</v>
      </c>
      <c r="AK319" s="2" t="e" cm="1">
        <f t="array" ref="AK319">PRODUCT($AD$119:AD319+1)-1</f>
        <v>#N/A</v>
      </c>
      <c r="AL319" s="2" t="e">
        <f t="array" ref="AL319">PRODUCT(AE$2:AE319+1)-1</f>
        <v>#N/A</v>
      </c>
      <c r="AM319" s="2"/>
      <c r="AN319" s="2"/>
      <c r="AO319" s="3" t="e">
        <f t="shared" si="253"/>
        <v>#N/A</v>
      </c>
      <c r="AP319" s="2" t="e">
        <f t="shared" si="278"/>
        <v>#N/A</v>
      </c>
      <c r="AQ319" s="2">
        <f t="shared" si="254"/>
        <v>0</v>
      </c>
      <c r="AR319" s="2" t="e">
        <f t="shared" si="279"/>
        <v>#N/A</v>
      </c>
      <c r="AS319" s="2" t="e">
        <f t="shared" si="299"/>
        <v>#N/A</v>
      </c>
      <c r="AT319" s="2" t="e">
        <f t="array" ref="AT319">PRODUCT($AP$2:AP319+1)-1</f>
        <v>#N/A</v>
      </c>
      <c r="AU319" s="2" t="e">
        <f t="shared" si="255"/>
        <v>#N/A</v>
      </c>
      <c r="AV319" s="69" t="e">
        <f t="shared" si="300"/>
        <v>#N/A</v>
      </c>
      <c r="AW319" s="69" t="e">
        <f t="shared" si="256"/>
        <v>#N/A</v>
      </c>
      <c r="AX319" s="2"/>
      <c r="AY319" s="2" t="e">
        <f t="shared" si="288"/>
        <v>#N/A</v>
      </c>
      <c r="AZ319" s="2" t="e">
        <f t="shared" si="289"/>
        <v>#N/A</v>
      </c>
      <c r="BA319" s="2" t="e">
        <f t="shared" si="301"/>
        <v>#N/A</v>
      </c>
      <c r="BB319" s="2" t="e">
        <f t="shared" si="290"/>
        <v>#N/A</v>
      </c>
      <c r="BC319" s="2"/>
      <c r="BD319" s="78" t="e">
        <f t="shared" si="257"/>
        <v>#N/A</v>
      </c>
      <c r="BE319" s="2" t="e">
        <f t="shared" si="291"/>
        <v>#N/A</v>
      </c>
      <c r="BF319" s="72" t="e">
        <f t="shared" si="280"/>
        <v>#N/A</v>
      </c>
      <c r="BG319" s="2" t="e" cm="1">
        <f t="array" ref="BG319">(PRODUCT(BF$2:BF319+1))-1</f>
        <v>#N/A</v>
      </c>
      <c r="BH319" s="72" t="e">
        <f t="shared" si="281"/>
        <v>#N/A</v>
      </c>
      <c r="BI319" s="73" t="e">
        <f t="shared" si="282"/>
        <v>#N/A</v>
      </c>
      <c r="BJ319" s="74" t="e">
        <f>SUM($BI$2:BI319)</f>
        <v>#N/A</v>
      </c>
      <c r="BK319" s="72" t="e">
        <f t="shared" si="258"/>
        <v>#N/A</v>
      </c>
      <c r="BL319" s="2" t="e">
        <f>SUM($BK$2:BK319)</f>
        <v>#N/A</v>
      </c>
      <c r="BM319" s="2"/>
      <c r="BN319" s="79" t="e">
        <f t="shared" si="259"/>
        <v>#N/A</v>
      </c>
      <c r="BO319" s="2" t="e">
        <f t="array" ref="BO319">(PRODUCT(AB$2:AB319+1)-1)-(PRODUCT($K$2:$K319+1)-1)</f>
        <v>#N/A</v>
      </c>
      <c r="BP319" s="2" t="e">
        <f t="array" ref="BP319">AJ319-(PRODUCT($K$2:K319+1)-1)</f>
        <v>#N/A</v>
      </c>
      <c r="BQ319" s="2" t="e" cm="1">
        <f t="array" ref="BQ319">AK319-(PRODUCT($L$2:L319+1)-1)</f>
        <v>#N/A</v>
      </c>
      <c r="BR319" s="2" t="e">
        <f t="array" ref="BR319">(PRODUCT(AE$2:AE319+1)-1)-(PRODUCT($K$2:$K319+1)-1)</f>
        <v>#N/A</v>
      </c>
      <c r="BS319" s="2"/>
      <c r="BT319" s="3" t="e">
        <f t="shared" si="260"/>
        <v>#N/A</v>
      </c>
      <c r="BU319" s="2" t="e">
        <f t="shared" si="261"/>
        <v>#N/A</v>
      </c>
      <c r="BV319" s="2" t="e">
        <f t="shared" si="262"/>
        <v>#N/A</v>
      </c>
      <c r="BW319" s="2" t="e" cm="1">
        <f t="array" ref="BW319">PRODUCT($BU$2:BU319+1)-1</f>
        <v>#N/A</v>
      </c>
      <c r="BX319" s="2" t="e">
        <f t="array" ref="BX319">BW319-(PRODUCT($K$2:K319+1)-1)</f>
        <v>#N/A</v>
      </c>
      <c r="BY319" s="2" t="e">
        <f t="shared" si="263"/>
        <v>#N/A</v>
      </c>
      <c r="BZ319" s="2"/>
      <c r="CC319" s="3">
        <v>45092</v>
      </c>
      <c r="CD319" s="2">
        <v>7.8200217658022098E-3</v>
      </c>
      <c r="CE319" s="2">
        <v>4.9325053533488799E-3</v>
      </c>
      <c r="CF319" s="2" t="e">
        <f>NA()</f>
        <v>#N/A</v>
      </c>
      <c r="CG319" s="2">
        <v>7.335406764246679E-3</v>
      </c>
      <c r="CH319" s="2">
        <v>7.0345946149832361E-3</v>
      </c>
      <c r="CJ319" s="9">
        <f t="shared" si="264"/>
        <v>45092</v>
      </c>
      <c r="CK319" s="2">
        <f t="array" ref="CK319">PRODUCT(CD$2:CD319+1)-1</f>
        <v>9.4150221557246949E-2</v>
      </c>
      <c r="CL319" s="2">
        <f t="array" ref="CL319">PRODUCT(CE$2:CE319+1)-1</f>
        <v>6.7994759195220578E-2</v>
      </c>
      <c r="CM319" s="2"/>
      <c r="CN319" s="2">
        <f t="array" ref="CN319">PRODUCT(CG$2:CG319+1)-1</f>
        <v>8.3516255703848241E-3</v>
      </c>
      <c r="CO319" s="2">
        <f t="array" ref="CO319">PRODUCT(CH$2:CH319+1)-1</f>
        <v>-2.2208888150683781E-2</v>
      </c>
      <c r="CQ319" s="9">
        <f t="shared" si="265"/>
        <v>45092</v>
      </c>
      <c r="CR319" s="72">
        <f t="shared" si="266"/>
        <v>0.11635910970793073</v>
      </c>
      <c r="CS319" s="72">
        <f t="shared" si="267"/>
        <v>9.0203647345904359E-2</v>
      </c>
      <c r="CT319" s="72"/>
      <c r="CU319" s="72">
        <f t="shared" si="268"/>
        <v>3.0560513721068605E-2</v>
      </c>
      <c r="CV319" s="72"/>
      <c r="CW319" s="3">
        <f t="shared" si="269"/>
        <v>45092</v>
      </c>
      <c r="CX319" s="75">
        <f t="shared" si="283"/>
        <v>100.47153176496145</v>
      </c>
      <c r="CY319" s="75">
        <f t="shared" si="284"/>
        <v>97.348910666579997</v>
      </c>
      <c r="CZ319" s="75">
        <f t="shared" si="285"/>
        <v>103.20765900409141</v>
      </c>
      <c r="DA319" s="72">
        <f>(CZ319/MAX($CZ$2:CZ319))-1</f>
        <v>0</v>
      </c>
      <c r="DC319" s="3">
        <f t="shared" si="270"/>
        <v>45092</v>
      </c>
      <c r="DD319" s="2">
        <f t="shared" si="271"/>
        <v>7.8542715081897363E-4</v>
      </c>
      <c r="DE319" s="2">
        <f t="shared" si="272"/>
        <v>-2.1020892616343562E-3</v>
      </c>
      <c r="DF319" s="2" t="e">
        <f>NA()</f>
        <v>#N/A</v>
      </c>
      <c r="DG319" s="2">
        <f t="shared" si="273"/>
        <v>3.0081214926344288E-4</v>
      </c>
      <c r="DH319" s="69"/>
      <c r="DI319" s="3">
        <f t="shared" si="302"/>
        <v>45092</v>
      </c>
      <c r="DJ319" s="2">
        <f t="shared" si="303"/>
        <v>4.2588739126968554E-2</v>
      </c>
      <c r="DK319" s="2">
        <f t="shared" si="304"/>
        <v>3.6814952952632519E-2</v>
      </c>
      <c r="DL319" s="2" t="e">
        <f>NA()</f>
        <v>#N/A</v>
      </c>
      <c r="DM319" s="2">
        <f t="shared" si="305"/>
        <v>1.6142788975487501E-2</v>
      </c>
      <c r="DO319" s="2">
        <f t="shared" si="286"/>
        <v>1.5993269719476209E-2</v>
      </c>
      <c r="DP319" s="72">
        <f t="shared" si="287"/>
        <v>3.0081214926344288E-4</v>
      </c>
      <c r="DQ319" s="72">
        <v>1.0999999999999999E-2</v>
      </c>
      <c r="DR319" s="72">
        <f t="shared" si="292"/>
        <v>2.0689538161595148E-4</v>
      </c>
      <c r="DS319" s="2" cm="1">
        <f t="array" ref="DS319">PRODUCT($DR$68:DR319+1)-1</f>
        <v>1.7976182318610645E-2</v>
      </c>
      <c r="DT319" s="2" cm="1">
        <f t="array" ref="DT319">PRODUCT($DP$68:DP319+1)-1</f>
        <v>2.2307425259267655E-2</v>
      </c>
      <c r="DU319" s="72">
        <f>DS319-MAX($DS$68:DS319)</f>
        <v>0</v>
      </c>
    </row>
    <row r="320" spans="1:125" x14ac:dyDescent="0.3">
      <c r="A320" s="3" t="e">
        <f t="shared" si="293"/>
        <v>#N/A</v>
      </c>
      <c r="B320" s="47" t="e">
        <f>NA()</f>
        <v>#N/A</v>
      </c>
      <c r="C320" s="2" t="e">
        <f>VLOOKUP(C$1,EMD_Returns!$B:$XFD,MATCH('Headline Attribution'!$B320,EMD_Returns!$8:$8,0)-1,FALSE)/100</f>
        <v>#N/A</v>
      </c>
      <c r="D320" s="2" t="e">
        <f>VLOOKUP(D$1,EMD_Returns!$B:$XFD,MATCH('Headline Attribution'!$B320,EMD_Returns!$8:$8,0)-1,FALSE)/100</f>
        <v>#N/A</v>
      </c>
      <c r="E320" s="2" t="e">
        <f>VLOOKUP(E$1,EMD_Returns!$B:$XFD,MATCH('Headline Attribution'!$B320,EMD_Returns!$8:$8,0)-1,FALSE)/100</f>
        <v>#N/A</v>
      </c>
      <c r="F320" s="2" t="e">
        <f>VLOOKUP(F$1,EMD_Returns!$B:$XFD,MATCH('Headline Attribution'!$B320,EMD_Returns!$8:$8,0)-1,FALSE)/100</f>
        <v>#N/A</v>
      </c>
      <c r="G320" s="2"/>
      <c r="I320" s="9" t="e">
        <f t="shared" si="249"/>
        <v>#N/A</v>
      </c>
      <c r="J320" s="2" t="e">
        <f>VLOOKUP(J$1,EMD_Returns!$B:$XFD,MATCH('Headline Attribution'!$B320,EMD_Returns!$8:$8,0)-1,FALSE)/100</f>
        <v>#N/A</v>
      </c>
      <c r="K320" s="85" t="e">
        <f>VLOOKUP(K$1,EMD_Returns!$B:$XFD,MATCH('Headline Attribution'!$B320,EMD_Returns!$32:$32,0)-1,FALSE)/100</f>
        <v>#N/A</v>
      </c>
      <c r="L320" s="2">
        <f t="shared" si="294"/>
        <v>0</v>
      </c>
      <c r="M320" s="2" t="e">
        <f t="shared" si="295"/>
        <v>#N/A</v>
      </c>
      <c r="N320" s="2" t="e">
        <f t="shared" si="296"/>
        <v>#N/A</v>
      </c>
      <c r="O320" s="2" t="e">
        <f t="array" ref="O320">(PRODUCT($J$2:J320+1))-1</f>
        <v>#N/A</v>
      </c>
      <c r="P320" s="2" t="e">
        <f t="array" ref="P320">(PRODUCT($K$2:K320+1))-1</f>
        <v>#N/A</v>
      </c>
      <c r="Q320" s="69" t="e">
        <f t="shared" si="297"/>
        <v>#N/A</v>
      </c>
      <c r="R320" s="69" t="e">
        <f t="shared" si="298"/>
        <v>#N/A</v>
      </c>
      <c r="T320" s="3" t="e">
        <f t="shared" si="250"/>
        <v>#N/A</v>
      </c>
      <c r="U320" s="70" t="e">
        <f>VLOOKUP(U$1,Market_Values!B:XFD,MATCH('Headline Attribution'!$B320,EMD_Returns!$8:$8,0)-1,FALSE)</f>
        <v>#N/A</v>
      </c>
      <c r="V320" s="70" t="e">
        <f>VLOOKUP(V$1,Market_Values!$B:$XFD,MATCH('Headline Attribution'!$B320,EMD_Returns!$8:$8,0)-1,FALSE)</f>
        <v>#N/A</v>
      </c>
      <c r="W320" s="70" t="e">
        <f>VLOOKUP(W$1,Market_Values!$B:$XFD,MATCH('Headline Attribution'!$B320,EMD_Returns!$8:$8,0)-1,FALSE)</f>
        <v>#N/A</v>
      </c>
      <c r="X320" s="70" t="e">
        <f>VLOOKUP(X$1,Market_Values!$B:$XFD,MATCH('Headline Attribution'!$B320,EMD_Returns!$8:$8,0)-1,FALSE)</f>
        <v>#N/A</v>
      </c>
      <c r="Y320" s="70"/>
      <c r="Z320" s="71"/>
      <c r="AA320" s="3" t="e">
        <f t="shared" si="251"/>
        <v>#N/A</v>
      </c>
      <c r="AB320" s="72" t="e">
        <f t="shared" si="274"/>
        <v>#N/A</v>
      </c>
      <c r="AC320" s="72" t="e">
        <f t="shared" si="275"/>
        <v>#N/A</v>
      </c>
      <c r="AD320" s="72" t="e">
        <f t="shared" si="276"/>
        <v>#N/A</v>
      </c>
      <c r="AE320" s="72" t="e">
        <f t="shared" si="277"/>
        <v>#N/A</v>
      </c>
      <c r="AF320" s="72"/>
      <c r="AG320" s="2"/>
      <c r="AH320" s="9" t="e">
        <f t="shared" si="252"/>
        <v>#N/A</v>
      </c>
      <c r="AI320" s="2" t="e">
        <f t="array" ref="AI320">PRODUCT(AB$2:AB320+1)-1</f>
        <v>#N/A</v>
      </c>
      <c r="AJ320" s="2" t="e">
        <f t="array" ref="AJ320">PRODUCT($AC$2:AC320+1)-1</f>
        <v>#N/A</v>
      </c>
      <c r="AK320" s="2" t="e" cm="1">
        <f t="array" ref="AK320">PRODUCT($AD$119:AD320+1)-1</f>
        <v>#N/A</v>
      </c>
      <c r="AL320" s="2" t="e">
        <f t="array" ref="AL320">PRODUCT(AE$2:AE320+1)-1</f>
        <v>#N/A</v>
      </c>
      <c r="AM320" s="2"/>
      <c r="AN320" s="2"/>
      <c r="AO320" s="3" t="e">
        <f t="shared" si="253"/>
        <v>#N/A</v>
      </c>
      <c r="AP320" s="2" t="e">
        <f t="shared" si="278"/>
        <v>#N/A</v>
      </c>
      <c r="AQ320" s="2">
        <f t="shared" si="254"/>
        <v>0</v>
      </c>
      <c r="AR320" s="2" t="e">
        <f t="shared" si="279"/>
        <v>#N/A</v>
      </c>
      <c r="AS320" s="2" t="e">
        <f t="shared" si="299"/>
        <v>#N/A</v>
      </c>
      <c r="AT320" s="2" t="e">
        <f t="array" ref="AT320">PRODUCT($AP$2:AP320+1)-1</f>
        <v>#N/A</v>
      </c>
      <c r="AU320" s="2" t="e">
        <f t="shared" si="255"/>
        <v>#N/A</v>
      </c>
      <c r="AV320" s="69" t="e">
        <f t="shared" si="300"/>
        <v>#N/A</v>
      </c>
      <c r="AW320" s="69" t="e">
        <f t="shared" si="256"/>
        <v>#N/A</v>
      </c>
      <c r="AX320" s="2"/>
      <c r="AY320" s="2" t="e">
        <f t="shared" si="288"/>
        <v>#N/A</v>
      </c>
      <c r="AZ320" s="2" t="e">
        <f t="shared" si="289"/>
        <v>#N/A</v>
      </c>
      <c r="BA320" s="2" t="e">
        <f t="shared" si="301"/>
        <v>#N/A</v>
      </c>
      <c r="BB320" s="2" t="e">
        <f t="shared" si="290"/>
        <v>#N/A</v>
      </c>
      <c r="BC320" s="2"/>
      <c r="BD320" s="78" t="e">
        <f t="shared" si="257"/>
        <v>#N/A</v>
      </c>
      <c r="BE320" s="2" t="e">
        <f t="shared" si="291"/>
        <v>#N/A</v>
      </c>
      <c r="BF320" s="72" t="e">
        <f t="shared" si="280"/>
        <v>#N/A</v>
      </c>
      <c r="BG320" s="2" t="e" cm="1">
        <f t="array" ref="BG320">(PRODUCT(BF$2:BF320+1))-1</f>
        <v>#N/A</v>
      </c>
      <c r="BH320" s="72" t="e">
        <f t="shared" si="281"/>
        <v>#N/A</v>
      </c>
      <c r="BI320" s="73" t="e">
        <f t="shared" si="282"/>
        <v>#N/A</v>
      </c>
      <c r="BJ320" s="74" t="e">
        <f>SUM($BI$2:BI320)</f>
        <v>#N/A</v>
      </c>
      <c r="BK320" s="72" t="e">
        <f t="shared" si="258"/>
        <v>#N/A</v>
      </c>
      <c r="BL320" s="2" t="e">
        <f>SUM($BK$2:BK320)</f>
        <v>#N/A</v>
      </c>
      <c r="BM320" s="2"/>
      <c r="BN320" s="79" t="e">
        <f t="shared" si="259"/>
        <v>#N/A</v>
      </c>
      <c r="BO320" s="2" t="e">
        <f t="array" ref="BO320">(PRODUCT(AB$2:AB320+1)-1)-(PRODUCT($K$2:$K320+1)-1)</f>
        <v>#N/A</v>
      </c>
      <c r="BP320" s="2" t="e">
        <f t="array" ref="BP320">AJ320-(PRODUCT($K$2:K320+1)-1)</f>
        <v>#N/A</v>
      </c>
      <c r="BQ320" s="2" t="e" cm="1">
        <f t="array" ref="BQ320">AK320-(PRODUCT($L$2:L320+1)-1)</f>
        <v>#N/A</v>
      </c>
      <c r="BR320" s="2" t="e">
        <f t="array" ref="BR320">(PRODUCT(AE$2:AE320+1)-1)-(PRODUCT($K$2:$K320+1)-1)</f>
        <v>#N/A</v>
      </c>
      <c r="BS320" s="2"/>
      <c r="BT320" s="3" t="e">
        <f t="shared" si="260"/>
        <v>#N/A</v>
      </c>
      <c r="BU320" s="2" t="e">
        <f t="shared" si="261"/>
        <v>#N/A</v>
      </c>
      <c r="BV320" s="2" t="e">
        <f t="shared" si="262"/>
        <v>#N/A</v>
      </c>
      <c r="BW320" s="2" t="e" cm="1">
        <f t="array" ref="BW320">PRODUCT($BU$2:BU320+1)-1</f>
        <v>#N/A</v>
      </c>
      <c r="BX320" s="2" t="e">
        <f t="array" ref="BX320">BW320-(PRODUCT($K$2:K320+1)-1)</f>
        <v>#N/A</v>
      </c>
      <c r="BY320" s="2" t="e">
        <f t="shared" si="263"/>
        <v>#N/A</v>
      </c>
      <c r="BZ320" s="2"/>
      <c r="CC320" s="3">
        <v>45093</v>
      </c>
      <c r="CD320" s="2">
        <v>6.3148259584600009E-4</v>
      </c>
      <c r="CE320" s="2">
        <v>1.5207926716509501E-3</v>
      </c>
      <c r="CF320" s="2" t="e">
        <f>NA()</f>
        <v>#N/A</v>
      </c>
      <c r="CG320" s="2">
        <v>2.4253320376146616E-4</v>
      </c>
      <c r="CH320" s="2">
        <v>6.6171421437033473E-4</v>
      </c>
      <c r="CJ320" s="9">
        <f t="shared" si="264"/>
        <v>45093</v>
      </c>
      <c r="CK320" s="2">
        <f t="array" ref="CK320">PRODUCT(CD$2:CD320+1)-1</f>
        <v>9.4841158379401325E-2</v>
      </c>
      <c r="CL320" s="2">
        <f t="array" ref="CL320">PRODUCT(CE$2:CE320+1)-1</f>
        <v>6.9618957798366354E-2</v>
      </c>
      <c r="CM320" s="2"/>
      <c r="CN320" s="2">
        <f t="array" ref="CN320">PRODUCT(CG$2:CG320+1)-1</f>
        <v>8.5961843206525668E-3</v>
      </c>
      <c r="CO320" s="2">
        <f t="array" ref="CO320">PRODUCT(CH$2:CH320+1)-1</f>
        <v>-2.156186987328812E-2</v>
      </c>
      <c r="CQ320" s="9">
        <f t="shared" si="265"/>
        <v>45093</v>
      </c>
      <c r="CR320" s="72">
        <f t="shared" si="266"/>
        <v>0.11640302825268944</v>
      </c>
      <c r="CS320" s="72">
        <f t="shared" si="267"/>
        <v>9.1180827671654474E-2</v>
      </c>
      <c r="CT320" s="72"/>
      <c r="CU320" s="72">
        <f t="shared" si="268"/>
        <v>3.0158054193940687E-2</v>
      </c>
      <c r="CV320" s="72"/>
      <c r="CW320" s="3">
        <f t="shared" si="269"/>
        <v>45093</v>
      </c>
      <c r="CX320" s="75">
        <f t="shared" si="283"/>
        <v>100.49589944744723</v>
      </c>
      <c r="CY320" s="75">
        <f t="shared" si="284"/>
        <v>97.413327824521545</v>
      </c>
      <c r="CZ320" s="75">
        <f t="shared" si="285"/>
        <v>103.16442492189424</v>
      </c>
      <c r="DA320" s="72">
        <f>(CZ320/MAX($CZ$2:CZ320))-1</f>
        <v>-4.1890381599929416E-4</v>
      </c>
      <c r="DC320" s="3">
        <f t="shared" si="270"/>
        <v>45093</v>
      </c>
      <c r="DD320" s="2">
        <f t="shared" si="271"/>
        <v>-3.0231618524334644E-5</v>
      </c>
      <c r="DE320" s="2">
        <f t="shared" si="272"/>
        <v>8.5907845728061538E-4</v>
      </c>
      <c r="DF320" s="2" t="e">
        <f>NA()</f>
        <v>#N/A</v>
      </c>
      <c r="DG320" s="2">
        <f t="shared" si="273"/>
        <v>-4.1918101060886857E-4</v>
      </c>
      <c r="DH320" s="69"/>
      <c r="DI320" s="3">
        <f t="shared" si="302"/>
        <v>45093</v>
      </c>
      <c r="DJ320" s="2">
        <f t="shared" si="303"/>
        <v>4.2678950298474599E-2</v>
      </c>
      <c r="DK320" s="2">
        <f t="shared" si="304"/>
        <v>3.5950976445728006E-2</v>
      </c>
      <c r="DL320" s="2" t="e">
        <f>NA()</f>
        <v>#N/A</v>
      </c>
      <c r="DM320" s="2">
        <f t="shared" si="305"/>
        <v>1.6251788593327907E-2</v>
      </c>
      <c r="DO320" s="2">
        <f t="shared" si="286"/>
        <v>1.5955232448675617E-2</v>
      </c>
      <c r="DP320" s="72">
        <f t="shared" si="287"/>
        <v>-4.1918101060886857E-4</v>
      </c>
      <c r="DQ320" s="72">
        <v>1.0999999999999999E-2</v>
      </c>
      <c r="DR320" s="72">
        <f t="shared" si="292"/>
        <v>-2.8899554622786427E-4</v>
      </c>
      <c r="DS320" s="2" cm="1">
        <f t="array" ref="DS320">PRODUCT($DR$68:DR320+1)-1</f>
        <v>1.7681991735754465E-2</v>
      </c>
      <c r="DT320" s="2" cm="1">
        <f t="array" ref="DT320">PRODUCT($DP$68:DP320+1)-1</f>
        <v>2.187889339959459E-2</v>
      </c>
      <c r="DU320" s="72">
        <f>DS320-MAX($DS$68:DS320)</f>
        <v>-2.9419058285617972E-4</v>
      </c>
    </row>
    <row r="321" spans="1:125" x14ac:dyDescent="0.3">
      <c r="A321" s="3" t="e">
        <f t="shared" si="293"/>
        <v>#N/A</v>
      </c>
      <c r="B321" s="47" t="e">
        <f>NA()</f>
        <v>#N/A</v>
      </c>
      <c r="C321" s="2" t="e">
        <f>VLOOKUP(C$1,EMD_Returns!$B:$XFD,MATCH('Headline Attribution'!$B321,EMD_Returns!$8:$8,0)-1,FALSE)/100</f>
        <v>#N/A</v>
      </c>
      <c r="D321" s="2" t="e">
        <f>VLOOKUP(D$1,EMD_Returns!$B:$XFD,MATCH('Headline Attribution'!$B321,EMD_Returns!$8:$8,0)-1,FALSE)/100</f>
        <v>#N/A</v>
      </c>
      <c r="E321" s="2" t="e">
        <f>VLOOKUP(E$1,EMD_Returns!$B:$XFD,MATCH('Headline Attribution'!$B321,EMD_Returns!$8:$8,0)-1,FALSE)/100</f>
        <v>#N/A</v>
      </c>
      <c r="F321" s="2" t="e">
        <f>VLOOKUP(F$1,EMD_Returns!$B:$XFD,MATCH('Headline Attribution'!$B321,EMD_Returns!$8:$8,0)-1,FALSE)/100</f>
        <v>#N/A</v>
      </c>
      <c r="G321" s="2"/>
      <c r="I321" s="9" t="e">
        <f t="shared" si="249"/>
        <v>#N/A</v>
      </c>
      <c r="J321" s="2" t="e">
        <f>VLOOKUP(J$1,EMD_Returns!$B:$XFD,MATCH('Headline Attribution'!$B321,EMD_Returns!$8:$8,0)-1,FALSE)/100</f>
        <v>#N/A</v>
      </c>
      <c r="K321" s="85" t="e">
        <f>VLOOKUP(K$1,EMD_Returns!$B:$XFD,MATCH('Headline Attribution'!$B321,EMD_Returns!$32:$32,0)-1,FALSE)/100</f>
        <v>#N/A</v>
      </c>
      <c r="L321" s="2">
        <f t="shared" si="294"/>
        <v>0</v>
      </c>
      <c r="M321" s="2" t="e">
        <f t="shared" si="295"/>
        <v>#N/A</v>
      </c>
      <c r="N321" s="2" t="e">
        <f t="shared" si="296"/>
        <v>#N/A</v>
      </c>
      <c r="O321" s="2" t="e">
        <f t="array" ref="O321">(PRODUCT($J$2:J321+1))-1</f>
        <v>#N/A</v>
      </c>
      <c r="P321" s="2" t="e">
        <f t="array" ref="P321">(PRODUCT($K$2:K321+1))-1</f>
        <v>#N/A</v>
      </c>
      <c r="Q321" s="69" t="e">
        <f t="shared" si="297"/>
        <v>#N/A</v>
      </c>
      <c r="R321" s="69" t="e">
        <f t="shared" si="298"/>
        <v>#N/A</v>
      </c>
      <c r="T321" s="3" t="e">
        <f t="shared" si="250"/>
        <v>#N/A</v>
      </c>
      <c r="U321" s="70" t="e">
        <f>VLOOKUP(U$1,Market_Values!B:XFD,MATCH('Headline Attribution'!$B321,EMD_Returns!$8:$8,0)-1,FALSE)</f>
        <v>#N/A</v>
      </c>
      <c r="V321" s="70" t="e">
        <f>VLOOKUP(V$1,Market_Values!$B:$XFD,MATCH('Headline Attribution'!$B321,EMD_Returns!$8:$8,0)-1,FALSE)</f>
        <v>#N/A</v>
      </c>
      <c r="W321" s="70" t="e">
        <f>VLOOKUP(W$1,Market_Values!$B:$XFD,MATCH('Headline Attribution'!$B321,EMD_Returns!$8:$8,0)-1,FALSE)</f>
        <v>#N/A</v>
      </c>
      <c r="X321" s="70" t="e">
        <f>VLOOKUP(X$1,Market_Values!$B:$XFD,MATCH('Headline Attribution'!$B321,EMD_Returns!$8:$8,0)-1,FALSE)</f>
        <v>#N/A</v>
      </c>
      <c r="Y321" s="70"/>
      <c r="Z321" s="71"/>
      <c r="AA321" s="3" t="e">
        <f t="shared" si="251"/>
        <v>#N/A</v>
      </c>
      <c r="AB321" s="72" t="e">
        <f t="shared" si="274"/>
        <v>#N/A</v>
      </c>
      <c r="AC321" s="72" t="e">
        <f t="shared" si="275"/>
        <v>#N/A</v>
      </c>
      <c r="AD321" s="72" t="e">
        <f t="shared" si="276"/>
        <v>#N/A</v>
      </c>
      <c r="AE321" s="72" t="e">
        <f t="shared" si="277"/>
        <v>#N/A</v>
      </c>
      <c r="AF321" s="72"/>
      <c r="AG321" s="2"/>
      <c r="AH321" s="9" t="e">
        <f t="shared" si="252"/>
        <v>#N/A</v>
      </c>
      <c r="AI321" s="2" t="e">
        <f t="array" ref="AI321">PRODUCT(AB$2:AB321+1)-1</f>
        <v>#N/A</v>
      </c>
      <c r="AJ321" s="2" t="e">
        <f t="array" ref="AJ321">PRODUCT($AC$2:AC321+1)-1</f>
        <v>#N/A</v>
      </c>
      <c r="AK321" s="2" t="e" cm="1">
        <f t="array" ref="AK321">PRODUCT($AD$119:AD321+1)-1</f>
        <v>#N/A</v>
      </c>
      <c r="AL321" s="2" t="e">
        <f t="array" ref="AL321">PRODUCT(AE$2:AE321+1)-1</f>
        <v>#N/A</v>
      </c>
      <c r="AM321" s="2"/>
      <c r="AN321" s="2"/>
      <c r="AO321" s="3" t="e">
        <f t="shared" si="253"/>
        <v>#N/A</v>
      </c>
      <c r="AP321" s="2" t="e">
        <f t="shared" si="278"/>
        <v>#N/A</v>
      </c>
      <c r="AQ321" s="2">
        <f t="shared" si="254"/>
        <v>0</v>
      </c>
      <c r="AR321" s="2" t="e">
        <f t="shared" si="279"/>
        <v>#N/A</v>
      </c>
      <c r="AS321" s="2" t="e">
        <f t="shared" si="299"/>
        <v>#N/A</v>
      </c>
      <c r="AT321" s="2" t="e">
        <f t="array" ref="AT321">PRODUCT($AP$2:AP321+1)-1</f>
        <v>#N/A</v>
      </c>
      <c r="AU321" s="2" t="e">
        <f t="shared" si="255"/>
        <v>#N/A</v>
      </c>
      <c r="AV321" s="69" t="e">
        <f t="shared" si="300"/>
        <v>#N/A</v>
      </c>
      <c r="AW321" s="69" t="e">
        <f t="shared" si="256"/>
        <v>#N/A</v>
      </c>
      <c r="AX321" s="2"/>
      <c r="AY321" s="2" t="e">
        <f t="shared" si="288"/>
        <v>#N/A</v>
      </c>
      <c r="AZ321" s="2" t="e">
        <f t="shared" si="289"/>
        <v>#N/A</v>
      </c>
      <c r="BA321" s="2" t="e">
        <f t="shared" si="301"/>
        <v>#N/A</v>
      </c>
      <c r="BB321" s="2" t="e">
        <f t="shared" si="290"/>
        <v>#N/A</v>
      </c>
      <c r="BC321" s="2"/>
      <c r="BD321" s="78" t="e">
        <f t="shared" si="257"/>
        <v>#N/A</v>
      </c>
      <c r="BE321" s="2" t="e">
        <f t="shared" si="291"/>
        <v>#N/A</v>
      </c>
      <c r="BF321" s="72" t="e">
        <f t="shared" si="280"/>
        <v>#N/A</v>
      </c>
      <c r="BG321" s="2" t="e" cm="1">
        <f t="array" ref="BG321">(PRODUCT(BF$2:BF321+1))-1</f>
        <v>#N/A</v>
      </c>
      <c r="BH321" s="72" t="e">
        <f t="shared" si="281"/>
        <v>#N/A</v>
      </c>
      <c r="BI321" s="73" t="e">
        <f t="shared" si="282"/>
        <v>#N/A</v>
      </c>
      <c r="BJ321" s="74" t="e">
        <f>SUM($BI$2:BI321)</f>
        <v>#N/A</v>
      </c>
      <c r="BK321" s="72" t="e">
        <f t="shared" si="258"/>
        <v>#N/A</v>
      </c>
      <c r="BL321" s="2" t="e">
        <f>SUM($BK$2:BK321)</f>
        <v>#N/A</v>
      </c>
      <c r="BM321" s="2"/>
      <c r="BN321" s="79" t="e">
        <f t="shared" si="259"/>
        <v>#N/A</v>
      </c>
      <c r="BO321" s="2" t="e">
        <f t="array" ref="BO321">(PRODUCT(AB$2:AB321+1)-1)-(PRODUCT($K$2:$K321+1)-1)</f>
        <v>#N/A</v>
      </c>
      <c r="BP321" s="2" t="e">
        <f t="array" ref="BP321">AJ321-(PRODUCT($K$2:K321+1)-1)</f>
        <v>#N/A</v>
      </c>
      <c r="BQ321" s="2" t="e" cm="1">
        <f t="array" ref="BQ321">AK321-(PRODUCT($L$2:L321+1)-1)</f>
        <v>#N/A</v>
      </c>
      <c r="BR321" s="2" t="e">
        <f t="array" ref="BR321">(PRODUCT(AE$2:AE321+1)-1)-(PRODUCT($K$2:$K321+1)-1)</f>
        <v>#N/A</v>
      </c>
      <c r="BS321" s="2"/>
      <c r="BT321" s="3" t="e">
        <f t="shared" si="260"/>
        <v>#N/A</v>
      </c>
      <c r="BU321" s="2" t="e">
        <f t="shared" si="261"/>
        <v>#N/A</v>
      </c>
      <c r="BV321" s="2" t="e">
        <f t="shared" si="262"/>
        <v>#N/A</v>
      </c>
      <c r="BW321" s="2" t="e" cm="1">
        <f t="array" ref="BW321">PRODUCT($BU$2:BU321+1)-1</f>
        <v>#N/A</v>
      </c>
      <c r="BX321" s="2" t="e">
        <f t="array" ref="BX321">BW321-(PRODUCT($K$2:K321+1)-1)</f>
        <v>#N/A</v>
      </c>
      <c r="BY321" s="2" t="e">
        <f t="shared" si="263"/>
        <v>#N/A</v>
      </c>
      <c r="BZ321" s="2"/>
      <c r="CC321" s="3">
        <v>45096</v>
      </c>
      <c r="CD321" s="2">
        <v>-2.9410261798226102E-3</v>
      </c>
      <c r="CE321" s="2">
        <v>-1.20091987835824E-3</v>
      </c>
      <c r="CF321" s="2" t="e">
        <f>NA()</f>
        <v>#N/A</v>
      </c>
      <c r="CG321" s="2">
        <v>-2.4673389155065464E-3</v>
      </c>
      <c r="CH321" s="2">
        <v>-2.3082297749164038E-3</v>
      </c>
      <c r="CJ321" s="9">
        <f t="shared" si="264"/>
        <v>45096</v>
      </c>
      <c r="CK321" s="2">
        <f t="array" ref="CK321">PRODUCT(CD$2:CD321+1)-1</f>
        <v>9.1621201869860114E-2</v>
      </c>
      <c r="CL321" s="2">
        <f t="array" ref="CL321">PRODUCT(CE$2:CE321+1)-1</f>
        <v>6.8334431129677409E-2</v>
      </c>
      <c r="CM321" s="2"/>
      <c r="CN321" s="2">
        <f t="array" ref="CN321">PRODUCT(CG$2:CG321+1)-1</f>
        <v>6.1076357050469099E-3</v>
      </c>
      <c r="CO321" s="2">
        <f t="array" ref="CO321">PRODUCT(CH$2:CH321+1)-1</f>
        <v>-2.3820329898160075E-2</v>
      </c>
      <c r="CQ321" s="9">
        <f t="shared" si="265"/>
        <v>45096</v>
      </c>
      <c r="CR321" s="72">
        <f t="shared" si="266"/>
        <v>0.11544153176802019</v>
      </c>
      <c r="CS321" s="72">
        <f t="shared" si="267"/>
        <v>9.2154761027837484E-2</v>
      </c>
      <c r="CT321" s="72"/>
      <c r="CU321" s="72">
        <f t="shared" si="268"/>
        <v>2.9927965603206985E-2</v>
      </c>
      <c r="CV321" s="72"/>
      <c r="CW321" s="3">
        <f t="shared" si="269"/>
        <v>45096</v>
      </c>
      <c r="CX321" s="75">
        <f t="shared" si="283"/>
        <v>100.24794200389171</v>
      </c>
      <c r="CY321" s="75">
        <f t="shared" si="284"/>
        <v>97.188475480763287</v>
      </c>
      <c r="CZ321" s="75">
        <f t="shared" si="285"/>
        <v>103.14797254303467</v>
      </c>
      <c r="DA321" s="72">
        <f>(CZ321/MAX($CZ$2:CZ321))-1</f>
        <v>-5.7831426109933304E-4</v>
      </c>
      <c r="DC321" s="3">
        <f t="shared" si="270"/>
        <v>45096</v>
      </c>
      <c r="DD321" s="2">
        <f t="shared" si="271"/>
        <v>-6.3279640490620636E-4</v>
      </c>
      <c r="DE321" s="2">
        <f t="shared" si="272"/>
        <v>1.1073098965581638E-3</v>
      </c>
      <c r="DF321" s="2" t="e">
        <f>NA()</f>
        <v>#N/A</v>
      </c>
      <c r="DG321" s="2">
        <f t="shared" si="273"/>
        <v>-1.5910914059014255E-4</v>
      </c>
      <c r="DH321" s="69"/>
      <c r="DI321" s="3">
        <f t="shared" si="302"/>
        <v>45096</v>
      </c>
      <c r="DJ321" s="2">
        <f t="shared" si="303"/>
        <v>3.8642322649230787E-2</v>
      </c>
      <c r="DK321" s="2">
        <f t="shared" si="304"/>
        <v>3.5655094476650953E-2</v>
      </c>
      <c r="DL321" s="2" t="e">
        <f>NA()</f>
        <v>#N/A</v>
      </c>
      <c r="DM321" s="2">
        <f t="shared" si="305"/>
        <v>1.4438157073158406E-2</v>
      </c>
      <c r="DO321" s="2">
        <f t="shared" si="286"/>
        <v>1.5967199629122741E-2</v>
      </c>
      <c r="DP321" s="72">
        <f t="shared" si="287"/>
        <v>-1.5910914059014255E-4</v>
      </c>
      <c r="DQ321" s="72">
        <v>1.0999999999999999E-2</v>
      </c>
      <c r="DR321" s="72">
        <f t="shared" si="292"/>
        <v>-1.0961224179218998E-4</v>
      </c>
      <c r="DS321" s="2" cm="1">
        <f t="array" ref="DS321">PRODUCT($DR$68:DR321+1)-1</f>
        <v>1.7570441331208775E-2</v>
      </c>
      <c r="DT321" s="2" cm="1">
        <f t="array" ref="DT321">PRODUCT($DP$68:DP321+1)-1</f>
        <v>2.1716303127078618E-2</v>
      </c>
      <c r="DU321" s="72">
        <f>DS321-MAX($DS$68:DS321)</f>
        <v>-4.0574098740187026E-4</v>
      </c>
    </row>
    <row r="322" spans="1:125" x14ac:dyDescent="0.3">
      <c r="A322" s="3" t="e">
        <f t="shared" si="293"/>
        <v>#N/A</v>
      </c>
      <c r="B322" s="47" t="e">
        <f>NA()</f>
        <v>#N/A</v>
      </c>
      <c r="C322" s="2" t="e">
        <f>VLOOKUP(C$1,EMD_Returns!$B:$XFD,MATCH('Headline Attribution'!$B322,EMD_Returns!$8:$8,0)-1,FALSE)/100</f>
        <v>#N/A</v>
      </c>
      <c r="D322" s="2" t="e">
        <f>VLOOKUP(D$1,EMD_Returns!$B:$XFD,MATCH('Headline Attribution'!$B322,EMD_Returns!$8:$8,0)-1,FALSE)/100</f>
        <v>#N/A</v>
      </c>
      <c r="E322" s="2" t="e">
        <f>VLOOKUP(E$1,EMD_Returns!$B:$XFD,MATCH('Headline Attribution'!$B322,EMD_Returns!$8:$8,0)-1,FALSE)/100</f>
        <v>#N/A</v>
      </c>
      <c r="F322" s="2" t="e">
        <f>VLOOKUP(F$1,EMD_Returns!$B:$XFD,MATCH('Headline Attribution'!$B322,EMD_Returns!$8:$8,0)-1,FALSE)/100</f>
        <v>#N/A</v>
      </c>
      <c r="G322" s="2"/>
      <c r="I322" s="9" t="e">
        <f t="shared" si="249"/>
        <v>#N/A</v>
      </c>
      <c r="J322" s="2" t="e">
        <f>VLOOKUP(J$1,EMD_Returns!$B:$XFD,MATCH('Headline Attribution'!$B322,EMD_Returns!$8:$8,0)-1,FALSE)/100</f>
        <v>#N/A</v>
      </c>
      <c r="K322" s="85" t="e">
        <f>VLOOKUP(K$1,EMD_Returns!$B:$XFD,MATCH('Headline Attribution'!$B322,EMD_Returns!$32:$32,0)-1,FALSE)/100</f>
        <v>#N/A</v>
      </c>
      <c r="L322" s="2">
        <f t="shared" si="294"/>
        <v>0</v>
      </c>
      <c r="M322" s="2" t="e">
        <f t="shared" si="295"/>
        <v>#N/A</v>
      </c>
      <c r="N322" s="2" t="e">
        <f t="shared" si="296"/>
        <v>#N/A</v>
      </c>
      <c r="O322" s="2" t="e">
        <f t="array" ref="O322">(PRODUCT($J$2:J322+1))-1</f>
        <v>#N/A</v>
      </c>
      <c r="P322" s="2" t="e">
        <f t="array" ref="P322">(PRODUCT($K$2:K322+1))-1</f>
        <v>#N/A</v>
      </c>
      <c r="Q322" s="69" t="e">
        <f t="shared" si="297"/>
        <v>#N/A</v>
      </c>
      <c r="R322" s="69" t="e">
        <f t="shared" si="298"/>
        <v>#N/A</v>
      </c>
      <c r="T322" s="3" t="e">
        <f t="shared" si="250"/>
        <v>#N/A</v>
      </c>
      <c r="U322" s="70" t="e">
        <f>VLOOKUP(U$1,Market_Values!B:XFD,MATCH('Headline Attribution'!$B322,EMD_Returns!$8:$8,0)-1,FALSE)</f>
        <v>#N/A</v>
      </c>
      <c r="V322" s="70" t="e">
        <f>VLOOKUP(V$1,Market_Values!$B:$XFD,MATCH('Headline Attribution'!$B322,EMD_Returns!$8:$8,0)-1,FALSE)</f>
        <v>#N/A</v>
      </c>
      <c r="W322" s="70" t="e">
        <f>VLOOKUP(W$1,Market_Values!$B:$XFD,MATCH('Headline Attribution'!$B322,EMD_Returns!$8:$8,0)-1,FALSE)</f>
        <v>#N/A</v>
      </c>
      <c r="X322" s="70" t="e">
        <f>VLOOKUP(X$1,Market_Values!$B:$XFD,MATCH('Headline Attribution'!$B322,EMD_Returns!$8:$8,0)-1,FALSE)</f>
        <v>#N/A</v>
      </c>
      <c r="Y322" s="70"/>
      <c r="Z322" s="71"/>
      <c r="AA322" s="3" t="e">
        <f t="shared" si="251"/>
        <v>#N/A</v>
      </c>
      <c r="AB322" s="72" t="e">
        <f t="shared" si="274"/>
        <v>#N/A</v>
      </c>
      <c r="AC322" s="72" t="e">
        <f t="shared" si="275"/>
        <v>#N/A</v>
      </c>
      <c r="AD322" s="72" t="e">
        <f t="shared" si="276"/>
        <v>#N/A</v>
      </c>
      <c r="AE322" s="72" t="e">
        <f t="shared" si="277"/>
        <v>#N/A</v>
      </c>
      <c r="AF322" s="72"/>
      <c r="AG322" s="2"/>
      <c r="AH322" s="9" t="e">
        <f t="shared" si="252"/>
        <v>#N/A</v>
      </c>
      <c r="AI322" s="2" t="e">
        <f t="array" ref="AI322">PRODUCT(AB$2:AB322+1)-1</f>
        <v>#N/A</v>
      </c>
      <c r="AJ322" s="2" t="e">
        <f t="array" ref="AJ322">PRODUCT($AC$2:AC322+1)-1</f>
        <v>#N/A</v>
      </c>
      <c r="AK322" s="2" t="e" cm="1">
        <f t="array" ref="AK322">PRODUCT($AD$119:AD322+1)-1</f>
        <v>#N/A</v>
      </c>
      <c r="AL322" s="2" t="e">
        <f t="array" ref="AL322">PRODUCT(AE$2:AE322+1)-1</f>
        <v>#N/A</v>
      </c>
      <c r="AM322" s="2"/>
      <c r="AN322" s="2"/>
      <c r="AO322" s="3" t="e">
        <f t="shared" si="253"/>
        <v>#N/A</v>
      </c>
      <c r="AP322" s="2" t="e">
        <f t="shared" si="278"/>
        <v>#N/A</v>
      </c>
      <c r="AQ322" s="2">
        <f t="shared" ref="AQ322:AQ385" si="306">IF(ISNUMBER(K322),AP322-K322,0)</f>
        <v>0</v>
      </c>
      <c r="AR322" s="2" t="e">
        <f t="shared" si="279"/>
        <v>#N/A</v>
      </c>
      <c r="AS322" s="2" t="e">
        <f t="shared" si="299"/>
        <v>#N/A</v>
      </c>
      <c r="AT322" s="2" t="e">
        <f t="array" ref="AT322">PRODUCT($AP$2:AP322+1)-1</f>
        <v>#N/A</v>
      </c>
      <c r="AU322" s="2" t="e">
        <f t="shared" si="255"/>
        <v>#N/A</v>
      </c>
      <c r="AV322" s="69" t="e">
        <f t="shared" si="300"/>
        <v>#N/A</v>
      </c>
      <c r="AW322" s="69" t="e">
        <f t="shared" si="256"/>
        <v>#N/A</v>
      </c>
      <c r="AX322" s="2"/>
      <c r="AY322" s="2" t="e">
        <f t="shared" si="288"/>
        <v>#N/A</v>
      </c>
      <c r="AZ322" s="2" t="e">
        <f t="shared" si="289"/>
        <v>#N/A</v>
      </c>
      <c r="BA322" s="2" t="e">
        <f t="shared" si="301"/>
        <v>#N/A</v>
      </c>
      <c r="BB322" s="2" t="e">
        <f t="shared" si="290"/>
        <v>#N/A</v>
      </c>
      <c r="BC322" s="2"/>
      <c r="BD322" s="78" t="e">
        <f t="shared" si="257"/>
        <v>#N/A</v>
      </c>
      <c r="BE322" s="2" t="e">
        <f t="shared" si="291"/>
        <v>#N/A</v>
      </c>
      <c r="BF322" s="72" t="e">
        <f t="shared" si="280"/>
        <v>#N/A</v>
      </c>
      <c r="BG322" s="2" t="e" cm="1">
        <f t="array" ref="BG322">(PRODUCT(BF$2:BF322+1))-1</f>
        <v>#N/A</v>
      </c>
      <c r="BH322" s="72" t="e">
        <f t="shared" si="281"/>
        <v>#N/A</v>
      </c>
      <c r="BI322" s="73" t="e">
        <f t="shared" si="282"/>
        <v>#N/A</v>
      </c>
      <c r="BJ322" s="74" t="e">
        <f>SUM($BI$2:BI322)</f>
        <v>#N/A</v>
      </c>
      <c r="BK322" s="72" t="e">
        <f t="shared" si="258"/>
        <v>#N/A</v>
      </c>
      <c r="BL322" s="2" t="e">
        <f>SUM($BK$2:BK322)</f>
        <v>#N/A</v>
      </c>
      <c r="BM322" s="2"/>
      <c r="BN322" s="79" t="e">
        <f t="shared" si="259"/>
        <v>#N/A</v>
      </c>
      <c r="BO322" s="2" t="e">
        <f t="array" ref="BO322">(PRODUCT(AB$2:AB322+1)-1)-(PRODUCT($K$2:$K322+1)-1)</f>
        <v>#N/A</v>
      </c>
      <c r="BP322" s="2" t="e">
        <f t="array" ref="BP322">AJ322-(PRODUCT($K$2:K322+1)-1)</f>
        <v>#N/A</v>
      </c>
      <c r="BQ322" s="2" t="e" cm="1">
        <f t="array" ref="BQ322">AK322-(PRODUCT($L$2:L322+1)-1)</f>
        <v>#N/A</v>
      </c>
      <c r="BR322" s="2" t="e">
        <f t="array" ref="BR322">(PRODUCT(AE$2:AE322+1)-1)-(PRODUCT($K$2:$K322+1)-1)</f>
        <v>#N/A</v>
      </c>
      <c r="BS322" s="2"/>
      <c r="BT322" s="3" t="e">
        <f t="shared" si="260"/>
        <v>#N/A</v>
      </c>
      <c r="BU322" s="2" t="e">
        <f t="shared" si="261"/>
        <v>#N/A</v>
      </c>
      <c r="BV322" s="2" t="e">
        <f t="shared" ref="BV322:BV385" si="307">BU322-K322</f>
        <v>#N/A</v>
      </c>
      <c r="BW322" s="2" t="e" cm="1">
        <f t="array" ref="BW322">PRODUCT($BU$2:BU322+1)-1</f>
        <v>#N/A</v>
      </c>
      <c r="BX322" s="2" t="e">
        <f t="array" ref="BX322">BW322-(PRODUCT($K$2:K322+1)-1)</f>
        <v>#N/A</v>
      </c>
      <c r="BY322" s="2" t="e">
        <f t="shared" si="263"/>
        <v>#N/A</v>
      </c>
      <c r="BZ322" s="2"/>
      <c r="CC322" s="3">
        <v>45097</v>
      </c>
      <c r="CD322" s="2">
        <v>-4.6814798267025299E-3</v>
      </c>
      <c r="CE322" s="2">
        <v>-5.48486170315043E-3</v>
      </c>
      <c r="CF322" s="2" t="e">
        <f>NA()</f>
        <v>#N/A</v>
      </c>
      <c r="CG322" s="2">
        <v>-5.3422062067258955E-3</v>
      </c>
      <c r="CH322" s="2">
        <v>-5.4712804672161219E-3</v>
      </c>
      <c r="CJ322" s="9">
        <f t="shared" ref="CJ322:CJ385" si="308">CC322</f>
        <v>45097</v>
      </c>
      <c r="CK322" s="2">
        <f t="array" ref="CK322">PRODUCT(CD$2:CD322+1)-1</f>
        <v>8.6510799234905678E-2</v>
      </c>
      <c r="CL322" s="2">
        <f t="array" ref="CL322">PRODUCT(CE$2:CE322+1)-1</f>
        <v>6.247476452221723E-2</v>
      </c>
      <c r="CM322" s="2"/>
      <c r="CN322" s="2">
        <f t="array" ref="CN322">PRODUCT(CG$2:CG322+1)-1</f>
        <v>7.3280124894914422E-4</v>
      </c>
      <c r="CO322" s="2">
        <f t="array" ref="CO322">PRODUCT(CH$2:CH322+1)-1</f>
        <v>-2.9161282659681764E-2</v>
      </c>
      <c r="CQ322" s="9">
        <f t="shared" ref="CQ322:CQ385" si="309">CJ322</f>
        <v>45097</v>
      </c>
      <c r="CR322" s="72">
        <f t="shared" ref="CR322:CR385" si="310">CK322-$CO322</f>
        <v>0.11567208189458744</v>
      </c>
      <c r="CS322" s="72">
        <f t="shared" ref="CS322:CS385" si="311">CL322-$CO322</f>
        <v>9.1636047181898994E-2</v>
      </c>
      <c r="CT322" s="72"/>
      <c r="CU322" s="72">
        <f t="shared" ref="CU322:CU385" si="312">CN322-$CO322</f>
        <v>2.9894083908630908E-2</v>
      </c>
      <c r="CV322" s="72"/>
      <c r="CW322" s="3">
        <f t="shared" ref="CW322:CW385" si="313">CQ322</f>
        <v>45097</v>
      </c>
      <c r="CX322" s="75">
        <f t="shared" si="283"/>
        <v>99.712396825907021</v>
      </c>
      <c r="CY322" s="75">
        <f t="shared" si="284"/>
        <v>96.656730073226868</v>
      </c>
      <c r="CZ322" s="75">
        <f t="shared" si="285"/>
        <v>103.16135953530106</v>
      </c>
      <c r="DA322" s="72">
        <f>(CZ322/MAX($CZ$2:CZ322))-1</f>
        <v>-4.4860497018461842E-4</v>
      </c>
      <c r="DC322" s="3">
        <f t="shared" ref="DC322:DC385" si="314">CC322</f>
        <v>45097</v>
      </c>
      <c r="DD322" s="2">
        <f t="shared" ref="DD322:DD385" si="315">CD322-$CH322</f>
        <v>7.8980064051359204E-4</v>
      </c>
      <c r="DE322" s="2">
        <f t="shared" ref="DE322:DE385" si="316">CE322-$CH322</f>
        <v>-1.3581235934308038E-5</v>
      </c>
      <c r="DF322" s="2" t="e">
        <f>NA()</f>
        <v>#N/A</v>
      </c>
      <c r="DG322" s="2">
        <f t="shared" ref="DG322:DG385" si="317">CG322-$CH322</f>
        <v>1.2907426049022647E-4</v>
      </c>
      <c r="DH322" s="69"/>
      <c r="DI322" s="3">
        <f t="shared" si="302"/>
        <v>45097</v>
      </c>
      <c r="DJ322" s="2">
        <f t="shared" si="303"/>
        <v>3.8432620688521699E-2</v>
      </c>
      <c r="DK322" s="2">
        <f t="shared" si="304"/>
        <v>3.5648425847720079E-2</v>
      </c>
      <c r="DL322" s="2" t="e">
        <f>NA()</f>
        <v>#N/A</v>
      </c>
      <c r="DM322" s="2">
        <f t="shared" si="305"/>
        <v>1.4365974278005369E-2</v>
      </c>
      <c r="DO322" s="2">
        <f t="shared" si="286"/>
        <v>1.5962136057472973E-2</v>
      </c>
      <c r="DP322" s="72">
        <f t="shared" si="287"/>
        <v>1.2907426049022647E-4</v>
      </c>
      <c r="DQ322" s="72">
        <v>1.0999999999999999E-2</v>
      </c>
      <c r="DR322" s="72">
        <f t="shared" si="292"/>
        <v>8.8949051698364467E-5</v>
      </c>
      <c r="DS322" s="2" cm="1">
        <f t="array" ref="DS322">PRODUCT($DR$68:DR322+1)-1</f>
        <v>1.7660953257001566E-2</v>
      </c>
      <c r="DT322" s="2" cm="1">
        <f t="array" ref="DT322">PRODUCT($DP$68:DP322+1)-1</f>
        <v>2.1848180403335471E-2</v>
      </c>
      <c r="DU322" s="72">
        <f>DS322-MAX($DS$68:DS322)</f>
        <v>-3.1522906160907915E-4</v>
      </c>
    </row>
    <row r="323" spans="1:125" x14ac:dyDescent="0.3">
      <c r="A323" s="3" t="e">
        <f t="shared" si="293"/>
        <v>#N/A</v>
      </c>
      <c r="B323" s="47" t="e">
        <f>NA()</f>
        <v>#N/A</v>
      </c>
      <c r="C323" s="2" t="e">
        <f>VLOOKUP(C$1,EMD_Returns!$B:$XFD,MATCH('Headline Attribution'!$B323,EMD_Returns!$8:$8,0)-1,FALSE)/100</f>
        <v>#N/A</v>
      </c>
      <c r="D323" s="2" t="e">
        <f>VLOOKUP(D$1,EMD_Returns!$B:$XFD,MATCH('Headline Attribution'!$B323,EMD_Returns!$8:$8,0)-1,FALSE)/100</f>
        <v>#N/A</v>
      </c>
      <c r="E323" s="2" t="e">
        <f>VLOOKUP(E$1,EMD_Returns!$B:$XFD,MATCH('Headline Attribution'!$B323,EMD_Returns!$8:$8,0)-1,FALSE)/100</f>
        <v>#N/A</v>
      </c>
      <c r="F323" s="2" t="e">
        <f>VLOOKUP(F$1,EMD_Returns!$B:$XFD,MATCH('Headline Attribution'!$B323,EMD_Returns!$8:$8,0)-1,FALSE)/100</f>
        <v>#N/A</v>
      </c>
      <c r="G323" s="2"/>
      <c r="I323" s="9" t="e">
        <f t="shared" si="249"/>
        <v>#N/A</v>
      </c>
      <c r="J323" s="2" t="e">
        <f>VLOOKUP(J$1,EMD_Returns!$B:$XFD,MATCH('Headline Attribution'!$B323,EMD_Returns!$8:$8,0)-1,FALSE)/100</f>
        <v>#N/A</v>
      </c>
      <c r="K323" s="85" t="e">
        <f>VLOOKUP(K$1,EMD_Returns!$B:$XFD,MATCH('Headline Attribution'!$B323,EMD_Returns!$32:$32,0)-1,FALSE)/100</f>
        <v>#N/A</v>
      </c>
      <c r="L323" s="2">
        <f t="shared" si="294"/>
        <v>0</v>
      </c>
      <c r="M323" s="2" t="e">
        <f t="shared" si="295"/>
        <v>#N/A</v>
      </c>
      <c r="N323" s="2" t="e">
        <f t="shared" si="296"/>
        <v>#N/A</v>
      </c>
      <c r="O323" s="2" t="e">
        <f t="array" ref="O323">(PRODUCT($J$2:J323+1))-1</f>
        <v>#N/A</v>
      </c>
      <c r="P323" s="2" t="e">
        <f t="array" ref="P323">(PRODUCT($K$2:K323+1))-1</f>
        <v>#N/A</v>
      </c>
      <c r="Q323" s="69" t="e">
        <f t="shared" si="297"/>
        <v>#N/A</v>
      </c>
      <c r="R323" s="69" t="e">
        <f t="shared" si="298"/>
        <v>#N/A</v>
      </c>
      <c r="T323" s="3" t="e">
        <f t="shared" si="250"/>
        <v>#N/A</v>
      </c>
      <c r="U323" s="70" t="e">
        <f>VLOOKUP(U$1,Market_Values!B:XFD,MATCH('Headline Attribution'!$B323,EMD_Returns!$8:$8,0)-1,FALSE)</f>
        <v>#N/A</v>
      </c>
      <c r="V323" s="70" t="e">
        <f>VLOOKUP(V$1,Market_Values!$B:$XFD,MATCH('Headline Attribution'!$B323,EMD_Returns!$8:$8,0)-1,FALSE)</f>
        <v>#N/A</v>
      </c>
      <c r="W323" s="70" t="e">
        <f>VLOOKUP(W$1,Market_Values!$B:$XFD,MATCH('Headline Attribution'!$B323,EMD_Returns!$8:$8,0)-1,FALSE)</f>
        <v>#N/A</v>
      </c>
      <c r="X323" s="70" t="e">
        <f>VLOOKUP(X$1,Market_Values!$B:$XFD,MATCH('Headline Attribution'!$B323,EMD_Returns!$8:$8,0)-1,FALSE)</f>
        <v>#N/A</v>
      </c>
      <c r="Y323" s="70"/>
      <c r="Z323" s="71"/>
      <c r="AA323" s="3" t="e">
        <f t="shared" si="251"/>
        <v>#N/A</v>
      </c>
      <c r="AB323" s="72" t="e">
        <f t="shared" si="274"/>
        <v>#N/A</v>
      </c>
      <c r="AC323" s="72" t="e">
        <f t="shared" si="275"/>
        <v>#N/A</v>
      </c>
      <c r="AD323" s="72" t="e">
        <f t="shared" si="276"/>
        <v>#N/A</v>
      </c>
      <c r="AE323" s="72" t="e">
        <f t="shared" si="277"/>
        <v>#N/A</v>
      </c>
      <c r="AF323" s="72"/>
      <c r="AG323" s="2"/>
      <c r="AH323" s="9" t="e">
        <f t="shared" si="252"/>
        <v>#N/A</v>
      </c>
      <c r="AI323" s="2" t="e">
        <f t="array" ref="AI323">PRODUCT(AB$2:AB323+1)-1</f>
        <v>#N/A</v>
      </c>
      <c r="AJ323" s="2" t="e">
        <f t="array" ref="AJ323">PRODUCT($AC$2:AC323+1)-1</f>
        <v>#N/A</v>
      </c>
      <c r="AK323" s="2" t="e" cm="1">
        <f t="array" ref="AK323">PRODUCT($AD$119:AD323+1)-1</f>
        <v>#N/A</v>
      </c>
      <c r="AL323" s="2" t="e">
        <f t="array" ref="AL323">PRODUCT(AE$2:AE323+1)-1</f>
        <v>#N/A</v>
      </c>
      <c r="AM323" s="2"/>
      <c r="AN323" s="2"/>
      <c r="AO323" s="3" t="e">
        <f t="shared" si="253"/>
        <v>#N/A</v>
      </c>
      <c r="AP323" s="2" t="e">
        <f t="shared" ref="AP323" si="318">SUMPRODUCT(C323:G323,U323:Y323)/SUM(U323:X323)</f>
        <v>#N/A</v>
      </c>
      <c r="AQ323" s="2">
        <f t="shared" si="306"/>
        <v>0</v>
      </c>
      <c r="AR323" s="2" t="e">
        <f t="shared" ref="AR323" si="319">O323-P323</f>
        <v>#N/A</v>
      </c>
      <c r="AS323" s="2" t="e">
        <f t="shared" si="299"/>
        <v>#N/A</v>
      </c>
      <c r="AT323" s="2" t="e">
        <f t="array" ref="AT323">PRODUCT($AP$2:AP323+1)-1</f>
        <v>#N/A</v>
      </c>
      <c r="AU323" s="2" t="e">
        <f t="shared" si="255"/>
        <v>#N/A</v>
      </c>
      <c r="AV323" s="69" t="e">
        <f t="shared" si="300"/>
        <v>#N/A</v>
      </c>
      <c r="AW323" s="69" t="e">
        <f t="shared" si="256"/>
        <v>#N/A</v>
      </c>
      <c r="AX323" s="2"/>
      <c r="AY323" s="2" t="e">
        <f t="shared" si="288"/>
        <v>#N/A</v>
      </c>
      <c r="AZ323" s="2" t="e">
        <f t="shared" si="289"/>
        <v>#N/A</v>
      </c>
      <c r="BA323" s="2" t="e">
        <f t="shared" si="301"/>
        <v>#N/A</v>
      </c>
      <c r="BB323" s="2" t="e">
        <f t="shared" si="290"/>
        <v>#N/A</v>
      </c>
      <c r="BC323" s="2"/>
      <c r="BD323" s="78" t="e">
        <f t="shared" si="257"/>
        <v>#N/A</v>
      </c>
      <c r="BE323" s="2" t="e">
        <f t="shared" si="291"/>
        <v>#N/A</v>
      </c>
      <c r="BF323" s="72" t="e">
        <f>BB323</f>
        <v>#N/A</v>
      </c>
      <c r="BG323" s="2" t="e" cm="1">
        <f t="array" ref="BG323">(PRODUCT(BF$2:BF323+1))-1</f>
        <v>#N/A</v>
      </c>
      <c r="BH323" s="72" t="e">
        <f t="shared" ref="BH323" si="320">M323-BG323</f>
        <v>#N/A</v>
      </c>
      <c r="BI323" s="73" t="e">
        <f t="shared" ref="BI323" si="321">AQ323*SUM(U323:Y323)</f>
        <v>#N/A</v>
      </c>
      <c r="BJ323" s="74" t="e">
        <f>SUM($BI$2:BI323)</f>
        <v>#N/A</v>
      </c>
      <c r="BK323" s="72" t="e">
        <f t="shared" si="258"/>
        <v>#N/A</v>
      </c>
      <c r="BL323" s="2" t="e">
        <f>SUM($BK$2:BK323)</f>
        <v>#N/A</v>
      </c>
      <c r="BM323" s="2"/>
      <c r="BN323" s="79" t="e">
        <f t="shared" si="259"/>
        <v>#N/A</v>
      </c>
      <c r="BO323" s="2" t="e">
        <f t="array" ref="BO323">(PRODUCT(AB$2:AB323+1)-1)-(PRODUCT($K$2:$K323+1)-1)</f>
        <v>#N/A</v>
      </c>
      <c r="BP323" s="2" t="e">
        <f t="array" ref="BP323">AJ323-(PRODUCT($K$2:K323+1)-1)</f>
        <v>#N/A</v>
      </c>
      <c r="BQ323" s="2" t="e" cm="1">
        <f t="array" ref="BQ323">AK323-(PRODUCT($L$2:L323+1)-1)</f>
        <v>#N/A</v>
      </c>
      <c r="BR323" s="2" t="e">
        <f t="array" ref="BR323">(PRODUCT(AE$2:AE323+1)-1)-(PRODUCT($K$2:$K323+1)-1)</f>
        <v>#N/A</v>
      </c>
      <c r="BS323" s="2"/>
      <c r="BT323" s="3" t="e">
        <f t="shared" si="260"/>
        <v>#N/A</v>
      </c>
      <c r="BU323" s="2" t="e">
        <f t="shared" si="261"/>
        <v>#N/A</v>
      </c>
      <c r="BV323" s="2" t="e">
        <f t="shared" si="307"/>
        <v>#N/A</v>
      </c>
      <c r="BW323" s="2" t="e" cm="1">
        <f t="array" ref="BW323">PRODUCT($BU$2:BU323+1)-1</f>
        <v>#N/A</v>
      </c>
      <c r="BX323" s="2" t="e">
        <f t="array" ref="BX323">BW323-(PRODUCT($K$2:K323+1)-1)</f>
        <v>#N/A</v>
      </c>
      <c r="BY323" s="2" t="e">
        <f t="shared" si="263"/>
        <v>#N/A</v>
      </c>
      <c r="BZ323" s="2"/>
      <c r="CC323" s="3">
        <v>45098</v>
      </c>
      <c r="CD323" s="2">
        <v>-2.9608576141315602E-3</v>
      </c>
      <c r="CE323" s="2">
        <v>-1.45627867804687E-3</v>
      </c>
      <c r="CF323" s="2" t="e">
        <f>NA()</f>
        <v>#N/A</v>
      </c>
      <c r="CG323" s="2">
        <v>-3.5606318993614038E-3</v>
      </c>
      <c r="CH323" s="2">
        <v>-3.4265738662442313E-3</v>
      </c>
      <c r="CJ323" s="9">
        <f t="shared" si="308"/>
        <v>45098</v>
      </c>
      <c r="CK323" s="2">
        <f t="array" ref="CK323">PRODUCT(CD$2:CD323+1)-1</f>
        <v>8.3293795462154874E-2</v>
      </c>
      <c r="CL323" s="2">
        <f t="array" ref="CL323">PRODUCT(CE$2:CE323+1)-1</f>
        <v>6.0927505176680663E-2</v>
      </c>
      <c r="CM323" s="2"/>
      <c r="CN323" s="2">
        <f t="array" ref="CN323">PRODUCT(CG$2:CG323+1)-1</f>
        <v>-2.830439885915137E-3</v>
      </c>
      <c r="CO323" s="2">
        <f t="array" ref="CO323">PRODUCT(CH$2:CH323+1)-1</f>
        <v>-3.2487933236858169E-2</v>
      </c>
      <c r="CQ323" s="9">
        <f t="shared" si="309"/>
        <v>45098</v>
      </c>
      <c r="CR323" s="72">
        <f t="shared" si="310"/>
        <v>0.11578172869901304</v>
      </c>
      <c r="CS323" s="72">
        <f t="shared" si="311"/>
        <v>9.3415438413538832E-2</v>
      </c>
      <c r="CT323" s="72"/>
      <c r="CU323" s="72">
        <f t="shared" si="312"/>
        <v>2.9657493350943032E-2</v>
      </c>
      <c r="CV323" s="72"/>
      <c r="CW323" s="3">
        <f t="shared" si="313"/>
        <v>45098</v>
      </c>
      <c r="CX323" s="75">
        <f t="shared" ref="CX323:CX386" si="322">(CG323+1)*CX322</f>
        <v>99.357357685006917</v>
      </c>
      <c r="CY323" s="75">
        <f t="shared" ref="CY323:CY386" si="323">(CH323+1)*CY322</f>
        <v>96.32552864796132</v>
      </c>
      <c r="CZ323" s="75">
        <f t="shared" ref="CZ323:CZ386" si="324">(CX323/$CX$2)/(CY323/$CY$2)*100</f>
        <v>103.14748237523403</v>
      </c>
      <c r="DA323" s="72">
        <f>(CZ323/MAX($CZ$2:CZ323))-1</f>
        <v>-5.8306359661730589E-4</v>
      </c>
      <c r="DC323" s="3">
        <f t="shared" si="314"/>
        <v>45098</v>
      </c>
      <c r="DD323" s="2">
        <f t="shared" si="315"/>
        <v>4.6571625211267115E-4</v>
      </c>
      <c r="DE323" s="2">
        <f t="shared" si="316"/>
        <v>1.9702951881973613E-3</v>
      </c>
      <c r="DF323" s="2" t="e">
        <f>NA()</f>
        <v>#N/A</v>
      </c>
      <c r="DG323" s="2">
        <f t="shared" si="317"/>
        <v>-1.3405803311717247E-4</v>
      </c>
      <c r="DH323" s="69"/>
      <c r="DI323" s="3">
        <f t="shared" si="302"/>
        <v>45098</v>
      </c>
      <c r="DJ323" s="2">
        <f t="shared" si="303"/>
        <v>3.6591393272657369E-2</v>
      </c>
      <c r="DK323" s="2">
        <f t="shared" si="304"/>
        <v>3.6035338804876478E-2</v>
      </c>
      <c r="DL323" s="2" t="e">
        <f>NA()</f>
        <v>#N/A</v>
      </c>
      <c r="DM323" s="2">
        <f t="shared" si="305"/>
        <v>1.3691189982510121E-2</v>
      </c>
      <c r="DO323" s="2">
        <f t="shared" si="286"/>
        <v>1.5940660180022617E-2</v>
      </c>
      <c r="DP323" s="72">
        <f t="shared" si="287"/>
        <v>-1.3405803311717247E-4</v>
      </c>
      <c r="DQ323" s="72">
        <v>1.0999999999999999E-2</v>
      </c>
      <c r="DR323" s="72">
        <f t="shared" si="292"/>
        <v>-9.2507985719246719E-5</v>
      </c>
      <c r="DS323" s="2" cm="1">
        <f t="array" ref="DS323">PRODUCT($DR$68:DR323+1)-1</f>
        <v>1.7566811492070622E-2</v>
      </c>
      <c r="DT323" s="2" cm="1">
        <f t="array" ref="DT323">PRODUCT($DP$68:DP323+1)-1</f>
        <v>2.1711193446126265E-2</v>
      </c>
      <c r="DU323" s="72">
        <f>DS323-MAX($DS$68:DS323)</f>
        <v>-4.093708265400231E-4</v>
      </c>
    </row>
    <row r="324" spans="1:125" x14ac:dyDescent="0.3">
      <c r="BZ324" s="2"/>
      <c r="CC324" s="3">
        <v>45099</v>
      </c>
      <c r="CD324" s="2">
        <v>-1.17805642383617E-3</v>
      </c>
      <c r="CE324" s="2">
        <v>-3.9437477657982001E-3</v>
      </c>
      <c r="CF324" s="2" t="e">
        <f>NA()</f>
        <v>#N/A</v>
      </c>
      <c r="CG324" s="2">
        <v>-2.1602648500759609E-3</v>
      </c>
      <c r="CH324" s="2">
        <v>-2.9588785282576024E-3</v>
      </c>
      <c r="CJ324" s="9">
        <f t="shared" si="308"/>
        <v>45099</v>
      </c>
      <c r="CK324" s="2">
        <f t="array" ref="CK324">PRODUCT(CD$2:CD324+1)-1</f>
        <v>8.2017614247508863E-2</v>
      </c>
      <c r="CL324" s="2">
        <f t="array" ref="CL324">PRODUCT(CE$2:CE324+1)-1</f>
        <v>5.6743474698466301E-2</v>
      </c>
      <c r="CM324" s="2"/>
      <c r="CN324" s="2">
        <f t="array" ref="CN324">PRODUCT(CG$2:CG324+1)-1</f>
        <v>-4.984590236195241E-3</v>
      </c>
      <c r="CO324" s="2">
        <f t="array" ref="CO324">PRODUCT(CH$2:CH324+1)-1</f>
        <v>-3.5350683917033776E-2</v>
      </c>
      <c r="CQ324" s="9">
        <f t="shared" si="309"/>
        <v>45099</v>
      </c>
      <c r="CR324" s="72">
        <f t="shared" si="310"/>
        <v>0.11736829816454264</v>
      </c>
      <c r="CS324" s="72">
        <f t="shared" si="311"/>
        <v>9.2094158615500077E-2</v>
      </c>
      <c r="CT324" s="72"/>
      <c r="CU324" s="72">
        <f t="shared" si="312"/>
        <v>3.0366093680838535E-2</v>
      </c>
      <c r="CV324" s="72"/>
      <c r="CW324" s="3">
        <f t="shared" si="313"/>
        <v>45099</v>
      </c>
      <c r="CX324" s="75">
        <f t="shared" si="322"/>
        <v>99.142719477603578</v>
      </c>
      <c r="CY324" s="75">
        <f t="shared" si="323"/>
        <v>96.040513109521811</v>
      </c>
      <c r="CZ324" s="75">
        <f t="shared" si="324"/>
        <v>103.23010182644911</v>
      </c>
      <c r="DA324" s="72">
        <f>(CZ324/MAX($CZ$2:CZ324))-1</f>
        <v>0</v>
      </c>
      <c r="DC324" s="3">
        <f t="shared" si="314"/>
        <v>45099</v>
      </c>
      <c r="DD324" s="2">
        <f t="shared" si="315"/>
        <v>1.7808221044214325E-3</v>
      </c>
      <c r="DE324" s="2">
        <f t="shared" si="316"/>
        <v>-9.8486923754059763E-4</v>
      </c>
      <c r="DF324" s="2" t="e">
        <f>NA()</f>
        <v>#N/A</v>
      </c>
      <c r="DG324" s="2">
        <f t="shared" si="317"/>
        <v>7.9861367818164159E-4</v>
      </c>
      <c r="DH324" s="69"/>
      <c r="DI324" s="3">
        <f t="shared" si="302"/>
        <v>45099</v>
      </c>
      <c r="DJ324" s="2">
        <f t="shared" si="303"/>
        <v>3.6712915418804087E-2</v>
      </c>
      <c r="DK324" s="2">
        <f t="shared" si="304"/>
        <v>3.5410703576427865E-2</v>
      </c>
      <c r="DL324" s="2" t="e">
        <f>NA()</f>
        <v>#N/A</v>
      </c>
      <c r="DM324" s="2">
        <f t="shared" si="305"/>
        <v>1.359105849162429E-2</v>
      </c>
      <c r="DO324" s="2">
        <f t="shared" ref="DO324:DO387" si="325">_xlfn.STDEV.P(DG258:DG324)*SQRT(252)</f>
        <v>1.5985520036840718E-2</v>
      </c>
      <c r="DP324" s="72">
        <f t="shared" ref="DP324:DP387" si="326">DG324</f>
        <v>7.9861367818164159E-4</v>
      </c>
      <c r="DQ324" s="72">
        <v>1.0999999999999999E-2</v>
      </c>
      <c r="DR324" s="72">
        <f t="shared" si="292"/>
        <v>5.4954424002174793E-4</v>
      </c>
      <c r="DS324" s="2" cm="1">
        <f t="array" ref="DS324">PRODUCT($DR$68:DR324+1)-1</f>
        <v>1.8126009472163584E-2</v>
      </c>
      <c r="DT324" s="2" cm="1">
        <f t="array" ref="DT324">PRODUCT($DP$68:DP324+1)-1</f>
        <v>2.2527145980363761E-2</v>
      </c>
      <c r="DU324" s="72">
        <f>DS324-MAX($DS$68:DS324)</f>
        <v>0</v>
      </c>
    </row>
    <row r="325" spans="1:125" x14ac:dyDescent="0.3">
      <c r="BZ325" s="2"/>
      <c r="CC325" s="3">
        <v>45100</v>
      </c>
      <c r="CD325" s="2">
        <v>-8.54484814085066E-3</v>
      </c>
      <c r="CE325" s="2">
        <v>-9.3096692891619908E-3</v>
      </c>
      <c r="CF325" s="2" t="e">
        <f>NA()</f>
        <v>#N/A</v>
      </c>
      <c r="CG325" s="2">
        <v>-8.172012501188498E-3</v>
      </c>
      <c r="CH325" s="2">
        <v>-8.1563178243069245E-3</v>
      </c>
      <c r="CJ325" s="9">
        <f t="shared" si="308"/>
        <v>45100</v>
      </c>
      <c r="CK325" s="2">
        <f t="array" ref="CK325">PRODUCT(CD$2:CD325+1)-1</f>
        <v>7.2771938048038276E-2</v>
      </c>
      <c r="CL325" s="2">
        <f t="array" ref="CL325">PRODUCT(CE$2:CE325+1)-1</f>
        <v>4.6905542425543567E-2</v>
      </c>
      <c r="CM325" s="2"/>
      <c r="CN325" s="2">
        <f t="array" ref="CN325">PRODUCT(CG$2:CG325+1)-1</f>
        <v>-1.3115868603660208E-2</v>
      </c>
      <c r="CO325" s="2">
        <f t="array" ref="CO325">PRODUCT(CH$2:CH325+1)-1</f>
        <v>-4.3218670328006747E-2</v>
      </c>
      <c r="CQ325" s="9">
        <f t="shared" si="309"/>
        <v>45100</v>
      </c>
      <c r="CR325" s="72">
        <f t="shared" si="310"/>
        <v>0.11599060837604502</v>
      </c>
      <c r="CS325" s="72">
        <f t="shared" si="311"/>
        <v>9.0124212753550315E-2</v>
      </c>
      <c r="CT325" s="72"/>
      <c r="CU325" s="72">
        <f t="shared" si="312"/>
        <v>3.010280172434654E-2</v>
      </c>
      <c r="CV325" s="72"/>
      <c r="CW325" s="3">
        <f t="shared" si="313"/>
        <v>45100</v>
      </c>
      <c r="CX325" s="75">
        <f t="shared" si="322"/>
        <v>98.332523934630771</v>
      </c>
      <c r="CY325" s="75">
        <f t="shared" si="323"/>
        <v>95.25717616059103</v>
      </c>
      <c r="CZ325" s="75">
        <f t="shared" si="324"/>
        <v>103.22846834012284</v>
      </c>
      <c r="DA325" s="72">
        <f>(CZ325/MAX($CZ$2:CZ325))-1</f>
        <v>-1.5823740337039816E-5</v>
      </c>
      <c r="DC325" s="3">
        <f t="shared" si="314"/>
        <v>45100</v>
      </c>
      <c r="DD325" s="2">
        <f t="shared" si="315"/>
        <v>-3.8853031654373545E-4</v>
      </c>
      <c r="DE325" s="2">
        <f t="shared" si="316"/>
        <v>-1.1533514648550663E-3</v>
      </c>
      <c r="DF325" s="2" t="e">
        <f>NA()</f>
        <v>#N/A</v>
      </c>
      <c r="DG325" s="2">
        <f t="shared" si="317"/>
        <v>-1.5694676881573486E-5</v>
      </c>
      <c r="DH325" s="69"/>
      <c r="DI325" s="3">
        <f t="shared" si="302"/>
        <v>45100</v>
      </c>
      <c r="DJ325" s="2">
        <f t="shared" si="303"/>
        <v>3.6715872271905356E-2</v>
      </c>
      <c r="DK325" s="2">
        <f t="shared" si="304"/>
        <v>3.511879342728879E-2</v>
      </c>
      <c r="DL325" s="2" t="e">
        <f>NA()</f>
        <v>#N/A</v>
      </c>
      <c r="DM325" s="2">
        <f t="shared" si="305"/>
        <v>1.361781925271306E-2</v>
      </c>
      <c r="DO325" s="2">
        <f t="shared" si="325"/>
        <v>1.5987938011099684E-2</v>
      </c>
      <c r="DP325" s="72">
        <f t="shared" si="326"/>
        <v>-1.5694676881573486E-5</v>
      </c>
      <c r="DQ325" s="72">
        <v>1.0999999999999999E-2</v>
      </c>
      <c r="DR325" s="72">
        <f t="shared" ref="DR325:DR388" si="327">DQ325/DO325*DP325</f>
        <v>-1.0798230864883977E-5</v>
      </c>
      <c r="DS325" s="2" cm="1">
        <f t="array" ref="DS325">PRODUCT($DR$68:DR325+1)-1</f>
        <v>1.8115015512463639E-2</v>
      </c>
      <c r="DT325" s="2" cm="1">
        <f t="array" ref="DT325">PRODUCT($DP$68:DP325+1)-1</f>
        <v>2.2511097747204944E-2</v>
      </c>
      <c r="DU325" s="72">
        <f>DS325-MAX($DS$68:DS325)</f>
        <v>-1.0993959699945322E-5</v>
      </c>
    </row>
    <row r="326" spans="1:125" x14ac:dyDescent="0.3">
      <c r="BZ326" s="2"/>
      <c r="CC326" s="3">
        <v>45103</v>
      </c>
      <c r="CD326" s="2">
        <v>-2.7291219027765199E-3</v>
      </c>
      <c r="CE326" s="2">
        <v>3.29530088152374E-3</v>
      </c>
      <c r="CF326" s="2" t="e">
        <f>NA()</f>
        <v>#N/A</v>
      </c>
      <c r="CG326" s="2">
        <v>-2.1191757460683008E-4</v>
      </c>
      <c r="CH326" s="2">
        <v>8.6125500803824195E-4</v>
      </c>
      <c r="CJ326" s="9">
        <f t="shared" si="308"/>
        <v>45103</v>
      </c>
      <c r="CK326" s="2">
        <f t="array" ref="CK326">PRODUCT(CD$2:CD326+1)-1</f>
        <v>6.9844212655227444E-2</v>
      </c>
      <c r="CL326" s="2">
        <f t="array" ref="CL326">PRODUCT(CE$2:CE326+1)-1</f>
        <v>5.0355411182370524E-2</v>
      </c>
      <c r="CM326" s="2"/>
      <c r="CN326" s="2">
        <f t="array" ref="CN326">PRODUCT(CG$2:CG326+1)-1</f>
        <v>-1.3325006695203645E-2</v>
      </c>
      <c r="CO326" s="2">
        <f t="array" ref="CO326">PRODUCT(CH$2:CH326+1)-1</f>
        <v>-4.2394637616229303E-2</v>
      </c>
      <c r="CQ326" s="9">
        <f t="shared" si="309"/>
        <v>45103</v>
      </c>
      <c r="CR326" s="72">
        <f t="shared" si="310"/>
        <v>0.11223885027145675</v>
      </c>
      <c r="CS326" s="72">
        <f t="shared" si="311"/>
        <v>9.2750048798599827E-2</v>
      </c>
      <c r="CT326" s="72"/>
      <c r="CU326" s="72">
        <f t="shared" si="312"/>
        <v>2.9069630921025658E-2</v>
      </c>
      <c r="CV326" s="72"/>
      <c r="CW326" s="3">
        <f t="shared" si="313"/>
        <v>45103</v>
      </c>
      <c r="CX326" s="75">
        <f t="shared" si="322"/>
        <v>98.311685544653571</v>
      </c>
      <c r="CY326" s="75">
        <f t="shared" si="323"/>
        <v>95.33921688061092</v>
      </c>
      <c r="CZ326" s="75">
        <f t="shared" si="324"/>
        <v>103.1177817075684</v>
      </c>
      <c r="DA326" s="72">
        <f>(CZ326/MAX($CZ$2:CZ326))-1</f>
        <v>-1.0880558760810732E-3</v>
      </c>
      <c r="DC326" s="3">
        <f t="shared" si="314"/>
        <v>45103</v>
      </c>
      <c r="DD326" s="2">
        <f t="shared" si="315"/>
        <v>-3.5903769108147619E-3</v>
      </c>
      <c r="DE326" s="2">
        <f t="shared" si="316"/>
        <v>2.434045873485498E-3</v>
      </c>
      <c r="DF326" s="2" t="e">
        <f>NA()</f>
        <v>#N/A</v>
      </c>
      <c r="DG326" s="2">
        <f t="shared" si="317"/>
        <v>-1.073172582645072E-3</v>
      </c>
      <c r="DH326" s="69"/>
      <c r="DI326" s="3">
        <f t="shared" si="302"/>
        <v>45103</v>
      </c>
      <c r="DJ326" s="2">
        <f t="shared" si="303"/>
        <v>3.8975699623590244E-2</v>
      </c>
      <c r="DK326" s="2">
        <f t="shared" si="304"/>
        <v>3.5633403496772333E-2</v>
      </c>
      <c r="DL326" s="2" t="e">
        <f>NA()</f>
        <v>#N/A</v>
      </c>
      <c r="DM326" s="2">
        <f t="shared" si="305"/>
        <v>1.3622192033104297E-2</v>
      </c>
      <c r="DO326" s="2">
        <f t="shared" si="325"/>
        <v>1.5517479086520508E-2</v>
      </c>
      <c r="DP326" s="72">
        <f t="shared" si="326"/>
        <v>-1.073172582645072E-3</v>
      </c>
      <c r="DQ326" s="72">
        <v>1.0999999999999999E-2</v>
      </c>
      <c r="DR326" s="72">
        <f t="shared" si="327"/>
        <v>-7.6074846586068824E-4</v>
      </c>
      <c r="DS326" s="2" cm="1">
        <f t="array" ref="DS326">PRODUCT($DR$68:DR326+1)-1</f>
        <v>1.7340486076342865E-2</v>
      </c>
      <c r="DT326" s="2" cm="1">
        <f t="array" ref="DT326">PRODUCT($DP$68:DP326+1)-1</f>
        <v>2.1413766871652307E-2</v>
      </c>
      <c r="DU326" s="72">
        <f>DS326-MAX($DS$68:DS326)</f>
        <v>-7.8552339582071973E-4</v>
      </c>
    </row>
    <row r="327" spans="1:125" x14ac:dyDescent="0.3">
      <c r="BZ327" s="2"/>
      <c r="CC327" s="3">
        <v>45104</v>
      </c>
      <c r="CD327" s="2">
        <v>7.2040159939921198E-3</v>
      </c>
      <c r="CE327" s="2">
        <v>8.3618160791512092E-3</v>
      </c>
      <c r="CF327" s="2" t="e">
        <f>NA()</f>
        <v>#N/A</v>
      </c>
      <c r="CG327" s="2">
        <v>7.4212590701217039E-3</v>
      </c>
      <c r="CH327" s="2">
        <v>7.5342771364648176E-3</v>
      </c>
      <c r="CJ327" s="9">
        <f t="shared" si="308"/>
        <v>45104</v>
      </c>
      <c r="CK327" s="2">
        <f t="array" ref="CK327">PRODUCT(CD$2:CD327+1)-1</f>
        <v>7.7551387474275701E-2</v>
      </c>
      <c r="CL327" s="2">
        <f t="array" ref="CL327">PRODUCT(CE$2:CE327+1)-1</f>
        <v>5.9138289948418743E-2</v>
      </c>
      <c r="CM327" s="2"/>
      <c r="CN327" s="2">
        <f t="array" ref="CN327">PRODUCT(CG$2:CG327+1)-1</f>
        <v>-6.0026359518781103E-3</v>
      </c>
      <c r="CO327" s="2">
        <f t="array" ref="CO327">PRODUCT(CH$2:CH327+1)-1</f>
        <v>-3.5179773428665184E-2</v>
      </c>
      <c r="CQ327" s="9">
        <f t="shared" si="309"/>
        <v>45104</v>
      </c>
      <c r="CR327" s="72">
        <f t="shared" si="310"/>
        <v>0.11273116090294089</v>
      </c>
      <c r="CS327" s="72">
        <f t="shared" si="311"/>
        <v>9.4318063377083927E-2</v>
      </c>
      <c r="CT327" s="72"/>
      <c r="CU327" s="72">
        <f t="shared" si="312"/>
        <v>2.9177137476787074E-2</v>
      </c>
      <c r="CV327" s="72"/>
      <c r="CW327" s="3">
        <f t="shared" si="313"/>
        <v>45104</v>
      </c>
      <c r="CX327" s="75">
        <f t="shared" si="322"/>
        <v>99.041282032700778</v>
      </c>
      <c r="CY327" s="75">
        <f t="shared" si="323"/>
        <v>96.057528962562969</v>
      </c>
      <c r="CZ327" s="75">
        <f t="shared" si="324"/>
        <v>103.10621468443215</v>
      </c>
      <c r="DA327" s="72">
        <f>(CZ327/MAX($CZ$2:CZ327))-1</f>
        <v>-1.2001067501148377E-3</v>
      </c>
      <c r="DC327" s="3">
        <f t="shared" si="314"/>
        <v>45104</v>
      </c>
      <c r="DD327" s="2">
        <f t="shared" si="315"/>
        <v>-3.302611424726978E-4</v>
      </c>
      <c r="DE327" s="2">
        <f t="shared" si="316"/>
        <v>8.2753894268639168E-4</v>
      </c>
      <c r="DF327" s="2" t="e">
        <f>NA()</f>
        <v>#N/A</v>
      </c>
      <c r="DG327" s="2">
        <f t="shared" si="317"/>
        <v>-1.1301806634311361E-4</v>
      </c>
      <c r="DH327" s="69"/>
      <c r="DI327" s="3">
        <f t="shared" si="302"/>
        <v>45104</v>
      </c>
      <c r="DJ327" s="2">
        <f t="shared" si="303"/>
        <v>3.9005431903075781E-2</v>
      </c>
      <c r="DK327" s="2">
        <f t="shared" si="304"/>
        <v>3.4900586751181684E-2</v>
      </c>
      <c r="DL327" s="2" t="e">
        <f>NA()</f>
        <v>#N/A</v>
      </c>
      <c r="DM327" s="2">
        <f t="shared" si="305"/>
        <v>1.3478560404837497E-2</v>
      </c>
      <c r="DO327" s="2">
        <f t="shared" si="325"/>
        <v>1.551239465312961E-2</v>
      </c>
      <c r="DP327" s="72">
        <f t="shared" si="326"/>
        <v>-1.1301806634311361E-4</v>
      </c>
      <c r="DQ327" s="72">
        <v>1.0999999999999999E-2</v>
      </c>
      <c r="DR327" s="72">
        <f t="shared" si="327"/>
        <v>-8.0142283481901723E-5</v>
      </c>
      <c r="DS327" s="2" cm="1">
        <f t="array" ref="DS327">PRODUCT($DR$68:DR327+1)-1</f>
        <v>1.7258954086710077E-2</v>
      </c>
      <c r="DT327" s="2" cm="1">
        <f t="array" ref="DT327">PRODUCT($DP$68:DP327+1)-1</f>
        <v>2.1298328662784138E-2</v>
      </c>
      <c r="DU327" s="72">
        <f>DS327-MAX($DS$68:DS327)</f>
        <v>-8.6705538545350791E-4</v>
      </c>
    </row>
    <row r="328" spans="1:125" x14ac:dyDescent="0.3">
      <c r="BZ328" s="2"/>
      <c r="CC328" s="3">
        <v>45105</v>
      </c>
      <c r="CD328" s="2">
        <v>7.5753582568813807E-3</v>
      </c>
      <c r="CE328" s="2">
        <v>3.61247699613032E-3</v>
      </c>
      <c r="CF328" s="2" t="e">
        <f>NA()</f>
        <v>#N/A</v>
      </c>
      <c r="CG328" s="2">
        <v>4.6421469083751474E-3</v>
      </c>
      <c r="CH328" s="2">
        <v>3.6440704773352817E-3</v>
      </c>
      <c r="CJ328" s="9">
        <f t="shared" si="308"/>
        <v>45105</v>
      </c>
      <c r="CK328" s="2">
        <f t="array" ref="CK328">PRODUCT(CD$2:CD328+1)-1</f>
        <v>8.5714225274593048E-2</v>
      </c>
      <c r="CL328" s="2">
        <f t="array" ref="CL328">PRODUCT(CE$2:CE328+1)-1</f>
        <v>6.2964402656578322E-2</v>
      </c>
      <c r="CM328" s="2"/>
      <c r="CN328" s="2">
        <f t="array" ref="CN328">PRODUCT(CG$2:CG328+1)-1</f>
        <v>-1.3883541614291284E-3</v>
      </c>
      <c r="CO328" s="2">
        <f t="array" ref="CO328">PRODUCT(CH$2:CH328+1)-1</f>
        <v>-3.1663900525080613E-2</v>
      </c>
      <c r="CQ328" s="9">
        <f t="shared" si="309"/>
        <v>45105</v>
      </c>
      <c r="CR328" s="72">
        <f t="shared" si="310"/>
        <v>0.11737812579967366</v>
      </c>
      <c r="CS328" s="72">
        <f t="shared" si="311"/>
        <v>9.4628303181658935E-2</v>
      </c>
      <c r="CT328" s="72"/>
      <c r="CU328" s="72">
        <f t="shared" si="312"/>
        <v>3.0275546363651484E-2</v>
      </c>
      <c r="CV328" s="72"/>
      <c r="CW328" s="3">
        <f t="shared" si="313"/>
        <v>45105</v>
      </c>
      <c r="CX328" s="75">
        <f t="shared" si="322"/>
        <v>99.501046213890376</v>
      </c>
      <c r="CY328" s="75">
        <f t="shared" si="323"/>
        <v>96.407569367981225</v>
      </c>
      <c r="CZ328" s="75">
        <f t="shared" si="324"/>
        <v>103.20874892520271</v>
      </c>
      <c r="DA328" s="72">
        <f>(CZ328/MAX($CZ$2:CZ328))-1</f>
        <v>-2.068476235962402E-4</v>
      </c>
      <c r="DC328" s="3">
        <f t="shared" si="314"/>
        <v>45105</v>
      </c>
      <c r="DD328" s="2">
        <f t="shared" si="315"/>
        <v>3.931287779546099E-3</v>
      </c>
      <c r="DE328" s="2">
        <f t="shared" si="316"/>
        <v>-3.1593481204961627E-5</v>
      </c>
      <c r="DF328" s="2" t="e">
        <f>NA()</f>
        <v>#N/A</v>
      </c>
      <c r="DG328" s="2">
        <f t="shared" si="317"/>
        <v>9.9807643103986578E-4</v>
      </c>
      <c r="DH328" s="69"/>
      <c r="DI328" s="3">
        <f t="shared" si="302"/>
        <v>45105</v>
      </c>
      <c r="DJ328" s="2">
        <f t="shared" si="303"/>
        <v>4.0181833507332579E-2</v>
      </c>
      <c r="DK328" s="2">
        <f t="shared" si="304"/>
        <v>3.492643076110085E-2</v>
      </c>
      <c r="DL328" s="2" t="e">
        <f>NA()</f>
        <v>#N/A</v>
      </c>
      <c r="DM328" s="2">
        <f t="shared" si="305"/>
        <v>1.3322350018095046E-2</v>
      </c>
      <c r="DO328" s="2">
        <f t="shared" si="325"/>
        <v>1.5580298063520273E-2</v>
      </c>
      <c r="DP328" s="72">
        <f t="shared" si="326"/>
        <v>9.9807643103986578E-4</v>
      </c>
      <c r="DQ328" s="72">
        <v>1.0999999999999999E-2</v>
      </c>
      <c r="DR328" s="72">
        <f t="shared" si="327"/>
        <v>7.046617912364843E-4</v>
      </c>
      <c r="DS328" s="2" cm="1">
        <f t="array" ref="DS328">PRODUCT($DR$68:DR328+1)-1</f>
        <v>1.7975777603448151E-2</v>
      </c>
      <c r="DT328" s="2" cm="1">
        <f t="array" ref="DT328">PRODUCT($DP$68:DP328+1)-1</f>
        <v>2.2317662453682718E-2</v>
      </c>
      <c r="DU328" s="72">
        <f>DS328-MAX($DS$68:DS328)</f>
        <v>-1.5023186871543359E-4</v>
      </c>
    </row>
    <row r="329" spans="1:125" x14ac:dyDescent="0.3">
      <c r="BZ329" s="2"/>
      <c r="CC329" s="3">
        <v>45106</v>
      </c>
      <c r="CD329" s="2">
        <v>2.0292772385319697E-3</v>
      </c>
      <c r="CE329" s="2">
        <v>4.9253231366430698E-3</v>
      </c>
      <c r="CF329" s="2" t="e">
        <f>NA()</f>
        <v>#N/A</v>
      </c>
      <c r="CG329" s="2">
        <v>3.6859136811692949E-3</v>
      </c>
      <c r="CH329" s="2">
        <v>2.8555039365611989E-3</v>
      </c>
      <c r="CJ329" s="9">
        <f t="shared" si="308"/>
        <v>45106</v>
      </c>
      <c r="CK329" s="2">
        <f t="array" ref="CK329">PRODUCT(CD$2:CD329+1)-1</f>
        <v>8.7917440439493122E-2</v>
      </c>
      <c r="CL329" s="2">
        <f t="array" ref="CL329">PRODUCT(CE$2:CE329+1)-1</f>
        <v>6.8199845822410676E-2</v>
      </c>
      <c r="CM329" s="2"/>
      <c r="CN329" s="2">
        <f t="array" ref="CN329">PRODUCT(CG$2:CG329+1)-1</f>
        <v>2.2924421661423278E-3</v>
      </c>
      <c r="CO329" s="2">
        <f t="array" ref="CO329">PRODUCT(CH$2:CH329+1)-1</f>
        <v>-2.8898812981115629E-2</v>
      </c>
      <c r="CQ329" s="9">
        <f t="shared" si="309"/>
        <v>45106</v>
      </c>
      <c r="CR329" s="72">
        <f t="shared" si="310"/>
        <v>0.11681625342060875</v>
      </c>
      <c r="CS329" s="72">
        <f t="shared" si="311"/>
        <v>9.7098658803526305E-2</v>
      </c>
      <c r="CT329" s="72"/>
      <c r="CU329" s="72">
        <f t="shared" si="312"/>
        <v>3.1191255147257957E-2</v>
      </c>
      <c r="CV329" s="72"/>
      <c r="CW329" s="3">
        <f t="shared" si="313"/>
        <v>45106</v>
      </c>
      <c r="CX329" s="75">
        <f t="shared" si="322"/>
        <v>99.86779848142082</v>
      </c>
      <c r="CY329" s="75">
        <f t="shared" si="323"/>
        <v>96.682861561825788</v>
      </c>
      <c r="CZ329" s="75">
        <f t="shared" si="324"/>
        <v>103.29421044034611</v>
      </c>
      <c r="DA329" s="72">
        <f>(CZ329/MAX($CZ$2:CZ329))-1</f>
        <v>0</v>
      </c>
      <c r="DC329" s="3">
        <f t="shared" si="314"/>
        <v>45106</v>
      </c>
      <c r="DD329" s="2">
        <f t="shared" si="315"/>
        <v>-8.2622669802922925E-4</v>
      </c>
      <c r="DE329" s="2">
        <f t="shared" si="316"/>
        <v>2.0698192000818709E-3</v>
      </c>
      <c r="DF329" s="2" t="e">
        <f>NA()</f>
        <v>#N/A</v>
      </c>
      <c r="DG329" s="2">
        <f t="shared" si="317"/>
        <v>8.3040974460809594E-4</v>
      </c>
      <c r="DH329" s="69"/>
      <c r="DI329" s="3">
        <f t="shared" si="302"/>
        <v>45106</v>
      </c>
      <c r="DJ329" s="2">
        <f t="shared" si="303"/>
        <v>3.9972041010481255E-2</v>
      </c>
      <c r="DK329" s="2">
        <f t="shared" si="304"/>
        <v>3.4930031050492506E-2</v>
      </c>
      <c r="DL329" s="2" t="e">
        <f>NA()</f>
        <v>#N/A</v>
      </c>
      <c r="DM329" s="2">
        <f t="shared" si="305"/>
        <v>1.2800711678874291E-2</v>
      </c>
      <c r="DO329" s="2">
        <f t="shared" si="325"/>
        <v>1.5595467432296031E-2</v>
      </c>
      <c r="DP329" s="72">
        <f t="shared" si="326"/>
        <v>8.3040974460809594E-4</v>
      </c>
      <c r="DQ329" s="72">
        <v>1.0999999999999999E-2</v>
      </c>
      <c r="DR329" s="72">
        <f t="shared" si="327"/>
        <v>5.8571551191680018E-4</v>
      </c>
      <c r="DS329" s="2" cm="1">
        <f t="array" ref="DS329">PRODUCT($DR$68:DR329+1)-1</f>
        <v>1.8572021807146122E-2</v>
      </c>
      <c r="DT329" s="2" cm="1">
        <f t="array" ref="DT329">PRODUCT($DP$68:DP329+1)-1</f>
        <v>2.3166605002669316E-2</v>
      </c>
      <c r="DU329" s="72">
        <f>DS329-MAX($DS$68:DS329)</f>
        <v>0</v>
      </c>
    </row>
    <row r="330" spans="1:125" x14ac:dyDescent="0.3">
      <c r="BZ330" s="2"/>
      <c r="CC330" s="3">
        <v>45107</v>
      </c>
      <c r="CD330" s="2">
        <v>3.13124362284589E-3</v>
      </c>
      <c r="CE330" s="2">
        <v>7.7454158172500795E-3</v>
      </c>
      <c r="CF330" s="2" t="e">
        <f>NA()</f>
        <v>#N/A</v>
      </c>
      <c r="CG330" s="2">
        <v>5.6388679399504895E-3</v>
      </c>
      <c r="CH330" s="2">
        <v>6.4490175619444923E-3</v>
      </c>
      <c r="CJ330" s="9">
        <f t="shared" si="308"/>
        <v>45107</v>
      </c>
      <c r="CK330" s="2">
        <f t="array" ref="CK330">PRODUCT(CD$2:CD330+1)-1</f>
        <v>9.1323974987052026E-2</v>
      </c>
      <c r="CL330" s="2">
        <f t="array" ref="CL330">PRODUCT(CE$2:CE330+1)-1</f>
        <v>7.647349780422763E-2</v>
      </c>
      <c r="CM330" s="2"/>
      <c r="CN330" s="2">
        <f t="array" ref="CN330">PRODUCT(CG$2:CG330+1)-1</f>
        <v>7.9442368847275624E-3</v>
      </c>
      <c r="CO330" s="2">
        <f t="array" ref="CO330">PRODUCT(CH$2:CH330+1)-1</f>
        <v>-2.2636164371605649E-2</v>
      </c>
      <c r="CQ330" s="9">
        <f t="shared" si="309"/>
        <v>45107</v>
      </c>
      <c r="CR330" s="72">
        <f t="shared" si="310"/>
        <v>0.11396013935865767</v>
      </c>
      <c r="CS330" s="72">
        <f t="shared" si="311"/>
        <v>9.910966217583328E-2</v>
      </c>
      <c r="CT330" s="72"/>
      <c r="CU330" s="72">
        <f t="shared" si="312"/>
        <v>3.0580401256333212E-2</v>
      </c>
      <c r="CV330" s="72"/>
      <c r="CW330" s="3">
        <f t="shared" si="313"/>
        <v>45107</v>
      </c>
      <c r="CX330" s="75">
        <f t="shared" si="322"/>
        <v>100.43093980851113</v>
      </c>
      <c r="CY330" s="75">
        <f t="shared" si="323"/>
        <v>97.306371033977058</v>
      </c>
      <c r="CZ330" s="75">
        <f t="shared" si="324"/>
        <v>103.21106289478521</v>
      </c>
      <c r="DA330" s="72">
        <f>(CZ330/MAX($CZ$2:CZ330))-1</f>
        <v>-8.0495843093653097E-4</v>
      </c>
      <c r="DC330" s="3">
        <f t="shared" si="314"/>
        <v>45107</v>
      </c>
      <c r="DD330" s="2">
        <f t="shared" si="315"/>
        <v>-3.3177739390986023E-3</v>
      </c>
      <c r="DE330" s="2">
        <f t="shared" si="316"/>
        <v>1.2963982553055873E-3</v>
      </c>
      <c r="DF330" s="2" t="e">
        <f>NA()</f>
        <v>#N/A</v>
      </c>
      <c r="DG330" s="2">
        <f t="shared" si="317"/>
        <v>-8.1014962199400277E-4</v>
      </c>
      <c r="DH330" s="69"/>
      <c r="DI330" s="3">
        <f t="shared" si="302"/>
        <v>45107</v>
      </c>
      <c r="DJ330" s="2">
        <f t="shared" si="303"/>
        <v>3.8174683580031732E-2</v>
      </c>
      <c r="DK330" s="2">
        <f t="shared" si="304"/>
        <v>2.9527829405317126E-2</v>
      </c>
      <c r="DL330" s="2" t="e">
        <f>NA()</f>
        <v>#N/A</v>
      </c>
      <c r="DM330" s="2">
        <f t="shared" si="305"/>
        <v>1.3194974473213765E-2</v>
      </c>
      <c r="DO330" s="2">
        <f t="shared" si="325"/>
        <v>1.5708904818348381E-2</v>
      </c>
      <c r="DP330" s="72">
        <f t="shared" si="326"/>
        <v>-8.1014962199400277E-4</v>
      </c>
      <c r="DQ330" s="72">
        <v>1.0999999999999999E-2</v>
      </c>
      <c r="DR330" s="72">
        <f t="shared" si="327"/>
        <v>-5.67298990285116E-4</v>
      </c>
      <c r="DS330" s="2" cm="1">
        <f t="array" ref="DS330">PRODUCT($DR$68:DR330+1)-1</f>
        <v>1.7994186927642319E-2</v>
      </c>
      <c r="DT330" s="2" cm="1">
        <f t="array" ref="DT330">PRODUCT($DP$68:DP330+1)-1</f>
        <v>2.2337686964389425E-2</v>
      </c>
      <c r="DU330" s="72">
        <f>DS330-MAX($DS$68:DS330)</f>
        <v>-5.7783487950380241E-4</v>
      </c>
    </row>
    <row r="331" spans="1:125" x14ac:dyDescent="0.3">
      <c r="BZ331" s="2"/>
      <c r="CC331" s="3">
        <v>45110</v>
      </c>
      <c r="CD331" s="2">
        <v>1.01419198165038E-2</v>
      </c>
      <c r="CE331" s="2">
        <v>9.1543952728563305E-3</v>
      </c>
      <c r="CF331" s="2" t="e">
        <f>NA()</f>
        <v>#N/A</v>
      </c>
      <c r="CG331" s="2">
        <v>5.6145039693691681E-3</v>
      </c>
      <c r="CH331" s="2">
        <v>5.0149887584312047E-3</v>
      </c>
      <c r="CJ331" s="9">
        <f t="shared" si="308"/>
        <v>45110</v>
      </c>
      <c r="CK331" s="2">
        <f t="array" ref="CK331">PRODUCT(CD$2:CD331+1)-1</f>
        <v>0.10239209523519888</v>
      </c>
      <c r="CL331" s="2">
        <f t="array" ref="CL331">PRODUCT(CE$2:CE331+1)-1</f>
        <v>8.6327961703881684E-2</v>
      </c>
      <c r="CM331" s="2"/>
      <c r="CN331" s="2">
        <f t="array" ref="CN331">PRODUCT(CG$2:CG331+1)-1</f>
        <v>1.3603343803619605E-2</v>
      </c>
      <c r="CO331" s="2">
        <f t="array" ref="CO331">PRODUCT(CH$2:CH331+1)-1</f>
        <v>-1.7734695723032101E-2</v>
      </c>
      <c r="CQ331" s="9">
        <f t="shared" si="309"/>
        <v>45110</v>
      </c>
      <c r="CR331" s="72">
        <f t="shared" si="310"/>
        <v>0.12012679095823098</v>
      </c>
      <c r="CS331" s="72">
        <f t="shared" si="311"/>
        <v>0.10406265742691378</v>
      </c>
      <c r="CT331" s="72"/>
      <c r="CU331" s="72">
        <f t="shared" si="312"/>
        <v>3.1338039526651706E-2</v>
      </c>
      <c r="CV331" s="72"/>
      <c r="CW331" s="3">
        <f t="shared" si="313"/>
        <v>45110</v>
      </c>
      <c r="CX331" s="75">
        <f t="shared" si="322"/>
        <v>100.99480971871348</v>
      </c>
      <c r="CY331" s="75">
        <f t="shared" si="323"/>
        <v>97.794361390836187</v>
      </c>
      <c r="CZ331" s="75">
        <f t="shared" si="324"/>
        <v>103.27263073490165</v>
      </c>
      <c r="DA331" s="72">
        <f>(CZ331/MAX($CZ$2:CZ331))-1</f>
        <v>-2.0891495614761002E-4</v>
      </c>
      <c r="DC331" s="3">
        <f t="shared" si="314"/>
        <v>45110</v>
      </c>
      <c r="DD331" s="2">
        <f t="shared" si="315"/>
        <v>5.1269310580725948E-3</v>
      </c>
      <c r="DE331" s="2">
        <f t="shared" si="316"/>
        <v>4.1394065144251257E-3</v>
      </c>
      <c r="DF331" s="2" t="e">
        <f>NA()</f>
        <v>#N/A</v>
      </c>
      <c r="DG331" s="2">
        <f t="shared" si="317"/>
        <v>5.9951521093796339E-4</v>
      </c>
      <c r="DH331" s="69"/>
      <c r="DI331" s="3">
        <f t="shared" si="302"/>
        <v>45110</v>
      </c>
      <c r="DJ331" s="2">
        <f t="shared" si="303"/>
        <v>4.0957392952620998E-2</v>
      </c>
      <c r="DK331" s="2">
        <f t="shared" si="304"/>
        <v>3.1625224243224018E-2</v>
      </c>
      <c r="DL331" s="2" t="e">
        <f>NA()</f>
        <v>#N/A</v>
      </c>
      <c r="DM331" s="2">
        <f t="shared" si="305"/>
        <v>1.2459442820772203E-2</v>
      </c>
      <c r="DO331" s="2">
        <f t="shared" si="325"/>
        <v>1.527276536872926E-2</v>
      </c>
      <c r="DP331" s="72">
        <f t="shared" si="326"/>
        <v>5.9951521093796339E-4</v>
      </c>
      <c r="DQ331" s="72">
        <v>1.0999999999999999E-2</v>
      </c>
      <c r="DR331" s="72">
        <f t="shared" si="327"/>
        <v>4.3179261653688937E-4</v>
      </c>
      <c r="DS331" s="2" cm="1">
        <f t="array" ref="DS331">PRODUCT($DR$68:DR331+1)-1</f>
        <v>1.8433749301235203E-2</v>
      </c>
      <c r="DT331" s="2" cm="1">
        <f t="array" ref="DT331">PRODUCT($DP$68:DP331+1)-1</f>
        <v>2.2950593958439569E-2</v>
      </c>
      <c r="DU331" s="72">
        <f>DS331-MAX($DS$68:DS331)</f>
        <v>-1.3827250591091911E-4</v>
      </c>
    </row>
    <row r="332" spans="1:125" x14ac:dyDescent="0.3">
      <c r="BZ332" s="2"/>
      <c r="CC332" s="3">
        <v>45111</v>
      </c>
      <c r="CD332" s="2">
        <v>-2.2133177096751401E-3</v>
      </c>
      <c r="CE332" s="2">
        <v>5.8283762331412493E-4</v>
      </c>
      <c r="CF332" s="2" t="e">
        <f>NA()</f>
        <v>#N/A</v>
      </c>
      <c r="CG332" s="2">
        <v>-9.8300075862957012E-4</v>
      </c>
      <c r="CH332" s="2">
        <v>1.8642456329986956E-5</v>
      </c>
      <c r="CJ332" s="9">
        <f t="shared" si="308"/>
        <v>45111</v>
      </c>
      <c r="CK332" s="2">
        <f t="array" ref="CK332">PRODUCT(CD$2:CD332+1)-1</f>
        <v>9.9952151287808988E-2</v>
      </c>
      <c r="CL332" s="2">
        <f t="array" ref="CL332">PRODUCT(CE$2:CE332+1)-1</f>
        <v>8.6961114511220794E-2</v>
      </c>
      <c r="CM332" s="2"/>
      <c r="CN332" s="2">
        <f t="array" ref="CN332">PRODUCT(CG$2:CG332+1)-1</f>
        <v>1.2606970947711238E-2</v>
      </c>
      <c r="CO332" s="2">
        <f t="array" ref="CO332">PRODUCT(CH$2:CH332+1)-1</f>
        <v>-1.7716383884992637E-2</v>
      </c>
      <c r="CQ332" s="9">
        <f t="shared" si="309"/>
        <v>45111</v>
      </c>
      <c r="CR332" s="72">
        <f t="shared" si="310"/>
        <v>0.11766853517280162</v>
      </c>
      <c r="CS332" s="72">
        <f t="shared" si="311"/>
        <v>0.10467749839621343</v>
      </c>
      <c r="CT332" s="72"/>
      <c r="CU332" s="72">
        <f t="shared" si="312"/>
        <v>3.0323354832703875E-2</v>
      </c>
      <c r="CV332" s="72"/>
      <c r="CW332" s="3">
        <f t="shared" si="313"/>
        <v>45111</v>
      </c>
      <c r="CX332" s="75">
        <f t="shared" si="322"/>
        <v>100.89553174414235</v>
      </c>
      <c r="CY332" s="75">
        <f t="shared" si="323"/>
        <v>97.796184517947736</v>
      </c>
      <c r="CZ332" s="75">
        <f t="shared" si="324"/>
        <v>103.16919033341819</v>
      </c>
      <c r="DA332" s="72">
        <f>(CZ332/MAX($CZ$2:CZ332))-1</f>
        <v>-1.2103302440180652E-3</v>
      </c>
      <c r="DC332" s="3">
        <f t="shared" si="314"/>
        <v>45111</v>
      </c>
      <c r="DD332" s="2">
        <f t="shared" si="315"/>
        <v>-2.231960166005127E-3</v>
      </c>
      <c r="DE332" s="2">
        <f t="shared" si="316"/>
        <v>5.6419516698413797E-4</v>
      </c>
      <c r="DF332" s="2" t="e">
        <f>NA()</f>
        <v>#N/A</v>
      </c>
      <c r="DG332" s="2">
        <f t="shared" si="317"/>
        <v>-1.0016432149595571E-3</v>
      </c>
      <c r="DH332" s="69"/>
      <c r="DI332" s="3">
        <f t="shared" si="302"/>
        <v>45111</v>
      </c>
      <c r="DJ332" s="2">
        <f t="shared" si="303"/>
        <v>4.1976836082086098E-2</v>
      </c>
      <c r="DK332" s="2">
        <f t="shared" si="304"/>
        <v>3.0801035839661907E-2</v>
      </c>
      <c r="DL332" s="2" t="e">
        <f>NA()</f>
        <v>#N/A</v>
      </c>
      <c r="DM332" s="2">
        <f t="shared" si="305"/>
        <v>1.3105582359392555E-2</v>
      </c>
      <c r="DO332" s="2">
        <f t="shared" si="325"/>
        <v>1.5294720856614347E-2</v>
      </c>
      <c r="DP332" s="72">
        <f t="shared" si="326"/>
        <v>-1.0016432149595571E-3</v>
      </c>
      <c r="DQ332" s="72">
        <v>1.0999999999999999E-2</v>
      </c>
      <c r="DR332" s="72">
        <f t="shared" si="327"/>
        <v>-7.2038420758691101E-4</v>
      </c>
      <c r="DS332" s="2" cm="1">
        <f t="array" ref="DS332">PRODUCT($DR$68:DR332+1)-1</f>
        <v>1.7700085711765068E-2</v>
      </c>
      <c r="DT332" s="2" cm="1">
        <f t="array" ref="DT332">PRODUCT($DP$68:DP332+1)-1</f>
        <v>2.1925962436762259E-2</v>
      </c>
      <c r="DU332" s="72">
        <f>DS332-MAX($DS$68:DS332)</f>
        <v>-8.7193609538105399E-4</v>
      </c>
    </row>
    <row r="333" spans="1:125" x14ac:dyDescent="0.3">
      <c r="BZ333" s="2"/>
      <c r="CC333" s="3">
        <v>45112</v>
      </c>
      <c r="CD333" s="2">
        <v>-1.5901550398530501E-3</v>
      </c>
      <c r="CE333" s="2">
        <v>-5.6332354741130998E-3</v>
      </c>
      <c r="CF333" s="2" t="e">
        <f>NA()</f>
        <v>#N/A</v>
      </c>
      <c r="CG333" s="2">
        <v>-3.6542201838126809E-3</v>
      </c>
      <c r="CH333" s="2">
        <v>-4.3125411679902914E-3</v>
      </c>
      <c r="CJ333" s="9">
        <f t="shared" si="308"/>
        <v>45112</v>
      </c>
      <c r="CK333" s="2">
        <f t="array" ref="CK333">PRODUCT(CD$2:CD333+1)-1</f>
        <v>9.8203056830841406E-2</v>
      </c>
      <c r="CL333" s="2">
        <f t="array" ref="CL333">PRODUCT(CE$2:CE333+1)-1</f>
        <v>8.083800660197471E-2</v>
      </c>
      <c r="CM333" s="2"/>
      <c r="CN333" s="2">
        <f t="array" ref="CN333">PRODUCT(CG$2:CG333+1)-1</f>
        <v>8.9066821162047116E-3</v>
      </c>
      <c r="CO333" s="2">
        <f t="array" ref="CO333">PRODUCT(CH$2:CH333+1)-1</f>
        <v>-2.1952522418130949E-2</v>
      </c>
      <c r="CQ333" s="9">
        <f t="shared" si="309"/>
        <v>45112</v>
      </c>
      <c r="CR333" s="72">
        <f t="shared" si="310"/>
        <v>0.12015557924897236</v>
      </c>
      <c r="CS333" s="72">
        <f t="shared" si="311"/>
        <v>0.10279052902010566</v>
      </c>
      <c r="CT333" s="72"/>
      <c r="CU333" s="72">
        <f t="shared" si="312"/>
        <v>3.085920453433566E-2</v>
      </c>
      <c r="CV333" s="72"/>
      <c r="CW333" s="3">
        <f t="shared" si="313"/>
        <v>45112</v>
      </c>
      <c r="CX333" s="75">
        <f t="shared" si="322"/>
        <v>100.52683725558639</v>
      </c>
      <c r="CY333" s="75">
        <f t="shared" si="323"/>
        <v>97.374434446141706</v>
      </c>
      <c r="CZ333" s="75">
        <f t="shared" si="324"/>
        <v>103.23740294603536</v>
      </c>
      <c r="DA333" s="72">
        <f>(CZ333/MAX($CZ$2:CZ333))-1</f>
        <v>-5.4995816385616791E-4</v>
      </c>
      <c r="DC333" s="3">
        <f t="shared" si="314"/>
        <v>45112</v>
      </c>
      <c r="DD333" s="2">
        <f t="shared" si="315"/>
        <v>2.7223861281372415E-3</v>
      </c>
      <c r="DE333" s="2">
        <f t="shared" si="316"/>
        <v>-1.3206943061228084E-3</v>
      </c>
      <c r="DF333" s="2" t="e">
        <f>NA()</f>
        <v>#N/A</v>
      </c>
      <c r="DG333" s="2">
        <f t="shared" si="317"/>
        <v>6.583209841776105E-4</v>
      </c>
      <c r="DH333" s="69"/>
      <c r="DI333" s="3">
        <f t="shared" si="302"/>
        <v>45112</v>
      </c>
      <c r="DJ333" s="2">
        <f t="shared" si="303"/>
        <v>4.1473187250883108E-2</v>
      </c>
      <c r="DK333" s="2">
        <f t="shared" si="304"/>
        <v>3.1532404799273384E-2</v>
      </c>
      <c r="DL333" s="2" t="e">
        <f>NA()</f>
        <v>#N/A</v>
      </c>
      <c r="DM333" s="2">
        <f t="shared" si="305"/>
        <v>1.3026648646970684E-2</v>
      </c>
      <c r="DO333" s="2">
        <f t="shared" si="325"/>
        <v>1.5320800922019774E-2</v>
      </c>
      <c r="DP333" s="72">
        <f t="shared" si="326"/>
        <v>6.583209841776105E-4</v>
      </c>
      <c r="DQ333" s="72">
        <v>1.0999999999999999E-2</v>
      </c>
      <c r="DR333" s="72">
        <f t="shared" si="327"/>
        <v>4.7266006932743623E-4</v>
      </c>
      <c r="DS333" s="2" cm="1">
        <f t="array" ref="DS333">PRODUCT($DR$68:DR333+1)-1</f>
        <v>1.818111190483207E-2</v>
      </c>
      <c r="DT333" s="2" cm="1">
        <f t="array" ref="DT333">PRODUCT($DP$68:DP333+1)-1</f>
        <v>2.2598717742110086E-2</v>
      </c>
      <c r="DU333" s="72">
        <f>DS333-MAX($DS$68:DS333)</f>
        <v>-3.9090990231405165E-4</v>
      </c>
    </row>
    <row r="334" spans="1:125" x14ac:dyDescent="0.3">
      <c r="BZ334" s="2"/>
      <c r="CC334" s="3">
        <v>45113</v>
      </c>
      <c r="CD334" s="2">
        <v>-1.0827632506792499E-2</v>
      </c>
      <c r="CE334" s="2">
        <v>-1.32709508361615E-2</v>
      </c>
      <c r="CF334" s="2" t="e">
        <f>NA()</f>
        <v>#N/A</v>
      </c>
      <c r="CG334" s="2">
        <v>-1.1241865233043486E-2</v>
      </c>
      <c r="CH334" s="2">
        <v>-1.0341255179988962E-2</v>
      </c>
      <c r="CJ334" s="9">
        <f t="shared" si="308"/>
        <v>45113</v>
      </c>
      <c r="CK334" s="2">
        <f t="array" ref="CK334">PRODUCT(CD$2:CD334+1)-1</f>
        <v>8.6312117713640779E-2</v>
      </c>
      <c r="CL334" s="2">
        <f t="array" ref="CL334">PRODUCT(CE$2:CE334+1)-1</f>
        <v>6.6494258554505192E-2</v>
      </c>
      <c r="CM334" s="2"/>
      <c r="CN334" s="2">
        <f t="array" ref="CN334">PRODUCT(CG$2:CG334+1)-1</f>
        <v>-2.4353108368626586E-3</v>
      </c>
      <c r="CO334" s="2">
        <f t="array" ref="CO334">PRODUCT(CH$2:CH334+1)-1</f>
        <v>-3.2066760961949603E-2</v>
      </c>
      <c r="CQ334" s="9">
        <f t="shared" si="309"/>
        <v>45113</v>
      </c>
      <c r="CR334" s="72">
        <f t="shared" si="310"/>
        <v>0.11837887867559038</v>
      </c>
      <c r="CS334" s="72">
        <f t="shared" si="311"/>
        <v>9.8561019516454795E-2</v>
      </c>
      <c r="CT334" s="72"/>
      <c r="CU334" s="72">
        <f t="shared" si="312"/>
        <v>2.9631450125086944E-2</v>
      </c>
      <c r="CV334" s="72"/>
      <c r="CW334" s="3">
        <f t="shared" si="313"/>
        <v>45113</v>
      </c>
      <c r="CX334" s="75">
        <f t="shared" si="322"/>
        <v>99.396728098854993</v>
      </c>
      <c r="CY334" s="75">
        <f t="shared" si="323"/>
        <v>96.367460571527047</v>
      </c>
      <c r="CZ334" s="75">
        <f t="shared" si="324"/>
        <v>103.14345476093511</v>
      </c>
      <c r="DA334" s="72">
        <f>(CZ334/MAX($CZ$2:CZ334))-1</f>
        <v>-1.4594785009568456E-3</v>
      </c>
      <c r="DC334" s="3">
        <f t="shared" si="314"/>
        <v>45113</v>
      </c>
      <c r="DD334" s="2">
        <f t="shared" si="315"/>
        <v>-4.86377326803537E-4</v>
      </c>
      <c r="DE334" s="2">
        <f t="shared" si="316"/>
        <v>-2.9296956561725377E-3</v>
      </c>
      <c r="DF334" s="2" t="e">
        <f>NA()</f>
        <v>#N/A</v>
      </c>
      <c r="DG334" s="2">
        <f t="shared" si="317"/>
        <v>-9.0061005305452392E-4</v>
      </c>
      <c r="DH334" s="69"/>
      <c r="DI334" s="3">
        <f t="shared" si="302"/>
        <v>45113</v>
      </c>
      <c r="DJ334" s="2">
        <f t="shared" si="303"/>
        <v>4.143066846648856E-2</v>
      </c>
      <c r="DK334" s="2">
        <f t="shared" si="304"/>
        <v>3.3410070759846831E-2</v>
      </c>
      <c r="DL334" s="2" t="e">
        <f>NA()</f>
        <v>#N/A</v>
      </c>
      <c r="DM334" s="2">
        <f t="shared" si="305"/>
        <v>1.3472734670334949E-2</v>
      </c>
      <c r="DO334" s="2">
        <f t="shared" si="325"/>
        <v>1.5356967541559111E-2</v>
      </c>
      <c r="DP334" s="72">
        <f t="shared" si="326"/>
        <v>-9.0061005305452392E-4</v>
      </c>
      <c r="DQ334" s="72">
        <v>1.0999999999999999E-2</v>
      </c>
      <c r="DR334" s="72">
        <f t="shared" si="327"/>
        <v>-6.4509549536978354E-4</v>
      </c>
      <c r="DS334" s="2" cm="1">
        <f t="array" ref="DS334">PRODUCT($DR$68:DR334+1)-1</f>
        <v>1.7524287856071741E-2</v>
      </c>
      <c r="DT334" s="2" cm="1">
        <f t="array" ref="DT334">PRODUCT($DP$68:DP334+1)-1</f>
        <v>2.1677755056670911E-2</v>
      </c>
      <c r="DU334" s="72">
        <f>DS334-MAX($DS$68:DS334)</f>
        <v>-1.0477339510743811E-3</v>
      </c>
    </row>
    <row r="335" spans="1:125" x14ac:dyDescent="0.3">
      <c r="BZ335" s="2"/>
      <c r="CC335" s="3">
        <v>45114</v>
      </c>
      <c r="CD335" s="2">
        <v>-4.6903580920354395E-3</v>
      </c>
      <c r="CE335" s="2">
        <v>2.38616386962165E-3</v>
      </c>
      <c r="CF335" s="2" t="e">
        <f>NA()</f>
        <v>#N/A</v>
      </c>
      <c r="CG335" s="2">
        <v>-1.6288873807912933E-3</v>
      </c>
      <c r="CH335" s="2">
        <v>-2.0810342109411906E-4</v>
      </c>
      <c r="CJ335" s="9">
        <f t="shared" si="308"/>
        <v>45114</v>
      </c>
      <c r="CK335" s="2">
        <f t="array" ref="CK335">PRODUCT(CD$2:CD335+1)-1</f>
        <v>8.1216924881846397E-2</v>
      </c>
      <c r="CL335" s="2">
        <f t="array" ref="CL335">PRODUCT(CE$2:CE335+1)-1</f>
        <v>6.9039088621426936E-2</v>
      </c>
      <c r="CM335" s="2"/>
      <c r="CN335" s="2">
        <f t="array" ref="CN335">PRODUCT(CG$2:CG335+1)-1</f>
        <v>-4.0602313705634385E-3</v>
      </c>
      <c r="CO335" s="2">
        <f t="array" ref="CO335">PRODUCT(CH$2:CH335+1)-1</f>
        <v>-3.2268191180384154E-2</v>
      </c>
      <c r="CQ335" s="9">
        <f t="shared" si="309"/>
        <v>45114</v>
      </c>
      <c r="CR335" s="72">
        <f t="shared" si="310"/>
        <v>0.11348511606223055</v>
      </c>
      <c r="CS335" s="72">
        <f t="shared" si="311"/>
        <v>0.10130727980181109</v>
      </c>
      <c r="CT335" s="72"/>
      <c r="CU335" s="72">
        <f t="shared" si="312"/>
        <v>2.8207959809820715E-2</v>
      </c>
      <c r="CV335" s="72"/>
      <c r="CW335" s="3">
        <f t="shared" si="313"/>
        <v>45114</v>
      </c>
      <c r="CX335" s="75">
        <f t="shared" si="322"/>
        <v>99.234822022762827</v>
      </c>
      <c r="CY335" s="75">
        <f t="shared" si="323"/>
        <v>96.347406173299959</v>
      </c>
      <c r="CZ335" s="75">
        <f t="shared" si="324"/>
        <v>102.99687969208978</v>
      </c>
      <c r="DA335" s="72">
        <f>(CZ335/MAX($CZ$2:CZ335))-1</f>
        <v>-2.8784841569415853E-3</v>
      </c>
      <c r="DC335" s="3">
        <f t="shared" si="314"/>
        <v>45114</v>
      </c>
      <c r="DD335" s="2">
        <f t="shared" si="315"/>
        <v>-4.4822546709413205E-3</v>
      </c>
      <c r="DE335" s="2">
        <f t="shared" si="316"/>
        <v>2.5942672907157691E-3</v>
      </c>
      <c r="DF335" s="2" t="e">
        <f>NA()</f>
        <v>#N/A</v>
      </c>
      <c r="DG335" s="2">
        <f t="shared" si="317"/>
        <v>-1.4207839596971743E-3</v>
      </c>
      <c r="DH335" s="69"/>
      <c r="DI335" s="3">
        <f t="shared" si="302"/>
        <v>45114</v>
      </c>
      <c r="DJ335" s="2">
        <f t="shared" si="303"/>
        <v>4.3269935054762253E-2</v>
      </c>
      <c r="DK335" s="2">
        <f t="shared" si="304"/>
        <v>2.8823133181931006E-2</v>
      </c>
      <c r="DL335" s="2" t="e">
        <f>NA()</f>
        <v>#N/A</v>
      </c>
      <c r="DM335" s="2">
        <f t="shared" si="305"/>
        <v>1.3546242465067162E-2</v>
      </c>
      <c r="DO335" s="2">
        <f t="shared" si="325"/>
        <v>1.562608265976681E-2</v>
      </c>
      <c r="DP335" s="72">
        <f t="shared" si="326"/>
        <v>-1.4207839596971743E-3</v>
      </c>
      <c r="DQ335" s="72">
        <v>1.0999999999999999E-2</v>
      </c>
      <c r="DR335" s="72">
        <f t="shared" si="327"/>
        <v>-1.0001626061347192E-3</v>
      </c>
      <c r="DS335" s="2" cm="1">
        <f t="array" ref="DS335">PRODUCT($DR$68:DR335+1)-1</f>
        <v>1.6506598112524307E-2</v>
      </c>
      <c r="DT335" s="2" cm="1">
        <f t="array" ref="DT335">PRODUCT($DP$68:DP335+1)-1</f>
        <v>2.0226171690306938E-2</v>
      </c>
      <c r="DU335" s="72">
        <f>DS335-MAX($DS$68:DS335)</f>
        <v>-2.0654236946218152E-3</v>
      </c>
    </row>
    <row r="336" spans="1:125" x14ac:dyDescent="0.3">
      <c r="BZ336" s="2"/>
      <c r="CC336" s="3">
        <v>45117</v>
      </c>
      <c r="CD336" s="2">
        <v>3.5554232124455098E-3</v>
      </c>
      <c r="CE336" s="2">
        <v>2.82107010490251E-3</v>
      </c>
      <c r="CF336" s="2" t="e">
        <f>NA()</f>
        <v>#N/A</v>
      </c>
      <c r="CG336" s="2">
        <v>4.3253109128346123E-3</v>
      </c>
      <c r="CH336" s="2">
        <v>4.717992708556773E-3</v>
      </c>
      <c r="CJ336" s="9">
        <f t="shared" si="308"/>
        <v>45117</v>
      </c>
      <c r="CK336" s="2">
        <f t="array" ref="CK336">PRODUCT(CD$2:CD336+1)-1</f>
        <v>8.5061108634260307E-2</v>
      </c>
      <c r="CL336" s="2">
        <f t="array" ref="CL336">PRODUCT(CE$2:CE336+1)-1</f>
        <v>7.2054922835309121E-2</v>
      </c>
      <c r="CM336" s="2"/>
      <c r="CN336" s="2">
        <f t="array" ref="CN336">PRODUCT(CG$2:CG336+1)-1</f>
        <v>2.4751777921561136E-4</v>
      </c>
      <c r="CO336" s="2">
        <f t="array" ref="CO336">PRODUCT(CH$2:CH336+1)-1</f>
        <v>-2.7702439562534709E-2</v>
      </c>
      <c r="CQ336" s="9">
        <f t="shared" si="309"/>
        <v>45117</v>
      </c>
      <c r="CR336" s="72">
        <f t="shared" si="310"/>
        <v>0.11276354819679502</v>
      </c>
      <c r="CS336" s="72">
        <f t="shared" si="311"/>
        <v>9.975736239784383E-2</v>
      </c>
      <c r="CT336" s="72"/>
      <c r="CU336" s="72">
        <f t="shared" si="312"/>
        <v>2.794995734175032E-2</v>
      </c>
      <c r="CV336" s="72"/>
      <c r="CW336" s="3">
        <f t="shared" si="313"/>
        <v>45117</v>
      </c>
      <c r="CX336" s="75">
        <f t="shared" si="322"/>
        <v>99.66404348139109</v>
      </c>
      <c r="CY336" s="75">
        <f t="shared" si="323"/>
        <v>96.80197253311394</v>
      </c>
      <c r="CZ336" s="75">
        <f t="shared" si="324"/>
        <v>102.95662461557598</v>
      </c>
      <c r="DA336" s="72">
        <f>(CZ336/MAX($CZ$2:CZ336))-1</f>
        <v>-3.2681969621626283E-3</v>
      </c>
      <c r="DC336" s="3">
        <f t="shared" si="314"/>
        <v>45117</v>
      </c>
      <c r="DD336" s="2">
        <f t="shared" si="315"/>
        <v>-1.1625694961112632E-3</v>
      </c>
      <c r="DE336" s="2">
        <f t="shared" si="316"/>
        <v>-1.896922603654263E-3</v>
      </c>
      <c r="DF336" s="2" t="e">
        <f>NA()</f>
        <v>#N/A</v>
      </c>
      <c r="DG336" s="2">
        <f t="shared" si="317"/>
        <v>-3.9268179572216066E-4</v>
      </c>
      <c r="DH336" s="69"/>
      <c r="DI336" s="3">
        <f t="shared" si="302"/>
        <v>45117</v>
      </c>
      <c r="DJ336" s="2">
        <f t="shared" si="303"/>
        <v>4.2943005471093858E-2</v>
      </c>
      <c r="DK336" s="2">
        <f t="shared" si="304"/>
        <v>2.9675906300313151E-2</v>
      </c>
      <c r="DL336" s="2" t="e">
        <f>NA()</f>
        <v>#N/A</v>
      </c>
      <c r="DM336" s="2">
        <f t="shared" si="305"/>
        <v>1.3237994017378289E-2</v>
      </c>
      <c r="DO336" s="2">
        <f t="shared" si="325"/>
        <v>1.5643406511269546E-2</v>
      </c>
      <c r="DP336" s="72">
        <f t="shared" si="326"/>
        <v>-3.9268179572216066E-4</v>
      </c>
      <c r="DQ336" s="72">
        <v>1.0999999999999999E-2</v>
      </c>
      <c r="DR336" s="72">
        <f t="shared" si="327"/>
        <v>-2.761227070224116E-4</v>
      </c>
      <c r="DS336" s="2" cm="1">
        <f t="array" ref="DS336">PRODUCT($DR$68:DR336+1)-1</f>
        <v>1.6225917558947422E-2</v>
      </c>
      <c r="DT336" s="2" cm="1">
        <f t="array" ref="DT336">PRODUCT($DP$68:DP336+1)-1</f>
        <v>1.9825547445164737E-2</v>
      </c>
      <c r="DU336" s="72">
        <f>DS336-MAX($DS$68:DS336)</f>
        <v>-2.3461042481986993E-3</v>
      </c>
    </row>
    <row r="337" spans="78:125" x14ac:dyDescent="0.3">
      <c r="BZ337" s="2"/>
      <c r="CC337" s="3">
        <v>45118</v>
      </c>
      <c r="CD337" s="2">
        <v>4.9207212195847595E-3</v>
      </c>
      <c r="CE337" s="2">
        <v>1.0727243190659801E-2</v>
      </c>
      <c r="CF337" s="2" t="e">
        <f>NA()</f>
        <v>#N/A</v>
      </c>
      <c r="CG337" s="2">
        <v>7.9302647658338089E-3</v>
      </c>
      <c r="CH337" s="2">
        <v>9.1217276665200853E-3</v>
      </c>
      <c r="CJ337" s="9">
        <f t="shared" si="308"/>
        <v>45118</v>
      </c>
      <c r="CK337" s="2">
        <f t="array" ref="CK337">PRODUCT(CD$2:CD337+1)-1</f>
        <v>9.0400391856062967E-2</v>
      </c>
      <c r="CL337" s="2">
        <f t="array" ref="CL337">PRODUCT(CE$2:CE337+1)-1</f>
        <v>8.3555116706307553E-2</v>
      </c>
      <c r="CM337" s="2"/>
      <c r="CN337" s="2">
        <f t="array" ref="CN337">PRODUCT(CG$2:CG337+1)-1</f>
        <v>8.1797454265728486E-3</v>
      </c>
      <c r="CO337" s="2">
        <f t="array" ref="CO337">PRODUCT(CH$2:CH337+1)-1</f>
        <v>-1.8833406005402287E-2</v>
      </c>
      <c r="CQ337" s="9">
        <f t="shared" si="309"/>
        <v>45118</v>
      </c>
      <c r="CR337" s="72">
        <f t="shared" si="310"/>
        <v>0.10923379786146525</v>
      </c>
      <c r="CS337" s="72">
        <f t="shared" si="311"/>
        <v>0.10238852271170984</v>
      </c>
      <c r="CT337" s="72"/>
      <c r="CU337" s="72">
        <f t="shared" si="312"/>
        <v>2.7013151431975135E-2</v>
      </c>
      <c r="CV337" s="72"/>
      <c r="CW337" s="3">
        <f t="shared" si="313"/>
        <v>45118</v>
      </c>
      <c r="CX337" s="75">
        <f t="shared" si="322"/>
        <v>100.4544057338321</v>
      </c>
      <c r="CY337" s="75">
        <f t="shared" si="323"/>
        <v>97.684973764142967</v>
      </c>
      <c r="CZ337" s="75">
        <f t="shared" si="324"/>
        <v>102.83506445564068</v>
      </c>
      <c r="DA337" s="72">
        <f>(CZ337/MAX($CZ$2:CZ337))-1</f>
        <v>-4.445031166297464E-3</v>
      </c>
      <c r="DC337" s="3">
        <f t="shared" si="314"/>
        <v>45118</v>
      </c>
      <c r="DD337" s="2">
        <f t="shared" si="315"/>
        <v>-4.2010064469353257E-3</v>
      </c>
      <c r="DE337" s="2">
        <f t="shared" si="316"/>
        <v>1.6055155241397161E-3</v>
      </c>
      <c r="DF337" s="2" t="e">
        <f>NA()</f>
        <v>#N/A</v>
      </c>
      <c r="DG337" s="2">
        <f t="shared" si="317"/>
        <v>-1.1914629006862763E-3</v>
      </c>
      <c r="DH337" s="69"/>
      <c r="DI337" s="3">
        <f t="shared" si="302"/>
        <v>45118</v>
      </c>
      <c r="DJ337" s="2">
        <f t="shared" si="303"/>
        <v>4.1623919897411307E-2</v>
      </c>
      <c r="DK337" s="2">
        <f t="shared" si="304"/>
        <v>2.9936380462578276E-2</v>
      </c>
      <c r="DL337" s="2" t="e">
        <f>NA()</f>
        <v>#N/A</v>
      </c>
      <c r="DM337" s="2">
        <f t="shared" si="305"/>
        <v>1.261567652037679E-2</v>
      </c>
      <c r="DO337" s="2">
        <f t="shared" si="325"/>
        <v>1.5756701423419256E-2</v>
      </c>
      <c r="DP337" s="72">
        <f t="shared" si="326"/>
        <v>-1.1914629006862763E-3</v>
      </c>
      <c r="DQ337" s="72">
        <v>1.0999999999999999E-2</v>
      </c>
      <c r="DR337" s="72">
        <f t="shared" si="327"/>
        <v>-8.3177890824721705E-4</v>
      </c>
      <c r="DS337" s="2" cm="1">
        <f t="array" ref="DS337">PRODUCT($DR$68:DR337+1)-1</f>
        <v>1.538064227470759E-2</v>
      </c>
      <c r="DT337" s="2" cm="1">
        <f t="array" ref="DT337">PRODUCT($DP$68:DP337+1)-1</f>
        <v>1.8610463140211753E-2</v>
      </c>
      <c r="DU337" s="72">
        <f>DS337-MAX($DS$68:DS337)</f>
        <v>-3.1913795324385319E-3</v>
      </c>
    </row>
    <row r="338" spans="78:125" x14ac:dyDescent="0.3">
      <c r="BZ338" s="2"/>
      <c r="CC338" s="3">
        <v>45119</v>
      </c>
      <c r="CD338" s="2">
        <v>8.2167789390297196E-6</v>
      </c>
      <c r="CE338" s="2">
        <v>5.7819380195642802E-3</v>
      </c>
      <c r="CF338" s="2" t="e">
        <f>NA()</f>
        <v>#N/A</v>
      </c>
      <c r="CG338" s="2">
        <v>3.8430044271457295E-3</v>
      </c>
      <c r="CH338" s="2">
        <v>4.2801241733698703E-3</v>
      </c>
      <c r="CJ338" s="9">
        <f t="shared" si="308"/>
        <v>45119</v>
      </c>
      <c r="CK338" s="2">
        <f t="array" ref="CK338">PRODUCT(CD$2:CD338+1)-1</f>
        <v>9.0409351435037921E-2</v>
      </c>
      <c r="CL338" s="2">
        <f t="array" ref="CL338">PRODUCT(CE$2:CE338+1)-1</f>
        <v>8.9820165231885074E-2</v>
      </c>
      <c r="CM338" s="2"/>
      <c r="CN338" s="2">
        <f t="array" ref="CN338">PRODUCT(CG$2:CG338+1)-1</f>
        <v>1.2054184651605793E-2</v>
      </c>
      <c r="CO338" s="2">
        <f t="array" ref="CO338">PRODUCT(CH$2:CH338+1)-1</f>
        <v>-1.4633891148343015E-2</v>
      </c>
      <c r="CQ338" s="9">
        <f t="shared" si="309"/>
        <v>45119</v>
      </c>
      <c r="CR338" s="72">
        <f t="shared" si="310"/>
        <v>0.10504324258338094</v>
      </c>
      <c r="CS338" s="72">
        <f t="shared" si="311"/>
        <v>0.10445405638022809</v>
      </c>
      <c r="CT338" s="72"/>
      <c r="CU338" s="72">
        <f t="shared" si="312"/>
        <v>2.6688075799948807E-2</v>
      </c>
      <c r="CV338" s="72"/>
      <c r="CW338" s="3">
        <f t="shared" si="313"/>
        <v>45119</v>
      </c>
      <c r="CX338" s="75">
        <f t="shared" si="322"/>
        <v>100.84045245979353</v>
      </c>
      <c r="CY338" s="75">
        <f t="shared" si="323"/>
        <v>98.10307758172587</v>
      </c>
      <c r="CZ338" s="75">
        <f t="shared" si="324"/>
        <v>102.79030479526725</v>
      </c>
      <c r="DA338" s="72">
        <f>(CZ338/MAX($CZ$2:CZ338))-1</f>
        <v>-4.8783532293891207E-3</v>
      </c>
      <c r="DC338" s="3">
        <f t="shared" si="314"/>
        <v>45119</v>
      </c>
      <c r="DD338" s="2">
        <f t="shared" si="315"/>
        <v>-4.2719073944308406E-3</v>
      </c>
      <c r="DE338" s="2">
        <f t="shared" si="316"/>
        <v>1.50181384619441E-3</v>
      </c>
      <c r="DF338" s="2" t="e">
        <f>NA()</f>
        <v>#N/A</v>
      </c>
      <c r="DG338" s="2">
        <f t="shared" si="317"/>
        <v>-4.3711974622414078E-4</v>
      </c>
      <c r="DH338" s="69"/>
      <c r="DI338" s="3">
        <f t="shared" si="302"/>
        <v>45119</v>
      </c>
      <c r="DJ338" s="2">
        <f t="shared" si="303"/>
        <v>4.3423351529142111E-2</v>
      </c>
      <c r="DK338" s="2">
        <f t="shared" si="304"/>
        <v>2.6779369427395502E-2</v>
      </c>
      <c r="DL338" s="2" t="e">
        <f>NA()</f>
        <v>#N/A</v>
      </c>
      <c r="DM338" s="2">
        <f t="shared" si="305"/>
        <v>1.2571969955036949E-2</v>
      </c>
      <c r="DO338" s="2">
        <f t="shared" si="325"/>
        <v>1.5489696566972529E-2</v>
      </c>
      <c r="DP338" s="72">
        <f t="shared" si="326"/>
        <v>-4.3711974622414078E-4</v>
      </c>
      <c r="DQ338" s="72">
        <v>1.0999999999999999E-2</v>
      </c>
      <c r="DR338" s="72">
        <f t="shared" si="327"/>
        <v>-3.1042036154006709E-4</v>
      </c>
      <c r="DS338" s="2" cm="1">
        <f t="array" ref="DS338">PRODUCT($DR$68:DR338+1)-1</f>
        <v>1.5065447448631808E-2</v>
      </c>
      <c r="DT338" s="2" cm="1">
        <f t="array" ref="DT338">PRODUCT($DP$68:DP338+1)-1</f>
        <v>1.8165208393062571E-2</v>
      </c>
      <c r="DU338" s="72">
        <f>DS338-MAX($DS$68:DS338)</f>
        <v>-3.5065743585143139E-3</v>
      </c>
    </row>
    <row r="339" spans="78:125" x14ac:dyDescent="0.3">
      <c r="BZ339" s="2"/>
      <c r="CC339" s="3">
        <v>45120</v>
      </c>
      <c r="CD339" s="2">
        <v>6.7236867834283799E-3</v>
      </c>
      <c r="CE339" s="2">
        <v>9.1443991403088506E-3</v>
      </c>
      <c r="CF339" s="2" t="e">
        <f>NA()</f>
        <v>#N/A</v>
      </c>
      <c r="CG339" s="2">
        <v>7.0298957225560068E-3</v>
      </c>
      <c r="CH339" s="2">
        <v>6.6096350762865352E-3</v>
      </c>
      <c r="CJ339" s="9">
        <f t="shared" si="308"/>
        <v>45120</v>
      </c>
      <c r="CK339" s="2">
        <f t="array" ref="CK339">PRODUCT(CD$2:CD339+1)-1</f>
        <v>9.774092237980847E-2</v>
      </c>
      <c r="CL339" s="2">
        <f t="array" ref="CL339">PRODUCT(CE$2:CE339+1)-1</f>
        <v>9.978591581392271E-2</v>
      </c>
      <c r="CM339" s="2"/>
      <c r="CN339" s="2">
        <f t="array" ref="CN339">PRODUCT(CG$2:CG339+1)-1</f>
        <v>1.9168820035283085E-2</v>
      </c>
      <c r="CO339" s="2">
        <f t="array" ref="CO339">PRODUCT(CH$2:CH339+1)-1</f>
        <v>-8.1209807522931721E-3</v>
      </c>
      <c r="CQ339" s="9">
        <f t="shared" si="309"/>
        <v>45120</v>
      </c>
      <c r="CR339" s="72">
        <f t="shared" si="310"/>
        <v>0.10586190313210164</v>
      </c>
      <c r="CS339" s="72">
        <f t="shared" si="311"/>
        <v>0.10790689656621588</v>
      </c>
      <c r="CT339" s="72"/>
      <c r="CU339" s="72">
        <f t="shared" si="312"/>
        <v>2.7289800787576257E-2</v>
      </c>
      <c r="CV339" s="72"/>
      <c r="CW339" s="3">
        <f t="shared" si="313"/>
        <v>45120</v>
      </c>
      <c r="CX339" s="75">
        <f t="shared" si="322"/>
        <v>101.54935032520125</v>
      </c>
      <c r="CY339" s="75">
        <f t="shared" si="323"/>
        <v>98.751503124401708</v>
      </c>
      <c r="CZ339" s="75">
        <f t="shared" si="324"/>
        <v>102.83321986225866</v>
      </c>
      <c r="DA339" s="72">
        <f>(CZ339/MAX($CZ$2:CZ339))-1</f>
        <v>-4.4628888310606074E-3</v>
      </c>
      <c r="DC339" s="3">
        <f t="shared" si="314"/>
        <v>45120</v>
      </c>
      <c r="DD339" s="2">
        <f t="shared" si="315"/>
        <v>1.1405170714184464E-4</v>
      </c>
      <c r="DE339" s="2">
        <f t="shared" si="316"/>
        <v>2.5347640640223153E-3</v>
      </c>
      <c r="DF339" s="2" t="e">
        <f>NA()</f>
        <v>#N/A</v>
      </c>
      <c r="DG339" s="2">
        <f t="shared" si="317"/>
        <v>4.2026064626947152E-4</v>
      </c>
      <c r="DH339" s="69"/>
      <c r="DI339" s="3">
        <f t="shared" si="302"/>
        <v>45120</v>
      </c>
      <c r="DJ339" s="2">
        <f t="shared" si="303"/>
        <v>4.288760533862402E-2</v>
      </c>
      <c r="DK339" s="2">
        <f t="shared" si="304"/>
        <v>2.7572647571382194E-2</v>
      </c>
      <c r="DL339" s="2" t="e">
        <f>NA()</f>
        <v>#N/A</v>
      </c>
      <c r="DM339" s="2">
        <f t="shared" si="305"/>
        <v>1.2567447530434081E-2</v>
      </c>
      <c r="DO339" s="2">
        <f t="shared" si="325"/>
        <v>1.5480610534487646E-2</v>
      </c>
      <c r="DP339" s="72">
        <f t="shared" si="326"/>
        <v>4.2026064626947152E-4</v>
      </c>
      <c r="DQ339" s="72">
        <v>1.0999999999999999E-2</v>
      </c>
      <c r="DR339" s="72">
        <f t="shared" si="327"/>
        <v>2.9862304840402648E-4</v>
      </c>
      <c r="DS339" s="2" cm="1">
        <f t="array" ref="DS339">PRODUCT($DR$68:DR339+1)-1</f>
        <v>1.5368569386878583E-2</v>
      </c>
      <c r="DT339" s="2" cm="1">
        <f t="array" ref="DT339">PRODUCT($DP$68:DP339+1)-1</f>
        <v>1.8593103161550939E-2</v>
      </c>
      <c r="DU339" s="72">
        <f>DS339-MAX($DS$68:DS339)</f>
        <v>-3.2034524202675385E-3</v>
      </c>
    </row>
    <row r="340" spans="78:125" x14ac:dyDescent="0.3">
      <c r="BZ340" s="2"/>
      <c r="CC340" s="3">
        <v>45121</v>
      </c>
      <c r="CD340" s="2">
        <v>-1.14077944286572E-3</v>
      </c>
      <c r="CE340" s="2">
        <v>-1.00535130095514E-3</v>
      </c>
      <c r="CF340" s="2" t="e">
        <f>NA()</f>
        <v>#N/A</v>
      </c>
      <c r="CG340" s="2">
        <v>-7.0609677324655329E-4</v>
      </c>
      <c r="CH340" s="2">
        <v>-1.6123275363389977E-3</v>
      </c>
      <c r="CJ340" s="9">
        <f t="shared" si="308"/>
        <v>45121</v>
      </c>
      <c r="CK340" s="2">
        <f t="array" ref="CK340">PRODUCT(CD$2:CD340+1)-1</f>
        <v>9.6488642101965061E-2</v>
      </c>
      <c r="CL340" s="2">
        <f t="array" ref="CL340">PRODUCT(CE$2:CE340+1)-1</f>
        <v>9.8680244612687096E-2</v>
      </c>
      <c r="CM340" s="2"/>
      <c r="CN340" s="2">
        <f t="array" ref="CN340">PRODUCT(CG$2:CG340+1)-1</f>
        <v>1.8449188220062807E-2</v>
      </c>
      <c r="CO340" s="2">
        <f t="array" ref="CO340">PRODUCT(CH$2:CH340+1)-1</f>
        <v>-9.7202146077431939E-3</v>
      </c>
      <c r="CQ340" s="9">
        <f t="shared" si="309"/>
        <v>45121</v>
      </c>
      <c r="CR340" s="72">
        <f t="shared" si="310"/>
        <v>0.10620885670970825</v>
      </c>
      <c r="CS340" s="72">
        <f t="shared" si="311"/>
        <v>0.10840045922043029</v>
      </c>
      <c r="CT340" s="72"/>
      <c r="CU340" s="72">
        <f t="shared" si="312"/>
        <v>2.8169402827806E-2</v>
      </c>
      <c r="CV340" s="72"/>
      <c r="CW340" s="3">
        <f t="shared" si="313"/>
        <v>45121</v>
      </c>
      <c r="CX340" s="75">
        <f t="shared" si="322"/>
        <v>101.47764665661134</v>
      </c>
      <c r="CY340" s="75">
        <f t="shared" si="323"/>
        <v>98.592283356659365</v>
      </c>
      <c r="CZ340" s="75">
        <f t="shared" si="324"/>
        <v>102.92656098602984</v>
      </c>
      <c r="DA340" s="72">
        <f>(CZ340/MAX($CZ$2:CZ340))-1</f>
        <v>-3.5592455061030925E-3</v>
      </c>
      <c r="DC340" s="3">
        <f t="shared" si="314"/>
        <v>45121</v>
      </c>
      <c r="DD340" s="2">
        <f t="shared" si="315"/>
        <v>4.7154809347327775E-4</v>
      </c>
      <c r="DE340" s="2">
        <f t="shared" si="316"/>
        <v>6.0697623538385776E-4</v>
      </c>
      <c r="DF340" s="2" t="e">
        <f>NA()</f>
        <v>#N/A</v>
      </c>
      <c r="DG340" s="2">
        <f t="shared" si="317"/>
        <v>9.0623076309244443E-4</v>
      </c>
      <c r="DH340" s="69"/>
      <c r="DI340" s="3">
        <f t="shared" si="302"/>
        <v>45121</v>
      </c>
      <c r="DJ340" s="2">
        <f t="shared" si="303"/>
        <v>3.9683798189783175E-2</v>
      </c>
      <c r="DK340" s="2">
        <f t="shared" si="304"/>
        <v>2.7572679199272115E-2</v>
      </c>
      <c r="DL340" s="2" t="e">
        <f>NA()</f>
        <v>#N/A</v>
      </c>
      <c r="DM340" s="2">
        <f t="shared" si="305"/>
        <v>1.1522797056923597E-2</v>
      </c>
      <c r="DO340" s="2">
        <f t="shared" si="325"/>
        <v>1.5527877427329253E-2</v>
      </c>
      <c r="DP340" s="72">
        <f t="shared" si="326"/>
        <v>9.0623076309244443E-4</v>
      </c>
      <c r="DQ340" s="72">
        <v>1.0999999999999999E-2</v>
      </c>
      <c r="DR340" s="72">
        <f t="shared" si="327"/>
        <v>6.4197688580875452E-4</v>
      </c>
      <c r="DS340" s="2" cm="1">
        <f t="array" ref="DS340">PRODUCT($DR$68:DR340+1)-1</f>
        <v>1.6020412539001772E-2</v>
      </c>
      <c r="DT340" s="2" cm="1">
        <f t="array" ref="DT340">PRODUCT($DP$68:DP340+1)-1</f>
        <v>1.9516183566709699E-2</v>
      </c>
      <c r="DU340" s="72">
        <f>DS340-MAX($DS$68:DS340)</f>
        <v>-2.5516092681443503E-3</v>
      </c>
    </row>
    <row r="341" spans="78:125" x14ac:dyDescent="0.3">
      <c r="BZ341" s="2"/>
      <c r="CC341" s="3">
        <v>45124</v>
      </c>
      <c r="CD341" s="2">
        <v>-1.6875059995500299E-3</v>
      </c>
      <c r="CE341" s="2">
        <v>4.5893290428509195E-3</v>
      </c>
      <c r="CF341" s="2" t="e">
        <f>NA()</f>
        <v>#N/A</v>
      </c>
      <c r="CG341" s="2">
        <v>8.7303074354577379E-4</v>
      </c>
      <c r="CH341" s="2">
        <v>2.1635148795582371E-3</v>
      </c>
      <c r="CJ341" s="9">
        <f t="shared" si="308"/>
        <v>45124</v>
      </c>
      <c r="CK341" s="2">
        <f t="array" ref="CK341">PRODUCT(CD$2:CD341+1)-1</f>
        <v>9.4638310939979542E-2</v>
      </c>
      <c r="CL341" s="2">
        <f t="array" ref="CL341">PRODUCT(CE$2:CE341+1)-1</f>
        <v>0.10372244976809464</v>
      </c>
      <c r="CM341" s="2"/>
      <c r="CN341" s="2">
        <f t="array" ref="CN341">PRODUCT(CG$2:CG341+1)-1</f>
        <v>1.9338325672118239E-2</v>
      </c>
      <c r="CO341" s="2">
        <f t="array" ref="CO341">PRODUCT(CH$2:CH341+1)-1</f>
        <v>-7.5777295571213266E-3</v>
      </c>
      <c r="CQ341" s="9">
        <f t="shared" si="309"/>
        <v>45124</v>
      </c>
      <c r="CR341" s="72">
        <f t="shared" si="310"/>
        <v>0.10221604049710087</v>
      </c>
      <c r="CS341" s="72">
        <f t="shared" si="311"/>
        <v>0.11130017932521596</v>
      </c>
      <c r="CT341" s="72"/>
      <c r="CU341" s="72">
        <f t="shared" si="312"/>
        <v>2.6916055229239566E-2</v>
      </c>
      <c r="CV341" s="72"/>
      <c r="CW341" s="3">
        <f t="shared" si="313"/>
        <v>45124</v>
      </c>
      <c r="CX341" s="75">
        <f t="shared" si="322"/>
        <v>101.56623976192525</v>
      </c>
      <c r="CY341" s="75">
        <f t="shared" si="323"/>
        <v>98.805589228711113</v>
      </c>
      <c r="CZ341" s="75">
        <f t="shared" si="324"/>
        <v>102.79402264058555</v>
      </c>
      <c r="DA341" s="72">
        <f>(CZ341/MAX($CZ$2:CZ341))-1</f>
        <v>-4.8423604539715726E-3</v>
      </c>
      <c r="DC341" s="3">
        <f t="shared" si="314"/>
        <v>45124</v>
      </c>
      <c r="DD341" s="2">
        <f t="shared" si="315"/>
        <v>-3.8510208791082672E-3</v>
      </c>
      <c r="DE341" s="2">
        <f t="shared" si="316"/>
        <v>2.4258141632926824E-3</v>
      </c>
      <c r="DF341" s="2" t="e">
        <f>NA()</f>
        <v>#N/A</v>
      </c>
      <c r="DG341" s="2">
        <f t="shared" si="317"/>
        <v>-1.2904841360124632E-3</v>
      </c>
      <c r="DH341" s="69"/>
      <c r="DI341" s="3">
        <f t="shared" si="302"/>
        <v>45124</v>
      </c>
      <c r="DJ341" s="2">
        <f t="shared" si="303"/>
        <v>4.0978991603842836E-2</v>
      </c>
      <c r="DK341" s="2">
        <f t="shared" si="304"/>
        <v>2.6492891226696024E-2</v>
      </c>
      <c r="DL341" s="2" t="e">
        <f>NA()</f>
        <v>#N/A</v>
      </c>
      <c r="DM341" s="2">
        <f t="shared" si="305"/>
        <v>1.2061237985049369E-2</v>
      </c>
      <c r="DO341" s="2">
        <f t="shared" si="325"/>
        <v>1.5325676737520263E-2</v>
      </c>
      <c r="DP341" s="72">
        <f t="shared" si="326"/>
        <v>-1.2904841360124632E-3</v>
      </c>
      <c r="DQ341" s="72">
        <v>1.0999999999999999E-2</v>
      </c>
      <c r="DR341" s="72">
        <f t="shared" si="327"/>
        <v>-9.2624461152727782E-4</v>
      </c>
      <c r="DS341" s="2" cm="1">
        <f t="array" ref="DS341">PRODUCT($DR$68:DR341+1)-1</f>
        <v>1.5079329106685746E-2</v>
      </c>
      <c r="DT341" s="2" cm="1">
        <f t="array" ref="DT341">PRODUCT($DP$68:DP341+1)-1</f>
        <v>1.8200514105408905E-2</v>
      </c>
      <c r="DU341" s="72">
        <f>DS341-MAX($DS$68:DS341)</f>
        <v>-3.4926927004603758E-3</v>
      </c>
    </row>
    <row r="342" spans="78:125" x14ac:dyDescent="0.3">
      <c r="BZ342" s="2"/>
      <c r="CC342" s="3">
        <v>45125</v>
      </c>
      <c r="CD342" s="2">
        <v>2.3122841993941101E-3</v>
      </c>
      <c r="CE342" s="2">
        <v>3.3507668180690099E-3</v>
      </c>
      <c r="CF342" s="2" t="e">
        <f>NA()</f>
        <v>#N/A</v>
      </c>
      <c r="CG342" s="2">
        <v>3.4571462017577415E-3</v>
      </c>
      <c r="CH342" s="2">
        <v>3.5611703272711015E-3</v>
      </c>
      <c r="CJ342" s="9">
        <f t="shared" si="308"/>
        <v>45125</v>
      </c>
      <c r="CK342" s="2">
        <f t="array" ref="CK342">PRODUCT(CD$2:CD342+1)-1</f>
        <v>9.7169425810417431E-2</v>
      </c>
      <c r="CL342" s="2">
        <f t="array" ref="CL342">PRODUCT(CE$2:CE342+1)-1</f>
        <v>0.10742076632913533</v>
      </c>
      <c r="CM342" s="2"/>
      <c r="CN342" s="2">
        <f t="array" ref="CN342">PRODUCT(CG$2:CG342+1)-1</f>
        <v>2.2862327293021512E-2</v>
      </c>
      <c r="CO342" s="2">
        <f t="array" ref="CO342">PRODUCT(CH$2:CH342+1)-1</f>
        <v>-4.0435448154971798E-3</v>
      </c>
      <c r="CQ342" s="9">
        <f t="shared" si="309"/>
        <v>45125</v>
      </c>
      <c r="CR342" s="72">
        <f t="shared" si="310"/>
        <v>0.10121297062591461</v>
      </c>
      <c r="CS342" s="72">
        <f t="shared" si="311"/>
        <v>0.11146431114463251</v>
      </c>
      <c r="CT342" s="72"/>
      <c r="CU342" s="72">
        <f t="shared" si="312"/>
        <v>2.6905872108518691E-2</v>
      </c>
      <c r="CV342" s="72"/>
      <c r="CW342" s="3">
        <f t="shared" si="313"/>
        <v>45125</v>
      </c>
      <c r="CX342" s="75">
        <f t="shared" si="322"/>
        <v>101.91736910194498</v>
      </c>
      <c r="CY342" s="75">
        <f t="shared" si="323"/>
        <v>99.157452761240933</v>
      </c>
      <c r="CZ342" s="75">
        <f t="shared" si="324"/>
        <v>102.78336752694686</v>
      </c>
      <c r="DA342" s="72">
        <f>(CZ342/MAX($CZ$2:CZ342))-1</f>
        <v>-4.9455135115656912E-3</v>
      </c>
      <c r="DC342" s="3">
        <f t="shared" si="314"/>
        <v>45125</v>
      </c>
      <c r="DD342" s="2">
        <f t="shared" si="315"/>
        <v>-1.2488861278769914E-3</v>
      </c>
      <c r="DE342" s="2">
        <f t="shared" si="316"/>
        <v>-2.1040350920209158E-4</v>
      </c>
      <c r="DF342" s="2" t="e">
        <f>NA()</f>
        <v>#N/A</v>
      </c>
      <c r="DG342" s="2">
        <f t="shared" si="317"/>
        <v>-1.0402412551335999E-4</v>
      </c>
      <c r="DH342" s="69"/>
      <c r="DI342" s="3">
        <f t="shared" si="302"/>
        <v>45125</v>
      </c>
      <c r="DJ342" s="2">
        <f t="shared" si="303"/>
        <v>4.0964437729550086E-2</v>
      </c>
      <c r="DK342" s="2">
        <f t="shared" si="304"/>
        <v>2.6713430642335983E-2</v>
      </c>
      <c r="DL342" s="2" t="e">
        <f>NA()</f>
        <v>#N/A</v>
      </c>
      <c r="DM342" s="2">
        <f t="shared" si="305"/>
        <v>1.2035440746600491E-2</v>
      </c>
      <c r="DO342" s="2">
        <f t="shared" si="325"/>
        <v>1.5331460568437715E-2</v>
      </c>
      <c r="DP342" s="72">
        <f t="shared" si="326"/>
        <v>-1.0402412551335999E-4</v>
      </c>
      <c r="DQ342" s="72">
        <v>1.0999999999999999E-2</v>
      </c>
      <c r="DR342" s="72">
        <f t="shared" si="327"/>
        <v>-7.463511878330854E-5</v>
      </c>
      <c r="DS342" s="2" cm="1">
        <f t="array" ref="DS342">PRODUCT($DR$68:DR342+1)-1</f>
        <v>1.5003568540383316E-2</v>
      </c>
      <c r="DT342" s="2" cm="1">
        <f t="array" ref="DT342">PRODUCT($DP$68:DP342+1)-1</f>
        <v>1.8094596687331821E-2</v>
      </c>
      <c r="DU342" s="72">
        <f>DS342-MAX($DS$68:DS342)</f>
        <v>-3.5684532667628055E-3</v>
      </c>
    </row>
    <row r="343" spans="78:125" x14ac:dyDescent="0.3">
      <c r="BZ343" s="2"/>
      <c r="CC343" s="3">
        <v>45126</v>
      </c>
      <c r="CD343" s="2">
        <v>7.9419605607413696E-3</v>
      </c>
      <c r="CE343" s="2">
        <v>4.3548776986936898E-3</v>
      </c>
      <c r="CF343" s="2" t="e">
        <f>NA()</f>
        <v>#N/A</v>
      </c>
      <c r="CG343" s="2">
        <v>5.165630703533112E-3</v>
      </c>
      <c r="CH343" s="2">
        <v>4.6455756714021135E-3</v>
      </c>
      <c r="CJ343" s="9">
        <f t="shared" si="308"/>
        <v>45126</v>
      </c>
      <c r="CK343" s="2">
        <f t="array" ref="CK343">PRODUCT(CD$2:CD343+1)-1</f>
        <v>0.10588310211865504</v>
      </c>
      <c r="CL343" s="2">
        <f t="array" ref="CL343">PRODUCT(CE$2:CE343+1)-1</f>
        <v>0.11224344832749233</v>
      </c>
      <c r="CM343" s="2"/>
      <c r="CN343" s="2">
        <f t="array" ref="CN343">PRODUCT(CG$2:CG343+1)-1</f>
        <v>2.8146056336373571E-2</v>
      </c>
      <c r="CO343" s="2">
        <f t="array" ref="CO343">PRODUCT(CH$2:CH343+1)-1</f>
        <v>5.8324626248373868E-4</v>
      </c>
      <c r="CQ343" s="9">
        <f t="shared" si="309"/>
        <v>45126</v>
      </c>
      <c r="CR343" s="72">
        <f t="shared" si="310"/>
        <v>0.1052998558561713</v>
      </c>
      <c r="CS343" s="72">
        <f t="shared" si="311"/>
        <v>0.1116602020650086</v>
      </c>
      <c r="CT343" s="72"/>
      <c r="CU343" s="72">
        <f t="shared" si="312"/>
        <v>2.7562810073889832E-2</v>
      </c>
      <c r="CV343" s="72"/>
      <c r="CW343" s="3">
        <f t="shared" si="313"/>
        <v>45126</v>
      </c>
      <c r="CX343" s="75">
        <f t="shared" si="322"/>
        <v>102.44383659300131</v>
      </c>
      <c r="CY343" s="75">
        <f t="shared" si="323"/>
        <v>99.61809621142676</v>
      </c>
      <c r="CZ343" s="75">
        <f t="shared" si="324"/>
        <v>102.83657336271241</v>
      </c>
      <c r="DA343" s="72">
        <f>(CZ343/MAX($CZ$2:CZ343))-1</f>
        <v>-4.4304233091357892E-3</v>
      </c>
      <c r="DC343" s="3">
        <f t="shared" si="314"/>
        <v>45126</v>
      </c>
      <c r="DD343" s="2">
        <f t="shared" si="315"/>
        <v>3.2963848893392562E-3</v>
      </c>
      <c r="DE343" s="2">
        <f t="shared" si="316"/>
        <v>-2.9069797270842371E-4</v>
      </c>
      <c r="DF343" s="2" t="e">
        <f>NA()</f>
        <v>#N/A</v>
      </c>
      <c r="DG343" s="2">
        <f t="shared" si="317"/>
        <v>5.2005503213099855E-4</v>
      </c>
      <c r="DH343" s="69"/>
      <c r="DI343" s="3">
        <f t="shared" ref="DI343:DI406" si="328">DC343</f>
        <v>45126</v>
      </c>
      <c r="DJ343" s="2">
        <f t="shared" ref="DJ343:DJ406" si="329">_xlfn.STDEV.P(DD322:DD343)*SQRT(252)</f>
        <v>4.3056178649030143E-2</v>
      </c>
      <c r="DK343" s="2">
        <f t="shared" ref="DK343:DK406" si="330">_xlfn.STDEV.P(DE322:DE343)*SQRT(252)</f>
        <v>2.6915806678161163E-2</v>
      </c>
      <c r="DL343" s="2" t="e">
        <f>NA()</f>
        <v>#N/A</v>
      </c>
      <c r="DM343" s="2">
        <f t="shared" ref="DM343:DM406" si="331">_xlfn.STDEV.P(DG322:DG343)*SQRT(252)</f>
        <v>1.2249036108557562E-2</v>
      </c>
      <c r="DO343" s="2">
        <f t="shared" si="325"/>
        <v>1.5347260717601572E-2</v>
      </c>
      <c r="DP343" s="72">
        <f t="shared" si="326"/>
        <v>5.2005503213099855E-4</v>
      </c>
      <c r="DQ343" s="72">
        <v>1.0999999999999999E-2</v>
      </c>
      <c r="DR343" s="72">
        <f t="shared" si="327"/>
        <v>3.7274439124371537E-4</v>
      </c>
      <c r="DS343" s="2" cm="1">
        <f t="array" ref="DS343">PRODUCT($DR$68:DR343+1)-1</f>
        <v>1.5381905427649167E-2</v>
      </c>
      <c r="DT343" s="2" cm="1">
        <f t="array" ref="DT343">PRODUCT($DP$68:DP343+1)-1</f>
        <v>1.8624061905524458E-2</v>
      </c>
      <c r="DU343" s="72">
        <f>DS343-MAX($DS$68:DS343)</f>
        <v>-3.1901163794969545E-3</v>
      </c>
    </row>
    <row r="344" spans="78:125" x14ac:dyDescent="0.3">
      <c r="BZ344" s="2"/>
      <c r="CC344" s="3">
        <v>45127</v>
      </c>
      <c r="CD344" s="2">
        <v>-5.2952041415451597E-3</v>
      </c>
      <c r="CE344" s="2">
        <v>-5.4326119445041697E-3</v>
      </c>
      <c r="CF344" s="2" t="e">
        <f>NA()</f>
        <v>#N/A</v>
      </c>
      <c r="CG344" s="2">
        <v>-4.461469023751748E-3</v>
      </c>
      <c r="CH344" s="2">
        <v>-2.6231668334105729E-3</v>
      </c>
      <c r="CJ344" s="9">
        <f t="shared" si="308"/>
        <v>45127</v>
      </c>
      <c r="CK344" s="2">
        <f t="array" ref="CK344">PRODUCT(CD$2:CD344+1)-1</f>
        <v>0.10002722533625152</v>
      </c>
      <c r="CL344" s="2">
        <f t="array" ref="CL344">PRODUCT(CE$2:CE344+1)-1</f>
        <v>0.1062010612849118</v>
      </c>
      <c r="CM344" s="2"/>
      <c r="CN344" s="2">
        <f t="array" ref="CN344">PRODUCT(CG$2:CG344+1)-1</f>
        <v>2.3559014554136226E-2</v>
      </c>
      <c r="CO344" s="2">
        <f t="array" ref="CO344">PRODUCT(CH$2:CH344+1)-1</f>
        <v>-2.0414505231782787E-3</v>
      </c>
      <c r="CQ344" s="9">
        <f t="shared" si="309"/>
        <v>45127</v>
      </c>
      <c r="CR344" s="72">
        <f t="shared" si="310"/>
        <v>0.1020686758594298</v>
      </c>
      <c r="CS344" s="72">
        <f t="shared" si="311"/>
        <v>0.10824251180809008</v>
      </c>
      <c r="CT344" s="72"/>
      <c r="CU344" s="72">
        <f t="shared" si="312"/>
        <v>2.5600465077314505E-2</v>
      </c>
      <c r="CV344" s="72"/>
      <c r="CW344" s="3">
        <f t="shared" si="313"/>
        <v>45127</v>
      </c>
      <c r="CX344" s="75">
        <f t="shared" si="322"/>
        <v>101.98678658936734</v>
      </c>
      <c r="CY344" s="75">
        <f t="shared" si="323"/>
        <v>99.356781325437439</v>
      </c>
      <c r="CZ344" s="75">
        <f t="shared" si="324"/>
        <v>102.64703146463197</v>
      </c>
      <c r="DA344" s="72">
        <f>(CZ344/MAX($CZ$2:CZ344))-1</f>
        <v>-6.2653944781144721E-3</v>
      </c>
      <c r="DC344" s="3">
        <f t="shared" si="314"/>
        <v>45127</v>
      </c>
      <c r="DD344" s="2">
        <f t="shared" si="315"/>
        <v>-2.6720373081345868E-3</v>
      </c>
      <c r="DE344" s="2">
        <f t="shared" si="316"/>
        <v>-2.8094451110935968E-3</v>
      </c>
      <c r="DF344" s="2" t="e">
        <f>NA()</f>
        <v>#N/A</v>
      </c>
      <c r="DG344" s="2">
        <f t="shared" si="317"/>
        <v>-1.8383021903411751E-3</v>
      </c>
      <c r="DH344" s="69"/>
      <c r="DI344" s="3">
        <f t="shared" si="328"/>
        <v>45127</v>
      </c>
      <c r="DJ344" s="2">
        <f t="shared" si="329"/>
        <v>4.3360011426200669E-2</v>
      </c>
      <c r="DK344" s="2">
        <f t="shared" si="330"/>
        <v>2.9268100287820273E-2</v>
      </c>
      <c r="DL344" s="2" t="e">
        <f>NA()</f>
        <v>#N/A</v>
      </c>
      <c r="DM344" s="2">
        <f t="shared" si="331"/>
        <v>1.3429291639938144E-2</v>
      </c>
      <c r="DO344" s="2">
        <f t="shared" si="325"/>
        <v>1.5792283572105055E-2</v>
      </c>
      <c r="DP344" s="72">
        <f t="shared" si="326"/>
        <v>-1.8383021903411751E-3</v>
      </c>
      <c r="DQ344" s="72">
        <v>1.0999999999999999E-2</v>
      </c>
      <c r="DR344" s="72">
        <f t="shared" si="327"/>
        <v>-1.2804559898779409E-3</v>
      </c>
      <c r="DS344" s="2" cm="1">
        <f t="array" ref="DS344">PRODUCT($DR$68:DR344+1)-1</f>
        <v>1.408175358483077E-2</v>
      </c>
      <c r="DT344" s="2" cm="1">
        <f t="array" ref="DT344">PRODUCT($DP$68:DP344+1)-1</f>
        <v>1.6751523061389273E-2</v>
      </c>
      <c r="DU344" s="72">
        <f>DS344-MAX($DS$68:DS344)</f>
        <v>-4.4902682223153523E-3</v>
      </c>
    </row>
    <row r="345" spans="78:125" x14ac:dyDescent="0.3">
      <c r="BZ345" s="2"/>
      <c r="CC345" s="3">
        <v>45128</v>
      </c>
      <c r="CD345" s="2">
        <v>-3.6071608346732704E-4</v>
      </c>
      <c r="CE345" s="2">
        <v>1.55910062945797E-3</v>
      </c>
      <c r="CF345" s="2" t="e">
        <f>NA()</f>
        <v>#N/A</v>
      </c>
      <c r="CG345" s="2">
        <v>7.1348183049452782E-4</v>
      </c>
      <c r="CH345" s="2">
        <v>1.1315399953515382E-3</v>
      </c>
      <c r="CJ345" s="9">
        <f t="shared" si="308"/>
        <v>45128</v>
      </c>
      <c r="CK345" s="2">
        <f t="array" ref="CK345">PRODUCT(CD$2:CD345+1)-1</f>
        <v>9.96304278238207E-2</v>
      </c>
      <c r="CL345" s="2">
        <f t="array" ref="CL345">PRODUCT(CE$2:CE345+1)-1</f>
        <v>0.10792574005586819</v>
      </c>
      <c r="CM345" s="2"/>
      <c r="CN345" s="2">
        <f t="array" ref="CN345">PRODUCT(CG$2:CG345+1)-1</f>
        <v>2.428930531345963E-2</v>
      </c>
      <c r="CO345" s="2">
        <f t="array" ref="CO345">PRODUCT(CH$2:CH345+1)-1</f>
        <v>-9.1222051074224542E-4</v>
      </c>
      <c r="CQ345" s="9">
        <f t="shared" si="309"/>
        <v>45128</v>
      </c>
      <c r="CR345" s="72">
        <f t="shared" si="310"/>
        <v>0.10054264833456295</v>
      </c>
      <c r="CS345" s="72">
        <f t="shared" si="311"/>
        <v>0.10883796056661044</v>
      </c>
      <c r="CT345" s="72"/>
      <c r="CU345" s="72">
        <f t="shared" si="312"/>
        <v>2.5201525824201876E-2</v>
      </c>
      <c r="CV345" s="72"/>
      <c r="CW345" s="3">
        <f t="shared" si="313"/>
        <v>45128</v>
      </c>
      <c r="CX345" s="75">
        <f t="shared" si="322"/>
        <v>102.05955230854939</v>
      </c>
      <c r="CY345" s="75">
        <f t="shared" si="323"/>
        <v>99.469207497316575</v>
      </c>
      <c r="CZ345" s="75">
        <f t="shared" si="324"/>
        <v>102.60416753727802</v>
      </c>
      <c r="DA345" s="72">
        <f>(CZ345/MAX($CZ$2:CZ345))-1</f>
        <v>-6.6803637892812739E-3</v>
      </c>
      <c r="DC345" s="3">
        <f t="shared" si="314"/>
        <v>45128</v>
      </c>
      <c r="DD345" s="2">
        <f t="shared" si="315"/>
        <v>-1.4922560788188652E-3</v>
      </c>
      <c r="DE345" s="2">
        <f t="shared" si="316"/>
        <v>4.2756063410643187E-4</v>
      </c>
      <c r="DF345" s="2" t="e">
        <f>NA()</f>
        <v>#N/A</v>
      </c>
      <c r="DG345" s="2">
        <f t="shared" si="317"/>
        <v>-4.1805816485701033E-4</v>
      </c>
      <c r="DH345" s="69"/>
      <c r="DI345" s="3">
        <f t="shared" si="328"/>
        <v>45128</v>
      </c>
      <c r="DJ345" s="2">
        <f t="shared" si="329"/>
        <v>4.3246089155133144E-2</v>
      </c>
      <c r="DK345" s="2">
        <f t="shared" si="330"/>
        <v>2.8875633775876351E-2</v>
      </c>
      <c r="DL345" s="2" t="e">
        <f>NA()</f>
        <v>#N/A</v>
      </c>
      <c r="DM345" s="2">
        <f t="shared" si="331"/>
        <v>1.3439632957400589E-2</v>
      </c>
      <c r="DO345" s="2">
        <f t="shared" si="325"/>
        <v>1.5812547583858153E-2</v>
      </c>
      <c r="DP345" s="72">
        <f t="shared" si="326"/>
        <v>-4.1805816485701033E-4</v>
      </c>
      <c r="DQ345" s="72">
        <v>1.0999999999999999E-2</v>
      </c>
      <c r="DR345" s="72">
        <f t="shared" si="327"/>
        <v>-2.9082219604648155E-4</v>
      </c>
      <c r="DS345" s="2" cm="1">
        <f t="array" ref="DS345">PRODUCT($DR$68:DR345+1)-1</f>
        <v>1.3786836102282596E-2</v>
      </c>
      <c r="DT345" s="2" cm="1">
        <f t="array" ref="DT345">PRODUCT($DP$68:DP345+1)-1</f>
        <v>1.6326461785542756E-2</v>
      </c>
      <c r="DU345" s="72">
        <f>DS345-MAX($DS$68:DS345)</f>
        <v>-4.785185704863526E-3</v>
      </c>
    </row>
    <row r="346" spans="78:125" x14ac:dyDescent="0.3">
      <c r="BZ346" s="2"/>
      <c r="CC346" s="3">
        <v>45131</v>
      </c>
      <c r="CD346" s="2">
        <v>3.1341391595398598E-3</v>
      </c>
      <c r="CE346" s="2">
        <v>-4.80237587686339E-4</v>
      </c>
      <c r="CF346" s="2" t="e">
        <f>NA()</f>
        <v>#N/A</v>
      </c>
      <c r="CG346" s="2">
        <v>1.6520297445809223E-3</v>
      </c>
      <c r="CH346" s="2">
        <v>1.1485896174829868E-3</v>
      </c>
      <c r="CJ346" s="9">
        <f t="shared" si="308"/>
        <v>45131</v>
      </c>
      <c r="CK346" s="2">
        <f t="array" ref="CK346">PRODUCT(CD$2:CD346+1)-1</f>
        <v>0.10307682260868489</v>
      </c>
      <c r="CL346" s="2">
        <f t="array" ref="CL346">PRODUCT(CE$2:CE346+1)-1</f>
        <v>0.10739367247112819</v>
      </c>
      <c r="CM346" s="2"/>
      <c r="CN346" s="2">
        <f t="array" ref="CN346">PRODUCT(CG$2:CG346+1)-1</f>
        <v>2.5981461712893728E-2</v>
      </c>
      <c r="CO346" s="2">
        <f t="array" ref="CO346">PRODUCT(CH$2:CH346+1)-1</f>
        <v>2.3532133973325209E-4</v>
      </c>
      <c r="CQ346" s="9">
        <f t="shared" si="309"/>
        <v>45131</v>
      </c>
      <c r="CR346" s="72">
        <f t="shared" si="310"/>
        <v>0.10284150126895164</v>
      </c>
      <c r="CS346" s="72">
        <f t="shared" si="311"/>
        <v>0.10715835113139494</v>
      </c>
      <c r="CT346" s="72"/>
      <c r="CU346" s="72">
        <f t="shared" si="312"/>
        <v>2.5746140373160475E-2</v>
      </c>
      <c r="CV346" s="72"/>
      <c r="CW346" s="3">
        <f t="shared" si="313"/>
        <v>45131</v>
      </c>
      <c r="CX346" s="75">
        <f t="shared" si="322"/>
        <v>102.22815772468174</v>
      </c>
      <c r="CY346" s="75">
        <f t="shared" si="323"/>
        <v>99.58345679630726</v>
      </c>
      <c r="CZ346" s="75">
        <f t="shared" si="324"/>
        <v>102.6557633300319</v>
      </c>
      <c r="DA346" s="72">
        <f>(CZ346/MAX($CZ$2:CZ346))-1</f>
        <v>-6.1808605496134206E-3</v>
      </c>
      <c r="DC346" s="3">
        <f t="shared" si="314"/>
        <v>45131</v>
      </c>
      <c r="DD346" s="2">
        <f t="shared" si="315"/>
        <v>1.985549542056873E-3</v>
      </c>
      <c r="DE346" s="2">
        <f t="shared" si="316"/>
        <v>-1.6288272051693258E-3</v>
      </c>
      <c r="DF346" s="2" t="e">
        <f>NA()</f>
        <v>#N/A</v>
      </c>
      <c r="DG346" s="2">
        <f t="shared" si="317"/>
        <v>5.0344012709793544E-4</v>
      </c>
      <c r="DH346" s="69"/>
      <c r="DI346" s="3">
        <f t="shared" si="328"/>
        <v>45131</v>
      </c>
      <c r="DJ346" s="2">
        <f t="shared" si="329"/>
        <v>4.3389888361074755E-2</v>
      </c>
      <c r="DK346" s="2">
        <f t="shared" si="330"/>
        <v>2.9334456773997722E-2</v>
      </c>
      <c r="DL346" s="2" t="e">
        <f>NA()</f>
        <v>#N/A</v>
      </c>
      <c r="DM346" s="2">
        <f t="shared" si="331"/>
        <v>1.3211904496417595E-2</v>
      </c>
      <c r="DO346" s="2">
        <f t="shared" si="325"/>
        <v>1.5743561007779239E-2</v>
      </c>
      <c r="DP346" s="72">
        <f t="shared" si="326"/>
        <v>5.0344012709793544E-4</v>
      </c>
      <c r="DQ346" s="72">
        <v>1.0999999999999999E-2</v>
      </c>
      <c r="DR346" s="72">
        <f t="shared" si="327"/>
        <v>3.5175278295303844E-4</v>
      </c>
      <c r="DS346" s="2" cm="1">
        <f t="array" ref="DS346">PRODUCT($DR$68:DR346+1)-1</f>
        <v>1.4143438443202871E-2</v>
      </c>
      <c r="DT346" s="2" cm="1">
        <f t="array" ref="DT346">PRODUCT($DP$68:DP346+1)-1</f>
        <v>1.6838121308637044E-2</v>
      </c>
      <c r="DU346" s="72">
        <f>DS346-MAX($DS$68:DS346)</f>
        <v>-4.4285833639432504E-3</v>
      </c>
    </row>
    <row r="347" spans="78:125" x14ac:dyDescent="0.3">
      <c r="BZ347" s="2"/>
      <c r="CC347" s="3">
        <v>45132</v>
      </c>
      <c r="CD347" s="2">
        <v>6.4269114854715904E-3</v>
      </c>
      <c r="CE347" s="2">
        <v>5.9273346503279098E-3</v>
      </c>
      <c r="CF347" s="2" t="e">
        <f>NA()</f>
        <v>#N/A</v>
      </c>
      <c r="CG347" s="2">
        <v>4.5660328487275893E-3</v>
      </c>
      <c r="CH347" s="2">
        <v>3.7713511567307734E-3</v>
      </c>
      <c r="CJ347" s="9">
        <f t="shared" si="308"/>
        <v>45132</v>
      </c>
      <c r="CK347" s="2">
        <f t="array" ref="CK347">PRODUCT(CD$2:CD347+1)-1</f>
        <v>0.11016619970926622</v>
      </c>
      <c r="CL347" s="2">
        <f t="array" ref="CL347">PRODUCT(CE$2:CE347+1)-1</f>
        <v>0.11395756535752022</v>
      </c>
      <c r="CM347" s="2"/>
      <c r="CN347" s="2">
        <f t="array" ref="CN347">PRODUCT(CG$2:CG347+1)-1</f>
        <v>3.0666126769260282E-2</v>
      </c>
      <c r="CO347" s="2">
        <f t="array" ref="CO347">PRODUCT(CH$2:CH347+1)-1</f>
        <v>4.007559975870878E-3</v>
      </c>
      <c r="CQ347" s="9">
        <f t="shared" si="309"/>
        <v>45132</v>
      </c>
      <c r="CR347" s="72">
        <f t="shared" si="310"/>
        <v>0.10615863973339534</v>
      </c>
      <c r="CS347" s="72">
        <f t="shared" si="311"/>
        <v>0.10995000538164934</v>
      </c>
      <c r="CT347" s="72"/>
      <c r="CU347" s="72">
        <f t="shared" si="312"/>
        <v>2.6658566793389404E-2</v>
      </c>
      <c r="CV347" s="72"/>
      <c r="CW347" s="3">
        <f t="shared" si="313"/>
        <v>45132</v>
      </c>
      <c r="CX347" s="75">
        <f t="shared" si="322"/>
        <v>102.69493485091753</v>
      </c>
      <c r="CY347" s="75">
        <f t="shared" si="323"/>
        <v>99.959020981287267</v>
      </c>
      <c r="CZ347" s="75">
        <f t="shared" si="324"/>
        <v>102.73703547991175</v>
      </c>
      <c r="DA347" s="72">
        <f>(CZ347/MAX($CZ$2:CZ347))-1</f>
        <v>-5.3940579831057711E-3</v>
      </c>
      <c r="DC347" s="3">
        <f t="shared" si="314"/>
        <v>45132</v>
      </c>
      <c r="DD347" s="2">
        <f t="shared" si="315"/>
        <v>2.6555603287408171E-3</v>
      </c>
      <c r="DE347" s="2">
        <f t="shared" si="316"/>
        <v>2.1559834935971365E-3</v>
      </c>
      <c r="DF347" s="2" t="e">
        <f>NA()</f>
        <v>#N/A</v>
      </c>
      <c r="DG347" s="2">
        <f t="shared" si="317"/>
        <v>7.9468169199681596E-4</v>
      </c>
      <c r="DH347" s="69"/>
      <c r="DI347" s="3">
        <f t="shared" si="328"/>
        <v>45132</v>
      </c>
      <c r="DJ347" s="2">
        <f t="shared" si="329"/>
        <v>4.4838530594707111E-2</v>
      </c>
      <c r="DK347" s="2">
        <f t="shared" si="330"/>
        <v>2.9253156717841403E-2</v>
      </c>
      <c r="DL347" s="2" t="e">
        <f>NA()</f>
        <v>#N/A</v>
      </c>
      <c r="DM347" s="2">
        <f t="shared" si="331"/>
        <v>1.364347872875434E-2</v>
      </c>
      <c r="DO347" s="2">
        <f t="shared" si="325"/>
        <v>1.5803370448556182E-2</v>
      </c>
      <c r="DP347" s="72">
        <f t="shared" si="326"/>
        <v>7.9468169199681596E-4</v>
      </c>
      <c r="DQ347" s="72">
        <v>1.0999999999999999E-2</v>
      </c>
      <c r="DR347" s="72">
        <f t="shared" si="327"/>
        <v>5.5314140995559654E-4</v>
      </c>
      <c r="DS347" s="2" cm="1">
        <f t="array" ref="DS347">PRODUCT($DR$68:DR347+1)-1</f>
        <v>1.4704403174640612E-2</v>
      </c>
      <c r="DT347" s="2" cm="1">
        <f t="array" ref="DT347">PRODUCT($DP$68:DP347+1)-1</f>
        <v>1.764618394736539E-2</v>
      </c>
      <c r="DU347" s="72">
        <f>DS347-MAX($DS$68:DS347)</f>
        <v>-3.8676186325055095E-3</v>
      </c>
    </row>
    <row r="348" spans="78:125" x14ac:dyDescent="0.3">
      <c r="BZ348" s="2"/>
      <c r="CC348" s="3">
        <v>45133</v>
      </c>
      <c r="CD348" s="2">
        <v>-1.3289952007298201E-3</v>
      </c>
      <c r="CE348" s="2">
        <v>-1.0048452951599799E-3</v>
      </c>
      <c r="CF348" s="2" t="e">
        <f>NA()</f>
        <v>#N/A</v>
      </c>
      <c r="CG348" s="2">
        <v>-3.943012119022291E-5</v>
      </c>
      <c r="CH348" s="2">
        <v>8.9369851354237362E-4</v>
      </c>
      <c r="CJ348" s="9">
        <f t="shared" si="308"/>
        <v>45133</v>
      </c>
      <c r="CK348" s="2">
        <f t="array" ref="CK348">PRODUCT(CD$2:CD348+1)-1</f>
        <v>0.10869079415784011</v>
      </c>
      <c r="CL348" s="2">
        <f t="array" ref="CL348">PRODUCT(CE$2:CE348+1)-1</f>
        <v>0.11283821033896291</v>
      </c>
      <c r="CM348" s="2"/>
      <c r="CN348" s="2">
        <f t="array" ref="CN348">PRODUCT(CG$2:CG348+1)-1</f>
        <v>3.0625487478975089E-2</v>
      </c>
      <c r="CO348" s="2">
        <f t="array" ref="CO348">PRODUCT(CH$2:CH348+1)-1</f>
        <v>4.9048400398066239E-3</v>
      </c>
      <c r="CQ348" s="9">
        <f t="shared" si="309"/>
        <v>45133</v>
      </c>
      <c r="CR348" s="72">
        <f t="shared" si="310"/>
        <v>0.10378595411803349</v>
      </c>
      <c r="CS348" s="72">
        <f t="shared" si="311"/>
        <v>0.10793337029915628</v>
      </c>
      <c r="CT348" s="72"/>
      <c r="CU348" s="72">
        <f t="shared" si="312"/>
        <v>2.5720647439168465E-2</v>
      </c>
      <c r="CV348" s="72"/>
      <c r="CW348" s="3">
        <f t="shared" si="313"/>
        <v>45133</v>
      </c>
      <c r="CX348" s="75">
        <f t="shared" si="322"/>
        <v>102.69088557719074</v>
      </c>
      <c r="CY348" s="75">
        <f t="shared" si="323"/>
        <v>100.0483542097534</v>
      </c>
      <c r="CZ348" s="75">
        <f t="shared" si="324"/>
        <v>102.6412542098366</v>
      </c>
      <c r="DA348" s="72">
        <f>(CZ348/MAX($CZ$2:CZ348))-1</f>
        <v>-6.3213245711054578E-3</v>
      </c>
      <c r="DC348" s="3">
        <f t="shared" si="314"/>
        <v>45133</v>
      </c>
      <c r="DD348" s="2">
        <f t="shared" si="315"/>
        <v>-2.2226937142721939E-3</v>
      </c>
      <c r="DE348" s="2">
        <f t="shared" si="316"/>
        <v>-1.8985438087023535E-3</v>
      </c>
      <c r="DF348" s="2" t="e">
        <f>NA()</f>
        <v>#N/A</v>
      </c>
      <c r="DG348" s="2">
        <f t="shared" si="317"/>
        <v>-9.3312863473259653E-4</v>
      </c>
      <c r="DH348" s="69"/>
      <c r="DI348" s="3">
        <f t="shared" si="328"/>
        <v>45133</v>
      </c>
      <c r="DJ348" s="2">
        <f t="shared" si="329"/>
        <v>4.4024906170662771E-2</v>
      </c>
      <c r="DK348" s="2">
        <f t="shared" si="330"/>
        <v>2.9712918479791319E-2</v>
      </c>
      <c r="DL348" s="2" t="e">
        <f>NA()</f>
        <v>#N/A</v>
      </c>
      <c r="DM348" s="2">
        <f t="shared" si="331"/>
        <v>1.3550282053735426E-2</v>
      </c>
      <c r="DO348" s="2">
        <f t="shared" si="325"/>
        <v>1.590045281887836E-2</v>
      </c>
      <c r="DP348" s="72">
        <f t="shared" si="326"/>
        <v>-9.3312863473259653E-4</v>
      </c>
      <c r="DQ348" s="72">
        <v>1.0999999999999999E-2</v>
      </c>
      <c r="DR348" s="72">
        <f t="shared" si="327"/>
        <v>-6.4554230618336743E-4</v>
      </c>
      <c r="DS348" s="2" cm="1">
        <f t="array" ref="DS348">PRODUCT($DR$68:DR348+1)-1</f>
        <v>1.4049368554120756E-2</v>
      </c>
      <c r="DT348" s="2" cm="1">
        <f t="array" ref="DT348">PRODUCT($DP$68:DP348+1)-1</f>
        <v>1.6696589153097685E-2</v>
      </c>
      <c r="DU348" s="72">
        <f>DS348-MAX($DS$68:DS348)</f>
        <v>-4.522653253025366E-3</v>
      </c>
    </row>
    <row r="349" spans="78:125" x14ac:dyDescent="0.3">
      <c r="BZ349" s="2"/>
      <c r="CC349" s="3">
        <v>45134</v>
      </c>
      <c r="CD349" s="2">
        <v>1.1612120183062099E-3</v>
      </c>
      <c r="CE349" s="2">
        <v>-8.9730030687862295E-4</v>
      </c>
      <c r="CF349" s="2" t="e">
        <f>NA()</f>
        <v>#N/A</v>
      </c>
      <c r="CG349" s="2">
        <v>-5.4987474850087348E-4</v>
      </c>
      <c r="CH349" s="2">
        <v>-2.4296613052140481E-3</v>
      </c>
      <c r="CJ349" s="9">
        <f t="shared" si="308"/>
        <v>45134</v>
      </c>
      <c r="CK349" s="2">
        <f t="array" ref="CK349">PRODUCT(CD$2:CD349+1)-1</f>
        <v>0.10997821923260176</v>
      </c>
      <c r="CL349" s="2">
        <f t="array" ref="CL349">PRODUCT(CE$2:CE349+1)-1</f>
        <v>0.11183966027131942</v>
      </c>
      <c r="CM349" s="2"/>
      <c r="CN349" s="2">
        <f t="array" ref="CN349">PRODUCT(CG$2:CG349+1)-1</f>
        <v>3.0058772548249069E-2</v>
      </c>
      <c r="CO349" s="2">
        <f t="array" ref="CO349">PRODUCT(CH$2:CH349+1)-1</f>
        <v>2.4632616345396929E-3</v>
      </c>
      <c r="CQ349" s="9">
        <f t="shared" si="309"/>
        <v>45134</v>
      </c>
      <c r="CR349" s="72">
        <f t="shared" si="310"/>
        <v>0.10751495759806207</v>
      </c>
      <c r="CS349" s="72">
        <f t="shared" si="311"/>
        <v>0.10937639863677973</v>
      </c>
      <c r="CT349" s="72"/>
      <c r="CU349" s="72">
        <f t="shared" si="312"/>
        <v>2.7595510913709376E-2</v>
      </c>
      <c r="CV349" s="72"/>
      <c r="CW349" s="3">
        <f t="shared" si="313"/>
        <v>45134</v>
      </c>
      <c r="CX349" s="75">
        <f t="shared" si="322"/>
        <v>102.63441845231065</v>
      </c>
      <c r="CY349" s="75">
        <f t="shared" si="323"/>
        <v>99.805270594879616</v>
      </c>
      <c r="CZ349" s="75">
        <f t="shared" si="324"/>
        <v>102.834667789154</v>
      </c>
      <c r="DA349" s="72">
        <f>(CZ349/MAX($CZ$2:CZ349))-1</f>
        <v>-4.4488713281515269E-3</v>
      </c>
      <c r="DC349" s="3">
        <f t="shared" si="314"/>
        <v>45134</v>
      </c>
      <c r="DD349" s="2">
        <f t="shared" si="315"/>
        <v>3.590873323520258E-3</v>
      </c>
      <c r="DE349" s="2">
        <f t="shared" si="316"/>
        <v>1.5323609983354252E-3</v>
      </c>
      <c r="DF349" s="2" t="e">
        <f>NA()</f>
        <v>#N/A</v>
      </c>
      <c r="DG349" s="2">
        <f t="shared" si="317"/>
        <v>1.8797865567131747E-3</v>
      </c>
      <c r="DH349" s="69"/>
      <c r="DI349" s="3">
        <f t="shared" si="328"/>
        <v>45134</v>
      </c>
      <c r="DJ349" s="2">
        <f t="shared" si="329"/>
        <v>4.6126456402049321E-2</v>
      </c>
      <c r="DK349" s="2">
        <f t="shared" si="330"/>
        <v>2.9908320817167725E-2</v>
      </c>
      <c r="DL349" s="2" t="e">
        <f>NA()</f>
        <v>#N/A</v>
      </c>
      <c r="DM349" s="2">
        <f t="shared" si="331"/>
        <v>1.5213812489798384E-2</v>
      </c>
      <c r="DO349" s="2">
        <f t="shared" si="325"/>
        <v>1.612496820308848E-2</v>
      </c>
      <c r="DP349" s="72">
        <f t="shared" si="326"/>
        <v>1.8797865567131747E-3</v>
      </c>
      <c r="DQ349" s="72">
        <v>1.0999999999999999E-2</v>
      </c>
      <c r="DR349" s="72">
        <f t="shared" si="327"/>
        <v>1.2823375440755565E-3</v>
      </c>
      <c r="DS349" s="2" cm="1">
        <f t="array" ref="DS349">PRODUCT($DR$68:DR349+1)-1</f>
        <v>1.534972213096375E-2</v>
      </c>
      <c r="DT349" s="2" cm="1">
        <f t="array" ref="DT349">PRODUCT($DP$68:DP349+1)-1</f>
        <v>1.8607761733643979E-2</v>
      </c>
      <c r="DU349" s="72">
        <f>DS349-MAX($DS$68:DS349)</f>
        <v>-3.2222996761823719E-3</v>
      </c>
    </row>
    <row r="350" spans="78:125" x14ac:dyDescent="0.3">
      <c r="BZ350" s="2"/>
      <c r="CC350" s="3">
        <v>45135</v>
      </c>
      <c r="CD350" s="2">
        <v>5.83688493568535E-3</v>
      </c>
      <c r="CE350" s="2">
        <v>6.3147800939102909E-3</v>
      </c>
      <c r="CF350" s="2" t="e">
        <f>NA()</f>
        <v>#N/A</v>
      </c>
      <c r="CG350" s="2">
        <v>5.5583353121660762E-3</v>
      </c>
      <c r="CH350" s="2">
        <v>5.090359978566994E-3</v>
      </c>
      <c r="CJ350" s="9">
        <f t="shared" si="308"/>
        <v>45135</v>
      </c>
      <c r="CK350" s="2">
        <f t="array" ref="CK350">PRODUCT(CD$2:CD350+1)-1</f>
        <v>0.11645703437937938</v>
      </c>
      <c r="CL350" s="2">
        <f t="array" ref="CL350">PRODUCT(CE$2:CE350+1)-1</f>
        <v>0.11886068322562071</v>
      </c>
      <c r="CM350" s="2"/>
      <c r="CN350" s="2">
        <f t="array" ref="CN350">PRODUCT(CG$2:CG350+1)-1</f>
        <v>3.5784184597310364E-2</v>
      </c>
      <c r="CO350" s="2">
        <f t="array" ref="CO350">PRODUCT(CH$2:CH350+1)-1</f>
        <v>7.5661605015477917E-3</v>
      </c>
      <c r="CQ350" s="9">
        <f t="shared" si="309"/>
        <v>45135</v>
      </c>
      <c r="CR350" s="72">
        <f t="shared" si="310"/>
        <v>0.10889087387783158</v>
      </c>
      <c r="CS350" s="72">
        <f t="shared" si="311"/>
        <v>0.11129452272407292</v>
      </c>
      <c r="CT350" s="72"/>
      <c r="CU350" s="72">
        <f t="shared" si="312"/>
        <v>2.8218024095762573E-2</v>
      </c>
      <c r="CV350" s="72"/>
      <c r="CW350" s="3">
        <f t="shared" si="313"/>
        <v>45135</v>
      </c>
      <c r="CX350" s="75">
        <f t="shared" si="322"/>
        <v>103.20489496463776</v>
      </c>
      <c r="CY350" s="75">
        <f t="shared" si="323"/>
        <v>100.31331534996583</v>
      </c>
      <c r="CZ350" s="75">
        <f t="shared" si="324"/>
        <v>102.88254814885143</v>
      </c>
      <c r="DA350" s="72">
        <f>(CZ350/MAX($CZ$2:CZ350))-1</f>
        <v>-3.9853375105899369E-3</v>
      </c>
      <c r="DC350" s="3">
        <f t="shared" si="314"/>
        <v>45135</v>
      </c>
      <c r="DD350" s="2">
        <f t="shared" si="315"/>
        <v>7.4652495711835607E-4</v>
      </c>
      <c r="DE350" s="2">
        <f t="shared" si="316"/>
        <v>1.2244201153432969E-3</v>
      </c>
      <c r="DF350" s="2" t="e">
        <f>NA()</f>
        <v>#N/A</v>
      </c>
      <c r="DG350" s="2">
        <f t="shared" si="317"/>
        <v>4.679753335990822E-4</v>
      </c>
      <c r="DH350" s="69"/>
      <c r="DI350" s="3">
        <f t="shared" si="328"/>
        <v>45135</v>
      </c>
      <c r="DJ350" s="2">
        <f t="shared" si="329"/>
        <v>4.3855366945027827E-2</v>
      </c>
      <c r="DK350" s="2">
        <f t="shared" si="330"/>
        <v>2.9953221269960192E-2</v>
      </c>
      <c r="DL350" s="2" t="e">
        <f>NA()</f>
        <v>#N/A</v>
      </c>
      <c r="DM350" s="2">
        <f t="shared" si="331"/>
        <v>1.4864767930345151E-2</v>
      </c>
      <c r="DO350" s="2">
        <f t="shared" si="325"/>
        <v>1.6064191055297196E-2</v>
      </c>
      <c r="DP350" s="72">
        <f t="shared" si="326"/>
        <v>4.679753335990822E-4</v>
      </c>
      <c r="DQ350" s="72">
        <v>1.0999999999999999E-2</v>
      </c>
      <c r="DR350" s="72">
        <f t="shared" si="327"/>
        <v>3.2044742569794268E-4</v>
      </c>
      <c r="DS350" s="2" cm="1">
        <f t="array" ref="DS350">PRODUCT($DR$68:DR350+1)-1</f>
        <v>1.5675088335603826E-2</v>
      </c>
      <c r="DT350" s="2" cm="1">
        <f t="array" ref="DT350">PRODUCT($DP$68:DP350+1)-1</f>
        <v>1.908444504074791E-2</v>
      </c>
      <c r="DU350" s="72">
        <f>DS350-MAX($DS$68:DS350)</f>
        <v>-2.8969334715422956E-3</v>
      </c>
    </row>
    <row r="351" spans="78:125" x14ac:dyDescent="0.3">
      <c r="BZ351" s="2"/>
      <c r="CC351" s="3">
        <v>45138</v>
      </c>
      <c r="CD351" s="2">
        <v>5.8058714958979492E-3</v>
      </c>
      <c r="CE351" s="2">
        <v>6.70748125492171E-3</v>
      </c>
      <c r="CF351" s="2" t="e">
        <f>NA()</f>
        <v>#N/A</v>
      </c>
      <c r="CG351" s="2">
        <v>5.0362440845568186E-3</v>
      </c>
      <c r="CH351" s="2">
        <v>4.3073157728934497E-3</v>
      </c>
      <c r="CJ351" s="9">
        <f t="shared" si="308"/>
        <v>45138</v>
      </c>
      <c r="CK351" s="2">
        <f t="array" ref="CK351">PRODUCT(CD$2:CD351+1)-1</f>
        <v>0.12293904045167747</v>
      </c>
      <c r="CL351" s="2">
        <f t="array" ref="CL351">PRODUCT(CE$2:CE351+1)-1</f>
        <v>0.12636542028522535</v>
      </c>
      <c r="CM351" s="2"/>
      <c r="CN351" s="2">
        <f t="array" ref="CN351">PRODUCT(CG$2:CG351+1)-1</f>
        <v>4.1000646569866017E-2</v>
      </c>
      <c r="CO351" s="2">
        <f t="array" ref="CO351">PRODUCT(CH$2:CH351+1)-1</f>
        <v>1.1906066116909697E-2</v>
      </c>
      <c r="CQ351" s="9">
        <f t="shared" si="309"/>
        <v>45138</v>
      </c>
      <c r="CR351" s="72">
        <f t="shared" si="310"/>
        <v>0.11103297433476778</v>
      </c>
      <c r="CS351" s="72">
        <f t="shared" si="311"/>
        <v>0.11445935416831565</v>
      </c>
      <c r="CT351" s="72"/>
      <c r="CU351" s="72">
        <f t="shared" si="312"/>
        <v>2.909458045295632E-2</v>
      </c>
      <c r="CV351" s="72"/>
      <c r="CW351" s="3">
        <f t="shared" si="313"/>
        <v>45138</v>
      </c>
      <c r="CX351" s="75">
        <f t="shared" si="322"/>
        <v>103.72466000640073</v>
      </c>
      <c r="CY351" s="75">
        <f t="shared" si="323"/>
        <v>100.74539647540398</v>
      </c>
      <c r="CZ351" s="75">
        <f t="shared" si="324"/>
        <v>102.95722051351905</v>
      </c>
      <c r="DA351" s="72">
        <f>(CZ351/MAX($CZ$2:CZ351))-1</f>
        <v>-3.2624280237049108E-3</v>
      </c>
      <c r="DC351" s="3">
        <f t="shared" si="314"/>
        <v>45138</v>
      </c>
      <c r="DD351" s="2">
        <f t="shared" si="315"/>
        <v>1.4985557230044995E-3</v>
      </c>
      <c r="DE351" s="2">
        <f t="shared" si="316"/>
        <v>2.4001654820282603E-3</v>
      </c>
      <c r="DF351" s="2" t="e">
        <f>NA()</f>
        <v>#N/A</v>
      </c>
      <c r="DG351" s="2">
        <f t="shared" si="317"/>
        <v>7.2892831166336894E-4</v>
      </c>
      <c r="DH351" s="69"/>
      <c r="DI351" s="3">
        <f t="shared" si="328"/>
        <v>45138</v>
      </c>
      <c r="DJ351" s="2">
        <f t="shared" si="329"/>
        <v>4.4349128536707479E-2</v>
      </c>
      <c r="DK351" s="2">
        <f t="shared" si="330"/>
        <v>3.0166706728290107E-2</v>
      </c>
      <c r="DL351" s="2" t="e">
        <f>NA()</f>
        <v>#N/A</v>
      </c>
      <c r="DM351" s="2">
        <f t="shared" si="331"/>
        <v>1.4792216023474934E-2</v>
      </c>
      <c r="DO351" s="2">
        <f t="shared" si="325"/>
        <v>1.6026706381546345E-2</v>
      </c>
      <c r="DP351" s="72">
        <f t="shared" si="326"/>
        <v>7.2892831166336894E-4</v>
      </c>
      <c r="DQ351" s="72">
        <v>1.0999999999999999E-2</v>
      </c>
      <c r="DR351" s="72">
        <f t="shared" si="327"/>
        <v>5.0030313386969388E-4</v>
      </c>
      <c r="DS351" s="2" cm="1">
        <f t="array" ref="DS351">PRODUCT($DR$68:DR351+1)-1</f>
        <v>1.6183233765291627E-2</v>
      </c>
      <c r="DT351" s="2" cm="1">
        <f t="array" ref="DT351">PRODUCT($DP$68:DP351+1)-1</f>
        <v>1.982728454471383E-2</v>
      </c>
      <c r="DU351" s="72">
        <f>DS351-MAX($DS$68:DS351)</f>
        <v>-2.3887880418544949E-3</v>
      </c>
    </row>
    <row r="352" spans="78:125" x14ac:dyDescent="0.3">
      <c r="BZ352" s="2"/>
      <c r="CC352" s="3">
        <v>45139</v>
      </c>
      <c r="CD352" s="2">
        <v>1.90338915522892E-4</v>
      </c>
      <c r="CE352" s="2">
        <v>5.7798655791074804E-4</v>
      </c>
      <c r="CF352" s="2" t="e">
        <f>NA()</f>
        <v>#N/A</v>
      </c>
      <c r="CG352" s="2">
        <v>-3.0427853601840103E-3</v>
      </c>
      <c r="CH352" s="2">
        <v>-1.9604413104192808E-3</v>
      </c>
      <c r="CJ352" s="9">
        <f t="shared" si="308"/>
        <v>45139</v>
      </c>
      <c r="CK352" s="2">
        <f t="array" ref="CK352">PRODUCT(CD$2:CD352+1)-1</f>
        <v>0.12315277945083536</v>
      </c>
      <c r="CL352" s="2">
        <f t="array" ref="CL352">PRODUCT(CE$2:CE352+1)-1</f>
        <v>0.12701644435744575</v>
      </c>
      <c r="CM352" s="2"/>
      <c r="CN352" s="2">
        <f t="array" ref="CN352">PRODUCT(CG$2:CG352+1)-1</f>
        <v>3.7833105042541115E-2</v>
      </c>
      <c r="CO352" s="2">
        <f t="array" ref="CO352">PRODUCT(CH$2:CH352+1)-1</f>
        <v>9.9222836626302602E-3</v>
      </c>
      <c r="CQ352" s="9">
        <f t="shared" si="309"/>
        <v>45139</v>
      </c>
      <c r="CR352" s="72">
        <f t="shared" si="310"/>
        <v>0.1132304957882051</v>
      </c>
      <c r="CS352" s="72">
        <f t="shared" si="311"/>
        <v>0.11709416069481549</v>
      </c>
      <c r="CT352" s="72"/>
      <c r="CU352" s="72">
        <f t="shared" si="312"/>
        <v>2.7910821379910855E-2</v>
      </c>
      <c r="CV352" s="72"/>
      <c r="CW352" s="3">
        <f t="shared" si="313"/>
        <v>45139</v>
      </c>
      <c r="CX352" s="75">
        <f t="shared" si="322"/>
        <v>103.40904812944319</v>
      </c>
      <c r="CY352" s="75">
        <f t="shared" si="323"/>
        <v>100.54789103831902</v>
      </c>
      <c r="CZ352" s="75">
        <f t="shared" si="324"/>
        <v>102.84556648735055</v>
      </c>
      <c r="DA352" s="72">
        <f>(CZ352/MAX($CZ$2:CZ352))-1</f>
        <v>-4.3433601078218809E-3</v>
      </c>
      <c r="DC352" s="3">
        <f t="shared" si="314"/>
        <v>45139</v>
      </c>
      <c r="DD352" s="2">
        <f t="shared" si="315"/>
        <v>2.1507802259421727E-3</v>
      </c>
      <c r="DE352" s="2">
        <f t="shared" si="316"/>
        <v>2.5384278683300288E-3</v>
      </c>
      <c r="DF352" s="2" t="e">
        <f>NA()</f>
        <v>#N/A</v>
      </c>
      <c r="DG352" s="2">
        <f t="shared" si="317"/>
        <v>-1.0823440497647295E-3</v>
      </c>
      <c r="DH352" s="69"/>
      <c r="DI352" s="3">
        <f t="shared" si="328"/>
        <v>45139</v>
      </c>
      <c r="DJ352" s="2">
        <f t="shared" si="329"/>
        <v>4.3953241804370366E-2</v>
      </c>
      <c r="DK352" s="2">
        <f t="shared" si="330"/>
        <v>3.0793389252831888E-2</v>
      </c>
      <c r="DL352" s="2" t="e">
        <f>NA()</f>
        <v>#N/A</v>
      </c>
      <c r="DM352" s="2">
        <f t="shared" si="331"/>
        <v>1.4958201969899282E-2</v>
      </c>
      <c r="DO352" s="2">
        <f t="shared" si="325"/>
        <v>1.6117037903572551E-2</v>
      </c>
      <c r="DP352" s="72">
        <f t="shared" si="326"/>
        <v>-1.0823440497647295E-3</v>
      </c>
      <c r="DQ352" s="72">
        <v>1.0999999999999999E-2</v>
      </c>
      <c r="DR352" s="72">
        <f t="shared" si="327"/>
        <v>-7.3870798211456417E-4</v>
      </c>
      <c r="DS352" s="2" cm="1">
        <f t="array" ref="DS352">PRODUCT($DR$68:DR352+1)-1</f>
        <v>1.5432571099218251E-2</v>
      </c>
      <c r="DT352" s="2" cm="1">
        <f t="array" ref="DT352">PRODUCT($DP$68:DP352+1)-1</f>
        <v>1.8723480551499083E-2</v>
      </c>
      <c r="DU352" s="72">
        <f>DS352-MAX($DS$68:DS352)</f>
        <v>-3.1394507079278711E-3</v>
      </c>
    </row>
    <row r="353" spans="78:125" x14ac:dyDescent="0.3">
      <c r="BZ353" s="2"/>
      <c r="CC353" s="3">
        <v>45140</v>
      </c>
      <c r="CD353" s="2">
        <v>-1.284008808659E-2</v>
      </c>
      <c r="CE353" s="2">
        <v>-1.5768890218761E-2</v>
      </c>
      <c r="CF353" s="2" t="e">
        <f>NA()</f>
        <v>#N/A</v>
      </c>
      <c r="CG353" s="2">
        <v>-1.2261380655997123E-2</v>
      </c>
      <c r="CH353" s="2">
        <v>-1.3109383877089709E-2</v>
      </c>
      <c r="CJ353" s="9">
        <f t="shared" si="308"/>
        <v>45140</v>
      </c>
      <c r="CK353" s="2">
        <f t="array" ref="CK353">PRODUCT(CD$2:CD353+1)-1</f>
        <v>0.10873139882798832</v>
      </c>
      <c r="CL353" s="2">
        <f t="array" ref="CL353">PRODUCT(CE$2:CE353+1)-1</f>
        <v>0.10924464577163473</v>
      </c>
      <c r="CM353" s="2"/>
      <c r="CN353" s="2">
        <f t="array" ref="CN353">PRODUCT(CG$2:CG353+1)-1</f>
        <v>2.5107838284219142E-2</v>
      </c>
      <c r="CO353" s="2">
        <f t="array" ref="CO353">PRODUCT(CH$2:CH353+1)-1</f>
        <v>-3.3171752399302479E-3</v>
      </c>
      <c r="CQ353" s="9">
        <f t="shared" si="309"/>
        <v>45140</v>
      </c>
      <c r="CR353" s="72">
        <f t="shared" si="310"/>
        <v>0.11204857406791857</v>
      </c>
      <c r="CS353" s="72">
        <f t="shared" si="311"/>
        <v>0.11256182101156498</v>
      </c>
      <c r="CT353" s="72"/>
      <c r="CU353" s="72">
        <f t="shared" si="312"/>
        <v>2.842501352414939E-2</v>
      </c>
      <c r="CV353" s="72"/>
      <c r="CW353" s="3">
        <f t="shared" si="313"/>
        <v>45140</v>
      </c>
      <c r="CX353" s="75">
        <f t="shared" si="322"/>
        <v>102.14111042705376</v>
      </c>
      <c r="CY353" s="75">
        <f t="shared" si="323"/>
        <v>99.229770136665906</v>
      </c>
      <c r="CZ353" s="75">
        <f t="shared" si="324"/>
        <v>102.93393835980692</v>
      </c>
      <c r="DA353" s="72">
        <f>(CZ353/MAX($CZ$2:CZ353))-1</f>
        <v>-3.4878245257244922E-3</v>
      </c>
      <c r="DC353" s="3">
        <f t="shared" si="314"/>
        <v>45140</v>
      </c>
      <c r="DD353" s="2">
        <f t="shared" si="315"/>
        <v>2.6929579049970835E-4</v>
      </c>
      <c r="DE353" s="2">
        <f t="shared" si="316"/>
        <v>-2.6595063416712909E-3</v>
      </c>
      <c r="DF353" s="2" t="e">
        <f>NA()</f>
        <v>#N/A</v>
      </c>
      <c r="DG353" s="2">
        <f t="shared" si="317"/>
        <v>8.4800322109258516E-4</v>
      </c>
      <c r="DH353" s="69"/>
      <c r="DI353" s="3">
        <f t="shared" si="328"/>
        <v>45140</v>
      </c>
      <c r="DJ353" s="2">
        <f t="shared" si="329"/>
        <v>3.9991177563649193E-2</v>
      </c>
      <c r="DK353" s="2">
        <f t="shared" si="330"/>
        <v>3.0047251927143588E-2</v>
      </c>
      <c r="DL353" s="2" t="e">
        <f>NA()</f>
        <v>#N/A</v>
      </c>
      <c r="DM353" s="2">
        <f t="shared" si="331"/>
        <v>1.5124468179913865E-2</v>
      </c>
      <c r="DO353" s="2">
        <f t="shared" si="325"/>
        <v>1.5637802674876623E-2</v>
      </c>
      <c r="DP353" s="72">
        <f t="shared" si="326"/>
        <v>8.4800322109258516E-4</v>
      </c>
      <c r="DQ353" s="72">
        <v>1.0999999999999999E-2</v>
      </c>
      <c r="DR353" s="72">
        <f t="shared" si="327"/>
        <v>5.9650550821981334E-4</v>
      </c>
      <c r="DS353" s="2" cm="1">
        <f t="array" ref="DS353">PRODUCT($DR$68:DR353+1)-1</f>
        <v>1.6038282221104705E-2</v>
      </c>
      <c r="DT353" s="2" cm="1">
        <f t="array" ref="DT353">PRODUCT($DP$68:DP353+1)-1</f>
        <v>1.9587361344409526E-2</v>
      </c>
      <c r="DU353" s="72">
        <f>DS353-MAX($DS$68:DS353)</f>
        <v>-2.5337395860414169E-3</v>
      </c>
    </row>
    <row r="354" spans="78:125" x14ac:dyDescent="0.3">
      <c r="BZ354" s="2"/>
      <c r="CC354" s="3">
        <v>45141</v>
      </c>
      <c r="CD354" s="2">
        <v>-6.2761494057895799E-3</v>
      </c>
      <c r="CE354" s="2">
        <v>-2.8130138099812202E-3</v>
      </c>
      <c r="CF354" s="2" t="e">
        <f>NA()</f>
        <v>#N/A</v>
      </c>
      <c r="CG354" s="2">
        <v>-4.7642053255036263E-3</v>
      </c>
      <c r="CH354" s="2">
        <v>-3.7296751079400892E-3</v>
      </c>
      <c r="CJ354" s="9">
        <f t="shared" si="308"/>
        <v>45141</v>
      </c>
      <c r="CK354" s="2">
        <f t="array" ref="CK354">PRODUCT(CD$2:CD354+1)-1</f>
        <v>0.10177283491805378</v>
      </c>
      <c r="CL354" s="2">
        <f t="array" ref="CL354">PRODUCT(CE$2:CE354+1)-1</f>
        <v>0.1061243252644315</v>
      </c>
      <c r="CM354" s="2"/>
      <c r="CN354" s="2">
        <f t="array" ref="CN354">PRODUCT(CG$2:CG354+1)-1</f>
        <v>2.0224014061849926E-2</v>
      </c>
      <c r="CO354" s="2">
        <f t="array" ref="CO354">PRODUCT(CH$2:CH354+1)-1</f>
        <v>-7.034478361949259E-3</v>
      </c>
      <c r="CQ354" s="9">
        <f t="shared" si="309"/>
        <v>45141</v>
      </c>
      <c r="CR354" s="72">
        <f t="shared" si="310"/>
        <v>0.10880731328000304</v>
      </c>
      <c r="CS354" s="72">
        <f t="shared" si="311"/>
        <v>0.11315880362638076</v>
      </c>
      <c r="CT354" s="72"/>
      <c r="CU354" s="72">
        <f t="shared" si="312"/>
        <v>2.7258492423799185E-2</v>
      </c>
      <c r="CV354" s="72"/>
      <c r="CW354" s="3">
        <f t="shared" si="313"/>
        <v>45141</v>
      </c>
      <c r="CX354" s="75">
        <f t="shared" si="322"/>
        <v>101.65448920480434</v>
      </c>
      <c r="CY354" s="75">
        <f t="shared" si="323"/>
        <v>98.859675333020562</v>
      </c>
      <c r="CZ354" s="75">
        <f t="shared" si="324"/>
        <v>102.82705143666426</v>
      </c>
      <c r="DA354" s="72">
        <f>(CZ354/MAX($CZ$2:CZ354))-1</f>
        <v>-4.5226058816881798E-3</v>
      </c>
      <c r="DC354" s="3">
        <f t="shared" si="314"/>
        <v>45141</v>
      </c>
      <c r="DD354" s="2">
        <f t="shared" si="315"/>
        <v>-2.5464742978494907E-3</v>
      </c>
      <c r="DE354" s="2">
        <f t="shared" si="316"/>
        <v>9.1666129795886899E-4</v>
      </c>
      <c r="DF354" s="2" t="e">
        <f>NA()</f>
        <v>#N/A</v>
      </c>
      <c r="DG354" s="2">
        <f t="shared" si="317"/>
        <v>-1.0345302175635371E-3</v>
      </c>
      <c r="DH354" s="69"/>
      <c r="DI354" s="3">
        <f t="shared" si="328"/>
        <v>45141</v>
      </c>
      <c r="DJ354" s="2">
        <f t="shared" si="329"/>
        <v>4.0169248497818548E-2</v>
      </c>
      <c r="DK354" s="2">
        <f t="shared" si="330"/>
        <v>3.0106105743138763E-2</v>
      </c>
      <c r="DL354" s="2" t="e">
        <f>NA()</f>
        <v>#N/A</v>
      </c>
      <c r="DM354" s="2">
        <f t="shared" si="331"/>
        <v>1.5146074887970925E-2</v>
      </c>
      <c r="DO354" s="2">
        <f t="shared" si="325"/>
        <v>1.5735507137885876E-2</v>
      </c>
      <c r="DP354" s="72">
        <f t="shared" si="326"/>
        <v>-1.0345302175635371E-3</v>
      </c>
      <c r="DQ354" s="72">
        <v>1.0999999999999999E-2</v>
      </c>
      <c r="DR354" s="72">
        <f t="shared" si="327"/>
        <v>-7.2319451120835183E-4</v>
      </c>
      <c r="DS354" s="2" cm="1">
        <f t="array" ref="DS354">PRODUCT($DR$68:DR354+1)-1</f>
        <v>1.5303488912224772E-2</v>
      </c>
      <c r="DT354" s="2" cm="1">
        <f t="array" ref="DT354">PRODUCT($DP$68:DP354+1)-1</f>
        <v>1.8532567409652811E-2</v>
      </c>
      <c r="DU354" s="72">
        <f>DS354-MAX($DS$68:DS354)</f>
        <v>-3.2685328949213499E-3</v>
      </c>
    </row>
    <row r="355" spans="78:125" x14ac:dyDescent="0.3">
      <c r="BZ355" s="2"/>
      <c r="CC355" s="3">
        <v>45142</v>
      </c>
      <c r="CD355" s="2">
        <v>-9.9973563636812711E-4</v>
      </c>
      <c r="CE355" s="2">
        <v>1.03578320332365E-3</v>
      </c>
      <c r="CF355" s="2" t="e">
        <f>NA()</f>
        <v>#N/A</v>
      </c>
      <c r="CG355" s="2">
        <v>-1.6438624564529194E-3</v>
      </c>
      <c r="CH355" s="2">
        <v>-1.1187882662470061E-3</v>
      </c>
      <c r="CJ355" s="9">
        <f t="shared" si="308"/>
        <v>45142</v>
      </c>
      <c r="CK355" s="2">
        <f t="array" ref="CK355">PRODUCT(CD$2:CD355+1)-1</f>
        <v>0.10067135335180377</v>
      </c>
      <c r="CL355" s="2">
        <f t="array" ref="CL355">PRODUCT(CE$2:CE355+1)-1</f>
        <v>0.10727003026132809</v>
      </c>
      <c r="CM355" s="2"/>
      <c r="CN355" s="2">
        <f t="array" ref="CN355">PRODUCT(CG$2:CG355+1)-1</f>
        <v>1.8546906107961947E-2</v>
      </c>
      <c r="CO355" s="2">
        <f t="array" ref="CO355">PRODUCT(CH$2:CH355+1)-1</f>
        <v>-8.145396536345717E-3</v>
      </c>
      <c r="CQ355" s="9">
        <f t="shared" si="309"/>
        <v>45142</v>
      </c>
      <c r="CR355" s="72">
        <f t="shared" si="310"/>
        <v>0.10881674988814949</v>
      </c>
      <c r="CS355" s="72">
        <f t="shared" si="311"/>
        <v>0.1154154267976738</v>
      </c>
      <c r="CT355" s="72"/>
      <c r="CU355" s="72">
        <f t="shared" si="312"/>
        <v>2.6692302644307664E-2</v>
      </c>
      <c r="CV355" s="72"/>
      <c r="CW355" s="3">
        <f t="shared" si="313"/>
        <v>45142</v>
      </c>
      <c r="CX355" s="75">
        <f t="shared" si="322"/>
        <v>101.48738320647067</v>
      </c>
      <c r="CY355" s="75">
        <f t="shared" si="323"/>
        <v>98.749072288252989</v>
      </c>
      <c r="CZ355" s="75">
        <f t="shared" si="324"/>
        <v>102.77299913281657</v>
      </c>
      <c r="DA355" s="72">
        <f>(CZ355/MAX($CZ$2:CZ355))-1</f>
        <v>-5.0458908133147462E-3</v>
      </c>
      <c r="DC355" s="3">
        <f t="shared" si="314"/>
        <v>45142</v>
      </c>
      <c r="DD355" s="2">
        <f t="shared" si="315"/>
        <v>1.1905262987887901E-4</v>
      </c>
      <c r="DE355" s="2">
        <f t="shared" si="316"/>
        <v>2.1545714695706559E-3</v>
      </c>
      <c r="DF355" s="2" t="e">
        <f>NA()</f>
        <v>#N/A</v>
      </c>
      <c r="DG355" s="2">
        <f t="shared" si="317"/>
        <v>-5.2507419020591324E-4</v>
      </c>
      <c r="DH355" s="69"/>
      <c r="DI355" s="3">
        <f t="shared" si="328"/>
        <v>45142</v>
      </c>
      <c r="DJ355" s="2">
        <f t="shared" si="329"/>
        <v>3.8736821260705982E-2</v>
      </c>
      <c r="DK355" s="2">
        <f t="shared" si="330"/>
        <v>3.0143047069894277E-2</v>
      </c>
      <c r="DL355" s="2" t="e">
        <f>NA()</f>
        <v>#N/A</v>
      </c>
      <c r="DM355" s="2">
        <f t="shared" si="331"/>
        <v>1.4925888222596441E-2</v>
      </c>
      <c r="DO355" s="2">
        <f t="shared" si="325"/>
        <v>1.5283473117401743E-2</v>
      </c>
      <c r="DP355" s="72">
        <f t="shared" si="326"/>
        <v>-5.2507419020591324E-4</v>
      </c>
      <c r="DQ355" s="72">
        <v>1.0999999999999999E-2</v>
      </c>
      <c r="DR355" s="72">
        <f t="shared" si="327"/>
        <v>-3.7791253649595578E-4</v>
      </c>
      <c r="DS355" s="2" cm="1">
        <f t="array" ref="DS355">PRODUCT($DR$68:DR355+1)-1</f>
        <v>1.4919792995416792E-2</v>
      </c>
      <c r="DT355" s="2" cm="1">
        <f t="array" ref="DT355">PRODUCT($DP$68:DP355+1)-1</f>
        <v>1.7997762246621862E-2</v>
      </c>
      <c r="DU355" s="72">
        <f>DS355-MAX($DS$68:DS355)</f>
        <v>-3.65222881172933E-3</v>
      </c>
    </row>
    <row r="356" spans="78:125" x14ac:dyDescent="0.3">
      <c r="BZ356" s="2"/>
      <c r="CC356" s="3">
        <v>45145</v>
      </c>
      <c r="CD356" s="2">
        <v>6.07391184837502E-3</v>
      </c>
      <c r="CE356" s="2">
        <v>3.5571605134279202E-3</v>
      </c>
      <c r="CF356" s="2" t="e">
        <f>NA()</f>
        <v>#N/A</v>
      </c>
      <c r="CG356" s="2">
        <v>4.1410671679238233E-3</v>
      </c>
      <c r="CH356" s="2">
        <v>4.6647876229275465E-3</v>
      </c>
      <c r="CJ356" s="9">
        <f t="shared" si="308"/>
        <v>45145</v>
      </c>
      <c r="CK356" s="2">
        <f t="array" ref="CK356">PRODUCT(CD$2:CD356+1)-1</f>
        <v>0.10735673412609437</v>
      </c>
      <c r="CL356" s="2">
        <f t="array" ref="CL356">PRODUCT(CE$2:CE356+1)-1</f>
        <v>0.11120876749067587</v>
      </c>
      <c r="CM356" s="2"/>
      <c r="CN356" s="2">
        <f t="array" ref="CN356">PRODUCT(CG$2:CG356+1)-1</f>
        <v>2.2764777259836055E-2</v>
      </c>
      <c r="CO356" s="2">
        <f t="array" ref="CO356">PRODUCT(CH$2:CH356+1)-1</f>
        <v>-3.5186054583647985E-3</v>
      </c>
      <c r="CQ356" s="9">
        <f t="shared" si="309"/>
        <v>45145</v>
      </c>
      <c r="CR356" s="72">
        <f t="shared" si="310"/>
        <v>0.11087533958445916</v>
      </c>
      <c r="CS356" s="72">
        <f t="shared" si="311"/>
        <v>0.11472737294904067</v>
      </c>
      <c r="CT356" s="72"/>
      <c r="CU356" s="72">
        <f t="shared" si="312"/>
        <v>2.6283382718200854E-2</v>
      </c>
      <c r="CV356" s="72"/>
      <c r="CW356" s="3">
        <f t="shared" si="313"/>
        <v>45145</v>
      </c>
      <c r="CX356" s="75">
        <f t="shared" si="322"/>
        <v>101.90764927702548</v>
      </c>
      <c r="CY356" s="75">
        <f t="shared" si="323"/>
        <v>99.209715738438803</v>
      </c>
      <c r="CZ356" s="75">
        <f t="shared" si="324"/>
        <v>102.71942472418696</v>
      </c>
      <c r="DA356" s="72">
        <f>(CZ356/MAX($CZ$2:CZ356))-1</f>
        <v>-5.5645492008585817E-3</v>
      </c>
      <c r="DC356" s="3">
        <f t="shared" si="314"/>
        <v>45145</v>
      </c>
      <c r="DD356" s="2">
        <f t="shared" si="315"/>
        <v>1.4091242254474735E-3</v>
      </c>
      <c r="DE356" s="2">
        <f t="shared" si="316"/>
        <v>-1.1076271094996263E-3</v>
      </c>
      <c r="DF356" s="2" t="e">
        <f>NA()</f>
        <v>#N/A</v>
      </c>
      <c r="DG356" s="2">
        <f t="shared" si="317"/>
        <v>-5.2372045500372316E-4</v>
      </c>
      <c r="DH356" s="69"/>
      <c r="DI356" s="3">
        <f t="shared" si="328"/>
        <v>45145</v>
      </c>
      <c r="DJ356" s="2">
        <f t="shared" si="329"/>
        <v>3.9266738824711427E-2</v>
      </c>
      <c r="DK356" s="2">
        <f t="shared" si="330"/>
        <v>2.8338632189065315E-2</v>
      </c>
      <c r="DL356" s="2" t="e">
        <f>NA()</f>
        <v>#N/A</v>
      </c>
      <c r="DM356" s="2">
        <f t="shared" si="331"/>
        <v>1.4775824658206618E-2</v>
      </c>
      <c r="DO356" s="2">
        <f t="shared" si="325"/>
        <v>1.4551405863474205E-2</v>
      </c>
      <c r="DP356" s="72">
        <f t="shared" si="326"/>
        <v>-5.2372045500372316E-4</v>
      </c>
      <c r="DQ356" s="72">
        <v>1.0999999999999999E-2</v>
      </c>
      <c r="DR356" s="72">
        <f t="shared" si="327"/>
        <v>-3.9590160972016974E-4</v>
      </c>
      <c r="DS356" s="2" cm="1">
        <f t="array" ref="DS356">PRODUCT($DR$68:DR356+1)-1</f>
        <v>1.4517984615633139E-2</v>
      </c>
      <c r="DT356" s="2" cm="1">
        <f t="array" ref="DT356">PRODUCT($DP$68:DP356+1)-1</f>
        <v>1.7464615995385291E-2</v>
      </c>
      <c r="DU356" s="72">
        <f>DS356-MAX($DS$68:DS356)</f>
        <v>-4.0540371915129825E-3</v>
      </c>
    </row>
    <row r="357" spans="78:125" x14ac:dyDescent="0.3">
      <c r="BZ357" s="2"/>
      <c r="CC357" s="3">
        <v>45146</v>
      </c>
      <c r="CD357" s="2">
        <v>-2.24505275249531E-3</v>
      </c>
      <c r="CE357" s="2">
        <v>-6.40655391595479E-3</v>
      </c>
      <c r="CF357" s="2" t="e">
        <f>NA()</f>
        <v>#N/A</v>
      </c>
      <c r="CG357" s="2">
        <v>-3.9300112304884701E-3</v>
      </c>
      <c r="CH357" s="2">
        <v>-4.0122019944625054E-3</v>
      </c>
      <c r="CJ357" s="9">
        <f t="shared" si="308"/>
        <v>45146</v>
      </c>
      <c r="CK357" s="2">
        <f t="array" ref="CK357">PRODUCT(CD$2:CD357+1)-1</f>
        <v>0.10487065984215027</v>
      </c>
      <c r="CL357" s="2">
        <f t="array" ref="CL357">PRODUCT(CE$2:CE357+1)-1</f>
        <v>0.10408974860986508</v>
      </c>
      <c r="CM357" s="2"/>
      <c r="CN357" s="2">
        <f t="array" ref="CN357">PRODUCT(CG$2:CG357+1)-1</f>
        <v>1.8745300199056958E-2</v>
      </c>
      <c r="CO357" s="2">
        <f t="array" ref="CO357">PRODUCT(CH$2:CH357+1)-1</f>
        <v>-7.5166900969895201E-3</v>
      </c>
      <c r="CQ357" s="9">
        <f t="shared" si="309"/>
        <v>45146</v>
      </c>
      <c r="CR357" s="72">
        <f t="shared" si="310"/>
        <v>0.11238734993913979</v>
      </c>
      <c r="CS357" s="72">
        <f t="shared" si="311"/>
        <v>0.1116064387068546</v>
      </c>
      <c r="CT357" s="72"/>
      <c r="CU357" s="72">
        <f t="shared" si="312"/>
        <v>2.6261990296046478E-2</v>
      </c>
      <c r="CV357" s="72"/>
      <c r="CW357" s="3">
        <f t="shared" si="313"/>
        <v>45146</v>
      </c>
      <c r="CX357" s="75">
        <f t="shared" si="322"/>
        <v>101.5071510708941</v>
      </c>
      <c r="CY357" s="75">
        <f t="shared" si="323"/>
        <v>98.811666319082974</v>
      </c>
      <c r="CZ357" s="75">
        <f t="shared" si="324"/>
        <v>102.72790132200267</v>
      </c>
      <c r="DA357" s="72">
        <f>(CZ357/MAX($CZ$2:CZ357))-1</f>
        <v>-5.482486539460929E-3</v>
      </c>
      <c r="DC357" s="3">
        <f t="shared" si="314"/>
        <v>45146</v>
      </c>
      <c r="DD357" s="2">
        <f t="shared" si="315"/>
        <v>1.7671492419671954E-3</v>
      </c>
      <c r="DE357" s="2">
        <f t="shared" si="316"/>
        <v>-2.3943519214922847E-3</v>
      </c>
      <c r="DF357" s="2" t="e">
        <f>NA()</f>
        <v>#N/A</v>
      </c>
      <c r="DG357" s="2">
        <f t="shared" si="317"/>
        <v>8.219076397403529E-5</v>
      </c>
      <c r="DH357" s="69"/>
      <c r="DI357" s="3">
        <f t="shared" si="328"/>
        <v>45146</v>
      </c>
      <c r="DJ357" s="2">
        <f t="shared" si="329"/>
        <v>3.7299383094393568E-2</v>
      </c>
      <c r="DK357" s="2">
        <f t="shared" si="330"/>
        <v>2.9011096452468705E-2</v>
      </c>
      <c r="DL357" s="2" t="e">
        <f>NA()</f>
        <v>#N/A</v>
      </c>
      <c r="DM357" s="2">
        <f t="shared" si="331"/>
        <v>1.4161765286453111E-2</v>
      </c>
      <c r="DO357" s="2">
        <f t="shared" si="325"/>
        <v>1.4537677829114914E-2</v>
      </c>
      <c r="DP357" s="72">
        <f t="shared" si="326"/>
        <v>8.219076397403529E-5</v>
      </c>
      <c r="DQ357" s="72">
        <v>1.0999999999999999E-2</v>
      </c>
      <c r="DR357" s="72">
        <f t="shared" si="327"/>
        <v>6.2190015100192349E-5</v>
      </c>
      <c r="DS357" s="2" cm="1">
        <f t="array" ref="DS357">PRODUCT($DR$68:DR357+1)-1</f>
        <v>1.4581077504415729E-2</v>
      </c>
      <c r="DT357" s="2" cm="1">
        <f t="array" ref="DT357">PRODUCT($DP$68:DP357+1)-1</f>
        <v>1.7548242189490582E-2</v>
      </c>
      <c r="DU357" s="72">
        <f>DS357-MAX($DS$68:DS357)</f>
        <v>-3.9909443027303926E-3</v>
      </c>
    </row>
    <row r="358" spans="78:125" x14ac:dyDescent="0.3">
      <c r="BZ358" s="2"/>
      <c r="CC358" s="3">
        <v>45147</v>
      </c>
      <c r="CD358" s="2">
        <v>-2.1227213731150902E-3</v>
      </c>
      <c r="CE358" s="2">
        <v>-6.7930820489781095E-4</v>
      </c>
      <c r="CF358" s="2" t="e">
        <f>NA()</f>
        <v>#N/A</v>
      </c>
      <c r="CG358" s="2">
        <v>-1.4346726041502668E-3</v>
      </c>
      <c r="CH358" s="2">
        <v>-1.0516799202937577E-3</v>
      </c>
      <c r="CJ358" s="9">
        <f t="shared" si="308"/>
        <v>45147</v>
      </c>
      <c r="CK358" s="2">
        <f t="array" ref="CK358">PRODUCT(CD$2:CD358+1)-1</f>
        <v>0.10252532727797559</v>
      </c>
      <c r="CL358" s="2">
        <f t="array" ref="CL358">PRODUCT(CE$2:CE358+1)-1</f>
        <v>0.10333973138469088</v>
      </c>
      <c r="CM358" s="2"/>
      <c r="CN358" s="2">
        <f t="array" ref="CN358">PRODUCT(CG$2:CG358+1)-1</f>
        <v>1.7283734226254399E-2</v>
      </c>
      <c r="CO358" s="2">
        <f t="array" ref="CO358">PRODUCT(CH$2:CH358+1)-1</f>
        <v>-8.5604648652412019E-3</v>
      </c>
      <c r="CQ358" s="9">
        <f t="shared" si="309"/>
        <v>45147</v>
      </c>
      <c r="CR358" s="72">
        <f t="shared" si="310"/>
        <v>0.11108579214321679</v>
      </c>
      <c r="CS358" s="72">
        <f t="shared" si="311"/>
        <v>0.11190019624993208</v>
      </c>
      <c r="CT358" s="72"/>
      <c r="CU358" s="72">
        <f t="shared" si="312"/>
        <v>2.5844199091495601E-2</v>
      </c>
      <c r="CV358" s="72"/>
      <c r="CW358" s="3">
        <f t="shared" si="313"/>
        <v>45147</v>
      </c>
      <c r="CX358" s="75">
        <f t="shared" si="322"/>
        <v>101.36152154212733</v>
      </c>
      <c r="CY358" s="75">
        <f t="shared" si="323"/>
        <v>98.707748073724431</v>
      </c>
      <c r="CZ358" s="75">
        <f t="shared" si="324"/>
        <v>102.68851586647567</v>
      </c>
      <c r="DA358" s="72">
        <f>(CZ358/MAX($CZ$2:CZ358))-1</f>
        <v>-5.8637804702542651E-3</v>
      </c>
      <c r="DC358" s="3">
        <f t="shared" si="314"/>
        <v>45147</v>
      </c>
      <c r="DD358" s="2">
        <f t="shared" si="315"/>
        <v>-1.0710414528213325E-3</v>
      </c>
      <c r="DE358" s="2">
        <f t="shared" si="316"/>
        <v>3.7237171539594672E-4</v>
      </c>
      <c r="DF358" s="2" t="e">
        <f>NA()</f>
        <v>#N/A</v>
      </c>
      <c r="DG358" s="2">
        <f t="shared" si="317"/>
        <v>-3.8299268385650915E-4</v>
      </c>
      <c r="DH358" s="69"/>
      <c r="DI358" s="3">
        <f t="shared" si="328"/>
        <v>45147</v>
      </c>
      <c r="DJ358" s="2">
        <f t="shared" si="329"/>
        <v>3.7272516090133961E-2</v>
      </c>
      <c r="DK358" s="2">
        <f t="shared" si="330"/>
        <v>2.7972988427583573E-2</v>
      </c>
      <c r="DL358" s="2" t="e">
        <f>NA()</f>
        <v>#N/A</v>
      </c>
      <c r="DM358" s="2">
        <f t="shared" si="331"/>
        <v>1.4159657043509568E-2</v>
      </c>
      <c r="DO358" s="2">
        <f t="shared" si="325"/>
        <v>1.4546409212834862E-2</v>
      </c>
      <c r="DP358" s="72">
        <f t="shared" si="326"/>
        <v>-3.8299268385650915E-4</v>
      </c>
      <c r="DQ358" s="72">
        <v>1.0999999999999999E-2</v>
      </c>
      <c r="DR358" s="72">
        <f t="shared" si="327"/>
        <v>-2.8961920847822553E-4</v>
      </c>
      <c r="DS358" s="2" cm="1">
        <f t="array" ref="DS358">PRODUCT($DR$68:DR358+1)-1</f>
        <v>1.4287235335811888E-2</v>
      </c>
      <c r="DT358" s="2" cm="1">
        <f t="array" ref="DT358">PRODUCT($DP$68:DP358+1)-1</f>
        <v>1.7158528657260863E-2</v>
      </c>
      <c r="DU358" s="72">
        <f>DS358-MAX($DS$68:DS358)</f>
        <v>-4.2847864713342343E-3</v>
      </c>
    </row>
    <row r="359" spans="78:125" x14ac:dyDescent="0.3">
      <c r="BZ359" s="2"/>
      <c r="CC359" s="3">
        <v>45148</v>
      </c>
      <c r="CD359" s="2">
        <v>3.09719564022015E-3</v>
      </c>
      <c r="CE359" s="2">
        <v>1.0837835662582699E-3</v>
      </c>
      <c r="CF359" s="2" t="e">
        <f>NA()</f>
        <v>#N/A</v>
      </c>
      <c r="CG359" s="2">
        <v>1.9352712857592038E-3</v>
      </c>
      <c r="CH359" s="2">
        <v>1.3113664068560293E-3</v>
      </c>
      <c r="CJ359" s="9">
        <f t="shared" si="308"/>
        <v>45148</v>
      </c>
      <c r="CK359" s="2">
        <f t="array" ref="CK359">PRODUCT(CD$2:CD359+1)-1</f>
        <v>0.10594006391485333</v>
      </c>
      <c r="CL359" s="2">
        <f t="array" ref="CL359">PRODUCT(CE$2:CE359+1)-1</f>
        <v>0.10453551285356544</v>
      </c>
      <c r="CM359" s="2"/>
      <c r="CN359" s="2">
        <f t="array" ref="CN359">PRODUCT(CG$2:CG359+1)-1</f>
        <v>1.9252454226572402E-2</v>
      </c>
      <c r="CO359" s="2">
        <f t="array" ref="CO359">PRODUCT(CH$2:CH359+1)-1</f>
        <v>-7.2603243644364657E-3</v>
      </c>
      <c r="CQ359" s="9">
        <f t="shared" si="309"/>
        <v>45148</v>
      </c>
      <c r="CR359" s="72">
        <f t="shared" si="310"/>
        <v>0.1132003882792898</v>
      </c>
      <c r="CS359" s="72">
        <f t="shared" si="311"/>
        <v>0.1117958372180019</v>
      </c>
      <c r="CT359" s="72"/>
      <c r="CU359" s="72">
        <f t="shared" si="312"/>
        <v>2.6512778591008868E-2</v>
      </c>
      <c r="CV359" s="72"/>
      <c r="CW359" s="3">
        <f t="shared" si="313"/>
        <v>45148</v>
      </c>
      <c r="CX359" s="75">
        <f t="shared" si="322"/>
        <v>101.55768358424868</v>
      </c>
      <c r="CY359" s="75">
        <f t="shared" si="323"/>
        <v>98.837190098644726</v>
      </c>
      <c r="CZ359" s="75">
        <f t="shared" si="324"/>
        <v>102.75249982611683</v>
      </c>
      <c r="DA359" s="72">
        <f>(CZ359/MAX($CZ$2:CZ359))-1</f>
        <v>-5.2443463377080946E-3</v>
      </c>
      <c r="DC359" s="3">
        <f t="shared" si="314"/>
        <v>45148</v>
      </c>
      <c r="DD359" s="2">
        <f t="shared" si="315"/>
        <v>1.7858292333641206E-3</v>
      </c>
      <c r="DE359" s="2">
        <f t="shared" si="316"/>
        <v>-2.2758284059775941E-4</v>
      </c>
      <c r="DF359" s="2" t="e">
        <f>NA()</f>
        <v>#N/A</v>
      </c>
      <c r="DG359" s="2">
        <f t="shared" si="317"/>
        <v>6.2390487890317441E-4</v>
      </c>
      <c r="DH359" s="69"/>
      <c r="DI359" s="3">
        <f t="shared" si="328"/>
        <v>45148</v>
      </c>
      <c r="DJ359" s="2">
        <f t="shared" si="329"/>
        <v>3.5025592912681917E-2</v>
      </c>
      <c r="DK359" s="2">
        <f t="shared" si="330"/>
        <v>2.7744278631624934E-2</v>
      </c>
      <c r="DL359" s="2" t="e">
        <f>NA()</f>
        <v>#N/A</v>
      </c>
      <c r="DM359" s="2">
        <f t="shared" si="331"/>
        <v>1.3853209264078792E-2</v>
      </c>
      <c r="DO359" s="2">
        <f t="shared" si="325"/>
        <v>1.4446186836143972E-2</v>
      </c>
      <c r="DP359" s="72">
        <f t="shared" si="326"/>
        <v>6.2390487890317441E-4</v>
      </c>
      <c r="DQ359" s="72">
        <v>1.0999999999999999E-2</v>
      </c>
      <c r="DR359" s="72">
        <f t="shared" si="327"/>
        <v>4.7507025527068449E-4</v>
      </c>
      <c r="DS359" s="2" cm="1">
        <f t="array" ref="DS359">PRODUCT($DR$68:DR359+1)-1</f>
        <v>1.4769093031620661E-2</v>
      </c>
      <c r="DT359" s="2" cm="1">
        <f t="array" ref="DT359">PRODUCT($DP$68:DP359+1)-1</f>
        <v>1.779313882590805E-2</v>
      </c>
      <c r="DU359" s="72">
        <f>DS359-MAX($DS$68:DS359)</f>
        <v>-3.8029287755254604E-3</v>
      </c>
    </row>
    <row r="360" spans="78:125" x14ac:dyDescent="0.3">
      <c r="BZ360" s="2"/>
      <c r="CC360" s="3">
        <v>45149</v>
      </c>
      <c r="CD360" s="2">
        <v>-2.96856044106786E-3</v>
      </c>
      <c r="CE360" s="2">
        <v>-2.4268769116473398E-3</v>
      </c>
      <c r="CF360" s="2" t="e">
        <f>NA()</f>
        <v>#N/A</v>
      </c>
      <c r="CG360" s="2">
        <v>-3.4647312878478046E-3</v>
      </c>
      <c r="CH360" s="2">
        <v>-2.9144301182373322E-3</v>
      </c>
      <c r="CJ360" s="9">
        <f t="shared" si="308"/>
        <v>45149</v>
      </c>
      <c r="CK360" s="2">
        <f t="array" ref="CK360">PRODUCT(CD$2:CD360+1)-1</f>
        <v>0.10265701399092375</v>
      </c>
      <c r="CL360" s="2">
        <f t="array" ref="CL360">PRODUCT(CE$2:CE360+1)-1</f>
        <v>0.10185494111932658</v>
      </c>
      <c r="CM360" s="2"/>
      <c r="CN360" s="2">
        <f t="array" ref="CN360">PRODUCT(CG$2:CG360+1)-1</f>
        <v>1.5721018358197947E-2</v>
      </c>
      <c r="CO360" s="2">
        <f t="array" ref="CO360">PRODUCT(CH$2:CH360+1)-1</f>
        <v>-1.0153594774677921E-2</v>
      </c>
      <c r="CQ360" s="9">
        <f t="shared" si="309"/>
        <v>45149</v>
      </c>
      <c r="CR360" s="72">
        <f t="shared" si="310"/>
        <v>0.11281060876560167</v>
      </c>
      <c r="CS360" s="72">
        <f t="shared" si="311"/>
        <v>0.1120085358940045</v>
      </c>
      <c r="CT360" s="72"/>
      <c r="CU360" s="72">
        <f t="shared" si="312"/>
        <v>2.5874613132875868E-2</v>
      </c>
      <c r="CV360" s="72"/>
      <c r="CW360" s="3">
        <f t="shared" si="313"/>
        <v>45149</v>
      </c>
      <c r="CX360" s="75">
        <f t="shared" si="322"/>
        <v>101.20581350041299</v>
      </c>
      <c r="CY360" s="75">
        <f t="shared" si="323"/>
        <v>98.549136015019286</v>
      </c>
      <c r="CZ360" s="75">
        <f t="shared" si="324"/>
        <v>102.69578972766315</v>
      </c>
      <c r="DA360" s="72">
        <f>(CZ360/MAX($CZ$2:CZ360))-1</f>
        <v>-5.7933616040227731E-3</v>
      </c>
      <c r="DC360" s="3">
        <f t="shared" si="314"/>
        <v>45149</v>
      </c>
      <c r="DD360" s="2">
        <f t="shared" si="315"/>
        <v>-5.4130322830527825E-5</v>
      </c>
      <c r="DE360" s="2">
        <f t="shared" si="316"/>
        <v>4.8755320658999245E-4</v>
      </c>
      <c r="DF360" s="2" t="e">
        <f>NA()</f>
        <v>#N/A</v>
      </c>
      <c r="DG360" s="2">
        <f t="shared" si="317"/>
        <v>-5.5030116961047237E-4</v>
      </c>
      <c r="DH360" s="69"/>
      <c r="DI360" s="3">
        <f t="shared" si="328"/>
        <v>45149</v>
      </c>
      <c r="DJ360" s="2">
        <f t="shared" si="329"/>
        <v>3.1585082091807819E-2</v>
      </c>
      <c r="DK360" s="2">
        <f t="shared" si="330"/>
        <v>2.7460643952997365E-2</v>
      </c>
      <c r="DL360" s="2" t="e">
        <f>NA()</f>
        <v>#N/A</v>
      </c>
      <c r="DM360" s="2">
        <f t="shared" si="331"/>
        <v>1.3895727888395623E-2</v>
      </c>
      <c r="DO360" s="2">
        <f t="shared" si="325"/>
        <v>1.4488732189664053E-2</v>
      </c>
      <c r="DP360" s="72">
        <f t="shared" si="326"/>
        <v>-5.5030116961047237E-4</v>
      </c>
      <c r="DQ360" s="72">
        <v>1.0999999999999999E-2</v>
      </c>
      <c r="DR360" s="72">
        <f t="shared" si="327"/>
        <v>-4.1779451690283144E-4</v>
      </c>
      <c r="DS360" s="2" cm="1">
        <f t="array" ref="DS360">PRODUCT($DR$68:DR360+1)-1</f>
        <v>1.4345128068629531E-2</v>
      </c>
      <c r="DT360" s="2" cm="1">
        <f t="array" ref="DT360">PRODUCT($DP$68:DP360+1)-1</f>
        <v>1.7233046071190694E-2</v>
      </c>
      <c r="DU360" s="72">
        <f>DS360-MAX($DS$68:DS360)</f>
        <v>-4.2268937385165906E-3</v>
      </c>
    </row>
    <row r="361" spans="78:125" x14ac:dyDescent="0.3">
      <c r="BZ361" s="2"/>
      <c r="CC361" s="3">
        <v>45152</v>
      </c>
      <c r="CD361" s="2">
        <v>-1.4718636400303799E-3</v>
      </c>
      <c r="CE361" s="2">
        <v>-1.8641677918224101E-3</v>
      </c>
      <c r="CF361" s="2" t="e">
        <f>NA()</f>
        <v>#N/A</v>
      </c>
      <c r="CG361" s="2">
        <v>-1.1248344783071117E-3</v>
      </c>
      <c r="CH361" s="2">
        <v>-2.2507939444393887E-3</v>
      </c>
      <c r="CJ361" s="9">
        <f t="shared" si="308"/>
        <v>45152</v>
      </c>
      <c r="CK361" s="2">
        <f t="array" ref="CK361">PRODUCT(CD$2:CD361+1)-1</f>
        <v>0.10103405322460612</v>
      </c>
      <c r="CL361" s="2">
        <f t="array" ref="CL361">PRODUCT(CE$2:CE361+1)-1</f>
        <v>9.9800898626831502E-2</v>
      </c>
      <c r="CM361" s="2"/>
      <c r="CN361" s="2">
        <f t="array" ref="CN361">PRODUCT(CG$2:CG361+1)-1</f>
        <v>1.4578500336407396E-2</v>
      </c>
      <c r="CO361" s="2">
        <f t="array" ref="CO361">PRODUCT(CH$2:CH361+1)-1</f>
        <v>-1.238153506948414E-2</v>
      </c>
      <c r="CQ361" s="9">
        <f t="shared" si="309"/>
        <v>45152</v>
      </c>
      <c r="CR361" s="72">
        <f t="shared" si="310"/>
        <v>0.11341558829409026</v>
      </c>
      <c r="CS361" s="72">
        <f t="shared" si="311"/>
        <v>0.11218243369631564</v>
      </c>
      <c r="CT361" s="72"/>
      <c r="CU361" s="72">
        <f t="shared" si="312"/>
        <v>2.6960035405891536E-2</v>
      </c>
      <c r="CV361" s="72"/>
      <c r="CW361" s="3">
        <f t="shared" si="313"/>
        <v>45152</v>
      </c>
      <c r="CX361" s="75">
        <f t="shared" si="322"/>
        <v>101.0919737119826</v>
      </c>
      <c r="CY361" s="75">
        <f t="shared" si="323"/>
        <v>98.327322216446944</v>
      </c>
      <c r="CZ361" s="75">
        <f t="shared" si="324"/>
        <v>102.8116818735792</v>
      </c>
      <c r="DA361" s="72">
        <f>(CZ361/MAX($CZ$2:CZ361))-1</f>
        <v>-4.6713999236730475E-3</v>
      </c>
      <c r="DC361" s="3">
        <f t="shared" si="314"/>
        <v>45152</v>
      </c>
      <c r="DD361" s="2">
        <f t="shared" si="315"/>
        <v>7.7893030440900879E-4</v>
      </c>
      <c r="DE361" s="2">
        <f t="shared" si="316"/>
        <v>3.8662615261697867E-4</v>
      </c>
      <c r="DF361" s="2" t="e">
        <f>NA()</f>
        <v>#N/A</v>
      </c>
      <c r="DG361" s="2">
        <f t="shared" si="317"/>
        <v>1.125959466132277E-3</v>
      </c>
      <c r="DH361" s="69"/>
      <c r="DI361" s="3">
        <f t="shared" si="328"/>
        <v>45152</v>
      </c>
      <c r="DJ361" s="2">
        <f t="shared" si="329"/>
        <v>3.1615630977253666E-2</v>
      </c>
      <c r="DK361" s="2">
        <f t="shared" si="330"/>
        <v>2.6352494730253407E-2</v>
      </c>
      <c r="DL361" s="2" t="e">
        <f>NA()</f>
        <v>#N/A</v>
      </c>
      <c r="DM361" s="2">
        <f t="shared" si="331"/>
        <v>1.4352618340421326E-2</v>
      </c>
      <c r="DO361" s="2">
        <f t="shared" si="325"/>
        <v>1.4569846507542759E-2</v>
      </c>
      <c r="DP361" s="72">
        <f t="shared" si="326"/>
        <v>1.125959466132277E-3</v>
      </c>
      <c r="DQ361" s="72">
        <v>1.0999999999999999E-2</v>
      </c>
      <c r="DR361" s="72">
        <f t="shared" si="327"/>
        <v>8.5008130463440975E-4</v>
      </c>
      <c r="DS361" s="2" cm="1">
        <f t="array" ref="DS361">PRODUCT($DR$68:DR361+1)-1</f>
        <v>1.5207403898447547E-2</v>
      </c>
      <c r="DT361" s="2" cm="1">
        <f t="array" ref="DT361">PRODUCT($DP$68:DP361+1)-1</f>
        <v>1.8378409248677174E-2</v>
      </c>
      <c r="DU361" s="72">
        <f>DS361-MAX($DS$68:DS361)</f>
        <v>-3.364617908698575E-3</v>
      </c>
    </row>
    <row r="362" spans="78:125" x14ac:dyDescent="0.3">
      <c r="BZ362" s="2"/>
      <c r="CC362" s="3">
        <v>45153</v>
      </c>
      <c r="CD362" s="2">
        <v>-5.84723323627545E-3</v>
      </c>
      <c r="CE362" s="2">
        <v>-6.6268561322111496E-3</v>
      </c>
      <c r="CF362" s="2" t="e">
        <f>NA()</f>
        <v>#N/A</v>
      </c>
      <c r="CG362" s="2">
        <v>-7.1610205448310602E-3</v>
      </c>
      <c r="CH362" s="2">
        <v>-7.6266996291717293E-3</v>
      </c>
      <c r="CJ362" s="9">
        <f t="shared" si="308"/>
        <v>45153</v>
      </c>
      <c r="CK362" s="2">
        <f t="array" ref="CK362">PRODUCT(CD$2:CD362+1)-1</f>
        <v>9.4596050314320168E-2</v>
      </c>
      <c r="CL362" s="2">
        <f t="array" ref="CL362">PRODUCT(CE$2:CE362+1)-1</f>
        <v>9.2512676297554997E-2</v>
      </c>
      <c r="CM362" s="2"/>
      <c r="CN362" s="2">
        <f t="array" ref="CN362">PRODUCT(CG$2:CG362+1)-1</f>
        <v>7.3130828511545065E-3</v>
      </c>
      <c r="CO362" s="2">
        <f t="array" ref="CO362">PRODUCT(CH$2:CH362+1)-1</f>
        <v>-1.9913804449732897E-2</v>
      </c>
      <c r="CQ362" s="9">
        <f t="shared" si="309"/>
        <v>45153</v>
      </c>
      <c r="CR362" s="72">
        <f t="shared" si="310"/>
        <v>0.11450985476405307</v>
      </c>
      <c r="CS362" s="72">
        <f t="shared" si="311"/>
        <v>0.11242648074728789</v>
      </c>
      <c r="CT362" s="72"/>
      <c r="CU362" s="72">
        <f t="shared" si="312"/>
        <v>2.7226887300887403E-2</v>
      </c>
      <c r="CV362" s="72"/>
      <c r="CW362" s="3">
        <f t="shared" si="313"/>
        <v>45153</v>
      </c>
      <c r="CX362" s="75">
        <f t="shared" si="322"/>
        <v>100.36805201131358</v>
      </c>
      <c r="CY362" s="75">
        <f t="shared" si="323"/>
        <v>97.577409264561325</v>
      </c>
      <c r="CZ362" s="75">
        <f t="shared" si="324"/>
        <v>102.85992707511429</v>
      </c>
      <c r="DA362" s="72">
        <f>(CZ362/MAX($CZ$2:CZ362))-1</f>
        <v>-4.2043340413799868E-3</v>
      </c>
      <c r="DC362" s="3">
        <f t="shared" si="314"/>
        <v>45153</v>
      </c>
      <c r="DD362" s="2">
        <f t="shared" si="315"/>
        <v>1.7794663928962793E-3</v>
      </c>
      <c r="DE362" s="2">
        <f t="shared" si="316"/>
        <v>9.9984349696057972E-4</v>
      </c>
      <c r="DF362" s="2" t="e">
        <f>NA()</f>
        <v>#N/A</v>
      </c>
      <c r="DG362" s="2">
        <f t="shared" si="317"/>
        <v>4.6567908434066909E-4</v>
      </c>
      <c r="DH362" s="69"/>
      <c r="DI362" s="3">
        <f t="shared" si="328"/>
        <v>45153</v>
      </c>
      <c r="DJ362" s="2">
        <f t="shared" si="329"/>
        <v>3.1974180215925227E-2</v>
      </c>
      <c r="DK362" s="2">
        <f t="shared" si="330"/>
        <v>2.6453797842193424E-2</v>
      </c>
      <c r="DL362" s="2" t="e">
        <f>NA()</f>
        <v>#N/A</v>
      </c>
      <c r="DM362" s="2">
        <f t="shared" si="331"/>
        <v>1.4102514898351364E-2</v>
      </c>
      <c r="DO362" s="2">
        <f t="shared" si="325"/>
        <v>1.4590021611839855E-2</v>
      </c>
      <c r="DP362" s="72">
        <f t="shared" si="326"/>
        <v>4.6567908434066909E-4</v>
      </c>
      <c r="DQ362" s="72">
        <v>1.0999999999999999E-2</v>
      </c>
      <c r="DR362" s="72">
        <f t="shared" si="327"/>
        <v>3.5109406031245743E-4</v>
      </c>
      <c r="DS362" s="2" cm="1">
        <f t="array" ref="DS362">PRODUCT($DR$68:DR362+1)-1</f>
        <v>1.5563837187941409E-2</v>
      </c>
      <c r="DT362" s="2" cm="1">
        <f t="array" ref="DT362">PRODUCT($DP$68:DP362+1)-1</f>
        <v>1.8852646773808379E-2</v>
      </c>
      <c r="DU362" s="72">
        <f>DS362-MAX($DS$68:DS362)</f>
        <v>-3.0081846192047124E-3</v>
      </c>
    </row>
    <row r="363" spans="78:125" x14ac:dyDescent="0.3">
      <c r="BZ363" s="2"/>
      <c r="CC363" s="3">
        <v>45154</v>
      </c>
      <c r="CD363" s="2">
        <v>-9.1264187921911207E-3</v>
      </c>
      <c r="CE363" s="2">
        <v>-7.2941145221592195E-3</v>
      </c>
      <c r="CF363" s="2" t="e">
        <f>NA()</f>
        <v>#N/A</v>
      </c>
      <c r="CG363" s="2">
        <v>-7.4162068049173141E-3</v>
      </c>
      <c r="CH363" s="2">
        <v>-6.4895432407857667E-3</v>
      </c>
      <c r="CJ363" s="9">
        <f t="shared" si="308"/>
        <v>45154</v>
      </c>
      <c r="CK363" s="2">
        <f t="array" ref="CK363">PRODUCT(CD$2:CD363+1)-1</f>
        <v>8.460630835087346E-2</v>
      </c>
      <c r="CL363" s="2">
        <f t="array" ref="CL363">PRODUCT(CE$2:CE363+1)-1</f>
        <v>8.4543763719729936E-2</v>
      </c>
      <c r="CM363" s="2"/>
      <c r="CN363" s="2">
        <f t="array" ref="CN363">PRODUCT(CG$2:CG363+1)-1</f>
        <v>-1.5735928856841497E-4</v>
      </c>
      <c r="CO363" s="2">
        <f t="array" ref="CO363">PRODUCT(CH$2:CH363+1)-1</f>
        <v>-2.6274116195453612E-2</v>
      </c>
      <c r="CQ363" s="9">
        <f t="shared" si="309"/>
        <v>45154</v>
      </c>
      <c r="CR363" s="72">
        <f t="shared" si="310"/>
        <v>0.11088042454632707</v>
      </c>
      <c r="CS363" s="72">
        <f t="shared" si="311"/>
        <v>0.11081787991518355</v>
      </c>
      <c r="CT363" s="72"/>
      <c r="CU363" s="72">
        <f t="shared" si="312"/>
        <v>2.6116756906885197E-2</v>
      </c>
      <c r="CV363" s="72"/>
      <c r="CW363" s="3">
        <f t="shared" si="313"/>
        <v>45154</v>
      </c>
      <c r="CX363" s="75">
        <f t="shared" si="322"/>
        <v>99.623701780990984</v>
      </c>
      <c r="CY363" s="75">
        <f t="shared" si="323"/>
        <v>96.94417644781511</v>
      </c>
      <c r="CZ363" s="75">
        <f t="shared" si="324"/>
        <v>102.76398792723589</v>
      </c>
      <c r="DA363" s="72">
        <f>(CZ363/MAX($CZ$2:CZ363))-1</f>
        <v>-5.1331290577648625E-3</v>
      </c>
      <c r="DC363" s="3">
        <f t="shared" si="314"/>
        <v>45154</v>
      </c>
      <c r="DD363" s="2">
        <f t="shared" si="315"/>
        <v>-2.636875551405354E-3</v>
      </c>
      <c r="DE363" s="2">
        <f t="shared" si="316"/>
        <v>-8.0457128137345277E-4</v>
      </c>
      <c r="DF363" s="2" t="e">
        <f>NA()</f>
        <v>#N/A</v>
      </c>
      <c r="DG363" s="2">
        <f t="shared" si="317"/>
        <v>-9.2666356413154734E-4</v>
      </c>
      <c r="DH363" s="69"/>
      <c r="DI363" s="3">
        <f t="shared" si="328"/>
        <v>45154</v>
      </c>
      <c r="DJ363" s="2">
        <f t="shared" si="329"/>
        <v>3.0337814675231899E-2</v>
      </c>
      <c r="DK363" s="2">
        <f t="shared" si="330"/>
        <v>2.5505116124351454E-2</v>
      </c>
      <c r="DL363" s="2" t="e">
        <f>NA()</f>
        <v>#N/A</v>
      </c>
      <c r="DM363" s="2">
        <f t="shared" si="331"/>
        <v>1.3777359271085015E-2</v>
      </c>
      <c r="DO363" s="2">
        <f t="shared" si="325"/>
        <v>1.4673769351218339E-2</v>
      </c>
      <c r="DP363" s="72">
        <f t="shared" si="326"/>
        <v>-9.2666356413154734E-4</v>
      </c>
      <c r="DQ363" s="72">
        <v>1.0999999999999999E-2</v>
      </c>
      <c r="DR363" s="72">
        <f t="shared" si="327"/>
        <v>-6.946612667453906E-4</v>
      </c>
      <c r="DS363" s="2" cm="1">
        <f t="array" ref="DS363">PRODUCT($DR$68:DR363+1)-1</f>
        <v>1.4858364326339579E-2</v>
      </c>
      <c r="DT363" s="2" cm="1">
        <f t="array" ref="DT363">PRODUCT($DP$68:DP363+1)-1</f>
        <v>1.7908513148824134E-2</v>
      </c>
      <c r="DU363" s="72">
        <f>DS363-MAX($DS$68:DS363)</f>
        <v>-3.7136574808065426E-3</v>
      </c>
    </row>
    <row r="364" spans="78:125" x14ac:dyDescent="0.3">
      <c r="BZ364" s="2"/>
      <c r="CC364" s="3">
        <v>45155</v>
      </c>
      <c r="CD364" s="2">
        <v>-4.64556072354205E-3</v>
      </c>
      <c r="CE364" s="2">
        <v>-6.6337563070050197E-3</v>
      </c>
      <c r="CF364" s="2" t="e">
        <f>NA()</f>
        <v>#N/A</v>
      </c>
      <c r="CG364" s="2">
        <v>-6.5620288108682763E-3</v>
      </c>
      <c r="CH364" s="2">
        <v>-6.6071562899626679E-3</v>
      </c>
      <c r="CJ364" s="9">
        <f t="shared" si="308"/>
        <v>45155</v>
      </c>
      <c r="CK364" s="2">
        <f t="array" ref="CK364">PRODUCT(CD$2:CD364+1)-1</f>
        <v>7.9567703884292795E-2</v>
      </c>
      <c r="CL364" s="2">
        <f t="array" ref="CL364">PRODUCT(CE$2:CE364+1)-1</f>
        <v>7.7349164686931315E-2</v>
      </c>
      <c r="CM364" s="2"/>
      <c r="CN364" s="2">
        <f t="array" ref="CN364">PRODUCT(CG$2:CG364+1)-1</f>
        <v>-6.7183555032515052E-3</v>
      </c>
      <c r="CO364" s="2">
        <f t="array" ref="CO364">PRODUCT(CH$2:CH364+1)-1</f>
        <v>-3.2707675293332295E-2</v>
      </c>
      <c r="CQ364" s="9">
        <f t="shared" si="309"/>
        <v>45155</v>
      </c>
      <c r="CR364" s="72">
        <f t="shared" si="310"/>
        <v>0.11227537917762509</v>
      </c>
      <c r="CS364" s="72">
        <f t="shared" si="311"/>
        <v>0.11005683998026361</v>
      </c>
      <c r="CT364" s="72"/>
      <c r="CU364" s="72">
        <f t="shared" si="312"/>
        <v>2.5989319790080789E-2</v>
      </c>
      <c r="CV364" s="72"/>
      <c r="CW364" s="3">
        <f t="shared" si="313"/>
        <v>45155</v>
      </c>
      <c r="CX364" s="75">
        <f t="shared" si="322"/>
        <v>98.969968179658764</v>
      </c>
      <c r="CY364" s="75">
        <f t="shared" si="323"/>
        <v>96.303651122622682</v>
      </c>
      <c r="CZ364" s="75">
        <f t="shared" si="324"/>
        <v>102.76865625129943</v>
      </c>
      <c r="DA364" s="72">
        <f>(CZ364/MAX($CZ$2:CZ364))-1</f>
        <v>-5.0879346171118778E-3</v>
      </c>
      <c r="DC364" s="3">
        <f t="shared" si="314"/>
        <v>45155</v>
      </c>
      <c r="DD364" s="2">
        <f t="shared" si="315"/>
        <v>1.9615955664206179E-3</v>
      </c>
      <c r="DE364" s="2">
        <f t="shared" si="316"/>
        <v>-2.6600017042351792E-5</v>
      </c>
      <c r="DF364" s="2" t="e">
        <f>NA()</f>
        <v>#N/A</v>
      </c>
      <c r="DG364" s="2">
        <f t="shared" si="317"/>
        <v>4.5127479094391604E-5</v>
      </c>
      <c r="DH364" s="69"/>
      <c r="DI364" s="3">
        <f t="shared" si="328"/>
        <v>45155</v>
      </c>
      <c r="DJ364" s="2">
        <f t="shared" si="329"/>
        <v>3.0135805036470485E-2</v>
      </c>
      <c r="DK364" s="2">
        <f t="shared" si="330"/>
        <v>2.5489112147624757E-2</v>
      </c>
      <c r="DL364" s="2" t="e">
        <f>NA()</f>
        <v>#N/A</v>
      </c>
      <c r="DM364" s="2">
        <f t="shared" si="331"/>
        <v>1.3774856935442963E-2</v>
      </c>
      <c r="DO364" s="2">
        <f t="shared" si="325"/>
        <v>1.4366960144942332E-2</v>
      </c>
      <c r="DP364" s="72">
        <f t="shared" si="326"/>
        <v>4.5127479094391604E-5</v>
      </c>
      <c r="DQ364" s="72">
        <v>1.0999999999999999E-2</v>
      </c>
      <c r="DR364" s="72">
        <f t="shared" si="327"/>
        <v>3.455165637200284E-5</v>
      </c>
      <c r="DS364" s="2" cm="1">
        <f t="array" ref="DS364">PRODUCT($DR$68:DR364+1)-1</f>
        <v>1.4893429363810107E-2</v>
      </c>
      <c r="DT364" s="2" cm="1">
        <f t="array" ref="DT364">PRODUCT($DP$68:DP364+1)-1</f>
        <v>1.7954448793971345E-2</v>
      </c>
      <c r="DU364" s="72">
        <f>DS364-MAX($DS$68:DS364)</f>
        <v>-3.6785924433360151E-3</v>
      </c>
    </row>
    <row r="365" spans="78:125" x14ac:dyDescent="0.3">
      <c r="BZ365" s="2"/>
      <c r="CC365" s="3">
        <v>45156</v>
      </c>
      <c r="CD365" s="2">
        <v>-2.3912067201784502E-3</v>
      </c>
      <c r="CE365" s="2">
        <v>-5.5071508156330192E-3</v>
      </c>
      <c r="CF365" s="2" t="e">
        <f>NA()</f>
        <v>#N/A</v>
      </c>
      <c r="CG365" s="2">
        <v>-2.6340122622826997E-3</v>
      </c>
      <c r="CH365" s="2">
        <v>-3.0478955007258168E-3</v>
      </c>
      <c r="CJ365" s="9">
        <f t="shared" si="308"/>
        <v>45156</v>
      </c>
      <c r="CK365" s="2">
        <f t="array" ref="CK365">PRODUCT(CD$2:CD365+1)-1</f>
        <v>7.6986234335877146E-2</v>
      </c>
      <c r="CL365" s="2">
        <f t="array" ref="CL365">PRODUCT(CE$2:CE365+1)-1</f>
        <v>7.1416040355904098E-2</v>
      </c>
      <c r="CM365" s="2"/>
      <c r="CN365" s="2">
        <f t="array" ref="CN365">PRODUCT(CG$2:CG365+1)-1</f>
        <v>-9.3346715347562004E-3</v>
      </c>
      <c r="CO365" s="2">
        <f t="array" ref="CO365">PRODUCT(CH$2:CH365+1)-1</f>
        <v>-3.5655881217692365E-2</v>
      </c>
      <c r="CQ365" s="9">
        <f t="shared" si="309"/>
        <v>45156</v>
      </c>
      <c r="CR365" s="72">
        <f t="shared" si="310"/>
        <v>0.11264211555356951</v>
      </c>
      <c r="CS365" s="72">
        <f t="shared" si="311"/>
        <v>0.10707192157359646</v>
      </c>
      <c r="CT365" s="72"/>
      <c r="CU365" s="72">
        <f t="shared" si="312"/>
        <v>2.6321209682936164E-2</v>
      </c>
      <c r="CV365" s="72"/>
      <c r="CW365" s="3">
        <f t="shared" si="313"/>
        <v>45156</v>
      </c>
      <c r="CX365" s="75">
        <f t="shared" si="322"/>
        <v>98.709280069875817</v>
      </c>
      <c r="CY365" s="75">
        <f t="shared" si="323"/>
        <v>96.010127657662565</v>
      </c>
      <c r="CZ365" s="75">
        <f t="shared" si="324"/>
        <v>102.8113205117667</v>
      </c>
      <c r="DA365" s="72">
        <f>(CZ365/MAX($CZ$2:CZ365))-1</f>
        <v>-4.6748982979862852E-3</v>
      </c>
      <c r="DC365" s="3">
        <f t="shared" si="314"/>
        <v>45156</v>
      </c>
      <c r="DD365" s="2">
        <f t="shared" si="315"/>
        <v>6.5668878054736665E-4</v>
      </c>
      <c r="DE365" s="2">
        <f t="shared" si="316"/>
        <v>-2.4592553149072023E-3</v>
      </c>
      <c r="DF365" s="2" t="e">
        <f>NA()</f>
        <v>#N/A</v>
      </c>
      <c r="DG365" s="2">
        <f t="shared" si="317"/>
        <v>4.1388323844311712E-4</v>
      </c>
      <c r="DH365" s="69"/>
      <c r="DI365" s="3">
        <f t="shared" si="328"/>
        <v>45156</v>
      </c>
      <c r="DJ365" s="2">
        <f t="shared" si="329"/>
        <v>2.865341584662829E-2</v>
      </c>
      <c r="DK365" s="2">
        <f t="shared" si="330"/>
        <v>2.6823568310745026E-2</v>
      </c>
      <c r="DL365" s="2" t="e">
        <f>NA()</f>
        <v>#N/A</v>
      </c>
      <c r="DM365" s="2">
        <f t="shared" si="331"/>
        <v>1.373283296602618E-2</v>
      </c>
      <c r="DO365" s="2">
        <f t="shared" si="325"/>
        <v>1.4321502248488861E-2</v>
      </c>
      <c r="DP365" s="72">
        <f t="shared" si="326"/>
        <v>4.1388323844311712E-4</v>
      </c>
      <c r="DQ365" s="72">
        <v>1.0999999999999999E-2</v>
      </c>
      <c r="DR365" s="72">
        <f t="shared" si="327"/>
        <v>3.178937197984708E-4</v>
      </c>
      <c r="DS365" s="2" cm="1">
        <f t="array" ref="DS365">PRODUCT($DR$68:DR365+1)-1</f>
        <v>1.5216057611269651E-2</v>
      </c>
      <c r="DT365" s="2" cm="1">
        <f t="array" ref="DT365">PRODUCT($DP$68:DP365+1)-1</f>
        <v>1.8375763077825624E-2</v>
      </c>
      <c r="DU365" s="72">
        <f>DS365-MAX($DS$68:DS365)</f>
        <v>-3.3559641958764708E-3</v>
      </c>
    </row>
    <row r="366" spans="78:125" x14ac:dyDescent="0.3">
      <c r="BZ366" s="2"/>
      <c r="CC366" s="3">
        <v>45159</v>
      </c>
      <c r="CD366" s="2">
        <v>1.6285597545178099E-3</v>
      </c>
      <c r="CE366" s="2">
        <v>3.95313056704927E-4</v>
      </c>
      <c r="CF366" s="2" t="e">
        <f>NA()</f>
        <v>#N/A</v>
      </c>
      <c r="CG366" s="2">
        <v>4.4715790603552043E-4</v>
      </c>
      <c r="CH366" s="2">
        <v>6.9625981884646748E-5</v>
      </c>
      <c r="CJ366" s="9">
        <f t="shared" si="308"/>
        <v>45159</v>
      </c>
      <c r="CK366" s="2">
        <f t="array" ref="CK366">PRODUCT(CD$2:CD366+1)-1</f>
        <v>7.8740170773286211E-2</v>
      </c>
      <c r="CL366" s="2">
        <f t="array" ref="CL366">PRODUCT(CE$2:CE366+1)-1</f>
        <v>7.1839585105819781E-2</v>
      </c>
      <c r="CM366" s="2"/>
      <c r="CN366" s="2">
        <f t="array" ref="CN366">PRODUCT(CG$2:CG366+1)-1</f>
        <v>-8.8916877008977657E-3</v>
      </c>
      <c r="CO366" s="2">
        <f t="array" ref="CO366">PRODUCT(CH$2:CH366+1)-1</f>
        <v>-3.5588737811547477E-2</v>
      </c>
      <c r="CQ366" s="9">
        <f t="shared" si="309"/>
        <v>45159</v>
      </c>
      <c r="CR366" s="72">
        <f t="shared" si="310"/>
        <v>0.11432890858483369</v>
      </c>
      <c r="CS366" s="72">
        <f t="shared" si="311"/>
        <v>0.10742832291736726</v>
      </c>
      <c r="CT366" s="72"/>
      <c r="CU366" s="72">
        <f t="shared" si="312"/>
        <v>2.6697050110649712E-2</v>
      </c>
      <c r="CV366" s="72"/>
      <c r="CW366" s="3">
        <f t="shared" si="313"/>
        <v>45159</v>
      </c>
      <c r="CX366" s="75">
        <f t="shared" si="322"/>
        <v>98.753418704858134</v>
      </c>
      <c r="CY366" s="75">
        <f t="shared" si="323"/>
        <v>96.016812457071595</v>
      </c>
      <c r="CZ366" s="75">
        <f t="shared" si="324"/>
        <v>102.85013236511058</v>
      </c>
      <c r="DA366" s="72">
        <f>(CZ366/MAX($CZ$2:CZ366))-1</f>
        <v>-4.2991574585100611E-3</v>
      </c>
      <c r="DC366" s="3">
        <f t="shared" si="314"/>
        <v>45159</v>
      </c>
      <c r="DD366" s="2">
        <f t="shared" si="315"/>
        <v>1.5589337726331632E-3</v>
      </c>
      <c r="DE366" s="2">
        <f t="shared" si="316"/>
        <v>3.2568707482028025E-4</v>
      </c>
      <c r="DF366" s="2" t="e">
        <f>NA()</f>
        <v>#N/A</v>
      </c>
      <c r="DG366" s="2">
        <f t="shared" si="317"/>
        <v>3.7753192415087368E-4</v>
      </c>
      <c r="DH366" s="69"/>
      <c r="DI366" s="3">
        <f t="shared" si="328"/>
        <v>45159</v>
      </c>
      <c r="DJ366" s="2">
        <f t="shared" si="329"/>
        <v>2.6677146965048939E-2</v>
      </c>
      <c r="DK366" s="2">
        <f t="shared" si="330"/>
        <v>2.5031202494913779E-2</v>
      </c>
      <c r="DL366" s="2" t="e">
        <f>NA()</f>
        <v>#N/A</v>
      </c>
      <c r="DM366" s="2">
        <f t="shared" si="331"/>
        <v>1.2227079014851356E-2</v>
      </c>
      <c r="DO366" s="2">
        <f t="shared" si="325"/>
        <v>1.3548007487505828E-2</v>
      </c>
      <c r="DP366" s="72">
        <f t="shared" si="326"/>
        <v>3.7753192415087368E-4</v>
      </c>
      <c r="DQ366" s="72">
        <v>1.0999999999999999E-2</v>
      </c>
      <c r="DR366" s="72">
        <f t="shared" si="327"/>
        <v>3.065285555451184E-4</v>
      </c>
      <c r="DS366" s="2" cm="1">
        <f t="array" ref="DS366">PRODUCT($DR$68:DR366+1)-1</f>
        <v>1.5527250322975306E-2</v>
      </c>
      <c r="DT366" s="2" cm="1">
        <f t="array" ref="DT366">PRODUCT($DP$68:DP366+1)-1</f>
        <v>1.8760232439168911E-2</v>
      </c>
      <c r="DU366" s="72">
        <f>DS366-MAX($DS$68:DS366)</f>
        <v>-3.0447714841708162E-3</v>
      </c>
    </row>
    <row r="367" spans="78:125" x14ac:dyDescent="0.3">
      <c r="BZ367" s="2"/>
      <c r="CC367" s="3">
        <v>45160</v>
      </c>
      <c r="CD367" s="2">
        <v>4.9044711486550003E-3</v>
      </c>
      <c r="CE367" s="2">
        <v>4.3569210742766505E-3</v>
      </c>
      <c r="CF367" s="2" t="e">
        <f>NA()</f>
        <v>#N/A</v>
      </c>
      <c r="CG367" s="2">
        <v>2.3187625045549068E-3</v>
      </c>
      <c r="CH367" s="2">
        <v>9.7469588222631742E-4</v>
      </c>
      <c r="CJ367" s="9">
        <f t="shared" si="308"/>
        <v>45160</v>
      </c>
      <c r="CK367" s="2">
        <f t="array" ref="CK367">PRODUCT(CD$2:CD367+1)-1</f>
        <v>8.4030820817738938E-2</v>
      </c>
      <c r="CL367" s="2">
        <f t="array" ref="CL367">PRODUCT(CE$2:CE367+1)-1</f>
        <v>7.6509505582411208E-2</v>
      </c>
      <c r="CM367" s="2"/>
      <c r="CN367" s="2">
        <f t="array" ref="CN367">PRODUCT(CG$2:CG367+1)-1</f>
        <v>-6.5935429083859853E-3</v>
      </c>
      <c r="CO367" s="2">
        <f t="array" ref="CO367">PRODUCT(CH$2:CH367+1)-1</f>
        <v>-3.4648730125519722E-2</v>
      </c>
      <c r="CQ367" s="9">
        <f t="shared" si="309"/>
        <v>45160</v>
      </c>
      <c r="CR367" s="72">
        <f t="shared" si="310"/>
        <v>0.11867955094325866</v>
      </c>
      <c r="CS367" s="72">
        <f t="shared" si="311"/>
        <v>0.11115823570793093</v>
      </c>
      <c r="CT367" s="72"/>
      <c r="CU367" s="72">
        <f t="shared" si="312"/>
        <v>2.8055187217133737E-2</v>
      </c>
      <c r="CV367" s="72"/>
      <c r="CW367" s="3">
        <f t="shared" si="313"/>
        <v>45160</v>
      </c>
      <c r="CX367" s="75">
        <f t="shared" si="322"/>
        <v>98.982404429347568</v>
      </c>
      <c r="CY367" s="75">
        <f t="shared" si="323"/>
        <v>96.110399648797994</v>
      </c>
      <c r="CZ367" s="75">
        <f t="shared" si="324"/>
        <v>102.98823518687293</v>
      </c>
      <c r="DA367" s="72">
        <f>(CZ367/MAX($CZ$2:CZ367))-1</f>
        <v>-2.9621723441110026E-3</v>
      </c>
      <c r="DC367" s="3">
        <f t="shared" si="314"/>
        <v>45160</v>
      </c>
      <c r="DD367" s="2">
        <f t="shared" si="315"/>
        <v>3.9297752664286829E-3</v>
      </c>
      <c r="DE367" s="2">
        <f t="shared" si="316"/>
        <v>3.3822251920503331E-3</v>
      </c>
      <c r="DF367" s="2" t="e">
        <f>NA()</f>
        <v>#N/A</v>
      </c>
      <c r="DG367" s="2">
        <f t="shared" si="317"/>
        <v>1.3440666223285894E-3</v>
      </c>
      <c r="DH367" s="69"/>
      <c r="DI367" s="3">
        <f t="shared" si="328"/>
        <v>45160</v>
      </c>
      <c r="DJ367" s="2">
        <f t="shared" si="329"/>
        <v>2.7655142375042942E-2</v>
      </c>
      <c r="DK367" s="2">
        <f t="shared" si="330"/>
        <v>2.7250703863825037E-2</v>
      </c>
      <c r="DL367" s="2" t="e">
        <f>NA()</f>
        <v>#N/A</v>
      </c>
      <c r="DM367" s="2">
        <f t="shared" si="331"/>
        <v>1.2764871330555804E-2</v>
      </c>
      <c r="DO367" s="2">
        <f t="shared" si="325"/>
        <v>1.3778817502266723E-2</v>
      </c>
      <c r="DP367" s="72">
        <f t="shared" si="326"/>
        <v>1.3440666223285894E-3</v>
      </c>
      <c r="DQ367" s="72">
        <v>1.0999999999999999E-2</v>
      </c>
      <c r="DR367" s="72">
        <f t="shared" si="327"/>
        <v>1.0730044753972739E-3</v>
      </c>
      <c r="DS367" s="2" cm="1">
        <f t="array" ref="DS367">PRODUCT($DR$68:DR367+1)-1</f>
        <v>1.6616915607459815E-2</v>
      </c>
      <c r="DT367" s="2" cm="1">
        <f t="array" ref="DT367">PRODUCT($DP$68:DP367+1)-1</f>
        <v>2.0129514063746079E-2</v>
      </c>
      <c r="DU367" s="72">
        <f>DS367-MAX($DS$68:DS367)</f>
        <v>-1.9551061996863073E-3</v>
      </c>
    </row>
    <row r="368" spans="78:125" x14ac:dyDescent="0.3">
      <c r="BZ368" s="2"/>
      <c r="CC368" s="3">
        <v>45161</v>
      </c>
      <c r="CD368" s="2">
        <v>5.5756914443929597E-3</v>
      </c>
      <c r="CE368" s="2">
        <v>4.5600176079927399E-3</v>
      </c>
      <c r="CF368" s="2" t="e">
        <f>NA()</f>
        <v>#N/A</v>
      </c>
      <c r="CG368" s="2">
        <v>6.3487330375489245E-3</v>
      </c>
      <c r="CH368" s="2">
        <v>5.6717588143051501E-3</v>
      </c>
      <c r="CJ368" s="9">
        <f t="shared" si="308"/>
        <v>45161</v>
      </c>
      <c r="CK368" s="2">
        <f t="array" ref="CK368">PRODUCT(CD$2:CD368+1)-1</f>
        <v>9.0075042190830734E-2</v>
      </c>
      <c r="CL368" s="2">
        <f t="array" ref="CL368">PRODUCT(CE$2:CE368+1)-1</f>
        <v>8.1418407883038668E-2</v>
      </c>
      <c r="CM368" s="2"/>
      <c r="CN368" s="2">
        <f t="array" ref="CN368">PRODUCT(CG$2:CG368+1)-1</f>
        <v>-2.8667051453401537E-4</v>
      </c>
      <c r="CO368" s="2">
        <f t="array" ref="CO368">PRODUCT(CH$2:CH368+1)-1</f>
        <v>-2.9173490551708481E-2</v>
      </c>
      <c r="CQ368" s="9">
        <f t="shared" si="309"/>
        <v>45161</v>
      </c>
      <c r="CR368" s="72">
        <f t="shared" si="310"/>
        <v>0.11924853274253921</v>
      </c>
      <c r="CS368" s="72">
        <f t="shared" si="311"/>
        <v>0.11059189843474715</v>
      </c>
      <c r="CT368" s="72"/>
      <c r="CU368" s="72">
        <f t="shared" si="312"/>
        <v>2.8886820037174465E-2</v>
      </c>
      <c r="CV368" s="72"/>
      <c r="CW368" s="3">
        <f t="shared" si="313"/>
        <v>45161</v>
      </c>
      <c r="CX368" s="75">
        <f t="shared" si="322"/>
        <v>99.610817290484192</v>
      </c>
      <c r="CY368" s="75">
        <f t="shared" si="323"/>
        <v>96.655514655152459</v>
      </c>
      <c r="CZ368" s="75">
        <f t="shared" si="324"/>
        <v>103.05756236038435</v>
      </c>
      <c r="DA368" s="72">
        <f>(CZ368/MAX($CZ$2:CZ368))-1</f>
        <v>-2.2910101055316767E-3</v>
      </c>
      <c r="DC368" s="3">
        <f t="shared" si="314"/>
        <v>45161</v>
      </c>
      <c r="DD368" s="2">
        <f t="shared" si="315"/>
        <v>-9.6067369912190316E-5</v>
      </c>
      <c r="DE368" s="2">
        <f t="shared" si="316"/>
        <v>-1.1117412063124102E-3</v>
      </c>
      <c r="DF368" s="2" t="e">
        <f>NA()</f>
        <v>#N/A</v>
      </c>
      <c r="DG368" s="2">
        <f t="shared" si="317"/>
        <v>6.7697422324377449E-4</v>
      </c>
      <c r="DH368" s="69"/>
      <c r="DI368" s="3">
        <f t="shared" si="328"/>
        <v>45161</v>
      </c>
      <c r="DJ368" s="2">
        <f t="shared" si="329"/>
        <v>2.7587941526751127E-2</v>
      </c>
      <c r="DK368" s="2">
        <f t="shared" si="330"/>
        <v>2.6891936622396594E-2</v>
      </c>
      <c r="DL368" s="2" t="e">
        <f>NA()</f>
        <v>#N/A</v>
      </c>
      <c r="DM368" s="2">
        <f t="shared" si="331"/>
        <v>1.2829511433955307E-2</v>
      </c>
      <c r="DO368" s="2">
        <f t="shared" si="325"/>
        <v>1.3642951960248098E-2</v>
      </c>
      <c r="DP368" s="72">
        <f t="shared" si="326"/>
        <v>6.7697422324377449E-4</v>
      </c>
      <c r="DQ368" s="72">
        <v>1.0999999999999999E-2</v>
      </c>
      <c r="DR368" s="72">
        <f t="shared" si="327"/>
        <v>5.4582882629648278E-4</v>
      </c>
      <c r="DS368" s="2" cm="1">
        <f t="array" ref="DS368">PRODUCT($DR$68:DR368+1)-1</f>
        <v>1.7171814425299026E-2</v>
      </c>
      <c r="DT368" s="2" cm="1">
        <f t="array" ref="DT368">PRODUCT($DP$68:DP368+1)-1</f>
        <v>2.0820115449137422E-2</v>
      </c>
      <c r="DU368" s="72">
        <f>DS368-MAX($DS$68:DS368)</f>
        <v>-1.4002073818470961E-3</v>
      </c>
    </row>
    <row r="369" spans="78:125" x14ac:dyDescent="0.3">
      <c r="BZ369" s="2"/>
      <c r="CC369" s="3">
        <v>45162</v>
      </c>
      <c r="CD369" s="2">
        <v>-2.3289336825476101E-3</v>
      </c>
      <c r="CE369" s="2">
        <v>-6.8641597557145299E-3</v>
      </c>
      <c r="CF369" s="2" t="e">
        <f>NA()</f>
        <v>#N/A</v>
      </c>
      <c r="CG369" s="2">
        <v>-4.5395329323616182E-3</v>
      </c>
      <c r="CH369" s="2">
        <v>-4.4891825789536988E-3</v>
      </c>
      <c r="CJ369" s="9">
        <f t="shared" si="308"/>
        <v>45162</v>
      </c>
      <c r="CK369" s="2">
        <f t="array" ref="CK369">PRODUCT(CD$2:CD369+1)-1</f>
        <v>8.7536329708568061E-2</v>
      </c>
      <c r="CL369" s="2">
        <f t="array" ref="CL369">PRODUCT(CE$2:CE369+1)-1</f>
        <v>7.3995379168559028E-2</v>
      </c>
      <c r="CM369" s="2"/>
      <c r="CN369" s="2">
        <f t="array" ref="CN369">PRODUCT(CG$2:CG369+1)-1</f>
        <v>-4.8249020966542044E-3</v>
      </c>
      <c r="CO369" s="2">
        <f t="array" ref="CO369">PRODUCT(CH$2:CH369+1)-1</f>
        <v>-3.3531708005110183E-2</v>
      </c>
      <c r="CQ369" s="9">
        <f t="shared" si="309"/>
        <v>45162</v>
      </c>
      <c r="CR369" s="72">
        <f t="shared" si="310"/>
        <v>0.12106803771367824</v>
      </c>
      <c r="CS369" s="72">
        <f t="shared" si="311"/>
        <v>0.10752708717366921</v>
      </c>
      <c r="CT369" s="72"/>
      <c r="CU369" s="72">
        <f t="shared" si="312"/>
        <v>2.8706805908455979E-2</v>
      </c>
      <c r="CV369" s="72"/>
      <c r="CW369" s="3">
        <f t="shared" si="313"/>
        <v>45162</v>
      </c>
      <c r="CX369" s="75">
        <f t="shared" si="322"/>
        <v>99.158630704974584</v>
      </c>
      <c r="CY369" s="75">
        <f t="shared" si="323"/>
        <v>96.221610402602749</v>
      </c>
      <c r="CZ369" s="75">
        <f t="shared" si="324"/>
        <v>103.05234997635458</v>
      </c>
      <c r="DA369" s="72">
        <f>(CZ369/MAX($CZ$2:CZ369))-1</f>
        <v>-2.3414716367980981E-3</v>
      </c>
      <c r="DC369" s="3">
        <f t="shared" si="314"/>
        <v>45162</v>
      </c>
      <c r="DD369" s="2">
        <f t="shared" si="315"/>
        <v>2.1602488964060887E-3</v>
      </c>
      <c r="DE369" s="2">
        <f t="shared" si="316"/>
        <v>-2.3749771767608311E-3</v>
      </c>
      <c r="DF369" s="2" t="e">
        <f>NA()</f>
        <v>#N/A</v>
      </c>
      <c r="DG369" s="2">
        <f t="shared" si="317"/>
        <v>-5.035035340791947E-5</v>
      </c>
      <c r="DH369" s="69"/>
      <c r="DI369" s="3">
        <f t="shared" si="328"/>
        <v>45162</v>
      </c>
      <c r="DJ369" s="2">
        <f t="shared" si="329"/>
        <v>2.7256997209546184E-2</v>
      </c>
      <c r="DK369" s="2">
        <f t="shared" si="330"/>
        <v>2.7441666864829638E-2</v>
      </c>
      <c r="DL369" s="2" t="e">
        <f>NA()</f>
        <v>#N/A</v>
      </c>
      <c r="DM369" s="2">
        <f t="shared" si="331"/>
        <v>1.2667504836216601E-2</v>
      </c>
      <c r="DO369" s="2">
        <f t="shared" si="325"/>
        <v>1.3601291047913659E-2</v>
      </c>
      <c r="DP369" s="72">
        <f t="shared" si="326"/>
        <v>-5.035035340791947E-5</v>
      </c>
      <c r="DQ369" s="72">
        <v>1.0999999999999999E-2</v>
      </c>
      <c r="DR369" s="72">
        <f t="shared" si="327"/>
        <v>-4.0720684936160628E-5</v>
      </c>
      <c r="DS369" s="2" cm="1">
        <f t="array" ref="DS369">PRODUCT($DR$68:DR369+1)-1</f>
        <v>1.7130394492317791E-2</v>
      </c>
      <c r="DT369" s="2" cm="1">
        <f t="array" ref="DT369">PRODUCT($DP$68:DP369+1)-1</f>
        <v>2.0768716795558584E-2</v>
      </c>
      <c r="DU369" s="72">
        <f>DS369-MAX($DS$68:DS369)</f>
        <v>-1.441627314828331E-3</v>
      </c>
    </row>
    <row r="370" spans="78:125" x14ac:dyDescent="0.3">
      <c r="BZ370" s="2"/>
      <c r="CC370" s="3">
        <v>45163</v>
      </c>
      <c r="CD370" s="2">
        <v>7.1109690672432901E-4</v>
      </c>
      <c r="CE370" s="2">
        <v>3.5390941717097202E-3</v>
      </c>
      <c r="CF370" s="2" t="e">
        <f>NA()</f>
        <v>#N/A</v>
      </c>
      <c r="CG370" s="2">
        <v>8.0081624907629104E-4</v>
      </c>
      <c r="CH370" s="2">
        <v>4.231534404901538E-4</v>
      </c>
      <c r="CJ370" s="9">
        <f t="shared" si="308"/>
        <v>45163</v>
      </c>
      <c r="CK370" s="2">
        <f t="array" ref="CK370">PRODUCT(CD$2:CD370+1)-1</f>
        <v>8.8309673428574209E-2</v>
      </c>
      <c r="CL370" s="2">
        <f t="array" ref="CL370">PRODUCT(CE$2:CE370+1)-1</f>
        <v>7.7796349955417732E-2</v>
      </c>
      <c r="CM370" s="2"/>
      <c r="CN370" s="2">
        <f t="array" ref="CN370">PRODUCT(CG$2:CG370+1)-1</f>
        <v>-4.0279497075771387E-3</v>
      </c>
      <c r="CO370" s="2">
        <f t="array" ref="CO370">PRODUCT(CH$2:CH370+1)-1</f>
        <v>-3.312274362222789E-2</v>
      </c>
      <c r="CQ370" s="9">
        <f t="shared" si="309"/>
        <v>45163</v>
      </c>
      <c r="CR370" s="72">
        <f t="shared" si="310"/>
        <v>0.1214324170508021</v>
      </c>
      <c r="CS370" s="72">
        <f t="shared" si="311"/>
        <v>0.11091909357764562</v>
      </c>
      <c r="CT370" s="72"/>
      <c r="CU370" s="72">
        <f t="shared" si="312"/>
        <v>2.9094793914650752E-2</v>
      </c>
      <c r="CV370" s="72"/>
      <c r="CW370" s="3">
        <f t="shared" si="313"/>
        <v>45163</v>
      </c>
      <c r="CX370" s="75">
        <f t="shared" si="322"/>
        <v>99.238038547679281</v>
      </c>
      <c r="CY370" s="75">
        <f t="shared" si="323"/>
        <v>96.26232690809411</v>
      </c>
      <c r="CZ370" s="75">
        <f t="shared" si="324"/>
        <v>103.09125255451825</v>
      </c>
      <c r="DA370" s="72">
        <f>(CZ370/MAX($CZ$2:CZ370))-1</f>
        <v>-1.964852482657431E-3</v>
      </c>
      <c r="DC370" s="3">
        <f t="shared" si="314"/>
        <v>45163</v>
      </c>
      <c r="DD370" s="2">
        <f t="shared" si="315"/>
        <v>2.8794346623417521E-4</v>
      </c>
      <c r="DE370" s="2">
        <f t="shared" si="316"/>
        <v>3.1159407312195664E-3</v>
      </c>
      <c r="DF370" s="2" t="e">
        <f>NA()</f>
        <v>#N/A</v>
      </c>
      <c r="DG370" s="2">
        <f t="shared" si="317"/>
        <v>3.7766280858613725E-4</v>
      </c>
      <c r="DH370" s="69"/>
      <c r="DI370" s="3">
        <f t="shared" si="328"/>
        <v>45163</v>
      </c>
      <c r="DJ370" s="2">
        <f t="shared" si="329"/>
        <v>2.5262174311548726E-2</v>
      </c>
      <c r="DK370" s="2">
        <f t="shared" si="330"/>
        <v>2.8306018887847423E-2</v>
      </c>
      <c r="DL370" s="2" t="e">
        <f>NA()</f>
        <v>#N/A</v>
      </c>
      <c r="DM370" s="2">
        <f t="shared" si="331"/>
        <v>1.2125979833136454E-2</v>
      </c>
      <c r="DO370" s="2">
        <f t="shared" si="325"/>
        <v>1.3601358776854649E-2</v>
      </c>
      <c r="DP370" s="72">
        <f t="shared" si="326"/>
        <v>3.7766280858613725E-4</v>
      </c>
      <c r="DQ370" s="72">
        <v>1.0999999999999999E-2</v>
      </c>
      <c r="DR370" s="72">
        <f t="shared" si="327"/>
        <v>3.0543205003288654E-4</v>
      </c>
      <c r="DS370" s="2" cm="1">
        <f t="array" ref="DS370">PRODUCT($DR$68:DR370+1)-1</f>
        <v>1.744105871385826E-2</v>
      </c>
      <c r="DT370" s="2" cm="1">
        <f t="array" ref="DT370">PRODUCT($DP$68:DP370+1)-1</f>
        <v>2.1154223176060416E-2</v>
      </c>
      <c r="DU370" s="72">
        <f>DS370-MAX($DS$68:DS370)</f>
        <v>-1.1309630932878623E-3</v>
      </c>
    </row>
    <row r="371" spans="78:125" x14ac:dyDescent="0.3">
      <c r="BZ371" s="2"/>
      <c r="CC371" s="3">
        <v>45166</v>
      </c>
      <c r="CD371" s="2">
        <v>1.1817619994733299E-2</v>
      </c>
      <c r="CE371" s="2">
        <v>9.0412515649329599E-3</v>
      </c>
      <c r="CF371" s="2" t="e">
        <f>NA()</f>
        <v>#N/A</v>
      </c>
      <c r="CG371" s="2">
        <v>8.6539339979098719E-3</v>
      </c>
      <c r="CH371" s="2">
        <v>7.6640446459010914E-3</v>
      </c>
      <c r="CJ371" s="9">
        <f t="shared" si="308"/>
        <v>45166</v>
      </c>
      <c r="CK371" s="2">
        <f t="array" ref="CK371">PRODUCT(CD$2:CD371+1)-1</f>
        <v>0.10117090358574532</v>
      </c>
      <c r="CL371" s="2">
        <f t="array" ref="CL371">PRODUCT(CE$2:CE371+1)-1</f>
        <v>8.7540977891131133E-2</v>
      </c>
      <c r="CM371" s="2"/>
      <c r="CN371" s="2">
        <f t="array" ref="CN371">PRODUCT(CG$2:CG371+1)-1</f>
        <v>4.591126679416524E-3</v>
      </c>
      <c r="CO371" s="2">
        <f t="array" ref="CO371">PRODUCT(CH$2:CH371+1)-1</f>
        <v>-2.5712553162242302E-2</v>
      </c>
      <c r="CQ371" s="9">
        <f t="shared" si="309"/>
        <v>45166</v>
      </c>
      <c r="CR371" s="72">
        <f t="shared" si="310"/>
        <v>0.12688345674798762</v>
      </c>
      <c r="CS371" s="72">
        <f t="shared" si="311"/>
        <v>0.11325353105337344</v>
      </c>
      <c r="CT371" s="72"/>
      <c r="CU371" s="72">
        <f t="shared" si="312"/>
        <v>3.0303679841658826E-2</v>
      </c>
      <c r="CV371" s="72"/>
      <c r="CW371" s="3">
        <f t="shared" si="313"/>
        <v>45166</v>
      </c>
      <c r="CX371" s="75">
        <f t="shared" si="322"/>
        <v>100.09683798335294</v>
      </c>
      <c r="CY371" s="75">
        <f t="shared" si="323"/>
        <v>97.000085679236065</v>
      </c>
      <c r="CZ371" s="75">
        <f t="shared" si="324"/>
        <v>103.19252532864489</v>
      </c>
      <c r="DA371" s="72">
        <f>(CZ371/MAX($CZ$2:CZ371))-1</f>
        <v>-9.8442217882033223E-4</v>
      </c>
      <c r="DC371" s="3">
        <f t="shared" si="314"/>
        <v>45166</v>
      </c>
      <c r="DD371" s="2">
        <f t="shared" si="315"/>
        <v>4.1535753488322075E-3</v>
      </c>
      <c r="DE371" s="2">
        <f t="shared" si="316"/>
        <v>1.3772069190318686E-3</v>
      </c>
      <c r="DF371" s="2" t="e">
        <f>NA()</f>
        <v>#N/A</v>
      </c>
      <c r="DG371" s="2">
        <f t="shared" si="317"/>
        <v>9.898893520087805E-4</v>
      </c>
      <c r="DH371" s="69"/>
      <c r="DI371" s="3">
        <f t="shared" si="328"/>
        <v>45166</v>
      </c>
      <c r="DJ371" s="2">
        <f t="shared" si="329"/>
        <v>2.6003524037166291E-2</v>
      </c>
      <c r="DK371" s="2">
        <f t="shared" si="330"/>
        <v>2.8233401773749913E-2</v>
      </c>
      <c r="DL371" s="2" t="e">
        <f>NA()</f>
        <v>#N/A</v>
      </c>
      <c r="DM371" s="2">
        <f t="shared" si="331"/>
        <v>1.1019790856293182E-2</v>
      </c>
      <c r="DO371" s="2">
        <f t="shared" si="325"/>
        <v>1.3449350400665236E-2</v>
      </c>
      <c r="DP371" s="72">
        <f t="shared" si="326"/>
        <v>9.898893520087805E-4</v>
      </c>
      <c r="DQ371" s="72">
        <v>1.0999999999999999E-2</v>
      </c>
      <c r="DR371" s="72">
        <f t="shared" si="327"/>
        <v>8.0961403693950913E-4</v>
      </c>
      <c r="DS371" s="2" cm="1">
        <f t="array" ref="DS371">PRODUCT($DR$68:DR371+1)-1</f>
        <v>1.8264793276751679E-2</v>
      </c>
      <c r="DT371" s="2" cm="1">
        <f t="array" ref="DT371">PRODUCT($DP$68:DP371+1)-1</f>
        <v>2.2165052868341251E-2</v>
      </c>
      <c r="DU371" s="72">
        <f>DS371-MAX($DS$68:DS371)</f>
        <v>-3.0722853039444331E-4</v>
      </c>
    </row>
    <row r="372" spans="78:125" x14ac:dyDescent="0.3">
      <c r="BZ372" s="2"/>
      <c r="CC372" s="3">
        <v>45167</v>
      </c>
      <c r="CD372" s="2">
        <v>8.0620736065277806E-3</v>
      </c>
      <c r="CE372" s="2">
        <v>1.1853461925411599E-2</v>
      </c>
      <c r="CF372" s="2" t="e">
        <f>NA()</f>
        <v>#N/A</v>
      </c>
      <c r="CG372" s="2">
        <v>1.0274180030955211E-2</v>
      </c>
      <c r="CH372" s="2">
        <v>1.0537790697674465E-2</v>
      </c>
      <c r="CJ372" s="9">
        <f t="shared" si="308"/>
        <v>45167</v>
      </c>
      <c r="CK372" s="2">
        <f t="array" ref="CK372">PRODUCT(CD$2:CD372+1)-1</f>
        <v>0.11004862446382035</v>
      </c>
      <c r="CL372" s="2">
        <f t="array" ref="CL372">PRODUCT(CE$2:CE372+1)-1</f>
        <v>0.10043210346488851</v>
      </c>
      <c r="CM372" s="2"/>
      <c r="CN372" s="2">
        <f t="array" ref="CN372">PRODUCT(CG$2:CG372+1)-1</f>
        <v>1.4912476772420913E-2</v>
      </c>
      <c r="CO372" s="2">
        <f t="array" ref="CO372">PRODUCT(CH$2:CH372+1)-1</f>
        <v>-1.5445715968094409E-2</v>
      </c>
      <c r="CQ372" s="9">
        <f t="shared" si="309"/>
        <v>45167</v>
      </c>
      <c r="CR372" s="72">
        <f t="shared" si="310"/>
        <v>0.12549434043191476</v>
      </c>
      <c r="CS372" s="72">
        <f t="shared" si="311"/>
        <v>0.11587781943298292</v>
      </c>
      <c r="CT372" s="72"/>
      <c r="CU372" s="72">
        <f t="shared" si="312"/>
        <v>3.0358192740515322E-2</v>
      </c>
      <c r="CV372" s="72"/>
      <c r="CW372" s="3">
        <f t="shared" si="313"/>
        <v>45167</v>
      </c>
      <c r="CX372" s="75">
        <f t="shared" si="322"/>
        <v>101.12525091732326</v>
      </c>
      <c r="CY372" s="75">
        <f t="shared" si="323"/>
        <v>98.022252279780346</v>
      </c>
      <c r="CZ372" s="75">
        <f t="shared" si="324"/>
        <v>103.1656063448595</v>
      </c>
      <c r="DA372" s="72">
        <f>(CZ372/MAX($CZ$2:CZ372))-1</f>
        <v>-1.2450271408084301E-3</v>
      </c>
      <c r="DC372" s="3">
        <f t="shared" si="314"/>
        <v>45167</v>
      </c>
      <c r="DD372" s="2">
        <f t="shared" si="315"/>
        <v>-2.4757170911466845E-3</v>
      </c>
      <c r="DE372" s="2">
        <f t="shared" si="316"/>
        <v>1.3156712277371339E-3</v>
      </c>
      <c r="DF372" s="2" t="e">
        <f>NA()</f>
        <v>#N/A</v>
      </c>
      <c r="DG372" s="2">
        <f t="shared" si="317"/>
        <v>-2.6361066671925365E-4</v>
      </c>
      <c r="DH372" s="69"/>
      <c r="DI372" s="3">
        <f t="shared" si="328"/>
        <v>45167</v>
      </c>
      <c r="DJ372" s="2">
        <f t="shared" si="329"/>
        <v>2.8350511571373731E-2</v>
      </c>
      <c r="DK372" s="2">
        <f t="shared" si="330"/>
        <v>2.8269356765390382E-2</v>
      </c>
      <c r="DL372" s="2" t="e">
        <f>NA()</f>
        <v>#N/A</v>
      </c>
      <c r="DM372" s="2">
        <f t="shared" si="331"/>
        <v>1.1050097845971144E-2</v>
      </c>
      <c r="DO372" s="2">
        <f t="shared" si="325"/>
        <v>1.3395110035154928E-2</v>
      </c>
      <c r="DP372" s="72">
        <f t="shared" si="326"/>
        <v>-2.6361066671925365E-4</v>
      </c>
      <c r="DQ372" s="72">
        <v>1.0999999999999999E-2</v>
      </c>
      <c r="DR372" s="72">
        <f t="shared" si="327"/>
        <v>-2.164758129124433E-4</v>
      </c>
      <c r="DS372" s="2" cm="1">
        <f t="array" ref="DS372">PRODUCT($DR$68:DR372+1)-1</f>
        <v>1.8044363577867095E-2</v>
      </c>
      <c r="DT372" s="2" cm="1">
        <f t="array" ref="DT372">PRODUCT($DP$68:DP372+1)-1</f>
        <v>2.1895599257257592E-2</v>
      </c>
      <c r="DU372" s="72">
        <f>DS372-MAX($DS$68:DS372)</f>
        <v>-5.2765822927902661E-4</v>
      </c>
    </row>
    <row r="373" spans="78:125" x14ac:dyDescent="0.3">
      <c r="BZ373" s="2"/>
      <c r="CC373" s="3">
        <v>45168</v>
      </c>
      <c r="CD373" s="2">
        <v>9.2718059771179599E-5</v>
      </c>
      <c r="CE373" s="2">
        <v>1.6995756821822599E-3</v>
      </c>
      <c r="CF373" s="2" t="e">
        <f>NA()</f>
        <v>#N/A</v>
      </c>
      <c r="CG373" s="2">
        <v>2.3138780149069616E-3</v>
      </c>
      <c r="CH373" s="2">
        <v>3.1060521519175044E-3</v>
      </c>
      <c r="CJ373" s="9">
        <f t="shared" si="308"/>
        <v>45168</v>
      </c>
      <c r="CK373" s="2">
        <f t="array" ref="CK373">PRODUCT(CD$2:CD373+1)-1</f>
        <v>0.11015154601853228</v>
      </c>
      <c r="CL373" s="2">
        <f t="array" ref="CL373">PRODUCT(CE$2:CE373+1)-1</f>
        <v>0.10230237110783014</v>
      </c>
      <c r="CM373" s="2"/>
      <c r="CN373" s="2">
        <f t="array" ref="CN373">PRODUCT(CG$2:CG373+1)-1</f>
        <v>1.7260860439479497E-2</v>
      </c>
      <c r="CO373" s="2">
        <f t="array" ref="CO373">PRODUCT(CH$2:CH373+1)-1</f>
        <v>-1.2387639015497554E-2</v>
      </c>
      <c r="CQ373" s="9">
        <f t="shared" si="309"/>
        <v>45168</v>
      </c>
      <c r="CR373" s="72">
        <f t="shared" si="310"/>
        <v>0.12253918503402983</v>
      </c>
      <c r="CS373" s="72">
        <f t="shared" si="311"/>
        <v>0.11469001012332769</v>
      </c>
      <c r="CT373" s="72"/>
      <c r="CU373" s="72">
        <f t="shared" si="312"/>
        <v>2.9648499454977051E-2</v>
      </c>
      <c r="CV373" s="72"/>
      <c r="CW373" s="3">
        <f t="shared" si="313"/>
        <v>45168</v>
      </c>
      <c r="CX373" s="75">
        <f t="shared" si="322"/>
        <v>101.3592424121728</v>
      </c>
      <c r="CY373" s="75">
        <f t="shared" si="323"/>
        <v>98.326714507409761</v>
      </c>
      <c r="CZ373" s="75">
        <f t="shared" si="324"/>
        <v>103.08413427617833</v>
      </c>
      <c r="DA373" s="72">
        <f>(CZ373/MAX($CZ$2:CZ373))-1</f>
        <v>-2.033765138164223E-3</v>
      </c>
      <c r="DC373" s="3">
        <f t="shared" si="314"/>
        <v>45168</v>
      </c>
      <c r="DD373" s="2">
        <f t="shared" si="315"/>
        <v>-3.0133340921463247E-3</v>
      </c>
      <c r="DE373" s="2">
        <f t="shared" si="316"/>
        <v>-1.4064764697352444E-3</v>
      </c>
      <c r="DF373" s="2" t="e">
        <f>NA()</f>
        <v>#N/A</v>
      </c>
      <c r="DG373" s="2">
        <f t="shared" si="317"/>
        <v>-7.9217413701054276E-4</v>
      </c>
      <c r="DH373" s="69"/>
      <c r="DI373" s="3">
        <f t="shared" si="328"/>
        <v>45168</v>
      </c>
      <c r="DJ373" s="2">
        <f t="shared" si="329"/>
        <v>3.0872751149838191E-2</v>
      </c>
      <c r="DK373" s="2">
        <f t="shared" si="330"/>
        <v>2.7829344762616247E-2</v>
      </c>
      <c r="DL373" s="2" t="e">
        <f>NA()</f>
        <v>#N/A</v>
      </c>
      <c r="DM373" s="2">
        <f t="shared" si="331"/>
        <v>1.1241619550771055E-2</v>
      </c>
      <c r="DO373" s="2">
        <f t="shared" si="325"/>
        <v>1.3301588132144016E-2</v>
      </c>
      <c r="DP373" s="72">
        <f t="shared" si="326"/>
        <v>-7.9217413701054276E-4</v>
      </c>
      <c r="DQ373" s="72">
        <v>1.0999999999999999E-2</v>
      </c>
      <c r="DR373" s="72">
        <f t="shared" si="327"/>
        <v>-6.5510339220760535E-4</v>
      </c>
      <c r="DS373" s="2" cm="1">
        <f t="array" ref="DS373">PRODUCT($DR$68:DR373+1)-1</f>
        <v>1.7377439261869299E-2</v>
      </c>
      <c r="DT373" s="2" cm="1">
        <f t="array" ref="DT373">PRODUCT($DP$68:DP373+1)-1</f>
        <v>2.108607999280121E-2</v>
      </c>
      <c r="DU373" s="72">
        <f>DS373-MAX($DS$68:DS373)</f>
        <v>-1.1945825452768233E-3</v>
      </c>
    </row>
    <row r="374" spans="78:125" x14ac:dyDescent="0.3">
      <c r="BZ374" s="2"/>
      <c r="CC374" s="3">
        <v>45169</v>
      </c>
      <c r="CD374" s="2">
        <v>-3.8300707311778005E-4</v>
      </c>
      <c r="CE374" s="2">
        <v>6.5934019437330403E-4</v>
      </c>
      <c r="CF374" s="2" t="e">
        <f>NA()</f>
        <v>#N/A</v>
      </c>
      <c r="CG374" s="2">
        <v>-6.3323225870883751E-4</v>
      </c>
      <c r="CH374" s="2">
        <v>-1.8232498346714143E-3</v>
      </c>
      <c r="CJ374" s="9">
        <f t="shared" si="308"/>
        <v>45169</v>
      </c>
      <c r="CK374" s="2">
        <f t="array" ref="CK374">PRODUCT(CD$2:CD374+1)-1</f>
        <v>0.10972635012417453</v>
      </c>
      <c r="CL374" s="2">
        <f t="array" ref="CL374">PRODUCT(CE$2:CE374+1)-1</f>
        <v>0.10302916336745449</v>
      </c>
      <c r="CM374" s="2"/>
      <c r="CN374" s="2">
        <f t="array" ref="CN374">PRODUCT(CG$2:CG374+1)-1</f>
        <v>1.6616698047127398E-2</v>
      </c>
      <c r="CO374" s="2">
        <f t="array" ref="CO374">PRODUCT(CH$2:CH374+1)-1</f>
        <v>-1.4188303089382015E-2</v>
      </c>
      <c r="CQ374" s="9">
        <f t="shared" si="309"/>
        <v>45169</v>
      </c>
      <c r="CR374" s="72">
        <f t="shared" si="310"/>
        <v>0.12391465321355655</v>
      </c>
      <c r="CS374" s="72">
        <f t="shared" si="311"/>
        <v>0.11721746645683651</v>
      </c>
      <c r="CT374" s="72"/>
      <c r="CU374" s="72">
        <f t="shared" si="312"/>
        <v>3.0805001136509413E-2</v>
      </c>
      <c r="CV374" s="72"/>
      <c r="CW374" s="3">
        <f t="shared" si="313"/>
        <v>45169</v>
      </c>
      <c r="CX374" s="75">
        <f t="shared" si="322"/>
        <v>101.29505847015913</v>
      </c>
      <c r="CY374" s="75">
        <f t="shared" si="323"/>
        <v>98.147440341440344</v>
      </c>
      <c r="CZ374" s="75">
        <f t="shared" si="324"/>
        <v>103.2070302778847</v>
      </c>
      <c r="DA374" s="72">
        <f>(CZ374/MAX($CZ$2:CZ374))-1</f>
        <v>-8.4399853670169556E-4</v>
      </c>
      <c r="DC374" s="3">
        <f t="shared" si="314"/>
        <v>45169</v>
      </c>
      <c r="DD374" s="2">
        <f t="shared" si="315"/>
        <v>1.4402427615536344E-3</v>
      </c>
      <c r="DE374" s="2">
        <f t="shared" si="316"/>
        <v>2.4825900290447183E-3</v>
      </c>
      <c r="DF374" s="2" t="e">
        <f>NA()</f>
        <v>#N/A</v>
      </c>
      <c r="DG374" s="2">
        <f t="shared" si="317"/>
        <v>1.1900175759625769E-3</v>
      </c>
      <c r="DH374" s="69"/>
      <c r="DI374" s="3">
        <f t="shared" si="328"/>
        <v>45169</v>
      </c>
      <c r="DJ374" s="2">
        <f t="shared" si="329"/>
        <v>3.0547716608840956E-2</v>
      </c>
      <c r="DK374" s="2">
        <f t="shared" si="330"/>
        <v>2.7774488121058268E-2</v>
      </c>
      <c r="DL374" s="2" t="e">
        <f>NA()</f>
        <v>#N/A</v>
      </c>
      <c r="DM374" s="2">
        <f t="shared" si="331"/>
        <v>1.1115577756723742E-2</v>
      </c>
      <c r="DO374" s="2">
        <f t="shared" si="325"/>
        <v>1.32927198801761E-2</v>
      </c>
      <c r="DP374" s="72">
        <f t="shared" si="326"/>
        <v>1.1900175759625769E-3</v>
      </c>
      <c r="DQ374" s="72">
        <v>1.0999999999999999E-2</v>
      </c>
      <c r="DR374" s="72">
        <f t="shared" si="327"/>
        <v>9.847641004690252E-4</v>
      </c>
      <c r="DS374" s="2" cm="1">
        <f t="array" ref="DS374">PRODUCT($DR$68:DR374+1)-1</f>
        <v>1.8379316040681548E-2</v>
      </c>
      <c r="DT374" s="2" cm="1">
        <f t="array" ref="DT374">PRODUCT($DP$68:DP374+1)-1</f>
        <v>2.2301190374563351E-2</v>
      </c>
      <c r="DU374" s="72">
        <f>DS374-MAX($DS$68:DS374)</f>
        <v>-1.9270576646457371E-4</v>
      </c>
    </row>
    <row r="375" spans="78:125" x14ac:dyDescent="0.3">
      <c r="BZ375" s="2"/>
      <c r="CC375" s="3">
        <v>45170</v>
      </c>
      <c r="CD375" s="2">
        <v>4.7733039684170198E-3</v>
      </c>
      <c r="CE375" s="2">
        <v>3.1389170111644198E-3</v>
      </c>
      <c r="CF375" s="2" t="e">
        <f>NA()</f>
        <v>#N/A</v>
      </c>
      <c r="CG375" s="2">
        <v>4.5126409215109058E-3</v>
      </c>
      <c r="CH375" s="2">
        <v>3.3249950465623623E-3</v>
      </c>
      <c r="CJ375" s="9">
        <f t="shared" si="308"/>
        <v>45170</v>
      </c>
      <c r="CK375" s="2">
        <f t="array" ref="CK375">PRODUCT(CD$2:CD375+1)-1</f>
        <v>0.1150234113150792</v>
      </c>
      <c r="CL375" s="2">
        <f t="array" ref="CL375">PRODUCT(CE$2:CE375+1)-1</f>
        <v>0.10649148037215905</v>
      </c>
      <c r="CM375" s="2"/>
      <c r="CN375" s="2">
        <f t="array" ref="CN375">PRODUCT(CG$2:CG375+1)-1</f>
        <v>2.1204324160225996E-2</v>
      </c>
      <c r="CO375" s="2">
        <f t="array" ref="CO375">PRODUCT(CH$2:CH375+1)-1</f>
        <v>-1.0910484080310923E-2</v>
      </c>
      <c r="CQ375" s="9">
        <f t="shared" si="309"/>
        <v>45170</v>
      </c>
      <c r="CR375" s="72">
        <f t="shared" si="310"/>
        <v>0.12593389539539013</v>
      </c>
      <c r="CS375" s="72">
        <f t="shared" si="311"/>
        <v>0.11740196445246998</v>
      </c>
      <c r="CT375" s="72"/>
      <c r="CU375" s="72">
        <f t="shared" si="312"/>
        <v>3.2114808240536918E-2</v>
      </c>
      <c r="CV375" s="72"/>
      <c r="CW375" s="3">
        <f t="shared" si="313"/>
        <v>45170</v>
      </c>
      <c r="CX375" s="75">
        <f t="shared" si="322"/>
        <v>101.75216669615841</v>
      </c>
      <c r="CY375" s="75">
        <f t="shared" si="323"/>
        <v>98.473780094408411</v>
      </c>
      <c r="CZ375" s="75">
        <f t="shared" si="324"/>
        <v>103.32919747633021</v>
      </c>
      <c r="DA375" s="72">
        <f>(CZ375/MAX($CZ$2:CZ375))-1</f>
        <v>0</v>
      </c>
      <c r="DC375" s="3">
        <f t="shared" si="314"/>
        <v>45170</v>
      </c>
      <c r="DD375" s="2">
        <f t="shared" si="315"/>
        <v>1.4483089218546574E-3</v>
      </c>
      <c r="DE375" s="2">
        <f t="shared" si="316"/>
        <v>-1.860780353979425E-4</v>
      </c>
      <c r="DF375" s="2" t="e">
        <f>NA()</f>
        <v>#N/A</v>
      </c>
      <c r="DG375" s="2">
        <f t="shared" si="317"/>
        <v>1.1876458749485435E-3</v>
      </c>
      <c r="DH375" s="69"/>
      <c r="DI375" s="3">
        <f t="shared" si="328"/>
        <v>45170</v>
      </c>
      <c r="DJ375" s="2">
        <f t="shared" si="329"/>
        <v>3.0670852406988282E-2</v>
      </c>
      <c r="DK375" s="2">
        <f t="shared" si="330"/>
        <v>2.6087306583284391E-2</v>
      </c>
      <c r="DL375" s="2" t="e">
        <f>NA()</f>
        <v>#N/A</v>
      </c>
      <c r="DM375" s="2">
        <f t="shared" si="331"/>
        <v>1.1409367793778822E-2</v>
      </c>
      <c r="DO375" s="2">
        <f t="shared" si="325"/>
        <v>1.3470445603809271E-2</v>
      </c>
      <c r="DP375" s="72">
        <f t="shared" si="326"/>
        <v>1.1876458749485435E-3</v>
      </c>
      <c r="DQ375" s="72">
        <v>1.0999999999999999E-2</v>
      </c>
      <c r="DR375" s="72">
        <f t="shared" si="327"/>
        <v>9.698346297274394E-4</v>
      </c>
      <c r="DS375" s="2" cm="1">
        <f t="array" ref="DS375">PRODUCT($DR$68:DR375+1)-1</f>
        <v>1.9366975567575828E-2</v>
      </c>
      <c r="DT375" s="2" cm="1">
        <f t="array" ref="DT375">PRODUCT($DP$68:DP375+1)-1</f>
        <v>2.3515322166266506E-2</v>
      </c>
      <c r="DU375" s="72">
        <f>DS375-MAX($DS$68:DS375)</f>
        <v>0</v>
      </c>
    </row>
    <row r="376" spans="78:125" x14ac:dyDescent="0.3">
      <c r="BZ376" s="2"/>
      <c r="CC376" s="3">
        <v>45173</v>
      </c>
      <c r="CD376" s="2">
        <v>6.7410554527620502E-3</v>
      </c>
      <c r="CE376" s="2">
        <v>4.2203607432220701E-3</v>
      </c>
      <c r="CF376" s="2" t="e">
        <f>NA()</f>
        <v>#N/A</v>
      </c>
      <c r="CG376" s="2">
        <v>2.9056210892951036E-3</v>
      </c>
      <c r="CH376" s="2">
        <v>2.3635993359705232E-3</v>
      </c>
      <c r="CJ376" s="9">
        <f t="shared" si="308"/>
        <v>45173</v>
      </c>
      <c r="CK376" s="2">
        <f t="array" ref="CK376">PRODUCT(CD$2:CD376+1)-1</f>
        <v>0.12253984596188205</v>
      </c>
      <c r="CL376" s="2">
        <f t="array" ref="CL376">PRODUCT(CE$2:CE376+1)-1</f>
        <v>0.11116127357863137</v>
      </c>
      <c r="CM376" s="2"/>
      <c r="CN376" s="2">
        <f t="array" ref="CN376">PRODUCT(CG$2:CG376+1)-1</f>
        <v>2.4171556980985276E-2</v>
      </c>
      <c r="CO376" s="2">
        <f t="array" ref="CO376">PRODUCT(CH$2:CH376+1)-1</f>
        <v>-8.5726727572676964E-3</v>
      </c>
      <c r="CQ376" s="9">
        <f t="shared" si="309"/>
        <v>45173</v>
      </c>
      <c r="CR376" s="72">
        <f t="shared" si="310"/>
        <v>0.13111251871914975</v>
      </c>
      <c r="CS376" s="72">
        <f t="shared" si="311"/>
        <v>0.11973394633589907</v>
      </c>
      <c r="CT376" s="72"/>
      <c r="CU376" s="72">
        <f t="shared" si="312"/>
        <v>3.2744229738252972E-2</v>
      </c>
      <c r="CV376" s="72"/>
      <c r="CW376" s="3">
        <f t="shared" si="313"/>
        <v>45173</v>
      </c>
      <c r="CX376" s="75">
        <f t="shared" si="322"/>
        <v>102.04781993759224</v>
      </c>
      <c r="CY376" s="75">
        <f t="shared" si="323"/>
        <v>98.706532655650065</v>
      </c>
      <c r="CZ376" s="75">
        <f t="shared" si="324"/>
        <v>103.38507208393052</v>
      </c>
      <c r="DA376" s="72">
        <f>(CZ376/MAX($CZ$2:CZ376))-1</f>
        <v>0</v>
      </c>
      <c r="DC376" s="3">
        <f t="shared" si="314"/>
        <v>45173</v>
      </c>
      <c r="DD376" s="2">
        <f t="shared" si="315"/>
        <v>4.377456116791527E-3</v>
      </c>
      <c r="DE376" s="2">
        <f t="shared" si="316"/>
        <v>1.8567614072515469E-3</v>
      </c>
      <c r="DF376" s="2" t="e">
        <f>NA()</f>
        <v>#N/A</v>
      </c>
      <c r="DG376" s="2">
        <f t="shared" si="317"/>
        <v>5.420217533245804E-4</v>
      </c>
      <c r="DH376" s="69"/>
      <c r="DI376" s="3">
        <f t="shared" si="328"/>
        <v>45173</v>
      </c>
      <c r="DJ376" s="2">
        <f t="shared" si="329"/>
        <v>3.1060442381531012E-2</v>
      </c>
      <c r="DK376" s="2">
        <f t="shared" si="330"/>
        <v>2.6548916158766409E-2</v>
      </c>
      <c r="DL376" s="2" t="e">
        <f>NA()</f>
        <v>#N/A</v>
      </c>
      <c r="DM376" s="2">
        <f t="shared" si="331"/>
        <v>1.066129137922486E-2</v>
      </c>
      <c r="DO376" s="2">
        <f t="shared" si="325"/>
        <v>1.3284613528291826E-2</v>
      </c>
      <c r="DP376" s="72">
        <f t="shared" si="326"/>
        <v>5.420217533245804E-4</v>
      </c>
      <c r="DQ376" s="72">
        <v>1.0999999999999999E-2</v>
      </c>
      <c r="DR376" s="72">
        <f t="shared" si="327"/>
        <v>4.4880788393827112E-4</v>
      </c>
      <c r="DS376" s="2" cm="1">
        <f t="array" ref="DS376">PRODUCT($DR$68:DR376+1)-1</f>
        <v>1.9824475502836725E-2</v>
      </c>
      <c r="DT376" s="2" cm="1">
        <f t="array" ref="DT376">PRODUCT($DP$68:DP376+1)-1</f>
        <v>2.407008973574154E-2</v>
      </c>
      <c r="DU376" s="72">
        <f>DS376-MAX($DS$68:DS376)</f>
        <v>0</v>
      </c>
    </row>
    <row r="377" spans="78:125" x14ac:dyDescent="0.3">
      <c r="BZ377" s="2"/>
      <c r="CC377" s="3">
        <v>45174</v>
      </c>
      <c r="CD377" s="2">
        <v>-2.4803906113188799E-3</v>
      </c>
      <c r="CE377" s="2">
        <v>-5.3251541703981395E-3</v>
      </c>
      <c r="CF377" s="2" t="e">
        <f>NA()</f>
        <v>#N/A</v>
      </c>
      <c r="CG377" s="2">
        <v>-6.4196862240374318E-3</v>
      </c>
      <c r="CH377" s="2">
        <v>-6.1382554302320536E-3</v>
      </c>
      <c r="CJ377" s="9">
        <f t="shared" si="308"/>
        <v>45174</v>
      </c>
      <c r="CK377" s="2">
        <f t="array" ref="CK377">PRODUCT(CD$2:CD377+1)-1</f>
        <v>0.11975550866712692</v>
      </c>
      <c r="CL377" s="2">
        <f t="array" ref="CL377">PRODUCT(CE$2:CE377+1)-1</f>
        <v>0.10524416848864915</v>
      </c>
      <c r="CM377" s="2"/>
      <c r="CN377" s="2">
        <f t="array" ref="CN377">PRODUCT(CG$2:CG377+1)-1</f>
        <v>1.7596696945583412E-2</v>
      </c>
      <c r="CO377" s="2">
        <f t="array" ref="CO377">PRODUCT(CH$2:CH377+1)-1</f>
        <v>-1.4658306932395893E-2</v>
      </c>
      <c r="CQ377" s="9">
        <f t="shared" si="309"/>
        <v>45174</v>
      </c>
      <c r="CR377" s="72">
        <f t="shared" si="310"/>
        <v>0.13441381559952281</v>
      </c>
      <c r="CS377" s="72">
        <f t="shared" si="311"/>
        <v>0.11990247542104504</v>
      </c>
      <c r="CT377" s="72"/>
      <c r="CU377" s="72">
        <f t="shared" si="312"/>
        <v>3.2255003877979305E-2</v>
      </c>
      <c r="CV377" s="72"/>
      <c r="CW377" s="3">
        <f t="shared" si="313"/>
        <v>45174</v>
      </c>
      <c r="CX377" s="75">
        <f t="shared" si="322"/>
        <v>101.39270495374582</v>
      </c>
      <c r="CY377" s="75">
        <f t="shared" si="323"/>
        <v>98.100646745577137</v>
      </c>
      <c r="CZ377" s="75">
        <f t="shared" si="324"/>
        <v>103.35579664087903</v>
      </c>
      <c r="DA377" s="72">
        <f>(CZ377/MAX($CZ$2:CZ377))-1</f>
        <v>-2.8316895719449064E-4</v>
      </c>
      <c r="DC377" s="3">
        <f t="shared" si="314"/>
        <v>45174</v>
      </c>
      <c r="DD377" s="2">
        <f t="shared" si="315"/>
        <v>3.6578648189131736E-3</v>
      </c>
      <c r="DE377" s="2">
        <f t="shared" si="316"/>
        <v>8.1310125983391403E-4</v>
      </c>
      <c r="DF377" s="2" t="e">
        <f>NA()</f>
        <v>#N/A</v>
      </c>
      <c r="DG377" s="2">
        <f t="shared" si="317"/>
        <v>-2.8143079380537825E-4</v>
      </c>
      <c r="DH377" s="69"/>
      <c r="DI377" s="3">
        <f t="shared" si="328"/>
        <v>45174</v>
      </c>
      <c r="DJ377" s="2">
        <f t="shared" si="329"/>
        <v>3.2196965109268928E-2</v>
      </c>
      <c r="DK377" s="2">
        <f t="shared" si="330"/>
        <v>2.5824576902642175E-2</v>
      </c>
      <c r="DL377" s="2" t="e">
        <f>NA()</f>
        <v>#N/A</v>
      </c>
      <c r="DM377" s="2">
        <f t="shared" si="331"/>
        <v>1.0488295947714473E-2</v>
      </c>
      <c r="DO377" s="2">
        <f t="shared" si="325"/>
        <v>1.3303591844182051E-2</v>
      </c>
      <c r="DP377" s="72">
        <f t="shared" si="326"/>
        <v>-2.8143079380537825E-4</v>
      </c>
      <c r="DQ377" s="72">
        <v>1.0999999999999999E-2</v>
      </c>
      <c r="DR377" s="72">
        <f t="shared" si="327"/>
        <v>-2.3269946704002306E-4</v>
      </c>
      <c r="DS377" s="2" cm="1">
        <f t="array" ref="DS377">PRODUCT($DR$68:DR377+1)-1</f>
        <v>1.9587162890912779E-2</v>
      </c>
      <c r="DT377" s="2" cm="1">
        <f t="array" ref="DT377">PRODUCT($DP$68:DP377+1)-1</f>
        <v>2.3781884877474901E-2</v>
      </c>
      <c r="DU377" s="72">
        <f>DS377-MAX($DS$68:DS377)</f>
        <v>-2.3731261192394548E-4</v>
      </c>
    </row>
    <row r="378" spans="78:125" x14ac:dyDescent="0.3">
      <c r="BZ378" s="2"/>
      <c r="CC378" s="3">
        <v>45175</v>
      </c>
      <c r="CD378" s="2">
        <v>1.5906170298880501E-3</v>
      </c>
      <c r="CE378" s="2">
        <v>-2.3606723896260101E-3</v>
      </c>
      <c r="CF378" s="2" t="e">
        <f>NA()</f>
        <v>#N/A</v>
      </c>
      <c r="CG378" s="2">
        <v>-1.2583981005578819E-3</v>
      </c>
      <c r="CH378" s="2">
        <v>-2.1247994449503649E-3</v>
      </c>
      <c r="CJ378" s="9">
        <f t="shared" si="308"/>
        <v>45175</v>
      </c>
      <c r="CK378" s="2">
        <f t="array" ref="CK378">PRODUCT(CD$2:CD378+1)-1</f>
        <v>0.12153661084852385</v>
      </c>
      <c r="CL378" s="2">
        <f t="array" ref="CL378">PRODUCT(CE$2:CE378+1)-1</f>
        <v>0.10263504909630283</v>
      </c>
      <c r="CM378" s="2"/>
      <c r="CN378" s="2">
        <f t="array" ref="CN378">PRODUCT(CG$2:CG378+1)-1</f>
        <v>1.631615519501306E-2</v>
      </c>
      <c r="CO378" s="2">
        <f t="array" ref="CO378">PRODUCT(CH$2:CH378+1)-1</f>
        <v>-1.6751960414912337E-2</v>
      </c>
      <c r="CQ378" s="9">
        <f t="shared" si="309"/>
        <v>45175</v>
      </c>
      <c r="CR378" s="72">
        <f t="shared" si="310"/>
        <v>0.13828857126343619</v>
      </c>
      <c r="CS378" s="72">
        <f t="shared" si="311"/>
        <v>0.11938700951121517</v>
      </c>
      <c r="CT378" s="72"/>
      <c r="CU378" s="72">
        <f t="shared" si="312"/>
        <v>3.3068115609925397E-2</v>
      </c>
      <c r="CV378" s="72"/>
      <c r="CW378" s="3">
        <f t="shared" si="313"/>
        <v>45175</v>
      </c>
      <c r="CX378" s="75">
        <f t="shared" si="322"/>
        <v>101.26511256642161</v>
      </c>
      <c r="CY378" s="75">
        <f t="shared" si="323"/>
        <v>97.892202545822869</v>
      </c>
      <c r="CZ378" s="75">
        <f t="shared" si="324"/>
        <v>103.44553491788062</v>
      </c>
      <c r="DA378" s="72">
        <f>(CZ378/MAX($CZ$2:CZ378))-1</f>
        <v>0</v>
      </c>
      <c r="DC378" s="3">
        <f t="shared" si="314"/>
        <v>45175</v>
      </c>
      <c r="DD378" s="2">
        <f t="shared" si="315"/>
        <v>3.7154164748384151E-3</v>
      </c>
      <c r="DE378" s="2">
        <f t="shared" si="316"/>
        <v>-2.3587294467564525E-4</v>
      </c>
      <c r="DF378" s="2" t="e">
        <f>NA()</f>
        <v>#N/A</v>
      </c>
      <c r="DG378" s="2">
        <f t="shared" si="317"/>
        <v>8.66401344392483E-4</v>
      </c>
      <c r="DH378" s="69"/>
      <c r="DI378" s="3">
        <f t="shared" si="328"/>
        <v>45175</v>
      </c>
      <c r="DJ378" s="2">
        <f t="shared" si="329"/>
        <v>3.334787280192926E-2</v>
      </c>
      <c r="DK378" s="2">
        <f t="shared" si="330"/>
        <v>2.5470087690382125E-2</v>
      </c>
      <c r="DL378" s="2" t="e">
        <f>NA()</f>
        <v>#N/A</v>
      </c>
      <c r="DM378" s="2">
        <f t="shared" si="331"/>
        <v>1.0307531047589179E-2</v>
      </c>
      <c r="DO378" s="2">
        <f t="shared" si="325"/>
        <v>1.3314086865807402E-2</v>
      </c>
      <c r="DP378" s="72">
        <f t="shared" si="326"/>
        <v>8.66401344392483E-4</v>
      </c>
      <c r="DQ378" s="72">
        <v>1.0999999999999999E-2</v>
      </c>
      <c r="DR378" s="72">
        <f t="shared" si="327"/>
        <v>7.158143764851697E-4</v>
      </c>
      <c r="DS378" s="2" cm="1">
        <f t="array" ref="DS378">PRODUCT($DR$68:DR378+1)-1</f>
        <v>2.0316998040189826E-2</v>
      </c>
      <c r="DT378" s="2" cm="1">
        <f t="array" ref="DT378">PRODUCT($DP$68:DP378+1)-1</f>
        <v>2.4668890878897454E-2</v>
      </c>
      <c r="DU378" s="72">
        <f>DS378-MAX($DS$68:DS378)</f>
        <v>0</v>
      </c>
    </row>
    <row r="379" spans="78:125" x14ac:dyDescent="0.3">
      <c r="BZ379" s="2"/>
      <c r="CC379" s="3">
        <v>45176</v>
      </c>
      <c r="CD379" s="2">
        <v>-3.1737065674656301E-3</v>
      </c>
      <c r="CE379" s="2">
        <v>-4.3218214459854699E-3</v>
      </c>
      <c r="CF379" s="2" t="e">
        <f>NA()</f>
        <v>#N/A</v>
      </c>
      <c r="CG379" s="2">
        <v>-3.6508787387276084E-3</v>
      </c>
      <c r="CH379" s="2">
        <v>-3.8116758958058883E-3</v>
      </c>
      <c r="CJ379" s="9">
        <f t="shared" si="308"/>
        <v>45176</v>
      </c>
      <c r="CK379" s="2">
        <f t="array" ref="CK379">PRODUCT(CD$2:CD379+1)-1</f>
        <v>0.11797718274102076</v>
      </c>
      <c r="CL379" s="2">
        <f t="array" ref="CL379">PRODUCT(CE$2:CE379+1)-1</f>
        <v>9.7869657294023193E-2</v>
      </c>
      <c r="CM379" s="2"/>
      <c r="CN379" s="2">
        <f t="array" ref="CN379">PRODUCT(CG$2:CG379+1)-1</f>
        <v>1.2605708152186201E-2</v>
      </c>
      <c r="CO379" s="2">
        <f t="array" ref="CO379">PRODUCT(CH$2:CH379+1)-1</f>
        <v>-2.0499783266997196E-2</v>
      </c>
      <c r="CQ379" s="9">
        <f t="shared" si="309"/>
        <v>45176</v>
      </c>
      <c r="CR379" s="72">
        <f t="shared" si="310"/>
        <v>0.13847696600801795</v>
      </c>
      <c r="CS379" s="72">
        <f t="shared" si="311"/>
        <v>0.11836944056102039</v>
      </c>
      <c r="CT379" s="72"/>
      <c r="CU379" s="72">
        <f t="shared" si="312"/>
        <v>3.3105491419183397E-2</v>
      </c>
      <c r="CV379" s="72"/>
      <c r="CW379" s="3">
        <f t="shared" si="313"/>
        <v>45176</v>
      </c>
      <c r="CX379" s="75">
        <f t="shared" si="322"/>
        <v>100.895405919978</v>
      </c>
      <c r="CY379" s="75">
        <f t="shared" si="323"/>
        <v>97.519069196991609</v>
      </c>
      <c r="CZ379" s="75">
        <f t="shared" si="324"/>
        <v>103.4622323108582</v>
      </c>
      <c r="DA379" s="72">
        <f>(CZ379/MAX($CZ$2:CZ379))-1</f>
        <v>0</v>
      </c>
      <c r="DC379" s="3">
        <f t="shared" si="314"/>
        <v>45176</v>
      </c>
      <c r="DD379" s="2">
        <f t="shared" si="315"/>
        <v>6.3796932834025814E-4</v>
      </c>
      <c r="DE379" s="2">
        <f t="shared" si="316"/>
        <v>-5.1014555017958162E-4</v>
      </c>
      <c r="DF379" s="2" t="e">
        <f>NA()</f>
        <v>#N/A</v>
      </c>
      <c r="DG379" s="2">
        <f t="shared" si="317"/>
        <v>1.6079715707827992E-4</v>
      </c>
      <c r="DH379" s="69"/>
      <c r="DI379" s="3">
        <f t="shared" si="328"/>
        <v>45176</v>
      </c>
      <c r="DJ379" s="2">
        <f t="shared" si="329"/>
        <v>3.3331849800376116E-2</v>
      </c>
      <c r="DK379" s="2">
        <f t="shared" si="330"/>
        <v>2.3938035607806031E-2</v>
      </c>
      <c r="DL379" s="2" t="e">
        <f>NA()</f>
        <v>#N/A</v>
      </c>
      <c r="DM379" s="2">
        <f t="shared" si="331"/>
        <v>1.0289934639404663E-2</v>
      </c>
      <c r="DO379" s="2">
        <f t="shared" si="325"/>
        <v>1.3304057355019987E-2</v>
      </c>
      <c r="DP379" s="72">
        <f t="shared" si="326"/>
        <v>1.6079715707827992E-4</v>
      </c>
      <c r="DQ379" s="72">
        <v>1.0999999999999999E-2</v>
      </c>
      <c r="DR379" s="72">
        <f t="shared" si="327"/>
        <v>1.3294957174802573E-4</v>
      </c>
      <c r="DS379" s="2" cm="1">
        <f t="array" ref="DS379">PRODUCT($DR$68:DR379+1)-1</f>
        <v>2.0452648748126467E-2</v>
      </c>
      <c r="DT379" s="2" cm="1">
        <f t="array" ref="DT379">PRODUCT($DP$68:DP379+1)-1</f>
        <v>2.48336547234973E-2</v>
      </c>
      <c r="DU379" s="72">
        <f>DS379-MAX($DS$68:DS379)</f>
        <v>0</v>
      </c>
    </row>
    <row r="380" spans="78:125" x14ac:dyDescent="0.3">
      <c r="BZ380" s="2"/>
      <c r="CC380" s="3">
        <v>45177</v>
      </c>
      <c r="CD380" s="2">
        <v>-6.2419900602084201E-4</v>
      </c>
      <c r="CE380" s="2">
        <v>1.4462746170413902E-3</v>
      </c>
      <c r="CF380" s="2" t="e">
        <f>NA()</f>
        <v>#N/A</v>
      </c>
      <c r="CG380" s="2">
        <v>-1.275588372446524E-3</v>
      </c>
      <c r="CH380" s="2">
        <v>-1.1217049915871469E-3</v>
      </c>
      <c r="CJ380" s="9">
        <f t="shared" si="308"/>
        <v>45177</v>
      </c>
      <c r="CK380" s="2">
        <f t="array" ref="CK380">PRODUCT(CD$2:CD380+1)-1</f>
        <v>0.11727934249479977</v>
      </c>
      <c r="CL380" s="2">
        <f t="array" ref="CL380">PRODUCT(CE$2:CE380+1)-1</f>
        <v>9.9457478312187542E-2</v>
      </c>
      <c r="CM380" s="2"/>
      <c r="CN380" s="2">
        <f t="array" ref="CN380">PRODUCT(CG$2:CG380+1)-1</f>
        <v>1.1314040084994259E-2</v>
      </c>
      <c r="CO380" s="2">
        <f t="array" ref="CO380">PRODUCT(CH$2:CH380+1)-1</f>
        <v>-2.159849354936727E-2</v>
      </c>
      <c r="CQ380" s="9">
        <f t="shared" si="309"/>
        <v>45177</v>
      </c>
      <c r="CR380" s="72">
        <f t="shared" si="310"/>
        <v>0.13887783604416704</v>
      </c>
      <c r="CS380" s="72">
        <f t="shared" si="311"/>
        <v>0.12105597186155481</v>
      </c>
      <c r="CT380" s="72"/>
      <c r="CU380" s="72">
        <f t="shared" si="312"/>
        <v>3.2912533634361529E-2</v>
      </c>
      <c r="CV380" s="72"/>
      <c r="CW380" s="3">
        <f t="shared" si="313"/>
        <v>45177</v>
      </c>
      <c r="CX380" s="75">
        <f t="shared" si="322"/>
        <v>100.76670491335321</v>
      </c>
      <c r="CY380" s="75">
        <f t="shared" si="323"/>
        <v>97.409681570298417</v>
      </c>
      <c r="CZ380" s="75">
        <f t="shared" si="324"/>
        <v>103.44629331390649</v>
      </c>
      <c r="DA380" s="72">
        <f>(CZ380/MAX($CZ$2:CZ380))-1</f>
        <v>-1.5405618645281116E-4</v>
      </c>
      <c r="DC380" s="3">
        <f t="shared" si="314"/>
        <v>45177</v>
      </c>
      <c r="DD380" s="2">
        <f t="shared" si="315"/>
        <v>4.9750598556630487E-4</v>
      </c>
      <c r="DE380" s="2">
        <f t="shared" si="316"/>
        <v>2.5679796086285371E-3</v>
      </c>
      <c r="DF380" s="2" t="e">
        <f>NA()</f>
        <v>#N/A</v>
      </c>
      <c r="DG380" s="2">
        <f t="shared" si="317"/>
        <v>-1.5388338085937708E-4</v>
      </c>
      <c r="DH380" s="69"/>
      <c r="DI380" s="3">
        <f t="shared" si="328"/>
        <v>45177</v>
      </c>
      <c r="DJ380" s="2">
        <f t="shared" si="329"/>
        <v>3.2536441838971607E-2</v>
      </c>
      <c r="DK380" s="2">
        <f t="shared" si="330"/>
        <v>2.5043078068851782E-2</v>
      </c>
      <c r="DL380" s="2" t="e">
        <f>NA()</f>
        <v>#N/A</v>
      </c>
      <c r="DM380" s="2">
        <f t="shared" si="331"/>
        <v>1.013622372384964E-2</v>
      </c>
      <c r="DO380" s="2">
        <f t="shared" si="325"/>
        <v>1.301023120652533E-2</v>
      </c>
      <c r="DP380" s="72">
        <f t="shared" si="326"/>
        <v>-1.5388338085937708E-4</v>
      </c>
      <c r="DQ380" s="72">
        <v>1.0999999999999999E-2</v>
      </c>
      <c r="DR380" s="72">
        <f t="shared" si="327"/>
        <v>-1.3010661859753569E-4</v>
      </c>
      <c r="DS380" s="2" cm="1">
        <f t="array" ref="DS380">PRODUCT($DR$68:DR380+1)-1</f>
        <v>2.0319881104558846E-2</v>
      </c>
      <c r="DT380" s="2" cm="1">
        <f t="array" ref="DT380">PRODUCT($DP$68:DP380+1)-1</f>
        <v>2.4675949855889945E-2</v>
      </c>
      <c r="DU380" s="72">
        <f>DS380-MAX($DS$68:DS380)</f>
        <v>-1.3276764356762172E-4</v>
      </c>
    </row>
    <row r="381" spans="78:125" x14ac:dyDescent="0.3">
      <c r="BZ381" s="2"/>
      <c r="CC381" s="3">
        <v>45180</v>
      </c>
      <c r="CD381" s="2">
        <v>3.97553974222875E-3</v>
      </c>
      <c r="CE381" s="2">
        <v>3.3594552320048696E-3</v>
      </c>
      <c r="CF381" s="2" t="e">
        <f>NA()</f>
        <v>#N/A</v>
      </c>
      <c r="CG381" s="2">
        <v>4.0478007020976559E-3</v>
      </c>
      <c r="CH381" s="2">
        <v>3.687067190716764E-3</v>
      </c>
      <c r="CJ381" s="9">
        <f t="shared" si="308"/>
        <v>45180</v>
      </c>
      <c r="CK381" s="2">
        <f t="array" ref="CK381">PRODUCT(CD$2:CD381+1)-1</f>
        <v>0.12172113092405912</v>
      </c>
      <c r="CL381" s="2">
        <f t="array" ref="CL381">PRODUCT(CE$2:CE381+1)-1</f>
        <v>0.10315105649007039</v>
      </c>
      <c r="CM381" s="2"/>
      <c r="CN381" s="2">
        <f t="array" ref="CN381">PRODUCT(CG$2:CG381+1)-1</f>
        <v>1.5407637766491566E-2</v>
      </c>
      <c r="CO381" s="2">
        <f t="array" ref="CO381">PRODUCT(CH$2:CH381+1)-1</f>
        <v>-1.7991061455585267E-2</v>
      </c>
      <c r="CQ381" s="9">
        <f t="shared" si="309"/>
        <v>45180</v>
      </c>
      <c r="CR381" s="72">
        <f t="shared" si="310"/>
        <v>0.13971219237964438</v>
      </c>
      <c r="CS381" s="72">
        <f t="shared" si="311"/>
        <v>0.12114211794565566</v>
      </c>
      <c r="CT381" s="72"/>
      <c r="CU381" s="72">
        <f t="shared" si="312"/>
        <v>3.3398699222076833E-2</v>
      </c>
      <c r="CV381" s="72"/>
      <c r="CW381" s="3">
        <f t="shared" si="313"/>
        <v>45180</v>
      </c>
      <c r="CX381" s="75">
        <f t="shared" si="322"/>
        <v>101.17458845224955</v>
      </c>
      <c r="CY381" s="75">
        <f t="shared" si="323"/>
        <v>97.768837611274435</v>
      </c>
      <c r="CZ381" s="75">
        <f t="shared" si="324"/>
        <v>103.48347277536045</v>
      </c>
      <c r="DA381" s="72">
        <f>(CZ381/MAX($CZ$2:CZ381))-1</f>
        <v>0</v>
      </c>
      <c r="DC381" s="3">
        <f t="shared" si="314"/>
        <v>45180</v>
      </c>
      <c r="DD381" s="2">
        <f t="shared" si="315"/>
        <v>2.8847255151198594E-4</v>
      </c>
      <c r="DE381" s="2">
        <f t="shared" si="316"/>
        <v>-3.2761195871189438E-4</v>
      </c>
      <c r="DF381" s="2" t="e">
        <f>NA()</f>
        <v>#N/A</v>
      </c>
      <c r="DG381" s="2">
        <f t="shared" si="317"/>
        <v>3.6073351138089186E-4</v>
      </c>
      <c r="DH381" s="69"/>
      <c r="DI381" s="3">
        <f t="shared" si="328"/>
        <v>45180</v>
      </c>
      <c r="DJ381" s="2">
        <f t="shared" si="329"/>
        <v>3.2607902917251907E-2</v>
      </c>
      <c r="DK381" s="2">
        <f t="shared" si="330"/>
        <v>2.5075967239312557E-2</v>
      </c>
      <c r="DL381" s="2" t="e">
        <f>NA()</f>
        <v>#N/A</v>
      </c>
      <c r="DM381" s="2">
        <f t="shared" si="331"/>
        <v>1.00875297998279E-2</v>
      </c>
      <c r="DO381" s="2">
        <f t="shared" si="325"/>
        <v>1.2889612033831828E-2</v>
      </c>
      <c r="DP381" s="72">
        <f t="shared" si="326"/>
        <v>3.6073351138089186E-4</v>
      </c>
      <c r="DQ381" s="72">
        <v>1.0999999999999999E-2</v>
      </c>
      <c r="DR381" s="72">
        <f t="shared" si="327"/>
        <v>3.0785012107227729E-4</v>
      </c>
      <c r="DS381" s="2" cm="1">
        <f t="array" ref="DS381">PRODUCT($DR$68:DR381+1)-1</f>
        <v>2.063398670348926E-2</v>
      </c>
      <c r="DT381" s="2" cm="1">
        <f t="array" ref="DT381">PRODUCT($DP$68:DP381+1)-1</f>
        <v>2.5045584809308963E-2</v>
      </c>
      <c r="DU381" s="72">
        <f>DS381-MAX($DS$68:DS381)</f>
        <v>0</v>
      </c>
    </row>
    <row r="382" spans="78:125" x14ac:dyDescent="0.3">
      <c r="BZ382" s="2"/>
      <c r="CC382" s="3">
        <v>45181</v>
      </c>
      <c r="CD382" s="2">
        <v>-3.9695976781821702E-3</v>
      </c>
      <c r="CE382" s="2">
        <v>-9.2179710759698899E-5</v>
      </c>
      <c r="CF382" s="2" t="e">
        <f>NA()</f>
        <v>#N/A</v>
      </c>
      <c r="CG382" s="2">
        <v>-2.4440627550531657E-3</v>
      </c>
      <c r="CH382" s="2">
        <v>-1.9393216103827937E-3</v>
      </c>
      <c r="CJ382" s="9">
        <f t="shared" si="308"/>
        <v>45181</v>
      </c>
      <c r="CK382" s="2">
        <f t="array" ref="CK382">PRODUCT(CD$2:CD382+1)-1</f>
        <v>0.11726834932717511</v>
      </c>
      <c r="CL382" s="2">
        <f t="array" ref="CL382">PRODUCT(CE$2:CE382+1)-1</f>
        <v>0.10304936834475886</v>
      </c>
      <c r="CM382" s="2"/>
      <c r="CN382" s="2">
        <f t="array" ref="CN382">PRODUCT(CG$2:CG382+1)-1</f>
        <v>1.2925917777830032E-2</v>
      </c>
      <c r="CO382" s="2">
        <f t="array" ref="CO382">PRODUCT(CH$2:CH382+1)-1</f>
        <v>-1.9895492611693544E-2</v>
      </c>
      <c r="CQ382" s="9">
        <f t="shared" si="309"/>
        <v>45181</v>
      </c>
      <c r="CR382" s="72">
        <f t="shared" si="310"/>
        <v>0.13716384193886866</v>
      </c>
      <c r="CS382" s="72">
        <f t="shared" si="311"/>
        <v>0.12294486095645241</v>
      </c>
      <c r="CT382" s="72"/>
      <c r="CU382" s="72">
        <f t="shared" si="312"/>
        <v>3.2821410389523575E-2</v>
      </c>
      <c r="CV382" s="72"/>
      <c r="CW382" s="3">
        <f t="shared" si="313"/>
        <v>45181</v>
      </c>
      <c r="CX382" s="75">
        <f t="shared" si="322"/>
        <v>100.92731140885557</v>
      </c>
      <c r="CY382" s="75">
        <f t="shared" si="323"/>
        <v>97.579232391672889</v>
      </c>
      <c r="CZ382" s="75">
        <f t="shared" si="324"/>
        <v>103.43113891667426</v>
      </c>
      <c r="DA382" s="72">
        <f>(CZ382/MAX($CZ$2:CZ382))-1</f>
        <v>-5.0572190208386658E-4</v>
      </c>
      <c r="DC382" s="3">
        <f t="shared" si="314"/>
        <v>45181</v>
      </c>
      <c r="DD382" s="2">
        <f t="shared" si="315"/>
        <v>-2.0302760677993765E-3</v>
      </c>
      <c r="DE382" s="2">
        <f t="shared" si="316"/>
        <v>1.8471418996230948E-3</v>
      </c>
      <c r="DF382" s="2" t="e">
        <f>NA()</f>
        <v>#N/A</v>
      </c>
      <c r="DG382" s="2">
        <f t="shared" si="317"/>
        <v>-5.0474114467037199E-4</v>
      </c>
      <c r="DH382" s="69"/>
      <c r="DI382" s="3">
        <f t="shared" si="328"/>
        <v>45181</v>
      </c>
      <c r="DJ382" s="2">
        <f t="shared" si="329"/>
        <v>3.4058496428304288E-2</v>
      </c>
      <c r="DK382" s="2">
        <f t="shared" si="330"/>
        <v>2.5505167014346609E-2</v>
      </c>
      <c r="DL382" s="2" t="e">
        <f>NA()</f>
        <v>#N/A</v>
      </c>
      <c r="DM382" s="2">
        <f t="shared" si="331"/>
        <v>1.0043378709392049E-2</v>
      </c>
      <c r="DO382" s="2">
        <f t="shared" si="325"/>
        <v>1.2575576278659861E-2</v>
      </c>
      <c r="DP382" s="72">
        <f t="shared" si="326"/>
        <v>-5.0474114467037199E-4</v>
      </c>
      <c r="DQ382" s="72">
        <v>1.0999999999999999E-2</v>
      </c>
      <c r="DR382" s="72">
        <f t="shared" si="327"/>
        <v>-4.4150283600090942E-4</v>
      </c>
      <c r="DS382" s="2" cm="1">
        <f t="array" ref="DS382">PRODUCT($DR$68:DR382+1)-1</f>
        <v>2.018337390384084E-2</v>
      </c>
      <c r="DT382" s="2" cm="1">
        <f t="array" ref="DT382">PRODUCT($DP$68:DP382+1)-1</f>
        <v>2.4528202127493071E-2</v>
      </c>
      <c r="DU382" s="72">
        <f>DS382-MAX($DS$68:DS382)</f>
        <v>-4.5061279964841994E-4</v>
      </c>
    </row>
    <row r="383" spans="78:125" x14ac:dyDescent="0.3">
      <c r="BZ383" s="2"/>
      <c r="CC383" s="3">
        <v>45182</v>
      </c>
      <c r="CD383" s="2">
        <v>1.1740470966325999E-4</v>
      </c>
      <c r="CE383" s="2">
        <v>-4.0435357421922903E-3</v>
      </c>
      <c r="CF383" s="2" t="e">
        <f>NA()</f>
        <v>#N/A</v>
      </c>
      <c r="CG383" s="2">
        <v>-2.0055695029200103E-3</v>
      </c>
      <c r="CH383" s="2">
        <v>-3.0267361694973349E-3</v>
      </c>
      <c r="CJ383" s="9">
        <f t="shared" si="308"/>
        <v>45182</v>
      </c>
      <c r="CK383" s="2">
        <f t="array" ref="CK383">PRODUCT(CD$2:CD383+1)-1</f>
        <v>0.11739952189334391</v>
      </c>
      <c r="CL383" s="2">
        <f t="array" ref="CL383">PRODUCT(CE$2:CE383+1)-1</f>
        <v>9.8589148798454262E-2</v>
      </c>
      <c r="CM383" s="2"/>
      <c r="CN383" s="2">
        <f t="array" ref="CN383">PRODUCT(CG$2:CG383+1)-1</f>
        <v>1.0894424448417706E-2</v>
      </c>
      <c r="CO383" s="2">
        <f t="array" ref="CO383">PRODUCT(CH$2:CH383+1)-1</f>
        <v>-2.2862010374093078E-2</v>
      </c>
      <c r="CQ383" s="9">
        <f t="shared" si="309"/>
        <v>45182</v>
      </c>
      <c r="CR383" s="72">
        <f t="shared" si="310"/>
        <v>0.14026153226743698</v>
      </c>
      <c r="CS383" s="72">
        <f t="shared" si="311"/>
        <v>0.12145115917254734</v>
      </c>
      <c r="CT383" s="72"/>
      <c r="CU383" s="72">
        <f t="shared" si="312"/>
        <v>3.3756434822510784E-2</v>
      </c>
      <c r="CV383" s="72"/>
      <c r="CW383" s="3">
        <f t="shared" si="313"/>
        <v>45182</v>
      </c>
      <c r="CX383" s="75">
        <f t="shared" si="322"/>
        <v>100.72489467108227</v>
      </c>
      <c r="CY383" s="75">
        <f t="shared" si="323"/>
        <v>97.283885799601222</v>
      </c>
      <c r="CZ383" s="75">
        <f t="shared" si="324"/>
        <v>103.53708000374215</v>
      </c>
      <c r="DA383" s="72">
        <f>(CZ383/MAX($CZ$2:CZ383))-1</f>
        <v>0</v>
      </c>
      <c r="DC383" s="3">
        <f t="shared" si="314"/>
        <v>45182</v>
      </c>
      <c r="DD383" s="2">
        <f t="shared" si="315"/>
        <v>3.1441408791605947E-3</v>
      </c>
      <c r="DE383" s="2">
        <f t="shared" si="316"/>
        <v>-1.0167995726949553E-3</v>
      </c>
      <c r="DF383" s="2" t="e">
        <f>NA()</f>
        <v>#N/A</v>
      </c>
      <c r="DG383" s="2">
        <f t="shared" si="317"/>
        <v>1.0211666665773246E-3</v>
      </c>
      <c r="DH383" s="69"/>
      <c r="DI383" s="3">
        <f t="shared" si="328"/>
        <v>45182</v>
      </c>
      <c r="DJ383" s="2">
        <f t="shared" si="329"/>
        <v>3.4734906923891057E-2</v>
      </c>
      <c r="DK383" s="2">
        <f t="shared" si="330"/>
        <v>2.5994887553414607E-2</v>
      </c>
      <c r="DL383" s="2" t="e">
        <f>NA()</f>
        <v>#N/A</v>
      </c>
      <c r="DM383" s="2">
        <f t="shared" si="331"/>
        <v>9.9532318789348501E-3</v>
      </c>
      <c r="DO383" s="2">
        <f t="shared" si="325"/>
        <v>1.2699799389141607E-2</v>
      </c>
      <c r="DP383" s="72">
        <f t="shared" si="326"/>
        <v>1.0211666665773246E-3</v>
      </c>
      <c r="DQ383" s="72">
        <v>1.0999999999999999E-2</v>
      </c>
      <c r="DR383" s="72">
        <f t="shared" si="327"/>
        <v>8.8448903704374255E-4</v>
      </c>
      <c r="DS383" s="2" cm="1">
        <f t="array" ref="DS383">PRODUCT($DR$68:DR383+1)-1</f>
        <v>2.1085714913833042E-2</v>
      </c>
      <c r="DT383" s="2" cm="1">
        <f t="array" ref="DT383">PRODUCT($DP$68:DP383+1)-1</f>
        <v>2.5574416176474157E-2</v>
      </c>
      <c r="DU383" s="72">
        <f>DS383-MAX($DS$68:DS383)</f>
        <v>0</v>
      </c>
    </row>
    <row r="384" spans="78:125" x14ac:dyDescent="0.3">
      <c r="BZ384" s="2"/>
      <c r="CC384" s="3">
        <v>45183</v>
      </c>
      <c r="CD384" s="2">
        <v>1.28009494759052E-2</v>
      </c>
      <c r="CE384" s="2">
        <v>7.78014603864463E-3</v>
      </c>
      <c r="CF384" s="2" t="e">
        <f>NA()</f>
        <v>#N/A</v>
      </c>
      <c r="CG384" s="2">
        <v>9.5456242073601108E-3</v>
      </c>
      <c r="CH384" s="2">
        <v>8.7204762529438096E-3</v>
      </c>
      <c r="CJ384" s="9">
        <f t="shared" si="308"/>
        <v>45183</v>
      </c>
      <c r="CK384" s="2">
        <f t="array" ref="CK384">PRODUCT(CD$2:CD384+1)-1</f>
        <v>0.13170329671750114</v>
      </c>
      <c r="CL384" s="2">
        <f t="array" ref="CL384">PRODUCT(CE$2:CE384+1)-1</f>
        <v>0.10713633281257651</v>
      </c>
      <c r="CM384" s="2"/>
      <c r="CN384" s="2">
        <f t="array" ref="CN384">PRODUCT(CG$2:CG384+1)-1</f>
        <v>2.0544042737517865E-2</v>
      </c>
      <c r="CO384" s="2">
        <f t="array" ref="CO384">PRODUCT(CH$2:CH384+1)-1</f>
        <v>-1.4340901739711143E-2</v>
      </c>
      <c r="CQ384" s="9">
        <f t="shared" si="309"/>
        <v>45183</v>
      </c>
      <c r="CR384" s="72">
        <f t="shared" si="310"/>
        <v>0.14604419845721228</v>
      </c>
      <c r="CS384" s="72">
        <f t="shared" si="311"/>
        <v>0.12147723455228765</v>
      </c>
      <c r="CT384" s="72"/>
      <c r="CU384" s="72">
        <f t="shared" si="312"/>
        <v>3.4884944477229007E-2</v>
      </c>
      <c r="CV384" s="72"/>
      <c r="CW384" s="3">
        <f t="shared" si="313"/>
        <v>45183</v>
      </c>
      <c r="CX384" s="75">
        <f t="shared" si="322"/>
        <v>101.68637666393835</v>
      </c>
      <c r="CY384" s="75">
        <f t="shared" si="323"/>
        <v>98.132247615510735</v>
      </c>
      <c r="CZ384" s="75">
        <f t="shared" si="324"/>
        <v>103.62177483425523</v>
      </c>
      <c r="DA384" s="72">
        <f>(CZ384/MAX($CZ$2:CZ384))-1</f>
        <v>0</v>
      </c>
      <c r="DC384" s="3">
        <f t="shared" si="314"/>
        <v>45183</v>
      </c>
      <c r="DD384" s="2">
        <f t="shared" si="315"/>
        <v>4.0804732229613901E-3</v>
      </c>
      <c r="DE384" s="2">
        <f t="shared" si="316"/>
        <v>-9.403302142991796E-4</v>
      </c>
      <c r="DF384" s="2" t="e">
        <f>NA()</f>
        <v>#N/A</v>
      </c>
      <c r="DG384" s="2">
        <f t="shared" si="317"/>
        <v>8.2514795441630123E-4</v>
      </c>
      <c r="DH384" s="69"/>
      <c r="DI384" s="3">
        <f t="shared" si="328"/>
        <v>45183</v>
      </c>
      <c r="DJ384" s="2">
        <f t="shared" si="329"/>
        <v>3.6017258210476848E-2</v>
      </c>
      <c r="DK384" s="2">
        <f t="shared" si="330"/>
        <v>2.6303906678116041E-2</v>
      </c>
      <c r="DL384" s="2" t="e">
        <f>NA()</f>
        <v>#N/A</v>
      </c>
      <c r="DM384" s="2">
        <f t="shared" si="331"/>
        <v>1.0083493242409416E-2</v>
      </c>
      <c r="DO384" s="2">
        <f t="shared" si="325"/>
        <v>1.2708496545578447E-2</v>
      </c>
      <c r="DP384" s="72">
        <f t="shared" si="326"/>
        <v>8.2514795441630123E-4</v>
      </c>
      <c r="DQ384" s="72">
        <v>1.0999999999999999E-2</v>
      </c>
      <c r="DR384" s="72">
        <f t="shared" si="327"/>
        <v>7.1421725347498033E-4</v>
      </c>
      <c r="DS384" s="2" cm="1">
        <f t="array" ref="DS384">PRODUCT($DR$68:DR384+1)-1</f>
        <v>2.1814991948701401E-2</v>
      </c>
      <c r="DT384" s="2" cm="1">
        <f t="array" ref="DT384">PRODUCT($DP$68:DP384+1)-1</f>
        <v>2.642066680808397E-2</v>
      </c>
      <c r="DU384" s="72">
        <f>DS384-MAX($DS$68:DS384)</f>
        <v>0</v>
      </c>
    </row>
    <row r="385" spans="78:125" x14ac:dyDescent="0.3">
      <c r="BZ385" s="2"/>
      <c r="CC385" s="3">
        <v>45184</v>
      </c>
      <c r="CD385" s="2">
        <v>1.45321988211822E-3</v>
      </c>
      <c r="CE385" s="2">
        <v>-2.8849860613096002E-3</v>
      </c>
      <c r="CF385" s="2" t="e">
        <f>NA()</f>
        <v>#N/A</v>
      </c>
      <c r="CG385" s="2">
        <v>-2.17227619271332E-3</v>
      </c>
      <c r="CH385" s="2">
        <v>-2.7248125143206625E-3</v>
      </c>
      <c r="CJ385" s="9">
        <f t="shared" si="308"/>
        <v>45184</v>
      </c>
      <c r="CK385" s="2">
        <f t="array" ref="CK385">PRODUCT(CD$2:CD385+1)-1</f>
        <v>0.13334791044894967</v>
      </c>
      <c r="CL385" s="2">
        <f t="array" ref="CL385">PRODUCT(CE$2:CE385+1)-1</f>
        <v>0.10394225992444284</v>
      </c>
      <c r="CM385" s="2"/>
      <c r="CN385" s="2">
        <f t="array" ref="CN385">PRODUCT(CG$2:CG385+1)-1</f>
        <v>1.8327139209863841E-2</v>
      </c>
      <c r="CO385" s="2">
        <f t="array" ref="CO385">PRODUCT(CH$2:CH385+1)-1</f>
        <v>-1.7026637985504744E-2</v>
      </c>
      <c r="CQ385" s="9">
        <f t="shared" si="309"/>
        <v>45184</v>
      </c>
      <c r="CR385" s="72">
        <f t="shared" si="310"/>
        <v>0.15037454843445441</v>
      </c>
      <c r="CS385" s="72">
        <f t="shared" si="311"/>
        <v>0.12096889790994758</v>
      </c>
      <c r="CT385" s="72"/>
      <c r="CU385" s="72">
        <f t="shared" si="312"/>
        <v>3.5353777195368585E-2</v>
      </c>
      <c r="CV385" s="72"/>
      <c r="CW385" s="3">
        <f t="shared" si="313"/>
        <v>45184</v>
      </c>
      <c r="CX385" s="75">
        <f t="shared" si="322"/>
        <v>101.465485768788</v>
      </c>
      <c r="CY385" s="75">
        <f t="shared" si="323"/>
        <v>97.864855639149582</v>
      </c>
      <c r="CZ385" s="75">
        <f t="shared" si="324"/>
        <v>103.67918606339622</v>
      </c>
      <c r="DA385" s="72">
        <f>(CZ385/MAX($CZ$2:CZ385))-1</f>
        <v>0</v>
      </c>
      <c r="DC385" s="3">
        <f t="shared" si="314"/>
        <v>45184</v>
      </c>
      <c r="DD385" s="2">
        <f t="shared" si="315"/>
        <v>4.1780323964388825E-3</v>
      </c>
      <c r="DE385" s="2">
        <f t="shared" si="316"/>
        <v>-1.6017354698893765E-4</v>
      </c>
      <c r="DF385" s="2" t="e">
        <f>NA()</f>
        <v>#N/A</v>
      </c>
      <c r="DG385" s="2">
        <f t="shared" si="317"/>
        <v>5.5253632160734249E-4</v>
      </c>
      <c r="DH385" s="69"/>
      <c r="DI385" s="3">
        <f t="shared" si="328"/>
        <v>45184</v>
      </c>
      <c r="DJ385" s="2">
        <f t="shared" si="329"/>
        <v>3.4590156994393405E-2</v>
      </c>
      <c r="DK385" s="2">
        <f t="shared" si="330"/>
        <v>2.6065344614609211E-2</v>
      </c>
      <c r="DL385" s="2" t="e">
        <f>NA()</f>
        <v>#N/A</v>
      </c>
      <c r="DM385" s="2">
        <f t="shared" si="331"/>
        <v>9.0989338438465673E-3</v>
      </c>
      <c r="DO385" s="2">
        <f t="shared" si="325"/>
        <v>1.2351127105855945E-2</v>
      </c>
      <c r="DP385" s="72">
        <f t="shared" si="326"/>
        <v>5.5253632160734249E-4</v>
      </c>
      <c r="DQ385" s="72">
        <v>1.0999999999999999E-2</v>
      </c>
      <c r="DR385" s="72">
        <f t="shared" si="327"/>
        <v>4.9209270421960913E-4</v>
      </c>
      <c r="DS385" s="2" cm="1">
        <f t="array" ref="DS385">PRODUCT($DR$68:DR385+1)-1</f>
        <v>2.231781965130164E-2</v>
      </c>
      <c r="DT385" s="2" cm="1">
        <f t="array" ref="DT385">PRODUCT($DP$68:DP385+1)-1</f>
        <v>2.6987801507743825E-2</v>
      </c>
      <c r="DU385" s="72">
        <f>DS385-MAX($DS$68:DS385)</f>
        <v>0</v>
      </c>
    </row>
    <row r="386" spans="78:125" x14ac:dyDescent="0.3">
      <c r="BZ386" s="2"/>
      <c r="CC386" s="3">
        <v>45187</v>
      </c>
      <c r="CD386" s="2">
        <v>-3.3541830017828102E-3</v>
      </c>
      <c r="CE386" s="2">
        <v>-3.8072778634216098E-3</v>
      </c>
      <c r="CF386" s="2" t="e">
        <f>NA()</f>
        <v>#N/A</v>
      </c>
      <c r="CG386" s="2">
        <v>-3.6856601171206022E-3</v>
      </c>
      <c r="CH386" s="2">
        <v>-4.0487086978931996E-3</v>
      </c>
      <c r="CJ386" s="9">
        <f t="shared" ref="CJ386:CJ449" si="332">CC386</f>
        <v>45187</v>
      </c>
      <c r="CK386" s="2">
        <f t="array" ref="CK386">PRODUCT(CD$2:CD386+1)-1</f>
        <v>0.12954645415261568</v>
      </c>
      <c r="CL386" s="2">
        <f t="array" ref="CL386">PRODUCT(CE$2:CE386+1)-1</f>
        <v>9.9739244995736831E-2</v>
      </c>
      <c r="CM386" s="2"/>
      <c r="CN386" s="2">
        <f t="array" ref="CN386">PRODUCT(CG$2:CG386+1)-1</f>
        <v>1.4573931486696612E-2</v>
      </c>
      <c r="CO386" s="2">
        <f t="array" ref="CO386">PRODUCT(CH$2:CH386+1)-1</f>
        <v>-2.1006410786090113E-2</v>
      </c>
      <c r="CQ386" s="9">
        <f t="shared" ref="CQ386:CQ449" si="333">CJ386</f>
        <v>45187</v>
      </c>
      <c r="CR386" s="72">
        <f t="shared" ref="CR386:CR449" si="334">CK386-$CO386</f>
        <v>0.15055286493870579</v>
      </c>
      <c r="CS386" s="72">
        <f t="shared" ref="CS386:CS449" si="335">CL386-$CO386</f>
        <v>0.12074565578182694</v>
      </c>
      <c r="CT386" s="72"/>
      <c r="CU386" s="72">
        <f t="shared" ref="CU386:CU449" si="336">CN386-$CO386</f>
        <v>3.5580342272786725E-2</v>
      </c>
      <c r="CV386" s="72"/>
      <c r="CW386" s="3">
        <f t="shared" ref="CW386:CW449" si="337">CQ386</f>
        <v>45187</v>
      </c>
      <c r="CX386" s="75">
        <f t="shared" si="322"/>
        <v>101.09151847462572</v>
      </c>
      <c r="CY386" s="75">
        <f t="shared" si="323"/>
        <v>97.468629346905288</v>
      </c>
      <c r="CZ386" s="75">
        <f t="shared" si="324"/>
        <v>103.71697966001557</v>
      </c>
      <c r="DA386" s="72">
        <f>(CZ386/MAX($CZ$2:CZ386))-1</f>
        <v>0</v>
      </c>
      <c r="DC386" s="3">
        <f t="shared" ref="DC386:DC449" si="338">CC386</f>
        <v>45187</v>
      </c>
      <c r="DD386" s="2">
        <f t="shared" ref="DD386:DD449" si="339">CD386-$CH386</f>
        <v>6.9452569611038947E-4</v>
      </c>
      <c r="DE386" s="2">
        <f t="shared" ref="DE386:DE449" si="340">CE386-$CH386</f>
        <v>2.4143083447158986E-4</v>
      </c>
      <c r="DF386" s="2" t="e">
        <f>NA()</f>
        <v>#N/A</v>
      </c>
      <c r="DG386" s="2">
        <f t="shared" ref="DG386:DG449" si="341">CG386-$CH386</f>
        <v>3.6304858077259748E-4</v>
      </c>
      <c r="DH386" s="69"/>
      <c r="DI386" s="3">
        <f t="shared" si="328"/>
        <v>45187</v>
      </c>
      <c r="DJ386" s="2">
        <f t="shared" si="329"/>
        <v>3.4679840417441481E-2</v>
      </c>
      <c r="DK386" s="2">
        <f t="shared" si="330"/>
        <v>2.6032669587747592E-2</v>
      </c>
      <c r="DL386" s="2" t="e">
        <f>NA()</f>
        <v>#N/A</v>
      </c>
      <c r="DM386" s="2">
        <f t="shared" si="331"/>
        <v>9.0156981249517633E-3</v>
      </c>
      <c r="DO386" s="2">
        <f t="shared" si="325"/>
        <v>1.2356025238840272E-2</v>
      </c>
      <c r="DP386" s="72">
        <f t="shared" si="326"/>
        <v>3.6304858077259748E-4</v>
      </c>
      <c r="DQ386" s="72">
        <v>1.0999999999999999E-2</v>
      </c>
      <c r="DR386" s="72">
        <f t="shared" si="327"/>
        <v>3.2320542498935541E-4</v>
      </c>
      <c r="DS386" s="2" cm="1">
        <f t="array" ref="DS386">PRODUCT($DR$68:DR386+1)-1</f>
        <v>2.2648238316676172E-2</v>
      </c>
      <c r="DT386" s="2" cm="1">
        <f t="array" ref="DT386">PRODUCT($DP$68:DP386+1)-1</f>
        <v>2.7360647971552021E-2</v>
      </c>
      <c r="DU386" s="72">
        <f>DS386-MAX($DS$68:DS386)</f>
        <v>0</v>
      </c>
    </row>
    <row r="387" spans="78:125" x14ac:dyDescent="0.3">
      <c r="BZ387" s="2"/>
      <c r="CC387" s="3">
        <v>45188</v>
      </c>
      <c r="CD387" s="2">
        <v>2.6454916592040202E-3</v>
      </c>
      <c r="CE387" s="2">
        <v>2.4366376137296999E-4</v>
      </c>
      <c r="CF387" s="2" t="e">
        <f>NA()</f>
        <v>#N/A</v>
      </c>
      <c r="CG387" s="2">
        <v>-1.158513362940829E-3</v>
      </c>
      <c r="CH387" s="2">
        <v>-1.5649647415314494E-3</v>
      </c>
      <c r="CJ387" s="9">
        <f t="shared" si="332"/>
        <v>45188</v>
      </c>
      <c r="CK387" s="2">
        <f t="array" ref="CK387">PRODUCT(CD$2:CD387+1)-1</f>
        <v>0.13253465987575996</v>
      </c>
      <c r="CL387" s="2">
        <f t="array" ref="CL387">PRODUCT(CE$2:CE387+1)-1</f>
        <v>0.10000721159670189</v>
      </c>
      <c r="CM387" s="2"/>
      <c r="CN387" s="2">
        <f t="array" ref="CN387">PRODUCT(CG$2:CG387+1)-1</f>
        <v>1.3398534029377851E-2</v>
      </c>
      <c r="CO387" s="2">
        <f t="array" ref="CO387">PRODUCT(CH$2:CH387+1)-1</f>
        <v>-2.2538501235395247E-2</v>
      </c>
      <c r="CQ387" s="9">
        <f t="shared" si="333"/>
        <v>45188</v>
      </c>
      <c r="CR387" s="72">
        <f t="shared" si="334"/>
        <v>0.15507316111115521</v>
      </c>
      <c r="CS387" s="72">
        <f t="shared" si="335"/>
        <v>0.12254571283209714</v>
      </c>
      <c r="CT387" s="72"/>
      <c r="CU387" s="72">
        <f t="shared" si="336"/>
        <v>3.5937035264773098E-2</v>
      </c>
      <c r="CV387" s="72"/>
      <c r="CW387" s="3">
        <f t="shared" si="337"/>
        <v>45188</v>
      </c>
      <c r="CX387" s="75">
        <f t="shared" ref="CX387:CX450" si="342">(CG387+1)*CX386</f>
        <v>100.97440259959288</v>
      </c>
      <c r="CY387" s="75">
        <f t="shared" ref="CY387:CY450" si="343">(CH387+1)*CY386</f>
        <v>97.316094378571989</v>
      </c>
      <c r="CZ387" s="75">
        <f t="shared" ref="CZ387:CZ450" si="344">(CX387/$CX$2)/(CY387/$CY$2)*100</f>
        <v>103.7592016452999</v>
      </c>
      <c r="DA387" s="72">
        <f>(CZ387/MAX($CZ$2:CZ387))-1</f>
        <v>0</v>
      </c>
      <c r="DC387" s="3">
        <f t="shared" si="338"/>
        <v>45188</v>
      </c>
      <c r="DD387" s="2">
        <f t="shared" si="339"/>
        <v>4.2104564007354696E-3</v>
      </c>
      <c r="DE387" s="2">
        <f t="shared" si="340"/>
        <v>1.8086285029044193E-3</v>
      </c>
      <c r="DF387" s="2" t="e">
        <f>NA()</f>
        <v>#N/A</v>
      </c>
      <c r="DG387" s="2">
        <f t="shared" si="341"/>
        <v>4.0645137859062039E-4</v>
      </c>
      <c r="DH387" s="69"/>
      <c r="DI387" s="3">
        <f t="shared" si="328"/>
        <v>45188</v>
      </c>
      <c r="DJ387" s="2">
        <f t="shared" si="329"/>
        <v>3.5651648058162351E-2</v>
      </c>
      <c r="DK387" s="2">
        <f t="shared" si="330"/>
        <v>2.4458234279359427E-2</v>
      </c>
      <c r="DL387" s="2" t="e">
        <f>NA()</f>
        <v>#N/A</v>
      </c>
      <c r="DM387" s="2">
        <f t="shared" si="331"/>
        <v>9.0157736359929141E-3</v>
      </c>
      <c r="DO387" s="2">
        <f t="shared" si="325"/>
        <v>1.2334285287865305E-2</v>
      </c>
      <c r="DP387" s="72">
        <f t="shared" si="326"/>
        <v>4.0645137859062039E-4</v>
      </c>
      <c r="DQ387" s="72">
        <v>1.0999999999999999E-2</v>
      </c>
      <c r="DR387" s="72">
        <f t="shared" si="327"/>
        <v>3.624827106030571E-4</v>
      </c>
      <c r="DS387" s="2" cm="1">
        <f t="array" ref="DS387">PRODUCT($DR$68:DR387+1)-1</f>
        <v>2.3018930622094702E-2</v>
      </c>
      <c r="DT387" s="2" cm="1">
        <f t="array" ref="DT387">PRODUCT($DP$68:DP387+1)-1</f>
        <v>2.7778220123229724E-2</v>
      </c>
      <c r="DU387" s="72">
        <f>DS387-MAX($DS$68:DS387)</f>
        <v>0</v>
      </c>
    </row>
    <row r="388" spans="78:125" x14ac:dyDescent="0.3">
      <c r="BZ388" s="2"/>
      <c r="CC388" s="3">
        <v>45189</v>
      </c>
      <c r="CD388" s="2">
        <v>-2.43676346098942E-3</v>
      </c>
      <c r="CE388" s="2">
        <v>-4.54219042086046E-3</v>
      </c>
      <c r="CF388" s="2" t="e">
        <f>NA()</f>
        <v>#N/A</v>
      </c>
      <c r="CG388" s="2">
        <v>-2.3021880331898447E-3</v>
      </c>
      <c r="CH388" s="2">
        <v>-2.6040365689162792E-3</v>
      </c>
      <c r="CJ388" s="9">
        <f t="shared" si="332"/>
        <v>45189</v>
      </c>
      <c r="CK388" s="2">
        <f t="array" ref="CK388">PRODUCT(CD$2:CD388+1)-1</f>
        <v>0.12977494079827068</v>
      </c>
      <c r="CL388" s="2">
        <f t="array" ref="CL388">PRODUCT(CE$2:CE388+1)-1</f>
        <v>9.50107693773099E-2</v>
      </c>
      <c r="CM388" s="2"/>
      <c r="CN388" s="2">
        <f t="array" ref="CN388">PRODUCT(CG$2:CG388+1)-1</f>
        <v>1.1065500051483212E-2</v>
      </c>
      <c r="CO388" s="2">
        <f t="array" ref="CO388">PRODUCT(CH$2:CH388+1)-1</f>
        <v>-2.5083846722885994E-2</v>
      </c>
      <c r="CQ388" s="9">
        <f t="shared" si="333"/>
        <v>45189</v>
      </c>
      <c r="CR388" s="72">
        <f t="shared" si="334"/>
        <v>0.15485878752115667</v>
      </c>
      <c r="CS388" s="72">
        <f t="shared" si="335"/>
        <v>0.12009461610019589</v>
      </c>
      <c r="CT388" s="72"/>
      <c r="CU388" s="72">
        <f t="shared" si="336"/>
        <v>3.6149346774369207E-2</v>
      </c>
      <c r="CV388" s="72"/>
      <c r="CW388" s="3">
        <f t="shared" si="337"/>
        <v>45189</v>
      </c>
      <c r="CX388" s="75">
        <f t="shared" si="342"/>
        <v>100.7419405382696</v>
      </c>
      <c r="CY388" s="75">
        <f t="shared" si="343"/>
        <v>97.062679710066078</v>
      </c>
      <c r="CZ388" s="75">
        <f t="shared" si="344"/>
        <v>103.79060297860492</v>
      </c>
      <c r="DA388" s="72">
        <f>(CZ388/MAX($CZ$2:CZ388))-1</f>
        <v>0</v>
      </c>
      <c r="DC388" s="3">
        <f t="shared" si="338"/>
        <v>45189</v>
      </c>
      <c r="DD388" s="2">
        <f t="shared" si="339"/>
        <v>1.6727310792685919E-4</v>
      </c>
      <c r="DE388" s="2">
        <f t="shared" si="340"/>
        <v>-1.9381538519441808E-3</v>
      </c>
      <c r="DF388" s="2" t="e">
        <f>NA()</f>
        <v>#N/A</v>
      </c>
      <c r="DG388" s="2">
        <f t="shared" si="341"/>
        <v>3.0184853572643453E-4</v>
      </c>
      <c r="DH388" s="69"/>
      <c r="DI388" s="3">
        <f t="shared" si="328"/>
        <v>45189</v>
      </c>
      <c r="DJ388" s="2">
        <f t="shared" si="329"/>
        <v>3.5998755382334623E-2</v>
      </c>
      <c r="DK388" s="2">
        <f t="shared" si="330"/>
        <v>2.5839426664436452E-2</v>
      </c>
      <c r="DL388" s="2" t="e">
        <f>NA()</f>
        <v>#N/A</v>
      </c>
      <c r="DM388" s="2">
        <f t="shared" si="331"/>
        <v>9.0231347473432137E-3</v>
      </c>
      <c r="DO388" s="2">
        <f t="shared" ref="DO388:DO451" si="345">_xlfn.STDEV.P(DG322:DG388)*SQRT(252)</f>
        <v>1.2331713752795155E-2</v>
      </c>
      <c r="DP388" s="72">
        <f t="shared" ref="DP388:DP451" si="346">DG388</f>
        <v>3.0184853572643453E-4</v>
      </c>
      <c r="DQ388" s="72">
        <v>1.0999999999999999E-2</v>
      </c>
      <c r="DR388" s="72">
        <f t="shared" si="327"/>
        <v>2.6925161900049613E-4</v>
      </c>
      <c r="DS388" s="2" cm="1">
        <f t="array" ref="DS388">PRODUCT($DR$68:DR388+1)-1</f>
        <v>2.3294380125433056E-2</v>
      </c>
      <c r="DT388" s="2" cm="1">
        <f t="array" ref="DT388">PRODUCT($DP$68:DP388+1)-1</f>
        <v>2.8088453474025554E-2</v>
      </c>
      <c r="DU388" s="72">
        <f>DS388-MAX($DS$68:DS388)</f>
        <v>0</v>
      </c>
    </row>
    <row r="389" spans="78:125" x14ac:dyDescent="0.3">
      <c r="BZ389" s="2"/>
      <c r="CC389" s="3">
        <v>45190</v>
      </c>
      <c r="CD389" s="2">
        <v>-9.4415614232276103E-3</v>
      </c>
      <c r="CE389" s="2">
        <v>-1.13206970100006E-2</v>
      </c>
      <c r="CF389" s="2" t="e">
        <f>NA()</f>
        <v>#N/A</v>
      </c>
      <c r="CG389" s="2">
        <v>-1.3618697279418057E-2</v>
      </c>
      <c r="CH389" s="2">
        <v>-1.4944997151246975E-2</v>
      </c>
      <c r="CJ389" s="9">
        <f t="shared" si="332"/>
        <v>45190</v>
      </c>
      <c r="CK389" s="2">
        <f t="array" ref="CK389">PRODUCT(CD$2:CD389+1)-1</f>
        <v>0.11910810130030036</v>
      </c>
      <c r="CL389" s="2">
        <f t="array" ref="CL389">PRODUCT(CE$2:CE389+1)-1</f>
        <v>8.2614484234501795E-2</v>
      </c>
      <c r="CM389" s="2"/>
      <c r="CN389" s="2">
        <f t="array" ref="CN389">PRODUCT(CG$2:CG389+1)-1</f>
        <v>-2.7038949233814114E-3</v>
      </c>
      <c r="CO389" s="2">
        <f t="array" ref="CO389">PRODUCT(CH$2:CH389+1)-1</f>
        <v>-3.9653965856317086E-2</v>
      </c>
      <c r="CQ389" s="9">
        <f t="shared" si="333"/>
        <v>45190</v>
      </c>
      <c r="CR389" s="72">
        <f t="shared" si="334"/>
        <v>0.15876206715661745</v>
      </c>
      <c r="CS389" s="72">
        <f t="shared" si="335"/>
        <v>0.12226845009081888</v>
      </c>
      <c r="CT389" s="72"/>
      <c r="CU389" s="72">
        <f t="shared" si="336"/>
        <v>3.6950070932935675E-2</v>
      </c>
      <c r="CV389" s="72"/>
      <c r="CW389" s="3">
        <f t="shared" si="337"/>
        <v>45190</v>
      </c>
      <c r="CX389" s="75">
        <f t="shared" si="342"/>
        <v>99.369966546737771</v>
      </c>
      <c r="CY389" s="75">
        <f t="shared" si="343"/>
        <v>95.612078238306736</v>
      </c>
      <c r="CZ389" s="75">
        <f t="shared" si="344"/>
        <v>103.93034894510372</v>
      </c>
      <c r="DA389" s="72">
        <f>(CZ389/MAX($CZ$2:CZ389))-1</f>
        <v>0</v>
      </c>
      <c r="DC389" s="3">
        <f t="shared" si="338"/>
        <v>45190</v>
      </c>
      <c r="DD389" s="2">
        <f t="shared" si="339"/>
        <v>5.5034357280193645E-3</v>
      </c>
      <c r="DE389" s="2">
        <f t="shared" si="340"/>
        <v>3.6243001412463744E-3</v>
      </c>
      <c r="DF389" s="2" t="e">
        <f>NA()</f>
        <v>#N/A</v>
      </c>
      <c r="DG389" s="2">
        <f t="shared" si="341"/>
        <v>1.3262998718289176E-3</v>
      </c>
      <c r="DH389" s="69"/>
      <c r="DI389" s="3">
        <f t="shared" si="328"/>
        <v>45190</v>
      </c>
      <c r="DJ389" s="2">
        <f t="shared" si="329"/>
        <v>3.7504152766315219E-2</v>
      </c>
      <c r="DK389" s="2">
        <f t="shared" si="330"/>
        <v>2.6161067555148215E-2</v>
      </c>
      <c r="DL389" s="2" t="e">
        <f>NA()</f>
        <v>#N/A</v>
      </c>
      <c r="DM389" s="2">
        <f t="shared" si="331"/>
        <v>9.0023376011298534E-3</v>
      </c>
      <c r="DO389" s="2">
        <f t="shared" si="345"/>
        <v>1.2558095717802481E-2</v>
      </c>
      <c r="DP389" s="72">
        <f t="shared" si="346"/>
        <v>1.3262998718289176E-3</v>
      </c>
      <c r="DQ389" s="72">
        <v>1.0999999999999999E-2</v>
      </c>
      <c r="DR389" s="72">
        <f t="shared" ref="DR389:DR452" si="347">DQ389/DO389*DP389</f>
        <v>1.161744496773994E-3</v>
      </c>
      <c r="DS389" s="2" cm="1">
        <f t="array" ref="DS389">PRODUCT($DR$68:DR389+1)-1</f>
        <v>2.4483186740123619E-2</v>
      </c>
      <c r="DT389" s="2" cm="1">
        <f t="array" ref="DT389">PRODUCT($DP$68:DP389+1)-1</f>
        <v>2.9452007058096807E-2</v>
      </c>
      <c r="DU389" s="72">
        <f>DS389-MAX($DS$68:DS389)</f>
        <v>0</v>
      </c>
    </row>
    <row r="390" spans="78:125" x14ac:dyDescent="0.3">
      <c r="BZ390" s="2"/>
      <c r="CC390" s="3">
        <v>45191</v>
      </c>
      <c r="CD390" s="2">
        <v>1.7160004698439902E-3</v>
      </c>
      <c r="CE390" s="2">
        <v>1.4097981439587E-4</v>
      </c>
      <c r="CF390" s="2" t="e">
        <f>NA()</f>
        <v>#N/A</v>
      </c>
      <c r="CG390" s="2">
        <v>-3.0364572366981592E-4</v>
      </c>
      <c r="CH390" s="2">
        <v>-1.0423817150991832E-3</v>
      </c>
      <c r="CJ390" s="9">
        <f t="shared" si="332"/>
        <v>45191</v>
      </c>
      <c r="CK390" s="2">
        <f t="array" ref="CK390">PRODUCT(CD$2:CD390+1)-1</f>
        <v>0.1210284913279378</v>
      </c>
      <c r="CL390" s="2">
        <f t="array" ref="CL390">PRODUCT(CE$2:CE390+1)-1</f>
        <v>8.2767111023551498E-2</v>
      </c>
      <c r="CM390" s="2"/>
      <c r="CN390" s="2">
        <f t="array" ref="CN390">PRODUCT(CG$2:CG390+1)-1</f>
        <v>-3.0067196209204727E-3</v>
      </c>
      <c r="CO390" s="2">
        <f t="array" ref="CO390">PRODUCT(CH$2:CH390+1)-1</f>
        <v>-4.0655013002476426E-2</v>
      </c>
      <c r="CQ390" s="9">
        <f t="shared" si="333"/>
        <v>45191</v>
      </c>
      <c r="CR390" s="72">
        <f t="shared" si="334"/>
        <v>0.16168350433041423</v>
      </c>
      <c r="CS390" s="72">
        <f t="shared" si="335"/>
        <v>0.12342212402602792</v>
      </c>
      <c r="CT390" s="72"/>
      <c r="CU390" s="72">
        <f t="shared" si="336"/>
        <v>3.7648293381555953E-2</v>
      </c>
      <c r="CV390" s="72"/>
      <c r="CW390" s="3">
        <f t="shared" si="337"/>
        <v>45191</v>
      </c>
      <c r="CX390" s="75">
        <f t="shared" si="342"/>
        <v>99.339793281334636</v>
      </c>
      <c r="CY390" s="75">
        <f t="shared" si="343"/>
        <v>95.512413956208491</v>
      </c>
      <c r="CZ390" s="75">
        <f t="shared" si="344"/>
        <v>104.0072061490153</v>
      </c>
      <c r="DA390" s="72">
        <f>(CZ390/MAX($CZ$2:CZ390))-1</f>
        <v>0</v>
      </c>
      <c r="DC390" s="3">
        <f t="shared" si="338"/>
        <v>45191</v>
      </c>
      <c r="DD390" s="2">
        <f t="shared" si="339"/>
        <v>2.7583821849431734E-3</v>
      </c>
      <c r="DE390" s="2">
        <f t="shared" si="340"/>
        <v>1.1833615294950532E-3</v>
      </c>
      <c r="DF390" s="2" t="e">
        <f>NA()</f>
        <v>#N/A</v>
      </c>
      <c r="DG390" s="2">
        <f t="shared" si="341"/>
        <v>7.3873599142936733E-4</v>
      </c>
      <c r="DH390" s="69"/>
      <c r="DI390" s="3">
        <f t="shared" si="328"/>
        <v>45191</v>
      </c>
      <c r="DJ390" s="2">
        <f t="shared" si="329"/>
        <v>3.7139001229589796E-2</v>
      </c>
      <c r="DK390" s="2">
        <f t="shared" si="330"/>
        <v>2.5644278940296257E-2</v>
      </c>
      <c r="DL390" s="2" t="e">
        <f>NA()</f>
        <v>#N/A</v>
      </c>
      <c r="DM390" s="2">
        <f t="shared" si="331"/>
        <v>9.0253105399980722E-3</v>
      </c>
      <c r="DO390" s="2">
        <f t="shared" si="345"/>
        <v>1.2606324928866359E-2</v>
      </c>
      <c r="DP390" s="72">
        <f t="shared" si="346"/>
        <v>7.3873599142936733E-4</v>
      </c>
      <c r="DQ390" s="72">
        <v>1.0999999999999999E-2</v>
      </c>
      <c r="DR390" s="72">
        <f t="shared" si="347"/>
        <v>6.4460466881316458E-4</v>
      </c>
      <c r="DS390" s="2" cm="1">
        <f t="array" ref="DS390">PRODUCT($DR$68:DR390+1)-1</f>
        <v>2.514357338541684E-2</v>
      </c>
      <c r="DT390" s="2" cm="1">
        <f t="array" ref="DT390">PRODUCT($DP$68:DP390+1)-1</f>
        <v>3.0212500307159607E-2</v>
      </c>
      <c r="DU390" s="72">
        <f>DS390-MAX($DS$68:DS390)</f>
        <v>0</v>
      </c>
    </row>
    <row r="391" spans="78:125" x14ac:dyDescent="0.3">
      <c r="BZ391" s="2"/>
      <c r="CC391" s="3">
        <v>45194</v>
      </c>
      <c r="CD391" s="2">
        <v>-4.0633417272617505E-4</v>
      </c>
      <c r="CE391" s="2">
        <v>1.0219856660378399E-3</v>
      </c>
      <c r="CF391" s="2" t="e">
        <f>NA()</f>
        <v>#N/A</v>
      </c>
      <c r="CG391" s="2">
        <v>-2.498650463025004E-4</v>
      </c>
      <c r="CH391" s="2">
        <v>-1.6542807696218187E-4</v>
      </c>
      <c r="CJ391" s="9">
        <f t="shared" si="332"/>
        <v>45194</v>
      </c>
      <c r="CK391" s="2">
        <f t="array" ref="CK391">PRODUCT(CD$2:CD391+1)-1</f>
        <v>0.12057297914331166</v>
      </c>
      <c r="CL391" s="2">
        <f t="array" ref="CL391">PRODUCT(CE$2:CE391+1)-1</f>
        <v>8.3873683490674811E-2</v>
      </c>
      <c r="CM391" s="2"/>
      <c r="CN391" s="2">
        <f t="array" ref="CN391">PRODUCT(CG$2:CG391+1)-1</f>
        <v>-3.2558333930856609E-3</v>
      </c>
      <c r="CO391" s="2">
        <f t="array" ref="CO391">PRODUCT(CH$2:CH391+1)-1</f>
        <v>-4.0813715598818745E-2</v>
      </c>
      <c r="CQ391" s="9">
        <f t="shared" si="333"/>
        <v>45194</v>
      </c>
      <c r="CR391" s="72">
        <f t="shared" si="334"/>
        <v>0.16138669474213041</v>
      </c>
      <c r="CS391" s="72">
        <f t="shared" si="335"/>
        <v>0.12468739908949356</v>
      </c>
      <c r="CT391" s="72"/>
      <c r="CU391" s="72">
        <f t="shared" si="336"/>
        <v>3.7557882205733084E-2</v>
      </c>
      <c r="CV391" s="72"/>
      <c r="CW391" s="3">
        <f t="shared" si="337"/>
        <v>45194</v>
      </c>
      <c r="CX391" s="75">
        <f t="shared" si="342"/>
        <v>99.314971739286705</v>
      </c>
      <c r="CY391" s="75">
        <f t="shared" si="343"/>
        <v>95.496613521241699</v>
      </c>
      <c r="CZ391" s="75">
        <f t="shared" si="344"/>
        <v>103.99842264269996</v>
      </c>
      <c r="DA391" s="72">
        <f>(CZ391/MAX($CZ$2:CZ391))-1</f>
        <v>-8.4450939896951738E-5</v>
      </c>
      <c r="DC391" s="3">
        <f t="shared" si="338"/>
        <v>45194</v>
      </c>
      <c r="DD391" s="2">
        <f t="shared" si="339"/>
        <v>-2.4090609576399318E-4</v>
      </c>
      <c r="DE391" s="2">
        <f t="shared" si="340"/>
        <v>1.1874137430000218E-3</v>
      </c>
      <c r="DF391" s="2" t="e">
        <f>NA()</f>
        <v>#N/A</v>
      </c>
      <c r="DG391" s="2">
        <f t="shared" si="341"/>
        <v>-8.4436969340318533E-5</v>
      </c>
      <c r="DH391" s="69"/>
      <c r="DI391" s="3">
        <f t="shared" si="328"/>
        <v>45194</v>
      </c>
      <c r="DJ391" s="2">
        <f t="shared" si="329"/>
        <v>3.7725782230717896E-2</v>
      </c>
      <c r="DK391" s="2">
        <f t="shared" si="330"/>
        <v>2.3533540112335646E-2</v>
      </c>
      <c r="DL391" s="2" t="e">
        <f>NA()</f>
        <v>#N/A</v>
      </c>
      <c r="DM391" s="2">
        <f t="shared" si="331"/>
        <v>9.0461891338388771E-3</v>
      </c>
      <c r="DO391" s="2">
        <f t="shared" si="345"/>
        <v>1.2543018631602171E-2</v>
      </c>
      <c r="DP391" s="72">
        <f t="shared" si="346"/>
        <v>-8.4436969340318533E-5</v>
      </c>
      <c r="DQ391" s="72">
        <v>1.0999999999999999E-2</v>
      </c>
      <c r="DR391" s="72">
        <f t="shared" si="347"/>
        <v>-7.4049691706856976E-5</v>
      </c>
      <c r="DS391" s="2" cm="1">
        <f t="array" ref="DS391">PRODUCT($DR$68:DR391+1)-1</f>
        <v>2.5067661819852427E-2</v>
      </c>
      <c r="DT391" s="2" cm="1">
        <f t="array" ref="DT391">PRODUCT($DP$68:DP391+1)-1</f>
        <v>3.0125512285857026E-2</v>
      </c>
      <c r="DU391" s="72">
        <f>DS391-MAX($DS$68:DS391)</f>
        <v>-7.5911565564412697E-5</v>
      </c>
    </row>
    <row r="392" spans="78:125" x14ac:dyDescent="0.3">
      <c r="BZ392" s="2"/>
      <c r="CC392" s="3">
        <v>45195</v>
      </c>
      <c r="CD392" s="2">
        <v>-1.10186566462339E-2</v>
      </c>
      <c r="CE392" s="2">
        <v>-9.093568563447901E-3</v>
      </c>
      <c r="CF392" s="2" t="e">
        <f>NA()</f>
        <v>#N/A</v>
      </c>
      <c r="CG392" s="2">
        <v>-1.094841205622182E-2</v>
      </c>
      <c r="CH392" s="2">
        <v>-1.0340965496175469E-2</v>
      </c>
      <c r="CJ392" s="9">
        <f t="shared" si="332"/>
        <v>45195</v>
      </c>
      <c r="CK392" s="2">
        <f t="array" ref="CK392">PRODUCT(CD$2:CD392+1)-1</f>
        <v>0.10822577023908408</v>
      </c>
      <c r="CL392" s="2">
        <f t="array" ref="CL392">PRODUCT(CE$2:CE392+1)-1</f>
        <v>7.4017403835735518E-2</v>
      </c>
      <c r="CM392" s="2"/>
      <c r="CN392" s="2">
        <f t="array" ref="CN392">PRODUCT(CG$2:CG392+1)-1</f>
        <v>-1.4168599243733482E-2</v>
      </c>
      <c r="CO392" s="2">
        <f t="array" ref="CO392">PRODUCT(CH$2:CH392+1)-1</f>
        <v>-5.0732627870216151E-2</v>
      </c>
      <c r="CQ392" s="9">
        <f t="shared" si="333"/>
        <v>45195</v>
      </c>
      <c r="CR392" s="72">
        <f t="shared" si="334"/>
        <v>0.15895839810930024</v>
      </c>
      <c r="CS392" s="72">
        <f t="shared" si="335"/>
        <v>0.12475003170595167</v>
      </c>
      <c r="CT392" s="72"/>
      <c r="CU392" s="72">
        <f t="shared" si="336"/>
        <v>3.656402862648267E-2</v>
      </c>
      <c r="CV392" s="72"/>
      <c r="CW392" s="3">
        <f t="shared" si="337"/>
        <v>45195</v>
      </c>
      <c r="CX392" s="75">
        <f t="shared" si="342"/>
        <v>98.227630505332968</v>
      </c>
      <c r="CY392" s="75">
        <f t="shared" si="343"/>
        <v>94.509086335816932</v>
      </c>
      <c r="CZ392" s="75">
        <f t="shared" si="344"/>
        <v>103.9345890577156</v>
      </c>
      <c r="DA392" s="72">
        <f>(CZ392/MAX($CZ$2:CZ392))-1</f>
        <v>-6.9819288478589758E-4</v>
      </c>
      <c r="DC392" s="3">
        <f t="shared" si="338"/>
        <v>45195</v>
      </c>
      <c r="DD392" s="2">
        <f t="shared" si="339"/>
        <v>-6.7769115005843032E-4</v>
      </c>
      <c r="DE392" s="2">
        <f t="shared" si="340"/>
        <v>1.2473969327275684E-3</v>
      </c>
      <c r="DF392" s="2" t="e">
        <f>NA()</f>
        <v>#N/A</v>
      </c>
      <c r="DG392" s="2">
        <f t="shared" si="341"/>
        <v>-6.0744656004635064E-4</v>
      </c>
      <c r="DH392" s="69"/>
      <c r="DI392" s="3">
        <f t="shared" si="328"/>
        <v>45195</v>
      </c>
      <c r="DJ392" s="2">
        <f t="shared" si="329"/>
        <v>3.827203793346768E-2</v>
      </c>
      <c r="DK392" s="2">
        <f t="shared" si="330"/>
        <v>2.2161083945904665E-2</v>
      </c>
      <c r="DL392" s="2" t="e">
        <f>NA()</f>
        <v>#N/A</v>
      </c>
      <c r="DM392" s="2">
        <f t="shared" si="331"/>
        <v>9.6585183525827682E-3</v>
      </c>
      <c r="DO392" s="2">
        <f t="shared" si="345"/>
        <v>1.261696774129226E-2</v>
      </c>
      <c r="DP392" s="72">
        <f t="shared" si="346"/>
        <v>-6.0744656004635064E-4</v>
      </c>
      <c r="DQ392" s="72">
        <v>1.0999999999999999E-2</v>
      </c>
      <c r="DR392" s="72">
        <f t="shared" si="347"/>
        <v>-5.2959730876077197E-4</v>
      </c>
      <c r="DS392" s="2" cm="1">
        <f t="array" ref="DS392">PRODUCT($DR$68:DR392+1)-1</f>
        <v>2.4524788744854975E-2</v>
      </c>
      <c r="DT392" s="2" cm="1">
        <f t="array" ref="DT392">PRODUCT($DP$68:DP392+1)-1</f>
        <v>2.949976608700311E-2</v>
      </c>
      <c r="DU392" s="72">
        <f>DS392-MAX($DS$68:DS392)</f>
        <v>-6.1878464056186466E-4</v>
      </c>
    </row>
    <row r="393" spans="78:125" x14ac:dyDescent="0.3">
      <c r="BZ393" s="2"/>
      <c r="CC393" s="3">
        <v>45196</v>
      </c>
      <c r="CD393" s="2">
        <v>1.9361382426872401E-3</v>
      </c>
      <c r="CE393" s="2">
        <v>2.33724478517106E-4</v>
      </c>
      <c r="CF393" s="2" t="e">
        <f>NA()</f>
        <v>#N/A</v>
      </c>
      <c r="CG393" s="2">
        <v>1.4961272191029021E-3</v>
      </c>
      <c r="CH393" s="2">
        <v>1.4596474983441521E-3</v>
      </c>
      <c r="CJ393" s="9">
        <f t="shared" si="332"/>
        <v>45196</v>
      </c>
      <c r="CK393" s="2">
        <f t="array" ref="CK393">PRODUCT(CD$2:CD393+1)-1</f>
        <v>0.11037144853437542</v>
      </c>
      <c r="CL393" s="2">
        <f t="array" ref="CL393">PRODUCT(CE$2:CE393+1)-1</f>
        <v>7.4268427993365416E-2</v>
      </c>
      <c r="CM393" s="2"/>
      <c r="CN393" s="2">
        <f t="array" ref="CN393">PRODUCT(CG$2:CG393+1)-1</f>
        <v>-1.2693670051615591E-2</v>
      </c>
      <c r="CO393" s="2">
        <f t="array" ref="CO393">PRODUCT(CH$2:CH393+1)-1</f>
        <v>-4.9347032125227175E-2</v>
      </c>
      <c r="CQ393" s="9">
        <f t="shared" si="333"/>
        <v>45196</v>
      </c>
      <c r="CR393" s="72">
        <f t="shared" si="334"/>
        <v>0.15971848065960259</v>
      </c>
      <c r="CS393" s="72">
        <f t="shared" si="335"/>
        <v>0.12361546011859259</v>
      </c>
      <c r="CT393" s="72"/>
      <c r="CU393" s="72">
        <f t="shared" si="336"/>
        <v>3.6653362073611584E-2</v>
      </c>
      <c r="CV393" s="72"/>
      <c r="CW393" s="3">
        <f t="shared" si="337"/>
        <v>45196</v>
      </c>
      <c r="CX393" s="75">
        <f t="shared" si="342"/>
        <v>98.374591536999986</v>
      </c>
      <c r="CY393" s="75">
        <f t="shared" si="343"/>
        <v>94.647036287257805</v>
      </c>
      <c r="CZ393" s="75">
        <f t="shared" si="344"/>
        <v>103.93837503630743</v>
      </c>
      <c r="DA393" s="72">
        <f>(CZ393/MAX($CZ$2:CZ393))-1</f>
        <v>-6.6179176670944084E-4</v>
      </c>
      <c r="DC393" s="3">
        <f t="shared" si="338"/>
        <v>45196</v>
      </c>
      <c r="DD393" s="2">
        <f t="shared" si="339"/>
        <v>4.7649074434308802E-4</v>
      </c>
      <c r="DE393" s="2">
        <f t="shared" si="340"/>
        <v>-1.2259230198270461E-3</v>
      </c>
      <c r="DF393" s="2" t="e">
        <f>NA()</f>
        <v>#N/A</v>
      </c>
      <c r="DG393" s="2">
        <f t="shared" si="341"/>
        <v>3.6479720758750061E-5</v>
      </c>
      <c r="DH393" s="69"/>
      <c r="DI393" s="3">
        <f t="shared" si="328"/>
        <v>45196</v>
      </c>
      <c r="DJ393" s="2">
        <f t="shared" si="329"/>
        <v>3.7450141848934589E-2</v>
      </c>
      <c r="DK393" s="2">
        <f t="shared" si="330"/>
        <v>2.2875266947076343E-2</v>
      </c>
      <c r="DL393" s="2" t="e">
        <f>NA()</f>
        <v>#N/A</v>
      </c>
      <c r="DM393" s="2">
        <f t="shared" si="331"/>
        <v>9.4705481674579074E-3</v>
      </c>
      <c r="DO393" s="2">
        <f t="shared" si="345"/>
        <v>1.2407283759967217E-2</v>
      </c>
      <c r="DP393" s="72">
        <f t="shared" si="346"/>
        <v>3.6479720758750061E-5</v>
      </c>
      <c r="DQ393" s="72">
        <v>1.0999999999999999E-2</v>
      </c>
      <c r="DR393" s="72">
        <f t="shared" si="347"/>
        <v>3.2342044891484847E-5</v>
      </c>
      <c r="DS393" s="2" cm="1">
        <f t="array" ref="DS393">PRODUCT($DR$68:DR393+1)-1</f>
        <v>2.4557923971564977E-2</v>
      </c>
      <c r="DT393" s="2" cm="1">
        <f t="array" ref="DT393">PRODUCT($DP$68:DP393+1)-1</f>
        <v>2.9537321950991124E-2</v>
      </c>
      <c r="DU393" s="72">
        <f>DS393-MAX($DS$68:DS393)</f>
        <v>-5.8564941385186309E-4</v>
      </c>
    </row>
    <row r="394" spans="78:125" x14ac:dyDescent="0.3">
      <c r="BZ394" s="2"/>
      <c r="CC394" s="3">
        <v>45197</v>
      </c>
      <c r="CD394" s="2">
        <v>3.65638869489038E-3</v>
      </c>
      <c r="CE394" s="2">
        <v>2.7696289490992698E-3</v>
      </c>
      <c r="CF394" s="2" t="e">
        <f>NA()</f>
        <v>#N/A</v>
      </c>
      <c r="CG394" s="2">
        <v>2.8476566701824777E-3</v>
      </c>
      <c r="CH394" s="2">
        <v>3.4479658927470958E-3</v>
      </c>
      <c r="CJ394" s="9">
        <f t="shared" si="332"/>
        <v>45197</v>
      </c>
      <c r="CK394" s="2">
        <f t="array" ref="CK394">PRODUCT(CD$2:CD394+1)-1</f>
        <v>0.11443139814592551</v>
      </c>
      <c r="CL394" s="2">
        <f t="array" ref="CL394">PRODUCT(CE$2:CE394+1)-1</f>
        <v>7.724375293063912E-2</v>
      </c>
      <c r="CM394" s="2"/>
      <c r="CN394" s="2">
        <f t="array" ref="CN394">PRODUCT(CG$2:CG394+1)-1</f>
        <v>-9.8821605956246339E-3</v>
      </c>
      <c r="CO394" s="2">
        <f t="array" ref="CO394">PRODUCT(CH$2:CH394+1)-1</f>
        <v>-4.6069213116156194E-2</v>
      </c>
      <c r="CQ394" s="9">
        <f t="shared" si="333"/>
        <v>45197</v>
      </c>
      <c r="CR394" s="72">
        <f t="shared" si="334"/>
        <v>0.1605006112620817</v>
      </c>
      <c r="CS394" s="72">
        <f t="shared" si="335"/>
        <v>0.12331296604679531</v>
      </c>
      <c r="CT394" s="72"/>
      <c r="CU394" s="72">
        <f t="shared" si="336"/>
        <v>3.618705252053156E-2</v>
      </c>
      <c r="CV394" s="72"/>
      <c r="CW394" s="3">
        <f t="shared" si="337"/>
        <v>45197</v>
      </c>
      <c r="CX394" s="75">
        <f t="shared" si="342"/>
        <v>98.654728598766809</v>
      </c>
      <c r="CY394" s="75">
        <f t="shared" si="343"/>
        <v>94.973376040225872</v>
      </c>
      <c r="CZ394" s="75">
        <f t="shared" si="344"/>
        <v>103.87619426836179</v>
      </c>
      <c r="DA394" s="72">
        <f>(CZ394/MAX($CZ$2:CZ394))-1</f>
        <v>-1.2596423411836977E-3</v>
      </c>
      <c r="DC394" s="3">
        <f t="shared" si="338"/>
        <v>45197</v>
      </c>
      <c r="DD394" s="2">
        <f t="shared" si="339"/>
        <v>2.0842280214328429E-4</v>
      </c>
      <c r="DE394" s="2">
        <f t="shared" si="340"/>
        <v>-6.7833694364782598E-4</v>
      </c>
      <c r="DF394" s="2" t="e">
        <f>NA()</f>
        <v>#N/A</v>
      </c>
      <c r="DG394" s="2">
        <f t="shared" si="341"/>
        <v>-6.0030922256461804E-4</v>
      </c>
      <c r="DH394" s="69"/>
      <c r="DI394" s="3">
        <f t="shared" si="328"/>
        <v>45197</v>
      </c>
      <c r="DJ394" s="2">
        <f t="shared" si="329"/>
        <v>3.5174808699570084E-2</v>
      </c>
      <c r="DK394" s="2">
        <f t="shared" si="330"/>
        <v>2.3066021978026301E-2</v>
      </c>
      <c r="DL394" s="2" t="e">
        <f>NA()</f>
        <v>#N/A</v>
      </c>
      <c r="DM394" s="2">
        <f t="shared" si="331"/>
        <v>9.7716745969375022E-3</v>
      </c>
      <c r="DO394" s="2">
        <f t="shared" si="345"/>
        <v>1.2476750101752846E-2</v>
      </c>
      <c r="DP394" s="72">
        <f t="shared" si="346"/>
        <v>-6.0030922256461804E-4</v>
      </c>
      <c r="DQ394" s="72">
        <v>1.0999999999999999E-2</v>
      </c>
      <c r="DR394" s="72">
        <f t="shared" si="347"/>
        <v>-5.2925652869196226E-4</v>
      </c>
      <c r="DS394" s="2" cm="1">
        <f t="array" ref="DS394">PRODUCT($DR$68:DR394+1)-1</f>
        <v>2.401567000127991E-2</v>
      </c>
      <c r="DT394" s="2" cm="1">
        <f t="array" ref="DT394">PRODUCT($DP$68:DP394+1)-1</f>
        <v>2.8919281201649438E-2</v>
      </c>
      <c r="DU394" s="72">
        <f>DS394-MAX($DS$68:DS394)</f>
        <v>-1.1279033841369301E-3</v>
      </c>
    </row>
    <row r="395" spans="78:125" x14ac:dyDescent="0.3">
      <c r="BZ395" s="2"/>
      <c r="CC395" s="3">
        <v>45198</v>
      </c>
      <c r="CD395" s="2">
        <v>-3.31401271056531E-3</v>
      </c>
      <c r="CE395" s="2">
        <v>-1.0605289228747799E-3</v>
      </c>
      <c r="CF395" s="2" t="e">
        <f>NA()</f>
        <v>#N/A</v>
      </c>
      <c r="CG395" s="2">
        <v>-2.9219983104349095E-4</v>
      </c>
      <c r="CH395" s="2">
        <v>5.8228447476027512E-4</v>
      </c>
      <c r="CJ395" s="9">
        <f t="shared" si="332"/>
        <v>45198</v>
      </c>
      <c r="CK395" s="2">
        <f t="array" ref="CK395">PRODUCT(CD$2:CD395+1)-1</f>
        <v>0.11073815832741696</v>
      </c>
      <c r="CL395" s="2">
        <f t="array" ref="CL395">PRODUCT(CE$2:CE395+1)-1</f>
        <v>7.6101304773670053E-2</v>
      </c>
      <c r="CM395" s="2"/>
      <c r="CN395" s="2">
        <f t="array" ref="CN395">PRODUCT(CG$2:CG395+1)-1</f>
        <v>-1.0171472861011721E-2</v>
      </c>
      <c r="CO395" s="2">
        <f t="array" ref="CO395">PRODUCT(CH$2:CH395+1)-1</f>
        <v>-4.5513754028957853E-2</v>
      </c>
      <c r="CQ395" s="9">
        <f t="shared" si="333"/>
        <v>45198</v>
      </c>
      <c r="CR395" s="72">
        <f t="shared" si="334"/>
        <v>0.15625191235637481</v>
      </c>
      <c r="CS395" s="72">
        <f t="shared" si="335"/>
        <v>0.12161505880262791</v>
      </c>
      <c r="CT395" s="72"/>
      <c r="CU395" s="72">
        <f t="shared" si="336"/>
        <v>3.5342281167946132E-2</v>
      </c>
      <c r="CV395" s="72"/>
      <c r="CW395" s="3">
        <f t="shared" si="337"/>
        <v>45198</v>
      </c>
      <c r="CX395" s="75">
        <f t="shared" si="342"/>
        <v>98.625901703738606</v>
      </c>
      <c r="CY395" s="75">
        <f t="shared" si="343"/>
        <v>95.028677562609658</v>
      </c>
      <c r="CZ395" s="75">
        <f t="shared" si="344"/>
        <v>103.78540902956259</v>
      </c>
      <c r="DA395" s="72">
        <f>(CZ395/MAX($CZ$2:CZ395))-1</f>
        <v>-2.132516848255106E-3</v>
      </c>
      <c r="DC395" s="3">
        <f t="shared" si="338"/>
        <v>45198</v>
      </c>
      <c r="DD395" s="2">
        <f t="shared" si="339"/>
        <v>-3.8962971853255851E-3</v>
      </c>
      <c r="DE395" s="2">
        <f t="shared" si="340"/>
        <v>-1.642813397635055E-3</v>
      </c>
      <c r="DF395" s="2" t="e">
        <f>NA()</f>
        <v>#N/A</v>
      </c>
      <c r="DG395" s="2">
        <f t="shared" si="341"/>
        <v>-8.7448430580376602E-4</v>
      </c>
      <c r="DH395" s="69"/>
      <c r="DI395" s="3">
        <f t="shared" si="328"/>
        <v>45198</v>
      </c>
      <c r="DJ395" s="2">
        <f t="shared" si="329"/>
        <v>3.6597897921752331E-2</v>
      </c>
      <c r="DK395" s="2">
        <f t="shared" si="330"/>
        <v>2.3297763543269161E-2</v>
      </c>
      <c r="DL395" s="2" t="e">
        <f>NA()</f>
        <v>#N/A</v>
      </c>
      <c r="DM395" s="2">
        <f t="shared" si="331"/>
        <v>9.8813465279454366E-3</v>
      </c>
      <c r="DO395" s="2">
        <f t="shared" si="345"/>
        <v>1.2496776230197819E-2</v>
      </c>
      <c r="DP395" s="72">
        <f t="shared" si="346"/>
        <v>-8.7448430580376602E-4</v>
      </c>
      <c r="DQ395" s="72">
        <v>1.0999999999999999E-2</v>
      </c>
      <c r="DR395" s="72">
        <f t="shared" si="347"/>
        <v>-7.6974470748678481E-4</v>
      </c>
      <c r="DS395" s="2" cm="1">
        <f t="array" ref="DS395">PRODUCT($DR$68:DR395+1)-1</f>
        <v>2.3227439358912916E-2</v>
      </c>
      <c r="DT395" s="2" cm="1">
        <f t="array" ref="DT395">PRODUCT($DP$68:DP395+1)-1</f>
        <v>2.801950743829984E-2</v>
      </c>
      <c r="DU395" s="72">
        <f>DS395-MAX($DS$68:DS395)</f>
        <v>-1.9161340265039239E-3</v>
      </c>
    </row>
    <row r="396" spans="78:125" x14ac:dyDescent="0.3">
      <c r="BZ396" s="2"/>
      <c r="CC396" s="3">
        <v>45199</v>
      </c>
      <c r="CD396" s="2">
        <v>-2.1177080193202102E-4</v>
      </c>
      <c r="CE396" s="2">
        <v>0</v>
      </c>
      <c r="CF396" s="2" t="e">
        <f>NA()</f>
        <v>#N/A</v>
      </c>
      <c r="CG396" s="2">
        <v>4.6757938574811783E-4</v>
      </c>
      <c r="CH396" s="2">
        <v>0</v>
      </c>
      <c r="CJ396" s="9">
        <f t="shared" si="332"/>
        <v>45199</v>
      </c>
      <c r="CK396" s="2">
        <f t="array" ref="CK396">PRODUCT(CD$2:CD396+1)-1</f>
        <v>0.11050293641689146</v>
      </c>
      <c r="CL396" s="2">
        <f t="array" ref="CL396">PRODUCT(CE$2:CE396+1)-1</f>
        <v>7.6101304773670053E-2</v>
      </c>
      <c r="CM396" s="2"/>
      <c r="CN396" s="2">
        <f t="array" ref="CN396">PRODUCT(CG$2:CG396+1)-1</f>
        <v>-9.7086494462962358E-3</v>
      </c>
      <c r="CO396" s="2">
        <f t="array" ref="CO396">PRODUCT(CH$2:CH396+1)-1</f>
        <v>-4.5513754028957853E-2</v>
      </c>
      <c r="CQ396" s="9">
        <f t="shared" si="333"/>
        <v>45199</v>
      </c>
      <c r="CR396" s="72">
        <f t="shared" si="334"/>
        <v>0.15601669044584932</v>
      </c>
      <c r="CS396" s="72">
        <f t="shared" si="335"/>
        <v>0.12161505880262791</v>
      </c>
      <c r="CT396" s="72"/>
      <c r="CU396" s="72">
        <f t="shared" si="336"/>
        <v>3.5805104582661618E-2</v>
      </c>
      <c r="CV396" s="72"/>
      <c r="CW396" s="3">
        <f t="shared" si="337"/>
        <v>45199</v>
      </c>
      <c r="CX396" s="75">
        <f t="shared" si="342"/>
        <v>98.67201714227609</v>
      </c>
      <c r="CY396" s="75">
        <f t="shared" si="343"/>
        <v>95.028677562609658</v>
      </c>
      <c r="CZ396" s="75">
        <f t="shared" si="344"/>
        <v>103.83393694736624</v>
      </c>
      <c r="DA396" s="72">
        <f>(CZ396/MAX($CZ$2:CZ396))-1</f>
        <v>-1.6659345834250106E-3</v>
      </c>
      <c r="DC396" s="3">
        <f t="shared" si="338"/>
        <v>45199</v>
      </c>
      <c r="DD396" s="2">
        <f t="shared" si="339"/>
        <v>-2.1177080193202102E-4</v>
      </c>
      <c r="DE396" s="2">
        <f t="shared" si="340"/>
        <v>0</v>
      </c>
      <c r="DF396" s="2" t="e">
        <f>NA()</f>
        <v>#N/A</v>
      </c>
      <c r="DG396" s="2">
        <f t="shared" si="341"/>
        <v>4.6757938574811783E-4</v>
      </c>
      <c r="DH396" s="69"/>
      <c r="DI396" s="3">
        <f t="shared" si="328"/>
        <v>45199</v>
      </c>
      <c r="DJ396" s="2">
        <f t="shared" si="329"/>
        <v>3.7071938848047374E-2</v>
      </c>
      <c r="DK396" s="2">
        <f t="shared" si="330"/>
        <v>2.2244680361779741E-2</v>
      </c>
      <c r="DL396" s="2" t="e">
        <f>NA()</f>
        <v>#N/A</v>
      </c>
      <c r="DM396" s="2">
        <f t="shared" si="331"/>
        <v>9.4205777489491885E-3</v>
      </c>
      <c r="DO396" s="2">
        <f t="shared" si="345"/>
        <v>1.2434553430524339E-2</v>
      </c>
      <c r="DP396" s="72">
        <f t="shared" si="346"/>
        <v>4.6757938574811783E-4</v>
      </c>
      <c r="DQ396" s="72">
        <v>1.0999999999999999E-2</v>
      </c>
      <c r="DR396" s="72">
        <f t="shared" si="347"/>
        <v>4.1363554163540317E-4</v>
      </c>
      <c r="DS396" s="2" cm="1">
        <f t="array" ref="DS396">PRODUCT($DR$68:DR396+1)-1</f>
        <v>2.3650682595008243E-2</v>
      </c>
      <c r="DT396" s="2" cm="1">
        <f t="array" ref="DT396">PRODUCT($DP$68:DP396+1)-1</f>
        <v>2.8500188168124829E-2</v>
      </c>
      <c r="DU396" s="72">
        <f>DS396-MAX($DS$68:DS396)</f>
        <v>-1.4928907904085964E-3</v>
      </c>
    </row>
    <row r="397" spans="78:125" x14ac:dyDescent="0.3">
      <c r="BZ397" s="2"/>
      <c r="CC397" s="3">
        <v>45201</v>
      </c>
      <c r="CD397" s="2">
        <v>-2.4045351512594899E-3</v>
      </c>
      <c r="CE397" s="2">
        <v>0</v>
      </c>
      <c r="CF397" s="2" t="e">
        <f>NA()</f>
        <v>#N/A</v>
      </c>
      <c r="CG397" s="2">
        <v>-5.4794813265031175E-3</v>
      </c>
      <c r="CH397" s="2">
        <v>-7.0025324226844488E-3</v>
      </c>
      <c r="CJ397" s="9">
        <f t="shared" si="332"/>
        <v>45201</v>
      </c>
      <c r="CK397" s="2">
        <f t="array" ref="CK397">PRODUCT(CD$2:CD397+1)-1</f>
        <v>0.10783269307070009</v>
      </c>
      <c r="CL397" s="2">
        <f t="array" ref="CL397">PRODUCT(CE$2:CE397+1)-1</f>
        <v>7.6101304773670053E-2</v>
      </c>
      <c r="CM397" s="2"/>
      <c r="CN397" s="2">
        <f t="array" ref="CN397">PRODUCT(CG$2:CG397+1)-1</f>
        <v>-1.513493240945285E-2</v>
      </c>
      <c r="CO397" s="2">
        <f t="array" ref="CO397">PRODUCT(CH$2:CH397+1)-1</f>
        <v>-5.2197574913376399E-2</v>
      </c>
      <c r="CQ397" s="9">
        <f t="shared" si="333"/>
        <v>45201</v>
      </c>
      <c r="CR397" s="72">
        <f t="shared" si="334"/>
        <v>0.16003026798407649</v>
      </c>
      <c r="CS397" s="72">
        <f t="shared" si="335"/>
        <v>0.12829887968704645</v>
      </c>
      <c r="CT397" s="72"/>
      <c r="CU397" s="72">
        <f t="shared" si="336"/>
        <v>3.7062642503923549E-2</v>
      </c>
      <c r="CV397" s="72"/>
      <c r="CW397" s="3">
        <f t="shared" si="337"/>
        <v>45201</v>
      </c>
      <c r="CX397" s="75">
        <f t="shared" si="342"/>
        <v>98.131345666896593</v>
      </c>
      <c r="CY397" s="75">
        <f t="shared" si="343"/>
        <v>94.363236166892662</v>
      </c>
      <c r="CZ397" s="75">
        <f t="shared" si="344"/>
        <v>103.993196559452</v>
      </c>
      <c r="DA397" s="72">
        <f>(CZ397/MAX($CZ$2:CZ397))-1</f>
        <v>-1.3469825872669539E-4</v>
      </c>
      <c r="DC397" s="3">
        <f t="shared" si="338"/>
        <v>45201</v>
      </c>
      <c r="DD397" s="2">
        <f t="shared" si="339"/>
        <v>4.5979972714249584E-3</v>
      </c>
      <c r="DE397" s="2">
        <f t="shared" si="340"/>
        <v>7.0025324226844488E-3</v>
      </c>
      <c r="DF397" s="2" t="e">
        <f>NA()</f>
        <v>#N/A</v>
      </c>
      <c r="DG397" s="2">
        <f t="shared" si="341"/>
        <v>1.5230510961813312E-3</v>
      </c>
      <c r="DH397" s="69"/>
      <c r="DI397" s="3">
        <f t="shared" si="328"/>
        <v>45201</v>
      </c>
      <c r="DJ397" s="2">
        <f t="shared" si="329"/>
        <v>3.8459188642584755E-2</v>
      </c>
      <c r="DK397" s="2">
        <f t="shared" si="330"/>
        <v>3.1192074960095247E-2</v>
      </c>
      <c r="DL397" s="2" t="e">
        <f>NA()</f>
        <v>#N/A</v>
      </c>
      <c r="DM397" s="2">
        <f t="shared" si="331"/>
        <v>9.8483434505378525E-3</v>
      </c>
      <c r="DO397" s="2">
        <f t="shared" si="345"/>
        <v>1.2617497211841456E-2</v>
      </c>
      <c r="DP397" s="72">
        <f t="shared" si="346"/>
        <v>1.5230510961813312E-3</v>
      </c>
      <c r="DQ397" s="72">
        <v>1.0999999999999999E-2</v>
      </c>
      <c r="DR397" s="72">
        <f t="shared" si="347"/>
        <v>1.3278039041111505E-3</v>
      </c>
      <c r="DS397" s="2" cm="1">
        <f t="array" ref="DS397">PRODUCT($DR$68:DR397+1)-1</f>
        <v>2.5009889967803955E-2</v>
      </c>
      <c r="DT397" s="2" cm="1">
        <f t="array" ref="DT397">PRODUCT($DP$68:DP397+1)-1</f>
        <v>3.0066646507136863E-2</v>
      </c>
      <c r="DU397" s="72">
        <f>DS397-MAX($DS$68:DS397)</f>
        <v>-1.3368341761288427E-4</v>
      </c>
    </row>
    <row r="398" spans="78:125" x14ac:dyDescent="0.3">
      <c r="BZ398" s="2"/>
      <c r="CC398" s="3">
        <v>45202</v>
      </c>
      <c r="CD398" s="2">
        <v>-1.5733319636414399E-2</v>
      </c>
      <c r="CE398" s="2">
        <v>-1.1020580200440899E-2</v>
      </c>
      <c r="CF398" s="2" t="e">
        <f>NA()</f>
        <v>#N/A</v>
      </c>
      <c r="CG398" s="2">
        <v>-1.48062496549156E-2</v>
      </c>
      <c r="CH398" s="2">
        <v>-1.3440496660806156E-2</v>
      </c>
      <c r="CJ398" s="9">
        <f t="shared" si="332"/>
        <v>45202</v>
      </c>
      <c r="CK398" s="2">
        <f t="array" ref="CK398">PRODUCT(CD$2:CD398+1)-1</f>
        <v>9.0402807206948932E-2</v>
      </c>
      <c r="CL398" s="2">
        <f t="array" ref="CL398">PRODUCT(CE$2:CE398+1)-1</f>
        <v>6.4242044040612623E-2</v>
      </c>
      <c r="CM398" s="2"/>
      <c r="CN398" s="2">
        <f t="array" ref="CN398">PRODUCT(CG$2:CG398+1)-1</f>
        <v>-2.9717090476603869E-2</v>
      </c>
      <c r="CO398" s="2">
        <f t="array" ref="CO398">PRODUCT(CH$2:CH398+1)-1</f>
        <v>-6.4936510242857182E-2</v>
      </c>
      <c r="CQ398" s="9">
        <f t="shared" si="333"/>
        <v>45202</v>
      </c>
      <c r="CR398" s="72">
        <f t="shared" si="334"/>
        <v>0.15533931744980611</v>
      </c>
      <c r="CS398" s="72">
        <f t="shared" si="335"/>
        <v>0.1291785542834698</v>
      </c>
      <c r="CT398" s="72"/>
      <c r="CU398" s="72">
        <f t="shared" si="336"/>
        <v>3.5219419766253313E-2</v>
      </c>
      <c r="CV398" s="72"/>
      <c r="CW398" s="3">
        <f t="shared" si="337"/>
        <v>45202</v>
      </c>
      <c r="CX398" s="75">
        <f t="shared" si="342"/>
        <v>96.678388463979701</v>
      </c>
      <c r="CY398" s="75">
        <f t="shared" si="343"/>
        <v>93.094947406288682</v>
      </c>
      <c r="CZ398" s="75">
        <f t="shared" si="344"/>
        <v>103.8492325926691</v>
      </c>
      <c r="DA398" s="72">
        <f>(CZ398/MAX($CZ$2:CZ398))-1</f>
        <v>-1.518871260899668E-3</v>
      </c>
      <c r="DC398" s="3">
        <f t="shared" si="338"/>
        <v>45202</v>
      </c>
      <c r="DD398" s="2">
        <f t="shared" si="339"/>
        <v>-2.2928229756082434E-3</v>
      </c>
      <c r="DE398" s="2">
        <f t="shared" si="340"/>
        <v>2.4199164603652575E-3</v>
      </c>
      <c r="DF398" s="2" t="e">
        <f>NA()</f>
        <v>#N/A</v>
      </c>
      <c r="DG398" s="2">
        <f t="shared" si="341"/>
        <v>-1.3657529941094437E-3</v>
      </c>
      <c r="DH398" s="69"/>
      <c r="DI398" s="3">
        <f t="shared" si="328"/>
        <v>45202</v>
      </c>
      <c r="DJ398" s="2">
        <f t="shared" si="329"/>
        <v>3.9340489965742811E-2</v>
      </c>
      <c r="DK398" s="2">
        <f t="shared" si="330"/>
        <v>3.1491985928359015E-2</v>
      </c>
      <c r="DL398" s="2" t="e">
        <f>NA()</f>
        <v>#N/A</v>
      </c>
      <c r="DM398" s="2">
        <f t="shared" si="331"/>
        <v>1.1215223337778935E-2</v>
      </c>
      <c r="DO398" s="2">
        <f t="shared" si="345"/>
        <v>1.2896312559997772E-2</v>
      </c>
      <c r="DP398" s="72">
        <f t="shared" si="346"/>
        <v>-1.3657529941094437E-3</v>
      </c>
      <c r="DQ398" s="72">
        <v>1.0999999999999999E-2</v>
      </c>
      <c r="DR398" s="72">
        <f t="shared" si="347"/>
        <v>-1.1649285689464149E-3</v>
      </c>
      <c r="DS398" s="2" cm="1">
        <f t="array" ref="DS398">PRODUCT($DR$68:DR398+1)-1</f>
        <v>2.3815826663527773E-2</v>
      </c>
      <c r="DT398" s="2" cm="1">
        <f t="array" ref="DT398">PRODUCT($DP$68:DP398+1)-1</f>
        <v>2.8659829900537392E-2</v>
      </c>
      <c r="DU398" s="72">
        <f>DS398-MAX($DS$68:DS398)</f>
        <v>-1.3277467218890671E-3</v>
      </c>
    </row>
    <row r="399" spans="78:125" x14ac:dyDescent="0.3">
      <c r="BZ399" s="2"/>
      <c r="CC399" s="3">
        <v>45203</v>
      </c>
      <c r="CD399" s="2">
        <v>-5.3822823737425E-3</v>
      </c>
      <c r="CE399" s="2">
        <v>1.92653540532661E-3</v>
      </c>
      <c r="CF399" s="2" t="e">
        <f>NA()</f>
        <v>#N/A</v>
      </c>
      <c r="CG399" s="2">
        <v>-1.4863592354300932E-3</v>
      </c>
      <c r="CH399" s="2">
        <v>-5.0264377570341523E-4</v>
      </c>
      <c r="CJ399" s="9">
        <f t="shared" si="332"/>
        <v>45203</v>
      </c>
      <c r="CK399" s="2">
        <f t="array" ref="CK399">PRODUCT(CD$2:CD399+1)-1</f>
        <v>8.4533951397439688E-2</v>
      </c>
      <c r="CL399" s="2">
        <f t="array" ref="CL399">PRODUCT(CE$2:CE399+1)-1</f>
        <v>6.6292344018294092E-2</v>
      </c>
      <c r="CM399" s="2"/>
      <c r="CN399" s="2">
        <f t="array" ref="CN399">PRODUCT(CG$2:CG399+1)-1</f>
        <v>-3.1159279440153953E-2</v>
      </c>
      <c r="CO399" s="2">
        <f t="array" ref="CO399">PRODUCT(CH$2:CH399+1)-1</f>
        <v>-6.540651408587117E-2</v>
      </c>
      <c r="CQ399" s="9">
        <f t="shared" si="333"/>
        <v>45203</v>
      </c>
      <c r="CR399" s="72">
        <f t="shared" si="334"/>
        <v>0.14994046548331086</v>
      </c>
      <c r="CS399" s="72">
        <f t="shared" si="335"/>
        <v>0.13169885810416526</v>
      </c>
      <c r="CT399" s="72"/>
      <c r="CU399" s="72">
        <f t="shared" si="336"/>
        <v>3.4247234645717217E-2</v>
      </c>
      <c r="CV399" s="72"/>
      <c r="CW399" s="3">
        <f t="shared" si="337"/>
        <v>45203</v>
      </c>
      <c r="CX399" s="75">
        <f t="shared" si="342"/>
        <v>96.534689648419771</v>
      </c>
      <c r="CY399" s="75">
        <f t="shared" si="343"/>
        <v>93.048153810425475</v>
      </c>
      <c r="CZ399" s="75">
        <f t="shared" si="344"/>
        <v>103.74702312213276</v>
      </c>
      <c r="DA399" s="72">
        <f>(CZ399/MAX($CZ$2:CZ399))-1</f>
        <v>-2.5015865392035153E-3</v>
      </c>
      <c r="DC399" s="3">
        <f t="shared" si="338"/>
        <v>45203</v>
      </c>
      <c r="DD399" s="2">
        <f t="shared" si="339"/>
        <v>-4.8796385980390848E-3</v>
      </c>
      <c r="DE399" s="2">
        <f t="shared" si="340"/>
        <v>2.4291791810300252E-3</v>
      </c>
      <c r="DF399" s="2" t="e">
        <f>NA()</f>
        <v>#N/A</v>
      </c>
      <c r="DG399" s="2">
        <f t="shared" si="341"/>
        <v>-9.8371545972667797E-4</v>
      </c>
      <c r="DH399" s="69"/>
      <c r="DI399" s="3">
        <f t="shared" si="328"/>
        <v>45203</v>
      </c>
      <c r="DJ399" s="2">
        <f t="shared" si="329"/>
        <v>4.3487653385789457E-2</v>
      </c>
      <c r="DK399" s="2">
        <f t="shared" si="330"/>
        <v>3.2011128876145226E-2</v>
      </c>
      <c r="DL399" s="2" t="e">
        <f>NA()</f>
        <v>#N/A</v>
      </c>
      <c r="DM399" s="2">
        <f t="shared" si="331"/>
        <v>1.1788823275299082E-2</v>
      </c>
      <c r="DO399" s="2">
        <f t="shared" si="345"/>
        <v>1.2890684221778519E-2</v>
      </c>
      <c r="DP399" s="72">
        <f t="shared" si="346"/>
        <v>-9.8371545972667797E-4</v>
      </c>
      <c r="DQ399" s="72">
        <v>1.0999999999999999E-2</v>
      </c>
      <c r="DR399" s="72">
        <f t="shared" si="347"/>
        <v>-8.3943333579701237E-4</v>
      </c>
      <c r="DS399" s="2" cm="1">
        <f t="array" ref="DS399">PRODUCT($DR$68:DR399+1)-1</f>
        <v>2.2956401528909876E-2</v>
      </c>
      <c r="DT399" s="2" cm="1">
        <f t="array" ref="DT399">PRODUCT($DP$68:DP399+1)-1</f>
        <v>2.7647921323064484E-2</v>
      </c>
      <c r="DU399" s="72">
        <f>DS399-MAX($DS$68:DS399)</f>
        <v>-2.1871718565069642E-3</v>
      </c>
    </row>
    <row r="400" spans="78:125" x14ac:dyDescent="0.3">
      <c r="BZ400" s="2"/>
      <c r="CC400" s="3">
        <v>45204</v>
      </c>
      <c r="CD400" s="2">
        <v>1.07068147802236E-3</v>
      </c>
      <c r="CE400" s="2">
        <v>-5.4695816746730397E-4</v>
      </c>
      <c r="CF400" s="2" t="e">
        <f>NA()</f>
        <v>#N/A</v>
      </c>
      <c r="CG400" s="2">
        <v>5.119806801372925E-4</v>
      </c>
      <c r="CH400" s="2">
        <v>3.9839856837753373E-4</v>
      </c>
      <c r="CJ400" s="9">
        <f t="shared" si="332"/>
        <v>45204</v>
      </c>
      <c r="CK400" s="2">
        <f t="array" ref="CK400">PRODUCT(CD$2:CD400+1)-1</f>
        <v>8.5695141811487296E-2</v>
      </c>
      <c r="CL400" s="2">
        <f t="array" ref="CL400">PRODUCT(CE$2:CE400+1)-1</f>
        <v>6.5709126711825494E-2</v>
      </c>
      <c r="CM400" s="2"/>
      <c r="CN400" s="2">
        <f t="array" ref="CN400">PRODUCT(CG$2:CG400+1)-1</f>
        <v>-3.0663251709097117E-2</v>
      </c>
      <c r="CO400" s="2">
        <f t="array" ref="CO400">PRODUCT(CH$2:CH400+1)-1</f>
        <v>-6.5034173379068028E-2</v>
      </c>
      <c r="CQ400" s="9">
        <f t="shared" si="333"/>
        <v>45204</v>
      </c>
      <c r="CR400" s="72">
        <f t="shared" si="334"/>
        <v>0.15072931519055532</v>
      </c>
      <c r="CS400" s="72">
        <f t="shared" si="335"/>
        <v>0.13074330009089352</v>
      </c>
      <c r="CT400" s="72"/>
      <c r="CU400" s="72">
        <f t="shared" si="336"/>
        <v>3.4370921669970911E-2</v>
      </c>
      <c r="CV400" s="72"/>
      <c r="CW400" s="3">
        <f t="shared" si="337"/>
        <v>45204</v>
      </c>
      <c r="CX400" s="75">
        <f t="shared" si="342"/>
        <v>96.584113544482804</v>
      </c>
      <c r="CY400" s="75">
        <f t="shared" si="343"/>
        <v>93.085224061693722</v>
      </c>
      <c r="CZ400" s="75">
        <f t="shared" si="344"/>
        <v>103.75880223532592</v>
      </c>
      <c r="DA400" s="72">
        <f>(CZ400/MAX($CZ$2:CZ400))-1</f>
        <v>-2.3883336827016377E-3</v>
      </c>
      <c r="DC400" s="3">
        <f t="shared" si="338"/>
        <v>45204</v>
      </c>
      <c r="DD400" s="2">
        <f t="shared" si="339"/>
        <v>6.7228290964482622E-4</v>
      </c>
      <c r="DE400" s="2">
        <f t="shared" si="340"/>
        <v>-9.4535673584483771E-4</v>
      </c>
      <c r="DF400" s="2" t="e">
        <f>NA()</f>
        <v>#N/A</v>
      </c>
      <c r="DG400" s="2">
        <f t="shared" si="341"/>
        <v>1.1358211175975877E-4</v>
      </c>
      <c r="DH400" s="69"/>
      <c r="DI400" s="3">
        <f t="shared" si="328"/>
        <v>45204</v>
      </c>
      <c r="DJ400" s="2">
        <f t="shared" si="329"/>
        <v>4.2423255359219487E-2</v>
      </c>
      <c r="DK400" s="2">
        <f t="shared" si="330"/>
        <v>3.2350010721762773E-2</v>
      </c>
      <c r="DL400" s="2" t="e">
        <f>NA()</f>
        <v>#N/A</v>
      </c>
      <c r="DM400" s="2">
        <f t="shared" si="331"/>
        <v>1.1540814744752433E-2</v>
      </c>
      <c r="DO400" s="2">
        <f t="shared" si="345"/>
        <v>1.2841900623382595E-2</v>
      </c>
      <c r="DP400" s="72">
        <f t="shared" si="346"/>
        <v>1.1358211175975877E-4</v>
      </c>
      <c r="DQ400" s="72">
        <v>1.0999999999999999E-2</v>
      </c>
      <c r="DR400" s="72">
        <f t="shared" si="347"/>
        <v>9.7291146069330799E-5</v>
      </c>
      <c r="DS400" s="2" cm="1">
        <f t="array" ref="DS400">PRODUCT($DR$68:DR400+1)-1</f>
        <v>2.3055926129593507E-2</v>
      </c>
      <c r="DT400" s="2" cm="1">
        <f t="array" ref="DT400">PRODUCT($DP$68:DP400+1)-1</f>
        <v>2.7764643744113915E-2</v>
      </c>
      <c r="DU400" s="72">
        <f>DS400-MAX($DS$68:DS400)</f>
        <v>-2.0876472558233328E-3</v>
      </c>
    </row>
    <row r="401" spans="78:125" x14ac:dyDescent="0.3">
      <c r="BZ401" s="2"/>
      <c r="CC401" s="3">
        <v>45205</v>
      </c>
      <c r="CD401" s="2">
        <v>8.8476200991907099E-3</v>
      </c>
      <c r="CE401" s="2">
        <v>9.6923282899870102E-3</v>
      </c>
      <c r="CF401" s="2" t="e">
        <f>NA()</f>
        <v>#N/A</v>
      </c>
      <c r="CG401" s="2">
        <v>8.4226640538255151E-3</v>
      </c>
      <c r="CH401" s="2">
        <v>7.6840717092978572E-3</v>
      </c>
      <c r="CJ401" s="9">
        <f t="shared" si="332"/>
        <v>45205</v>
      </c>
      <c r="CK401" s="2">
        <f t="array" ref="CK401">PRODUCT(CD$2:CD401+1)-1</f>
        <v>9.5300959969772281E-2</v>
      </c>
      <c r="CL401" s="2">
        <f t="array" ref="CL401">PRODUCT(CE$2:CE401+1)-1</f>
        <v>7.603832942955191E-2</v>
      </c>
      <c r="CM401" s="2"/>
      <c r="CN401" s="2">
        <f t="array" ref="CN401">PRODUCT(CG$2:CG401+1)-1</f>
        <v>-2.2498853923215267E-2</v>
      </c>
      <c r="CO401" s="2">
        <f t="array" ref="CO401">PRODUCT(CH$2:CH401+1)-1</f>
        <v>-5.7849828921569868E-2</v>
      </c>
      <c r="CQ401" s="9">
        <f t="shared" si="333"/>
        <v>45205</v>
      </c>
      <c r="CR401" s="72">
        <f t="shared" si="334"/>
        <v>0.15315078889134215</v>
      </c>
      <c r="CS401" s="72">
        <f t="shared" si="335"/>
        <v>0.13388815835112178</v>
      </c>
      <c r="CT401" s="72"/>
      <c r="CU401" s="72">
        <f t="shared" si="336"/>
        <v>3.5350974998354601E-2</v>
      </c>
      <c r="CV401" s="72"/>
      <c r="CW401" s="3">
        <f t="shared" si="337"/>
        <v>45205</v>
      </c>
      <c r="CX401" s="75">
        <f t="shared" si="342"/>
        <v>97.397609085804518</v>
      </c>
      <c r="CY401" s="75">
        <f t="shared" si="343"/>
        <v>93.800497598459842</v>
      </c>
      <c r="CZ401" s="75">
        <f t="shared" si="344"/>
        <v>103.83485331041969</v>
      </c>
      <c r="DA401" s="72">
        <f>(CZ401/MAX($CZ$2:CZ401))-1</f>
        <v>-1.6571240107025043E-3</v>
      </c>
      <c r="DC401" s="3">
        <f t="shared" si="338"/>
        <v>45205</v>
      </c>
      <c r="DD401" s="2">
        <f t="shared" si="339"/>
        <v>1.1635483898928527E-3</v>
      </c>
      <c r="DE401" s="2">
        <f t="shared" si="340"/>
        <v>2.0082565806891529E-3</v>
      </c>
      <c r="DF401" s="2" t="e">
        <f>NA()</f>
        <v>#N/A</v>
      </c>
      <c r="DG401" s="2">
        <f t="shared" si="341"/>
        <v>7.3859234452765786E-4</v>
      </c>
      <c r="DH401" s="69"/>
      <c r="DI401" s="3">
        <f t="shared" si="328"/>
        <v>45205</v>
      </c>
      <c r="DJ401" s="2">
        <f t="shared" si="329"/>
        <v>4.2434009760740604E-2</v>
      </c>
      <c r="DK401" s="2">
        <f t="shared" si="330"/>
        <v>3.2311334937223012E-2</v>
      </c>
      <c r="DL401" s="2" t="e">
        <f>NA()</f>
        <v>#N/A</v>
      </c>
      <c r="DM401" s="2">
        <f t="shared" si="331"/>
        <v>1.1711123871770207E-2</v>
      </c>
      <c r="DO401" s="2">
        <f t="shared" si="345"/>
        <v>1.2760611905777213E-2</v>
      </c>
      <c r="DP401" s="72">
        <f t="shared" si="346"/>
        <v>7.3859234452765786E-4</v>
      </c>
      <c r="DQ401" s="72">
        <v>1.0999999999999999E-2</v>
      </c>
      <c r="DR401" s="72">
        <f t="shared" si="347"/>
        <v>6.3668700606167312E-4</v>
      </c>
      <c r="DS401" s="2" cm="1">
        <f t="array" ref="DS401">PRODUCT($DR$68:DR401+1)-1</f>
        <v>2.3707292544234537E-2</v>
      </c>
      <c r="DT401" s="2" cm="1">
        <f t="array" ref="DT401">PRODUCT($DP$68:DP401+1)-1</f>
        <v>2.8523742841959354E-2</v>
      </c>
      <c r="DU401" s="72">
        <f>DS401-MAX($DS$68:DS401)</f>
        <v>-1.4362808411823025E-3</v>
      </c>
    </row>
    <row r="402" spans="78:125" x14ac:dyDescent="0.3">
      <c r="BZ402" s="2"/>
      <c r="CC402" s="3">
        <v>45208</v>
      </c>
      <c r="CD402" s="2">
        <v>2.4969592642023501E-3</v>
      </c>
      <c r="CE402" s="2">
        <v>9.1219924775032301E-4</v>
      </c>
      <c r="CF402" s="2" t="e">
        <f>NA()</f>
        <v>#N/A</v>
      </c>
      <c r="CG402" s="2">
        <v>1.7418609047068789E-3</v>
      </c>
      <c r="CH402" s="2">
        <v>1.2698330428697613E-3</v>
      </c>
      <c r="CJ402" s="9">
        <f t="shared" si="332"/>
        <v>45208</v>
      </c>
      <c r="CK402" s="2">
        <f t="array" ref="CK402">PRODUCT(CD$2:CD402+1)-1</f>
        <v>9.8035881848858475E-2</v>
      </c>
      <c r="CL402" s="2">
        <f t="array" ref="CL402">PRODUCT(CE$2:CE402+1)-1</f>
        <v>7.7019890784208123E-2</v>
      </c>
      <c r="CM402" s="2"/>
      <c r="CN402" s="2">
        <f t="array" ref="CN402">PRODUCT(CG$2:CG402+1)-1</f>
        <v>-2.0796182892558024E-2</v>
      </c>
      <c r="CO402" s="2">
        <f t="array" ref="CO402">PRODUCT(CH$2:CH402+1)-1</f>
        <v>-5.6653455502989059E-2</v>
      </c>
      <c r="CQ402" s="9">
        <f t="shared" si="333"/>
        <v>45208</v>
      </c>
      <c r="CR402" s="72">
        <f t="shared" si="334"/>
        <v>0.15468933735184753</v>
      </c>
      <c r="CS402" s="72">
        <f t="shared" si="335"/>
        <v>0.13367334628719718</v>
      </c>
      <c r="CT402" s="72"/>
      <c r="CU402" s="72">
        <f t="shared" si="336"/>
        <v>3.5857272610431035E-2</v>
      </c>
      <c r="CV402" s="72"/>
      <c r="CW402" s="3">
        <f t="shared" si="337"/>
        <v>45208</v>
      </c>
      <c r="CX402" s="75">
        <f t="shared" si="342"/>
        <v>97.567262173282998</v>
      </c>
      <c r="CY402" s="75">
        <f t="shared" si="343"/>
        <v>93.919608569747993</v>
      </c>
      <c r="CZ402" s="75">
        <f t="shared" si="344"/>
        <v>103.88380409488838</v>
      </c>
      <c r="DA402" s="72">
        <f>(CZ402/MAX($CZ$2:CZ402))-1</f>
        <v>-1.186476001962089E-3</v>
      </c>
      <c r="DC402" s="3">
        <f t="shared" si="338"/>
        <v>45208</v>
      </c>
      <c r="DD402" s="2">
        <f t="shared" si="339"/>
        <v>1.2271262213325888E-3</v>
      </c>
      <c r="DE402" s="2">
        <f t="shared" si="340"/>
        <v>-3.5763379511943828E-4</v>
      </c>
      <c r="DF402" s="2" t="e">
        <f>NA()</f>
        <v>#N/A</v>
      </c>
      <c r="DG402" s="2">
        <f t="shared" si="341"/>
        <v>4.7202786183711759E-4</v>
      </c>
      <c r="DH402" s="69"/>
      <c r="DI402" s="3">
        <f t="shared" si="328"/>
        <v>45208</v>
      </c>
      <c r="DJ402" s="2">
        <f t="shared" si="329"/>
        <v>4.2435747440529636E-2</v>
      </c>
      <c r="DK402" s="2">
        <f t="shared" si="330"/>
        <v>3.1975602738191201E-2</v>
      </c>
      <c r="DL402" s="2" t="e">
        <f>NA()</f>
        <v>#N/A</v>
      </c>
      <c r="DM402" s="2">
        <f t="shared" si="331"/>
        <v>1.1699601927727928E-2</v>
      </c>
      <c r="DO402" s="2">
        <f t="shared" si="345"/>
        <v>1.2427942423795694E-2</v>
      </c>
      <c r="DP402" s="72">
        <f t="shared" si="346"/>
        <v>4.7202786183711759E-4</v>
      </c>
      <c r="DQ402" s="72">
        <v>1.0999999999999999E-2</v>
      </c>
      <c r="DR402" s="72">
        <f t="shared" si="347"/>
        <v>4.17792930088461E-4</v>
      </c>
      <c r="DS402" s="2" cm="1">
        <f t="array" ref="DS402">PRODUCT($DR$68:DR402+1)-1</f>
        <v>2.4134990213539487E-2</v>
      </c>
      <c r="DT402" s="2" cm="1">
        <f t="array" ref="DT402">PRODUCT($DP$68:DP402+1)-1</f>
        <v>2.9009234705141829E-2</v>
      </c>
      <c r="DU402" s="72">
        <f>DS402-MAX($DS$68:DS402)</f>
        <v>-1.008583171877353E-3</v>
      </c>
    </row>
    <row r="403" spans="78:125" x14ac:dyDescent="0.3">
      <c r="BZ403" s="2"/>
      <c r="CC403" s="3">
        <v>45209</v>
      </c>
      <c r="CD403" s="2">
        <v>1.0860004184853E-2</v>
      </c>
      <c r="CE403" s="2">
        <v>7.85996480476037E-3</v>
      </c>
      <c r="CF403" s="2" t="e">
        <f>NA()</f>
        <v>#N/A</v>
      </c>
      <c r="CG403" s="2">
        <v>1.0430672137978748E-2</v>
      </c>
      <c r="CH403" s="2">
        <v>1.0475777595165159E-2</v>
      </c>
      <c r="CJ403" s="9">
        <f t="shared" si="332"/>
        <v>45209</v>
      </c>
      <c r="CK403" s="2">
        <f t="array" ref="CK403">PRODUCT(CD$2:CD403+1)-1</f>
        <v>0.10996055612085587</v>
      </c>
      <c r="CL403" s="2">
        <f t="array" ref="CL403">PRODUCT(CE$2:CE403+1)-1</f>
        <v>8.5485229219798953E-2</v>
      </c>
      <c r="CM403" s="2"/>
      <c r="CN403" s="2">
        <f t="array" ref="CN403">PRODUCT(CG$2:CG403+1)-1</f>
        <v>-1.0582428920053011E-2</v>
      </c>
      <c r="CO403" s="2">
        <f t="array" ref="CO403">PRODUCT(CH$2:CH403+1)-1</f>
        <v>-4.6771166907670803E-2</v>
      </c>
      <c r="CQ403" s="9">
        <f t="shared" si="333"/>
        <v>45209</v>
      </c>
      <c r="CR403" s="72">
        <f t="shared" si="334"/>
        <v>0.15673172302852667</v>
      </c>
      <c r="CS403" s="72">
        <f t="shared" si="335"/>
        <v>0.13225639612746976</v>
      </c>
      <c r="CT403" s="72"/>
      <c r="CU403" s="72">
        <f t="shared" si="336"/>
        <v>3.6188737987617792E-2</v>
      </c>
      <c r="CV403" s="72"/>
      <c r="CW403" s="3">
        <f t="shared" si="337"/>
        <v>45209</v>
      </c>
      <c r="CX403" s="75">
        <f t="shared" si="342"/>
        <v>98.584954296412732</v>
      </c>
      <c r="CY403" s="75">
        <f t="shared" si="343"/>
        <v>94.903489500949647</v>
      </c>
      <c r="CZ403" s="75">
        <f t="shared" si="344"/>
        <v>103.87916694614927</v>
      </c>
      <c r="DA403" s="72">
        <f>(CZ403/MAX($CZ$2:CZ403))-1</f>
        <v>-1.2310608813257407E-3</v>
      </c>
      <c r="DC403" s="3">
        <f t="shared" si="338"/>
        <v>45209</v>
      </c>
      <c r="DD403" s="2">
        <f t="shared" si="339"/>
        <v>3.8422658968784162E-4</v>
      </c>
      <c r="DE403" s="2">
        <f t="shared" si="340"/>
        <v>-2.6158127904047888E-3</v>
      </c>
      <c r="DF403" s="2" t="e">
        <f>NA()</f>
        <v>#N/A</v>
      </c>
      <c r="DG403" s="2">
        <f t="shared" si="341"/>
        <v>-4.5105457186410403E-5</v>
      </c>
      <c r="DH403" s="69"/>
      <c r="DI403" s="3">
        <f t="shared" si="328"/>
        <v>45209</v>
      </c>
      <c r="DJ403" s="2">
        <f t="shared" si="329"/>
        <v>4.2421893944679941E-2</v>
      </c>
      <c r="DK403" s="2">
        <f t="shared" si="330"/>
        <v>3.3681280095308332E-2</v>
      </c>
      <c r="DL403" s="2" t="e">
        <f>NA()</f>
        <v>#N/A</v>
      </c>
      <c r="DM403" s="2">
        <f t="shared" si="331"/>
        <v>1.170955944393144E-2</v>
      </c>
      <c r="DO403" s="2">
        <f t="shared" si="345"/>
        <v>1.2391098068837486E-2</v>
      </c>
      <c r="DP403" s="72">
        <f t="shared" si="346"/>
        <v>-4.5105457186410403E-5</v>
      </c>
      <c r="DQ403" s="72">
        <v>1.0999999999999999E-2</v>
      </c>
      <c r="DR403" s="72">
        <f t="shared" si="347"/>
        <v>-4.0041651376992402E-5</v>
      </c>
      <c r="DS403" s="2" cm="1">
        <f t="array" ref="DS403">PRODUCT($DR$68:DR403+1)-1</f>
        <v>2.4093982157298521E-2</v>
      </c>
      <c r="DT403" s="2" cm="1">
        <f t="array" ref="DT403">PRODUCT($DP$68:DP403+1)-1</f>
        <v>2.8962820773161368E-2</v>
      </c>
      <c r="DU403" s="72">
        <f>DS403-MAX($DS$68:DS403)</f>
        <v>-1.0495912281183184E-3</v>
      </c>
    </row>
    <row r="404" spans="78:125" x14ac:dyDescent="0.3">
      <c r="BZ404" s="2"/>
      <c r="CC404" s="3">
        <v>45210</v>
      </c>
      <c r="CD404" s="2">
        <v>9.10812502816993E-4</v>
      </c>
      <c r="CE404" s="2">
        <v>1.2542046591688099E-3</v>
      </c>
      <c r="CF404" s="2" t="e">
        <f>NA()</f>
        <v>#N/A</v>
      </c>
      <c r="CG404" s="2">
        <v>2.0706410550385881E-3</v>
      </c>
      <c r="CH404" s="2">
        <v>2.2283979867576686E-3</v>
      </c>
      <c r="CJ404" s="9">
        <f t="shared" si="332"/>
        <v>45210</v>
      </c>
      <c r="CK404" s="2">
        <f t="array" ref="CK404">PRODUCT(CD$2:CD404+1)-1</f>
        <v>0.11097152207300454</v>
      </c>
      <c r="CL404" s="2">
        <f t="array" ref="CL404">PRODUCT(CE$2:CE404+1)-1</f>
        <v>8.6846649851745283E-2</v>
      </c>
      <c r="CM404" s="2"/>
      <c r="CN404" s="2">
        <f t="array" ref="CN404">PRODUCT(CG$2:CG404+1)-1</f>
        <v>-8.5337002767982284E-3</v>
      </c>
      <c r="CO404" s="2">
        <f t="array" ref="CO404">PRODUCT(CH$2:CH404+1)-1</f>
        <v>-4.464699369508851E-2</v>
      </c>
      <c r="CQ404" s="9">
        <f t="shared" si="333"/>
        <v>45210</v>
      </c>
      <c r="CR404" s="72">
        <f t="shared" si="334"/>
        <v>0.15561851576809305</v>
      </c>
      <c r="CS404" s="72">
        <f t="shared" si="335"/>
        <v>0.13149364354683379</v>
      </c>
      <c r="CT404" s="72"/>
      <c r="CU404" s="72">
        <f t="shared" si="336"/>
        <v>3.6113293418290282E-2</v>
      </c>
      <c r="CV404" s="72"/>
      <c r="CW404" s="3">
        <f t="shared" si="337"/>
        <v>45210</v>
      </c>
      <c r="CX404" s="75">
        <f t="shared" si="342"/>
        <v>98.789088350187996</v>
      </c>
      <c r="CY404" s="75">
        <f t="shared" si="343"/>
        <v>95.114972245889845</v>
      </c>
      <c r="CZ404" s="75">
        <f t="shared" si="344"/>
        <v>103.86281572453164</v>
      </c>
      <c r="DA404" s="72">
        <f>(CZ404/MAX($CZ$2:CZ404))-1</f>
        <v>-1.3882732728806024E-3</v>
      </c>
      <c r="DC404" s="3">
        <f t="shared" si="338"/>
        <v>45210</v>
      </c>
      <c r="DD404" s="2">
        <f t="shared" si="339"/>
        <v>-1.3175854839406758E-3</v>
      </c>
      <c r="DE404" s="2">
        <f t="shared" si="340"/>
        <v>-9.7419332758885875E-4</v>
      </c>
      <c r="DF404" s="2" t="e">
        <f>NA()</f>
        <v>#N/A</v>
      </c>
      <c r="DG404" s="2">
        <f t="shared" si="341"/>
        <v>-1.5775693171908058E-4</v>
      </c>
      <c r="DH404" s="69"/>
      <c r="DI404" s="3">
        <f t="shared" si="328"/>
        <v>45210</v>
      </c>
      <c r="DJ404" s="2">
        <f t="shared" si="329"/>
        <v>4.192547362960871E-2</v>
      </c>
      <c r="DK404" s="2">
        <f t="shared" si="330"/>
        <v>3.3788621749939025E-2</v>
      </c>
      <c r="DL404" s="2" t="e">
        <f>NA()</f>
        <v>#N/A</v>
      </c>
      <c r="DM404" s="2">
        <f t="shared" si="331"/>
        <v>1.1534188920076861E-2</v>
      </c>
      <c r="DO404" s="2">
        <f t="shared" si="345"/>
        <v>1.2132433771865249E-2</v>
      </c>
      <c r="DP404" s="72">
        <f t="shared" si="346"/>
        <v>-1.5775693171908058E-4</v>
      </c>
      <c r="DQ404" s="72">
        <v>1.0999999999999999E-2</v>
      </c>
      <c r="DR404" s="72">
        <f t="shared" si="347"/>
        <v>-1.4303199848772767E-4</v>
      </c>
      <c r="DS404" s="2" cm="1">
        <f t="array" ref="DS404">PRODUCT($DR$68:DR404+1)-1</f>
        <v>2.394750394839118E-2</v>
      </c>
      <c r="DT404" s="2" cm="1">
        <f t="array" ref="DT404">PRODUCT($DP$68:DP404+1)-1</f>
        <v>2.8800494755703232E-2</v>
      </c>
      <c r="DU404" s="72">
        <f>DS404-MAX($DS$68:DS404)</f>
        <v>-1.1960694370256597E-3</v>
      </c>
    </row>
    <row r="405" spans="78:125" x14ac:dyDescent="0.3">
      <c r="BZ405" s="2"/>
      <c r="CC405" s="3">
        <v>45211</v>
      </c>
      <c r="CD405" s="2">
        <v>1.9776975745384702E-3</v>
      </c>
      <c r="CE405" s="2">
        <v>-2.5794213823120398E-3</v>
      </c>
      <c r="CF405" s="2" t="e">
        <f>NA()</f>
        <v>#N/A</v>
      </c>
      <c r="CG405" s="2">
        <v>-2.5870806073148389E-3</v>
      </c>
      <c r="CH405" s="2">
        <v>-4.7152331420832194E-3</v>
      </c>
      <c r="CJ405" s="9">
        <f t="shared" si="332"/>
        <v>45211</v>
      </c>
      <c r="CK405" s="2">
        <f t="array" ref="CK405">PRODUCT(CD$2:CD405+1)-1</f>
        <v>0.1131686877575897</v>
      </c>
      <c r="CL405" s="2">
        <f t="array" ref="CL405">PRODUCT(CE$2:CE405+1)-1</f>
        <v>8.4043214363823449E-2</v>
      </c>
      <c r="CM405" s="2"/>
      <c r="CN405" s="2">
        <f t="array" ref="CN405">PRODUCT(CG$2:CG405+1)-1</f>
        <v>-1.1098703513618302E-2</v>
      </c>
      <c r="CO405" s="2">
        <f t="array" ref="CO405">PRODUCT(CH$2:CH405+1)-1</f>
        <v>-4.915170585280626E-2</v>
      </c>
      <c r="CQ405" s="9">
        <f t="shared" si="333"/>
        <v>45211</v>
      </c>
      <c r="CR405" s="72">
        <f t="shared" si="334"/>
        <v>0.16232039361039596</v>
      </c>
      <c r="CS405" s="72">
        <f t="shared" si="335"/>
        <v>0.13319492021662971</v>
      </c>
      <c r="CT405" s="72"/>
      <c r="CU405" s="72">
        <f t="shared" si="336"/>
        <v>3.8053002339187958E-2</v>
      </c>
      <c r="CV405" s="72"/>
      <c r="CW405" s="3">
        <f t="shared" si="337"/>
        <v>45211</v>
      </c>
      <c r="CX405" s="75">
        <f t="shared" si="342"/>
        <v>98.533513015502919</v>
      </c>
      <c r="CY405" s="75">
        <f t="shared" si="343"/>
        <v>94.666482976447696</v>
      </c>
      <c r="CZ405" s="75">
        <f t="shared" si="344"/>
        <v>104.08489881262126</v>
      </c>
      <c r="DA405" s="72">
        <f>(CZ405/MAX($CZ$2:CZ405))-1</f>
        <v>0</v>
      </c>
      <c r="DC405" s="3">
        <f t="shared" si="338"/>
        <v>45211</v>
      </c>
      <c r="DD405" s="2">
        <f t="shared" si="339"/>
        <v>6.6929307166216897E-3</v>
      </c>
      <c r="DE405" s="2">
        <f t="shared" si="340"/>
        <v>2.1358117597711796E-3</v>
      </c>
      <c r="DF405" s="2" t="e">
        <f>NA()</f>
        <v>#N/A</v>
      </c>
      <c r="DG405" s="2">
        <f t="shared" si="341"/>
        <v>2.1281525347683805E-3</v>
      </c>
      <c r="DH405" s="69"/>
      <c r="DI405" s="3">
        <f t="shared" si="328"/>
        <v>45211</v>
      </c>
      <c r="DJ405" s="2">
        <f t="shared" si="329"/>
        <v>4.5577830517889231E-2</v>
      </c>
      <c r="DK405" s="2">
        <f t="shared" si="330"/>
        <v>3.3792310657586727E-2</v>
      </c>
      <c r="DL405" s="2" t="e">
        <f>NA()</f>
        <v>#N/A</v>
      </c>
      <c r="DM405" s="2">
        <f t="shared" si="331"/>
        <v>1.294329449721471E-2</v>
      </c>
      <c r="DO405" s="2">
        <f t="shared" si="345"/>
        <v>1.2659765043746725E-2</v>
      </c>
      <c r="DP405" s="72">
        <f t="shared" si="346"/>
        <v>2.1281525347683805E-3</v>
      </c>
      <c r="DQ405" s="72">
        <v>1.0999999999999999E-2</v>
      </c>
      <c r="DR405" s="72">
        <f t="shared" si="347"/>
        <v>1.8491399960076957E-3</v>
      </c>
      <c r="DS405" s="2" cm="1">
        <f t="array" ref="DS405">PRODUCT($DR$68:DR405+1)-1</f>
        <v>2.5840926231754269E-2</v>
      </c>
      <c r="DT405" s="2" cm="1">
        <f t="array" ref="DT405">PRODUCT($DP$68:DP405+1)-1</f>
        <v>3.0989939136388367E-2</v>
      </c>
      <c r="DU405" s="72">
        <f>DS405-MAX($DS$68:DS405)</f>
        <v>0</v>
      </c>
    </row>
    <row r="406" spans="78:125" x14ac:dyDescent="0.3">
      <c r="BZ406" s="2"/>
      <c r="CC406" s="3">
        <v>45212</v>
      </c>
      <c r="CD406" s="2">
        <v>-5.5839711512727401E-3</v>
      </c>
      <c r="CE406" s="2">
        <v>-7.6109218982569607E-3</v>
      </c>
      <c r="CF406" s="2" t="e">
        <f>NA()</f>
        <v>#N/A</v>
      </c>
      <c r="CG406" s="2">
        <v>-6.6861646152565121E-3</v>
      </c>
      <c r="CH406" s="2">
        <v>-7.3695562859490416E-3</v>
      </c>
      <c r="CJ406" s="9">
        <f t="shared" si="332"/>
        <v>45212</v>
      </c>
      <c r="CK406" s="2">
        <f t="array" ref="CK406">PRODUCT(CD$2:CD406+1)-1</f>
        <v>0.10695278591865121</v>
      </c>
      <c r="CL406" s="2">
        <f t="array" ref="CL406">PRODUCT(CE$2:CE406+1)-1</f>
        <v>7.5792646124964946E-2</v>
      </c>
      <c r="CM406" s="2"/>
      <c r="CN406" s="2">
        <f t="array" ref="CN406">PRODUCT(CG$2:CG406+1)-1</f>
        <v>-1.7710660370166886E-2</v>
      </c>
      <c r="CO406" s="2">
        <f t="array" ref="CO406">PRODUCT(CH$2:CH406+1)-1</f>
        <v>-5.6159035875922636E-2</v>
      </c>
      <c r="CQ406" s="9">
        <f t="shared" si="333"/>
        <v>45212</v>
      </c>
      <c r="CR406" s="72">
        <f t="shared" si="334"/>
        <v>0.16311182179457384</v>
      </c>
      <c r="CS406" s="72">
        <f t="shared" si="335"/>
        <v>0.13195168200088758</v>
      </c>
      <c r="CT406" s="72"/>
      <c r="CU406" s="72">
        <f t="shared" si="336"/>
        <v>3.844837550575575E-2</v>
      </c>
      <c r="CV406" s="72"/>
      <c r="CW406" s="3">
        <f t="shared" si="337"/>
        <v>45212</v>
      </c>
      <c r="CX406" s="75">
        <f t="shared" si="342"/>
        <v>97.874701727361753</v>
      </c>
      <c r="CY406" s="75">
        <f t="shared" si="343"/>
        <v>93.968833001759933</v>
      </c>
      <c r="CZ406" s="75">
        <f t="shared" si="344"/>
        <v>104.15655765941956</v>
      </c>
      <c r="DA406" s="72">
        <f>(CZ406/MAX($CZ$2:CZ406))-1</f>
        <v>0</v>
      </c>
      <c r="DC406" s="3">
        <f t="shared" si="338"/>
        <v>45212</v>
      </c>
      <c r="DD406" s="2">
        <f t="shared" si="339"/>
        <v>1.7855851346763015E-3</v>
      </c>
      <c r="DE406" s="2">
        <f t="shared" si="340"/>
        <v>-2.4136561230791911E-4</v>
      </c>
      <c r="DF406" s="2" t="e">
        <f>NA()</f>
        <v>#N/A</v>
      </c>
      <c r="DG406" s="2">
        <f t="shared" si="341"/>
        <v>6.833916706925295E-4</v>
      </c>
      <c r="DH406" s="69"/>
      <c r="DI406" s="3">
        <f t="shared" si="328"/>
        <v>45212</v>
      </c>
      <c r="DJ406" s="2">
        <f t="shared" si="329"/>
        <v>4.4458427855360402E-2</v>
      </c>
      <c r="DK406" s="2">
        <f t="shared" si="330"/>
        <v>3.3498561807965475E-2</v>
      </c>
      <c r="DL406" s="2" t="e">
        <f>NA()</f>
        <v>#N/A</v>
      </c>
      <c r="DM406" s="2">
        <f t="shared" si="331"/>
        <v>1.287817947719825E-2</v>
      </c>
      <c r="DO406" s="2">
        <f t="shared" si="345"/>
        <v>1.2688087898541327E-2</v>
      </c>
      <c r="DP406" s="72">
        <f t="shared" si="346"/>
        <v>6.833916706925295E-4</v>
      </c>
      <c r="DQ406" s="72">
        <v>1.0999999999999999E-2</v>
      </c>
      <c r="DR406" s="72">
        <f t="shared" si="347"/>
        <v>5.9246975885799487E-4</v>
      </c>
      <c r="DS406" s="2" cm="1">
        <f t="array" ref="DS406">PRODUCT($DR$68:DR406+1)-1</f>
        <v>2.6448705957945462E-2</v>
      </c>
      <c r="DT406" s="2" cm="1">
        <f t="array" ref="DT406">PRODUCT($DP$68:DP406+1)-1</f>
        <v>3.1694509073362021E-2</v>
      </c>
      <c r="DU406" s="72">
        <f>DS406-MAX($DS$68:DS406)</f>
        <v>0</v>
      </c>
    </row>
    <row r="407" spans="78:125" x14ac:dyDescent="0.3">
      <c r="BZ407" s="2"/>
      <c r="CC407" s="3">
        <v>45215</v>
      </c>
      <c r="CD407" s="2">
        <v>3.8290412253405596E-3</v>
      </c>
      <c r="CE407" s="2">
        <v>2.4529918105291601E-3</v>
      </c>
      <c r="CF407" s="2" t="e">
        <f>NA()</f>
        <v>#N/A</v>
      </c>
      <c r="CG407" s="2">
        <v>4.2534453588913773E-3</v>
      </c>
      <c r="CH407" s="2">
        <v>4.0225573634788958E-3</v>
      </c>
      <c r="CJ407" s="9">
        <f t="shared" si="332"/>
        <v>45215</v>
      </c>
      <c r="CK407" s="2">
        <f t="array" ref="CK407">PRODUCT(CD$2:CD407+1)-1</f>
        <v>0.11119135377043921</v>
      </c>
      <c r="CL407" s="2">
        <f t="array" ref="CL407">PRODUCT(CE$2:CE407+1)-1</f>
        <v>7.843155667573698E-2</v>
      </c>
      <c r="CM407" s="2"/>
      <c r="CN407" s="2">
        <f t="array" ref="CN407">PRODUCT(CG$2:CG407+1)-1</f>
        <v>-1.353254633742984E-2</v>
      </c>
      <c r="CO407" s="2">
        <f t="array" ref="CO407">PRODUCT(CH$2:CH407+1)-1</f>
        <v>-5.2362381455732354E-2</v>
      </c>
      <c r="CQ407" s="9">
        <f t="shared" si="333"/>
        <v>45215</v>
      </c>
      <c r="CR407" s="72">
        <f t="shared" si="334"/>
        <v>0.16355373522617156</v>
      </c>
      <c r="CS407" s="72">
        <f t="shared" si="335"/>
        <v>0.13079393813146933</v>
      </c>
      <c r="CT407" s="72"/>
      <c r="CU407" s="72">
        <f t="shared" si="336"/>
        <v>3.8829835118302514E-2</v>
      </c>
      <c r="CV407" s="72"/>
      <c r="CW407" s="3">
        <f t="shared" si="337"/>
        <v>45215</v>
      </c>
      <c r="CX407" s="75">
        <f t="shared" si="342"/>
        <v>98.291006423176881</v>
      </c>
      <c r="CY407" s="75">
        <f t="shared" si="343"/>
        <v>94.346828022888687</v>
      </c>
      <c r="CZ407" s="75">
        <f t="shared" si="344"/>
        <v>104.18050980932961</v>
      </c>
      <c r="DA407" s="72">
        <f>(CZ407/MAX($CZ$2:CZ407))-1</f>
        <v>0</v>
      </c>
      <c r="DC407" s="3">
        <f t="shared" si="338"/>
        <v>45215</v>
      </c>
      <c r="DD407" s="2">
        <f t="shared" si="339"/>
        <v>-1.9351613813833619E-4</v>
      </c>
      <c r="DE407" s="2">
        <f t="shared" si="340"/>
        <v>-1.5695655529497357E-3</v>
      </c>
      <c r="DF407" s="2" t="e">
        <f>NA()</f>
        <v>#N/A</v>
      </c>
      <c r="DG407" s="2">
        <f t="shared" si="341"/>
        <v>2.3088799541248154E-4</v>
      </c>
      <c r="DH407" s="69"/>
      <c r="DI407" s="3">
        <f t="shared" ref="DI407:DI470" si="348">DC407</f>
        <v>45215</v>
      </c>
      <c r="DJ407" s="2">
        <f t="shared" ref="DJ407:DJ470" si="349">_xlfn.STDEV.P(DD386:DD407)*SQRT(252)</f>
        <v>4.3169495609315649E-2</v>
      </c>
      <c r="DK407" s="2">
        <f t="shared" ref="DK407:DK470" si="350">_xlfn.STDEV.P(DE386:DE407)*SQRT(252)</f>
        <v>3.4210192924046756E-2</v>
      </c>
      <c r="DL407" s="2" t="e">
        <f>NA()</f>
        <v>#N/A</v>
      </c>
      <c r="DM407" s="2">
        <f t="shared" ref="DM407:DM470" si="351">_xlfn.STDEV.P(DG386:DG407)*SQRT(252)</f>
        <v>1.2830682367100377E-2</v>
      </c>
      <c r="DO407" s="2">
        <f t="shared" si="345"/>
        <v>1.2611278352316084E-2</v>
      </c>
      <c r="DP407" s="72">
        <f t="shared" si="346"/>
        <v>2.3088799541248154E-4</v>
      </c>
      <c r="DQ407" s="72">
        <v>1.0999999999999999E-2</v>
      </c>
      <c r="DR407" s="72">
        <f t="shared" si="347"/>
        <v>2.0138862045423523E-4</v>
      </c>
      <c r="DS407" s="2" cm="1">
        <f t="array" ref="DS407">PRODUCT($DR$68:DR407+1)-1</f>
        <v>2.6655421046805294E-2</v>
      </c>
      <c r="DT407" s="2" cm="1">
        <f t="array" ref="DT407">PRODUCT($DP$68:DP407+1)-1</f>
        <v>3.1932714950440033E-2</v>
      </c>
      <c r="DU407" s="72">
        <f>DS407-MAX($DS$68:DS407)</f>
        <v>0</v>
      </c>
    </row>
    <row r="408" spans="78:125" x14ac:dyDescent="0.3">
      <c r="BZ408" s="2"/>
      <c r="CC408" s="3">
        <v>45216</v>
      </c>
      <c r="CD408" s="2">
        <v>5.0908897294257302E-3</v>
      </c>
      <c r="CE408" s="2">
        <v>1.2761873254134601E-3</v>
      </c>
      <c r="CF408" s="2" t="e">
        <f>NA()</f>
        <v>#N/A</v>
      </c>
      <c r="CG408" s="2">
        <v>3.8256513564942684E-3</v>
      </c>
      <c r="CH408" s="2">
        <v>4.0322061191626624E-3</v>
      </c>
      <c r="CJ408" s="9">
        <f t="shared" si="332"/>
        <v>45216</v>
      </c>
      <c r="CK408" s="2">
        <f t="array" ref="CK408">PRODUCT(CD$2:CD408+1)-1</f>
        <v>0.1168483064207757</v>
      </c>
      <c r="CL408" s="2">
        <f t="array" ref="CL408">PRODUCT(CE$2:CE408+1)-1</f>
        <v>7.9807837359692435E-2</v>
      </c>
      <c r="CM408" s="2"/>
      <c r="CN408" s="2">
        <f t="array" ref="CN408">PRODUCT(CG$2:CG408+1)-1</f>
        <v>-9.7586657851881364E-3</v>
      </c>
      <c r="CO408" s="2">
        <f t="array" ref="CO408">PRODUCT(CH$2:CH408+1)-1</f>
        <v>-4.8541311251489416E-2</v>
      </c>
      <c r="CQ408" s="9">
        <f t="shared" si="333"/>
        <v>45216</v>
      </c>
      <c r="CR408" s="72">
        <f t="shared" si="334"/>
        <v>0.16538961767226512</v>
      </c>
      <c r="CS408" s="72">
        <f t="shared" si="335"/>
        <v>0.12834914861118185</v>
      </c>
      <c r="CT408" s="72"/>
      <c r="CU408" s="72">
        <f t="shared" si="336"/>
        <v>3.878264546630128E-2</v>
      </c>
      <c r="CV408" s="72"/>
      <c r="CW408" s="3">
        <f t="shared" si="337"/>
        <v>45216</v>
      </c>
      <c r="CX408" s="75">
        <f t="shared" si="342"/>
        <v>98.667033545230893</v>
      </c>
      <c r="CY408" s="75">
        <f t="shared" si="343"/>
        <v>94.72725388016616</v>
      </c>
      <c r="CZ408" s="75">
        <f t="shared" si="344"/>
        <v>104.15907724935076</v>
      </c>
      <c r="DA408" s="72">
        <f>(CZ408/MAX($CZ$2:CZ408))-1</f>
        <v>-2.0572523611250837E-4</v>
      </c>
      <c r="DC408" s="3">
        <f t="shared" si="338"/>
        <v>45216</v>
      </c>
      <c r="DD408" s="2">
        <f t="shared" si="339"/>
        <v>1.0586836102630679E-3</v>
      </c>
      <c r="DE408" s="2">
        <f t="shared" si="340"/>
        <v>-2.7560187937492025E-3</v>
      </c>
      <c r="DF408" s="2" t="e">
        <f>NA()</f>
        <v>#N/A</v>
      </c>
      <c r="DG408" s="2">
        <f t="shared" si="341"/>
        <v>-2.06554762668394E-4</v>
      </c>
      <c r="DH408" s="69"/>
      <c r="DI408" s="3">
        <f t="shared" si="348"/>
        <v>45216</v>
      </c>
      <c r="DJ408" s="2">
        <f t="shared" si="349"/>
        <v>4.3179467799534396E-2</v>
      </c>
      <c r="DK408" s="2">
        <f t="shared" si="350"/>
        <v>3.5956675643223246E-2</v>
      </c>
      <c r="DL408" s="2" t="e">
        <f>NA()</f>
        <v>#N/A</v>
      </c>
      <c r="DM408" s="2">
        <f t="shared" si="351"/>
        <v>1.2895351986910126E-2</v>
      </c>
      <c r="DO408" s="2">
        <f t="shared" si="345"/>
        <v>1.2304440893219878E-2</v>
      </c>
      <c r="DP408" s="72">
        <f t="shared" si="346"/>
        <v>-2.06554762668394E-4</v>
      </c>
      <c r="DQ408" s="72">
        <v>1.0999999999999999E-2</v>
      </c>
      <c r="DR408" s="72">
        <f t="shared" si="347"/>
        <v>-1.8465710137258911E-4</v>
      </c>
      <c r="DS408" s="2" cm="1">
        <f t="array" ref="DS408">PRODUCT($DR$68:DR408+1)-1</f>
        <v>2.646584183264622E-2</v>
      </c>
      <c r="DT408" s="2" cm="1">
        <f t="array" ref="DT408">PRODUCT($DP$68:DP408+1)-1</f>
        <v>3.1719564333413608E-2</v>
      </c>
      <c r="DU408" s="72">
        <f>DS408-MAX($DS$68:DS408)</f>
        <v>-1.8957921415907464E-4</v>
      </c>
    </row>
    <row r="409" spans="78:125" x14ac:dyDescent="0.3">
      <c r="BZ409" s="2"/>
      <c r="CC409" s="3">
        <v>45217</v>
      </c>
      <c r="CD409" s="2">
        <v>-6.0688422444879998E-3</v>
      </c>
      <c r="CE409" s="2">
        <v>-9.5158003129506303E-3</v>
      </c>
      <c r="CF409" s="2" t="e">
        <f>NA()</f>
        <v>#N/A</v>
      </c>
      <c r="CG409" s="2">
        <v>-1.0618547101310266E-2</v>
      </c>
      <c r="CH409" s="2">
        <v>-1.2311067771818673E-2</v>
      </c>
      <c r="CJ409" s="9">
        <f t="shared" si="332"/>
        <v>45217</v>
      </c>
      <c r="CK409" s="2">
        <f t="array" ref="CK409">PRODUCT(CD$2:CD409+1)-1</f>
        <v>0.11007033023808432</v>
      </c>
      <c r="CL409" s="2">
        <f t="array" ref="CL409">PRODUCT(CE$2:CE409+1)-1</f>
        <v>6.953260160301844E-2</v>
      </c>
      <c r="CM409" s="2"/>
      <c r="CN409" s="2">
        <f t="array" ref="CN409">PRODUCT(CG$2:CG409+1)-1</f>
        <v>-2.0273590034212474E-2</v>
      </c>
      <c r="CO409" s="2">
        <f t="array" ref="CO409">PRODUCT(CH$2:CH409+1)-1</f>
        <v>-6.0254783650758093E-2</v>
      </c>
      <c r="CQ409" s="9">
        <f t="shared" si="333"/>
        <v>45217</v>
      </c>
      <c r="CR409" s="72">
        <f t="shared" si="334"/>
        <v>0.17032511388884242</v>
      </c>
      <c r="CS409" s="72">
        <f t="shared" si="335"/>
        <v>0.12978738525377653</v>
      </c>
      <c r="CT409" s="72"/>
      <c r="CU409" s="72">
        <f t="shared" si="336"/>
        <v>3.9981193616545618E-2</v>
      </c>
      <c r="CV409" s="72"/>
      <c r="CW409" s="3">
        <f t="shared" si="337"/>
        <v>45217</v>
      </c>
      <c r="CX409" s="75">
        <f t="shared" si="342"/>
        <v>97.619333002184305</v>
      </c>
      <c r="CY409" s="75">
        <f t="shared" si="343"/>
        <v>93.561060237809158</v>
      </c>
      <c r="CZ409" s="75">
        <f t="shared" si="344"/>
        <v>104.33756602806767</v>
      </c>
      <c r="DA409" s="72">
        <f>(CZ409/MAX($CZ$2:CZ409))-1</f>
        <v>0</v>
      </c>
      <c r="DC409" s="3">
        <f t="shared" si="338"/>
        <v>45217</v>
      </c>
      <c r="DD409" s="2">
        <f t="shared" si="339"/>
        <v>6.2422255273306736E-3</v>
      </c>
      <c r="DE409" s="2">
        <f t="shared" si="340"/>
        <v>2.7952674588680431E-3</v>
      </c>
      <c r="DF409" s="2" t="e">
        <f>NA()</f>
        <v>#N/A</v>
      </c>
      <c r="DG409" s="2">
        <f t="shared" si="341"/>
        <v>1.6925206705084069E-3</v>
      </c>
      <c r="DH409" s="69"/>
      <c r="DI409" s="3">
        <f t="shared" si="348"/>
        <v>45217</v>
      </c>
      <c r="DJ409" s="2">
        <f t="shared" si="349"/>
        <v>4.5488448592352689E-2</v>
      </c>
      <c r="DK409" s="2">
        <f t="shared" si="350"/>
        <v>3.6524349626746833E-2</v>
      </c>
      <c r="DL409" s="2" t="e">
        <f>NA()</f>
        <v>#N/A</v>
      </c>
      <c r="DM409" s="2">
        <f t="shared" si="351"/>
        <v>1.3808306106623029E-2</v>
      </c>
      <c r="DO409" s="2">
        <f t="shared" si="345"/>
        <v>1.2620893989366439E-2</v>
      </c>
      <c r="DP409" s="72">
        <f t="shared" si="346"/>
        <v>1.6925206705084069E-3</v>
      </c>
      <c r="DQ409" s="72">
        <v>1.0999999999999999E-2</v>
      </c>
      <c r="DR409" s="72">
        <f t="shared" si="347"/>
        <v>1.4751512366143465E-3</v>
      </c>
      <c r="DS409" s="2" cm="1">
        <f t="array" ref="DS409">PRODUCT($DR$68:DR409+1)-1</f>
        <v>2.7980034188567871E-2</v>
      </c>
      <c r="DT409" s="2" cm="1">
        <f t="array" ref="DT409">PRODUCT($DP$68:DP409+1)-1</f>
        <v>3.3465771022215929E-2</v>
      </c>
      <c r="DU409" s="72">
        <f>DS409-MAX($DS$68:DS409)</f>
        <v>0</v>
      </c>
    </row>
    <row r="410" spans="78:125" x14ac:dyDescent="0.3">
      <c r="BZ410" s="2"/>
      <c r="CC410" s="3">
        <v>45218</v>
      </c>
      <c r="CD410" s="2">
        <v>-1.22271302986433E-2</v>
      </c>
      <c r="CE410" s="2">
        <v>-1.16128258856433E-2</v>
      </c>
      <c r="CF410" s="2" t="e">
        <f>NA()</f>
        <v>#N/A</v>
      </c>
      <c r="CG410" s="2">
        <v>-1.1291842603036995E-2</v>
      </c>
      <c r="CH410" s="2">
        <v>-1.1795501341283487E-2</v>
      </c>
      <c r="CJ410" s="9">
        <f t="shared" si="332"/>
        <v>45218</v>
      </c>
      <c r="CK410" s="2">
        <f t="array" ref="CK410">PRODUCT(CD$2:CD410+1)-1</f>
        <v>9.6497355669605156E-2</v>
      </c>
      <c r="CL410" s="2">
        <f t="array" ref="CL410">PRODUCT(CE$2:CE410+1)-1</f>
        <v>5.7112305721583434E-2</v>
      </c>
      <c r="CM410" s="2"/>
      <c r="CN410" s="2">
        <f t="array" ref="CN410">PRODUCT(CG$2:CG410+1)-1</f>
        <v>-3.1336506449584633E-2</v>
      </c>
      <c r="CO410" s="2">
        <f t="array" ref="CO410">PRODUCT(CH$2:CH410+1)-1</f>
        <v>-7.133954961067035E-2</v>
      </c>
      <c r="CQ410" s="9">
        <f t="shared" si="333"/>
        <v>45218</v>
      </c>
      <c r="CR410" s="72">
        <f t="shared" si="334"/>
        <v>0.16783690528027551</v>
      </c>
      <c r="CS410" s="72">
        <f t="shared" si="335"/>
        <v>0.12845185533225378</v>
      </c>
      <c r="CT410" s="72"/>
      <c r="CU410" s="72">
        <f t="shared" si="336"/>
        <v>4.0003043161085716E-2</v>
      </c>
      <c r="CV410" s="72"/>
      <c r="CW410" s="3">
        <f t="shared" si="337"/>
        <v>45218</v>
      </c>
      <c r="CX410" s="75">
        <f t="shared" si="342"/>
        <v>96.517030858910189</v>
      </c>
      <c r="CY410" s="75">
        <f t="shared" si="343"/>
        <v>92.45746062628217</v>
      </c>
      <c r="CZ410" s="75">
        <f t="shared" si="344"/>
        <v>104.39074381356525</v>
      </c>
      <c r="DA410" s="72">
        <f>(CZ410/MAX($CZ$2:CZ410))-1</f>
        <v>0</v>
      </c>
      <c r="DC410" s="3">
        <f t="shared" si="338"/>
        <v>45218</v>
      </c>
      <c r="DD410" s="2">
        <f t="shared" si="339"/>
        <v>-4.3162895735981283E-4</v>
      </c>
      <c r="DE410" s="2">
        <f t="shared" si="340"/>
        <v>1.8267545564018724E-4</v>
      </c>
      <c r="DF410" s="2" t="e">
        <f>NA()</f>
        <v>#N/A</v>
      </c>
      <c r="DG410" s="2">
        <f t="shared" si="341"/>
        <v>5.0365873824649229E-4</v>
      </c>
      <c r="DH410" s="69"/>
      <c r="DI410" s="3">
        <f t="shared" si="348"/>
        <v>45218</v>
      </c>
      <c r="DJ410" s="2">
        <f t="shared" si="349"/>
        <v>4.5637895504510424E-2</v>
      </c>
      <c r="DK410" s="2">
        <f t="shared" si="350"/>
        <v>3.5560541191550339E-2</v>
      </c>
      <c r="DL410" s="2" t="e">
        <f>NA()</f>
        <v>#N/A</v>
      </c>
      <c r="DM410" s="2">
        <f t="shared" si="351"/>
        <v>1.3832878914372047E-2</v>
      </c>
      <c r="DO410" s="2">
        <f t="shared" si="345"/>
        <v>1.261948675332219E-2</v>
      </c>
      <c r="DP410" s="72">
        <f t="shared" si="346"/>
        <v>5.0365873824649229E-4</v>
      </c>
      <c r="DQ410" s="72">
        <v>1.0999999999999999E-2</v>
      </c>
      <c r="DR410" s="72">
        <f t="shared" si="347"/>
        <v>4.3902309412487768E-4</v>
      </c>
      <c r="DS410" s="2" cm="1">
        <f t="array" ref="DS410">PRODUCT($DR$68:DR410+1)-1</f>
        <v>2.8431341163875912E-2</v>
      </c>
      <c r="DT410" s="2" cm="1">
        <f t="array" ref="DT410">PRODUCT($DP$68:DP410+1)-1</f>
        <v>3.3986285088470014E-2</v>
      </c>
      <c r="DU410" s="72">
        <f>DS410-MAX($DS$68:DS410)</f>
        <v>0</v>
      </c>
    </row>
    <row r="411" spans="78:125" x14ac:dyDescent="0.3">
      <c r="BZ411" s="2"/>
      <c r="CC411" s="3">
        <v>45219</v>
      </c>
      <c r="CD411" s="2">
        <v>-1.05809868644697E-2</v>
      </c>
      <c r="CE411" s="2">
        <v>-1.19338967142225E-2</v>
      </c>
      <c r="CF411" s="2" t="e">
        <f>NA()</f>
        <v>#N/A</v>
      </c>
      <c r="CG411" s="2">
        <v>-1.1037681734705649E-2</v>
      </c>
      <c r="CH411" s="2">
        <v>-1.1423613621574846E-2</v>
      </c>
      <c r="CJ411" s="9">
        <f t="shared" si="332"/>
        <v>45219</v>
      </c>
      <c r="CK411" s="2">
        <f t="array" ref="CK411">PRODUCT(CD$2:CD411+1)-1</f>
        <v>8.4895331552339304E-2</v>
      </c>
      <c r="CL411" s="2">
        <f t="array" ref="CL411">PRODUCT(CE$2:CE411+1)-1</f>
        <v>4.4496836649768445E-2</v>
      </c>
      <c r="CM411" s="2"/>
      <c r="CN411" s="2">
        <f t="array" ref="CN411">PRODUCT(CG$2:CG411+1)-1</f>
        <v>-4.2028305799422183E-2</v>
      </c>
      <c r="CO411" s="2">
        <f t="array" ref="CO411">PRODUCT(CH$2:CH411+1)-1</f>
        <v>-8.194820778155576E-2</v>
      </c>
      <c r="CQ411" s="9">
        <f t="shared" si="333"/>
        <v>45219</v>
      </c>
      <c r="CR411" s="72">
        <f t="shared" si="334"/>
        <v>0.16684353933389506</v>
      </c>
      <c r="CS411" s="72">
        <f t="shared" si="335"/>
        <v>0.12644504443132421</v>
      </c>
      <c r="CT411" s="72"/>
      <c r="CU411" s="72">
        <f t="shared" si="336"/>
        <v>3.9919901982133577E-2</v>
      </c>
      <c r="CV411" s="72"/>
      <c r="CW411" s="3">
        <f t="shared" si="337"/>
        <v>45219</v>
      </c>
      <c r="CX411" s="75">
        <f t="shared" si="342"/>
        <v>95.451706590310778</v>
      </c>
      <c r="CY411" s="75">
        <f t="shared" si="343"/>
        <v>91.401262319655558</v>
      </c>
      <c r="CZ411" s="75">
        <f t="shared" si="344"/>
        <v>104.43149707986493</v>
      </c>
      <c r="DA411" s="72">
        <f>(CZ411/MAX($CZ$2:CZ411))-1</f>
        <v>0</v>
      </c>
      <c r="DC411" s="3">
        <f t="shared" si="338"/>
        <v>45219</v>
      </c>
      <c r="DD411" s="2">
        <f t="shared" si="339"/>
        <v>8.4262675710514677E-4</v>
      </c>
      <c r="DE411" s="2">
        <f t="shared" si="340"/>
        <v>-5.102830926476537E-4</v>
      </c>
      <c r="DF411" s="2" t="e">
        <f>NA()</f>
        <v>#N/A</v>
      </c>
      <c r="DG411" s="2">
        <f t="shared" si="341"/>
        <v>3.8593188686919695E-4</v>
      </c>
      <c r="DH411" s="69"/>
      <c r="DI411" s="3">
        <f t="shared" si="348"/>
        <v>45219</v>
      </c>
      <c r="DJ411" s="2">
        <f t="shared" si="349"/>
        <v>4.2698049492919769E-2</v>
      </c>
      <c r="DK411" s="2">
        <f t="shared" si="350"/>
        <v>3.4132729690621574E-2</v>
      </c>
      <c r="DL411" s="2" t="e">
        <f>NA()</f>
        <v>#N/A</v>
      </c>
      <c r="DM411" s="2">
        <f t="shared" si="351"/>
        <v>1.3343733166795841E-2</v>
      </c>
      <c r="DO411" s="2">
        <f t="shared" si="345"/>
        <v>1.1961594705190344E-2</v>
      </c>
      <c r="DP411" s="72">
        <f t="shared" si="346"/>
        <v>3.8593188686919695E-4</v>
      </c>
      <c r="DQ411" s="72">
        <v>1.0999999999999999E-2</v>
      </c>
      <c r="DR411" s="72">
        <f t="shared" si="347"/>
        <v>3.549067545081659E-4</v>
      </c>
      <c r="DS411" s="2" cm="1">
        <f t="array" ref="DS411">PRODUCT($DR$68:DR411+1)-1</f>
        <v>2.8796338393402898E-2</v>
      </c>
      <c r="DT411" s="2" cm="1">
        <f t="array" ref="DT411">PRODUCT($DP$68:DP411+1)-1</f>
        <v>3.4385333366471205E-2</v>
      </c>
      <c r="DU411" s="72">
        <f>DS411-MAX($DS$68:DS411)</f>
        <v>0</v>
      </c>
    </row>
    <row r="412" spans="78:125" x14ac:dyDescent="0.3">
      <c r="BZ412" s="2"/>
      <c r="CC412" s="3">
        <v>45222</v>
      </c>
      <c r="CD412" s="2">
        <v>-5.4163296461612297E-3</v>
      </c>
      <c r="CE412" s="2">
        <v>-5.8800695150307302E-4</v>
      </c>
      <c r="CF412" s="2" t="e">
        <f>NA()</f>
        <v>#N/A</v>
      </c>
      <c r="CG412" s="2">
        <v>-5.278043663289384E-3</v>
      </c>
      <c r="CH412" s="2">
        <v>-6.2166313171944099E-3</v>
      </c>
      <c r="CJ412" s="9">
        <f t="shared" si="332"/>
        <v>45222</v>
      </c>
      <c r="CK412" s="2">
        <f t="array" ref="CK412">PRODUCT(CD$2:CD412+1)-1</f>
        <v>7.9019180805070421E-2</v>
      </c>
      <c r="CL412" s="2">
        <f t="array" ref="CL412">PRODUCT(CE$2:CE412+1)-1</f>
        <v>4.3882665248995423E-2</v>
      </c>
      <c r="CM412" s="2"/>
      <c r="CN412" s="2">
        <f t="array" ref="CN412">PRODUCT(CG$2:CG412+1)-1</f>
        <v>-4.7084522229608239E-2</v>
      </c>
      <c r="CO412" s="2">
        <f t="array" ref="CO412">PRODUCT(CH$2:CH412+1)-1</f>
        <v>-8.7655397303867399E-2</v>
      </c>
      <c r="CQ412" s="9">
        <f t="shared" si="333"/>
        <v>45222</v>
      </c>
      <c r="CR412" s="72">
        <f t="shared" si="334"/>
        <v>0.16667457810893782</v>
      </c>
      <c r="CS412" s="72">
        <f t="shared" si="335"/>
        <v>0.13153806255286282</v>
      </c>
      <c r="CT412" s="72"/>
      <c r="CU412" s="72">
        <f t="shared" si="336"/>
        <v>4.0570875074259161E-2</v>
      </c>
      <c r="CV412" s="72"/>
      <c r="CW412" s="3">
        <f t="shared" si="337"/>
        <v>45222</v>
      </c>
      <c r="CX412" s="75">
        <f t="shared" si="342"/>
        <v>94.947908315191626</v>
      </c>
      <c r="CY412" s="75">
        <f t="shared" si="343"/>
        <v>90.833054369888089</v>
      </c>
      <c r="CZ412" s="75">
        <f t="shared" si="344"/>
        <v>104.53012834793283</v>
      </c>
      <c r="DA412" s="72">
        <f>(CZ412/MAX($CZ$2:CZ412))-1</f>
        <v>0</v>
      </c>
      <c r="DC412" s="3">
        <f t="shared" si="338"/>
        <v>45222</v>
      </c>
      <c r="DD412" s="2">
        <f t="shared" si="339"/>
        <v>8.003016710331802E-4</v>
      </c>
      <c r="DE412" s="2">
        <f t="shared" si="340"/>
        <v>5.6286243656913371E-3</v>
      </c>
      <c r="DF412" s="2" t="e">
        <f>NA()</f>
        <v>#N/A</v>
      </c>
      <c r="DG412" s="2">
        <f t="shared" si="341"/>
        <v>9.3858765390502589E-4</v>
      </c>
      <c r="DH412" s="69"/>
      <c r="DI412" s="3">
        <f t="shared" si="348"/>
        <v>45222</v>
      </c>
      <c r="DJ412" s="2">
        <f t="shared" si="349"/>
        <v>4.2068892940249389E-2</v>
      </c>
      <c r="DK412" s="2">
        <f t="shared" si="350"/>
        <v>3.8204779697092815E-2</v>
      </c>
      <c r="DL412" s="2" t="e">
        <f>NA()</f>
        <v>#N/A</v>
      </c>
      <c r="DM412" s="2">
        <f t="shared" si="351"/>
        <v>1.344907135707709E-2</v>
      </c>
      <c r="DO412" s="2">
        <f t="shared" si="345"/>
        <v>1.1958688418133422E-2</v>
      </c>
      <c r="DP412" s="72">
        <f t="shared" si="346"/>
        <v>9.3858765390502589E-4</v>
      </c>
      <c r="DQ412" s="72">
        <v>1.0999999999999999E-2</v>
      </c>
      <c r="DR412" s="72">
        <f t="shared" si="347"/>
        <v>8.6334419226943816E-4</v>
      </c>
      <c r="DS412" s="2" cm="1">
        <f t="array" ref="DS412">PRODUCT($DR$68:DR412+1)-1</f>
        <v>2.9684543737182878E-2</v>
      </c>
      <c r="DT412" s="2" cm="1">
        <f t="array" ref="DT412">PRODUCT($DP$68:DP412+1)-1</f>
        <v>3.5356194669749375E-2</v>
      </c>
      <c r="DU412" s="72">
        <f>DS412-MAX($DS$68:DS412)</f>
        <v>0</v>
      </c>
    </row>
    <row r="413" spans="78:125" x14ac:dyDescent="0.3">
      <c r="BZ413" s="2"/>
      <c r="CC413" s="3">
        <v>45223</v>
      </c>
      <c r="CD413" s="2">
        <v>4.2582247536484506E-3</v>
      </c>
      <c r="CE413" s="2">
        <v>7.8938490970752503E-3</v>
      </c>
      <c r="CF413" s="2" t="e">
        <f>NA()</f>
        <v>#N/A</v>
      </c>
      <c r="CG413" s="2">
        <v>4.8632978677749161E-3</v>
      </c>
      <c r="CH413" s="2">
        <v>5.245269890544968E-3</v>
      </c>
      <c r="CJ413" s="9">
        <f t="shared" si="332"/>
        <v>45223</v>
      </c>
      <c r="CK413" s="2">
        <f t="array" ref="CK413">PRODUCT(CD$2:CD413+1)-1</f>
        <v>8.3613886990436148E-2</v>
      </c>
      <c r="CL413" s="2">
        <f t="array" ref="CL413">PRODUCT(CE$2:CE413+1)-1</f>
        <v>5.2122917483523601E-2</v>
      </c>
      <c r="CM413" s="2"/>
      <c r="CN413" s="2">
        <f t="array" ref="CN413">PRODUCT(CG$2:CG413+1)-1</f>
        <v>-4.2450210418397694E-2</v>
      </c>
      <c r="CO413" s="2">
        <f t="array" ref="CO413">PRODUCT(CH$2:CH413+1)-1</f>
        <v>-8.2869903629544162E-2</v>
      </c>
      <c r="CQ413" s="9">
        <f t="shared" si="333"/>
        <v>45223</v>
      </c>
      <c r="CR413" s="72">
        <f t="shared" si="334"/>
        <v>0.16648379061998031</v>
      </c>
      <c r="CS413" s="72">
        <f t="shared" si="335"/>
        <v>0.13499282111306776</v>
      </c>
      <c r="CT413" s="72"/>
      <c r="CU413" s="72">
        <f t="shared" si="336"/>
        <v>4.0419693211146468E-2</v>
      </c>
      <c r="CV413" s="72"/>
      <c r="CW413" s="3">
        <f t="shared" si="337"/>
        <v>45223</v>
      </c>
      <c r="CX413" s="75">
        <f t="shared" si="342"/>
        <v>95.409668275250596</v>
      </c>
      <c r="CY413" s="75">
        <f t="shared" si="343"/>
        <v>91.309498255040694</v>
      </c>
      <c r="CZ413" s="75">
        <f t="shared" si="344"/>
        <v>104.49040910153458</v>
      </c>
      <c r="DA413" s="72">
        <f>(CZ413/MAX($CZ$2:CZ413))-1</f>
        <v>-3.7997893072549971E-4</v>
      </c>
      <c r="DC413" s="3">
        <f t="shared" si="338"/>
        <v>45223</v>
      </c>
      <c r="DD413" s="2">
        <f t="shared" si="339"/>
        <v>-9.8704513689651732E-4</v>
      </c>
      <c r="DE413" s="2">
        <f t="shared" si="340"/>
        <v>2.6485792065302823E-3</v>
      </c>
      <c r="DF413" s="2" t="e">
        <f>NA()</f>
        <v>#N/A</v>
      </c>
      <c r="DG413" s="2">
        <f t="shared" si="341"/>
        <v>-3.8197202277005186E-4</v>
      </c>
      <c r="DH413" s="69"/>
      <c r="DI413" s="3">
        <f t="shared" si="348"/>
        <v>45223</v>
      </c>
      <c r="DJ413" s="2">
        <f t="shared" si="349"/>
        <v>4.2300457245917709E-2</v>
      </c>
      <c r="DK413" s="2">
        <f t="shared" si="350"/>
        <v>3.8757265245205508E-2</v>
      </c>
      <c r="DL413" s="2" t="e">
        <f>NA()</f>
        <v>#N/A</v>
      </c>
      <c r="DM413" s="2">
        <f t="shared" si="351"/>
        <v>1.3563432976671511E-2</v>
      </c>
      <c r="DO413" s="2">
        <f t="shared" si="345"/>
        <v>1.2016987130677609E-2</v>
      </c>
      <c r="DP413" s="72">
        <f t="shared" si="346"/>
        <v>-3.8197202277005186E-4</v>
      </c>
      <c r="DQ413" s="72">
        <v>1.0999999999999999E-2</v>
      </c>
      <c r="DR413" s="72">
        <f t="shared" si="347"/>
        <v>-3.4964606392431469E-4</v>
      </c>
      <c r="DS413" s="2" cm="1">
        <f t="array" ref="DS413">PRODUCT($DR$68:DR413+1)-1</f>
        <v>2.9324518589381565E-2</v>
      </c>
      <c r="DT413" s="2" cm="1">
        <f t="array" ref="DT413">PRODUCT($DP$68:DP413+1)-1</f>
        <v>3.4960717569783917E-2</v>
      </c>
      <c r="DU413" s="72">
        <f>DS413-MAX($DS$68:DS413)</f>
        <v>-3.6002514780131278E-4</v>
      </c>
    </row>
    <row r="414" spans="78:125" x14ac:dyDescent="0.3">
      <c r="BZ414" s="2"/>
      <c r="CC414" s="3">
        <v>45224</v>
      </c>
      <c r="CD414" s="2">
        <v>-4.4749142713421701E-3</v>
      </c>
      <c r="CE414" s="2">
        <v>-6.9563018736131799E-3</v>
      </c>
      <c r="CF414" s="2" t="e">
        <f>NA()</f>
        <v>#N/A</v>
      </c>
      <c r="CG414" s="2">
        <v>-7.3437258084783977E-3</v>
      </c>
      <c r="CH414" s="2">
        <v>-8.3925671538481739E-3</v>
      </c>
      <c r="CJ414" s="9">
        <f t="shared" si="332"/>
        <v>45224</v>
      </c>
      <c r="CK414" s="2">
        <f t="array" ref="CK414">PRODUCT(CD$2:CD414+1)-1</f>
        <v>7.8764807742918164E-2</v>
      </c>
      <c r="CL414" s="2">
        <f t="array" ref="CL414">PRODUCT(CE$2:CE414+1)-1</f>
        <v>4.4804032861361698E-2</v>
      </c>
      <c r="CM414" s="2"/>
      <c r="CN414" s="2">
        <f t="array" ref="CN414">PRODUCT(CG$2:CG414+1)-1</f>
        <v>-4.948219352105121E-2</v>
      </c>
      <c r="CO414" s="2">
        <f t="array" ref="CO414">PRODUCT(CH$2:CH414+1)-1</f>
        <v>-9.056697955214843E-2</v>
      </c>
      <c r="CQ414" s="9">
        <f t="shared" si="333"/>
        <v>45224</v>
      </c>
      <c r="CR414" s="72">
        <f t="shared" si="334"/>
        <v>0.16933178729506659</v>
      </c>
      <c r="CS414" s="72">
        <f t="shared" si="335"/>
        <v>0.13537101241351013</v>
      </c>
      <c r="CT414" s="72"/>
      <c r="CU414" s="72">
        <f t="shared" si="336"/>
        <v>4.108478603109722E-2</v>
      </c>
      <c r="CV414" s="72"/>
      <c r="CW414" s="3">
        <f t="shared" si="337"/>
        <v>45224</v>
      </c>
      <c r="CX414" s="75">
        <f t="shared" si="342"/>
        <v>94.709005831959274</v>
      </c>
      <c r="CY414" s="75">
        <f t="shared" si="343"/>
        <v>90.543177159151085</v>
      </c>
      <c r="CZ414" s="75">
        <f t="shared" si="344"/>
        <v>104.6009305212316</v>
      </c>
      <c r="DA414" s="72">
        <f>(CZ414/MAX($CZ$2:CZ414))-1</f>
        <v>0</v>
      </c>
      <c r="DC414" s="3">
        <f t="shared" si="338"/>
        <v>45224</v>
      </c>
      <c r="DD414" s="2">
        <f t="shared" si="339"/>
        <v>3.9176528825060038E-3</v>
      </c>
      <c r="DE414" s="2">
        <f t="shared" si="340"/>
        <v>1.436265280234994E-3</v>
      </c>
      <c r="DF414" s="2" t="e">
        <f>NA()</f>
        <v>#N/A</v>
      </c>
      <c r="DG414" s="2">
        <f t="shared" si="341"/>
        <v>1.0488413453697762E-3</v>
      </c>
      <c r="DH414" s="69"/>
      <c r="DI414" s="3">
        <f t="shared" si="348"/>
        <v>45224</v>
      </c>
      <c r="DJ414" s="2">
        <f t="shared" si="349"/>
        <v>4.3531304578676301E-2</v>
      </c>
      <c r="DK414" s="2">
        <f t="shared" si="350"/>
        <v>3.8793898118249216E-2</v>
      </c>
      <c r="DL414" s="2" t="e">
        <f>NA()</f>
        <v>#N/A</v>
      </c>
      <c r="DM414" s="2">
        <f t="shared" si="351"/>
        <v>1.3521140472968136E-2</v>
      </c>
      <c r="DO414" s="2">
        <f t="shared" si="345"/>
        <v>1.2069049102676135E-2</v>
      </c>
      <c r="DP414" s="72">
        <f t="shared" si="346"/>
        <v>1.0488413453697762E-3</v>
      </c>
      <c r="DQ414" s="72">
        <v>1.0999999999999999E-2</v>
      </c>
      <c r="DR414" s="72">
        <f t="shared" si="347"/>
        <v>9.5593734857780303E-4</v>
      </c>
      <c r="DS414" s="2" cm="1">
        <f t="array" ref="DS414">PRODUCT($DR$68:DR414+1)-1</f>
        <v>3.0308488340508033E-2</v>
      </c>
      <c r="DT414" s="2" cm="1">
        <f t="array" ref="DT414">PRODUCT($DP$68:DP414+1)-1</f>
        <v>3.6046227161204758E-2</v>
      </c>
      <c r="DU414" s="72">
        <f>DS414-MAX($DS$68:DS414)</f>
        <v>0</v>
      </c>
    </row>
    <row r="415" spans="78:125" x14ac:dyDescent="0.3">
      <c r="BZ415" s="2"/>
      <c r="CC415" s="3">
        <v>45225</v>
      </c>
      <c r="CD415" s="2">
        <v>-8.4261263556701903E-3</v>
      </c>
      <c r="CE415" s="2">
        <v>-4.9238859709103099E-3</v>
      </c>
      <c r="CF415" s="2" t="e">
        <f>NA()</f>
        <v>#N/A</v>
      </c>
      <c r="CG415" s="2">
        <v>-5.9858810990443189E-3</v>
      </c>
      <c r="CH415" s="2">
        <v>-4.8996248095524164E-3</v>
      </c>
      <c r="CJ415" s="9">
        <f t="shared" si="332"/>
        <v>45225</v>
      </c>
      <c r="CK415" s="2">
        <f t="array" ref="CK415">PRODUCT(CD$2:CD415+1)-1</f>
        <v>6.9674999164826001E-2</v>
      </c>
      <c r="CL415" s="2">
        <f t="array" ref="CL415">PRODUCT(CE$2:CE415+1)-1</f>
        <v>3.9659536941605067E-2</v>
      </c>
      <c r="CM415" s="2"/>
      <c r="CN415" s="2">
        <f t="array" ref="CN415">PRODUCT(CG$2:CG415+1)-1</f>
        <v>-5.5171880093158543E-2</v>
      </c>
      <c r="CO415" s="2">
        <f t="array" ref="CO415">PRODUCT(CH$2:CH415+1)-1</f>
        <v>-9.5022860141760868E-2</v>
      </c>
      <c r="CQ415" s="9">
        <f t="shared" si="333"/>
        <v>45225</v>
      </c>
      <c r="CR415" s="72">
        <f t="shared" si="334"/>
        <v>0.16469785930658687</v>
      </c>
      <c r="CS415" s="72">
        <f t="shared" si="335"/>
        <v>0.13468239708336593</v>
      </c>
      <c r="CT415" s="72"/>
      <c r="CU415" s="72">
        <f t="shared" si="336"/>
        <v>3.9850980048602325E-2</v>
      </c>
      <c r="CV415" s="72"/>
      <c r="CW415" s="3">
        <f t="shared" si="337"/>
        <v>45225</v>
      </c>
      <c r="CX415" s="75">
        <f t="shared" si="342"/>
        <v>94.14208898404047</v>
      </c>
      <c r="CY415" s="75">
        <f t="shared" si="343"/>
        <v>90.099549562006402</v>
      </c>
      <c r="CZ415" s="75">
        <f t="shared" si="344"/>
        <v>104.48674764933426</v>
      </c>
      <c r="DA415" s="72">
        <f>(CZ415/MAX($CZ$2:CZ415))-1</f>
        <v>-1.091604743173491E-3</v>
      </c>
      <c r="DC415" s="3">
        <f t="shared" si="338"/>
        <v>45225</v>
      </c>
      <c r="DD415" s="2">
        <f t="shared" si="339"/>
        <v>-3.5265015461177739E-3</v>
      </c>
      <c r="DE415" s="2">
        <f t="shared" si="340"/>
        <v>-2.426116135789344E-5</v>
      </c>
      <c r="DF415" s="2" t="e">
        <f>NA()</f>
        <v>#N/A</v>
      </c>
      <c r="DG415" s="2">
        <f t="shared" si="341"/>
        <v>-1.0862562894919025E-3</v>
      </c>
      <c r="DH415" s="69"/>
      <c r="DI415" s="3">
        <f t="shared" si="348"/>
        <v>45225</v>
      </c>
      <c r="DJ415" s="2">
        <f t="shared" si="349"/>
        <v>4.5744857380978977E-2</v>
      </c>
      <c r="DK415" s="2">
        <f t="shared" si="350"/>
        <v>3.8314805405414425E-2</v>
      </c>
      <c r="DL415" s="2" t="e">
        <f>NA()</f>
        <v>#N/A</v>
      </c>
      <c r="DM415" s="2">
        <f t="shared" si="351"/>
        <v>1.4250849652251442E-2</v>
      </c>
      <c r="DO415" s="2">
        <f t="shared" si="345"/>
        <v>1.2129803437957089E-2</v>
      </c>
      <c r="DP415" s="72">
        <f t="shared" si="346"/>
        <v>-1.0862562894919025E-3</v>
      </c>
      <c r="DQ415" s="72">
        <v>1.0999999999999999E-2</v>
      </c>
      <c r="DR415" s="72">
        <f t="shared" si="347"/>
        <v>-9.8507937457751227E-4</v>
      </c>
      <c r="DS415" s="2" cm="1">
        <f t="array" ref="DS415">PRODUCT($DR$68:DR415+1)-1</f>
        <v>2.9293552699191761E-2</v>
      </c>
      <c r="DT415" s="2" cm="1">
        <f t="array" ref="DT415">PRODUCT($DP$68:DP415+1)-1</f>
        <v>3.4920815430746543E-2</v>
      </c>
      <c r="DU415" s="72">
        <f>DS415-MAX($DS$68:DS415)</f>
        <v>-1.0149356413162725E-3</v>
      </c>
    </row>
    <row r="416" spans="78:125" x14ac:dyDescent="0.3">
      <c r="BZ416" s="2"/>
      <c r="CC416" s="3">
        <v>45226</v>
      </c>
      <c r="CD416" s="2">
        <v>-1.8832128057222301E-4</v>
      </c>
      <c r="CE416" s="2">
        <v>-2.05642049848997E-3</v>
      </c>
      <c r="CF416" s="2" t="e">
        <f>NA()</f>
        <v>#N/A</v>
      </c>
      <c r="CG416" s="2">
        <v>-1.967367336353029E-3</v>
      </c>
      <c r="CH416" s="2">
        <v>-2.7653934615305964E-3</v>
      </c>
      <c r="CJ416" s="9">
        <f t="shared" si="332"/>
        <v>45226</v>
      </c>
      <c r="CK416" s="2">
        <f t="array" ref="CK416">PRODUCT(CD$2:CD416+1)-1</f>
        <v>6.9473556599187081E-2</v>
      </c>
      <c r="CL416" s="2">
        <f t="array" ref="CL416">PRODUCT(CE$2:CE416+1)-1</f>
        <v>3.7521559758387779E-2</v>
      </c>
      <c r="CM416" s="2"/>
      <c r="CN416" s="2">
        <f t="array" ref="CN416">PRODUCT(CG$2:CG416+1)-1</f>
        <v>-5.7030704074731098E-2</v>
      </c>
      <c r="CO416" s="2">
        <f t="array" ref="CO416">PRODUCT(CH$2:CH416+1)-1</f>
        <v>-9.7525478007159494E-2</v>
      </c>
      <c r="CQ416" s="9">
        <f t="shared" si="333"/>
        <v>45226</v>
      </c>
      <c r="CR416" s="72">
        <f t="shared" si="334"/>
        <v>0.16699903460634657</v>
      </c>
      <c r="CS416" s="72">
        <f t="shared" si="335"/>
        <v>0.13504703776554727</v>
      </c>
      <c r="CT416" s="72"/>
      <c r="CU416" s="72">
        <f t="shared" si="336"/>
        <v>4.0494773932428396E-2</v>
      </c>
      <c r="CV416" s="72"/>
      <c r="CW416" s="3">
        <f t="shared" si="337"/>
        <v>45226</v>
      </c>
      <c r="CX416" s="75">
        <f t="shared" si="342"/>
        <v>93.95687691319722</v>
      </c>
      <c r="CY416" s="75">
        <f t="shared" si="343"/>
        <v>89.850388856760773</v>
      </c>
      <c r="CZ416" s="75">
        <f t="shared" si="344"/>
        <v>104.57036203035581</v>
      </c>
      <c r="DA416" s="72">
        <f>(CZ416/MAX($CZ$2:CZ416))-1</f>
        <v>-2.9223918681664518E-4</v>
      </c>
      <c r="DC416" s="3">
        <f t="shared" si="338"/>
        <v>45226</v>
      </c>
      <c r="DD416" s="2">
        <f t="shared" si="339"/>
        <v>2.5770721809583734E-3</v>
      </c>
      <c r="DE416" s="2">
        <f t="shared" si="340"/>
        <v>7.089729630406264E-4</v>
      </c>
      <c r="DF416" s="2" t="e">
        <f>NA()</f>
        <v>#N/A</v>
      </c>
      <c r="DG416" s="2">
        <f t="shared" si="341"/>
        <v>7.9802612517756739E-4</v>
      </c>
      <c r="DH416" s="69"/>
      <c r="DI416" s="3">
        <f t="shared" si="348"/>
        <v>45226</v>
      </c>
      <c r="DJ416" s="2">
        <f t="shared" si="349"/>
        <v>4.6216892734233316E-2</v>
      </c>
      <c r="DK416" s="2">
        <f t="shared" si="350"/>
        <v>3.7998134794902896E-2</v>
      </c>
      <c r="DL416" s="2" t="e">
        <f>NA()</f>
        <v>#N/A</v>
      </c>
      <c r="DM416" s="2">
        <f t="shared" si="351"/>
        <v>1.4058003722685607E-2</v>
      </c>
      <c r="DO416" s="2">
        <f t="shared" si="345"/>
        <v>1.1761446756602225E-2</v>
      </c>
      <c r="DP416" s="72">
        <f t="shared" si="346"/>
        <v>7.9802612517756739E-4</v>
      </c>
      <c r="DQ416" s="72">
        <v>1.0999999999999999E-2</v>
      </c>
      <c r="DR416" s="72">
        <f t="shared" si="347"/>
        <v>7.4636118826330584E-4</v>
      </c>
      <c r="DS416" s="2" cm="1">
        <f t="array" ref="DS416">PRODUCT($DR$68:DR416+1)-1</f>
        <v>3.0061777458255889E-2</v>
      </c>
      <c r="DT416" s="2" cm="1">
        <f t="array" ref="DT416">PRODUCT($DP$68:DP416+1)-1</f>
        <v>3.5746709278950517E-2</v>
      </c>
      <c r="DU416" s="72">
        <f>DS416-MAX($DS$68:DS416)</f>
        <v>-2.4671088225214355E-4</v>
      </c>
    </row>
    <row r="417" spans="78:125" x14ac:dyDescent="0.3">
      <c r="BZ417" s="2"/>
      <c r="CC417" s="3">
        <v>45229</v>
      </c>
      <c r="CD417" s="2">
        <v>1.09221095504175E-3</v>
      </c>
      <c r="CE417" s="2">
        <v>3.34275761516367E-3</v>
      </c>
      <c r="CF417" s="2" t="e">
        <f>NA()</f>
        <v>#N/A</v>
      </c>
      <c r="CG417" s="2">
        <v>3.3416318219278425E-3</v>
      </c>
      <c r="CH417" s="2">
        <v>3.8281783687632576E-3</v>
      </c>
      <c r="CJ417" s="9">
        <f t="shared" si="332"/>
        <v>45229</v>
      </c>
      <c r="CK417" s="2">
        <f t="array" ref="CK417">PRODUCT(CD$2:CD417+1)-1</f>
        <v>7.0641647333832269E-2</v>
      </c>
      <c r="CL417" s="2">
        <f t="array" ref="CL417">PRODUCT(CE$2:CE417+1)-1</f>
        <v>4.09897428531667E-2</v>
      </c>
      <c r="CM417" s="2"/>
      <c r="CN417" s="2">
        <f t="array" ref="CN417">PRODUCT(CG$2:CG417+1)-1</f>
        <v>-5.3879647868366298E-2</v>
      </c>
      <c r="CO417" s="2">
        <f t="array" ref="CO417">PRODUCT(CH$2:CH417+1)-1</f>
        <v>-9.4070644563706507E-2</v>
      </c>
      <c r="CQ417" s="9">
        <f t="shared" si="333"/>
        <v>45229</v>
      </c>
      <c r="CR417" s="72">
        <f t="shared" si="334"/>
        <v>0.16471229189753878</v>
      </c>
      <c r="CS417" s="72">
        <f t="shared" si="335"/>
        <v>0.13506038741687321</v>
      </c>
      <c r="CT417" s="72"/>
      <c r="CU417" s="72">
        <f t="shared" si="336"/>
        <v>4.0190996695340209E-2</v>
      </c>
      <c r="CV417" s="72"/>
      <c r="CW417" s="3">
        <f t="shared" si="337"/>
        <v>45229</v>
      </c>
      <c r="CX417" s="75">
        <f t="shared" si="342"/>
        <v>94.270846202979328</v>
      </c>
      <c r="CY417" s="75">
        <f t="shared" si="343"/>
        <v>90.194352171807196</v>
      </c>
      <c r="CZ417" s="75">
        <f t="shared" si="344"/>
        <v>104.51967771042581</v>
      </c>
      <c r="DA417" s="72">
        <f>(CZ417/MAX($CZ$2:CZ417))-1</f>
        <v>-7.7678860408703088E-4</v>
      </c>
      <c r="DC417" s="3">
        <f t="shared" si="338"/>
        <v>45229</v>
      </c>
      <c r="DD417" s="2">
        <f t="shared" si="339"/>
        <v>-2.7359674137215073E-3</v>
      </c>
      <c r="DE417" s="2">
        <f t="shared" si="340"/>
        <v>-4.8542075359958754E-4</v>
      </c>
      <c r="DF417" s="2" t="e">
        <f>NA()</f>
        <v>#N/A</v>
      </c>
      <c r="DG417" s="2">
        <f t="shared" si="341"/>
        <v>-4.8654654683541508E-4</v>
      </c>
      <c r="DH417" s="69"/>
      <c r="DI417" s="3">
        <f t="shared" si="348"/>
        <v>45229</v>
      </c>
      <c r="DJ417" s="2">
        <f t="shared" si="349"/>
        <v>4.5055100944007505E-2</v>
      </c>
      <c r="DK417" s="2">
        <f t="shared" si="350"/>
        <v>3.7330185039876111E-2</v>
      </c>
      <c r="DL417" s="2" t="e">
        <f>NA()</f>
        <v>#N/A</v>
      </c>
      <c r="DM417" s="2">
        <f t="shared" si="351"/>
        <v>1.3741382383757236E-2</v>
      </c>
      <c r="DO417" s="2">
        <f t="shared" si="345"/>
        <v>1.1837970562237484E-2</v>
      </c>
      <c r="DP417" s="72">
        <f t="shared" si="346"/>
        <v>-4.8654654683541508E-4</v>
      </c>
      <c r="DQ417" s="72">
        <v>1.0999999999999999E-2</v>
      </c>
      <c r="DR417" s="72">
        <f t="shared" si="347"/>
        <v>-4.5210553507053043E-4</v>
      </c>
      <c r="DS417" s="2" cm="1">
        <f t="array" ref="DS417">PRODUCT($DR$68:DR417+1)-1</f>
        <v>2.9596080827202442E-2</v>
      </c>
      <c r="DT417" s="2" cm="1">
        <f t="array" ref="DT417">PRODUCT($DP$68:DP417+1)-1</f>
        <v>3.5242770294154679E-2</v>
      </c>
      <c r="DU417" s="72">
        <f>DS417-MAX($DS$68:DS417)</f>
        <v>-7.1240751330559071E-4</v>
      </c>
    </row>
    <row r="418" spans="78:125" x14ac:dyDescent="0.3">
      <c r="BZ418" s="2"/>
      <c r="CC418" s="3">
        <v>45230</v>
      </c>
      <c r="CD418" s="2">
        <v>5.5044040541405402E-3</v>
      </c>
      <c r="CE418" s="2">
        <v>4.0647755494471801E-3</v>
      </c>
      <c r="CF418" s="2" t="e">
        <f>NA()</f>
        <v>#N/A</v>
      </c>
      <c r="CG418" s="2">
        <v>6.9724397592892586E-3</v>
      </c>
      <c r="CH418" s="2">
        <v>6.4076217683957104E-3</v>
      </c>
      <c r="CJ418" s="9">
        <f t="shared" si="332"/>
        <v>45230</v>
      </c>
      <c r="CK418" s="2">
        <f t="array" ref="CK418">PRODUCT(CD$2:CD418+1)-1</f>
        <v>7.6534891557948237E-2</v>
      </c>
      <c r="CL418" s="2">
        <f t="array" ref="CL418">PRODUCT(CE$2:CE418+1)-1</f>
        <v>4.5221132507141659E-2</v>
      </c>
      <c r="CM418" s="2"/>
      <c r="CN418" s="2">
        <f t="array" ref="CN418">PRODUCT(CG$2:CG418+1)-1</f>
        <v>-4.7282880708091057E-2</v>
      </c>
      <c r="CO418" s="2">
        <f t="array" ref="CO418">PRODUCT(CH$2:CH418+1)-1</f>
        <v>-8.8265791905184243E-2</v>
      </c>
      <c r="CQ418" s="9">
        <f t="shared" si="333"/>
        <v>45230</v>
      </c>
      <c r="CR418" s="72">
        <f t="shared" si="334"/>
        <v>0.16480068346313248</v>
      </c>
      <c r="CS418" s="72">
        <f t="shared" si="335"/>
        <v>0.1334869244123259</v>
      </c>
      <c r="CT418" s="72"/>
      <c r="CU418" s="72">
        <f t="shared" si="336"/>
        <v>4.0982911197093186E-2</v>
      </c>
      <c r="CV418" s="72"/>
      <c r="CW418" s="3">
        <f t="shared" si="337"/>
        <v>45230</v>
      </c>
      <c r="CX418" s="75">
        <f t="shared" si="342"/>
        <v>94.928143999186815</v>
      </c>
      <c r="CY418" s="75">
        <f t="shared" si="343"/>
        <v>90.772283466169611</v>
      </c>
      <c r="CZ418" s="75">
        <f t="shared" si="344"/>
        <v>104.57833644183478</v>
      </c>
      <c r="DA418" s="72">
        <f>(CZ418/MAX($CZ$2:CZ418))-1</f>
        <v>-2.1600266158472436E-4</v>
      </c>
      <c r="DC418" s="3">
        <f t="shared" si="338"/>
        <v>45230</v>
      </c>
      <c r="DD418" s="2">
        <f t="shared" si="339"/>
        <v>-9.032177142551702E-4</v>
      </c>
      <c r="DE418" s="2">
        <f t="shared" si="340"/>
        <v>-2.3428462189485303E-3</v>
      </c>
      <c r="DF418" s="2" t="e">
        <f>NA()</f>
        <v>#N/A</v>
      </c>
      <c r="DG418" s="2">
        <f t="shared" si="341"/>
        <v>5.6481799089354821E-4</v>
      </c>
      <c r="DH418" s="69"/>
      <c r="DI418" s="3">
        <f t="shared" si="348"/>
        <v>45230</v>
      </c>
      <c r="DJ418" s="2">
        <f t="shared" si="349"/>
        <v>4.5272753332983605E-2</v>
      </c>
      <c r="DK418" s="2">
        <f t="shared" si="350"/>
        <v>3.872605077187552E-2</v>
      </c>
      <c r="DL418" s="2" t="e">
        <f>NA()</f>
        <v>#N/A</v>
      </c>
      <c r="DM418" s="2">
        <f t="shared" si="351"/>
        <v>1.3757203478331878E-2</v>
      </c>
      <c r="DO418" s="2">
        <f t="shared" si="345"/>
        <v>1.1816416656215424E-2</v>
      </c>
      <c r="DP418" s="72">
        <f t="shared" si="346"/>
        <v>5.6481799089354821E-4</v>
      </c>
      <c r="DQ418" s="72">
        <v>1.0999999999999999E-2</v>
      </c>
      <c r="DR418" s="72">
        <f t="shared" si="347"/>
        <v>5.2579373938722775E-4</v>
      </c>
      <c r="DS418" s="2" cm="1">
        <f t="array" ref="DS418">PRODUCT($DR$68:DR418+1)-1</f>
        <v>3.0137436000599038E-2</v>
      </c>
      <c r="DT418" s="2" cm="1">
        <f t="array" ref="DT418">PRODUCT($DP$68:DP418+1)-1</f>
        <v>3.5827494035759244E-2</v>
      </c>
      <c r="DU418" s="72">
        <f>DS418-MAX($DS$68:DS418)</f>
        <v>-1.7105233990899471E-4</v>
      </c>
    </row>
    <row r="419" spans="78:125" x14ac:dyDescent="0.3">
      <c r="BZ419" s="2"/>
      <c r="CC419" s="3">
        <v>45231</v>
      </c>
      <c r="CD419" s="2">
        <v>8.3904630341702403E-3</v>
      </c>
      <c r="CE419" s="2">
        <v>9.9223047058161189E-3</v>
      </c>
      <c r="CF419" s="2" t="e">
        <f>NA()</f>
        <v>#N/A</v>
      </c>
      <c r="CG419" s="2">
        <v>5.7832282731651143E-3</v>
      </c>
      <c r="CH419" s="2">
        <v>4.9140378126506512E-3</v>
      </c>
      <c r="CJ419" s="9">
        <f t="shared" si="332"/>
        <v>45231</v>
      </c>
      <c r="CK419" s="2">
        <f t="array" ref="CK419">PRODUCT(CD$2:CD419+1)-1</f>
        <v>8.5567517770559709E-2</v>
      </c>
      <c r="CL419" s="2">
        <f t="array" ref="CL419">PRODUCT(CE$2:CE419+1)-1</f>
        <v>5.5592135068835757E-2</v>
      </c>
      <c r="CM419" s="2"/>
      <c r="CN419" s="2">
        <f t="array" ref="CN419">PRODUCT(CG$2:CG419+1)-1</f>
        <v>-4.1773100127473706E-2</v>
      </c>
      <c r="CO419" s="2">
        <f t="array" ref="CO419">PRODUCT(CH$2:CH419+1)-1</f>
        <v>-8.3785495531519261E-2</v>
      </c>
      <c r="CQ419" s="9">
        <f t="shared" si="333"/>
        <v>45231</v>
      </c>
      <c r="CR419" s="72">
        <f t="shared" si="334"/>
        <v>0.16935301330207897</v>
      </c>
      <c r="CS419" s="72">
        <f t="shared" si="335"/>
        <v>0.13937763060035502</v>
      </c>
      <c r="CT419" s="72"/>
      <c r="CU419" s="72">
        <f t="shared" si="336"/>
        <v>4.2012395404045555E-2</v>
      </c>
      <c r="CV419" s="72"/>
      <c r="CW419" s="3">
        <f t="shared" si="337"/>
        <v>45231</v>
      </c>
      <c r="CX419" s="75">
        <f t="shared" si="342"/>
        <v>95.477135125482008</v>
      </c>
      <c r="CY419" s="75">
        <f t="shared" si="343"/>
        <v>91.218341899463013</v>
      </c>
      <c r="CZ419" s="75">
        <f t="shared" si="344"/>
        <v>104.66879043987977</v>
      </c>
      <c r="DA419" s="72">
        <f>(CZ419/MAX($CZ$2:CZ419))-1</f>
        <v>0</v>
      </c>
      <c r="DC419" s="3">
        <f t="shared" si="338"/>
        <v>45231</v>
      </c>
      <c r="DD419" s="2">
        <f t="shared" si="339"/>
        <v>3.4764252215195891E-3</v>
      </c>
      <c r="DE419" s="2">
        <f t="shared" si="340"/>
        <v>5.0082668931654677E-3</v>
      </c>
      <c r="DF419" s="2" t="e">
        <f>NA()</f>
        <v>#N/A</v>
      </c>
      <c r="DG419" s="2">
        <f t="shared" si="341"/>
        <v>8.6919046051446309E-4</v>
      </c>
      <c r="DH419" s="69"/>
      <c r="DI419" s="3">
        <f t="shared" si="348"/>
        <v>45231</v>
      </c>
      <c r="DJ419" s="2">
        <f t="shared" si="349"/>
        <v>4.4298940443448565E-2</v>
      </c>
      <c r="DK419" s="2">
        <f t="shared" si="350"/>
        <v>3.5463870498630354E-2</v>
      </c>
      <c r="DL419" s="2" t="e">
        <f>NA()</f>
        <v>#N/A</v>
      </c>
      <c r="DM419" s="2">
        <f t="shared" si="351"/>
        <v>1.3265025587290358E-2</v>
      </c>
      <c r="DO419" s="2">
        <f t="shared" si="345"/>
        <v>1.1594565735770767E-2</v>
      </c>
      <c r="DP419" s="72">
        <f t="shared" si="346"/>
        <v>8.6919046051446309E-4</v>
      </c>
      <c r="DQ419" s="72">
        <v>1.0999999999999999E-2</v>
      </c>
      <c r="DR419" s="72">
        <f t="shared" si="347"/>
        <v>8.2461864321160838E-4</v>
      </c>
      <c r="DS419" s="2" cm="1">
        <f t="array" ref="DS419">PRODUCT($DR$68:DR419+1)-1</f>
        <v>3.0986906535395375E-2</v>
      </c>
      <c r="DT419" s="2" cm="1">
        <f t="array" ref="DT419">PRODUCT($DP$68:DP419+1)-1</f>
        <v>3.6727825412313786E-2</v>
      </c>
      <c r="DU419" s="72">
        <f>DS419-MAX($DS$68:DS419)</f>
        <v>0</v>
      </c>
    </row>
    <row r="420" spans="78:125" x14ac:dyDescent="0.3">
      <c r="BZ420" s="2"/>
      <c r="CC420" s="3">
        <v>45232</v>
      </c>
      <c r="CD420" s="2">
        <v>1.38940371388114E-2</v>
      </c>
      <c r="CE420" s="2">
        <v>1.4296569292509199E-2</v>
      </c>
      <c r="CF420" s="2" t="e">
        <f>NA()</f>
        <v>#N/A</v>
      </c>
      <c r="CG420" s="2">
        <v>1.6171726339664738E-2</v>
      </c>
      <c r="CH420" s="2">
        <v>1.6855205127180195E-2</v>
      </c>
      <c r="CJ420" s="9">
        <f t="shared" si="332"/>
        <v>45232</v>
      </c>
      <c r="CK420" s="2">
        <f t="array" ref="CK420">PRODUCT(CD$2:CD420+1)-1</f>
        <v>0.10065043317915112</v>
      </c>
      <c r="CL420" s="2">
        <f t="array" ref="CL420">PRODUCT(CE$2:CE420+1)-1</f>
        <v>7.0683481172475027E-2</v>
      </c>
      <c r="CM420" s="2"/>
      <c r="CN420" s="2">
        <f t="array" ref="CN420">PRODUCT(CG$2:CG420+1)-1</f>
        <v>-2.6276916931429861E-2</v>
      </c>
      <c r="CO420" s="2">
        <f t="array" ref="CO420">PRODUCT(CH$2:CH420+1)-1</f>
        <v>-6.8342512118205301E-2</v>
      </c>
      <c r="CQ420" s="9">
        <f t="shared" si="333"/>
        <v>45232</v>
      </c>
      <c r="CR420" s="72">
        <f t="shared" si="334"/>
        <v>0.16899294529735642</v>
      </c>
      <c r="CS420" s="72">
        <f t="shared" si="335"/>
        <v>0.13902599329068033</v>
      </c>
      <c r="CT420" s="72"/>
      <c r="CU420" s="72">
        <f t="shared" si="336"/>
        <v>4.206559518677544E-2</v>
      </c>
      <c r="CV420" s="72"/>
      <c r="CW420" s="3">
        <f t="shared" si="337"/>
        <v>45232</v>
      </c>
      <c r="CX420" s="75">
        <f t="shared" si="342"/>
        <v>97.021165226426504</v>
      </c>
      <c r="CY420" s="75">
        <f t="shared" si="343"/>
        <v>92.755845763539725</v>
      </c>
      <c r="CZ420" s="75">
        <f t="shared" si="344"/>
        <v>104.59843735753351</v>
      </c>
      <c r="DA420" s="72">
        <f>(CZ420/MAX($CZ$2:CZ420))-1</f>
        <v>-6.721495686593526E-4</v>
      </c>
      <c r="DC420" s="3">
        <f t="shared" si="338"/>
        <v>45232</v>
      </c>
      <c r="DD420" s="2">
        <f t="shared" si="339"/>
        <v>-2.9611679883687955E-3</v>
      </c>
      <c r="DE420" s="2">
        <f t="shared" si="340"/>
        <v>-2.5586358346709956E-3</v>
      </c>
      <c r="DF420" s="2" t="e">
        <f>NA()</f>
        <v>#N/A</v>
      </c>
      <c r="DG420" s="2">
        <f t="shared" si="341"/>
        <v>-6.8347878751545688E-4</v>
      </c>
      <c r="DH420" s="69"/>
      <c r="DI420" s="3">
        <f t="shared" si="348"/>
        <v>45232</v>
      </c>
      <c r="DJ420" s="2">
        <f t="shared" si="349"/>
        <v>4.4853451154117263E-2</v>
      </c>
      <c r="DK420" s="2">
        <f t="shared" si="350"/>
        <v>3.6445488773599988E-2</v>
      </c>
      <c r="DL420" s="2" t="e">
        <f>NA()</f>
        <v>#N/A</v>
      </c>
      <c r="DM420" s="2">
        <f t="shared" si="351"/>
        <v>1.2454627879388822E-2</v>
      </c>
      <c r="DO420" s="2">
        <f t="shared" si="345"/>
        <v>1.1677773802294889E-2</v>
      </c>
      <c r="DP420" s="72">
        <f t="shared" si="346"/>
        <v>-6.8347878751545688E-4</v>
      </c>
      <c r="DQ420" s="72">
        <v>1.0999999999999999E-2</v>
      </c>
      <c r="DR420" s="72">
        <f t="shared" si="347"/>
        <v>-6.438099238737226E-4</v>
      </c>
      <c r="DS420" s="2" cm="1">
        <f t="array" ref="DS420">PRODUCT($DR$68:DR420+1)-1</f>
        <v>3.0323146933584066E-2</v>
      </c>
      <c r="DT420" s="2" cm="1">
        <f t="array" ref="DT420">PRODUCT($DP$68:DP420+1)-1</f>
        <v>3.6019243935217604E-2</v>
      </c>
      <c r="DU420" s="72">
        <f>DS420-MAX($DS$68:DS420)</f>
        <v>-6.63759601811309E-4</v>
      </c>
    </row>
    <row r="421" spans="78:125" x14ac:dyDescent="0.3">
      <c r="BZ421" s="2"/>
      <c r="CC421" s="3">
        <v>45233</v>
      </c>
      <c r="CD421" s="2">
        <v>5.1588599064629204E-3</v>
      </c>
      <c r="CE421" s="2">
        <v>7.6806249049421503E-3</v>
      </c>
      <c r="CF421" s="2" t="e">
        <f>NA()</f>
        <v>#N/A</v>
      </c>
      <c r="CG421" s="2">
        <v>1.1062825816725972E-2</v>
      </c>
      <c r="CH421" s="2">
        <v>1.3568583259080613E-2</v>
      </c>
      <c r="CJ421" s="9">
        <f t="shared" si="332"/>
        <v>45233</v>
      </c>
      <c r="CK421" s="2">
        <f t="array" ref="CK421">PRODUCT(CD$2:CD421+1)-1</f>
        <v>0.10632853456991009</v>
      </c>
      <c r="CL421" s="2">
        <f t="array" ref="CL421">PRODUCT(CE$2:CE421+1)-1</f>
        <v>7.8906999383278498E-2</v>
      </c>
      <c r="CM421" s="2"/>
      <c r="CN421" s="2">
        <f t="array" ref="CN421">PRODUCT(CG$2:CG421+1)-1</f>
        <v>-1.5504788069716779E-2</v>
      </c>
      <c r="CO421" s="2">
        <f t="array" ref="CO421">PRODUCT(CH$2:CH421+1)-1</f>
        <v>-5.5701239924935253E-2</v>
      </c>
      <c r="CQ421" s="9">
        <f t="shared" si="333"/>
        <v>45233</v>
      </c>
      <c r="CR421" s="72">
        <f t="shared" si="334"/>
        <v>0.16202977449484535</v>
      </c>
      <c r="CS421" s="72">
        <f t="shared" si="335"/>
        <v>0.13460823930821375</v>
      </c>
      <c r="CT421" s="72"/>
      <c r="CU421" s="72">
        <f t="shared" si="336"/>
        <v>4.0196451855218474E-2</v>
      </c>
      <c r="CV421" s="72"/>
      <c r="CW421" s="3">
        <f t="shared" si="337"/>
        <v>45233</v>
      </c>
      <c r="CX421" s="75">
        <f t="shared" si="342"/>
        <v>98.094493477862258</v>
      </c>
      <c r="CY421" s="75">
        <f t="shared" si="343"/>
        <v>94.014411179548759</v>
      </c>
      <c r="CZ421" s="75">
        <f t="shared" si="344"/>
        <v>104.33984773942939</v>
      </c>
      <c r="DA421" s="72">
        <f>(CZ421/MAX($CZ$2:CZ421))-1</f>
        <v>-3.1427008859850059E-3</v>
      </c>
      <c r="DC421" s="3">
        <f t="shared" si="338"/>
        <v>45233</v>
      </c>
      <c r="DD421" s="2">
        <f t="shared" si="339"/>
        <v>-8.4097233526176929E-3</v>
      </c>
      <c r="DE421" s="2">
        <f t="shared" si="340"/>
        <v>-5.8879583541384629E-3</v>
      </c>
      <c r="DF421" s="2" t="e">
        <f>NA()</f>
        <v>#N/A</v>
      </c>
      <c r="DG421" s="2">
        <f t="shared" si="341"/>
        <v>-2.5057574423546416E-3</v>
      </c>
      <c r="DH421" s="69"/>
      <c r="DI421" s="3">
        <f t="shared" si="348"/>
        <v>45233</v>
      </c>
      <c r="DJ421" s="2">
        <f t="shared" si="349"/>
        <v>5.0893439164096402E-2</v>
      </c>
      <c r="DK421" s="2">
        <f t="shared" si="350"/>
        <v>4.1290674828271416E-2</v>
      </c>
      <c r="DL421" s="2" t="e">
        <f>NA()</f>
        <v>#N/A</v>
      </c>
      <c r="DM421" s="2">
        <f t="shared" si="351"/>
        <v>1.5035275518685672E-2</v>
      </c>
      <c r="DO421" s="2">
        <f t="shared" si="345"/>
        <v>1.2589023193963248E-2</v>
      </c>
      <c r="DP421" s="72">
        <f t="shared" si="346"/>
        <v>-2.5057574423546416E-3</v>
      </c>
      <c r="DQ421" s="72">
        <v>1.0999999999999999E-2</v>
      </c>
      <c r="DR421" s="72">
        <f t="shared" si="347"/>
        <v>-2.1894734358038491E-3</v>
      </c>
      <c r="DS421" s="2" cm="1">
        <f t="array" ref="DS421">PRODUCT($DR$68:DR421+1)-1</f>
        <v>2.8067281773079156E-2</v>
      </c>
      <c r="DT421" s="2" cm="1">
        <f t="array" ref="DT421">PRODUCT($DP$68:DP421+1)-1</f>
        <v>3.3423231004304332E-2</v>
      </c>
      <c r="DU421" s="72">
        <f>DS421-MAX($DS$68:DS421)</f>
        <v>-2.9196247623162197E-3</v>
      </c>
    </row>
    <row r="422" spans="78:125" x14ac:dyDescent="0.3">
      <c r="BZ422" s="2"/>
      <c r="CC422" s="3">
        <v>45236</v>
      </c>
      <c r="CD422" s="2">
        <v>3.86464291205391E-3</v>
      </c>
      <c r="CE422" s="2">
        <v>3.5965469939462902E-3</v>
      </c>
      <c r="CF422" s="2" t="e">
        <f>NA()</f>
        <v>#N/A</v>
      </c>
      <c r="CG422" s="2">
        <v>2.7311615514934865E-3</v>
      </c>
      <c r="CH422" s="2">
        <v>1.7969916549775977E-3</v>
      </c>
      <c r="CJ422" s="9">
        <f t="shared" si="332"/>
        <v>45236</v>
      </c>
      <c r="CK422" s="2">
        <f t="array" ref="CK422">PRODUCT(CD$2:CD422+1)-1</f>
        <v>0.1106040992994386</v>
      </c>
      <c r="CL422" s="2">
        <f t="array" ref="CL422">PRODUCT(CE$2:CE422+1)-1</f>
        <v>8.2787339108657987E-2</v>
      </c>
      <c r="CM422" s="2"/>
      <c r="CN422" s="2">
        <f t="array" ref="CN422">PRODUCT(CG$2:CG422+1)-1</f>
        <v>-1.2815972599263259E-2</v>
      </c>
      <c r="CO422" s="2">
        <f t="array" ref="CO422">PRODUCT(CH$2:CH422+1)-1</f>
        <v>-5.4004342933274718E-2</v>
      </c>
      <c r="CQ422" s="9">
        <f t="shared" si="333"/>
        <v>45236</v>
      </c>
      <c r="CR422" s="72">
        <f t="shared" si="334"/>
        <v>0.16460844223271331</v>
      </c>
      <c r="CS422" s="72">
        <f t="shared" si="335"/>
        <v>0.13679168204193271</v>
      </c>
      <c r="CT422" s="72"/>
      <c r="CU422" s="72">
        <f t="shared" si="336"/>
        <v>4.1188370334011459E-2</v>
      </c>
      <c r="CV422" s="72"/>
      <c r="CW422" s="3">
        <f t="shared" si="337"/>
        <v>45236</v>
      </c>
      <c r="CX422" s="75">
        <f t="shared" si="342"/>
        <v>98.362405386862235</v>
      </c>
      <c r="CY422" s="75">
        <f t="shared" si="343"/>
        <v>94.183354291886047</v>
      </c>
      <c r="CZ422" s="75">
        <f t="shared" si="344"/>
        <v>104.43714404354807</v>
      </c>
      <c r="DA422" s="72">
        <f>(CZ422/MAX($CZ$2:CZ422))-1</f>
        <v>-2.2131372241733782E-3</v>
      </c>
      <c r="DC422" s="3">
        <f t="shared" si="338"/>
        <v>45236</v>
      </c>
      <c r="DD422" s="2">
        <f t="shared" si="339"/>
        <v>2.0676512570763123E-3</v>
      </c>
      <c r="DE422" s="2">
        <f t="shared" si="340"/>
        <v>1.7995553389686925E-3</v>
      </c>
      <c r="DF422" s="2" t="e">
        <f>NA()</f>
        <v>#N/A</v>
      </c>
      <c r="DG422" s="2">
        <f t="shared" si="341"/>
        <v>9.3416989651588875E-4</v>
      </c>
      <c r="DH422" s="69"/>
      <c r="DI422" s="3">
        <f t="shared" si="348"/>
        <v>45236</v>
      </c>
      <c r="DJ422" s="2">
        <f t="shared" si="349"/>
        <v>5.1179101604447531E-2</v>
      </c>
      <c r="DK422" s="2">
        <f t="shared" si="350"/>
        <v>4.15233194491679E-2</v>
      </c>
      <c r="DL422" s="2" t="e">
        <f>NA()</f>
        <v>#N/A</v>
      </c>
      <c r="DM422" s="2">
        <f t="shared" si="351"/>
        <v>1.5190767207095427E-2</v>
      </c>
      <c r="DO422" s="2">
        <f t="shared" si="345"/>
        <v>1.2578858649111043E-2</v>
      </c>
      <c r="DP422" s="72">
        <f t="shared" si="346"/>
        <v>9.3416989651588875E-4</v>
      </c>
      <c r="DQ422" s="72">
        <v>1.0999999999999999E-2</v>
      </c>
      <c r="DR422" s="72">
        <f t="shared" si="347"/>
        <v>8.1691583857657697E-4</v>
      </c>
      <c r="DS422" s="2" cm="1">
        <f t="array" ref="DS422">PRODUCT($DR$68:DR422+1)-1</f>
        <v>2.8907126218681967E-2</v>
      </c>
      <c r="DT422" s="2" cm="1">
        <f t="array" ref="DT422">PRODUCT($DP$68:DP422+1)-1</f>
        <v>3.4388623877068758E-2</v>
      </c>
      <c r="DU422" s="72">
        <f>DS422-MAX($DS$68:DS422)</f>
        <v>-2.0797803167134088E-3</v>
      </c>
    </row>
    <row r="423" spans="78:125" x14ac:dyDescent="0.3">
      <c r="BZ423" s="2"/>
      <c r="CC423" s="3">
        <v>45237</v>
      </c>
      <c r="CD423" s="2">
        <v>-3.3589302184064999E-3</v>
      </c>
      <c r="CE423" s="2">
        <v>7.8693991045719603E-4</v>
      </c>
      <c r="CF423" s="2" t="e">
        <f>NA()</f>
        <v>#N/A</v>
      </c>
      <c r="CG423" s="2">
        <v>-2.4101312559329023E-3</v>
      </c>
      <c r="CH423" s="2">
        <v>-1.980887979816881E-3</v>
      </c>
      <c r="CJ423" s="9">
        <f t="shared" si="332"/>
        <v>45237</v>
      </c>
      <c r="CK423" s="2">
        <f t="array" ref="CK423">PRODUCT(CD$2:CD423+1)-1</f>
        <v>0.10687365762961565</v>
      </c>
      <c r="CL423" s="2">
        <f t="array" ref="CL423">PRODUCT(CE$2:CE423+1)-1</f>
        <v>8.3639427680340273E-2</v>
      </c>
      <c r="CM423" s="2"/>
      <c r="CN423" s="2">
        <f t="array" ref="CN423">PRODUCT(CG$2:CG423+1)-1</f>
        <v>-1.519521567905957E-2</v>
      </c>
      <c r="CO423" s="2">
        <f t="array" ref="CO423">PRODUCT(CH$2:CH423+1)-1</f>
        <v>-5.5878254359317148E-2</v>
      </c>
      <c r="CQ423" s="9">
        <f t="shared" si="333"/>
        <v>45237</v>
      </c>
      <c r="CR423" s="72">
        <f t="shared" si="334"/>
        <v>0.1627519119889328</v>
      </c>
      <c r="CS423" s="72">
        <f t="shared" si="335"/>
        <v>0.13951768203965742</v>
      </c>
      <c r="CT423" s="72"/>
      <c r="CU423" s="72">
        <f t="shared" si="336"/>
        <v>4.0683038680257577E-2</v>
      </c>
      <c r="CV423" s="72"/>
      <c r="CW423" s="3">
        <f t="shared" si="337"/>
        <v>45237</v>
      </c>
      <c r="CX423" s="75">
        <f t="shared" si="342"/>
        <v>98.125339079230613</v>
      </c>
      <c r="CY423" s="75">
        <f t="shared" si="343"/>
        <v>93.996787617470417</v>
      </c>
      <c r="CZ423" s="75">
        <f t="shared" si="344"/>
        <v>104.39222612432432</v>
      </c>
      <c r="DA423" s="72">
        <f>(CZ423/MAX($CZ$2:CZ423))-1</f>
        <v>-2.6422806109935859E-3</v>
      </c>
      <c r="DC423" s="3">
        <f t="shared" si="338"/>
        <v>45237</v>
      </c>
      <c r="DD423" s="2">
        <f t="shared" si="339"/>
        <v>-1.3780422385896189E-3</v>
      </c>
      <c r="DE423" s="2">
        <f t="shared" si="340"/>
        <v>2.7678278902740772E-3</v>
      </c>
      <c r="DF423" s="2" t="e">
        <f>NA()</f>
        <v>#N/A</v>
      </c>
      <c r="DG423" s="2">
        <f t="shared" si="341"/>
        <v>-4.2924327611602127E-4</v>
      </c>
      <c r="DH423" s="69"/>
      <c r="DI423" s="3">
        <f t="shared" si="348"/>
        <v>45237</v>
      </c>
      <c r="DJ423" s="2">
        <f t="shared" si="349"/>
        <v>5.1484802617008905E-2</v>
      </c>
      <c r="DK423" s="2">
        <f t="shared" si="350"/>
        <v>4.1979209072530901E-2</v>
      </c>
      <c r="DL423" s="2" t="e">
        <f>NA()</f>
        <v>#N/A</v>
      </c>
      <c r="DM423" s="2">
        <f t="shared" si="351"/>
        <v>1.5288464546890751E-2</v>
      </c>
      <c r="DO423" s="2">
        <f t="shared" si="345"/>
        <v>1.2558617676082857E-2</v>
      </c>
      <c r="DP423" s="72">
        <f t="shared" si="346"/>
        <v>-4.2924327611602127E-4</v>
      </c>
      <c r="DQ423" s="72">
        <v>1.0999999999999999E-2</v>
      </c>
      <c r="DR423" s="72">
        <f t="shared" si="347"/>
        <v>-3.7597099928190234E-4</v>
      </c>
      <c r="DS423" s="2" cm="1">
        <f t="array" ref="DS423">PRODUCT($DR$68:DR423+1)-1</f>
        <v>2.8520286978269249E-2</v>
      </c>
      <c r="DT423" s="2" cm="1">
        <f t="array" ref="DT423">PRODUCT($DP$68:DP423+1)-1</f>
        <v>3.3944619515378527E-2</v>
      </c>
      <c r="DU423" s="72">
        <f>DS423-MAX($DS$68:DS423)</f>
        <v>-2.4666195571261262E-3</v>
      </c>
    </row>
    <row r="424" spans="78:125" x14ac:dyDescent="0.3">
      <c r="BZ424" s="2"/>
      <c r="CC424" s="3">
        <v>45238</v>
      </c>
      <c r="CD424" s="2">
        <v>-4.0390933552202401E-3</v>
      </c>
      <c r="CE424" s="2">
        <v>3.1478930829715902E-3</v>
      </c>
      <c r="CF424" s="2" t="e">
        <f>NA()</f>
        <v>#N/A</v>
      </c>
      <c r="CG424" s="2">
        <v>-2.6939902660704398E-3</v>
      </c>
      <c r="CH424" s="2">
        <v>-1.1702031369201782E-3</v>
      </c>
      <c r="CJ424" s="9">
        <f t="shared" si="332"/>
        <v>45238</v>
      </c>
      <c r="CK424" s="2">
        <f t="array" ref="CK424">PRODUCT(CD$2:CD424+1)-1</f>
        <v>0.10240289159401561</v>
      </c>
      <c r="CL424" s="2">
        <f t="array" ref="CL424">PRODUCT(CE$2:CE424+1)-1</f>
        <v>8.7050608739170476E-2</v>
      </c>
      <c r="CM424" s="2"/>
      <c r="CN424" s="2">
        <f t="array" ref="CN424">PRODUCT(CG$2:CG424+1)-1</f>
        <v>-1.7848270181999748E-2</v>
      </c>
      <c r="CO424" s="2">
        <f t="array" ref="CO424">PRODUCT(CH$2:CH424+1)-1</f>
        <v>-5.6983068587700414E-2</v>
      </c>
      <c r="CQ424" s="9">
        <f t="shared" si="333"/>
        <v>45238</v>
      </c>
      <c r="CR424" s="72">
        <f t="shared" si="334"/>
        <v>0.15938596018171602</v>
      </c>
      <c r="CS424" s="72">
        <f t="shared" si="335"/>
        <v>0.14403367732687089</v>
      </c>
      <c r="CT424" s="72"/>
      <c r="CU424" s="72">
        <f t="shared" si="336"/>
        <v>3.9134798405700666E-2</v>
      </c>
      <c r="CV424" s="72"/>
      <c r="CW424" s="3">
        <f t="shared" si="337"/>
        <v>45238</v>
      </c>
      <c r="CX424" s="75">
        <f t="shared" si="342"/>
        <v>97.860990370896303</v>
      </c>
      <c r="CY424" s="75">
        <f t="shared" si="343"/>
        <v>93.886792281740028</v>
      </c>
      <c r="CZ424" s="75">
        <f t="shared" si="344"/>
        <v>104.23296822968486</v>
      </c>
      <c r="DA424" s="72">
        <f>(CZ424/MAX($CZ$2:CZ424))-1</f>
        <v>-4.1638219794394304E-3</v>
      </c>
      <c r="DC424" s="3">
        <f t="shared" si="338"/>
        <v>45238</v>
      </c>
      <c r="DD424" s="2">
        <f t="shared" si="339"/>
        <v>-2.8688902183000619E-3</v>
      </c>
      <c r="DE424" s="2">
        <f t="shared" si="340"/>
        <v>4.3180962198917684E-3</v>
      </c>
      <c r="DF424" s="2" t="e">
        <f>NA()</f>
        <v>#N/A</v>
      </c>
      <c r="DG424" s="2">
        <f t="shared" si="341"/>
        <v>-1.5237871291502616E-3</v>
      </c>
      <c r="DH424" s="69"/>
      <c r="DI424" s="3">
        <f t="shared" si="348"/>
        <v>45238</v>
      </c>
      <c r="DJ424" s="2">
        <f t="shared" si="349"/>
        <v>5.2479262811865657E-2</v>
      </c>
      <c r="DK424" s="2">
        <f t="shared" si="350"/>
        <v>4.4041743551157725E-2</v>
      </c>
      <c r="DL424" s="2" t="e">
        <f>NA()</f>
        <v>#N/A</v>
      </c>
      <c r="DM424" s="2">
        <f t="shared" si="351"/>
        <v>1.6329576993277872E-2</v>
      </c>
      <c r="DO424" s="2">
        <f t="shared" si="345"/>
        <v>1.3007041879002106E-2</v>
      </c>
      <c r="DP424" s="72">
        <f t="shared" si="346"/>
        <v>-1.5237871291502616E-3</v>
      </c>
      <c r="DQ424" s="72">
        <v>1.0999999999999999E-2</v>
      </c>
      <c r="DR424" s="72">
        <f t="shared" si="347"/>
        <v>-1.2886602946756117E-3</v>
      </c>
      <c r="DS424" s="2" cm="1">
        <f t="array" ref="DS424">PRODUCT($DR$68:DR424+1)-1</f>
        <v>2.7194873722172108E-2</v>
      </c>
      <c r="DT424" s="2" cm="1">
        <f t="array" ref="DT424">PRODUCT($DP$68:DP424+1)-1</f>
        <v>3.2369108011906844E-2</v>
      </c>
      <c r="DU424" s="72">
        <f>DS424-MAX($DS$68:DS424)</f>
        <v>-3.7920328132232672E-3</v>
      </c>
    </row>
    <row r="425" spans="78:125" x14ac:dyDescent="0.3">
      <c r="BZ425" s="2"/>
      <c r="CC425" s="3">
        <v>45239</v>
      </c>
      <c r="CD425" s="2">
        <v>-6.7041171589810099E-4</v>
      </c>
      <c r="CE425" s="2">
        <v>-1.6760698872294599E-3</v>
      </c>
      <c r="CF425" s="2" t="e">
        <f>NA()</f>
        <v>#N/A</v>
      </c>
      <c r="CG425" s="2">
        <v>-1.4240008365039981E-3</v>
      </c>
      <c r="CH425" s="2">
        <v>-2.8480254768824542E-3</v>
      </c>
      <c r="CJ425" s="9">
        <f t="shared" si="332"/>
        <v>45239</v>
      </c>
      <c r="CK425" s="2">
        <f t="array" ref="CK425">PRODUCT(CD$2:CD425+1)-1</f>
        <v>0.10166382777985095</v>
      </c>
      <c r="CL425" s="2">
        <f t="array" ref="CL425">PRODUCT(CE$2:CE425+1)-1</f>
        <v>8.5228635947968368E-2</v>
      </c>
      <c r="CM425" s="2"/>
      <c r="CN425" s="2">
        <f t="array" ref="CN425">PRODUCT(CG$2:CG425+1)-1</f>
        <v>-1.9246855066834434E-2</v>
      </c>
      <c r="CO425" s="2">
        <f t="array" ref="CO425">PRODUCT(CH$2:CH425+1)-1</f>
        <v>-5.9668804833494127E-2</v>
      </c>
      <c r="CQ425" s="9">
        <f t="shared" si="333"/>
        <v>45239</v>
      </c>
      <c r="CR425" s="72">
        <f t="shared" si="334"/>
        <v>0.16133263261334507</v>
      </c>
      <c r="CS425" s="72">
        <f t="shared" si="335"/>
        <v>0.14489744078146249</v>
      </c>
      <c r="CT425" s="72"/>
      <c r="CU425" s="72">
        <f t="shared" si="336"/>
        <v>4.0421949766659693E-2</v>
      </c>
      <c r="CV425" s="72"/>
      <c r="CW425" s="3">
        <f t="shared" si="337"/>
        <v>45239</v>
      </c>
      <c r="CX425" s="75">
        <f t="shared" si="342"/>
        <v>97.721636238747038</v>
      </c>
      <c r="CY425" s="75">
        <f t="shared" si="343"/>
        <v>93.619400305378861</v>
      </c>
      <c r="CZ425" s="75">
        <f t="shared" si="344"/>
        <v>104.38182248549661</v>
      </c>
      <c r="DA425" s="72">
        <f>(CZ425/MAX($CZ$2:CZ425))-1</f>
        <v>-2.7416764173652242E-3</v>
      </c>
      <c r="DC425" s="3">
        <f t="shared" si="338"/>
        <v>45239</v>
      </c>
      <c r="DD425" s="2">
        <f t="shared" si="339"/>
        <v>2.1776137609843533E-3</v>
      </c>
      <c r="DE425" s="2">
        <f t="shared" si="340"/>
        <v>1.1719555896529943E-3</v>
      </c>
      <c r="DF425" s="2" t="e">
        <f>NA()</f>
        <v>#N/A</v>
      </c>
      <c r="DG425" s="2">
        <f t="shared" si="341"/>
        <v>1.4240246403784561E-3</v>
      </c>
      <c r="DH425" s="69"/>
      <c r="DI425" s="3">
        <f t="shared" si="348"/>
        <v>45239</v>
      </c>
      <c r="DJ425" s="2">
        <f t="shared" si="349"/>
        <v>5.2889585272041656E-2</v>
      </c>
      <c r="DK425" s="2">
        <f t="shared" si="350"/>
        <v>4.2804593121753359E-2</v>
      </c>
      <c r="DL425" s="2" t="e">
        <f>NA()</f>
        <v>#N/A</v>
      </c>
      <c r="DM425" s="2">
        <f t="shared" si="351"/>
        <v>1.6844312759239269E-2</v>
      </c>
      <c r="DO425" s="2">
        <f t="shared" si="345"/>
        <v>1.3158140274716843E-2</v>
      </c>
      <c r="DP425" s="72">
        <f t="shared" si="346"/>
        <v>1.4240246403784561E-3</v>
      </c>
      <c r="DQ425" s="72">
        <v>1.0999999999999999E-2</v>
      </c>
      <c r="DR425" s="72">
        <f t="shared" si="347"/>
        <v>1.190462384282501E-3</v>
      </c>
      <c r="DS425" s="2" cm="1">
        <f t="array" ref="DS425">PRODUCT($DR$68:DR425+1)-1</f>
        <v>2.8417710580666E-2</v>
      </c>
      <c r="DT425" s="2" cm="1">
        <f t="array" ref="DT425">PRODUCT($DP$68:DP425+1)-1</f>
        <v>3.3839227059681454E-2</v>
      </c>
      <c r="DU425" s="72">
        <f>DS425-MAX($DS$68:DS425)</f>
        <v>-2.5691959547293752E-3</v>
      </c>
    </row>
    <row r="426" spans="78:125" x14ac:dyDescent="0.3">
      <c r="BZ426" s="2"/>
      <c r="CC426" s="3">
        <v>45240</v>
      </c>
      <c r="CD426" s="2">
        <v>6.5693237749771009E-3</v>
      </c>
      <c r="CE426" s="2">
        <v>7.5753995112377605E-3</v>
      </c>
      <c r="CF426" s="2" t="e">
        <f>NA()</f>
        <v>#N/A</v>
      </c>
      <c r="CG426" s="2">
        <v>5.4767979083049359E-3</v>
      </c>
      <c r="CH426" s="2">
        <v>4.3361700194088915E-3</v>
      </c>
      <c r="CJ426" s="9">
        <f t="shared" si="332"/>
        <v>45240</v>
      </c>
      <c r="CK426" s="2">
        <f t="array" ref="CK426">PRODUCT(CD$2:CD426+1)-1</f>
        <v>0.1089010141557174</v>
      </c>
      <c r="CL426" s="2">
        <f t="array" ref="CL426">PRODUCT(CE$2:CE426+1)-1</f>
        <v>9.3449676426309747E-2</v>
      </c>
      <c r="CM426" s="2"/>
      <c r="CN426" s="2">
        <f t="array" ref="CN426">PRODUCT(CG$2:CG426+1)-1</f>
        <v>-1.3875468294100912E-2</v>
      </c>
      <c r="CO426" s="2">
        <f t="array" ref="CO426">PRODUCT(CH$2:CH426+1)-1</f>
        <v>-5.5591368896698246E-2</v>
      </c>
      <c r="CQ426" s="9">
        <f t="shared" si="333"/>
        <v>45240</v>
      </c>
      <c r="CR426" s="72">
        <f t="shared" si="334"/>
        <v>0.16449238305241565</v>
      </c>
      <c r="CS426" s="72">
        <f t="shared" si="335"/>
        <v>0.14904104532300799</v>
      </c>
      <c r="CT426" s="72"/>
      <c r="CU426" s="72">
        <f t="shared" si="336"/>
        <v>4.1715900602597333E-2</v>
      </c>
      <c r="CV426" s="72"/>
      <c r="CW426" s="3">
        <f t="shared" si="337"/>
        <v>45240</v>
      </c>
      <c r="CX426" s="75">
        <f t="shared" si="342"/>
        <v>98.256837891695554</v>
      </c>
      <c r="CY426" s="75">
        <f t="shared" si="343"/>
        <v>94.025349942218085</v>
      </c>
      <c r="CZ426" s="75">
        <f t="shared" si="344"/>
        <v>104.50036926432911</v>
      </c>
      <c r="DA426" s="72">
        <f>(CZ426/MAX($CZ$2:CZ426))-1</f>
        <v>-1.6090868619276222E-3</v>
      </c>
      <c r="DC426" s="3">
        <f t="shared" si="338"/>
        <v>45240</v>
      </c>
      <c r="DD426" s="2">
        <f t="shared" si="339"/>
        <v>2.2331537555682094E-3</v>
      </c>
      <c r="DE426" s="2">
        <f t="shared" si="340"/>
        <v>3.239229491828869E-3</v>
      </c>
      <c r="DF426" s="2" t="e">
        <f>NA()</f>
        <v>#N/A</v>
      </c>
      <c r="DG426" s="2">
        <f t="shared" si="341"/>
        <v>1.1406278888960444E-3</v>
      </c>
      <c r="DH426" s="69"/>
      <c r="DI426" s="3">
        <f t="shared" si="348"/>
        <v>45240</v>
      </c>
      <c r="DJ426" s="2">
        <f t="shared" si="349"/>
        <v>5.2972376712917178E-2</v>
      </c>
      <c r="DK426" s="2">
        <f t="shared" si="350"/>
        <v>4.3291642440342733E-2</v>
      </c>
      <c r="DL426" s="2" t="e">
        <f>NA()</f>
        <v>#N/A</v>
      </c>
      <c r="DM426" s="2">
        <f t="shared" si="351"/>
        <v>1.7060509812594066E-2</v>
      </c>
      <c r="DO426" s="2">
        <f t="shared" si="345"/>
        <v>1.3251637356216433E-2</v>
      </c>
      <c r="DP426" s="72">
        <f t="shared" si="346"/>
        <v>1.1406278888960444E-3</v>
      </c>
      <c r="DQ426" s="72">
        <v>1.0999999999999999E-2</v>
      </c>
      <c r="DR426" s="72">
        <f t="shared" si="347"/>
        <v>9.4681935828636672E-4</v>
      </c>
      <c r="DS426" s="2" cm="1">
        <f t="array" ref="DS426">PRODUCT($DR$68:DR426+1)-1</f>
        <v>2.9391436377448343E-2</v>
      </c>
      <c r="DT426" s="2" cm="1">
        <f t="array" ref="DT426">PRODUCT($DP$68:DP426+1)-1</f>
        <v>3.5018452914700626E-2</v>
      </c>
      <c r="DU426" s="72">
        <f>DS426-MAX($DS$68:DS426)</f>
        <v>-1.5954701579470321E-3</v>
      </c>
    </row>
    <row r="427" spans="78:125" x14ac:dyDescent="0.3">
      <c r="BZ427" s="2"/>
      <c r="CC427" s="3">
        <v>45243</v>
      </c>
      <c r="CD427" s="2">
        <v>3.2718966800193701E-3</v>
      </c>
      <c r="CE427" s="2">
        <v>8.9572946649218999E-4</v>
      </c>
      <c r="CF427" s="2" t="e">
        <f>NA()</f>
        <v>#N/A</v>
      </c>
      <c r="CG427" s="2">
        <v>8.8976071370065594E-4</v>
      </c>
      <c r="CH427" s="2">
        <v>-1.0341194795804309E-4</v>
      </c>
      <c r="CJ427" s="9">
        <f t="shared" si="332"/>
        <v>45243</v>
      </c>
      <c r="CK427" s="2">
        <f t="array" ref="CK427">PRODUCT(CD$2:CD427+1)-1</f>
        <v>0.11252922370240359</v>
      </c>
      <c r="CL427" s="2">
        <f t="array" ref="CL427">PRODUCT(CE$2:CE427+1)-1</f>
        <v>9.4429111521611153E-2</v>
      </c>
      <c r="CM427" s="2"/>
      <c r="CN427" s="2">
        <f t="array" ref="CN427">PRODUCT(CG$2:CG427+1)-1</f>
        <v>-1.2998053426972578E-2</v>
      </c>
      <c r="CO427" s="2">
        <f t="array" ref="CO427">PRODUCT(CH$2:CH427+1)-1</f>
        <v>-5.5689032032908981E-2</v>
      </c>
      <c r="CQ427" s="9">
        <f t="shared" si="333"/>
        <v>45243</v>
      </c>
      <c r="CR427" s="72">
        <f t="shared" si="334"/>
        <v>0.16821825573531257</v>
      </c>
      <c r="CS427" s="72">
        <f t="shared" si="335"/>
        <v>0.15011814355452013</v>
      </c>
      <c r="CT427" s="72"/>
      <c r="CU427" s="72">
        <f t="shared" si="336"/>
        <v>4.2690978605936403E-2</v>
      </c>
      <c r="CV427" s="72"/>
      <c r="CW427" s="3">
        <f t="shared" si="337"/>
        <v>45243</v>
      </c>
      <c r="CX427" s="75">
        <f t="shared" si="342"/>
        <v>98.344262965904036</v>
      </c>
      <c r="CY427" s="75">
        <f t="shared" si="343"/>
        <v>94.015626597623125</v>
      </c>
      <c r="CZ427" s="75">
        <f t="shared" si="344"/>
        <v>104.60416690813221</v>
      </c>
      <c r="DA427" s="72">
        <f>(CZ427/MAX($CZ$2:CZ427))-1</f>
        <v>-6.1740975008850452E-4</v>
      </c>
      <c r="DC427" s="3">
        <f t="shared" si="338"/>
        <v>45243</v>
      </c>
      <c r="DD427" s="2">
        <f t="shared" si="339"/>
        <v>3.3753086279774132E-3</v>
      </c>
      <c r="DE427" s="2">
        <f t="shared" si="340"/>
        <v>9.9914141445023308E-4</v>
      </c>
      <c r="DF427" s="2" t="e">
        <f>NA()</f>
        <v>#N/A</v>
      </c>
      <c r="DG427" s="2">
        <f t="shared" si="341"/>
        <v>9.9317266165869903E-4</v>
      </c>
      <c r="DH427" s="69"/>
      <c r="DI427" s="3">
        <f t="shared" si="348"/>
        <v>45243</v>
      </c>
      <c r="DJ427" s="2">
        <f t="shared" si="349"/>
        <v>4.9502200562202385E-2</v>
      </c>
      <c r="DK427" s="2">
        <f t="shared" si="350"/>
        <v>4.3050532925425364E-2</v>
      </c>
      <c r="DL427" s="2" t="e">
        <f>NA()</f>
        <v>#N/A</v>
      </c>
      <c r="DM427" s="2">
        <f t="shared" si="351"/>
        <v>1.6029616115229798E-2</v>
      </c>
      <c r="DO427" s="2">
        <f t="shared" si="345"/>
        <v>1.3233686382912713E-2</v>
      </c>
      <c r="DP427" s="72">
        <f t="shared" si="346"/>
        <v>9.9317266165869903E-4</v>
      </c>
      <c r="DQ427" s="72">
        <v>1.0999999999999999E-2</v>
      </c>
      <c r="DR427" s="72">
        <f t="shared" si="347"/>
        <v>8.2553711506658321E-4</v>
      </c>
      <c r="DS427" s="2" cm="1">
        <f t="array" ref="DS427">PRODUCT($DR$68:DR427+1)-1</f>
        <v>3.0241237214109651E-2</v>
      </c>
      <c r="DT427" s="2" cm="1">
        <f t="array" ref="DT427">PRODUCT($DP$68:DP427+1)-1</f>
        <v>3.6046404946447952E-2</v>
      </c>
      <c r="DU427" s="72">
        <f>DS427-MAX($DS$68:DS427)</f>
        <v>-7.4566932128572461E-4</v>
      </c>
    </row>
    <row r="428" spans="78:125" x14ac:dyDescent="0.3">
      <c r="BZ428" s="2"/>
      <c r="CC428" s="3">
        <v>45244</v>
      </c>
      <c r="CD428" s="2">
        <v>1.1036971536253899E-2</v>
      </c>
      <c r="CE428" s="2">
        <v>1.22741604856451E-2</v>
      </c>
      <c r="CF428" s="2" t="e">
        <f>NA()</f>
        <v>#N/A</v>
      </c>
      <c r="CG428" s="2">
        <v>1.7058086049373516E-2</v>
      </c>
      <c r="CH428" s="2">
        <v>1.9262467276429218E-2</v>
      </c>
      <c r="CJ428" s="9">
        <f t="shared" si="332"/>
        <v>45244</v>
      </c>
      <c r="CK428" s="2">
        <f t="array" ref="CK428">PRODUCT(CD$2:CD428+1)-1</f>
        <v>0.12480817707765768</v>
      </c>
      <c r="CL428" s="2">
        <f t="array" ref="CL428">PRODUCT(CE$2:CE428+1)-1</f>
        <v>0.10786231007658942</v>
      </c>
      <c r="CM428" s="2"/>
      <c r="CN428" s="2">
        <f t="array" ref="CN428">PRODUCT(CG$2:CG428+1)-1</f>
        <v>3.8383107085691037E-3</v>
      </c>
      <c r="CO428" s="2">
        <f t="array" ref="CO428">PRODUCT(CH$2:CH428+1)-1</f>
        <v>-3.7499272913669723E-2</v>
      </c>
      <c r="CQ428" s="9">
        <f t="shared" si="333"/>
        <v>45244</v>
      </c>
      <c r="CR428" s="72">
        <f t="shared" si="334"/>
        <v>0.1623074499913274</v>
      </c>
      <c r="CS428" s="72">
        <f t="shared" si="335"/>
        <v>0.14536158299025914</v>
      </c>
      <c r="CT428" s="72"/>
      <c r="CU428" s="72">
        <f t="shared" si="336"/>
        <v>4.1337583622238827E-2</v>
      </c>
      <c r="CV428" s="72"/>
      <c r="CW428" s="3">
        <f t="shared" si="337"/>
        <v>45244</v>
      </c>
      <c r="CX428" s="75">
        <f t="shared" si="342"/>
        <v>100.02182786603863</v>
      </c>
      <c r="CY428" s="75">
        <f t="shared" si="343"/>
        <v>95.826599528432823</v>
      </c>
      <c r="CZ428" s="75">
        <f t="shared" si="344"/>
        <v>104.37793718889195</v>
      </c>
      <c r="DA428" s="72">
        <f>(CZ428/MAX($CZ$2:CZ428))-1</f>
        <v>-2.7787963323688825E-3</v>
      </c>
      <c r="DC428" s="3">
        <f t="shared" si="338"/>
        <v>45244</v>
      </c>
      <c r="DD428" s="2">
        <f t="shared" si="339"/>
        <v>-8.2254957401753197E-3</v>
      </c>
      <c r="DE428" s="2">
        <f t="shared" si="340"/>
        <v>-6.9883067907841184E-3</v>
      </c>
      <c r="DF428" s="2" t="e">
        <f>NA()</f>
        <v>#N/A</v>
      </c>
      <c r="DG428" s="2">
        <f t="shared" si="341"/>
        <v>-2.2043812270557024E-3</v>
      </c>
      <c r="DH428" s="69"/>
      <c r="DI428" s="3">
        <f t="shared" si="348"/>
        <v>45244</v>
      </c>
      <c r="DJ428" s="2">
        <f t="shared" si="349"/>
        <v>5.6577098818349138E-2</v>
      </c>
      <c r="DK428" s="2">
        <f t="shared" si="350"/>
        <v>5.0030951221768837E-2</v>
      </c>
      <c r="DL428" s="2" t="e">
        <f>NA()</f>
        <v>#N/A</v>
      </c>
      <c r="DM428" s="2">
        <f t="shared" si="351"/>
        <v>1.7823180254550427E-2</v>
      </c>
      <c r="DO428" s="2">
        <f t="shared" si="345"/>
        <v>1.3959872623704284E-2</v>
      </c>
      <c r="DP428" s="72">
        <f t="shared" si="346"/>
        <v>-2.2043812270557024E-3</v>
      </c>
      <c r="DQ428" s="72">
        <v>1.0999999999999999E-2</v>
      </c>
      <c r="DR428" s="72">
        <f t="shared" si="347"/>
        <v>-1.7369924605500026E-3</v>
      </c>
      <c r="DS428" s="2" cm="1">
        <f t="array" ref="DS428">PRODUCT($DR$68:DR428+1)-1</f>
        <v>2.8451715952521051E-2</v>
      </c>
      <c r="DT428" s="2" cm="1">
        <f t="array" ref="DT428">PRODUCT($DP$68:DP428+1)-1</f>
        <v>3.3762563701025483E-2</v>
      </c>
      <c r="DU428" s="72">
        <f>DS428-MAX($DS$68:DS428)</f>
        <v>-2.5351905828743249E-3</v>
      </c>
    </row>
    <row r="429" spans="78:125" x14ac:dyDescent="0.3">
      <c r="BZ429" s="2"/>
      <c r="CC429" s="3">
        <v>45245</v>
      </c>
      <c r="CD429" s="2">
        <v>6.6163535659047304E-3</v>
      </c>
      <c r="CE429" s="2">
        <v>2.9779430983107903E-3</v>
      </c>
      <c r="CF429" s="2" t="e">
        <f>NA()</f>
        <v>#N/A</v>
      </c>
      <c r="CG429" s="2">
        <v>6.3997802457144877E-3</v>
      </c>
      <c r="CH429" s="2">
        <v>7.8320702666709874E-3</v>
      </c>
      <c r="CJ429" s="9">
        <f t="shared" si="332"/>
        <v>45245</v>
      </c>
      <c r="CK429" s="2">
        <f t="array" ref="CK429">PRODUCT(CD$2:CD429+1)-1</f>
        <v>0.13225030567102425</v>
      </c>
      <c r="CL429" s="2">
        <f t="array" ref="CL429">PRODUCT(CE$2:CE429+1)-1</f>
        <v>0.11116146099676061</v>
      </c>
      <c r="CM429" s="2"/>
      <c r="CN429" s="2">
        <f t="array" ref="CN429">PRODUCT(CG$2:CG429+1)-1</f>
        <v>1.0262655299333234E-2</v>
      </c>
      <c r="CO429" s="2">
        <f t="array" ref="CO429">PRODUCT(CH$2:CH429+1)-1</f>
        <v>-2.9960899587407663E-2</v>
      </c>
      <c r="CQ429" s="9">
        <f t="shared" si="333"/>
        <v>45245</v>
      </c>
      <c r="CR429" s="72">
        <f t="shared" si="334"/>
        <v>0.16221120525843191</v>
      </c>
      <c r="CS429" s="72">
        <f t="shared" si="335"/>
        <v>0.14112236058416827</v>
      </c>
      <c r="CT429" s="72"/>
      <c r="CU429" s="72">
        <f t="shared" si="336"/>
        <v>4.0223554886740898E-2</v>
      </c>
      <c r="CV429" s="72"/>
      <c r="CW429" s="3">
        <f t="shared" si="337"/>
        <v>45245</v>
      </c>
      <c r="CX429" s="75">
        <f t="shared" si="342"/>
        <v>100.66194558415597</v>
      </c>
      <c r="CY429" s="75">
        <f t="shared" si="343"/>
        <v>96.577120189355654</v>
      </c>
      <c r="CZ429" s="75">
        <f t="shared" si="344"/>
        <v>104.22959950223338</v>
      </c>
      <c r="DA429" s="72">
        <f>(CZ429/MAX($CZ$2:CZ429))-1</f>
        <v>-4.1960066205087854E-3</v>
      </c>
      <c r="DC429" s="3">
        <f t="shared" si="338"/>
        <v>45245</v>
      </c>
      <c r="DD429" s="2">
        <f t="shared" si="339"/>
        <v>-1.215716700766257E-3</v>
      </c>
      <c r="DE429" s="2">
        <f t="shared" si="340"/>
        <v>-4.8541271683601971E-3</v>
      </c>
      <c r="DF429" s="2" t="e">
        <f>NA()</f>
        <v>#N/A</v>
      </c>
      <c r="DG429" s="2">
        <f t="shared" si="341"/>
        <v>-1.4322900209564997E-3</v>
      </c>
      <c r="DH429" s="69"/>
      <c r="DI429" s="3">
        <f t="shared" si="348"/>
        <v>45245</v>
      </c>
      <c r="DJ429" s="2">
        <f t="shared" si="349"/>
        <v>5.6681776830958167E-2</v>
      </c>
      <c r="DK429" s="2">
        <f t="shared" si="350"/>
        <v>5.2649111601568224E-2</v>
      </c>
      <c r="DL429" s="2" t="e">
        <f>NA()</f>
        <v>#N/A</v>
      </c>
      <c r="DM429" s="2">
        <f t="shared" si="351"/>
        <v>1.8509611579966095E-2</v>
      </c>
      <c r="DO429" s="2">
        <f t="shared" si="345"/>
        <v>1.4310031657547186E-2</v>
      </c>
      <c r="DP429" s="72">
        <f t="shared" si="346"/>
        <v>-1.4322900209564997E-3</v>
      </c>
      <c r="DQ429" s="72">
        <v>1.0999999999999999E-2</v>
      </c>
      <c r="DR429" s="72">
        <f t="shared" si="347"/>
        <v>-1.1009891946823281E-3</v>
      </c>
      <c r="DS429" s="2" cm="1">
        <f t="array" ref="DS429">PRODUCT($DR$68:DR429+1)-1</f>
        <v>2.7319401726004777E-2</v>
      </c>
      <c r="DT429" s="2" cm="1">
        <f t="array" ref="DT429">PRODUCT($DP$68:DP429+1)-1</f>
        <v>3.2281915896998026E-2</v>
      </c>
      <c r="DU429" s="72">
        <f>DS429-MAX($DS$68:DS429)</f>
        <v>-3.6675048093905982E-3</v>
      </c>
    </row>
    <row r="430" spans="78:125" x14ac:dyDescent="0.3">
      <c r="BZ430" s="2"/>
      <c r="CC430" s="3">
        <v>45246</v>
      </c>
      <c r="CD430" s="2">
        <v>-4.1453877348086596E-3</v>
      </c>
      <c r="CE430" s="2">
        <v>-5.0830996525230699E-4</v>
      </c>
      <c r="CF430" s="2" t="e">
        <f>NA()</f>
        <v>#N/A</v>
      </c>
      <c r="CG430" s="2">
        <v>-2.4638632314923402E-3</v>
      </c>
      <c r="CH430" s="2">
        <v>-3.8321167883212937E-3</v>
      </c>
      <c r="CJ430" s="9">
        <f t="shared" si="332"/>
        <v>45246</v>
      </c>
      <c r="CK430" s="2">
        <f t="array" ref="CK430">PRODUCT(CD$2:CD430+1)-1</f>
        <v>0.12755668914116214</v>
      </c>
      <c r="CL430" s="2">
        <f t="array" ref="CL430">PRODUCT(CE$2:CE430+1)-1</f>
        <v>0.11059664655313162</v>
      </c>
      <c r="CM430" s="2"/>
      <c r="CN430" s="2">
        <f t="array" ref="CN430">PRODUCT(CG$2:CG430+1)-1</f>
        <v>7.7735062887913653E-3</v>
      </c>
      <c r="CO430" s="2">
        <f t="array" ref="CO430">PRODUCT(CH$2:CH430+1)-1</f>
        <v>-3.3678202709426897E-2</v>
      </c>
      <c r="CQ430" s="9">
        <f t="shared" si="333"/>
        <v>45246</v>
      </c>
      <c r="CR430" s="72">
        <f t="shared" si="334"/>
        <v>0.16123489185058903</v>
      </c>
      <c r="CS430" s="72">
        <f t="shared" si="335"/>
        <v>0.14427484926255851</v>
      </c>
      <c r="CT430" s="72"/>
      <c r="CU430" s="72">
        <f t="shared" si="336"/>
        <v>4.1451708998218262E-2</v>
      </c>
      <c r="CV430" s="72"/>
      <c r="CW430" s="3">
        <f t="shared" si="337"/>
        <v>45246</v>
      </c>
      <c r="CX430" s="75">
        <f t="shared" si="342"/>
        <v>100.41392831762069</v>
      </c>
      <c r="CY430" s="75">
        <f t="shared" si="343"/>
        <v>96.207025385710295</v>
      </c>
      <c r="CZ430" s="75">
        <f t="shared" si="344"/>
        <v>104.37276063265047</v>
      </c>
      <c r="DA430" s="72">
        <f>(CZ430/MAX($CZ$2:CZ430))-1</f>
        <v>-2.8282528725631639E-3</v>
      </c>
      <c r="DC430" s="3">
        <f t="shared" si="338"/>
        <v>45246</v>
      </c>
      <c r="DD430" s="2">
        <f t="shared" si="339"/>
        <v>-3.1327094648736595E-4</v>
      </c>
      <c r="DE430" s="2">
        <f t="shared" si="340"/>
        <v>3.3238068230689866E-3</v>
      </c>
      <c r="DF430" s="2" t="e">
        <f>NA()</f>
        <v>#N/A</v>
      </c>
      <c r="DG430" s="2">
        <f t="shared" si="341"/>
        <v>1.3682535568289534E-3</v>
      </c>
      <c r="DH430" s="69"/>
      <c r="DI430" s="3">
        <f t="shared" si="348"/>
        <v>45246</v>
      </c>
      <c r="DJ430" s="2">
        <f t="shared" si="349"/>
        <v>5.6508099951294091E-2</v>
      </c>
      <c r="DK430" s="2">
        <f t="shared" si="350"/>
        <v>5.2462945402214273E-2</v>
      </c>
      <c r="DL430" s="2" t="e">
        <f>NA()</f>
        <v>#N/A</v>
      </c>
      <c r="DM430" s="2">
        <f t="shared" si="351"/>
        <v>1.9018166239235912E-2</v>
      </c>
      <c r="DO430" s="2">
        <f t="shared" si="345"/>
        <v>1.4314736040024718E-2</v>
      </c>
      <c r="DP430" s="72">
        <f t="shared" si="346"/>
        <v>1.3682535568289534E-3</v>
      </c>
      <c r="DQ430" s="72">
        <v>1.0999999999999999E-2</v>
      </c>
      <c r="DR430" s="72">
        <f t="shared" si="347"/>
        <v>1.0514192565644052E-3</v>
      </c>
      <c r="DS430" s="2" cm="1">
        <f t="array" ref="DS430">PRODUCT($DR$68:DR430+1)-1</f>
        <v>2.8399545127621773E-2</v>
      </c>
      <c r="DT430" s="2" cm="1">
        <f t="array" ref="DT430">PRODUCT($DP$68:DP430+1)-1</f>
        <v>3.369433930007415E-2</v>
      </c>
      <c r="DU430" s="72">
        <f>DS430-MAX($DS$68:DS430)</f>
        <v>-2.5873614077736029E-3</v>
      </c>
    </row>
    <row r="431" spans="78:125" x14ac:dyDescent="0.3">
      <c r="BZ431" s="2"/>
      <c r="CC431" s="3">
        <v>45247</v>
      </c>
      <c r="CD431" s="2">
        <v>6.34764303618085E-3</v>
      </c>
      <c r="CE431" s="2">
        <v>2.4436633470137402E-3</v>
      </c>
      <c r="CF431" s="2" t="e">
        <f>NA()</f>
        <v>#N/A</v>
      </c>
      <c r="CG431" s="2">
        <v>4.6660919487673631E-3</v>
      </c>
      <c r="CH431" s="2">
        <v>4.2637593092078596E-3</v>
      </c>
      <c r="CJ431" s="9">
        <f t="shared" si="332"/>
        <v>45247</v>
      </c>
      <c r="CK431" s="2">
        <f t="array" ref="CK431">PRODUCT(CD$2:CD431+1)-1</f>
        <v>0.13471401650688808</v>
      </c>
      <c r="CL431" s="2">
        <f t="array" ref="CL431">PRODUCT(CE$2:CE431+1)-1</f>
        <v>0.11331057087162977</v>
      </c>
      <c r="CM431" s="2"/>
      <c r="CN431" s="2">
        <f t="array" ref="CN431">PRODUCT(CG$2:CG431+1)-1</f>
        <v>1.24758701326666E-2</v>
      </c>
      <c r="CO431" s="2">
        <f t="array" ref="CO431">PRODUCT(CH$2:CH431+1)-1</f>
        <v>-2.9558039150538784E-2</v>
      </c>
      <c r="CQ431" s="9">
        <f t="shared" si="333"/>
        <v>45247</v>
      </c>
      <c r="CR431" s="72">
        <f t="shared" si="334"/>
        <v>0.16427205565742686</v>
      </c>
      <c r="CS431" s="72">
        <f t="shared" si="335"/>
        <v>0.14286861002216855</v>
      </c>
      <c r="CT431" s="72"/>
      <c r="CU431" s="72">
        <f t="shared" si="336"/>
        <v>4.2033909283205384E-2</v>
      </c>
      <c r="CV431" s="72"/>
      <c r="CW431" s="3">
        <f t="shared" si="337"/>
        <v>45247</v>
      </c>
      <c r="CX431" s="75">
        <f t="shared" si="342"/>
        <v>100.88246894008763</v>
      </c>
      <c r="CY431" s="75">
        <f t="shared" si="343"/>
        <v>96.617228985809817</v>
      </c>
      <c r="CZ431" s="75">
        <f t="shared" si="344"/>
        <v>104.41457491489872</v>
      </c>
      <c r="DA431" s="72">
        <f>(CZ431/MAX($CZ$2:CZ431))-1</f>
        <v>-2.4287614666481661E-3</v>
      </c>
      <c r="DC431" s="3">
        <f t="shared" si="338"/>
        <v>45247</v>
      </c>
      <c r="DD431" s="2">
        <f t="shared" si="339"/>
        <v>2.0838837269729904E-3</v>
      </c>
      <c r="DE431" s="2">
        <f t="shared" si="340"/>
        <v>-1.8200959621941194E-3</v>
      </c>
      <c r="DF431" s="2" t="e">
        <f>NA()</f>
        <v>#N/A</v>
      </c>
      <c r="DG431" s="2">
        <f t="shared" si="341"/>
        <v>4.0233263955950348E-4</v>
      </c>
      <c r="DH431" s="69"/>
      <c r="DI431" s="3">
        <f t="shared" si="348"/>
        <v>45247</v>
      </c>
      <c r="DJ431" s="2">
        <f t="shared" si="349"/>
        <v>5.2540695043231771E-2</v>
      </c>
      <c r="DK431" s="2">
        <f t="shared" si="350"/>
        <v>5.2432790799336437E-2</v>
      </c>
      <c r="DL431" s="2" t="e">
        <f>NA()</f>
        <v>#N/A</v>
      </c>
      <c r="DM431" s="2">
        <f t="shared" si="351"/>
        <v>1.8233363813734839E-2</v>
      </c>
      <c r="DO431" s="2">
        <f t="shared" si="345"/>
        <v>1.4313886020614749E-2</v>
      </c>
      <c r="DP431" s="72">
        <f t="shared" si="346"/>
        <v>4.0233263955950348E-4</v>
      </c>
      <c r="DQ431" s="72">
        <v>1.0999999999999999E-2</v>
      </c>
      <c r="DR431" s="72">
        <f t="shared" si="347"/>
        <v>3.0918641022994998E-4</v>
      </c>
      <c r="DS431" s="2" cm="1">
        <f t="array" ref="DS431">PRODUCT($DR$68:DR431+1)-1</f>
        <v>2.871751229126196E-2</v>
      </c>
      <c r="DT431" s="2" cm="1">
        <f t="array" ref="DT431">PRODUCT($DP$68:DP431+1)-1</f>
        <v>3.4110228272102416E-2</v>
      </c>
      <c r="DU431" s="72">
        <f>DS431-MAX($DS$68:DS431)</f>
        <v>-2.2693942441334158E-3</v>
      </c>
    </row>
    <row r="432" spans="78:125" x14ac:dyDescent="0.3">
      <c r="BZ432" s="2"/>
      <c r="CC432" s="3">
        <v>45250</v>
      </c>
      <c r="CD432" s="2">
        <v>5.4133010596029195E-3</v>
      </c>
      <c r="CE432" s="2">
        <v>3.9396726781746301E-3</v>
      </c>
      <c r="CF432" s="2" t="e">
        <f>NA()</f>
        <v>#N/A</v>
      </c>
      <c r="CG432" s="2">
        <v>4.2176673709525391E-3</v>
      </c>
      <c r="CH432" s="2">
        <v>3.4468443762343259E-3</v>
      </c>
      <c r="CJ432" s="9">
        <f t="shared" si="332"/>
        <v>45250</v>
      </c>
      <c r="CK432" s="2">
        <f t="array" ref="CK432">PRODUCT(CD$2:CD432+1)-1</f>
        <v>0.14085656509479105</v>
      </c>
      <c r="CL432" s="2">
        <f t="array" ref="CL432">PRODUCT(CE$2:CE432+1)-1</f>
        <v>0.11769665011001562</v>
      </c>
      <c r="CM432" s="2"/>
      <c r="CN432" s="2">
        <f t="array" ref="CN432">PRODUCT(CG$2:CG432+1)-1</f>
        <v>1.6746156574002136E-2</v>
      </c>
      <c r="CO432" s="2">
        <f t="array" ref="CO432">PRODUCT(CH$2:CH432+1)-1</f>
        <v>-2.6213076735323027E-2</v>
      </c>
      <c r="CQ432" s="9">
        <f t="shared" si="333"/>
        <v>45250</v>
      </c>
      <c r="CR432" s="72">
        <f t="shared" si="334"/>
        <v>0.16706964183011408</v>
      </c>
      <c r="CS432" s="72">
        <f t="shared" si="335"/>
        <v>0.14390972684533865</v>
      </c>
      <c r="CT432" s="72"/>
      <c r="CU432" s="72">
        <f t="shared" si="336"/>
        <v>4.2959233309325162E-2</v>
      </c>
      <c r="CV432" s="72"/>
      <c r="CW432" s="3">
        <f t="shared" si="337"/>
        <v>45250</v>
      </c>
      <c r="CX432" s="75">
        <f t="shared" si="342"/>
        <v>101.30795763763739</v>
      </c>
      <c r="CY432" s="75">
        <f t="shared" si="343"/>
        <v>96.9502535381869</v>
      </c>
      <c r="CZ432" s="75">
        <f t="shared" si="344"/>
        <v>104.4947836033601</v>
      </c>
      <c r="DA432" s="72">
        <f>(CZ432/MAX($CZ$2:CZ432))-1</f>
        <v>-1.6624519667074455E-3</v>
      </c>
      <c r="DC432" s="3">
        <f t="shared" si="338"/>
        <v>45250</v>
      </c>
      <c r="DD432" s="2">
        <f t="shared" si="339"/>
        <v>1.9664566833685936E-3</v>
      </c>
      <c r="DE432" s="2">
        <f t="shared" si="340"/>
        <v>4.928283019403042E-4</v>
      </c>
      <c r="DF432" s="2" t="e">
        <f>NA()</f>
        <v>#N/A</v>
      </c>
      <c r="DG432" s="2">
        <f t="shared" si="341"/>
        <v>7.7082299471821318E-4</v>
      </c>
      <c r="DH432" s="69"/>
      <c r="DI432" s="3">
        <f t="shared" si="348"/>
        <v>45250</v>
      </c>
      <c r="DJ432" s="2">
        <f t="shared" si="349"/>
        <v>5.3157066017044362E-2</v>
      </c>
      <c r="DK432" s="2">
        <f t="shared" si="350"/>
        <v>5.2431295218527629E-2</v>
      </c>
      <c r="DL432" s="2" t="e">
        <f>NA()</f>
        <v>#N/A</v>
      </c>
      <c r="DM432" s="2">
        <f t="shared" si="351"/>
        <v>1.8334152466032337E-2</v>
      </c>
      <c r="DO432" s="2">
        <f t="shared" si="345"/>
        <v>1.4347071961562393E-2</v>
      </c>
      <c r="DP432" s="72">
        <f t="shared" si="346"/>
        <v>7.7082299471821318E-4</v>
      </c>
      <c r="DQ432" s="72">
        <v>1.0999999999999999E-2</v>
      </c>
      <c r="DR432" s="72">
        <f t="shared" si="347"/>
        <v>5.9099535881724098E-4</v>
      </c>
      <c r="DS432" s="2" cm="1">
        <f t="array" ref="DS432">PRODUCT($DR$68:DR432+1)-1</f>
        <v>2.9325479566560064E-2</v>
      </c>
      <c r="DT432" s="2" cm="1">
        <f t="array" ref="DT432">PRODUCT($DP$68:DP432+1)-1</f>
        <v>3.4907344215127978E-2</v>
      </c>
      <c r="DU432" s="72">
        <f>DS432-MAX($DS$68:DS432)</f>
        <v>-1.6614269688353112E-3</v>
      </c>
    </row>
    <row r="433" spans="78:125" x14ac:dyDescent="0.3">
      <c r="BZ433" s="2"/>
      <c r="CC433" s="3">
        <v>45251</v>
      </c>
      <c r="CD433" s="2">
        <v>-3.0096137025278401E-3</v>
      </c>
      <c r="CE433" s="2">
        <v>-4.5653474184759201E-4</v>
      </c>
      <c r="CF433" s="2" t="e">
        <f>NA()</f>
        <v>#N/A</v>
      </c>
      <c r="CG433" s="2">
        <v>-2.0137702487989795E-3</v>
      </c>
      <c r="CH433" s="2">
        <v>-1.6610879185626759E-3</v>
      </c>
      <c r="CJ433" s="9">
        <f t="shared" si="332"/>
        <v>45251</v>
      </c>
      <c r="CK433" s="2">
        <f t="array" ref="CK433">PRODUCT(CD$2:CD433+1)-1</f>
        <v>0.13742302754386282</v>
      </c>
      <c r="CL433" s="2">
        <f t="array" ref="CL433">PRODUCT(CE$2:CE433+1)-1</f>
        <v>0.11718638275839366</v>
      </c>
      <c r="CM433" s="2"/>
      <c r="CN433" s="2">
        <f t="array" ref="CN433">PRODUCT(CG$2:CG433+1)-1</f>
        <v>1.4698663413312607E-2</v>
      </c>
      <c r="CO433" s="2">
        <f t="array" ref="CO433">PRODUCT(CH$2:CH433+1)-1</f>
        <v>-2.7830622428812291E-2</v>
      </c>
      <c r="CQ433" s="9">
        <f t="shared" si="333"/>
        <v>45251</v>
      </c>
      <c r="CR433" s="72">
        <f t="shared" si="334"/>
        <v>0.16525364997267511</v>
      </c>
      <c r="CS433" s="72">
        <f t="shared" si="335"/>
        <v>0.14501700518720595</v>
      </c>
      <c r="CT433" s="72"/>
      <c r="CU433" s="72">
        <f t="shared" si="336"/>
        <v>4.2529285842124898E-2</v>
      </c>
      <c r="CV433" s="72"/>
      <c r="CW433" s="3">
        <f t="shared" si="337"/>
        <v>45251</v>
      </c>
      <c r="CX433" s="75">
        <f t="shared" si="342"/>
        <v>101.10394668658012</v>
      </c>
      <c r="CY433" s="75">
        <f t="shared" si="343"/>
        <v>96.789210643333035</v>
      </c>
      <c r="CZ433" s="75">
        <f t="shared" si="344"/>
        <v>104.45786882088215</v>
      </c>
      <c r="DA433" s="72">
        <f>(CZ433/MAX($CZ$2:CZ433))-1</f>
        <v>-2.0151338150674603E-3</v>
      </c>
      <c r="DC433" s="3">
        <f t="shared" si="338"/>
        <v>45251</v>
      </c>
      <c r="DD433" s="2">
        <f t="shared" si="339"/>
        <v>-1.3485257839651642E-3</v>
      </c>
      <c r="DE433" s="2">
        <f t="shared" si="340"/>
        <v>1.2045531767150839E-3</v>
      </c>
      <c r="DF433" s="2" t="e">
        <f>NA()</f>
        <v>#N/A</v>
      </c>
      <c r="DG433" s="2">
        <f t="shared" si="341"/>
        <v>-3.5268233023630358E-4</v>
      </c>
      <c r="DH433" s="69"/>
      <c r="DI433" s="3">
        <f t="shared" si="348"/>
        <v>45251</v>
      </c>
      <c r="DJ433" s="2">
        <f t="shared" si="349"/>
        <v>5.3081088784481881E-2</v>
      </c>
      <c r="DK433" s="2">
        <f t="shared" si="350"/>
        <v>5.2409294992432597E-2</v>
      </c>
      <c r="DL433" s="2" t="e">
        <f>NA()</f>
        <v>#N/A</v>
      </c>
      <c r="DM433" s="2">
        <f t="shared" si="351"/>
        <v>1.8337718680845577E-2</v>
      </c>
      <c r="DO433" s="2">
        <f t="shared" si="345"/>
        <v>1.4389679760801539E-2</v>
      </c>
      <c r="DP433" s="72">
        <f t="shared" si="346"/>
        <v>-3.5268233023630358E-4</v>
      </c>
      <c r="DQ433" s="72">
        <v>1.0999999999999999E-2</v>
      </c>
      <c r="DR433" s="72">
        <f t="shared" si="347"/>
        <v>-2.6960333357573218E-4</v>
      </c>
      <c r="DS433" s="2" cm="1">
        <f t="array" ref="DS433">PRODUCT($DR$68:DR433+1)-1</f>
        <v>2.9047969985934508E-2</v>
      </c>
      <c r="DT433" s="2" cm="1">
        <f t="array" ref="DT433">PRODUCT($DP$68:DP433+1)-1</f>
        <v>3.4542350681391554E-2</v>
      </c>
      <c r="DU433" s="72">
        <f>DS433-MAX($DS$68:DS433)</f>
        <v>-1.9389365494608679E-3</v>
      </c>
    </row>
    <row r="434" spans="78:125" x14ac:dyDescent="0.3">
      <c r="BZ434" s="2"/>
      <c r="CC434" s="3">
        <v>45252</v>
      </c>
      <c r="CD434" s="2">
        <v>4.0003292431756198E-3</v>
      </c>
      <c r="CE434" s="2">
        <v>3.1789971781832601E-3</v>
      </c>
      <c r="CF434" s="2" t="e">
        <f>NA()</f>
        <v>#N/A</v>
      </c>
      <c r="CG434" s="2">
        <v>3.3872386925365319E-3</v>
      </c>
      <c r="CH434" s="2">
        <v>3.1832936729683237E-3</v>
      </c>
      <c r="CJ434" s="9">
        <f t="shared" si="332"/>
        <v>45252</v>
      </c>
      <c r="CK434" s="2">
        <f t="array" ref="CK434">PRODUCT(CD$2:CD434+1)-1</f>
        <v>0.1419730941428079</v>
      </c>
      <c r="CL434" s="2">
        <f t="array" ref="CL434">PRODUCT(CE$2:CE434+1)-1</f>
        <v>0.12073791511668741</v>
      </c>
      <c r="CM434" s="2"/>
      <c r="CN434" s="2">
        <f t="array" ref="CN434">PRODUCT(CG$2:CG434+1)-1</f>
        <v>1.8135689987291093E-2</v>
      </c>
      <c r="CO434" s="2">
        <f t="array" ref="CO434">PRODUCT(CH$2:CH434+1)-1</f>
        <v>-2.4735921800136396E-2</v>
      </c>
      <c r="CQ434" s="9">
        <f t="shared" si="333"/>
        <v>45252</v>
      </c>
      <c r="CR434" s="72">
        <f t="shared" si="334"/>
        <v>0.16670901594294429</v>
      </c>
      <c r="CS434" s="72">
        <f t="shared" si="335"/>
        <v>0.14547383691682381</v>
      </c>
      <c r="CT434" s="72"/>
      <c r="CU434" s="72">
        <f t="shared" si="336"/>
        <v>4.2871611787427488E-2</v>
      </c>
      <c r="CV434" s="72"/>
      <c r="CW434" s="3">
        <f t="shared" si="337"/>
        <v>45252</v>
      </c>
      <c r="CX434" s="75">
        <f t="shared" si="342"/>
        <v>101.44640988676504</v>
      </c>
      <c r="CY434" s="75">
        <f t="shared" si="343"/>
        <v>97.09731912518555</v>
      </c>
      <c r="CZ434" s="75">
        <f t="shared" si="344"/>
        <v>104.47910488236269</v>
      </c>
      <c r="DA434" s="72">
        <f>(CZ434/MAX($CZ$2:CZ434))-1</f>
        <v>-1.8122456246977281E-3</v>
      </c>
      <c r="DC434" s="3">
        <f t="shared" si="338"/>
        <v>45252</v>
      </c>
      <c r="DD434" s="2">
        <f t="shared" si="339"/>
        <v>8.1703557020729612E-4</v>
      </c>
      <c r="DE434" s="2">
        <f t="shared" si="340"/>
        <v>-4.2964947850636023E-6</v>
      </c>
      <c r="DF434" s="2" t="e">
        <f>NA()</f>
        <v>#N/A</v>
      </c>
      <c r="DG434" s="2">
        <f t="shared" si="341"/>
        <v>2.0394501956820825E-4</v>
      </c>
      <c r="DH434" s="69"/>
      <c r="DI434" s="3">
        <f t="shared" si="348"/>
        <v>45252</v>
      </c>
      <c r="DJ434" s="2">
        <f t="shared" si="349"/>
        <v>5.3085681266303926E-2</v>
      </c>
      <c r="DK434" s="2">
        <f t="shared" si="350"/>
        <v>4.9241442564166515E-2</v>
      </c>
      <c r="DL434" s="2" t="e">
        <f>NA()</f>
        <v>#N/A</v>
      </c>
      <c r="DM434" s="2">
        <f t="shared" si="351"/>
        <v>1.8069418026145895E-2</v>
      </c>
      <c r="DO434" s="2">
        <f t="shared" si="345"/>
        <v>1.4224038071295514E-2</v>
      </c>
      <c r="DP434" s="72">
        <f t="shared" si="346"/>
        <v>2.0394501956820825E-4</v>
      </c>
      <c r="DQ434" s="72">
        <v>1.0999999999999999E-2</v>
      </c>
      <c r="DR434" s="72">
        <f t="shared" si="347"/>
        <v>1.5771858905366131E-4</v>
      </c>
      <c r="DS434" s="2" cm="1">
        <f t="array" ref="DS434">PRODUCT($DR$68:DR434+1)-1</f>
        <v>2.9210269979829118E-2</v>
      </c>
      <c r="DT434" s="2" cm="1">
        <f t="array" ref="DT434">PRODUCT($DP$68:DP434+1)-1</f>
        <v>3.4753340441345371E-2</v>
      </c>
      <c r="DU434" s="72">
        <f>DS434-MAX($DS$68:DS434)</f>
        <v>-1.7766365555662578E-3</v>
      </c>
    </row>
    <row r="435" spans="78:125" x14ac:dyDescent="0.3">
      <c r="BZ435" s="2"/>
      <c r="CC435" s="3">
        <v>45253</v>
      </c>
      <c r="CD435" s="2">
        <v>1.88902248923806E-3</v>
      </c>
      <c r="CE435" s="2">
        <v>8.7294787138581008E-4</v>
      </c>
      <c r="CF435" s="2" t="e">
        <f>NA()</f>
        <v>#N/A</v>
      </c>
      <c r="CG435" s="2">
        <v>1.2575648090434558E-3</v>
      </c>
      <c r="CH435" s="2">
        <v>1.0076607250149028E-3</v>
      </c>
      <c r="CJ435" s="9">
        <f t="shared" si="332"/>
        <v>45253</v>
      </c>
      <c r="CK435" s="2">
        <f t="array" ref="CK435">PRODUCT(CD$2:CD435+1)-1</f>
        <v>0.14413030699974838</v>
      </c>
      <c r="CL435" s="2">
        <f t="array" ref="CL435">PRODUCT(CE$2:CE435+1)-1</f>
        <v>0.12171626089406984</v>
      </c>
      <c r="CM435" s="2"/>
      <c r="CN435" s="2">
        <f t="array" ref="CN435">PRODUCT(CG$2:CG435+1)-1</f>
        <v>1.9416061601850165E-2</v>
      </c>
      <c r="CO435" s="2">
        <f t="array" ref="CO435">PRODUCT(CH$2:CH435+1)-1</f>
        <v>-2.375318649201652E-2</v>
      </c>
      <c r="CQ435" s="9">
        <f t="shared" si="333"/>
        <v>45253</v>
      </c>
      <c r="CR435" s="72">
        <f t="shared" si="334"/>
        <v>0.1678834934917649</v>
      </c>
      <c r="CS435" s="72">
        <f t="shared" si="335"/>
        <v>0.14546944738608636</v>
      </c>
      <c r="CT435" s="72"/>
      <c r="CU435" s="72">
        <f t="shared" si="336"/>
        <v>4.3169248093866686E-2</v>
      </c>
      <c r="CV435" s="72"/>
      <c r="CW435" s="3">
        <f t="shared" si="337"/>
        <v>45253</v>
      </c>
      <c r="CX435" s="75">
        <f t="shared" si="342"/>
        <v>101.57398532184243</v>
      </c>
      <c r="CY435" s="75">
        <f t="shared" si="343"/>
        <v>97.195160280172232</v>
      </c>
      <c r="CZ435" s="75">
        <f t="shared" si="344"/>
        <v>104.50518835407846</v>
      </c>
      <c r="DA435" s="72">
        <f>(CZ435/MAX($CZ$2:CZ435))-1</f>
        <v>-1.5630455373923935E-3</v>
      </c>
      <c r="DC435" s="3">
        <f t="shared" si="338"/>
        <v>45253</v>
      </c>
      <c r="DD435" s="2">
        <f t="shared" si="339"/>
        <v>8.8136176422315719E-4</v>
      </c>
      <c r="DE435" s="2">
        <f t="shared" si="340"/>
        <v>-1.347128536290927E-4</v>
      </c>
      <c r="DF435" s="2" t="e">
        <f>NA()</f>
        <v>#N/A</v>
      </c>
      <c r="DG435" s="2">
        <f t="shared" si="341"/>
        <v>2.4990408402855301E-4</v>
      </c>
      <c r="DH435" s="69"/>
      <c r="DI435" s="3">
        <f t="shared" si="348"/>
        <v>45253</v>
      </c>
      <c r="DJ435" s="2">
        <f t="shared" si="349"/>
        <v>5.3233627027071309E-2</v>
      </c>
      <c r="DK435" s="2">
        <f t="shared" si="350"/>
        <v>4.8503379719686872E-2</v>
      </c>
      <c r="DL435" s="2" t="e">
        <f>NA()</f>
        <v>#N/A</v>
      </c>
      <c r="DM435" s="2">
        <f t="shared" si="351"/>
        <v>1.8047546774172172E-2</v>
      </c>
      <c r="DO435" s="2">
        <f t="shared" si="345"/>
        <v>1.4195352276076448E-2</v>
      </c>
      <c r="DP435" s="72">
        <f t="shared" si="346"/>
        <v>2.4990408402855301E-4</v>
      </c>
      <c r="DQ435" s="72">
        <v>1.0999999999999999E-2</v>
      </c>
      <c r="DR435" s="72">
        <f t="shared" si="347"/>
        <v>1.9365105358793415E-4</v>
      </c>
      <c r="DS435" s="2" cm="1">
        <f t="array" ref="DS435">PRODUCT($DR$68:DR435+1)-1</f>
        <v>2.940957763297436E-2</v>
      </c>
      <c r="DT435" s="2" cm="1">
        <f t="array" ref="DT435">PRODUCT($DP$68:DP435+1)-1</f>
        <v>3.5011929527083874E-2</v>
      </c>
      <c r="DU435" s="72">
        <f>DS435-MAX($DS$68:DS435)</f>
        <v>-1.5773289024210158E-3</v>
      </c>
    </row>
    <row r="436" spans="78:125" x14ac:dyDescent="0.3">
      <c r="BZ436" s="2"/>
      <c r="CC436" s="3">
        <v>45254</v>
      </c>
      <c r="CD436" s="2">
        <v>1.2152003936196599E-3</v>
      </c>
      <c r="CE436" s="2">
        <v>1.6504134147046201E-3</v>
      </c>
      <c r="CF436" s="2" t="e">
        <f>NA()</f>
        <v>#N/A</v>
      </c>
      <c r="CG436" s="2">
        <v>5.3059690415036703E-4</v>
      </c>
      <c r="CH436" s="2">
        <v>1.1442005289583612E-3</v>
      </c>
      <c r="CJ436" s="9">
        <f t="shared" si="332"/>
        <v>45254</v>
      </c>
      <c r="CK436" s="2">
        <f t="array" ref="CK436">PRODUCT(CD$2:CD436+1)-1</f>
        <v>0.14552065459916674</v>
      </c>
      <c r="CL436" s="2">
        <f t="array" ref="CL436">PRODUCT(CE$2:CE436+1)-1</f>
        <v>0.12356755645854167</v>
      </c>
      <c r="CM436" s="2"/>
      <c r="CN436" s="2">
        <f t="array" ref="CN436">PRODUCT(CG$2:CG436+1)-1</f>
        <v>1.995696060817731E-2</v>
      </c>
      <c r="CO436" s="2">
        <f t="array" ref="CO436">PRODUCT(CH$2:CH436+1)-1</f>
        <v>-2.263616437160676E-2</v>
      </c>
      <c r="CQ436" s="9">
        <f t="shared" si="333"/>
        <v>45254</v>
      </c>
      <c r="CR436" s="72">
        <f t="shared" si="334"/>
        <v>0.1681568189707735</v>
      </c>
      <c r="CS436" s="72">
        <f t="shared" si="335"/>
        <v>0.14620372083014843</v>
      </c>
      <c r="CT436" s="72"/>
      <c r="CU436" s="72">
        <f t="shared" si="336"/>
        <v>4.2593124979784069E-2</v>
      </c>
      <c r="CV436" s="72"/>
      <c r="CW436" s="3">
        <f t="shared" si="337"/>
        <v>45254</v>
      </c>
      <c r="CX436" s="75">
        <f t="shared" si="342"/>
        <v>101.62788016399642</v>
      </c>
      <c r="CY436" s="75">
        <f t="shared" si="343"/>
        <v>97.306371033977001</v>
      </c>
      <c r="CZ436" s="75">
        <f t="shared" si="344"/>
        <v>104.44113687942431</v>
      </c>
      <c r="DA436" s="72">
        <f>(CZ436/MAX($CZ$2:CZ436))-1</f>
        <v>-2.1749898847471805E-3</v>
      </c>
      <c r="DC436" s="3">
        <f t="shared" si="338"/>
        <v>45254</v>
      </c>
      <c r="DD436" s="2">
        <f t="shared" si="339"/>
        <v>7.0999864661298699E-5</v>
      </c>
      <c r="DE436" s="2">
        <f t="shared" si="340"/>
        <v>5.0621288574625892E-4</v>
      </c>
      <c r="DF436" s="2" t="e">
        <f>NA()</f>
        <v>#N/A</v>
      </c>
      <c r="DG436" s="2">
        <f t="shared" si="341"/>
        <v>-6.1360362480799419E-4</v>
      </c>
      <c r="DH436" s="69"/>
      <c r="DI436" s="3">
        <f t="shared" si="348"/>
        <v>45254</v>
      </c>
      <c r="DJ436" s="2">
        <f t="shared" si="349"/>
        <v>5.115730714754959E-2</v>
      </c>
      <c r="DK436" s="2">
        <f t="shared" si="350"/>
        <v>4.829865716706741E-2</v>
      </c>
      <c r="DL436" s="2" t="e">
        <f>NA()</f>
        <v>#N/A</v>
      </c>
      <c r="DM436" s="2">
        <f t="shared" si="351"/>
        <v>1.7779123404128027E-2</v>
      </c>
      <c r="DO436" s="2">
        <f t="shared" si="345"/>
        <v>1.4274862741223164E-2</v>
      </c>
      <c r="DP436" s="72">
        <f t="shared" si="346"/>
        <v>-6.1360362480799419E-4</v>
      </c>
      <c r="DQ436" s="72">
        <v>1.0999999999999999E-2</v>
      </c>
      <c r="DR436" s="72">
        <f t="shared" si="347"/>
        <v>-4.7283395961463253E-4</v>
      </c>
      <c r="DS436" s="2" cm="1">
        <f t="array" ref="DS436">PRODUCT($DR$68:DR436+1)-1</f>
        <v>2.8922837826316883E-2</v>
      </c>
      <c r="DT436" s="2" cm="1">
        <f t="array" ref="DT436">PRODUCT($DP$68:DP436+1)-1</f>
        <v>3.4376842455406509E-2</v>
      </c>
      <c r="DU436" s="72">
        <f>DS436-MAX($DS$68:DS436)</f>
        <v>-2.0640687090784926E-3</v>
      </c>
    </row>
    <row r="437" spans="78:125" x14ac:dyDescent="0.3">
      <c r="BZ437" s="2"/>
      <c r="CC437" s="3">
        <v>45257</v>
      </c>
      <c r="CD437" s="2">
        <v>-1.7955335259020001E-3</v>
      </c>
      <c r="CE437" s="2">
        <v>-1.2900465746226201E-3</v>
      </c>
      <c r="CF437" s="2" t="e">
        <f>NA()</f>
        <v>#N/A</v>
      </c>
      <c r="CG437" s="2">
        <v>-1.3179847259998767E-3</v>
      </c>
      <c r="CH437" s="2">
        <v>-2.3607294529103262E-3</v>
      </c>
      <c r="CJ437" s="9">
        <f t="shared" si="332"/>
        <v>45257</v>
      </c>
      <c r="CK437" s="2">
        <f t="array" ref="CK437">PRODUCT(CD$2:CD437+1)-1</f>
        <v>0.14346383385922068</v>
      </c>
      <c r="CL437" s="2">
        <f t="array" ref="CL437">PRODUCT(CE$2:CE437+1)-1</f>
        <v>0.12211810198097517</v>
      </c>
      <c r="CM437" s="2"/>
      <c r="CN437" s="2">
        <f t="array" ref="CN437">PRODUCT(CG$2:CG437+1)-1</f>
        <v>1.8612672912918571E-2</v>
      </c>
      <c r="CO437" s="2">
        <f t="array" ref="CO437">PRODUCT(CH$2:CH437+1)-1</f>
        <v>-2.4943455964584138E-2</v>
      </c>
      <c r="CQ437" s="9">
        <f t="shared" si="333"/>
        <v>45257</v>
      </c>
      <c r="CR437" s="72">
        <f t="shared" si="334"/>
        <v>0.16840728982380482</v>
      </c>
      <c r="CS437" s="72">
        <f t="shared" si="335"/>
        <v>0.14706155794555931</v>
      </c>
      <c r="CT437" s="72"/>
      <c r="CU437" s="72">
        <f t="shared" si="336"/>
        <v>4.3556128877502709E-2</v>
      </c>
      <c r="CV437" s="72"/>
      <c r="CW437" s="3">
        <f t="shared" si="337"/>
        <v>45257</v>
      </c>
      <c r="CX437" s="75">
        <f t="shared" si="342"/>
        <v>101.49393617020453</v>
      </c>
      <c r="CY437" s="75">
        <f t="shared" si="343"/>
        <v>97.076657017921278</v>
      </c>
      <c r="CZ437" s="75">
        <f t="shared" si="344"/>
        <v>104.55030002883987</v>
      </c>
      <c r="DA437" s="72">
        <f>(CZ437/MAX($CZ$2:CZ437))-1</f>
        <v>-1.1320510205757861E-3</v>
      </c>
      <c r="DC437" s="3">
        <f t="shared" si="338"/>
        <v>45257</v>
      </c>
      <c r="DD437" s="2">
        <f t="shared" si="339"/>
        <v>5.6519592700832611E-4</v>
      </c>
      <c r="DE437" s="2">
        <f t="shared" si="340"/>
        <v>1.0706828782877061E-3</v>
      </c>
      <c r="DF437" s="2" t="e">
        <f>NA()</f>
        <v>#N/A</v>
      </c>
      <c r="DG437" s="2">
        <f t="shared" si="341"/>
        <v>1.0427447269104495E-3</v>
      </c>
      <c r="DH437" s="69"/>
      <c r="DI437" s="3">
        <f t="shared" si="348"/>
        <v>45257</v>
      </c>
      <c r="DJ437" s="2">
        <f t="shared" si="349"/>
        <v>5.021324789995267E-2</v>
      </c>
      <c r="DK437" s="2">
        <f t="shared" si="350"/>
        <v>4.842271094119123E-2</v>
      </c>
      <c r="DL437" s="2" t="e">
        <f>NA()</f>
        <v>#N/A</v>
      </c>
      <c r="DM437" s="2">
        <f t="shared" si="351"/>
        <v>1.7782590287379933E-2</v>
      </c>
      <c r="DO437" s="2">
        <f t="shared" si="345"/>
        <v>1.436346114767696E-2</v>
      </c>
      <c r="DP437" s="72">
        <f t="shared" si="346"/>
        <v>1.0427447269104495E-3</v>
      </c>
      <c r="DQ437" s="72">
        <v>1.0999999999999999E-2</v>
      </c>
      <c r="DR437" s="72">
        <f t="shared" si="347"/>
        <v>7.985674119966585E-4</v>
      </c>
      <c r="DS437" s="2" cm="1">
        <f t="array" ref="DS437">PRODUCT($DR$68:DR437+1)-1</f>
        <v>2.9744502074064094E-2</v>
      </c>
      <c r="DT437" s="2" cm="1">
        <f t="array" ref="DT437">PRODUCT($DP$68:DP437+1)-1</f>
        <v>3.5455433453515095E-2</v>
      </c>
      <c r="DU437" s="72">
        <f>DS437-MAX($DS$68:DS437)</f>
        <v>-1.2424044613312812E-3</v>
      </c>
    </row>
    <row r="438" spans="78:125" x14ac:dyDescent="0.3">
      <c r="BZ438" s="2"/>
      <c r="CC438" s="3">
        <v>45258</v>
      </c>
      <c r="CD438" s="2">
        <v>3.2954746974400701E-4</v>
      </c>
      <c r="CE438" s="2">
        <v>-1.99528193602472E-4</v>
      </c>
      <c r="CF438" s="2" t="e">
        <f>NA()</f>
        <v>#N/A</v>
      </c>
      <c r="CG438" s="2">
        <v>3.0861949898912183E-4</v>
      </c>
      <c r="CH438" s="2">
        <v>4.1942632494884613E-4</v>
      </c>
      <c r="CJ438" s="9">
        <f t="shared" si="332"/>
        <v>45258</v>
      </c>
      <c r="CK438" s="2">
        <f t="array" ref="CK438">PRODUCT(CD$2:CD438+1)-1</f>
        <v>0.14384065947241287</v>
      </c>
      <c r="CL438" s="2">
        <f t="array" ref="CL438">PRODUCT(CE$2:CE438+1)-1</f>
        <v>0.12189420778307825</v>
      </c>
      <c r="CM438" s="2"/>
      <c r="CN438" s="2">
        <f t="array" ref="CN438">PRODUCT(CG$2:CG438+1)-1</f>
        <v>1.892703664569706E-2</v>
      </c>
      <c r="CO438" s="2">
        <f t="array" ref="CO438">PRODUCT(CH$2:CH438+1)-1</f>
        <v>-2.4534491581702067E-2</v>
      </c>
      <c r="CQ438" s="9">
        <f t="shared" si="333"/>
        <v>45258</v>
      </c>
      <c r="CR438" s="72">
        <f t="shared" si="334"/>
        <v>0.16837515105411494</v>
      </c>
      <c r="CS438" s="72">
        <f t="shared" si="335"/>
        <v>0.14642869936478031</v>
      </c>
      <c r="CT438" s="72"/>
      <c r="CU438" s="72">
        <f t="shared" si="336"/>
        <v>4.3461528227399127E-2</v>
      </c>
      <c r="CV438" s="72"/>
      <c r="CW438" s="3">
        <f t="shared" si="337"/>
        <v>45258</v>
      </c>
      <c r="CX438" s="75">
        <f t="shared" si="342"/>
        <v>101.52525917793582</v>
      </c>
      <c r="CY438" s="75">
        <f t="shared" si="343"/>
        <v>97.117373523412624</v>
      </c>
      <c r="CZ438" s="75">
        <f t="shared" si="344"/>
        <v>104.53871999890995</v>
      </c>
      <c r="DA438" s="72">
        <f>(CZ438/MAX($CZ$2:CZ438))-1</f>
        <v>-1.2426860043303067E-3</v>
      </c>
      <c r="DC438" s="3">
        <f t="shared" si="338"/>
        <v>45258</v>
      </c>
      <c r="DD438" s="2">
        <f t="shared" si="339"/>
        <v>-8.9878855204839124E-5</v>
      </c>
      <c r="DE438" s="2">
        <f t="shared" si="340"/>
        <v>-6.1895451855131811E-4</v>
      </c>
      <c r="DF438" s="2" t="e">
        <f>NA()</f>
        <v>#N/A</v>
      </c>
      <c r="DG438" s="2">
        <f t="shared" si="341"/>
        <v>-1.108068259597243E-4</v>
      </c>
      <c r="DH438" s="69"/>
      <c r="DI438" s="3">
        <f t="shared" si="348"/>
        <v>45258</v>
      </c>
      <c r="DJ438" s="2">
        <f t="shared" si="349"/>
        <v>4.9186184455150564E-2</v>
      </c>
      <c r="DK438" s="2">
        <f t="shared" si="350"/>
        <v>4.8421005535615118E-2</v>
      </c>
      <c r="DL438" s="2" t="e">
        <f>NA()</f>
        <v>#N/A</v>
      </c>
      <c r="DM438" s="2">
        <f t="shared" si="351"/>
        <v>1.758232520431155E-2</v>
      </c>
      <c r="DO438" s="2">
        <f t="shared" si="345"/>
        <v>1.4294193062244975E-2</v>
      </c>
      <c r="DP438" s="72">
        <f t="shared" si="346"/>
        <v>-1.108068259597243E-4</v>
      </c>
      <c r="DQ438" s="72">
        <v>1.0999999999999999E-2</v>
      </c>
      <c r="DR438" s="72">
        <f t="shared" si="347"/>
        <v>-8.5270646635965939E-5</v>
      </c>
      <c r="DS438" s="2" cm="1">
        <f t="array" ref="DS438">PRODUCT($DR$68:DR438+1)-1</f>
        <v>2.9656695094502306E-2</v>
      </c>
      <c r="DT438" s="2" cm="1">
        <f t="array" ref="DT438">PRODUCT($DP$68:DP438+1)-1</f>
        <v>3.5340697923511355E-2</v>
      </c>
      <c r="DU438" s="72">
        <f>DS438-MAX($DS$68:DS438)</f>
        <v>-1.3302114408930699E-3</v>
      </c>
    </row>
    <row r="439" spans="78:125" x14ac:dyDescent="0.3">
      <c r="BZ439" s="2"/>
      <c r="CC439" s="3">
        <v>45259</v>
      </c>
      <c r="CD439" s="2">
        <v>2.6704137350859196E-3</v>
      </c>
      <c r="CE439" s="2">
        <v>-1.3489955586089E-3</v>
      </c>
      <c r="CF439" s="2" t="e">
        <f>NA()</f>
        <v>#N/A</v>
      </c>
      <c r="CG439" s="2">
        <v>2.4091289701435432E-3</v>
      </c>
      <c r="CH439" s="2">
        <v>2.1838569792689277E-3</v>
      </c>
      <c r="CJ439" s="9">
        <f t="shared" si="332"/>
        <v>45259</v>
      </c>
      <c r="CK439" s="2">
        <f t="array" ref="CK439">PRODUCT(CD$2:CD439+1)-1</f>
        <v>0.14689518728021778</v>
      </c>
      <c r="CL439" s="2">
        <f t="array" ref="CL439">PRODUCT(CE$2:CE439+1)-1</f>
        <v>0.12038077747954978</v>
      </c>
      <c r="CM439" s="2"/>
      <c r="CN439" s="2">
        <f t="array" ref="CN439">PRODUCT(CG$2:CG439+1)-1</f>
        <v>2.1381763288142785E-2</v>
      </c>
      <c r="CO439" s="2">
        <f t="array" ref="CO439">PRODUCT(CH$2:CH439+1)-1</f>
        <v>-2.2404214423106694E-2</v>
      </c>
      <c r="CQ439" s="9">
        <f t="shared" si="333"/>
        <v>45259</v>
      </c>
      <c r="CR439" s="72">
        <f t="shared" si="334"/>
        <v>0.16929940170332447</v>
      </c>
      <c r="CS439" s="72">
        <f t="shared" si="335"/>
        <v>0.14278499190265648</v>
      </c>
      <c r="CT439" s="72"/>
      <c r="CU439" s="72">
        <f t="shared" si="336"/>
        <v>4.378597771124948E-2</v>
      </c>
      <c r="CV439" s="72"/>
      <c r="CW439" s="3">
        <f t="shared" si="337"/>
        <v>45259</v>
      </c>
      <c r="CX439" s="75">
        <f t="shared" si="342"/>
        <v>101.76984662102272</v>
      </c>
      <c r="CY439" s="75">
        <f t="shared" si="343"/>
        <v>97.329463977389992</v>
      </c>
      <c r="CZ439" s="75">
        <f t="shared" si="344"/>
        <v>104.5622183274987</v>
      </c>
      <c r="DA439" s="72">
        <f>(CZ439/MAX($CZ$2:CZ439))-1</f>
        <v>-1.0181842355605486E-3</v>
      </c>
      <c r="DC439" s="3">
        <f t="shared" si="338"/>
        <v>45259</v>
      </c>
      <c r="DD439" s="2">
        <f t="shared" si="339"/>
        <v>4.8655675581699186E-4</v>
      </c>
      <c r="DE439" s="2">
        <f t="shared" si="340"/>
        <v>-3.5328525378778277E-3</v>
      </c>
      <c r="DF439" s="2" t="e">
        <f>NA()</f>
        <v>#N/A</v>
      </c>
      <c r="DG439" s="2">
        <f t="shared" si="341"/>
        <v>2.2527199087461541E-4</v>
      </c>
      <c r="DH439" s="69"/>
      <c r="DI439" s="3">
        <f t="shared" si="348"/>
        <v>45259</v>
      </c>
      <c r="DJ439" s="2">
        <f t="shared" si="349"/>
        <v>4.865043706342418E-2</v>
      </c>
      <c r="DK439" s="2">
        <f t="shared" si="350"/>
        <v>4.980642915450529E-2</v>
      </c>
      <c r="DL439" s="2" t="e">
        <f>NA()</f>
        <v>#N/A</v>
      </c>
      <c r="DM439" s="2">
        <f t="shared" si="351"/>
        <v>1.7522118586256002E-2</v>
      </c>
      <c r="DO439" s="2">
        <f t="shared" si="345"/>
        <v>1.4266586422703622E-2</v>
      </c>
      <c r="DP439" s="72">
        <f t="shared" si="346"/>
        <v>2.2527199087461541E-4</v>
      </c>
      <c r="DQ439" s="72">
        <v>1.0999999999999999E-2</v>
      </c>
      <c r="DR439" s="72">
        <f t="shared" si="347"/>
        <v>1.7369199794544629E-4</v>
      </c>
      <c r="DS439" s="2" cm="1">
        <f t="array" ref="DS439">PRODUCT($DR$68:DR439+1)-1</f>
        <v>2.9835538223071056E-2</v>
      </c>
      <c r="DT439" s="2" cm="1">
        <f t="array" ref="DT439">PRODUCT($DP$68:DP439+1)-1</f>
        <v>3.5573931183766172E-2</v>
      </c>
      <c r="DU439" s="72">
        <f>DS439-MAX($DS$68:DS439)</f>
        <v>-1.151368312324319E-3</v>
      </c>
    </row>
    <row r="440" spans="78:125" x14ac:dyDescent="0.3">
      <c r="BZ440" s="2"/>
      <c r="CC440" s="3">
        <v>45260</v>
      </c>
      <c r="CD440" s="2">
        <v>5.5571695369642802E-3</v>
      </c>
      <c r="CE440" s="2">
        <v>3.8022861216302499E-3</v>
      </c>
      <c r="CF440" s="2" t="e">
        <f>NA()</f>
        <v>#N/A</v>
      </c>
      <c r="CG440" s="2">
        <v>6.3123523718914432E-3</v>
      </c>
      <c r="CH440" s="2">
        <v>5.4258919317173859E-3</v>
      </c>
      <c r="CJ440" s="9">
        <f t="shared" si="332"/>
        <v>45260</v>
      </c>
      <c r="CK440" s="2">
        <f t="array" ref="CK440">PRODUCT(CD$2:CD440+1)-1</f>
        <v>0.15326867827706225</v>
      </c>
      <c r="CL440" s="2">
        <f t="array" ref="CL440">PRODUCT(CE$2:CE440+1)-1</f>
        <v>0.12464078576070148</v>
      </c>
      <c r="CM440" s="2"/>
      <c r="CN440" s="2">
        <f t="array" ref="CN440">PRODUCT(CG$2:CG440+1)-1</f>
        <v>2.7829084884241517E-2</v>
      </c>
      <c r="CO440" s="2">
        <f t="array" ref="CO440">PRODUCT(CH$2:CH440+1)-1</f>
        <v>-1.7099885337664156E-2</v>
      </c>
      <c r="CQ440" s="9">
        <f t="shared" si="333"/>
        <v>45260</v>
      </c>
      <c r="CR440" s="72">
        <f t="shared" si="334"/>
        <v>0.17036856361472641</v>
      </c>
      <c r="CS440" s="72">
        <f t="shared" si="335"/>
        <v>0.14174067109836563</v>
      </c>
      <c r="CT440" s="72"/>
      <c r="CU440" s="72">
        <f t="shared" si="336"/>
        <v>4.4928970221905673E-2</v>
      </c>
      <c r="CV440" s="72"/>
      <c r="CW440" s="3">
        <f t="shared" si="337"/>
        <v>45260</v>
      </c>
      <c r="CX440" s="75">
        <f t="shared" si="342"/>
        <v>102.41225375372797</v>
      </c>
      <c r="CY440" s="75">
        <f t="shared" si="343"/>
        <v>97.857563130703284</v>
      </c>
      <c r="CZ440" s="75">
        <f t="shared" si="344"/>
        <v>104.65440838429751</v>
      </c>
      <c r="DA440" s="72">
        <f>(CZ440/MAX($CZ$2:CZ440))-1</f>
        <v>-1.3740538628392862E-4</v>
      </c>
      <c r="DC440" s="3">
        <f t="shared" si="338"/>
        <v>45260</v>
      </c>
      <c r="DD440" s="2">
        <f t="shared" si="339"/>
        <v>1.3127760524689423E-4</v>
      </c>
      <c r="DE440" s="2">
        <f t="shared" si="340"/>
        <v>-1.623605810087136E-3</v>
      </c>
      <c r="DF440" s="2" t="e">
        <f>NA()</f>
        <v>#N/A</v>
      </c>
      <c r="DG440" s="2">
        <f t="shared" si="341"/>
        <v>8.864604401740573E-4</v>
      </c>
      <c r="DH440" s="69"/>
      <c r="DI440" s="3">
        <f t="shared" si="348"/>
        <v>45260</v>
      </c>
      <c r="DJ440" s="2">
        <f t="shared" si="349"/>
        <v>4.8633868294259509E-2</v>
      </c>
      <c r="DK440" s="2">
        <f t="shared" si="350"/>
        <v>4.9496067160301742E-2</v>
      </c>
      <c r="DL440" s="2" t="e">
        <f>NA()</f>
        <v>#N/A</v>
      </c>
      <c r="DM440" s="2">
        <f t="shared" si="351"/>
        <v>1.7669353645138958E-2</v>
      </c>
      <c r="DO440" s="2">
        <f t="shared" si="345"/>
        <v>1.4193706097098299E-2</v>
      </c>
      <c r="DP440" s="72">
        <f t="shared" si="346"/>
        <v>8.864604401740573E-4</v>
      </c>
      <c r="DQ440" s="72">
        <v>1.0999999999999999E-2</v>
      </c>
      <c r="DR440" s="72">
        <f t="shared" si="347"/>
        <v>6.8699920762119323E-4</v>
      </c>
      <c r="DS440" s="2" cm="1">
        <f t="array" ref="DS440">PRODUCT($DR$68:DR440+1)-1</f>
        <v>3.05430344218105E-2</v>
      </c>
      <c r="DT440" s="2" cm="1">
        <f t="array" ref="DT440">PRODUCT($DP$68:DP440+1)-1</f>
        <v>3.649192650663613E-2</v>
      </c>
      <c r="DU440" s="72">
        <f>DS440-MAX($DS$68:DS440)</f>
        <v>-4.4387211358487555E-4</v>
      </c>
    </row>
    <row r="441" spans="78:125" x14ac:dyDescent="0.3">
      <c r="BZ441" s="2"/>
      <c r="CC441" s="3">
        <v>45261</v>
      </c>
      <c r="CD441" s="2">
        <v>6.4382252594397107E-3</v>
      </c>
      <c r="CE441" s="2">
        <v>6.4580495975796702E-3</v>
      </c>
      <c r="CF441" s="2" t="e">
        <f>NA()</f>
        <v>#N/A</v>
      </c>
      <c r="CG441" s="2">
        <v>8.0186012086931636E-3</v>
      </c>
      <c r="CH441" s="2">
        <v>9.3648891179740623E-3</v>
      </c>
      <c r="CJ441" s="9">
        <f t="shared" si="332"/>
        <v>45261</v>
      </c>
      <c r="CK441" s="2">
        <f t="array" ref="CK441">PRODUCT(CD$2:CD441+1)-1</f>
        <v>0.16069368181246624</v>
      </c>
      <c r="CL441" s="2">
        <f t="array" ref="CL441">PRODUCT(CE$2:CE441+1)-1</f>
        <v>0.13190377173460499</v>
      </c>
      <c r="CM441" s="2"/>
      <c r="CN441" s="2">
        <f t="array" ref="CN441">PRODUCT(CG$2:CG441+1)-1</f>
        <v>3.6070836426624231E-2</v>
      </c>
      <c r="CO441" s="2">
        <f t="array" ref="CO441">PRODUCT(CH$2:CH441+1)-1</f>
        <v>-7.8951347498074087E-3</v>
      </c>
      <c r="CQ441" s="9">
        <f t="shared" si="333"/>
        <v>45261</v>
      </c>
      <c r="CR441" s="72">
        <f t="shared" si="334"/>
        <v>0.16858881656227365</v>
      </c>
      <c r="CS441" s="72">
        <f t="shared" si="335"/>
        <v>0.1397989064844124</v>
      </c>
      <c r="CT441" s="72"/>
      <c r="CU441" s="72">
        <f t="shared" si="336"/>
        <v>4.396597117643164E-2</v>
      </c>
      <c r="CV441" s="72"/>
      <c r="CW441" s="3">
        <f t="shared" si="337"/>
        <v>45261</v>
      </c>
      <c r="CX441" s="75">
        <f t="shared" si="342"/>
        <v>103.2334567754626</v>
      </c>
      <c r="CY441" s="75">
        <f t="shared" si="343"/>
        <v>98.773988358777473</v>
      </c>
      <c r="CZ441" s="75">
        <f t="shared" si="344"/>
        <v>104.51482064335296</v>
      </c>
      <c r="DA441" s="72">
        <f>(CZ441/MAX($CZ$2:CZ441))-1</f>
        <v>-1.4710191632074654E-3</v>
      </c>
      <c r="DC441" s="3">
        <f t="shared" si="338"/>
        <v>45261</v>
      </c>
      <c r="DD441" s="2">
        <f t="shared" si="339"/>
        <v>-2.9266638585343516E-3</v>
      </c>
      <c r="DE441" s="2">
        <f t="shared" si="340"/>
        <v>-2.9068395203943921E-3</v>
      </c>
      <c r="DF441" s="2" t="e">
        <f>NA()</f>
        <v>#N/A</v>
      </c>
      <c r="DG441" s="2">
        <f t="shared" si="341"/>
        <v>-1.3462879092808987E-3</v>
      </c>
      <c r="DH441" s="69"/>
      <c r="DI441" s="3">
        <f t="shared" si="348"/>
        <v>45261</v>
      </c>
      <c r="DJ441" s="2">
        <f t="shared" si="349"/>
        <v>4.7543585026992602E-2</v>
      </c>
      <c r="DK441" s="2">
        <f t="shared" si="350"/>
        <v>4.7002481268773641E-2</v>
      </c>
      <c r="DL441" s="2" t="e">
        <f>NA()</f>
        <v>#N/A</v>
      </c>
      <c r="DM441" s="2">
        <f t="shared" si="351"/>
        <v>1.797967651747379E-2</v>
      </c>
      <c r="DO441" s="2">
        <f t="shared" si="345"/>
        <v>1.4382744610903895E-2</v>
      </c>
      <c r="DP441" s="72">
        <f t="shared" si="346"/>
        <v>-1.3462879092808987E-3</v>
      </c>
      <c r="DQ441" s="72">
        <v>1.0999999999999999E-2</v>
      </c>
      <c r="DR441" s="72">
        <f t="shared" si="347"/>
        <v>-1.0296481932149939E-3</v>
      </c>
      <c r="DS441" s="2" cm="1">
        <f t="array" ref="DS441">PRODUCT($DR$68:DR441+1)-1</f>
        <v>2.948193764838769E-2</v>
      </c>
      <c r="DT441" s="2" cm="1">
        <f t="array" ref="DT441">PRODUCT($DP$68:DP441+1)-1</f>
        <v>3.5096509957913025E-2</v>
      </c>
      <c r="DU441" s="72">
        <f>DS441-MAX($DS$68:DS441)</f>
        <v>-1.5049688870076849E-3</v>
      </c>
    </row>
    <row r="442" spans="78:125" x14ac:dyDescent="0.3">
      <c r="BZ442" s="2"/>
      <c r="CC442" s="3">
        <v>45264</v>
      </c>
      <c r="CD442" s="2">
        <v>-9.785404931140771E-4</v>
      </c>
      <c r="CE442" s="2">
        <v>-3.1288021863030702E-3</v>
      </c>
      <c r="CF442" s="2" t="e">
        <f>NA()</f>
        <v>#N/A</v>
      </c>
      <c r="CG442" s="2">
        <v>-1.1274499658622469E-3</v>
      </c>
      <c r="CH442" s="2">
        <v>-3.0762604977385699E-4</v>
      </c>
      <c r="CJ442" s="9">
        <f t="shared" si="332"/>
        <v>45264</v>
      </c>
      <c r="CK442" s="2">
        <f t="array" ref="CK442">PRODUCT(CD$2:CD442+1)-1</f>
        <v>0.15955789604471105</v>
      </c>
      <c r="CL442" s="2">
        <f t="array" ref="CL442">PRODUCT(CE$2:CE442+1)-1</f>
        <v>0.12836226873891698</v>
      </c>
      <c r="CM442" s="2"/>
      <c r="CN442" s="2">
        <f t="array" ref="CN442">PRODUCT(CG$2:CG442+1)-1</f>
        <v>3.4902718397464172E-2</v>
      </c>
      <c r="CO442" s="2">
        <f t="array" ref="CO442">PRODUCT(CH$2:CH442+1)-1</f>
        <v>-8.2003320504657751E-3</v>
      </c>
      <c r="CQ442" s="9">
        <f t="shared" si="333"/>
        <v>45264</v>
      </c>
      <c r="CR442" s="72">
        <f t="shared" si="334"/>
        <v>0.16775822809517682</v>
      </c>
      <c r="CS442" s="72">
        <f t="shared" si="335"/>
        <v>0.13656260078938276</v>
      </c>
      <c r="CT442" s="72"/>
      <c r="CU442" s="72">
        <f t="shared" si="336"/>
        <v>4.3103050447929947E-2</v>
      </c>
      <c r="CV442" s="72"/>
      <c r="CW442" s="3">
        <f t="shared" si="337"/>
        <v>45264</v>
      </c>
      <c r="CX442" s="75">
        <f t="shared" si="342"/>
        <v>103.11706621814527</v>
      </c>
      <c r="CY442" s="75">
        <f t="shared" si="343"/>
        <v>98.743602906918255</v>
      </c>
      <c r="CZ442" s="75">
        <f t="shared" si="344"/>
        <v>104.42911052713937</v>
      </c>
      <c r="DA442" s="72">
        <f>(CZ442/MAX($CZ$2:CZ442))-1</f>
        <v>-2.2898890083006274E-3</v>
      </c>
      <c r="DC442" s="3">
        <f t="shared" si="338"/>
        <v>45264</v>
      </c>
      <c r="DD442" s="2">
        <f t="shared" si="339"/>
        <v>-6.7091444334022011E-4</v>
      </c>
      <c r="DE442" s="2">
        <f t="shared" si="340"/>
        <v>-2.8211761365292132E-3</v>
      </c>
      <c r="DF442" s="2" t="e">
        <f>NA()</f>
        <v>#N/A</v>
      </c>
      <c r="DG442" s="2">
        <f t="shared" si="341"/>
        <v>-8.1982391608838995E-4</v>
      </c>
      <c r="DH442" s="69"/>
      <c r="DI442" s="3">
        <f t="shared" si="348"/>
        <v>45264</v>
      </c>
      <c r="DJ442" s="2">
        <f t="shared" si="349"/>
        <v>4.6830520080571376E-2</v>
      </c>
      <c r="DK442" s="2">
        <f t="shared" si="350"/>
        <v>4.7144799175206337E-2</v>
      </c>
      <c r="DL442" s="2" t="e">
        <f>NA()</f>
        <v>#N/A</v>
      </c>
      <c r="DM442" s="2">
        <f t="shared" si="351"/>
        <v>1.803844041992992E-2</v>
      </c>
      <c r="DO442" s="2">
        <f t="shared" si="345"/>
        <v>1.4376015633284748E-2</v>
      </c>
      <c r="DP442" s="72">
        <f t="shared" si="346"/>
        <v>-8.1982391608838995E-4</v>
      </c>
      <c r="DQ442" s="72">
        <v>1.0999999999999999E-2</v>
      </c>
      <c r="DR442" s="72">
        <f t="shared" si="347"/>
        <v>-6.2729919798450921E-4</v>
      </c>
      <c r="DS442" s="2" cm="1">
        <f t="array" ref="DS442">PRODUCT($DR$68:DR442+1)-1</f>
        <v>2.8836144454561285E-2</v>
      </c>
      <c r="DT442" s="2" cm="1">
        <f t="array" ref="DT442">PRODUCT($DP$68:DP442+1)-1</f>
        <v>3.4247913083589987E-2</v>
      </c>
      <c r="DU442" s="72">
        <f>DS442-MAX($DS$68:DS442)</f>
        <v>-2.1507620808340899E-3</v>
      </c>
    </row>
    <row r="443" spans="78:125" x14ac:dyDescent="0.3">
      <c r="BZ443" s="2"/>
      <c r="CC443" s="3">
        <v>45265</v>
      </c>
      <c r="CD443" s="2">
        <v>-6.2892842438427897E-3</v>
      </c>
      <c r="CE443" s="2">
        <v>-2.5331910853256799E-3</v>
      </c>
      <c r="CF443" s="2" t="e">
        <f>NA()</f>
        <v>#N/A</v>
      </c>
      <c r="CG443" s="2">
        <v>-5.3747114037233194E-3</v>
      </c>
      <c r="CH443" s="2">
        <v>-5.3297227436377437E-3</v>
      </c>
      <c r="CJ443" s="9">
        <f t="shared" si="332"/>
        <v>45265</v>
      </c>
      <c r="CK443" s="2">
        <f t="array" ref="CK443">PRODUCT(CD$2:CD443+1)-1</f>
        <v>0.15226510683929351</v>
      </c>
      <c r="CL443" s="2">
        <f t="array" ref="CL443">PRODUCT(CE$2:CE443+1)-1</f>
        <v>0.12550391149872975</v>
      </c>
      <c r="CM443" s="2"/>
      <c r="CN443" s="2">
        <f t="array" ref="CN443">PRODUCT(CG$2:CG443+1)-1</f>
        <v>2.9340414955149052E-2</v>
      </c>
      <c r="CO443" s="2">
        <f t="array" ref="CO443">PRODUCT(CH$2:CH443+1)-1</f>
        <v>-1.3486349297868738E-2</v>
      </c>
      <c r="CQ443" s="9">
        <f t="shared" si="333"/>
        <v>45265</v>
      </c>
      <c r="CR443" s="72">
        <f t="shared" si="334"/>
        <v>0.16575145613716225</v>
      </c>
      <c r="CS443" s="72">
        <f t="shared" si="335"/>
        <v>0.13899026079659849</v>
      </c>
      <c r="CT443" s="72"/>
      <c r="CU443" s="72">
        <f t="shared" si="336"/>
        <v>4.2826764253017791E-2</v>
      </c>
      <c r="CV443" s="72"/>
      <c r="CW443" s="3">
        <f t="shared" si="337"/>
        <v>45265</v>
      </c>
      <c r="CX443" s="75">
        <f t="shared" si="342"/>
        <v>102.56284174642411</v>
      </c>
      <c r="CY443" s="75">
        <f t="shared" si="343"/>
        <v>98.217326880716513</v>
      </c>
      <c r="CZ443" s="75">
        <f t="shared" si="344"/>
        <v>104.42438722750535</v>
      </c>
      <c r="DA443" s="72">
        <f>(CZ443/MAX($CZ$2:CZ443))-1</f>
        <v>-2.3350151592207435E-3</v>
      </c>
      <c r="DC443" s="3">
        <f t="shared" si="338"/>
        <v>45265</v>
      </c>
      <c r="DD443" s="2">
        <f t="shared" si="339"/>
        <v>-9.5956150020504605E-4</v>
      </c>
      <c r="DE443" s="2">
        <f t="shared" si="340"/>
        <v>2.7965316583120638E-3</v>
      </c>
      <c r="DF443" s="2" t="e">
        <f>NA()</f>
        <v>#N/A</v>
      </c>
      <c r="DG443" s="2">
        <f t="shared" si="341"/>
        <v>-4.4988660085575755E-5</v>
      </c>
      <c r="DH443" s="69"/>
      <c r="DI443" s="3">
        <f t="shared" si="348"/>
        <v>45265</v>
      </c>
      <c r="DJ443" s="2">
        <f t="shared" si="349"/>
        <v>3.8036858212127253E-2</v>
      </c>
      <c r="DK443" s="2">
        <f t="shared" si="350"/>
        <v>4.4373144534308517E-2</v>
      </c>
      <c r="DL443" s="2" t="e">
        <f>NA()</f>
        <v>#N/A</v>
      </c>
      <c r="DM443" s="2">
        <f t="shared" si="351"/>
        <v>1.595879045664798E-2</v>
      </c>
      <c r="DO443" s="2">
        <f t="shared" si="345"/>
        <v>1.4361144181833433E-2</v>
      </c>
      <c r="DP443" s="72">
        <f t="shared" si="346"/>
        <v>-4.4988660085575755E-5</v>
      </c>
      <c r="DQ443" s="72">
        <v>1.0999999999999999E-2</v>
      </c>
      <c r="DR443" s="72">
        <f t="shared" si="347"/>
        <v>-3.4459319861668182E-5</v>
      </c>
      <c r="DS443" s="2" cm="1">
        <f t="array" ref="DS443">PRODUCT($DR$68:DR443+1)-1</f>
        <v>2.8800691460774352E-2</v>
      </c>
      <c r="DT443" s="2" cm="1">
        <f t="array" ref="DT443">PRODUCT($DP$68:DP443+1)-1</f>
        <v>3.4201383655783957E-2</v>
      </c>
      <c r="DU443" s="72">
        <f>DS443-MAX($DS$68:DS443)</f>
        <v>-2.1862150746210229E-3</v>
      </c>
    </row>
    <row r="444" spans="78:125" x14ac:dyDescent="0.3">
      <c r="BZ444" s="2"/>
      <c r="CC444" s="3">
        <v>45266</v>
      </c>
      <c r="CD444" s="2">
        <v>4.3442176802770396E-3</v>
      </c>
      <c r="CE444" s="2">
        <v>1.2770096605461102E-3</v>
      </c>
      <c r="CF444" s="2" t="e">
        <f>NA()</f>
        <v>#N/A</v>
      </c>
      <c r="CG444" s="2">
        <v>2.9186955112241388E-3</v>
      </c>
      <c r="CH444" s="2">
        <v>3.631998713022444E-3</v>
      </c>
      <c r="CJ444" s="9">
        <f t="shared" si="332"/>
        <v>45266</v>
      </c>
      <c r="CK444" s="2">
        <f t="array" ref="CK444">PRODUCT(CD$2:CD444+1)-1</f>
        <v>0.15727079728879101</v>
      </c>
      <c r="CL444" s="2">
        <f t="array" ref="CL444">PRODUCT(CE$2:CE444+1)-1</f>
        <v>0.12694119086669597</v>
      </c>
      <c r="CM444" s="2"/>
      <c r="CN444" s="2">
        <f t="array" ref="CN444">PRODUCT(CG$2:CG444+1)-1</f>
        <v>3.2344746203800234E-2</v>
      </c>
      <c r="CO444" s="2">
        <f t="array" ref="CO444">PRODUCT(CH$2:CH444+1)-1</f>
        <v>-9.9033329881395016E-3</v>
      </c>
      <c r="CQ444" s="9">
        <f t="shared" si="333"/>
        <v>45266</v>
      </c>
      <c r="CR444" s="72">
        <f t="shared" si="334"/>
        <v>0.16717413027693051</v>
      </c>
      <c r="CS444" s="72">
        <f t="shared" si="335"/>
        <v>0.13684452385483548</v>
      </c>
      <c r="CT444" s="72"/>
      <c r="CU444" s="72">
        <f t="shared" si="336"/>
        <v>4.2248079191939736E-2</v>
      </c>
      <c r="CV444" s="72"/>
      <c r="CW444" s="3">
        <f t="shared" si="337"/>
        <v>45266</v>
      </c>
      <c r="CX444" s="75">
        <f t="shared" si="342"/>
        <v>102.8621914522478</v>
      </c>
      <c r="CY444" s="75">
        <f t="shared" si="343"/>
        <v>98.574052085543784</v>
      </c>
      <c r="CZ444" s="75">
        <f t="shared" si="344"/>
        <v>104.3501705326902</v>
      </c>
      <c r="DA444" s="72">
        <f>(CZ444/MAX($CZ$2:CZ444))-1</f>
        <v>-3.0440774738156318E-3</v>
      </c>
      <c r="DC444" s="3">
        <f t="shared" si="338"/>
        <v>45266</v>
      </c>
      <c r="DD444" s="2">
        <f t="shared" si="339"/>
        <v>7.1221896725459557E-4</v>
      </c>
      <c r="DE444" s="2">
        <f t="shared" si="340"/>
        <v>-2.3549890524763341E-3</v>
      </c>
      <c r="DF444" s="2" t="e">
        <f>NA()</f>
        <v>#N/A</v>
      </c>
      <c r="DG444" s="2">
        <f t="shared" si="341"/>
        <v>-7.1330320179830526E-4</v>
      </c>
      <c r="DH444" s="69"/>
      <c r="DI444" s="3">
        <f t="shared" si="348"/>
        <v>45266</v>
      </c>
      <c r="DJ444" s="2">
        <f t="shared" si="349"/>
        <v>3.7393228849470217E-2</v>
      </c>
      <c r="DK444" s="2">
        <f t="shared" si="350"/>
        <v>4.4490859172628905E-2</v>
      </c>
      <c r="DL444" s="2" t="e">
        <f>NA()</f>
        <v>#N/A</v>
      </c>
      <c r="DM444" s="2">
        <f t="shared" si="351"/>
        <v>1.5824419171617973E-2</v>
      </c>
      <c r="DO444" s="2">
        <f t="shared" si="345"/>
        <v>1.4433520131900884E-2</v>
      </c>
      <c r="DP444" s="72">
        <f t="shared" si="346"/>
        <v>-7.1330320179830526E-4</v>
      </c>
      <c r="DQ444" s="72">
        <v>1.0999999999999999E-2</v>
      </c>
      <c r="DR444" s="72">
        <f t="shared" si="347"/>
        <v>-5.4361896114582834E-4</v>
      </c>
      <c r="DS444" s="2" cm="1">
        <f t="array" ref="DS444">PRODUCT($DR$68:DR444+1)-1</f>
        <v>2.8241415897656275E-2</v>
      </c>
      <c r="DT444" s="2" cm="1">
        <f t="array" ref="DT444">PRODUCT($DP$68:DP444+1)-1</f>
        <v>3.346368449751802E-2</v>
      </c>
      <c r="DU444" s="72">
        <f>DS444-MAX($DS$68:DS444)</f>
        <v>-2.7454906377391008E-3</v>
      </c>
    </row>
    <row r="445" spans="78:125" x14ac:dyDescent="0.3">
      <c r="BZ445" s="2"/>
      <c r="CC445" s="3">
        <v>45267</v>
      </c>
      <c r="CD445" s="2">
        <v>4.3689825007464699E-4</v>
      </c>
      <c r="CE445" s="2">
        <v>1.3892826004351399E-3</v>
      </c>
      <c r="CF445" s="2" t="e">
        <f>NA()</f>
        <v>#N/A</v>
      </c>
      <c r="CG445" s="2">
        <v>1.1307353596433222E-3</v>
      </c>
      <c r="CH445" s="2">
        <v>1.4117850141177612E-3</v>
      </c>
      <c r="CJ445" s="9">
        <f t="shared" si="332"/>
        <v>45267</v>
      </c>
      <c r="CK445" s="2">
        <f t="array" ref="CK445">PRODUCT(CD$2:CD445+1)-1</f>
        <v>0.15777640687498895</v>
      </c>
      <c r="CL445" s="2">
        <f t="array" ref="CL445">PRODUCT(CE$2:CE445+1)-1</f>
        <v>0.12850683065488067</v>
      </c>
      <c r="CM445" s="2"/>
      <c r="CN445" s="2">
        <f t="array" ref="CN445">PRODUCT(CG$2:CG445+1)-1</f>
        <v>3.3512054911674749E-2</v>
      </c>
      <c r="CO445" s="2">
        <f t="array" ref="CO445">PRODUCT(CH$2:CH445+1)-1</f>
        <v>-8.5055293511242525E-3</v>
      </c>
      <c r="CQ445" s="9">
        <f t="shared" si="333"/>
        <v>45267</v>
      </c>
      <c r="CR445" s="72">
        <f t="shared" si="334"/>
        <v>0.1662819362261132</v>
      </c>
      <c r="CS445" s="72">
        <f t="shared" si="335"/>
        <v>0.13701236000600492</v>
      </c>
      <c r="CT445" s="72"/>
      <c r="CU445" s="72">
        <f t="shared" si="336"/>
        <v>4.2017584262799001E-2</v>
      </c>
      <c r="CV445" s="72"/>
      <c r="CW445" s="3">
        <f t="shared" si="337"/>
        <v>45267</v>
      </c>
      <c r="CX445" s="75">
        <f t="shared" si="342"/>
        <v>102.97850136929326</v>
      </c>
      <c r="CY445" s="75">
        <f t="shared" si="343"/>
        <v>98.713217455059024</v>
      </c>
      <c r="CZ445" s="75">
        <f t="shared" si="344"/>
        <v>104.32088429918322</v>
      </c>
      <c r="DA445" s="72">
        <f>(CZ445/MAX($CZ$2:CZ445))-1</f>
        <v>-3.3238765751896215E-3</v>
      </c>
      <c r="DC445" s="3">
        <f t="shared" si="338"/>
        <v>45267</v>
      </c>
      <c r="DD445" s="2">
        <f t="shared" si="339"/>
        <v>-9.7488676404311426E-4</v>
      </c>
      <c r="DE445" s="2">
        <f t="shared" si="340"/>
        <v>-2.2502413682621344E-5</v>
      </c>
      <c r="DF445" s="2" t="e">
        <f>NA()</f>
        <v>#N/A</v>
      </c>
      <c r="DG445" s="2">
        <f t="shared" si="341"/>
        <v>-2.8104965447443907E-4</v>
      </c>
      <c r="DH445" s="69"/>
      <c r="DI445" s="3">
        <f t="shared" si="348"/>
        <v>45267</v>
      </c>
      <c r="DJ445" s="2">
        <f t="shared" si="349"/>
        <v>3.7271847878281313E-2</v>
      </c>
      <c r="DK445" s="2">
        <f t="shared" si="350"/>
        <v>4.3253599308188E-2</v>
      </c>
      <c r="DL445" s="2" t="e">
        <f>NA()</f>
        <v>#N/A</v>
      </c>
      <c r="DM445" s="2">
        <f t="shared" si="351"/>
        <v>1.5790232826466685E-2</v>
      </c>
      <c r="DO445" s="2">
        <f t="shared" si="345"/>
        <v>1.4385499425087685E-2</v>
      </c>
      <c r="DP445" s="72">
        <f t="shared" si="346"/>
        <v>-2.8104965447443907E-4</v>
      </c>
      <c r="DQ445" s="72">
        <v>1.0999999999999999E-2</v>
      </c>
      <c r="DR445" s="72">
        <f t="shared" si="347"/>
        <v>-2.1490711638605381E-4</v>
      </c>
      <c r="DS445" s="2" cm="1">
        <f t="array" ref="DS445">PRODUCT($DR$68:DR445+1)-1</f>
        <v>2.802043950001698E-2</v>
      </c>
      <c r="DT445" s="2" cm="1">
        <f t="array" ref="DT445">PRODUCT($DP$68:DP445+1)-1</f>
        <v>3.3173229886078071E-2</v>
      </c>
      <c r="DU445" s="72">
        <f>DS445-MAX($DS$68:DS445)</f>
        <v>-2.9664670353783951E-3</v>
      </c>
    </row>
    <row r="446" spans="78:125" x14ac:dyDescent="0.3">
      <c r="BZ446" s="2"/>
      <c r="CC446" s="3">
        <v>45268</v>
      </c>
      <c r="CD446" s="2">
        <v>4.0827383806318904E-3</v>
      </c>
      <c r="CE446" s="2">
        <v>2.4215885461054102E-3</v>
      </c>
      <c r="CF446" s="2" t="e">
        <f>NA()</f>
        <v>#N/A</v>
      </c>
      <c r="CG446" s="2">
        <v>2.9486747453558951E-3</v>
      </c>
      <c r="CH446" s="2">
        <v>1.8161110598085006E-3</v>
      </c>
      <c r="CJ446" s="9">
        <f t="shared" si="332"/>
        <v>45268</v>
      </c>
      <c r="CK446" s="2">
        <f t="array" ref="CK446">PRODUCT(CD$2:CD446+1)-1</f>
        <v>0.16250330504752752</v>
      </c>
      <c r="CL446" s="2">
        <f t="array" ref="CL446">PRODUCT(CE$2:CE446+1)-1</f>
        <v>0.13123960987019623</v>
      </c>
      <c r="CM446" s="2"/>
      <c r="CN446" s="2">
        <f t="array" ref="CN446">PRODUCT(CG$2:CG446+1)-1</f>
        <v>3.6559545807013816E-2</v>
      </c>
      <c r="CO446" s="2">
        <f t="array" ref="CO446">PRODUCT(CH$2:CH446+1)-1</f>
        <v>-6.704865277239902E-3</v>
      </c>
      <c r="CQ446" s="9">
        <f t="shared" si="333"/>
        <v>45268</v>
      </c>
      <c r="CR446" s="72">
        <f t="shared" si="334"/>
        <v>0.16920817032476743</v>
      </c>
      <c r="CS446" s="72">
        <f t="shared" si="335"/>
        <v>0.13794447514743613</v>
      </c>
      <c r="CT446" s="72"/>
      <c r="CU446" s="72">
        <f t="shared" si="336"/>
        <v>4.3264411084253718E-2</v>
      </c>
      <c r="CV446" s="72"/>
      <c r="CW446" s="3">
        <f t="shared" si="337"/>
        <v>45268</v>
      </c>
      <c r="CX446" s="75">
        <f t="shared" si="342"/>
        <v>103.2821514755955</v>
      </c>
      <c r="CY446" s="75">
        <f t="shared" si="343"/>
        <v>98.892491621028441</v>
      </c>
      <c r="CZ446" s="75">
        <f t="shared" si="344"/>
        <v>104.43882015976391</v>
      </c>
      <c r="DA446" s="72">
        <f>(CZ446/MAX($CZ$2:CZ446))-1</f>
        <v>-2.1971236999051014E-3</v>
      </c>
      <c r="DC446" s="3">
        <f t="shared" si="338"/>
        <v>45268</v>
      </c>
      <c r="DD446" s="2">
        <f t="shared" si="339"/>
        <v>2.2666273208233898E-3</v>
      </c>
      <c r="DE446" s="2">
        <f t="shared" si="340"/>
        <v>6.0547748629690952E-4</v>
      </c>
      <c r="DF446" s="2" t="e">
        <f>NA()</f>
        <v>#N/A</v>
      </c>
      <c r="DG446" s="2">
        <f t="shared" si="341"/>
        <v>1.1325636855473945E-3</v>
      </c>
      <c r="DH446" s="69"/>
      <c r="DI446" s="3">
        <f t="shared" si="348"/>
        <v>45268</v>
      </c>
      <c r="DJ446" s="2">
        <f t="shared" si="349"/>
        <v>3.6904169328426113E-2</v>
      </c>
      <c r="DK446" s="2">
        <f t="shared" si="350"/>
        <v>4.0264433824254965E-2</v>
      </c>
      <c r="DL446" s="2" t="e">
        <f>NA()</f>
        <v>#N/A</v>
      </c>
      <c r="DM446" s="2">
        <f t="shared" si="351"/>
        <v>1.535539052083406E-2</v>
      </c>
      <c r="DO446" s="2">
        <f t="shared" si="345"/>
        <v>1.4515921406678397E-2</v>
      </c>
      <c r="DP446" s="72">
        <f t="shared" si="346"/>
        <v>1.1325636855473945E-3</v>
      </c>
      <c r="DQ446" s="72">
        <v>1.0999999999999999E-2</v>
      </c>
      <c r="DR446" s="72">
        <f t="shared" si="347"/>
        <v>8.5824386836991587E-4</v>
      </c>
      <c r="DS446" s="2" cm="1">
        <f t="array" ref="DS446">PRODUCT($DR$68:DR446+1)-1</f>
        <v>2.8902731738776888E-2</v>
      </c>
      <c r="DT446" s="2" cm="1">
        <f t="array" ref="DT446">PRODUCT($DP$68:DP446+1)-1</f>
        <v>3.4343364367126927E-2</v>
      </c>
      <c r="DU446" s="72">
        <f>DS446-MAX($DS$68:DS446)</f>
        <v>-2.0841747966184876E-3</v>
      </c>
    </row>
    <row r="447" spans="78:125" x14ac:dyDescent="0.3">
      <c r="BZ447" s="2"/>
      <c r="CC447" s="3">
        <v>45271</v>
      </c>
      <c r="CD447" s="2">
        <v>5.1155907986100198E-3</v>
      </c>
      <c r="CE447" s="2">
        <v>6.0916411841556196E-3</v>
      </c>
      <c r="CF447" s="2" t="e">
        <f>NA()</f>
        <v>#N/A</v>
      </c>
      <c r="CG447" s="2">
        <v>5.9572856139779454E-3</v>
      </c>
      <c r="CH447" s="2">
        <v>6.5384379032753515E-3</v>
      </c>
      <c r="CJ447" s="9">
        <f t="shared" si="332"/>
        <v>45271</v>
      </c>
      <c r="CK447" s="2">
        <f t="array" ref="CK447">PRODUCT(CD$2:CD447+1)-1</f>
        <v>0.16845019625818236</v>
      </c>
      <c r="CL447" s="2">
        <f t="array" ref="CL447">PRODUCT(CE$2:CE447+1)-1</f>
        <v>0.13813071566682966</v>
      </c>
      <c r="CM447" s="2"/>
      <c r="CN447" s="2">
        <f t="array" ref="CN447">PRODUCT(CG$2:CG447+1)-1</f>
        <v>4.2734627077281484E-2</v>
      </c>
      <c r="CO447" s="2">
        <f t="array" ref="CO447">PRODUCT(CH$2:CH447+1)-1</f>
        <v>-2.102667192296348E-4</v>
      </c>
      <c r="CQ447" s="9">
        <f t="shared" si="333"/>
        <v>45271</v>
      </c>
      <c r="CR447" s="72">
        <f t="shared" si="334"/>
        <v>0.168660462977412</v>
      </c>
      <c r="CS447" s="72">
        <f t="shared" si="335"/>
        <v>0.1383409823860593</v>
      </c>
      <c r="CT447" s="72"/>
      <c r="CU447" s="72">
        <f t="shared" si="336"/>
        <v>4.2944893796511119E-2</v>
      </c>
      <c r="CV447" s="72"/>
      <c r="CW447" s="3">
        <f t="shared" si="337"/>
        <v>45271</v>
      </c>
      <c r="CX447" s="75">
        <f t="shared" si="342"/>
        <v>103.89743275076177</v>
      </c>
      <c r="CY447" s="75">
        <f t="shared" si="343"/>
        <v>99.539094036592715</v>
      </c>
      <c r="CZ447" s="75">
        <f t="shared" si="344"/>
        <v>104.37851957198529</v>
      </c>
      <c r="DA447" s="72">
        <f>(CZ447/MAX($CZ$2:CZ447))-1</f>
        <v>-2.7732322755865679E-3</v>
      </c>
      <c r="DC447" s="3">
        <f t="shared" si="338"/>
        <v>45271</v>
      </c>
      <c r="DD447" s="2">
        <f t="shared" si="339"/>
        <v>-1.4228471046653316E-3</v>
      </c>
      <c r="DE447" s="2">
        <f t="shared" si="340"/>
        <v>-4.4679671911973182E-4</v>
      </c>
      <c r="DF447" s="2" t="e">
        <f>NA()</f>
        <v>#N/A</v>
      </c>
      <c r="DG447" s="2">
        <f t="shared" si="341"/>
        <v>-5.8115228929740605E-4</v>
      </c>
      <c r="DH447" s="69"/>
      <c r="DI447" s="3">
        <f t="shared" si="348"/>
        <v>45271</v>
      </c>
      <c r="DJ447" s="2">
        <f t="shared" si="349"/>
        <v>3.6441048523309122E-2</v>
      </c>
      <c r="DK447" s="2">
        <f t="shared" si="350"/>
        <v>3.9821201485657501E-2</v>
      </c>
      <c r="DL447" s="2" t="e">
        <f>NA()</f>
        <v>#N/A</v>
      </c>
      <c r="DM447" s="2">
        <f t="shared" si="351"/>
        <v>1.4776538110257151E-2</v>
      </c>
      <c r="DO447" s="2">
        <f t="shared" si="345"/>
        <v>1.4571459089535516E-2</v>
      </c>
      <c r="DP447" s="72">
        <f t="shared" si="346"/>
        <v>-5.8115228929740605E-4</v>
      </c>
      <c r="DQ447" s="72">
        <v>1.0999999999999999E-2</v>
      </c>
      <c r="DR447" s="72">
        <f t="shared" si="347"/>
        <v>-4.3871208387513932E-4</v>
      </c>
      <c r="DS447" s="2" cm="1">
        <f t="array" ref="DS447">PRODUCT($DR$68:DR447+1)-1</f>
        <v>2.8451339677231013E-2</v>
      </c>
      <c r="DT447" s="2" cm="1">
        <f t="array" ref="DT447">PRODUCT($DP$68:DP447+1)-1</f>
        <v>3.3742253353005403E-2</v>
      </c>
      <c r="DU447" s="72">
        <f>DS447-MAX($DS$68:DS447)</f>
        <v>-2.535566858164362E-3</v>
      </c>
    </row>
    <row r="448" spans="78:125" x14ac:dyDescent="0.3">
      <c r="BZ448" s="2"/>
      <c r="CC448" s="3">
        <v>45272</v>
      </c>
      <c r="CD448" s="2">
        <v>1.2449422382669901E-3</v>
      </c>
      <c r="CE448" s="2">
        <v>5.9463843543621194E-3</v>
      </c>
      <c r="CF448" s="2" t="e">
        <f>NA()</f>
        <v>#N/A</v>
      </c>
      <c r="CG448" s="2">
        <v>1.6389357805300644E-3</v>
      </c>
      <c r="CH448" s="2">
        <v>1.227151177698893E-3</v>
      </c>
      <c r="CJ448" s="9">
        <f t="shared" si="332"/>
        <v>45272</v>
      </c>
      <c r="CK448" s="2">
        <f t="array" ref="CK448">PRODUCT(CD$2:CD448+1)-1</f>
        <v>0.1699048492608155</v>
      </c>
      <c r="CL448" s="2">
        <f t="array" ref="CL448">PRODUCT(CE$2:CE448+1)-1</f>
        <v>0.14489847834768987</v>
      </c>
      <c r="CM448" s="2"/>
      <c r="CN448" s="2">
        <f t="array" ref="CN448">PRODUCT(CG$2:CG448+1)-1</f>
        <v>4.4443602167196117E-2</v>
      </c>
      <c r="CO448" s="2">
        <f t="array" ref="CO448">PRODUCT(CH$2:CH448+1)-1</f>
        <v>1.0166264294171334E-3</v>
      </c>
      <c r="CQ448" s="9">
        <f t="shared" si="333"/>
        <v>45272</v>
      </c>
      <c r="CR448" s="72">
        <f t="shared" si="334"/>
        <v>0.16888822283139837</v>
      </c>
      <c r="CS448" s="72">
        <f t="shared" si="335"/>
        <v>0.14388185191827274</v>
      </c>
      <c r="CT448" s="72"/>
      <c r="CU448" s="72">
        <f t="shared" si="336"/>
        <v>4.3426975737778983E-2</v>
      </c>
      <c r="CV448" s="72"/>
      <c r="CW448" s="3">
        <f t="shared" si="337"/>
        <v>45272</v>
      </c>
      <c r="CX448" s="75">
        <f t="shared" si="342"/>
        <v>104.0677139708022</v>
      </c>
      <c r="CY448" s="75">
        <f t="shared" si="343"/>
        <v>99.661243553066797</v>
      </c>
      <c r="CZ448" s="75">
        <f t="shared" si="344"/>
        <v>104.4214483590997</v>
      </c>
      <c r="DA448" s="72">
        <f>(CZ448/MAX($CZ$2:CZ448))-1</f>
        <v>-2.3630929500627618E-3</v>
      </c>
      <c r="DC448" s="3">
        <f t="shared" si="338"/>
        <v>45272</v>
      </c>
      <c r="DD448" s="2">
        <f t="shared" si="339"/>
        <v>1.7791060568097053E-5</v>
      </c>
      <c r="DE448" s="2">
        <f t="shared" si="340"/>
        <v>4.7192331766632263E-3</v>
      </c>
      <c r="DF448" s="2" t="e">
        <f>NA()</f>
        <v>#N/A</v>
      </c>
      <c r="DG448" s="2">
        <f t="shared" si="341"/>
        <v>4.1178460283117137E-4</v>
      </c>
      <c r="DH448" s="69"/>
      <c r="DI448" s="3">
        <f t="shared" si="348"/>
        <v>45272</v>
      </c>
      <c r="DJ448" s="2">
        <f t="shared" si="349"/>
        <v>3.5529909163373313E-2</v>
      </c>
      <c r="DK448" s="2">
        <f t="shared" si="350"/>
        <v>4.1724256178905829E-2</v>
      </c>
      <c r="DL448" s="2" t="e">
        <f>NA()</f>
        <v>#N/A</v>
      </c>
      <c r="DM448" s="2">
        <f t="shared" si="351"/>
        <v>1.4319396533489572E-2</v>
      </c>
      <c r="DO448" s="2">
        <f t="shared" si="345"/>
        <v>1.4574805348979583E-2</v>
      </c>
      <c r="DP448" s="72">
        <f t="shared" si="346"/>
        <v>4.1178460283117137E-4</v>
      </c>
      <c r="DQ448" s="72">
        <v>1.0999999999999999E-2</v>
      </c>
      <c r="DR448" s="72">
        <f t="shared" si="347"/>
        <v>3.1078498289927525E-4</v>
      </c>
      <c r="DS448" s="2" cm="1">
        <f t="array" ref="DS448">PRODUCT($DR$68:DR448+1)-1</f>
        <v>2.8770966909245521E-2</v>
      </c>
      <c r="DT448" s="2" cm="1">
        <f t="array" ref="DT448">PRODUCT($DP$68:DP448+1)-1</f>
        <v>3.4167932496232067E-2</v>
      </c>
      <c r="DU448" s="72">
        <f>DS448-MAX($DS$68:DS448)</f>
        <v>-2.2159396261498543E-3</v>
      </c>
    </row>
    <row r="449" spans="78:125" x14ac:dyDescent="0.3">
      <c r="BZ449" s="2"/>
      <c r="CC449" s="3">
        <v>45273</v>
      </c>
      <c r="CD449" s="2">
        <v>6.21553973156686E-3</v>
      </c>
      <c r="CE449" s="2">
        <v>4.5526730435796496E-3</v>
      </c>
      <c r="CF449" s="2" t="e">
        <f>NA()</f>
        <v>#N/A</v>
      </c>
      <c r="CG449" s="2">
        <v>9.2921235787033936E-3</v>
      </c>
      <c r="CH449" s="2">
        <v>1.082350071648519E-2</v>
      </c>
      <c r="CJ449" s="9">
        <f t="shared" si="332"/>
        <v>45273</v>
      </c>
      <c r="CK449" s="2">
        <f t="array" ref="CK449">PRODUCT(CD$2:CD449+1)-1</f>
        <v>0.17717643933354887</v>
      </c>
      <c r="CL449" s="2">
        <f t="array" ref="CL449">PRODUCT(CE$2:CE449+1)-1</f>
        <v>0.15011082678769871</v>
      </c>
      <c r="CM449" s="2"/>
      <c r="CN449" s="2">
        <f t="array" ref="CN449">PRODUCT(CG$2:CG449+1)-1</f>
        <v>5.4148701189519866E-2</v>
      </c>
      <c r="CO449" s="2">
        <f t="array" ref="CO449">PRODUCT(CH$2:CH449+1)-1</f>
        <v>1.1851130602789528E-2</v>
      </c>
      <c r="CQ449" s="9">
        <f t="shared" si="333"/>
        <v>45273</v>
      </c>
      <c r="CR449" s="72">
        <f t="shared" si="334"/>
        <v>0.16532530873075935</v>
      </c>
      <c r="CS449" s="72">
        <f t="shared" si="335"/>
        <v>0.13825969618490919</v>
      </c>
      <c r="CT449" s="72"/>
      <c r="CU449" s="72">
        <f t="shared" si="336"/>
        <v>4.2297570586730338E-2</v>
      </c>
      <c r="CV449" s="72"/>
      <c r="CW449" s="3">
        <f t="shared" si="337"/>
        <v>45273</v>
      </c>
      <c r="CX449" s="75">
        <f t="shared" si="342"/>
        <v>105.03472402957205</v>
      </c>
      <c r="CY449" s="75">
        <f t="shared" si="343"/>
        <v>100.73992709406922</v>
      </c>
      <c r="CZ449" s="75">
        <f t="shared" si="344"/>
        <v>104.2632519790216</v>
      </c>
      <c r="DA449" s="72">
        <f>(CZ449/MAX($CZ$2:CZ449))-1</f>
        <v>-3.8744926654245004E-3</v>
      </c>
      <c r="DC449" s="3">
        <f t="shared" si="338"/>
        <v>45273</v>
      </c>
      <c r="DD449" s="2">
        <f t="shared" si="339"/>
        <v>-4.6079609849183304E-3</v>
      </c>
      <c r="DE449" s="2">
        <f t="shared" si="340"/>
        <v>-6.2708276729055408E-3</v>
      </c>
      <c r="DF449" s="2" t="e">
        <f>NA()</f>
        <v>#N/A</v>
      </c>
      <c r="DG449" s="2">
        <f t="shared" si="341"/>
        <v>-1.5313771377817968E-3</v>
      </c>
      <c r="DH449" s="69"/>
      <c r="DI449" s="3">
        <f t="shared" si="348"/>
        <v>45273</v>
      </c>
      <c r="DJ449" s="2">
        <f t="shared" si="349"/>
        <v>3.6086449252409114E-2</v>
      </c>
      <c r="DK449" s="2">
        <f t="shared" si="350"/>
        <v>4.5369993944408708E-2</v>
      </c>
      <c r="DL449" s="2" t="e">
        <f>NA()</f>
        <v>#N/A</v>
      </c>
      <c r="DM449" s="2">
        <f t="shared" si="351"/>
        <v>1.4668086350364345E-2</v>
      </c>
      <c r="DO449" s="2">
        <f t="shared" si="345"/>
        <v>1.4874561679161433E-2</v>
      </c>
      <c r="DP449" s="72">
        <f t="shared" si="346"/>
        <v>-1.5313771377817968E-3</v>
      </c>
      <c r="DQ449" s="72">
        <v>1.0999999999999999E-2</v>
      </c>
      <c r="DR449" s="72">
        <f t="shared" si="347"/>
        <v>-1.1324803297699207E-3</v>
      </c>
      <c r="DS449" s="2" cm="1">
        <f t="array" ref="DS449">PRODUCT($DR$68:DR449+1)-1</f>
        <v>2.7605904025382433E-2</v>
      </c>
      <c r="DT449" s="2" cm="1">
        <f t="array" ref="DT449">PRODUCT($DP$68:DP449+1)-1</f>
        <v>3.2584231367780214E-2</v>
      </c>
      <c r="DU449" s="72">
        <f>DS449-MAX($DS$68:DS449)</f>
        <v>-3.3810025100129426E-3</v>
      </c>
    </row>
    <row r="450" spans="78:125" x14ac:dyDescent="0.3">
      <c r="BZ450" s="2"/>
      <c r="CC450" s="3">
        <v>45274</v>
      </c>
      <c r="CD450" s="2">
        <v>1.80019978346313E-3</v>
      </c>
      <c r="CE450" s="2">
        <v>-1.12300172298918E-3</v>
      </c>
      <c r="CF450" s="2" t="e">
        <f>NA()</f>
        <v>#N/A</v>
      </c>
      <c r="CG450" s="2">
        <v>8.3751597086717984E-3</v>
      </c>
      <c r="CH450" s="2">
        <v>1.2306207395789359E-2</v>
      </c>
      <c r="CJ450" s="9">
        <f t="shared" ref="CJ450:CJ513" si="352">CC450</f>
        <v>45274</v>
      </c>
      <c r="CK450" s="2">
        <f t="array" ref="CK450">PRODUCT(CD$2:CD450+1)-1</f>
        <v>0.179295592104735</v>
      </c>
      <c r="CL450" s="2">
        <f t="array" ref="CL450">PRODUCT(CE$2:CE450+1)-1</f>
        <v>0.14881925034758758</v>
      </c>
      <c r="CM450" s="2"/>
      <c r="CN450" s="2">
        <f t="array" ref="CN450">PRODUCT(CG$2:CG450+1)-1</f>
        <v>6.2977364918671119E-2</v>
      </c>
      <c r="CO450" s="2">
        <f t="array" ref="CO450">PRODUCT(CH$2:CH450+1)-1</f>
        <v>2.4303180469651409E-2</v>
      </c>
      <c r="CQ450" s="9">
        <f t="shared" ref="CQ450:CQ513" si="353">CJ450</f>
        <v>45274</v>
      </c>
      <c r="CR450" s="72">
        <f t="shared" ref="CR450:CR513" si="354">CK450-$CO450</f>
        <v>0.15499241163508359</v>
      </c>
      <c r="CS450" s="72">
        <f t="shared" ref="CS450:CS513" si="355">CL450-$CO450</f>
        <v>0.12451606987793618</v>
      </c>
      <c r="CT450" s="72"/>
      <c r="CU450" s="72">
        <f t="shared" ref="CU450:CU513" si="356">CN450-$CO450</f>
        <v>3.8674184449019711E-2</v>
      </c>
      <c r="CV450" s="72"/>
      <c r="CW450" s="3">
        <f t="shared" ref="CW450:CW513" si="357">CQ450</f>
        <v>45274</v>
      </c>
      <c r="CX450" s="75">
        <f t="shared" si="342"/>
        <v>105.91440661827599</v>
      </c>
      <c r="CY450" s="75">
        <f t="shared" si="343"/>
        <v>101.97965352992553</v>
      </c>
      <c r="CZ450" s="75">
        <f t="shared" si="344"/>
        <v>103.85837071626824</v>
      </c>
      <c r="DA450" s="72">
        <f>(CZ450/MAX($CZ$2:CZ450))-1</f>
        <v>-7.7427064954670444E-3</v>
      </c>
      <c r="DC450" s="3">
        <f t="shared" ref="DC450:DC513" si="358">CC450</f>
        <v>45274</v>
      </c>
      <c r="DD450" s="2">
        <f t="shared" ref="DD450:DD513" si="359">CD450-$CH450</f>
        <v>-1.0506007612326229E-2</v>
      </c>
      <c r="DE450" s="2">
        <f t="shared" ref="DE450:DE513" si="360">CE450-$CH450</f>
        <v>-1.342920911877854E-2</v>
      </c>
      <c r="DF450" s="2" t="e">
        <f>NA()</f>
        <v>#N/A</v>
      </c>
      <c r="DG450" s="2">
        <f t="shared" ref="DG450:DG513" si="361">CG450-$CH450</f>
        <v>-3.9310476871175608E-3</v>
      </c>
      <c r="DH450" s="69"/>
      <c r="DI450" s="3">
        <f t="shared" si="348"/>
        <v>45274</v>
      </c>
      <c r="DJ450" s="2">
        <f t="shared" si="349"/>
        <v>4.1934944162973303E-2</v>
      </c>
      <c r="DK450" s="2">
        <f t="shared" si="350"/>
        <v>5.8405412195822522E-2</v>
      </c>
      <c r="DL450" s="2" t="e">
        <f>NA()</f>
        <v>#N/A</v>
      </c>
      <c r="DM450" s="2">
        <f t="shared" si="351"/>
        <v>1.8136893653574588E-2</v>
      </c>
      <c r="DO450" s="2">
        <f t="shared" si="345"/>
        <v>1.6686745540750059E-2</v>
      </c>
      <c r="DP450" s="72">
        <f t="shared" si="346"/>
        <v>-3.9310476871175608E-3</v>
      </c>
      <c r="DQ450" s="72">
        <v>1.0999999999999999E-2</v>
      </c>
      <c r="DR450" s="72">
        <f t="shared" si="347"/>
        <v>-2.5913695665038283E-3</v>
      </c>
      <c r="DS450" s="2" cm="1">
        <f t="array" ref="DS450">PRODUCT($DR$68:DR450+1)-1</f>
        <v>2.4942997359331365E-2</v>
      </c>
      <c r="DT450" s="2" cm="1">
        <f t="array" ref="DT450">PRODUCT($DP$68:DP450+1)-1</f>
        <v>2.8525093513307898E-2</v>
      </c>
      <c r="DU450" s="72">
        <f>DS450-MAX($DS$68:DS450)</f>
        <v>-6.0439091760640107E-3</v>
      </c>
    </row>
    <row r="451" spans="78:125" x14ac:dyDescent="0.3">
      <c r="BZ451" s="2"/>
      <c r="CC451" s="3">
        <v>45275</v>
      </c>
      <c r="CD451" s="2">
        <v>3.3813179994846003E-5</v>
      </c>
      <c r="CE451" s="2">
        <v>-8.0567876120685199E-4</v>
      </c>
      <c r="CF451" s="2" t="e">
        <f>NA()</f>
        <v>#N/A</v>
      </c>
      <c r="CG451" s="2">
        <v>-3.9780421125801106E-4</v>
      </c>
      <c r="CH451" s="2">
        <v>-1.6506763601692453E-3</v>
      </c>
      <c r="CJ451" s="9">
        <f t="shared" si="352"/>
        <v>45275</v>
      </c>
      <c r="CK451" s="2">
        <f t="array" ref="CK451">PRODUCT(CD$2:CD451+1)-1</f>
        <v>0.1793354678388579</v>
      </c>
      <c r="CL451" s="2">
        <f t="array" ref="CL451">PRODUCT(CE$2:CE451+1)-1</f>
        <v>0.14789367107711704</v>
      </c>
      <c r="CM451" s="2"/>
      <c r="CN451" s="2">
        <f t="array" ref="CN451">PRODUCT(CG$2:CG451+1)-1</f>
        <v>6.2554508046434476E-2</v>
      </c>
      <c r="CO451" s="2">
        <f t="array" ref="CO451">PRODUCT(CH$2:CH451+1)-1</f>
        <v>2.2612387424004066E-2</v>
      </c>
      <c r="CQ451" s="9">
        <f t="shared" si="353"/>
        <v>45275</v>
      </c>
      <c r="CR451" s="72">
        <f t="shared" si="354"/>
        <v>0.15672308041485383</v>
      </c>
      <c r="CS451" s="72">
        <f t="shared" si="355"/>
        <v>0.12528128365311297</v>
      </c>
      <c r="CT451" s="72"/>
      <c r="CU451" s="72">
        <f t="shared" si="356"/>
        <v>3.994212062243041E-2</v>
      </c>
      <c r="CV451" s="72"/>
      <c r="CW451" s="3">
        <f t="shared" si="357"/>
        <v>45275</v>
      </c>
      <c r="CX451" s="75">
        <f t="shared" ref="CX451:CX514" si="362">(CG451+1)*CX450</f>
        <v>105.87227342129034</v>
      </c>
      <c r="CY451" s="75">
        <f t="shared" ref="CY451:CY514" si="363">(CH451+1)*CY450</f>
        <v>101.81131812662542</v>
      </c>
      <c r="CZ451" s="75">
        <f t="shared" ref="CZ451:CZ514" si="364">(CX451/$CX$2)/(CY451/$CY$2)*100</f>
        <v>103.9887071195898</v>
      </c>
      <c r="DA451" s="72">
        <f>(CZ451/MAX($CZ$2:CZ451))-1</f>
        <v>-6.4974795011183417E-3</v>
      </c>
      <c r="DC451" s="3">
        <f t="shared" si="358"/>
        <v>45275</v>
      </c>
      <c r="DD451" s="2">
        <f t="shared" si="359"/>
        <v>1.6844895401640914E-3</v>
      </c>
      <c r="DE451" s="2">
        <f t="shared" si="360"/>
        <v>8.4499759896239336E-4</v>
      </c>
      <c r="DF451" s="2" t="e">
        <f>NA()</f>
        <v>#N/A</v>
      </c>
      <c r="DG451" s="2">
        <f t="shared" si="361"/>
        <v>1.2528721489112344E-3</v>
      </c>
      <c r="DH451" s="69"/>
      <c r="DI451" s="3">
        <f t="shared" si="348"/>
        <v>45275</v>
      </c>
      <c r="DJ451" s="2">
        <f t="shared" si="349"/>
        <v>4.2604518728260418E-2</v>
      </c>
      <c r="DK451" s="2">
        <f t="shared" si="350"/>
        <v>5.7337455828733834E-2</v>
      </c>
      <c r="DL451" s="2" t="e">
        <f>NA()</f>
        <v>#N/A</v>
      </c>
      <c r="DM451" s="2">
        <f t="shared" si="351"/>
        <v>1.8271150825035141E-2</v>
      </c>
      <c r="DO451" s="2">
        <f t="shared" si="345"/>
        <v>1.6782147666406146E-2</v>
      </c>
      <c r="DP451" s="72">
        <f t="shared" si="346"/>
        <v>1.2528721489112344E-3</v>
      </c>
      <c r="DQ451" s="72">
        <v>1.0999999999999999E-2</v>
      </c>
      <c r="DR451" s="72">
        <f t="shared" si="347"/>
        <v>8.212055996629703E-4</v>
      </c>
      <c r="DS451" s="2" cm="1">
        <f t="array" ref="DS451">PRODUCT($DR$68:DR451+1)-1</f>
        <v>2.5784686288098158E-2</v>
      </c>
      <c r="DT451" s="2" cm="1">
        <f t="array" ref="DT451">PRODUCT($DP$68:DP451+1)-1</f>
        <v>2.9813703957427107E-2</v>
      </c>
      <c r="DU451" s="72">
        <f>DS451-MAX($DS$68:DS451)</f>
        <v>-5.2022202472972179E-3</v>
      </c>
    </row>
    <row r="452" spans="78:125" x14ac:dyDescent="0.3">
      <c r="BZ452" s="2"/>
      <c r="CC452" s="3">
        <v>45278</v>
      </c>
      <c r="CD452" s="2">
        <v>1.13333002159166E-3</v>
      </c>
      <c r="CE452" s="2">
        <v>2.6654716487195502E-4</v>
      </c>
      <c r="CF452" s="2" t="e">
        <f>NA()</f>
        <v>#N/A</v>
      </c>
      <c r="CG452" s="2">
        <v>-3.6311057204459348E-4</v>
      </c>
      <c r="CH452" s="2">
        <v>-1.1997636286582569E-3</v>
      </c>
      <c r="CJ452" s="9">
        <f t="shared" si="352"/>
        <v>45278</v>
      </c>
      <c r="CK452" s="2">
        <f t="array" ref="CK452">PRODUCT(CD$2:CD452+1)-1</f>
        <v>0.18067204413008753</v>
      </c>
      <c r="CL452" s="2">
        <f t="array" ref="CL452">PRODUCT(CE$2:CE452+1)-1</f>
        <v>0.14819963888071719</v>
      </c>
      <c r="CM452" s="2"/>
      <c r="CN452" s="2">
        <f t="array" ref="CN452">PRODUCT(CG$2:CG452+1)-1</f>
        <v>6.2168683271189185E-2</v>
      </c>
      <c r="CO452" s="2">
        <f t="array" ref="CO452">PRODUCT(CH$2:CH452+1)-1</f>
        <v>2.1385494275357297E-2</v>
      </c>
      <c r="CQ452" s="9">
        <f t="shared" si="353"/>
        <v>45278</v>
      </c>
      <c r="CR452" s="72">
        <f t="shared" si="354"/>
        <v>0.15928654985473023</v>
      </c>
      <c r="CS452" s="72">
        <f t="shared" si="355"/>
        <v>0.12681414460535989</v>
      </c>
      <c r="CT452" s="72"/>
      <c r="CU452" s="72">
        <f t="shared" si="356"/>
        <v>4.0783188995831887E-2</v>
      </c>
      <c r="CV452" s="72"/>
      <c r="CW452" s="3">
        <f t="shared" si="357"/>
        <v>45278</v>
      </c>
      <c r="CX452" s="75">
        <f t="shared" si="362"/>
        <v>105.83383007952467</v>
      </c>
      <c r="CY452" s="75">
        <f t="shared" si="363"/>
        <v>101.68916861015134</v>
      </c>
      <c r="CZ452" s="75">
        <f t="shared" si="364"/>
        <v>104.07581409703806</v>
      </c>
      <c r="DA452" s="72">
        <f>(CZ452/MAX($CZ$2:CZ452))-1</f>
        <v>-5.6652641188426056E-3</v>
      </c>
      <c r="DC452" s="3">
        <f t="shared" si="358"/>
        <v>45278</v>
      </c>
      <c r="DD452" s="2">
        <f t="shared" si="359"/>
        <v>2.3330936502499169E-3</v>
      </c>
      <c r="DE452" s="2">
        <f t="shared" si="360"/>
        <v>1.466310793530212E-3</v>
      </c>
      <c r="DF452" s="2" t="e">
        <f>NA()</f>
        <v>#N/A</v>
      </c>
      <c r="DG452" s="2">
        <f t="shared" si="361"/>
        <v>8.3665305661366344E-4</v>
      </c>
      <c r="DH452" s="69"/>
      <c r="DI452" s="3">
        <f t="shared" si="348"/>
        <v>45278</v>
      </c>
      <c r="DJ452" s="2">
        <f t="shared" si="349"/>
        <v>4.3659712616287566E-2</v>
      </c>
      <c r="DK452" s="2">
        <f t="shared" si="350"/>
        <v>5.6074654116363677E-2</v>
      </c>
      <c r="DL452" s="2" t="e">
        <f>NA()</f>
        <v>#N/A</v>
      </c>
      <c r="DM452" s="2">
        <f t="shared" si="351"/>
        <v>1.7859019410542153E-2</v>
      </c>
      <c r="DO452" s="2">
        <f t="shared" ref="DO452:DO515" si="365">_xlfn.STDEV.P(DG386:DG452)*SQRT(252)</f>
        <v>1.6823019626845289E-2</v>
      </c>
      <c r="DP452" s="72">
        <f t="shared" ref="DP452:DP515" si="366">DG452</f>
        <v>8.3665305661366344E-4</v>
      </c>
      <c r="DQ452" s="72">
        <v>1.0999999999999999E-2</v>
      </c>
      <c r="DR452" s="72">
        <f t="shared" si="347"/>
        <v>5.4705896009681532E-4</v>
      </c>
      <c r="DS452" s="2" cm="1">
        <f t="array" ref="DS452">PRODUCT($DR$68:DR452+1)-1</f>
        <v>2.6345850991862152E-2</v>
      </c>
      <c r="DT452" s="2" cm="1">
        <f t="array" ref="DT452">PRODUCT($DP$68:DP452+1)-1</f>
        <v>3.0675300740585776E-2</v>
      </c>
      <c r="DU452" s="72">
        <f>DS452-MAX($DS$68:DS452)</f>
        <v>-4.6410555435332235E-3</v>
      </c>
    </row>
    <row r="453" spans="78:125" x14ac:dyDescent="0.3">
      <c r="BZ453" s="2"/>
      <c r="CC453" s="3">
        <v>45279</v>
      </c>
      <c r="CD453" s="2">
        <v>4.8329456340976398E-3</v>
      </c>
      <c r="CE453" s="2">
        <v>3.0330179416015999E-3</v>
      </c>
      <c r="CF453" s="2" t="e">
        <f>NA()</f>
        <v>#N/A</v>
      </c>
      <c r="CG453" s="2">
        <v>5.6164853384158856E-3</v>
      </c>
      <c r="CH453" s="2">
        <v>5.9104056606029687E-3</v>
      </c>
      <c r="CJ453" s="9">
        <f t="shared" si="352"/>
        <v>45279</v>
      </c>
      <c r="CK453" s="2">
        <f t="array" ref="CK453">PRODUCT(CD$2:CD453+1)-1</f>
        <v>0.18637816793106721</v>
      </c>
      <c r="CL453" s="2">
        <f t="array" ref="CL453">PRODUCT(CE$2:CE453+1)-1</f>
        <v>0.15168214898598298</v>
      </c>
      <c r="CM453" s="2"/>
      <c r="CN453" s="2">
        <f t="array" ref="CN453">PRODUCT(CG$2:CG453+1)-1</f>
        <v>6.8134338107706416E-2</v>
      </c>
      <c r="CO453" s="2">
        <f t="array" ref="CO453">PRODUCT(CH$2:CH453+1)-1</f>
        <v>2.7422296882380071E-2</v>
      </c>
      <c r="CQ453" s="9">
        <f t="shared" si="353"/>
        <v>45279</v>
      </c>
      <c r="CR453" s="72">
        <f t="shared" si="354"/>
        <v>0.15895587104868714</v>
      </c>
      <c r="CS453" s="72">
        <f t="shared" si="355"/>
        <v>0.12425985210360291</v>
      </c>
      <c r="CT453" s="72"/>
      <c r="CU453" s="72">
        <f t="shared" si="356"/>
        <v>4.0712041225326345E-2</v>
      </c>
      <c r="CV453" s="72"/>
      <c r="CW453" s="3">
        <f t="shared" si="357"/>
        <v>45279</v>
      </c>
      <c r="CX453" s="75">
        <f t="shared" si="362"/>
        <v>106.42824423447473</v>
      </c>
      <c r="CY453" s="75">
        <f t="shared" si="363"/>
        <v>102.29019284792679</v>
      </c>
      <c r="CZ453" s="75">
        <f t="shared" si="364"/>
        <v>104.04540383719865</v>
      </c>
      <c r="DA453" s="72">
        <f>(CZ453/MAX($CZ$2:CZ453))-1</f>
        <v>-5.9558021074026524E-3</v>
      </c>
      <c r="DC453" s="3">
        <f t="shared" si="358"/>
        <v>45279</v>
      </c>
      <c r="DD453" s="2">
        <f t="shared" si="359"/>
        <v>-1.0774600265053289E-3</v>
      </c>
      <c r="DE453" s="2">
        <f t="shared" si="360"/>
        <v>-2.8773877190013688E-3</v>
      </c>
      <c r="DF453" s="2" t="e">
        <f>NA()</f>
        <v>#N/A</v>
      </c>
      <c r="DG453" s="2">
        <f t="shared" si="361"/>
        <v>-2.9392032218708303E-4</v>
      </c>
      <c r="DH453" s="69"/>
      <c r="DI453" s="3">
        <f t="shared" si="348"/>
        <v>45279</v>
      </c>
      <c r="DJ453" s="2">
        <f t="shared" si="349"/>
        <v>4.2816829397947377E-2</v>
      </c>
      <c r="DK453" s="2">
        <f t="shared" si="350"/>
        <v>5.635729919041934E-2</v>
      </c>
      <c r="DL453" s="2" t="e">
        <f>NA()</f>
        <v>#N/A</v>
      </c>
      <c r="DM453" s="2">
        <f t="shared" si="351"/>
        <v>1.776843217582064E-2</v>
      </c>
      <c r="DO453" s="2">
        <f t="shared" si="365"/>
        <v>1.68251627043065E-2</v>
      </c>
      <c r="DP453" s="72">
        <f t="shared" si="366"/>
        <v>-2.9392032218708303E-4</v>
      </c>
      <c r="DQ453" s="72">
        <v>1.0999999999999999E-2</v>
      </c>
      <c r="DR453" s="72">
        <f t="shared" ref="DR453:DR516" si="367">DQ453/DO453*DP453</f>
        <v>-1.9216001657032273E-4</v>
      </c>
      <c r="DS453" s="2" cm="1">
        <f t="array" ref="DS453">PRODUCT($DR$68:DR453+1)-1</f>
        <v>2.6148628356128745E-2</v>
      </c>
      <c r="DT453" s="2" cm="1">
        <f t="array" ref="DT453">PRODUCT($DP$68:DP453+1)-1</f>
        <v>3.0372364324121826E-2</v>
      </c>
      <c r="DU453" s="72">
        <f>DS453-MAX($DS$68:DS453)</f>
        <v>-4.8382781792666307E-3</v>
      </c>
    </row>
    <row r="454" spans="78:125" x14ac:dyDescent="0.3">
      <c r="BZ454" s="2"/>
      <c r="CC454" s="3">
        <v>45280</v>
      </c>
      <c r="CD454" s="2">
        <v>-5.9473260424176598E-3</v>
      </c>
      <c r="CE454" s="2">
        <v>-6.7896138822897099E-3</v>
      </c>
      <c r="CF454" s="2" t="e">
        <f>NA()</f>
        <v>#N/A</v>
      </c>
      <c r="CG454" s="2">
        <v>-7.8231013031293296E-3</v>
      </c>
      <c r="CH454" s="2">
        <v>-9.256123715994935E-3</v>
      </c>
      <c r="CJ454" s="9">
        <f t="shared" si="352"/>
        <v>45280</v>
      </c>
      <c r="CK454" s="2">
        <f t="array" ref="CK454">PRODUCT(CD$2:CD454+1)-1</f>
        <v>0.17932239015677509</v>
      </c>
      <c r="CL454" s="2">
        <f t="array" ref="CL454">PRODUCT(CE$2:CE454+1)-1</f>
        <v>0.1438626718792424</v>
      </c>
      <c r="CM454" s="2"/>
      <c r="CN454" s="2">
        <f t="array" ref="CN454">PRODUCT(CG$2:CG454+1)-1</f>
        <v>5.977821497533875E-2</v>
      </c>
      <c r="CO454" s="2">
        <f t="array" ref="CO454">PRODUCT(CH$2:CH454+1)-1</f>
        <v>1.7912348993865068E-2</v>
      </c>
      <c r="CQ454" s="9">
        <f t="shared" si="353"/>
        <v>45280</v>
      </c>
      <c r="CR454" s="72">
        <f t="shared" si="354"/>
        <v>0.16141004116291002</v>
      </c>
      <c r="CS454" s="72">
        <f t="shared" si="355"/>
        <v>0.12595032288537733</v>
      </c>
      <c r="CT454" s="72"/>
      <c r="CU454" s="72">
        <f t="shared" si="356"/>
        <v>4.1865865981473682E-2</v>
      </c>
      <c r="CV454" s="72"/>
      <c r="CW454" s="3">
        <f t="shared" si="357"/>
        <v>45280</v>
      </c>
      <c r="CX454" s="75">
        <f t="shared" si="362"/>
        <v>105.59564529831424</v>
      </c>
      <c r="CY454" s="75">
        <f t="shared" si="363"/>
        <v>101.3433821679934</v>
      </c>
      <c r="CZ454" s="75">
        <f t="shared" si="364"/>
        <v>104.19589620886347</v>
      </c>
      <c r="DA454" s="72">
        <f>(CZ454/MAX($CZ$2:CZ454))-1</f>
        <v>-4.5180060744842709E-3</v>
      </c>
      <c r="DC454" s="3">
        <f t="shared" si="358"/>
        <v>45280</v>
      </c>
      <c r="DD454" s="2">
        <f t="shared" si="359"/>
        <v>3.3087976735772752E-3</v>
      </c>
      <c r="DE454" s="2">
        <f t="shared" si="360"/>
        <v>2.4665098337052251E-3</v>
      </c>
      <c r="DF454" s="2" t="e">
        <f>NA()</f>
        <v>#N/A</v>
      </c>
      <c r="DG454" s="2">
        <f t="shared" si="361"/>
        <v>1.4330224128656054E-3</v>
      </c>
      <c r="DH454" s="69"/>
      <c r="DI454" s="3">
        <f t="shared" si="348"/>
        <v>45280</v>
      </c>
      <c r="DJ454" s="2">
        <f t="shared" si="349"/>
        <v>4.3944727294821517E-2</v>
      </c>
      <c r="DK454" s="2">
        <f t="shared" si="350"/>
        <v>5.7349667407763399E-2</v>
      </c>
      <c r="DL454" s="2" t="e">
        <f>NA()</f>
        <v>#N/A</v>
      </c>
      <c r="DM454" s="2">
        <f t="shared" si="351"/>
        <v>1.8294609303432068E-2</v>
      </c>
      <c r="DO454" s="2">
        <f t="shared" si="365"/>
        <v>1.7023150718584595E-2</v>
      </c>
      <c r="DP454" s="72">
        <f t="shared" si="366"/>
        <v>1.4330224128656054E-3</v>
      </c>
      <c r="DQ454" s="72">
        <v>1.0999999999999999E-2</v>
      </c>
      <c r="DR454" s="72">
        <f t="shared" si="367"/>
        <v>9.2598877858212996E-4</v>
      </c>
      <c r="DS454" s="2" cm="1">
        <f t="array" ref="DS454">PRODUCT($DR$68:DR454+1)-1</f>
        <v>2.709883047114392E-2</v>
      </c>
      <c r="DT454" s="2" cm="1">
        <f t="array" ref="DT454">PRODUCT($DP$68:DP454+1)-1</f>
        <v>3.1848911015795567E-2</v>
      </c>
      <c r="DU454" s="72">
        <f>DS454-MAX($DS$68:DS454)</f>
        <v>-3.8880760642514556E-3</v>
      </c>
    </row>
    <row r="455" spans="78:125" x14ac:dyDescent="0.3">
      <c r="BZ455" s="2"/>
      <c r="CC455" s="3">
        <v>45281</v>
      </c>
      <c r="CD455" s="2">
        <v>3.1145131036021101E-3</v>
      </c>
      <c r="CE455" s="2">
        <v>6.2646183302193003E-3</v>
      </c>
      <c r="CF455" s="2" t="e">
        <f>NA()</f>
        <v>#N/A</v>
      </c>
      <c r="CG455" s="2">
        <v>5.4629388642411592E-3</v>
      </c>
      <c r="CH455" s="2">
        <v>6.6801388797275152E-3</v>
      </c>
      <c r="CJ455" s="9">
        <f t="shared" si="352"/>
        <v>45281</v>
      </c>
      <c r="CK455" s="2">
        <f t="array" ref="CK455">PRODUCT(CD$2:CD455+1)-1</f>
        <v>0.1829954051942897</v>
      </c>
      <c r="CL455" s="2">
        <f t="array" ref="CL455">PRODUCT(CE$2:CE455+1)-1</f>
        <v>0.15102853494075075</v>
      </c>
      <c r="CM455" s="2"/>
      <c r="CN455" s="2">
        <f t="array" ref="CN455">PRODUCT(CG$2:CG455+1)-1</f>
        <v>6.5567718573403599E-2</v>
      </c>
      <c r="CO455" s="2">
        <f t="array" ref="CO455">PRODUCT(CH$2:CH455+1)-1</f>
        <v>2.4712144852533813E-2</v>
      </c>
      <c r="CQ455" s="9">
        <f t="shared" si="353"/>
        <v>45281</v>
      </c>
      <c r="CR455" s="72">
        <f t="shared" si="354"/>
        <v>0.15828326034175588</v>
      </c>
      <c r="CS455" s="72">
        <f t="shared" si="355"/>
        <v>0.12631639008821693</v>
      </c>
      <c r="CT455" s="72"/>
      <c r="CU455" s="72">
        <f t="shared" si="356"/>
        <v>4.0855573720869787E-2</v>
      </c>
      <c r="CV455" s="72"/>
      <c r="CW455" s="3">
        <f t="shared" si="357"/>
        <v>45281</v>
      </c>
      <c r="CX455" s="75">
        <f t="shared" si="362"/>
        <v>106.17250785290902</v>
      </c>
      <c r="CY455" s="75">
        <f t="shared" si="363"/>
        <v>102.02037003541689</v>
      </c>
      <c r="CZ455" s="75">
        <f t="shared" si="364"/>
        <v>104.06991056398903</v>
      </c>
      <c r="DA455" s="72">
        <f>(CZ455/MAX($CZ$2:CZ455))-1</f>
        <v>-5.7216661563957993E-3</v>
      </c>
      <c r="DC455" s="3">
        <f t="shared" si="358"/>
        <v>45281</v>
      </c>
      <c r="DD455" s="2">
        <f t="shared" si="359"/>
        <v>-3.565625776125405E-3</v>
      </c>
      <c r="DE455" s="2">
        <f t="shared" si="360"/>
        <v>-4.1552054950821492E-4</v>
      </c>
      <c r="DF455" s="2" t="e">
        <f>NA()</f>
        <v>#N/A</v>
      </c>
      <c r="DG455" s="2">
        <f t="shared" si="361"/>
        <v>-1.217200015486356E-3</v>
      </c>
      <c r="DH455" s="69"/>
      <c r="DI455" s="3">
        <f t="shared" si="348"/>
        <v>45281</v>
      </c>
      <c r="DJ455" s="2">
        <f t="shared" si="349"/>
        <v>4.5025204369128699E-2</v>
      </c>
      <c r="DK455" s="2">
        <f t="shared" si="350"/>
        <v>5.6894065550303574E-2</v>
      </c>
      <c r="DL455" s="2" t="e">
        <f>NA()</f>
        <v>#N/A</v>
      </c>
      <c r="DM455" s="2">
        <f t="shared" si="351"/>
        <v>1.8633264560748073E-2</v>
      </c>
      <c r="DO455" s="2">
        <f t="shared" si="365"/>
        <v>1.7192110961388719E-2</v>
      </c>
      <c r="DP455" s="72">
        <f t="shared" si="366"/>
        <v>-1.217200015486356E-3</v>
      </c>
      <c r="DQ455" s="72">
        <v>1.0999999999999999E-2</v>
      </c>
      <c r="DR455" s="72">
        <f t="shared" si="367"/>
        <v>-7.7879907827609681E-4</v>
      </c>
      <c r="DS455" s="2" cm="1">
        <f t="array" ref="DS455">PRODUCT($DR$68:DR455+1)-1</f>
        <v>2.6298926848674631E-2</v>
      </c>
      <c r="DT455" s="2" cm="1">
        <f t="array" ref="DT455">PRODUCT($DP$68:DP455+1)-1</f>
        <v>3.0592944505327679E-2</v>
      </c>
      <c r="DU455" s="72">
        <f>DS455-MAX($DS$68:DS455)</f>
        <v>-4.6879796867207446E-3</v>
      </c>
    </row>
    <row r="456" spans="78:125" x14ac:dyDescent="0.3">
      <c r="BZ456" s="2"/>
      <c r="CC456" s="3">
        <v>45282</v>
      </c>
      <c r="CD456" s="2">
        <v>-1.1355710484981501E-3</v>
      </c>
      <c r="CE456" s="2">
        <v>2.7653786128587501E-3</v>
      </c>
      <c r="CF456" s="2" t="e">
        <f>NA()</f>
        <v>#N/A</v>
      </c>
      <c r="CG456" s="2">
        <v>5.5720436738550445E-4</v>
      </c>
      <c r="CH456" s="2">
        <v>2.0193355849820183E-3</v>
      </c>
      <c r="CJ456" s="9">
        <f t="shared" si="352"/>
        <v>45282</v>
      </c>
      <c r="CK456" s="2">
        <f t="array" ref="CK456">PRODUCT(CD$2:CD456+1)-1</f>
        <v>0.18165202986164464</v>
      </c>
      <c r="CL456" s="2">
        <f t="array" ref="CL456">PRODUCT(CE$2:CE456+1)-1</f>
        <v>0.15421156463406605</v>
      </c>
      <c r="CM456" s="2"/>
      <c r="CN456" s="2">
        <f t="array" ref="CN456">PRODUCT(CG$2:CG456+1)-1</f>
        <v>6.6161457559937853E-2</v>
      </c>
      <c r="CO456" s="2">
        <f t="array" ref="CO456">PRODUCT(CH$2:CH456+1)-1</f>
        <v>2.6781382550997712E-2</v>
      </c>
      <c r="CQ456" s="9">
        <f t="shared" si="353"/>
        <v>45282</v>
      </c>
      <c r="CR456" s="72">
        <f t="shared" si="354"/>
        <v>0.15487064731064693</v>
      </c>
      <c r="CS456" s="72">
        <f t="shared" si="355"/>
        <v>0.12743018208306833</v>
      </c>
      <c r="CT456" s="72"/>
      <c r="CU456" s="72">
        <f t="shared" si="356"/>
        <v>3.9380075008940141E-2</v>
      </c>
      <c r="CV456" s="72"/>
      <c r="CW456" s="3">
        <f t="shared" si="357"/>
        <v>45282</v>
      </c>
      <c r="CX456" s="75">
        <f t="shared" si="362"/>
        <v>106.23166763798095</v>
      </c>
      <c r="CY456" s="75">
        <f t="shared" si="363"/>
        <v>102.22638339902244</v>
      </c>
      <c r="CZ456" s="75">
        <f t="shared" si="364"/>
        <v>103.91805334961779</v>
      </c>
      <c r="DA456" s="72">
        <f>(CZ456/MAX($CZ$2:CZ456))-1</f>
        <v>-7.1725018231980631E-3</v>
      </c>
      <c r="DC456" s="3">
        <f t="shared" si="358"/>
        <v>45282</v>
      </c>
      <c r="DD456" s="2">
        <f t="shared" si="359"/>
        <v>-3.1549066334801684E-3</v>
      </c>
      <c r="DE456" s="2">
        <f t="shared" si="360"/>
        <v>7.4604302787673179E-4</v>
      </c>
      <c r="DF456" s="2" t="e">
        <f>NA()</f>
        <v>#N/A</v>
      </c>
      <c r="DG456" s="2">
        <f t="shared" si="361"/>
        <v>-1.4621312175965139E-3</v>
      </c>
      <c r="DH456" s="69"/>
      <c r="DI456" s="3">
        <f t="shared" si="348"/>
        <v>45282</v>
      </c>
      <c r="DJ456" s="2">
        <f t="shared" si="349"/>
        <v>4.5491477652983496E-2</v>
      </c>
      <c r="DK456" s="2">
        <f t="shared" si="350"/>
        <v>5.7104946692269176E-2</v>
      </c>
      <c r="DL456" s="2" t="e">
        <f>NA()</f>
        <v>#N/A</v>
      </c>
      <c r="DM456" s="2">
        <f t="shared" si="351"/>
        <v>1.9056646957554949E-2</v>
      </c>
      <c r="DO456" s="2">
        <f t="shared" si="365"/>
        <v>1.7243283383895528E-2</v>
      </c>
      <c r="DP456" s="72">
        <f t="shared" si="366"/>
        <v>-1.4621312175965139E-3</v>
      </c>
      <c r="DQ456" s="72">
        <v>1.0999999999999999E-2</v>
      </c>
      <c r="DR456" s="72">
        <f t="shared" si="367"/>
        <v>-9.3273670886734284E-4</v>
      </c>
      <c r="DS456" s="2" cm="1">
        <f t="array" ref="DS456">PRODUCT($DR$68:DR456+1)-1</f>
        <v>2.5341660165331792E-2</v>
      </c>
      <c r="DT456" s="2" cm="1">
        <f t="array" ref="DT456">PRODUCT($DP$68:DP456+1)-1</f>
        <v>2.908608238853172E-2</v>
      </c>
      <c r="DU456" s="72">
        <f>DS456-MAX($DS$68:DS456)</f>
        <v>-5.6452463700635835E-3</v>
      </c>
    </row>
    <row r="457" spans="78:125" x14ac:dyDescent="0.3">
      <c r="BZ457" s="2"/>
      <c r="CC457" s="3">
        <v>45285</v>
      </c>
      <c r="CD457" s="2">
        <v>3.79124119310292E-4</v>
      </c>
      <c r="CE457" s="2">
        <v>4.0880505538809503E-4</v>
      </c>
      <c r="CF457" s="2" t="e">
        <f>NA()</f>
        <v>#N/A</v>
      </c>
      <c r="CG457" s="2">
        <v>1.9284129008937948E-4</v>
      </c>
      <c r="CH457" s="2">
        <v>2.615684595994594E-4</v>
      </c>
      <c r="CJ457" s="9">
        <f t="shared" si="352"/>
        <v>45285</v>
      </c>
      <c r="CK457" s="2">
        <f t="array" ref="CK457">PRODUCT(CD$2:CD457+1)-1</f>
        <v>0.18210002264679725</v>
      </c>
      <c r="CL457" s="2">
        <f t="array" ref="CL457">PRODUCT(CE$2:CE457+1)-1</f>
        <v>0.1546834121566758</v>
      </c>
      <c r="CM457" s="2"/>
      <c r="CN457" s="2">
        <f t="array" ref="CN457">PRODUCT(CG$2:CG457+1)-1</f>
        <v>6.6367057510857252E-2</v>
      </c>
      <c r="CO457" s="2">
        <f t="array" ref="CO457">PRODUCT(CH$2:CH457+1)-1</f>
        <v>2.7049956175577039E-2</v>
      </c>
      <c r="CQ457" s="9">
        <f t="shared" si="353"/>
        <v>45285</v>
      </c>
      <c r="CR457" s="72">
        <f t="shared" si="354"/>
        <v>0.15505006647122022</v>
      </c>
      <c r="CS457" s="72">
        <f t="shared" si="355"/>
        <v>0.12763345598109876</v>
      </c>
      <c r="CT457" s="72"/>
      <c r="CU457" s="72">
        <f t="shared" si="356"/>
        <v>3.9317101335280213E-2</v>
      </c>
      <c r="CV457" s="72"/>
      <c r="CW457" s="3">
        <f t="shared" si="357"/>
        <v>45285</v>
      </c>
      <c r="CX457" s="75">
        <f t="shared" si="362"/>
        <v>106.25215348981659</v>
      </c>
      <c r="CY457" s="75">
        <f t="shared" si="363"/>
        <v>102.25312259665854</v>
      </c>
      <c r="CZ457" s="75">
        <f t="shared" si="364"/>
        <v>103.91091322358182</v>
      </c>
      <c r="DA457" s="72">
        <f>(CZ457/MAX($CZ$2:CZ457))-1</f>
        <v>-7.2407182037063089E-3</v>
      </c>
      <c r="DC457" s="3">
        <f t="shared" si="358"/>
        <v>45285</v>
      </c>
      <c r="DD457" s="2">
        <f t="shared" si="359"/>
        <v>1.175556597108326E-4</v>
      </c>
      <c r="DE457" s="2">
        <f t="shared" si="360"/>
        <v>1.4723659578863563E-4</v>
      </c>
      <c r="DF457" s="2" t="e">
        <f>NA()</f>
        <v>#N/A</v>
      </c>
      <c r="DG457" s="2">
        <f t="shared" si="361"/>
        <v>-6.8727169510079917E-5</v>
      </c>
      <c r="DH457" s="69"/>
      <c r="DI457" s="3">
        <f t="shared" si="348"/>
        <v>45285</v>
      </c>
      <c r="DJ457" s="2">
        <f t="shared" si="349"/>
        <v>4.5238408555901312E-2</v>
      </c>
      <c r="DK457" s="2">
        <f t="shared" si="350"/>
        <v>5.7162065374120968E-2</v>
      </c>
      <c r="DL457" s="2" t="e">
        <f>NA()</f>
        <v>#N/A</v>
      </c>
      <c r="DM457" s="2">
        <f t="shared" si="351"/>
        <v>1.8990127607679062E-2</v>
      </c>
      <c r="DO457" s="2">
        <f t="shared" si="365"/>
        <v>1.7182279875881352E-2</v>
      </c>
      <c r="DP457" s="72">
        <f t="shared" si="366"/>
        <v>-6.8727169510079917E-5</v>
      </c>
      <c r="DQ457" s="72">
        <v>1.0999999999999999E-2</v>
      </c>
      <c r="DR457" s="72">
        <f t="shared" si="367"/>
        <v>-4.3998751625043049E-5</v>
      </c>
      <c r="DS457" s="2" cm="1">
        <f t="array" ref="DS457">PRODUCT($DR$68:DR457+1)-1</f>
        <v>2.5296546412295395E-2</v>
      </c>
      <c r="DT457" s="2" cm="1">
        <f t="array" ref="DT457">PRODUCT($DP$68:DP457+1)-1</f>
        <v>2.9015356214906918E-2</v>
      </c>
      <c r="DU457" s="72">
        <f>DS457-MAX($DS$68:DS457)</f>
        <v>-5.6903601230999801E-3</v>
      </c>
    </row>
    <row r="458" spans="78:125" x14ac:dyDescent="0.3">
      <c r="BZ458" s="2"/>
      <c r="CC458" s="3">
        <v>45286</v>
      </c>
      <c r="CD458" s="2">
        <v>2.6355367595527501E-3</v>
      </c>
      <c r="CE458" s="2">
        <v>3.8897390223837603E-3</v>
      </c>
      <c r="CF458" s="2" t="e">
        <f>NA()</f>
        <v>#N/A</v>
      </c>
      <c r="CG458" s="2">
        <v>1.6552448020449861E-3</v>
      </c>
      <c r="CH458" s="2">
        <v>3.9343872578152528E-3</v>
      </c>
      <c r="CJ458" s="9">
        <f t="shared" si="352"/>
        <v>45286</v>
      </c>
      <c r="CK458" s="2">
        <f t="array" ref="CK458">PRODUCT(CD$2:CD458+1)-1</f>
        <v>0.18521549070995103</v>
      </c>
      <c r="CL458" s="2">
        <f t="array" ref="CL458">PRODUCT(CE$2:CE458+1)-1</f>
        <v>0.15917482928344096</v>
      </c>
      <c r="CM458" s="2"/>
      <c r="CN458" s="2">
        <f t="array" ref="CN458">PRODUCT(CG$2:CG458+1)-1</f>
        <v>6.8132156039874214E-2</v>
      </c>
      <c r="CO458" s="2">
        <f t="array" ref="CO458">PRODUCT(CH$2:CH458+1)-1</f>
        <v>3.1090768436293992E-2</v>
      </c>
      <c r="CQ458" s="9">
        <f t="shared" si="353"/>
        <v>45286</v>
      </c>
      <c r="CR458" s="72">
        <f t="shared" si="354"/>
        <v>0.15412472227365703</v>
      </c>
      <c r="CS458" s="72">
        <f t="shared" si="355"/>
        <v>0.12808406084714696</v>
      </c>
      <c r="CT458" s="72"/>
      <c r="CU458" s="72">
        <f t="shared" si="356"/>
        <v>3.7041387603580223E-2</v>
      </c>
      <c r="CV458" s="72"/>
      <c r="CW458" s="3">
        <f t="shared" si="357"/>
        <v>45286</v>
      </c>
      <c r="CX458" s="75">
        <f t="shared" si="362"/>
        <v>106.4280268145867</v>
      </c>
      <c r="CY458" s="75">
        <f t="shared" si="363"/>
        <v>102.65542597927465</v>
      </c>
      <c r="CZ458" s="75">
        <f t="shared" si="364"/>
        <v>103.67501357022637</v>
      </c>
      <c r="DA458" s="72">
        <f>(CZ458/MAX($CZ$2:CZ458))-1</f>
        <v>-9.4944908169566355E-3</v>
      </c>
      <c r="DC458" s="3">
        <f t="shared" si="358"/>
        <v>45286</v>
      </c>
      <c r="DD458" s="2">
        <f t="shared" si="359"/>
        <v>-1.2988504982625027E-3</v>
      </c>
      <c r="DE458" s="2">
        <f t="shared" si="360"/>
        <v>-4.464823543149244E-5</v>
      </c>
      <c r="DF458" s="2" t="e">
        <f>NA()</f>
        <v>#N/A</v>
      </c>
      <c r="DG458" s="2">
        <f t="shared" si="361"/>
        <v>-2.2791424557702666E-3</v>
      </c>
      <c r="DH458" s="69"/>
      <c r="DI458" s="3">
        <f t="shared" si="348"/>
        <v>45286</v>
      </c>
      <c r="DJ458" s="2">
        <f t="shared" si="349"/>
        <v>4.5152549458660395E-2</v>
      </c>
      <c r="DK458" s="2">
        <f t="shared" si="350"/>
        <v>5.7024902016650933E-2</v>
      </c>
      <c r="DL458" s="2" t="e">
        <f>NA()</f>
        <v>#N/A</v>
      </c>
      <c r="DM458" s="2">
        <f t="shared" si="351"/>
        <v>2.0107695672953316E-2</v>
      </c>
      <c r="DO458" s="2">
        <f t="shared" si="365"/>
        <v>1.7725523687407447E-2</v>
      </c>
      <c r="DP458" s="72">
        <f t="shared" si="366"/>
        <v>-2.2791424557702666E-3</v>
      </c>
      <c r="DQ458" s="72">
        <v>1.0999999999999999E-2</v>
      </c>
      <c r="DR458" s="72">
        <f t="shared" si="367"/>
        <v>-1.4143766613385616E-3</v>
      </c>
      <c r="DS458" s="2" cm="1">
        <f t="array" ref="DS458">PRODUCT($DR$68:DR458+1)-1</f>
        <v>2.3846390906098858E-2</v>
      </c>
      <c r="DT458" s="2" cm="1">
        <f t="array" ref="DT458">PRODUCT($DP$68:DP458+1)-1</f>
        <v>2.6670083628917984E-2</v>
      </c>
      <c r="DU458" s="72">
        <f>DS458-MAX($DS$68:DS458)</f>
        <v>-7.1405156292965177E-3</v>
      </c>
    </row>
    <row r="459" spans="78:125" x14ac:dyDescent="0.3">
      <c r="BZ459" s="2"/>
      <c r="CC459" s="3">
        <v>45287</v>
      </c>
      <c r="CD459" s="2">
        <v>3.2135031544735498E-3</v>
      </c>
      <c r="CE459" s="2">
        <v>2.0679718683887E-3</v>
      </c>
      <c r="CF459" s="2" t="e">
        <f>NA()</f>
        <v>#N/A</v>
      </c>
      <c r="CG459" s="2">
        <v>5.3468536102247973E-3</v>
      </c>
      <c r="CH459" s="2">
        <v>3.8124104616332755E-3</v>
      </c>
      <c r="CJ459" s="9">
        <f t="shared" si="352"/>
        <v>45287</v>
      </c>
      <c r="CK459" s="2">
        <f t="array" ref="CK459">PRODUCT(CD$2:CD459+1)-1</f>
        <v>0.18902418442807845</v>
      </c>
      <c r="CL459" s="2">
        <f t="array" ref="CL459">PRODUCT(CE$2:CE459+1)-1</f>
        <v>0.16157197022094327</v>
      </c>
      <c r="CM459" s="2"/>
      <c r="CN459" s="2">
        <f t="array" ref="CN459">PRODUCT(CG$2:CG459+1)-1</f>
        <v>7.384330231459324E-2</v>
      </c>
      <c r="CO459" s="2">
        <f t="array" ref="CO459">PRODUCT(CH$2:CH459+1)-1</f>
        <v>3.5021709668773937E-2</v>
      </c>
      <c r="CQ459" s="9">
        <f t="shared" si="353"/>
        <v>45287</v>
      </c>
      <c r="CR459" s="72">
        <f t="shared" si="354"/>
        <v>0.15400247475930451</v>
      </c>
      <c r="CS459" s="72">
        <f t="shared" si="355"/>
        <v>0.12655026055216934</v>
      </c>
      <c r="CT459" s="72"/>
      <c r="CU459" s="72">
        <f t="shared" si="356"/>
        <v>3.8821592645819303E-2</v>
      </c>
      <c r="CV459" s="72"/>
      <c r="CW459" s="3">
        <f t="shared" si="357"/>
        <v>45287</v>
      </c>
      <c r="CX459" s="75">
        <f t="shared" si="362"/>
        <v>106.99708189398937</v>
      </c>
      <c r="CY459" s="75">
        <f t="shared" si="363"/>
        <v>103.04679059922147</v>
      </c>
      <c r="CZ459" s="75">
        <f t="shared" si="364"/>
        <v>103.83349279661871</v>
      </c>
      <c r="DA459" s="72">
        <f>(CZ459/MAX($CZ$2:CZ459))-1</f>
        <v>-7.98038880310592E-3</v>
      </c>
      <c r="DC459" s="3">
        <f t="shared" si="358"/>
        <v>45287</v>
      </c>
      <c r="DD459" s="2">
        <f t="shared" si="359"/>
        <v>-5.9890730715972569E-4</v>
      </c>
      <c r="DE459" s="2">
        <f t="shared" si="360"/>
        <v>-1.7444385932445755E-3</v>
      </c>
      <c r="DF459" s="2" t="e">
        <f>NA()</f>
        <v>#N/A</v>
      </c>
      <c r="DG459" s="2">
        <f t="shared" si="361"/>
        <v>1.5344431485915218E-3</v>
      </c>
      <c r="DH459" s="69"/>
      <c r="DI459" s="3">
        <f t="shared" si="348"/>
        <v>45287</v>
      </c>
      <c r="DJ459" s="2">
        <f t="shared" si="349"/>
        <v>4.4885394948902542E-2</v>
      </c>
      <c r="DK459" s="2">
        <f t="shared" si="350"/>
        <v>5.6599247696476833E-2</v>
      </c>
      <c r="DL459" s="2" t="e">
        <f>NA()</f>
        <v>#N/A</v>
      </c>
      <c r="DM459" s="2">
        <f t="shared" si="351"/>
        <v>2.0555489983607282E-2</v>
      </c>
      <c r="DO459" s="2">
        <f t="shared" si="365"/>
        <v>1.7950001010555054E-2</v>
      </c>
      <c r="DP459" s="72">
        <f t="shared" si="366"/>
        <v>1.5344431485915218E-3</v>
      </c>
      <c r="DQ459" s="72">
        <v>1.0999999999999999E-2</v>
      </c>
      <c r="DR459" s="72">
        <f t="shared" si="367"/>
        <v>9.4032722474954376E-4</v>
      </c>
      <c r="DS459" s="2" cm="1">
        <f t="array" ref="DS459">PRODUCT($DR$68:DR459+1)-1</f>
        <v>2.4809141541429325E-2</v>
      </c>
      <c r="DT459" s="2" cm="1">
        <f t="array" ref="DT459">PRODUCT($DP$68:DP459+1)-1</f>
        <v>2.8245450504606362E-2</v>
      </c>
      <c r="DU459" s="72">
        <f>DS459-MAX($DS$68:DS459)</f>
        <v>-6.1777649939660506E-3</v>
      </c>
    </row>
    <row r="460" spans="78:125" x14ac:dyDescent="0.3">
      <c r="BZ460" s="2"/>
      <c r="CC460" s="3">
        <v>45288</v>
      </c>
      <c r="CD460" s="2">
        <v>1.7246815251394901E-3</v>
      </c>
      <c r="CE460" s="2">
        <v>2.2103980303525002E-3</v>
      </c>
      <c r="CF460" s="2" t="e">
        <f>NA()</f>
        <v>#N/A</v>
      </c>
      <c r="CG460" s="2">
        <v>2.7078164826947414E-3</v>
      </c>
      <c r="CH460" s="2">
        <v>3.4322918509606115E-3</v>
      </c>
      <c r="CJ460" s="9">
        <f t="shared" si="352"/>
        <v>45288</v>
      </c>
      <c r="CK460" s="2">
        <f t="array" ref="CK460">PRODUCT(CD$2:CD460+1)-1</f>
        <v>0.19107487247190558</v>
      </c>
      <c r="CL460" s="2">
        <f t="array" ref="CL460">PRODUCT(CE$2:CE460+1)-1</f>
        <v>0.16413950661603227</v>
      </c>
      <c r="CM460" s="2"/>
      <c r="CN460" s="2">
        <f t="array" ref="CN460">PRODUCT(CG$2:CG460+1)-1</f>
        <v>7.6751072908432194E-2</v>
      </c>
      <c r="CO460" s="2">
        <f t="array" ref="CO460">PRODUCT(CH$2:CH460+1)-1</f>
        <v>3.8574206248437326E-2</v>
      </c>
      <c r="CQ460" s="9">
        <f t="shared" si="353"/>
        <v>45288</v>
      </c>
      <c r="CR460" s="72">
        <f t="shared" si="354"/>
        <v>0.15250066622346825</v>
      </c>
      <c r="CS460" s="72">
        <f t="shared" si="355"/>
        <v>0.12556530036759495</v>
      </c>
      <c r="CT460" s="72"/>
      <c r="CU460" s="72">
        <f t="shared" si="356"/>
        <v>3.8176866659994868E-2</v>
      </c>
      <c r="CV460" s="72"/>
      <c r="CW460" s="3">
        <f t="shared" si="357"/>
        <v>45288</v>
      </c>
      <c r="CX460" s="75">
        <f t="shared" si="362"/>
        <v>107.28681035594217</v>
      </c>
      <c r="CY460" s="75">
        <f t="shared" si="363"/>
        <v>103.40047725886282</v>
      </c>
      <c r="CZ460" s="75">
        <f t="shared" si="364"/>
        <v>103.75852529901766</v>
      </c>
      <c r="DA460" s="72">
        <f>(CZ460/MAX($CZ$2:CZ460))-1</f>
        <v>-8.6966242471766542E-3</v>
      </c>
      <c r="DC460" s="3">
        <f t="shared" si="358"/>
        <v>45288</v>
      </c>
      <c r="DD460" s="2">
        <f t="shared" si="359"/>
        <v>-1.7076103258211214E-3</v>
      </c>
      <c r="DE460" s="2">
        <f t="shared" si="360"/>
        <v>-1.2218938206081113E-3</v>
      </c>
      <c r="DF460" s="2" t="e">
        <f>NA()</f>
        <v>#N/A</v>
      </c>
      <c r="DG460" s="2">
        <f t="shared" si="361"/>
        <v>-7.2447536826587009E-4</v>
      </c>
      <c r="DH460" s="69"/>
      <c r="DI460" s="3">
        <f t="shared" si="348"/>
        <v>45288</v>
      </c>
      <c r="DJ460" s="2">
        <f t="shared" si="349"/>
        <v>4.4850993371849897E-2</v>
      </c>
      <c r="DK460" s="2">
        <f t="shared" si="350"/>
        <v>5.6569457729889541E-2</v>
      </c>
      <c r="DL460" s="2" t="e">
        <f>NA()</f>
        <v>#N/A</v>
      </c>
      <c r="DM460" s="2">
        <f t="shared" si="351"/>
        <v>2.0585210013716257E-2</v>
      </c>
      <c r="DO460" s="2">
        <f t="shared" si="365"/>
        <v>1.800107353479612E-2</v>
      </c>
      <c r="DP460" s="72">
        <f t="shared" si="366"/>
        <v>-7.2447536826587009E-4</v>
      </c>
      <c r="DQ460" s="72">
        <v>1.0999999999999999E-2</v>
      </c>
      <c r="DR460" s="72">
        <f t="shared" si="367"/>
        <v>-4.4270854377212731E-4</v>
      </c>
      <c r="DS460" s="2" cm="1">
        <f t="array" ref="DS460">PRODUCT($DR$68:DR460+1)-1</f>
        <v>2.4355449778733052E-2</v>
      </c>
      <c r="DT460" s="2" cm="1">
        <f t="array" ref="DT460">PRODUCT($DP$68:DP460+1)-1</f>
        <v>2.7500512003184374E-2</v>
      </c>
      <c r="DU460" s="72">
        <f>DS460-MAX($DS$68:DS460)</f>
        <v>-6.6314567566623239E-3</v>
      </c>
    </row>
    <row r="461" spans="78:125" x14ac:dyDescent="0.3">
      <c r="BZ461" s="2"/>
      <c r="CC461" s="3">
        <v>45289</v>
      </c>
      <c r="CD461" s="2">
        <v>7.5056529610351098E-4</v>
      </c>
      <c r="CE461" s="2">
        <v>9.2592472921859692E-4</v>
      </c>
      <c r="CF461" s="2" t="e">
        <f>NA()</f>
        <v>#N/A</v>
      </c>
      <c r="CG461" s="2">
        <v>-8.5113258899962262E-4</v>
      </c>
      <c r="CH461" s="2">
        <v>-1.2400968568541115E-3</v>
      </c>
      <c r="CJ461" s="9">
        <f t="shared" si="352"/>
        <v>45289</v>
      </c>
      <c r="CK461" s="2">
        <f t="array" ref="CK461">PRODUCT(CD$2:CD461+1)-1</f>
        <v>0.19196885193624391</v>
      </c>
      <c r="CL461" s="2">
        <f t="array" ref="CL461">PRODUCT(CE$2:CE461+1)-1</f>
        <v>0.16521741217346841</v>
      </c>
      <c r="CM461" s="2"/>
      <c r="CN461" s="2">
        <f t="array" ref="CN461">PRODUCT(CG$2:CG461+1)-1</f>
        <v>7.5834614980039516E-2</v>
      </c>
      <c r="CO461" s="2">
        <f t="array" ref="CO461">PRODUCT(CH$2:CH461+1)-1</f>
        <v>3.7286273639658862E-2</v>
      </c>
      <c r="CQ461" s="9">
        <f t="shared" si="353"/>
        <v>45289</v>
      </c>
      <c r="CR461" s="72">
        <f t="shared" si="354"/>
        <v>0.15468257829658505</v>
      </c>
      <c r="CS461" s="72">
        <f t="shared" si="355"/>
        <v>0.12793113853380955</v>
      </c>
      <c r="CT461" s="72"/>
      <c r="CU461" s="72">
        <f t="shared" si="356"/>
        <v>3.8548341340380654E-2</v>
      </c>
      <c r="CV461" s="72"/>
      <c r="CW461" s="3">
        <f t="shared" si="357"/>
        <v>45289</v>
      </c>
      <c r="CX461" s="75">
        <f t="shared" si="362"/>
        <v>107.1954950552784</v>
      </c>
      <c r="CY461" s="75">
        <f t="shared" si="363"/>
        <v>103.27225065201689</v>
      </c>
      <c r="CZ461" s="75">
        <f t="shared" si="364"/>
        <v>103.79893376825993</v>
      </c>
      <c r="DA461" s="72">
        <f>(CZ461/MAX($CZ$2:CZ461))-1</f>
        <v>-8.3105639031864076E-3</v>
      </c>
      <c r="DC461" s="3">
        <f t="shared" si="358"/>
        <v>45289</v>
      </c>
      <c r="DD461" s="2">
        <f t="shared" si="359"/>
        <v>1.9906621529576225E-3</v>
      </c>
      <c r="DE461" s="2">
        <f t="shared" si="360"/>
        <v>2.1660215860727083E-3</v>
      </c>
      <c r="DF461" s="2" t="e">
        <f>NA()</f>
        <v>#N/A</v>
      </c>
      <c r="DG461" s="2">
        <f t="shared" si="361"/>
        <v>3.8896426785448891E-4</v>
      </c>
      <c r="DH461" s="69"/>
      <c r="DI461" s="3">
        <f t="shared" si="348"/>
        <v>45289</v>
      </c>
      <c r="DJ461" s="2">
        <f t="shared" si="349"/>
        <v>4.5697036132988395E-2</v>
      </c>
      <c r="DK461" s="2">
        <f t="shared" si="350"/>
        <v>5.6989391465177987E-2</v>
      </c>
      <c r="DL461" s="2" t="e">
        <f>NA()</f>
        <v>#N/A</v>
      </c>
      <c r="DM461" s="2">
        <f t="shared" si="351"/>
        <v>2.0644150517295776E-2</v>
      </c>
      <c r="DO461" s="2">
        <f t="shared" si="365"/>
        <v>1.7983672916467543E-2</v>
      </c>
      <c r="DP461" s="72">
        <f t="shared" si="366"/>
        <v>3.8896426785448891E-4</v>
      </c>
      <c r="DQ461" s="72">
        <v>1.0999999999999999E-2</v>
      </c>
      <c r="DR461" s="72">
        <f t="shared" si="367"/>
        <v>2.3791619021726549E-4</v>
      </c>
      <c r="DS461" s="2" cm="1">
        <f t="array" ref="DS461">PRODUCT($DR$68:DR461+1)-1</f>
        <v>2.4599160524772623E-2</v>
      </c>
      <c r="DT461" s="2" cm="1">
        <f t="array" ref="DT461">PRODUCT($DP$68:DP461+1)-1</f>
        <v>2.7900172987555871E-2</v>
      </c>
      <c r="DU461" s="72">
        <f>DS461-MAX($DS$68:DS461)</f>
        <v>-6.3877460106227524E-3</v>
      </c>
    </row>
    <row r="462" spans="78:125" x14ac:dyDescent="0.3">
      <c r="BZ462" s="2"/>
      <c r="CC462" s="3">
        <v>45291</v>
      </c>
      <c r="CD462" s="2">
        <v>-6.68661894549505E-5</v>
      </c>
      <c r="CE462" s="2">
        <v>0</v>
      </c>
      <c r="CF462" s="2" t="e">
        <f>NA()</f>
        <v>#N/A</v>
      </c>
      <c r="CG462" s="2">
        <v>7.1178937654373838E-5</v>
      </c>
      <c r="CH462" s="2">
        <v>0</v>
      </c>
      <c r="CJ462" s="9">
        <f t="shared" si="352"/>
        <v>45291</v>
      </c>
      <c r="CK462" s="2">
        <f t="array" ref="CK462">PRODUCT(CD$2:CD462+1)-1</f>
        <v>0.19188914952116587</v>
      </c>
      <c r="CL462" s="2">
        <f t="array" ref="CL462">PRODUCT(CE$2:CE462+1)-1</f>
        <v>0.16521741217346841</v>
      </c>
      <c r="CM462" s="2"/>
      <c r="CN462" s="2">
        <f t="array" ref="CN462">PRODUCT(CG$2:CG462+1)-1</f>
        <v>7.5911191745025697E-2</v>
      </c>
      <c r="CO462" s="2">
        <f t="array" ref="CO462">PRODUCT(CH$2:CH462+1)-1</f>
        <v>3.7286273639658862E-2</v>
      </c>
      <c r="CQ462" s="9">
        <f t="shared" si="353"/>
        <v>45291</v>
      </c>
      <c r="CR462" s="72">
        <f t="shared" si="354"/>
        <v>0.15460287588150701</v>
      </c>
      <c r="CS462" s="72">
        <f t="shared" si="355"/>
        <v>0.12793113853380955</v>
      </c>
      <c r="CT462" s="72"/>
      <c r="CU462" s="72">
        <f t="shared" si="356"/>
        <v>3.8624918105366834E-2</v>
      </c>
      <c r="CV462" s="72"/>
      <c r="CW462" s="3">
        <f t="shared" si="357"/>
        <v>45291</v>
      </c>
      <c r="CX462" s="75">
        <f t="shared" si="362"/>
        <v>107.20312511673777</v>
      </c>
      <c r="CY462" s="75">
        <f t="shared" si="363"/>
        <v>103.27225065201689</v>
      </c>
      <c r="CZ462" s="75">
        <f t="shared" si="364"/>
        <v>103.80632206609523</v>
      </c>
      <c r="DA462" s="72">
        <f>(CZ462/MAX($CZ$2:CZ462))-1</f>
        <v>-8.2399765026417437E-3</v>
      </c>
      <c r="DC462" s="3">
        <f t="shared" si="358"/>
        <v>45291</v>
      </c>
      <c r="DD462" s="2">
        <f t="shared" si="359"/>
        <v>-6.68661894549505E-5</v>
      </c>
      <c r="DE462" s="2">
        <f t="shared" si="360"/>
        <v>0</v>
      </c>
      <c r="DF462" s="2" t="e">
        <f>NA()</f>
        <v>#N/A</v>
      </c>
      <c r="DG462" s="2">
        <f t="shared" si="361"/>
        <v>7.1178937654373838E-5</v>
      </c>
      <c r="DH462" s="69"/>
      <c r="DI462" s="3">
        <f t="shared" si="348"/>
        <v>45291</v>
      </c>
      <c r="DJ462" s="2">
        <f t="shared" si="349"/>
        <v>4.5647980785720188E-2</v>
      </c>
      <c r="DK462" s="2">
        <f t="shared" si="350"/>
        <v>5.7012378755280452E-2</v>
      </c>
      <c r="DL462" s="2" t="e">
        <f>NA()</f>
        <v>#N/A</v>
      </c>
      <c r="DM462" s="2">
        <f t="shared" si="351"/>
        <v>2.0263125110850995E-2</v>
      </c>
      <c r="DO462" s="2">
        <f t="shared" si="365"/>
        <v>1.7905466189755234E-2</v>
      </c>
      <c r="DP462" s="72">
        <f t="shared" si="366"/>
        <v>7.1178937654373838E-5</v>
      </c>
      <c r="DQ462" s="72">
        <v>1.0999999999999999E-2</v>
      </c>
      <c r="DR462" s="72">
        <f t="shared" si="367"/>
        <v>4.3727893253407402E-5</v>
      </c>
      <c r="DS462" s="2" cm="1">
        <f t="array" ref="DS462">PRODUCT($DR$68:DR462+1)-1</f>
        <v>2.4643964087491588E-2</v>
      </c>
      <c r="DT462" s="2" cm="1">
        <f t="array" ref="DT462">PRODUCT($DP$68:DP462+1)-1</f>
        <v>2.7973337829883871E-2</v>
      </c>
      <c r="DU462" s="72">
        <f>DS462-MAX($DS$68:DS462)</f>
        <v>-6.3429424479037877E-3</v>
      </c>
    </row>
    <row r="463" spans="78:125" x14ac:dyDescent="0.3">
      <c r="BZ463" s="2"/>
      <c r="CC463" s="3">
        <v>45292</v>
      </c>
      <c r="CD463" s="2">
        <v>1.90480141480487E-4</v>
      </c>
      <c r="CE463" s="2">
        <v>0</v>
      </c>
      <c r="CF463" s="2" t="e">
        <f>NA()</f>
        <v>#N/A</v>
      </c>
      <c r="CG463" s="2">
        <v>5.0988896337393299E-5</v>
      </c>
      <c r="CH463" s="2">
        <v>0</v>
      </c>
      <c r="CJ463" s="9">
        <f t="shared" si="352"/>
        <v>45292</v>
      </c>
      <c r="CK463" s="2">
        <f t="array" ref="CK463">PRODUCT(CD$2:CD463+1)-1</f>
        <v>0.19211618073499581</v>
      </c>
      <c r="CL463" s="2">
        <f t="array" ref="CL463">PRODUCT(CE$2:CE463+1)-1</f>
        <v>0.16521741217346841</v>
      </c>
      <c r="CM463" s="2"/>
      <c r="CN463" s="2">
        <f t="array" ref="CN463">PRODUCT(CG$2:CG463+1)-1</f>
        <v>7.5966051269249713E-2</v>
      </c>
      <c r="CO463" s="2">
        <f t="array" ref="CO463">PRODUCT(CH$2:CH463+1)-1</f>
        <v>3.7286273639658862E-2</v>
      </c>
      <c r="CQ463" s="9">
        <f t="shared" si="353"/>
        <v>45292</v>
      </c>
      <c r="CR463" s="72">
        <f t="shared" si="354"/>
        <v>0.15482990709533695</v>
      </c>
      <c r="CS463" s="72">
        <f t="shared" si="355"/>
        <v>0.12793113853380955</v>
      </c>
      <c r="CT463" s="72"/>
      <c r="CU463" s="72">
        <f t="shared" si="356"/>
        <v>3.867977762959085E-2</v>
      </c>
      <c r="CV463" s="72"/>
      <c r="CW463" s="3">
        <f t="shared" si="357"/>
        <v>45292</v>
      </c>
      <c r="CX463" s="75">
        <f t="shared" si="362"/>
        <v>107.20859128577139</v>
      </c>
      <c r="CY463" s="75">
        <f t="shared" si="363"/>
        <v>103.27225065201689</v>
      </c>
      <c r="CZ463" s="75">
        <f t="shared" si="364"/>
        <v>103.8116150358902</v>
      </c>
      <c r="DA463" s="72">
        <f>(CZ463/MAX($CZ$2:CZ463))-1</f>
        <v>-8.1894077536123211E-3</v>
      </c>
      <c r="DB463" s="72"/>
      <c r="DC463" s="3">
        <f t="shared" si="358"/>
        <v>45292</v>
      </c>
      <c r="DD463" s="2">
        <f t="shared" si="359"/>
        <v>1.90480141480487E-4</v>
      </c>
      <c r="DE463" s="2">
        <f t="shared" si="360"/>
        <v>0</v>
      </c>
      <c r="DF463" s="2" t="e">
        <f>NA()</f>
        <v>#N/A</v>
      </c>
      <c r="DG463" s="2">
        <f t="shared" si="361"/>
        <v>5.0988896337393299E-5</v>
      </c>
      <c r="DH463" s="69"/>
      <c r="DI463" s="3">
        <f t="shared" si="348"/>
        <v>45292</v>
      </c>
      <c r="DJ463" s="2">
        <f t="shared" si="349"/>
        <v>4.5271374904477642E-2</v>
      </c>
      <c r="DK463" s="2">
        <f t="shared" si="350"/>
        <v>5.6617304597490023E-2</v>
      </c>
      <c r="DL463" s="2" t="e">
        <f>NA()</f>
        <v>#N/A</v>
      </c>
      <c r="DM463" s="2">
        <f t="shared" si="351"/>
        <v>2.0020628888899588E-2</v>
      </c>
      <c r="DO463" s="2">
        <f t="shared" si="365"/>
        <v>1.7882486906789556E-2</v>
      </c>
      <c r="DP463" s="72">
        <f t="shared" si="366"/>
        <v>5.0988896337393299E-5</v>
      </c>
      <c r="DQ463" s="72">
        <v>1.0999999999999999E-2</v>
      </c>
      <c r="DR463" s="72">
        <f t="shared" si="367"/>
        <v>3.1364645344623416E-5</v>
      </c>
      <c r="DS463" s="2" cm="1">
        <f t="array" ref="DS463">PRODUCT($DR$68:DR463+1)-1</f>
        <v>2.4676101682029827E-2</v>
      </c>
      <c r="DT463" s="2" cm="1">
        <f t="array" ref="DT463">PRODUCT($DP$68:DP463+1)-1</f>
        <v>2.8025753055844094E-2</v>
      </c>
      <c r="DU463" s="72">
        <f>DS463-MAX($DS$68:DS463)</f>
        <v>-6.3108048533655481E-3</v>
      </c>
    </row>
    <row r="464" spans="78:125" x14ac:dyDescent="0.3">
      <c r="BZ464" s="2"/>
      <c r="CC464" s="3">
        <v>45293</v>
      </c>
      <c r="CD464" s="2">
        <v>6.4848739460310301E-4</v>
      </c>
      <c r="CE464" s="2">
        <v>-6.6754846899300703E-3</v>
      </c>
      <c r="CF464" s="2" t="e">
        <f>NA()</f>
        <v>#N/A</v>
      </c>
      <c r="CG464" s="2">
        <v>-2.5696796636585882E-3</v>
      </c>
      <c r="CH464" s="2">
        <v>-2.9834585758251597E-3</v>
      </c>
      <c r="CJ464" s="9">
        <f t="shared" si="352"/>
        <v>45293</v>
      </c>
      <c r="CK464" s="2">
        <f t="array" ref="CK464">PRODUCT(CD$2:CD464+1)-1</f>
        <v>0.19288925305110483</v>
      </c>
      <c r="CL464" s="2">
        <f t="array" ref="CL464">PRODUCT(CE$2:CE464+1)-1</f>
        <v>0.15743902117806452</v>
      </c>
      <c r="CM464" s="2"/>
      <c r="CN464" s="2">
        <f t="array" ref="CN464">PRODUCT(CG$2:CG464+1)-1</f>
        <v>7.3201163188516105E-2</v>
      </c>
      <c r="CO464" s="2">
        <f t="array" ref="CO464">PRODUCT(CH$2:CH464+1)-1</f>
        <v>3.4191573010982967E-2</v>
      </c>
      <c r="CQ464" s="9">
        <f t="shared" si="353"/>
        <v>45293</v>
      </c>
      <c r="CR464" s="72">
        <f t="shared" si="354"/>
        <v>0.15869768004012186</v>
      </c>
      <c r="CS464" s="72">
        <f t="shared" si="355"/>
        <v>0.12324744816708155</v>
      </c>
      <c r="CT464" s="72"/>
      <c r="CU464" s="72">
        <f t="shared" si="356"/>
        <v>3.9009590177533138E-2</v>
      </c>
      <c r="CV464" s="72"/>
      <c r="CW464" s="3">
        <f t="shared" si="357"/>
        <v>45293</v>
      </c>
      <c r="CX464" s="75">
        <f t="shared" si="362"/>
        <v>106.93309954897485</v>
      </c>
      <c r="CY464" s="75">
        <f t="shared" si="363"/>
        <v>102.96414217016437</v>
      </c>
      <c r="CZ464" s="75">
        <f t="shared" si="364"/>
        <v>103.85469863115178</v>
      </c>
      <c r="DA464" s="72">
        <f>(CZ464/MAX($CZ$2:CZ464))-1</f>
        <v>-7.7777893993682401E-3</v>
      </c>
      <c r="DC464" s="3">
        <f t="shared" si="358"/>
        <v>45293</v>
      </c>
      <c r="DD464" s="2">
        <f t="shared" si="359"/>
        <v>3.6319459704282626E-3</v>
      </c>
      <c r="DE464" s="2">
        <f t="shared" si="360"/>
        <v>-3.6920261141049106E-3</v>
      </c>
      <c r="DF464" s="2" t="e">
        <f>NA()</f>
        <v>#N/A</v>
      </c>
      <c r="DG464" s="2">
        <f t="shared" si="361"/>
        <v>4.1377891216657151E-4</v>
      </c>
      <c r="DH464" s="69"/>
      <c r="DI464" s="3">
        <f t="shared" si="348"/>
        <v>45293</v>
      </c>
      <c r="DJ464" s="2">
        <f t="shared" si="349"/>
        <v>4.7606817481214765E-2</v>
      </c>
      <c r="DK464" s="2">
        <f t="shared" si="350"/>
        <v>5.7060192547524272E-2</v>
      </c>
      <c r="DL464" s="2" t="e">
        <f>NA()</f>
        <v>#N/A</v>
      </c>
      <c r="DM464" s="2">
        <f t="shared" si="351"/>
        <v>2.0076775043339781E-2</v>
      </c>
      <c r="DO464" s="2">
        <f t="shared" si="365"/>
        <v>1.7651665011298716E-2</v>
      </c>
      <c r="DP464" s="72">
        <f t="shared" si="366"/>
        <v>4.1377891216657151E-4</v>
      </c>
      <c r="DQ464" s="72">
        <v>1.0999999999999999E-2</v>
      </c>
      <c r="DR464" s="72">
        <f t="shared" si="367"/>
        <v>2.5785488399643081E-4</v>
      </c>
      <c r="DS464" s="2" cm="1">
        <f t="array" ref="DS464">PRODUCT($DR$68:DR464+1)-1</f>
        <v>2.4940319419362922E-2</v>
      </c>
      <c r="DT464" s="2" cm="1">
        <f t="array" ref="DT464">PRODUCT($DP$68:DP464+1)-1</f>
        <v>2.845112843362263E-2</v>
      </c>
      <c r="DU464" s="72">
        <f>DS464-MAX($DS$68:DS464)</f>
        <v>-6.0465871160324536E-3</v>
      </c>
    </row>
    <row r="465" spans="78:125" x14ac:dyDescent="0.3">
      <c r="BZ465" s="2"/>
      <c r="CC465" s="3">
        <v>45294</v>
      </c>
      <c r="CD465" s="2">
        <v>-6.3330696795816897E-3</v>
      </c>
      <c r="CE465" s="2">
        <v>-8.3649603972438796E-3</v>
      </c>
      <c r="CF465" s="2" t="e">
        <f>NA()</f>
        <v>#N/A</v>
      </c>
      <c r="CG465" s="2">
        <v>-1.0618781602266893E-2</v>
      </c>
      <c r="CH465" s="2">
        <v>-1.2223337071356921E-2</v>
      </c>
      <c r="CJ465" s="9">
        <f t="shared" si="352"/>
        <v>45294</v>
      </c>
      <c r="CK465" s="2">
        <f t="array" ref="CK465">PRODUCT(CD$2:CD465+1)-1</f>
        <v>0.18533460229150811</v>
      </c>
      <c r="CL465" s="2">
        <f t="array" ref="CL465">PRODUCT(CE$2:CE465+1)-1</f>
        <v>0.14775708960368528</v>
      </c>
      <c r="CM465" s="2"/>
      <c r="CN465" s="2">
        <f t="array" ref="CN465">PRODUCT(CG$2:CG465+1)-1</f>
        <v>6.1805074421318329E-2</v>
      </c>
      <c r="CO465" s="2">
        <f t="array" ref="CO465">PRODUCT(CH$2:CH465+1)-1</f>
        <v>2.155030081771292E-2</v>
      </c>
      <c r="CQ465" s="9">
        <f t="shared" si="353"/>
        <v>45294</v>
      </c>
      <c r="CR465" s="72">
        <f t="shared" si="354"/>
        <v>0.16378430147379519</v>
      </c>
      <c r="CS465" s="72">
        <f t="shared" si="355"/>
        <v>0.12620678878597236</v>
      </c>
      <c r="CT465" s="72"/>
      <c r="CU465" s="72">
        <f t="shared" si="356"/>
        <v>4.0254773603605409E-2</v>
      </c>
      <c r="CV465" s="72"/>
      <c r="CW465" s="3">
        <f t="shared" si="357"/>
        <v>45294</v>
      </c>
      <c r="CX465" s="75">
        <f t="shared" si="362"/>
        <v>105.79760031881082</v>
      </c>
      <c r="CY465" s="75">
        <f t="shared" si="363"/>
        <v>101.70557675415533</v>
      </c>
      <c r="CZ465" s="75">
        <f t="shared" si="364"/>
        <v>104.02340136622676</v>
      </c>
      <c r="DA465" s="72">
        <f>(CZ465/MAX($CZ$2:CZ465))-1</f>
        <v>-6.1660125328735216E-3</v>
      </c>
      <c r="DC465" s="3">
        <f t="shared" si="358"/>
        <v>45294</v>
      </c>
      <c r="DD465" s="2">
        <f t="shared" si="359"/>
        <v>5.8902673917752314E-3</v>
      </c>
      <c r="DE465" s="2">
        <f t="shared" si="360"/>
        <v>3.8583766741130416E-3</v>
      </c>
      <c r="DF465" s="2" t="e">
        <f>NA()</f>
        <v>#N/A</v>
      </c>
      <c r="DG465" s="2">
        <f t="shared" si="361"/>
        <v>1.6045554690900278E-3</v>
      </c>
      <c r="DH465" s="69"/>
      <c r="DI465" s="3">
        <f t="shared" si="348"/>
        <v>45294</v>
      </c>
      <c r="DJ465" s="2">
        <f t="shared" si="349"/>
        <v>5.2215750999315497E-2</v>
      </c>
      <c r="DK465" s="2">
        <f t="shared" si="350"/>
        <v>5.7918345100546755E-2</v>
      </c>
      <c r="DL465" s="2" t="e">
        <f>NA()</f>
        <v>#N/A</v>
      </c>
      <c r="DM465" s="2">
        <f t="shared" si="351"/>
        <v>2.0994068182861175E-2</v>
      </c>
      <c r="DO465" s="2">
        <f t="shared" si="365"/>
        <v>1.7727478329961036E-2</v>
      </c>
      <c r="DP465" s="72">
        <f t="shared" si="366"/>
        <v>1.6045554690900278E-3</v>
      </c>
      <c r="DQ465" s="72">
        <v>1.0999999999999999E-2</v>
      </c>
      <c r="DR465" s="72">
        <f t="shared" si="367"/>
        <v>9.9563569231163741E-4</v>
      </c>
      <c r="DS465" s="2" cm="1">
        <f t="array" ref="DS465">PRODUCT($DR$68:DR465+1)-1</f>
        <v>2.5960786583866025E-2</v>
      </c>
      <c r="DT465" s="2" cm="1">
        <f t="array" ref="DT465">PRODUCT($DP$68:DP465+1)-1</f>
        <v>3.0101335316442546E-2</v>
      </c>
      <c r="DU465" s="72">
        <f>DS465-MAX($DS$68:DS465)</f>
        <v>-5.0261199515293509E-3</v>
      </c>
    </row>
    <row r="466" spans="78:125" x14ac:dyDescent="0.3">
      <c r="BZ466" s="2"/>
      <c r="CC466" s="3">
        <v>45295</v>
      </c>
      <c r="CD466" s="2">
        <v>2.1517983130196999E-3</v>
      </c>
      <c r="CE466" s="2">
        <v>7.5177549297578096E-4</v>
      </c>
      <c r="CF466" s="2" t="e">
        <f>NA()</f>
        <v>#N/A</v>
      </c>
      <c r="CG466" s="2">
        <v>9.1638952018543161E-4</v>
      </c>
      <c r="CH466" s="2">
        <v>4.3618807473744248E-4</v>
      </c>
      <c r="CJ466" s="9">
        <f t="shared" si="352"/>
        <v>45295</v>
      </c>
      <c r="CK466" s="2">
        <f t="array" ref="CK466">PRODUCT(CD$2:CD466+1)-1</f>
        <v>0.18788520328908276</v>
      </c>
      <c r="CL466" s="2">
        <f t="array" ref="CL466">PRODUCT(CE$2:CE466+1)-1</f>
        <v>0.14861994525553857</v>
      </c>
      <c r="CM466" s="2"/>
      <c r="CN466" s="2">
        <f t="array" ref="CN466">PRODUCT(CG$2:CG466+1)-1</f>
        <v>6.2778101463997649E-2</v>
      </c>
      <c r="CO466" s="2">
        <f t="array" ref="CO466">PRODUCT(CH$2:CH466+1)-1</f>
        <v>2.199588887667403E-2</v>
      </c>
      <c r="CQ466" s="9">
        <f t="shared" si="353"/>
        <v>45295</v>
      </c>
      <c r="CR466" s="72">
        <f t="shared" si="354"/>
        <v>0.16588931441240873</v>
      </c>
      <c r="CS466" s="72">
        <f t="shared" si="355"/>
        <v>0.12662405637886454</v>
      </c>
      <c r="CT466" s="72"/>
      <c r="CU466" s="72">
        <f t="shared" si="356"/>
        <v>4.0782212587323619E-2</v>
      </c>
      <c r="CV466" s="72"/>
      <c r="CW466" s="3">
        <f t="shared" si="357"/>
        <v>45295</v>
      </c>
      <c r="CX466" s="75">
        <f t="shared" si="362"/>
        <v>105.89455213100373</v>
      </c>
      <c r="CY466" s="75">
        <f t="shared" si="363"/>
        <v>101.74993951386979</v>
      </c>
      <c r="CZ466" s="75">
        <f t="shared" si="364"/>
        <v>104.07333177487442</v>
      </c>
      <c r="DA466" s="72">
        <f>(CZ466/MAX($CZ$2:CZ466))-1</f>
        <v>-5.6889800914187161E-3</v>
      </c>
      <c r="DC466" s="3">
        <f t="shared" si="358"/>
        <v>45295</v>
      </c>
      <c r="DD466" s="2">
        <f t="shared" si="359"/>
        <v>1.7156102382822574E-3</v>
      </c>
      <c r="DE466" s="2">
        <f t="shared" si="360"/>
        <v>3.1558741823833848E-4</v>
      </c>
      <c r="DF466" s="2" t="e">
        <f>NA()</f>
        <v>#N/A</v>
      </c>
      <c r="DG466" s="2">
        <f t="shared" si="361"/>
        <v>4.8020144544798913E-4</v>
      </c>
      <c r="DH466" s="69"/>
      <c r="DI466" s="3">
        <f t="shared" si="348"/>
        <v>45295</v>
      </c>
      <c r="DJ466" s="2">
        <f t="shared" si="349"/>
        <v>5.2545305722234786E-2</v>
      </c>
      <c r="DK466" s="2">
        <f t="shared" si="350"/>
        <v>5.771949489773847E-2</v>
      </c>
      <c r="DL466" s="2" t="e">
        <f>NA()</f>
        <v>#N/A</v>
      </c>
      <c r="DM466" s="2">
        <f t="shared" si="351"/>
        <v>2.1017493367486033E-2</v>
      </c>
      <c r="DO466" s="2">
        <f t="shared" si="365"/>
        <v>1.7638984077647187E-2</v>
      </c>
      <c r="DP466" s="72">
        <f t="shared" si="366"/>
        <v>4.8020144544798913E-4</v>
      </c>
      <c r="DQ466" s="72">
        <v>1.0999999999999999E-2</v>
      </c>
      <c r="DR466" s="72">
        <f t="shared" si="367"/>
        <v>2.9946259244157438E-4</v>
      </c>
      <c r="DS466" s="2" cm="1">
        <f t="array" ref="DS466">PRODUCT($DR$68:DR466+1)-1</f>
        <v>2.6268023460759737E-2</v>
      </c>
      <c r="DT466" s="2" cm="1">
        <f t="array" ref="DT466">PRODUCT($DP$68:DP466+1)-1</f>
        <v>3.0595991466619399E-2</v>
      </c>
      <c r="DU466" s="72">
        <f>DS466-MAX($DS$68:DS466)</f>
        <v>-4.7188830746356381E-3</v>
      </c>
    </row>
    <row r="467" spans="78:125" x14ac:dyDescent="0.3">
      <c r="BZ467" s="2"/>
      <c r="CC467" s="3">
        <v>45296</v>
      </c>
      <c r="CD467" s="2">
        <v>2.8810210045127098E-3</v>
      </c>
      <c r="CE467" s="2">
        <v>-1.8278527844783898E-4</v>
      </c>
      <c r="CF467" s="2" t="e">
        <f>NA()</f>
        <v>#N/A</v>
      </c>
      <c r="CG467" s="2">
        <v>1.9701992492971443E-3</v>
      </c>
      <c r="CH467" s="2">
        <v>1.1646519183907689E-3</v>
      </c>
      <c r="CJ467" s="9">
        <f t="shared" si="352"/>
        <v>45296</v>
      </c>
      <c r="CK467" s="2">
        <f t="array" ref="CK467">PRODUCT(CD$2:CD467+1)-1</f>
        <v>0.1913075255107084</v>
      </c>
      <c r="CL467" s="2">
        <f t="array" ref="CL467">PRODUCT(CE$2:CE467+1)-1</f>
        <v>0.14840999443901426</v>
      </c>
      <c r="CM467" s="2"/>
      <c r="CN467" s="2">
        <f t="array" ref="CN467">PRODUCT(CG$2:CG467+1)-1</f>
        <v>6.4871986081671329E-2</v>
      </c>
      <c r="CO467" s="2">
        <f t="array" ref="CO467">PRODUCT(CH$2:CH467+1)-1</f>
        <v>2.3186158349241648E-2</v>
      </c>
      <c r="CQ467" s="9">
        <f t="shared" si="353"/>
        <v>45296</v>
      </c>
      <c r="CR467" s="72">
        <f t="shared" si="354"/>
        <v>0.16812136716146675</v>
      </c>
      <c r="CS467" s="72">
        <f t="shared" si="355"/>
        <v>0.12522383608977261</v>
      </c>
      <c r="CT467" s="72"/>
      <c r="CU467" s="72">
        <f t="shared" si="356"/>
        <v>4.1685827732429681E-2</v>
      </c>
      <c r="CV467" s="72"/>
      <c r="CW467" s="3">
        <f t="shared" si="357"/>
        <v>45296</v>
      </c>
      <c r="CX467" s="75">
        <f t="shared" si="362"/>
        <v>106.10318549811689</v>
      </c>
      <c r="CY467" s="75">
        <f t="shared" si="363"/>
        <v>101.86844277612076</v>
      </c>
      <c r="CZ467" s="75">
        <f t="shared" si="364"/>
        <v>104.15707024333625</v>
      </c>
      <c r="DA467" s="72">
        <f>(CZ467/MAX($CZ$2:CZ467))-1</f>
        <v>-4.8889472630090358E-3</v>
      </c>
      <c r="DC467" s="3">
        <f t="shared" si="358"/>
        <v>45296</v>
      </c>
      <c r="DD467" s="2">
        <f t="shared" si="359"/>
        <v>1.7163690861219409E-3</v>
      </c>
      <c r="DE467" s="2">
        <f t="shared" si="360"/>
        <v>-1.3474371968386079E-3</v>
      </c>
      <c r="DF467" s="2" t="e">
        <f>NA()</f>
        <v>#N/A</v>
      </c>
      <c r="DG467" s="2">
        <f t="shared" si="361"/>
        <v>8.0554733090637543E-4</v>
      </c>
      <c r="DH467" s="69"/>
      <c r="DI467" s="3">
        <f t="shared" si="348"/>
        <v>45296</v>
      </c>
      <c r="DJ467" s="2">
        <f t="shared" si="349"/>
        <v>5.2881444024091603E-2</v>
      </c>
      <c r="DK467" s="2">
        <f t="shared" si="350"/>
        <v>5.7738344460011484E-2</v>
      </c>
      <c r="DL467" s="2" t="e">
        <f>NA()</f>
        <v>#N/A</v>
      </c>
      <c r="DM467" s="2">
        <f t="shared" si="351"/>
        <v>2.1231356064811871E-2</v>
      </c>
      <c r="DO467" s="2">
        <f t="shared" si="365"/>
        <v>1.7699526707051758E-2</v>
      </c>
      <c r="DP467" s="72">
        <f t="shared" si="366"/>
        <v>8.0554733090637543E-4</v>
      </c>
      <c r="DQ467" s="72">
        <v>1.0999999999999999E-2</v>
      </c>
      <c r="DR467" s="72">
        <f t="shared" si="367"/>
        <v>5.0063602189089984E-4</v>
      </c>
      <c r="DS467" s="2" cm="1">
        <f t="array" ref="DS467">PRODUCT($DR$68:DR467+1)-1</f>
        <v>2.678181020141901E-2</v>
      </c>
      <c r="DT467" s="2" cm="1">
        <f t="array" ref="DT467">PRODUCT($DP$68:DP467+1)-1</f>
        <v>3.1426185316788091E-2</v>
      </c>
      <c r="DU467" s="72">
        <f>DS467-MAX($DS$68:DS467)</f>
        <v>-4.2050963339763658E-3</v>
      </c>
    </row>
    <row r="468" spans="78:125" x14ac:dyDescent="0.3">
      <c r="BZ468" s="2"/>
      <c r="CC468" s="3">
        <v>45299</v>
      </c>
      <c r="CD468" s="2">
        <v>5.6878455065616498E-3</v>
      </c>
      <c r="CE468" s="2">
        <v>8.0843922012028297E-3</v>
      </c>
      <c r="CF468" s="2" t="e">
        <f>NA()</f>
        <v>#N/A</v>
      </c>
      <c r="CG468" s="2">
        <v>6.7067800651743892E-3</v>
      </c>
      <c r="CH468" s="2">
        <v>6.2758386178838332E-3</v>
      </c>
      <c r="CJ468" s="9">
        <f t="shared" si="352"/>
        <v>45299</v>
      </c>
      <c r="CK468" s="2">
        <f t="array" ref="CK468">PRODUCT(CD$2:CD468+1)-1</f>
        <v>0.19808349866661756</v>
      </c>
      <c r="CL468" s="2">
        <f t="array" ref="CL468">PRODUCT(CE$2:CE468+1)-1</f>
        <v>0.15769419124184036</v>
      </c>
      <c r="CM468" s="2"/>
      <c r="CN468" s="2">
        <f t="array" ref="CN468">PRODUCT(CG$2:CG468+1)-1</f>
        <v>7.201384828988644E-2</v>
      </c>
      <c r="CO468" s="2">
        <f t="array" ref="CO468">PRODUCT(CH$2:CH468+1)-1</f>
        <v>2.9607509555094058E-2</v>
      </c>
      <c r="CQ468" s="9">
        <f t="shared" si="353"/>
        <v>45299</v>
      </c>
      <c r="CR468" s="72">
        <f t="shared" si="354"/>
        <v>0.16847598911152351</v>
      </c>
      <c r="CS468" s="72">
        <f t="shared" si="355"/>
        <v>0.12808668168674631</v>
      </c>
      <c r="CT468" s="72"/>
      <c r="CU468" s="72">
        <f t="shared" si="356"/>
        <v>4.2406338734792381E-2</v>
      </c>
      <c r="CV468" s="72"/>
      <c r="CW468" s="3">
        <f t="shared" si="357"/>
        <v>45299</v>
      </c>
      <c r="CX468" s="75">
        <f t="shared" si="362"/>
        <v>106.81479622746716</v>
      </c>
      <c r="CY468" s="75">
        <f t="shared" si="363"/>
        <v>102.50775268323882</v>
      </c>
      <c r="CZ468" s="75">
        <f t="shared" si="364"/>
        <v>104.20167590400465</v>
      </c>
      <c r="DA468" s="72">
        <f>(CZ468/MAX($CZ$2:CZ468))-1</f>
        <v>-4.4627871776490302E-3</v>
      </c>
      <c r="DC468" s="3">
        <f t="shared" si="358"/>
        <v>45299</v>
      </c>
      <c r="DD468" s="2">
        <f t="shared" si="359"/>
        <v>-5.8799311132218344E-4</v>
      </c>
      <c r="DE468" s="2">
        <f t="shared" si="360"/>
        <v>1.8085535833189965E-3</v>
      </c>
      <c r="DF468" s="2" t="e">
        <f>NA()</f>
        <v>#N/A</v>
      </c>
      <c r="DG468" s="2">
        <f t="shared" si="361"/>
        <v>4.3094144729055595E-4</v>
      </c>
      <c r="DH468" s="69"/>
      <c r="DI468" s="3">
        <f t="shared" si="348"/>
        <v>45299</v>
      </c>
      <c r="DJ468" s="2">
        <f t="shared" si="349"/>
        <v>5.2229989882002656E-2</v>
      </c>
      <c r="DK468" s="2">
        <f t="shared" si="350"/>
        <v>5.8171834366394663E-2</v>
      </c>
      <c r="DL468" s="2" t="e">
        <f>NA()</f>
        <v>#N/A</v>
      </c>
      <c r="DM468" s="2">
        <f t="shared" si="351"/>
        <v>2.0898004939059741E-2</v>
      </c>
      <c r="DO468" s="2">
        <f t="shared" si="365"/>
        <v>1.7664623008800662E-2</v>
      </c>
      <c r="DP468" s="72">
        <f t="shared" si="366"/>
        <v>4.3094144729055595E-4</v>
      </c>
      <c r="DQ468" s="72">
        <v>1.0999999999999999E-2</v>
      </c>
      <c r="DR468" s="72">
        <f t="shared" si="367"/>
        <v>2.6835307596626489E-4</v>
      </c>
      <c r="DS468" s="2" cm="1">
        <f t="array" ref="DS468">PRODUCT($DR$68:DR468+1)-1</f>
        <v>2.7057350258532731E-2</v>
      </c>
      <c r="DT468" s="2" cm="1">
        <f t="array" ref="DT468">PRODUCT($DP$68:DP468+1)-1</f>
        <v>3.1870669609861846E-2</v>
      </c>
      <c r="DU468" s="72">
        <f>DS468-MAX($DS$68:DS468)</f>
        <v>-3.9295562768626446E-3</v>
      </c>
    </row>
    <row r="469" spans="78:125" x14ac:dyDescent="0.3">
      <c r="BZ469" s="2"/>
      <c r="CC469" s="3">
        <v>45300</v>
      </c>
      <c r="CD469" s="2">
        <v>-5.75937605200028E-4</v>
      </c>
      <c r="CE469" s="2">
        <v>4.6704623251170299E-3</v>
      </c>
      <c r="CF469" s="2" t="e">
        <f>NA()</f>
        <v>#N/A</v>
      </c>
      <c r="CG469" s="2">
        <v>-1.754151576051895E-3</v>
      </c>
      <c r="CH469" s="2">
        <v>-1.1323282684861935E-3</v>
      </c>
      <c r="CJ469" s="9">
        <f t="shared" si="352"/>
        <v>45300</v>
      </c>
      <c r="CK469" s="2">
        <f t="array" ref="CK469">PRODUCT(CD$2:CD469+1)-1</f>
        <v>0.19739347732556589</v>
      </c>
      <c r="CL469" s="2">
        <f t="array" ref="CL469">PRODUCT(CE$2:CE469+1)-1</f>
        <v>0.16310115834604222</v>
      </c>
      <c r="CM469" s="2"/>
      <c r="CN469" s="2">
        <f t="array" ref="CN469">PRODUCT(CG$2:CG469+1)-1</f>
        <v>7.0133373508359353E-2</v>
      </c>
      <c r="CO469" s="2">
        <f t="array" ref="CO469">PRODUCT(CH$2:CH469+1)-1</f>
        <v>2.8441655866579207E-2</v>
      </c>
      <c r="CQ469" s="9">
        <f t="shared" si="353"/>
        <v>45300</v>
      </c>
      <c r="CR469" s="72">
        <f t="shared" si="354"/>
        <v>0.16895182145898668</v>
      </c>
      <c r="CS469" s="72">
        <f t="shared" si="355"/>
        <v>0.13465950247946301</v>
      </c>
      <c r="CT469" s="72"/>
      <c r="CU469" s="72">
        <f t="shared" si="356"/>
        <v>4.1691717641780146E-2</v>
      </c>
      <c r="CV469" s="72"/>
      <c r="CW469" s="3">
        <f t="shared" si="357"/>
        <v>45300</v>
      </c>
      <c r="CX469" s="75">
        <f t="shared" si="362"/>
        <v>106.62742688431909</v>
      </c>
      <c r="CY469" s="75">
        <f t="shared" si="363"/>
        <v>102.3916802571366</v>
      </c>
      <c r="CZ469" s="75">
        <f t="shared" si="364"/>
        <v>104.13680742082289</v>
      </c>
      <c r="DA469" s="72">
        <f>(CZ469/MAX($CZ$2:CZ469))-1</f>
        <v>-5.0825371805786057E-3</v>
      </c>
      <c r="DC469" s="3">
        <f t="shared" si="358"/>
        <v>45300</v>
      </c>
      <c r="DD469" s="2">
        <f t="shared" si="359"/>
        <v>5.563906632861655E-4</v>
      </c>
      <c r="DE469" s="2">
        <f t="shared" si="360"/>
        <v>5.8027905936032234E-3</v>
      </c>
      <c r="DF469" s="2" t="e">
        <f>NA()</f>
        <v>#N/A</v>
      </c>
      <c r="DG469" s="2">
        <f t="shared" si="361"/>
        <v>-6.218233075657015E-4</v>
      </c>
      <c r="DH469" s="69"/>
      <c r="DI469" s="3">
        <f t="shared" si="348"/>
        <v>45300</v>
      </c>
      <c r="DJ469" s="2">
        <f t="shared" si="349"/>
        <v>5.2140680052561623E-2</v>
      </c>
      <c r="DK469" s="2">
        <f t="shared" si="350"/>
        <v>6.1897712762969029E-2</v>
      </c>
      <c r="DL469" s="2" t="e">
        <f>NA()</f>
        <v>#N/A</v>
      </c>
      <c r="DM469" s="2">
        <f t="shared" si="351"/>
        <v>2.0908984289940077E-2</v>
      </c>
      <c r="DO469" s="2">
        <f t="shared" si="365"/>
        <v>1.7691583427456758E-2</v>
      </c>
      <c r="DP469" s="72">
        <f t="shared" si="366"/>
        <v>-6.218233075657015E-4</v>
      </c>
      <c r="DQ469" s="72">
        <v>1.0999999999999999E-2</v>
      </c>
      <c r="DR469" s="72">
        <f t="shared" si="367"/>
        <v>-3.8662770979601364E-4</v>
      </c>
      <c r="DS469" s="2" cm="1">
        <f t="array" ref="DS469">PRODUCT($DR$68:DR469+1)-1</f>
        <v>2.6660261427372989E-2</v>
      </c>
      <c r="DT469" s="2" cm="1">
        <f t="array" ref="DT469">PRODUCT($DP$68:DP469+1)-1</f>
        <v>3.1229028377105061E-2</v>
      </c>
      <c r="DU469" s="72">
        <f>DS469-MAX($DS$68:DS469)</f>
        <v>-4.3266451080223867E-3</v>
      </c>
    </row>
    <row r="470" spans="78:125" x14ac:dyDescent="0.3">
      <c r="BZ470" s="2"/>
      <c r="CC470" s="3">
        <v>45301</v>
      </c>
      <c r="CD470" s="2">
        <v>1.72328581225911E-3</v>
      </c>
      <c r="CE470" s="2">
        <v>4.7738309073206394E-3</v>
      </c>
      <c r="CF470" s="2" t="e">
        <f>NA()</f>
        <v>#N/A</v>
      </c>
      <c r="CG470" s="2">
        <v>1.9779107091916497E-3</v>
      </c>
      <c r="CH470" s="2">
        <v>1.6737097003940438E-3</v>
      </c>
      <c r="CJ470" s="9">
        <f t="shared" si="352"/>
        <v>45301</v>
      </c>
      <c r="CK470" s="2">
        <f t="array" ref="CK470">PRODUCT(CD$2:CD470+1)-1</f>
        <v>0.19945692851673269</v>
      </c>
      <c r="CL470" s="2">
        <f t="array" ref="CL470">PRODUCT(CE$2:CE470+1)-1</f>
        <v>0.1686536066040949</v>
      </c>
      <c r="CM470" s="2"/>
      <c r="CN470" s="2">
        <f t="array" ref="CN470">PRODUCT(CG$2:CG470+1)-1</f>
        <v>7.2250001768084937E-2</v>
      </c>
      <c r="CO470" s="2">
        <f t="array" ref="CO470">PRODUCT(CH$2:CH470+1)-1</f>
        <v>3.0162968642292398E-2</v>
      </c>
      <c r="CQ470" s="9">
        <f t="shared" si="353"/>
        <v>45301</v>
      </c>
      <c r="CR470" s="72">
        <f t="shared" si="354"/>
        <v>0.16929395987444029</v>
      </c>
      <c r="CS470" s="72">
        <f t="shared" si="355"/>
        <v>0.1384906379618025</v>
      </c>
      <c r="CT470" s="72"/>
      <c r="CU470" s="72">
        <f t="shared" si="356"/>
        <v>4.2087033125792539E-2</v>
      </c>
      <c r="CV470" s="72"/>
      <c r="CW470" s="3">
        <f t="shared" si="357"/>
        <v>45301</v>
      </c>
      <c r="CX470" s="75">
        <f t="shared" si="362"/>
        <v>106.83832641384714</v>
      </c>
      <c r="CY470" s="75">
        <f t="shared" si="363"/>
        <v>102.56305420562262</v>
      </c>
      <c r="CZ470" s="75">
        <f t="shared" si="364"/>
        <v>104.16843301063683</v>
      </c>
      <c r="DA470" s="72">
        <f>(CZ470/MAX($CZ$2:CZ470))-1</f>
        <v>-4.780387994741675E-3</v>
      </c>
      <c r="DC470" s="3">
        <f t="shared" si="358"/>
        <v>45301</v>
      </c>
      <c r="DD470" s="2">
        <f t="shared" si="359"/>
        <v>4.9576111865066216E-5</v>
      </c>
      <c r="DE470" s="2">
        <f t="shared" si="360"/>
        <v>3.1001212069265956E-3</v>
      </c>
      <c r="DF470" s="2" t="e">
        <f>NA()</f>
        <v>#N/A</v>
      </c>
      <c r="DG470" s="2">
        <f t="shared" si="361"/>
        <v>3.0420100879760591E-4</v>
      </c>
      <c r="DH470" s="69"/>
      <c r="DI470" s="3">
        <f t="shared" si="348"/>
        <v>45301</v>
      </c>
      <c r="DJ470" s="2">
        <f t="shared" si="349"/>
        <v>5.2142185719714046E-2</v>
      </c>
      <c r="DK470" s="2">
        <f t="shared" si="350"/>
        <v>6.0610588550038869E-2</v>
      </c>
      <c r="DL470" s="2" t="e">
        <f>NA()</f>
        <v>#N/A</v>
      </c>
      <c r="DM470" s="2">
        <f t="shared" si="351"/>
        <v>2.0881253143424278E-2</v>
      </c>
      <c r="DO470" s="2">
        <f t="shared" si="365"/>
        <v>1.7698574282468283E-2</v>
      </c>
      <c r="DP470" s="72">
        <f t="shared" si="366"/>
        <v>3.0420100879760591E-4</v>
      </c>
      <c r="DQ470" s="72">
        <v>1.0999999999999999E-2</v>
      </c>
      <c r="DR470" s="72">
        <f t="shared" si="367"/>
        <v>1.8906670353037016E-4</v>
      </c>
      <c r="DS470" s="2" cm="1">
        <f t="array" ref="DS470">PRODUCT($DR$68:DR470+1)-1</f>
        <v>2.685436869864688E-2</v>
      </c>
      <c r="DT470" s="2" cm="1">
        <f t="array" ref="DT470">PRODUCT($DP$68:DP470+1)-1</f>
        <v>3.1542729287838744E-2</v>
      </c>
      <c r="DU470" s="72">
        <f>DS470-MAX($DS$68:DS470)</f>
        <v>-4.1325378367484955E-3</v>
      </c>
    </row>
    <row r="471" spans="78:125" x14ac:dyDescent="0.3">
      <c r="BZ471" s="2"/>
      <c r="CC471" s="3">
        <v>45302</v>
      </c>
      <c r="CD471" s="2">
        <v>3.7658084766634099E-4</v>
      </c>
      <c r="CE471" s="2">
        <v>3.1657036906716004E-3</v>
      </c>
      <c r="CF471" s="2" t="e">
        <f>NA()</f>
        <v>#N/A</v>
      </c>
      <c r="CG471" s="2">
        <v>4.4722957269929966E-4</v>
      </c>
      <c r="CH471" s="2">
        <v>5.3327013094683906E-5</v>
      </c>
      <c r="CJ471" s="9">
        <f t="shared" si="352"/>
        <v>45302</v>
      </c>
      <c r="CK471" s="2">
        <f t="array" ref="CK471">PRODUCT(CD$2:CD471+1)-1</f>
        <v>0.19990862102361273</v>
      </c>
      <c r="CL471" s="2">
        <f t="array" ref="CL471">PRODUCT(CE$2:CE471+1)-1</f>
        <v>0.17235321763963807</v>
      </c>
      <c r="CM471" s="2"/>
      <c r="CN471" s="2">
        <f t="array" ref="CN471">PRODUCT(CG$2:CG471+1)-1</f>
        <v>7.2729543678202502E-2</v>
      </c>
      <c r="CO471" s="2">
        <f t="array" ref="CO471">PRODUCT(CH$2:CH471+1)-1</f>
        <v>3.0217904156410791E-2</v>
      </c>
      <c r="CQ471" s="9">
        <f t="shared" si="353"/>
        <v>45302</v>
      </c>
      <c r="CR471" s="72">
        <f t="shared" si="354"/>
        <v>0.16969071686720194</v>
      </c>
      <c r="CS471" s="72">
        <f t="shared" si="355"/>
        <v>0.14213531348322728</v>
      </c>
      <c r="CT471" s="72"/>
      <c r="CU471" s="72">
        <f t="shared" si="356"/>
        <v>4.2511639521791711E-2</v>
      </c>
      <c r="CV471" s="72"/>
      <c r="CW471" s="3">
        <f t="shared" si="357"/>
        <v>45302</v>
      </c>
      <c r="CX471" s="75">
        <f t="shared" si="362"/>
        <v>106.88610767291712</v>
      </c>
      <c r="CY471" s="75">
        <f t="shared" si="363"/>
        <v>102.56852358695727</v>
      </c>
      <c r="CZ471" s="75">
        <f t="shared" si="364"/>
        <v>104.2094630350211</v>
      </c>
      <c r="DA471" s="72">
        <f>(CZ471/MAX($CZ$2:CZ471))-1</f>
        <v>-4.3883893463209089E-3</v>
      </c>
      <c r="DC471" s="3">
        <f t="shared" si="358"/>
        <v>45302</v>
      </c>
      <c r="DD471" s="2">
        <f t="shared" si="359"/>
        <v>3.2325383457165708E-4</v>
      </c>
      <c r="DE471" s="2">
        <f t="shared" si="360"/>
        <v>3.1123766775769165E-3</v>
      </c>
      <c r="DF471" s="2" t="e">
        <f>NA()</f>
        <v>#N/A</v>
      </c>
      <c r="DG471" s="2">
        <f t="shared" si="361"/>
        <v>3.9390255960461575E-4</v>
      </c>
      <c r="DH471" s="69"/>
      <c r="DI471" s="3">
        <f t="shared" ref="DI471:DI534" si="368">DC471</f>
        <v>45302</v>
      </c>
      <c r="DJ471" s="2">
        <f t="shared" ref="DJ471:DJ534" si="369">_xlfn.STDEV.P(DD450:DD471)*SQRT(252)</f>
        <v>4.9845748784976024E-2</v>
      </c>
      <c r="DK471" s="2">
        <f t="shared" ref="DK471:DK534" si="370">_xlfn.STDEV.P(DE450:DE471)*SQRT(252)</f>
        <v>5.8048541080046881E-2</v>
      </c>
      <c r="DL471" s="2" t="e">
        <f>NA()</f>
        <v>#N/A</v>
      </c>
      <c r="DM471" s="2">
        <f t="shared" ref="DM471:DM534" si="371">_xlfn.STDEV.P(DG450:DG471)*SQRT(252)</f>
        <v>2.0348686233145806E-2</v>
      </c>
      <c r="DO471" s="2">
        <f t="shared" si="365"/>
        <v>1.7707476998244973E-2</v>
      </c>
      <c r="DP471" s="72">
        <f t="shared" si="366"/>
        <v>3.9390255960461575E-4</v>
      </c>
      <c r="DQ471" s="72">
        <v>1.0999999999999999E-2</v>
      </c>
      <c r="DR471" s="72">
        <f t="shared" si="367"/>
        <v>2.4469483462156798E-4</v>
      </c>
      <c r="DS471" s="2" cm="1">
        <f t="array" ref="DS471">PRODUCT($DR$68:DR471+1)-1</f>
        <v>2.7105634658576072E-2</v>
      </c>
      <c r="DT471" s="2" cm="1">
        <f t="array" ref="DT471">PRODUCT($DP$68:DP471+1)-1</f>
        <v>3.1949056609246851E-2</v>
      </c>
      <c r="DU471" s="72">
        <f>DS471-MAX($DS$68:DS471)</f>
        <v>-3.8812718768193033E-3</v>
      </c>
    </row>
    <row r="472" spans="78:125" x14ac:dyDescent="0.3">
      <c r="BZ472" s="2"/>
      <c r="CC472" s="3">
        <v>45303</v>
      </c>
      <c r="CD472" s="2">
        <v>3.9629524813977697E-4</v>
      </c>
      <c r="CE472" s="2">
        <v>1.7478203972436401E-3</v>
      </c>
      <c r="CF472" s="2" t="e">
        <f>NA()</f>
        <v>#N/A</v>
      </c>
      <c r="CG472" s="2">
        <v>7.3780208473599965E-4</v>
      </c>
      <c r="CH472" s="2">
        <v>6.5173984915189997E-4</v>
      </c>
      <c r="CJ472" s="9">
        <f t="shared" si="352"/>
        <v>45303</v>
      </c>
      <c r="CK472" s="2">
        <f t="array" ref="CK472">PRODUCT(CD$2:CD472+1)-1</f>
        <v>0.20038413910832631</v>
      </c>
      <c r="CL472" s="2">
        <f t="array" ref="CL472">PRODUCT(CE$2:CE472+1)-1</f>
        <v>0.17440228050620288</v>
      </c>
      <c r="CM472" s="2"/>
      <c r="CN472" s="2">
        <f t="array" ref="CN472">PRODUCT(CG$2:CG472+1)-1</f>
        <v>7.3521005771886028E-2</v>
      </c>
      <c r="CO472" s="2">
        <f t="array" ref="CO472">PRODUCT(CH$2:CH472+1)-1</f>
        <v>3.0889338217859219E-2</v>
      </c>
      <c r="CQ472" s="9">
        <f t="shared" si="353"/>
        <v>45303</v>
      </c>
      <c r="CR472" s="72">
        <f t="shared" si="354"/>
        <v>0.16949480089046709</v>
      </c>
      <c r="CS472" s="72">
        <f t="shared" si="355"/>
        <v>0.14351294228834366</v>
      </c>
      <c r="CT472" s="72"/>
      <c r="CU472" s="72">
        <f t="shared" si="356"/>
        <v>4.2631667554026809E-2</v>
      </c>
      <c r="CV472" s="72"/>
      <c r="CW472" s="3">
        <f t="shared" si="357"/>
        <v>45303</v>
      </c>
      <c r="CX472" s="75">
        <f t="shared" si="362"/>
        <v>106.96496846598751</v>
      </c>
      <c r="CY472" s="75">
        <f t="shared" si="363"/>
        <v>102.63537158104756</v>
      </c>
      <c r="CZ472" s="75">
        <f t="shared" si="364"/>
        <v>104.2184256930575</v>
      </c>
      <c r="DA472" s="72">
        <f>(CZ472/MAX($CZ$2:CZ472))-1</f>
        <v>-4.3027605930056056E-3</v>
      </c>
      <c r="DC472" s="3">
        <f t="shared" si="358"/>
        <v>45303</v>
      </c>
      <c r="DD472" s="2">
        <f t="shared" si="359"/>
        <v>-2.5544460101212301E-4</v>
      </c>
      <c r="DE472" s="2">
        <f t="shared" si="360"/>
        <v>1.0960805480917401E-3</v>
      </c>
      <c r="DF472" s="2" t="e">
        <f>NA()</f>
        <v>#N/A</v>
      </c>
      <c r="DG472" s="2">
        <f t="shared" si="361"/>
        <v>8.6062235584099677E-5</v>
      </c>
      <c r="DH472" s="69"/>
      <c r="DI472" s="3">
        <f t="shared" si="368"/>
        <v>45303</v>
      </c>
      <c r="DJ472" s="2">
        <f t="shared" si="369"/>
        <v>3.4003672808699661E-2</v>
      </c>
      <c r="DK472" s="2">
        <f t="shared" si="370"/>
        <v>3.4521296484163008E-2</v>
      </c>
      <c r="DL472" s="2" t="e">
        <f>NA()</f>
        <v>#N/A</v>
      </c>
      <c r="DM472" s="2">
        <f t="shared" si="371"/>
        <v>1.5206625050862819E-2</v>
      </c>
      <c r="DO472" s="2">
        <f t="shared" si="365"/>
        <v>1.7234387466721422E-2</v>
      </c>
      <c r="DP472" s="72">
        <f t="shared" si="366"/>
        <v>8.6062235584099677E-5</v>
      </c>
      <c r="DQ472" s="72">
        <v>1.0999999999999999E-2</v>
      </c>
      <c r="DR472" s="72">
        <f t="shared" si="367"/>
        <v>5.4929981889584886E-5</v>
      </c>
      <c r="DS472" s="2" cm="1">
        <f t="array" ref="DS472">PRODUCT($DR$68:DR472+1)-1</f>
        <v>2.7162053552486576E-2</v>
      </c>
      <c r="DT472" s="2" cm="1">
        <f t="array" ref="DT472">PRODUCT($DP$68:DP472+1)-1</f>
        <v>3.2037868452067464E-2</v>
      </c>
      <c r="DU472" s="72">
        <f>DS472-MAX($DS$68:DS472)</f>
        <v>-3.8248529829087996E-3</v>
      </c>
    </row>
    <row r="473" spans="78:125" x14ac:dyDescent="0.3">
      <c r="BZ473" s="2"/>
      <c r="CC473" s="3">
        <v>45306</v>
      </c>
      <c r="CD473" s="2">
        <v>2.7097808469900299E-3</v>
      </c>
      <c r="CE473" s="2">
        <v>2.9525530041747401E-3</v>
      </c>
      <c r="CF473" s="2" t="e">
        <f>NA()</f>
        <v>#N/A</v>
      </c>
      <c r="CG473" s="2">
        <v>1.0514549641454406E-3</v>
      </c>
      <c r="CH473" s="2">
        <v>4.02631314058155E-4</v>
      </c>
      <c r="CJ473" s="9">
        <f t="shared" si="352"/>
        <v>45306</v>
      </c>
      <c r="CK473" s="2">
        <f t="array" ref="CK473">PRODUCT(CD$2:CD473+1)-1</f>
        <v>0.20363691705751275</v>
      </c>
      <c r="CL473" s="2">
        <f t="array" ref="CL473">PRODUCT(CE$2:CE473+1)-1</f>
        <v>0.17786976548762112</v>
      </c>
      <c r="CM473" s="2"/>
      <c r="CN473" s="2">
        <f t="array" ref="CN473">PRODUCT(CG$2:CG473+1)-1</f>
        <v>7.4649764762519277E-2</v>
      </c>
      <c r="CO473" s="2">
        <f t="array" ref="CO473">PRODUCT(CH$2:CH473+1)-1</f>
        <v>3.1304406546754482E-2</v>
      </c>
      <c r="CQ473" s="9">
        <f t="shared" si="353"/>
        <v>45306</v>
      </c>
      <c r="CR473" s="72">
        <f t="shared" si="354"/>
        <v>0.17233251051075826</v>
      </c>
      <c r="CS473" s="72">
        <f t="shared" si="355"/>
        <v>0.14656535894086664</v>
      </c>
      <c r="CT473" s="72"/>
      <c r="CU473" s="72">
        <f t="shared" si="356"/>
        <v>4.3345358215764795E-2</v>
      </c>
      <c r="CV473" s="72"/>
      <c r="CW473" s="3">
        <f t="shared" si="357"/>
        <v>45306</v>
      </c>
      <c r="CX473" s="75">
        <f t="shared" si="362"/>
        <v>107.07743731307073</v>
      </c>
      <c r="CY473" s="75">
        <f t="shared" si="363"/>
        <v>102.67669579557609</v>
      </c>
      <c r="CZ473" s="75">
        <f t="shared" si="364"/>
        <v>104.28601785769993</v>
      </c>
      <c r="DA473" s="72">
        <f>(CZ473/MAX($CZ$2:CZ473))-1</f>
        <v>-3.6569886837443111E-3</v>
      </c>
      <c r="DC473" s="3">
        <f t="shared" si="358"/>
        <v>45306</v>
      </c>
      <c r="DD473" s="2">
        <f t="shared" si="359"/>
        <v>2.3071495329318749E-3</v>
      </c>
      <c r="DE473" s="2">
        <f t="shared" si="360"/>
        <v>2.5499216901165851E-3</v>
      </c>
      <c r="DF473" s="2" t="e">
        <f>NA()</f>
        <v>#N/A</v>
      </c>
      <c r="DG473" s="2">
        <f t="shared" si="361"/>
        <v>6.4882365008728563E-4</v>
      </c>
      <c r="DH473" s="69"/>
      <c r="DI473" s="3">
        <f t="shared" si="368"/>
        <v>45306</v>
      </c>
      <c r="DJ473" s="2">
        <f t="shared" si="369"/>
        <v>3.4311205255643538E-2</v>
      </c>
      <c r="DK473" s="2">
        <f t="shared" si="370"/>
        <v>3.5054705157729162E-2</v>
      </c>
      <c r="DL473" s="2" t="e">
        <f>NA()</f>
        <v>#N/A</v>
      </c>
      <c r="DM473" s="2">
        <f t="shared" si="371"/>
        <v>1.4833899975786166E-2</v>
      </c>
      <c r="DO473" s="2">
        <f t="shared" si="365"/>
        <v>1.722947851351438E-2</v>
      </c>
      <c r="DP473" s="72">
        <f t="shared" si="366"/>
        <v>6.4882365008728563E-4</v>
      </c>
      <c r="DQ473" s="72">
        <v>1.0999999999999999E-2</v>
      </c>
      <c r="DR473" s="72">
        <f t="shared" si="367"/>
        <v>4.1423541318223918E-4</v>
      </c>
      <c r="DS473" s="2" cm="1">
        <f t="array" ref="DS473">PRODUCT($DR$68:DR473+1)-1</f>
        <v>2.7587540450144887E-2</v>
      </c>
      <c r="DT473" s="2" cm="1">
        <f t="array" ref="DT473">PRODUCT($DP$68:DP473+1)-1</f>
        <v>3.2707479028904807E-2</v>
      </c>
      <c r="DU473" s="72">
        <f>DS473-MAX($DS$68:DS473)</f>
        <v>-3.3993660852504881E-3</v>
      </c>
    </row>
    <row r="474" spans="78:125" x14ac:dyDescent="0.3">
      <c r="BZ474" s="2"/>
      <c r="CC474" s="3">
        <v>45307</v>
      </c>
      <c r="CD474" s="2">
        <v>-4.6031331190440304E-3</v>
      </c>
      <c r="CE474" s="2">
        <v>-3.80890823571389E-3</v>
      </c>
      <c r="CF474" s="2" t="e">
        <f>NA()</f>
        <v>#N/A</v>
      </c>
      <c r="CG474" s="2">
        <v>-5.644263150015056E-3</v>
      </c>
      <c r="CH474" s="2">
        <v>-6.7236042306622057E-3</v>
      </c>
      <c r="CJ474" s="9">
        <f t="shared" si="352"/>
        <v>45307</v>
      </c>
      <c r="CK474" s="2">
        <f t="array" ref="CK474">PRODUCT(CD$2:CD474+1)-1</f>
        <v>0.19809641610130124</v>
      </c>
      <c r="CL474" s="2">
        <f t="array" ref="CL474">PRODUCT(CE$2:CE474+1)-1</f>
        <v>0.17338336763725692</v>
      </c>
      <c r="CM474" s="2"/>
      <c r="CN474" s="2">
        <f t="array" ref="CN474">PRODUCT(CG$2:CG474+1)-1</f>
        <v>6.8584158696097797E-2</v>
      </c>
      <c r="CO474" s="2">
        <f t="array" ref="CO474">PRODUCT(CH$2:CH474+1)-1</f>
        <v>2.4370323875796185E-2</v>
      </c>
      <c r="CQ474" s="9">
        <f t="shared" si="353"/>
        <v>45307</v>
      </c>
      <c r="CR474" s="72">
        <f t="shared" si="354"/>
        <v>0.17372609222550506</v>
      </c>
      <c r="CS474" s="72">
        <f t="shared" si="355"/>
        <v>0.14901304376146074</v>
      </c>
      <c r="CT474" s="72"/>
      <c r="CU474" s="72">
        <f t="shared" si="356"/>
        <v>4.4213834820301612E-2</v>
      </c>
      <c r="CV474" s="72"/>
      <c r="CW474" s="3">
        <f t="shared" si="357"/>
        <v>45307</v>
      </c>
      <c r="CX474" s="75">
        <f t="shared" si="362"/>
        <v>106.47306407944652</v>
      </c>
      <c r="CY474" s="75">
        <f t="shared" si="363"/>
        <v>101.98633832933454</v>
      </c>
      <c r="CZ474" s="75">
        <f t="shared" si="364"/>
        <v>104.39933997397124</v>
      </c>
      <c r="DA474" s="72">
        <f>(CZ474/MAX($CZ$2:CZ474))-1</f>
        <v>-2.5743152736946717E-3</v>
      </c>
      <c r="DC474" s="3">
        <f t="shared" si="358"/>
        <v>45307</v>
      </c>
      <c r="DD474" s="2">
        <f t="shared" si="359"/>
        <v>2.1204711116181753E-3</v>
      </c>
      <c r="DE474" s="2">
        <f t="shared" si="360"/>
        <v>2.9146959949483157E-3</v>
      </c>
      <c r="DF474" s="2" t="e">
        <f>NA()</f>
        <v>#N/A</v>
      </c>
      <c r="DG474" s="2">
        <f t="shared" si="361"/>
        <v>1.0793410806471497E-3</v>
      </c>
      <c r="DH474" s="69"/>
      <c r="DI474" s="3">
        <f t="shared" si="368"/>
        <v>45307</v>
      </c>
      <c r="DJ474" s="2">
        <f t="shared" si="369"/>
        <v>3.4190716993892152E-2</v>
      </c>
      <c r="DK474" s="2">
        <f t="shared" si="370"/>
        <v>3.5697931595958521E-2</v>
      </c>
      <c r="DL474" s="2" t="e">
        <f>NA()</f>
        <v>#N/A</v>
      </c>
      <c r="DM474" s="2">
        <f t="shared" si="371"/>
        <v>1.498761315954872E-2</v>
      </c>
      <c r="DO474" s="2">
        <f t="shared" si="365"/>
        <v>1.7346425262565312E-2</v>
      </c>
      <c r="DP474" s="72">
        <f t="shared" si="366"/>
        <v>1.0793410806471497E-3</v>
      </c>
      <c r="DQ474" s="72">
        <v>1.0999999999999999E-2</v>
      </c>
      <c r="DR474" s="72">
        <f t="shared" si="367"/>
        <v>6.8444948785735115E-4</v>
      </c>
      <c r="DS474" s="2" cm="1">
        <f t="array" ref="DS474">PRODUCT($DR$68:DR474+1)-1</f>
        <v>2.8290872215934515E-2</v>
      </c>
      <c r="DT474" s="2" cm="1">
        <f t="array" ref="DT474">PRODUCT($DP$68:DP474+1)-1</f>
        <v>3.3822122635312146E-2</v>
      </c>
      <c r="DU474" s="72">
        <f>DS474-MAX($DS$68:DS474)</f>
        <v>-2.6960343194608605E-3</v>
      </c>
    </row>
    <row r="475" spans="78:125" x14ac:dyDescent="0.3">
      <c r="BZ475" s="2"/>
      <c r="CC475" s="3">
        <v>45308</v>
      </c>
      <c r="CD475" s="2">
        <v>-7.4928294178658907E-3</v>
      </c>
      <c r="CE475" s="2">
        <v>-6.8197287703535307E-3</v>
      </c>
      <c r="CF475" s="2" t="e">
        <f>NA()</f>
        <v>#N/A</v>
      </c>
      <c r="CG475" s="2">
        <v>-9.2098077404101641E-3</v>
      </c>
      <c r="CH475" s="2">
        <v>-1.0189428021523006E-2</v>
      </c>
      <c r="CJ475" s="9">
        <f t="shared" si="352"/>
        <v>45308</v>
      </c>
      <c r="CK475" s="2">
        <f t="array" ref="CK475">PRODUCT(CD$2:CD475+1)-1</f>
        <v>0.18911928402929767</v>
      </c>
      <c r="CL475" s="2">
        <f t="array" ref="CL475">PRODUCT(CE$2:CE475+1)-1</f>
        <v>0.16538121132632688</v>
      </c>
      <c r="CM475" s="2"/>
      <c r="CN475" s="2">
        <f t="array" ref="CN475">PRODUCT(CG$2:CG475+1)-1</f>
        <v>5.8742704040058769E-2</v>
      </c>
      <c r="CO475" s="2">
        <f t="array" ref="CO475">PRODUCT(CH$2:CH475+1)-1</f>
        <v>1.3932576193279589E-2</v>
      </c>
      <c r="CQ475" s="9">
        <f t="shared" si="353"/>
        <v>45308</v>
      </c>
      <c r="CR475" s="72">
        <f t="shared" si="354"/>
        <v>0.17518670783601809</v>
      </c>
      <c r="CS475" s="72">
        <f t="shared" si="355"/>
        <v>0.15144863513304729</v>
      </c>
      <c r="CT475" s="72"/>
      <c r="CU475" s="72">
        <f t="shared" si="356"/>
        <v>4.481012784677918E-2</v>
      </c>
      <c r="CV475" s="72"/>
      <c r="CW475" s="3">
        <f t="shared" si="357"/>
        <v>45308</v>
      </c>
      <c r="CX475" s="75">
        <f t="shared" si="362"/>
        <v>105.49246762974245</v>
      </c>
      <c r="CY475" s="75">
        <f t="shared" si="363"/>
        <v>100.94715587574909</v>
      </c>
      <c r="CZ475" s="75">
        <f t="shared" si="364"/>
        <v>104.50266450259178</v>
      </c>
      <c r="DA475" s="72">
        <f>(CZ475/MAX($CZ$2:CZ475))-1</f>
        <v>-1.5871582788893335E-3</v>
      </c>
      <c r="DC475" s="3">
        <f t="shared" si="358"/>
        <v>45308</v>
      </c>
      <c r="DD475" s="2">
        <f t="shared" si="359"/>
        <v>2.6965986036571153E-3</v>
      </c>
      <c r="DE475" s="2">
        <f t="shared" si="360"/>
        <v>3.3696992511694753E-3</v>
      </c>
      <c r="DF475" s="2" t="e">
        <f>NA()</f>
        <v>#N/A</v>
      </c>
      <c r="DG475" s="2">
        <f t="shared" si="361"/>
        <v>9.7962028111284183E-4</v>
      </c>
      <c r="DH475" s="69"/>
      <c r="DI475" s="3">
        <f t="shared" si="368"/>
        <v>45308</v>
      </c>
      <c r="DJ475" s="2">
        <f t="shared" si="369"/>
        <v>3.4438022500071983E-2</v>
      </c>
      <c r="DK475" s="2">
        <f t="shared" si="370"/>
        <v>3.4166317553915582E-2</v>
      </c>
      <c r="DL475" s="2" t="e">
        <f>NA()</f>
        <v>#N/A</v>
      </c>
      <c r="DM475" s="2">
        <f t="shared" si="371"/>
        <v>1.515687419411575E-2</v>
      </c>
      <c r="DO475" s="2">
        <f t="shared" si="365"/>
        <v>1.7436155367445989E-2</v>
      </c>
      <c r="DP475" s="72">
        <f t="shared" si="366"/>
        <v>9.7962028111284183E-4</v>
      </c>
      <c r="DQ475" s="72">
        <v>1.0999999999999999E-2</v>
      </c>
      <c r="DR475" s="72">
        <f t="shared" si="367"/>
        <v>6.1801600554444239E-4</v>
      </c>
      <c r="DS475" s="2" cm="1">
        <f t="array" ref="DS475">PRODUCT($DR$68:DR475+1)-1</f>
        <v>2.8926372433319303E-2</v>
      </c>
      <c r="DT475" s="2" cm="1">
        <f t="array" ref="DT475">PRODUCT($DP$68:DP475+1)-1</f>
        <v>3.4834875753708694E-2</v>
      </c>
      <c r="DU475" s="72">
        <f>DS475-MAX($DS$68:DS475)</f>
        <v>-2.0605341020760726E-3</v>
      </c>
    </row>
    <row r="476" spans="78:125" x14ac:dyDescent="0.3">
      <c r="CC476" s="3">
        <v>45309</v>
      </c>
      <c r="CD476" s="2">
        <v>4.96201338260249E-3</v>
      </c>
      <c r="CE476" s="2">
        <v>5.9826204206523403E-3</v>
      </c>
      <c r="CF476" s="2" t="e">
        <f>NA()</f>
        <v>#N/A</v>
      </c>
      <c r="CG476" s="2">
        <v>4.7426734892962044E-3</v>
      </c>
      <c r="CH476" s="2">
        <v>3.6060224789447037E-3</v>
      </c>
      <c r="CJ476" s="9">
        <f t="shared" si="352"/>
        <v>45309</v>
      </c>
      <c r="CK476" s="2">
        <f t="array" ref="CK476">PRODUCT(CD$2:CD476+1)-1</f>
        <v>0.19501970983016181</v>
      </c>
      <c r="CL476" s="2">
        <f t="array" ref="CL476">PRODUCT(CE$2:CE476+1)-1</f>
        <v>0.17235324475905234</v>
      </c>
      <c r="CM476" s="2"/>
      <c r="CN476" s="2">
        <f t="array" ref="CN476">PRODUCT(CG$2:CG476+1)-1</f>
        <v>6.3763974994495154E-2</v>
      </c>
      <c r="CO476" s="2">
        <f t="array" ref="CO476">PRODUCT(CH$2:CH476+1)-1</f>
        <v>1.7588839855166905E-2</v>
      </c>
      <c r="CQ476" s="9">
        <f t="shared" si="353"/>
        <v>45309</v>
      </c>
      <c r="CR476" s="72">
        <f t="shared" si="354"/>
        <v>0.17743086997499491</v>
      </c>
      <c r="CS476" s="72">
        <f t="shared" si="355"/>
        <v>0.15476440490388543</v>
      </c>
      <c r="CT476" s="72"/>
      <c r="CU476" s="72">
        <f t="shared" si="356"/>
        <v>4.6175135139328249E-2</v>
      </c>
      <c r="CV476" s="72"/>
      <c r="CW476" s="3">
        <f t="shared" si="357"/>
        <v>45309</v>
      </c>
      <c r="CX476" s="75">
        <f t="shared" si="362"/>
        <v>105.99278395929046</v>
      </c>
      <c r="CY476" s="75">
        <f t="shared" si="363"/>
        <v>101.31117358902257</v>
      </c>
      <c r="CZ476" s="75">
        <f t="shared" si="364"/>
        <v>104.62102076643514</v>
      </c>
      <c r="DA476" s="72">
        <f>(CZ476/MAX($CZ$2:CZ476))-1</f>
        <v>-4.5638889342158873E-4</v>
      </c>
      <c r="DC476" s="3">
        <f t="shared" si="358"/>
        <v>45309</v>
      </c>
      <c r="DD476" s="2">
        <f t="shared" si="359"/>
        <v>1.3559909036577862E-3</v>
      </c>
      <c r="DE476" s="2">
        <f t="shared" si="360"/>
        <v>2.3765979417076366E-3</v>
      </c>
      <c r="DF476" s="2" t="e">
        <f>NA()</f>
        <v>#N/A</v>
      </c>
      <c r="DG476" s="2">
        <f t="shared" si="361"/>
        <v>1.1366510103515007E-3</v>
      </c>
      <c r="DH476" s="69"/>
      <c r="DI476" s="3">
        <f t="shared" si="368"/>
        <v>45309</v>
      </c>
      <c r="DJ476" s="2">
        <f t="shared" si="369"/>
        <v>3.3330474777175566E-2</v>
      </c>
      <c r="DK476" s="2">
        <f t="shared" si="370"/>
        <v>3.4127477093383492E-2</v>
      </c>
      <c r="DL476" s="2" t="e">
        <f>NA()</f>
        <v>#N/A</v>
      </c>
      <c r="DM476" s="2">
        <f t="shared" si="371"/>
        <v>1.4909679155278072E-2</v>
      </c>
      <c r="DO476" s="2">
        <f t="shared" si="365"/>
        <v>1.7270721382183621E-2</v>
      </c>
      <c r="DP476" s="72">
        <f t="shared" si="366"/>
        <v>1.1366510103515007E-3</v>
      </c>
      <c r="DQ476" s="72">
        <v>1.0999999999999999E-2</v>
      </c>
      <c r="DR476" s="72">
        <f t="shared" si="367"/>
        <v>7.2395129521136839E-4</v>
      </c>
      <c r="DS476" s="2" cm="1">
        <f t="array" ref="DS476">PRODUCT($DR$68:DR476+1)-1</f>
        <v>2.9671265013319514E-2</v>
      </c>
      <c r="DT476" s="2" cm="1">
        <f t="array" ref="DT476">PRODUCT($DP$68:DP476+1)-1</f>
        <v>3.6011121860781037E-2</v>
      </c>
      <c r="DU476" s="72">
        <f>DS476-MAX($DS$68:DS476)</f>
        <v>-1.315641522075861E-3</v>
      </c>
    </row>
    <row r="477" spans="78:125" x14ac:dyDescent="0.3">
      <c r="CC477" s="3">
        <v>45310</v>
      </c>
      <c r="CD477" s="2">
        <v>6.8161069521566198E-3</v>
      </c>
      <c r="CE477" s="2">
        <v>7.50158081707242E-3</v>
      </c>
      <c r="CF477" s="2" t="e">
        <f>NA()</f>
        <v>#N/A</v>
      </c>
      <c r="CG477" s="2">
        <v>6.9237949958560318E-3</v>
      </c>
      <c r="CH477" s="2">
        <v>6.4543218763122301E-3</v>
      </c>
      <c r="CJ477" s="9">
        <f t="shared" si="352"/>
        <v>45310</v>
      </c>
      <c r="CK477" s="2">
        <f t="array" ref="CK477">PRODUCT(CD$2:CD477+1)-1</f>
        <v>0.20316509198229937</v>
      </c>
      <c r="CL477" s="2">
        <f t="array" ref="CL477">PRODUCT(CE$2:CE477+1)-1</f>
        <v>0.18114774737076944</v>
      </c>
      <c r="CM477" s="2"/>
      <c r="CN477" s="2">
        <f t="array" ref="CN477">PRODUCT(CG$2:CG477+1)-1</f>
        <v>7.1129258681333907E-2</v>
      </c>
      <c r="CO477" s="2">
        <f t="array" ref="CO477">PRODUCT(CH$2:CH477+1)-1</f>
        <v>2.4156685765335251E-2</v>
      </c>
      <c r="CQ477" s="9">
        <f t="shared" si="353"/>
        <v>45310</v>
      </c>
      <c r="CR477" s="72">
        <f t="shared" si="354"/>
        <v>0.17900840621696412</v>
      </c>
      <c r="CS477" s="72">
        <f t="shared" si="355"/>
        <v>0.15699106160543419</v>
      </c>
      <c r="CT477" s="72"/>
      <c r="CU477" s="72">
        <f t="shared" si="356"/>
        <v>4.6972572915998656E-2</v>
      </c>
      <c r="CV477" s="72"/>
      <c r="CW477" s="3">
        <f t="shared" si="357"/>
        <v>45310</v>
      </c>
      <c r="CX477" s="75">
        <f t="shared" si="362"/>
        <v>106.72665626646464</v>
      </c>
      <c r="CY477" s="75">
        <f t="shared" si="363"/>
        <v>101.96506851303307</v>
      </c>
      <c r="CZ477" s="75">
        <f t="shared" si="364"/>
        <v>104.66982254106266</v>
      </c>
      <c r="DA477" s="72">
        <f>(CZ477/MAX($CZ$2:CZ477))-1</f>
        <v>0</v>
      </c>
      <c r="DC477" s="3">
        <f t="shared" si="358"/>
        <v>45310</v>
      </c>
      <c r="DD477" s="2">
        <f t="shared" si="359"/>
        <v>3.6178507584438968E-4</v>
      </c>
      <c r="DE477" s="2">
        <f t="shared" si="360"/>
        <v>1.0472589407601899E-3</v>
      </c>
      <c r="DF477" s="2" t="e">
        <f>NA()</f>
        <v>#N/A</v>
      </c>
      <c r="DG477" s="2">
        <f t="shared" si="361"/>
        <v>4.6947311954380171E-4</v>
      </c>
      <c r="DH477" s="69"/>
      <c r="DI477" s="3">
        <f t="shared" si="368"/>
        <v>45310</v>
      </c>
      <c r="DJ477" s="2">
        <f t="shared" si="369"/>
        <v>3.0064107231850459E-2</v>
      </c>
      <c r="DK477" s="2">
        <f t="shared" si="370"/>
        <v>3.3708014376096787E-2</v>
      </c>
      <c r="DL477" s="2" t="e">
        <f>NA()</f>
        <v>#N/A</v>
      </c>
      <c r="DM477" s="2">
        <f t="shared" si="371"/>
        <v>1.4116762888153679E-2</v>
      </c>
      <c r="DO477" s="2">
        <f t="shared" si="365"/>
        <v>1.7267374478422106E-2</v>
      </c>
      <c r="DP477" s="72">
        <f t="shared" si="366"/>
        <v>4.6947311954380171E-4</v>
      </c>
      <c r="DQ477" s="72">
        <v>1.0999999999999999E-2</v>
      </c>
      <c r="DR477" s="72">
        <f t="shared" si="367"/>
        <v>2.9907293210297732E-4</v>
      </c>
      <c r="DS477" s="2" cm="1">
        <f t="array" ref="DS477">PRODUCT($DR$68:DR477+1)-1</f>
        <v>2.9979211817649398E-2</v>
      </c>
      <c r="DT477" s="2" cm="1">
        <f t="array" ref="DT477">PRODUCT($DP$68:DP477+1)-1</f>
        <v>3.6497501234043161E-2</v>
      </c>
      <c r="DU477" s="72">
        <f>DS477-MAX($DS$68:DS477)</f>
        <v>-1.0076947177459772E-3</v>
      </c>
    </row>
    <row r="478" spans="78:125" x14ac:dyDescent="0.3">
      <c r="CC478" s="3">
        <v>45313</v>
      </c>
      <c r="CD478" s="2">
        <v>3.4017965299266702E-3</v>
      </c>
      <c r="CE478" s="2">
        <v>6.4576033339347506E-3</v>
      </c>
      <c r="CF478" s="2" t="e">
        <f>NA()</f>
        <v>#N/A</v>
      </c>
      <c r="CG478" s="2">
        <v>4.3703790820578273E-3</v>
      </c>
      <c r="CH478" s="2">
        <v>4.7262584482614667E-3</v>
      </c>
      <c r="CJ478" s="9">
        <f t="shared" si="352"/>
        <v>45313</v>
      </c>
      <c r="CK478" s="2">
        <f t="array" ref="CK478">PRODUCT(CD$2:CD478+1)-1</f>
        <v>0.20725801481713368</v>
      </c>
      <c r="CL478" s="2">
        <f t="array" ref="CL478">PRODUCT(CE$2:CE478+1)-1</f>
        <v>0.18877513100206045</v>
      </c>
      <c r="CM478" s="2"/>
      <c r="CN478" s="2">
        <f t="array" ref="CN478">PRODUCT(CG$2:CG478+1)-1</f>
        <v>7.5810499587654734E-2</v>
      </c>
      <c r="CO478" s="2">
        <f t="array" ref="CO478">PRODUCT(CH$2:CH478+1)-1</f>
        <v>2.8997114953777103E-2</v>
      </c>
      <c r="CQ478" s="9">
        <f t="shared" si="353"/>
        <v>45313</v>
      </c>
      <c r="CR478" s="72">
        <f t="shared" si="354"/>
        <v>0.17826089986335658</v>
      </c>
      <c r="CS478" s="72">
        <f t="shared" si="355"/>
        <v>0.15977801604828334</v>
      </c>
      <c r="CT478" s="72"/>
      <c r="CU478" s="72">
        <f t="shared" si="356"/>
        <v>4.681338463387763E-2</v>
      </c>
      <c r="CV478" s="72"/>
      <c r="CW478" s="3">
        <f t="shared" si="357"/>
        <v>45313</v>
      </c>
      <c r="CX478" s="75">
        <f t="shared" si="362"/>
        <v>107.19309221250957</v>
      </c>
      <c r="CY478" s="75">
        <f t="shared" si="363"/>
        <v>102.44698177952036</v>
      </c>
      <c r="CZ478" s="75">
        <f t="shared" si="364"/>
        <v>104.63274793512558</v>
      </c>
      <c r="DA478" s="72">
        <f>(CZ478/MAX($CZ$2:CZ478))-1</f>
        <v>-3.5420530041052611E-4</v>
      </c>
      <c r="DC478" s="3">
        <f t="shared" si="358"/>
        <v>45313</v>
      </c>
      <c r="DD478" s="2">
        <f t="shared" si="359"/>
        <v>-1.3244619183347965E-3</v>
      </c>
      <c r="DE478" s="2">
        <f t="shared" si="360"/>
        <v>1.731344885673284E-3</v>
      </c>
      <c r="DF478" s="2" t="e">
        <f>NA()</f>
        <v>#N/A</v>
      </c>
      <c r="DG478" s="2">
        <f t="shared" si="361"/>
        <v>-3.5587936620363938E-4</v>
      </c>
      <c r="DH478" s="69"/>
      <c r="DI478" s="3">
        <f t="shared" si="368"/>
        <v>45313</v>
      </c>
      <c r="DJ478" s="2">
        <f t="shared" si="369"/>
        <v>2.784080213933892E-2</v>
      </c>
      <c r="DK478" s="2">
        <f t="shared" si="370"/>
        <v>3.3714066476351785E-2</v>
      </c>
      <c r="DL478" s="2" t="e">
        <f>NA()</f>
        <v>#N/A</v>
      </c>
      <c r="DM478" s="2">
        <f t="shared" si="371"/>
        <v>1.3000642807028683E-2</v>
      </c>
      <c r="DO478" s="2">
        <f t="shared" si="365"/>
        <v>1.7269997636443345E-2</v>
      </c>
      <c r="DP478" s="72">
        <f t="shared" si="366"/>
        <v>-3.5587936620363938E-4</v>
      </c>
      <c r="DQ478" s="72">
        <v>1.0999999999999999E-2</v>
      </c>
      <c r="DR478" s="72">
        <f t="shared" si="367"/>
        <v>-2.2667478656622657E-4</v>
      </c>
      <c r="DS478" s="2" cm="1">
        <f t="array" ref="DS478">PRODUCT($DR$68:DR478+1)-1</f>
        <v>2.974574149964293E-2</v>
      </c>
      <c r="DT478" s="2" cm="1">
        <f t="array" ref="DT478">PRODUCT($DP$68:DP478+1)-1</f>
        <v>3.6128633160232404E-2</v>
      </c>
      <c r="DU478" s="72">
        <f>DS478-MAX($DS$68:DS478)</f>
        <v>-1.2411650357524451E-3</v>
      </c>
    </row>
    <row r="479" spans="78:125" x14ac:dyDescent="0.3">
      <c r="CC479" s="3">
        <v>45314</v>
      </c>
      <c r="CD479" s="2">
        <v>4.4264058525125298E-3</v>
      </c>
      <c r="CE479" s="2">
        <v>1.5847915996964901E-3</v>
      </c>
      <c r="CF479" s="2" t="e">
        <f>NA()</f>
        <v>#N/A</v>
      </c>
      <c r="CG479" s="2">
        <v>2.3752571027931164E-3</v>
      </c>
      <c r="CH479" s="2">
        <v>1.0736805889226542E-3</v>
      </c>
      <c r="CJ479" s="9">
        <f t="shared" si="352"/>
        <v>45314</v>
      </c>
      <c r="CK479" s="2">
        <f t="array" ref="CK479">PRODUCT(CD$2:CD479+1)-1</f>
        <v>0.21260182875941291</v>
      </c>
      <c r="CL479" s="2">
        <f t="array" ref="CL479">PRODUCT(CE$2:CE479+1)-1</f>
        <v>0.19065909184360064</v>
      </c>
      <c r="CM479" s="2"/>
      <c r="CN479" s="2">
        <f t="array" ref="CN479">PRODUCT(CG$2:CG479+1)-1</f>
        <v>7.8365826118059756E-2</v>
      </c>
      <c r="CO479" s="2">
        <f t="array" ref="CO479">PRODUCT(CH$2:CH479+1)-1</f>
        <v>3.0101929182160481E-2</v>
      </c>
      <c r="CQ479" s="9">
        <f t="shared" si="353"/>
        <v>45314</v>
      </c>
      <c r="CR479" s="72">
        <f t="shared" si="354"/>
        <v>0.18249989957725243</v>
      </c>
      <c r="CS479" s="72">
        <f t="shared" si="355"/>
        <v>0.16055716266144016</v>
      </c>
      <c r="CT479" s="72"/>
      <c r="CU479" s="72">
        <f t="shared" si="356"/>
        <v>4.8263896935899275E-2</v>
      </c>
      <c r="CV479" s="72"/>
      <c r="CW479" s="3">
        <f t="shared" si="357"/>
        <v>45314</v>
      </c>
      <c r="CX479" s="75">
        <f t="shared" si="362"/>
        <v>107.44770336615768</v>
      </c>
      <c r="CY479" s="75">
        <f t="shared" si="363"/>
        <v>102.55697711525075</v>
      </c>
      <c r="CZ479" s="75">
        <f t="shared" si="364"/>
        <v>104.7687893973424</v>
      </c>
      <c r="DA479" s="72">
        <f>(CZ479/MAX($CZ$2:CZ479))-1</f>
        <v>0</v>
      </c>
      <c r="DC479" s="3">
        <f t="shared" si="358"/>
        <v>45314</v>
      </c>
      <c r="DD479" s="2">
        <f t="shared" si="359"/>
        <v>3.3527252635898756E-3</v>
      </c>
      <c r="DE479" s="2">
        <f t="shared" si="360"/>
        <v>5.1111101077383589E-4</v>
      </c>
      <c r="DF479" s="2" t="e">
        <f>NA()</f>
        <v>#N/A</v>
      </c>
      <c r="DG479" s="2">
        <f t="shared" si="361"/>
        <v>1.3015765138704623E-3</v>
      </c>
      <c r="DH479" s="69"/>
      <c r="DI479" s="3">
        <f t="shared" si="368"/>
        <v>45314</v>
      </c>
      <c r="DJ479" s="2">
        <f t="shared" si="369"/>
        <v>2.8872693445454026E-2</v>
      </c>
      <c r="DK479" s="2">
        <f t="shared" si="370"/>
        <v>3.3599874594400281E-2</v>
      </c>
      <c r="DL479" s="2" t="e">
        <f>NA()</f>
        <v>#N/A</v>
      </c>
      <c r="DM479" s="2">
        <f t="shared" si="371"/>
        <v>1.3328396390323877E-2</v>
      </c>
      <c r="DO479" s="2">
        <f t="shared" si="365"/>
        <v>1.7356082754813033E-2</v>
      </c>
      <c r="DP479" s="72">
        <f t="shared" si="366"/>
        <v>1.3015765138704623E-3</v>
      </c>
      <c r="DQ479" s="72">
        <v>1.0999999999999999E-2</v>
      </c>
      <c r="DR479" s="72">
        <f t="shared" si="367"/>
        <v>8.2491780287258232E-4</v>
      </c>
      <c r="DS479" s="2" cm="1">
        <f t="array" ref="DS479">PRODUCT($DR$68:DR479+1)-1</f>
        <v>3.0595197094238191E-2</v>
      </c>
      <c r="DT479" s="2" cm="1">
        <f t="array" ref="DT479">PRODUCT($DP$68:DP479+1)-1</f>
        <v>3.7477233854502412E-2</v>
      </c>
      <c r="DU479" s="72">
        <f>DS479-MAX($DS$68:DS479)</f>
        <v>-3.917094411571842E-4</v>
      </c>
    </row>
    <row r="480" spans="78:125" x14ac:dyDescent="0.3">
      <c r="CC480" s="3">
        <v>45315</v>
      </c>
      <c r="CD480" s="2">
        <v>6.6013649257341597E-3</v>
      </c>
      <c r="CE480" s="2">
        <v>2.2281159879855599E-4</v>
      </c>
      <c r="CF480" s="2" t="e">
        <f>NA()</f>
        <v>#N/A</v>
      </c>
      <c r="CG480" s="2">
        <v>2.8192989890316821E-3</v>
      </c>
      <c r="CH480" s="2">
        <v>6.518132258825915E-5</v>
      </c>
      <c r="CJ480" s="9">
        <f t="shared" si="352"/>
        <v>45315</v>
      </c>
      <c r="CK480" s="2">
        <f t="array" ref="CK480">PRODUCT(CD$2:CD480+1)-1</f>
        <v>0.22060665594066631</v>
      </c>
      <c r="CL480" s="2">
        <f t="array" ref="CL480">PRODUCT(CE$2:CE480+1)-1</f>
        <v>0.19092438449947835</v>
      </c>
      <c r="CM480" s="2"/>
      <c r="CN480" s="2">
        <f t="array" ref="CN480">PRODUCT(CG$2:CG480+1)-1</f>
        <v>8.1406061801440721E-2</v>
      </c>
      <c r="CO480" s="2">
        <f t="array" ref="CO480">PRODUCT(CH$2:CH480+1)-1</f>
        <v>3.0169072588305257E-2</v>
      </c>
      <c r="CQ480" s="9">
        <f t="shared" si="353"/>
        <v>45315</v>
      </c>
      <c r="CR480" s="72">
        <f t="shared" si="354"/>
        <v>0.19043758335236105</v>
      </c>
      <c r="CS480" s="72">
        <f t="shared" si="355"/>
        <v>0.16075531191117309</v>
      </c>
      <c r="CT480" s="72"/>
      <c r="CU480" s="72">
        <f t="shared" si="356"/>
        <v>5.1236989213135464E-2</v>
      </c>
      <c r="CV480" s="72"/>
      <c r="CW480" s="3">
        <f t="shared" si="357"/>
        <v>45315</v>
      </c>
      <c r="CX480" s="75">
        <f t="shared" si="362"/>
        <v>107.75063056763166</v>
      </c>
      <c r="CY480" s="75">
        <f t="shared" si="363"/>
        <v>102.56366191465978</v>
      </c>
      <c r="CZ480" s="75">
        <f t="shared" si="364"/>
        <v>105.05731616455721</v>
      </c>
      <c r="DA480" s="72">
        <f>(CZ480/MAX($CZ$2:CZ480))-1</f>
        <v>0</v>
      </c>
      <c r="DC480" s="3">
        <f t="shared" si="358"/>
        <v>45315</v>
      </c>
      <c r="DD480" s="2">
        <f t="shared" si="359"/>
        <v>6.5361836031459005E-3</v>
      </c>
      <c r="DE480" s="2">
        <f t="shared" si="360"/>
        <v>1.5763027621029684E-4</v>
      </c>
      <c r="DF480" s="2" t="e">
        <f>NA()</f>
        <v>#N/A</v>
      </c>
      <c r="DG480" s="2">
        <f t="shared" si="361"/>
        <v>2.754117666443423E-3</v>
      </c>
      <c r="DH480" s="69"/>
      <c r="DI480" s="3">
        <f t="shared" si="368"/>
        <v>45315</v>
      </c>
      <c r="DJ480" s="2">
        <f t="shared" si="369"/>
        <v>3.2996827855097458E-2</v>
      </c>
      <c r="DK480" s="2">
        <f t="shared" si="370"/>
        <v>3.3516492578942847E-2</v>
      </c>
      <c r="DL480" s="2" t="e">
        <f>NA()</f>
        <v>#N/A</v>
      </c>
      <c r="DM480" s="2">
        <f t="shared" si="371"/>
        <v>1.220112045976487E-2</v>
      </c>
      <c r="DO480" s="2">
        <f t="shared" si="365"/>
        <v>1.8108763004064055E-2</v>
      </c>
      <c r="DP480" s="72">
        <f t="shared" si="366"/>
        <v>2.754117666443423E-3</v>
      </c>
      <c r="DQ480" s="72">
        <v>1.0999999999999999E-2</v>
      </c>
      <c r="DR480" s="72">
        <f t="shared" si="367"/>
        <v>1.6729632125661281E-3</v>
      </c>
      <c r="DS480" s="2" cm="1">
        <f t="array" ref="DS480">PRODUCT($DR$68:DR480+1)-1</f>
        <v>3.2319344946024176E-2</v>
      </c>
      <c r="DT480" s="2" cm="1">
        <f t="array" ref="DT480">PRODUCT($DP$68:DP480+1)-1</f>
        <v>4.0334568232794021E-2</v>
      </c>
      <c r="DU480" s="72">
        <f>DS480-MAX($DS$68:DS480)</f>
        <v>0</v>
      </c>
    </row>
    <row r="481" spans="81:125" x14ac:dyDescent="0.3">
      <c r="CC481" s="3">
        <v>45316</v>
      </c>
      <c r="CD481" s="2">
        <v>1.1829722761150401E-2</v>
      </c>
      <c r="CE481" s="2">
        <v>7.6766684136844203E-3</v>
      </c>
      <c r="CF481" s="2" t="e">
        <f>NA()</f>
        <v>#N/A</v>
      </c>
      <c r="CG481" s="2">
        <v>8.1193927589239615E-3</v>
      </c>
      <c r="CH481" s="2">
        <v>5.285268203660598E-3</v>
      </c>
      <c r="CJ481" s="9">
        <f t="shared" si="352"/>
        <v>45316</v>
      </c>
      <c r="CK481" s="2">
        <f t="array" ref="CK481">PRODUCT(CD$2:CD481+1)-1</f>
        <v>0.23504609428085921</v>
      </c>
      <c r="CL481" s="2">
        <f t="array" ref="CL481">PRODUCT(CE$2:CE481+1)-1</f>
        <v>0.200066716105052</v>
      </c>
      <c r="CM481" s="2"/>
      <c r="CN481" s="2">
        <f t="array" ref="CN481">PRODUCT(CG$2:CG481+1)-1</f>
        <v>9.0186422349087803E-2</v>
      </c>
      <c r="CO481" s="2">
        <f t="array" ref="CO481">PRODUCT(CH$2:CH481+1)-1</f>
        <v>3.5613792432050762E-2</v>
      </c>
      <c r="CQ481" s="9">
        <f t="shared" si="353"/>
        <v>45316</v>
      </c>
      <c r="CR481" s="72">
        <f t="shared" si="354"/>
        <v>0.19943230184880845</v>
      </c>
      <c r="CS481" s="72">
        <f t="shared" si="355"/>
        <v>0.16445292367300124</v>
      </c>
      <c r="CT481" s="72"/>
      <c r="CU481" s="72">
        <f t="shared" si="356"/>
        <v>5.4572629917037041E-2</v>
      </c>
      <c r="CV481" s="72"/>
      <c r="CW481" s="3">
        <f t="shared" si="357"/>
        <v>45316</v>
      </c>
      <c r="CX481" s="75">
        <f t="shared" si="362"/>
        <v>108.62550025723199</v>
      </c>
      <c r="CY481" s="75">
        <f t="shared" si="363"/>
        <v>103.10573837582832</v>
      </c>
      <c r="CZ481" s="75">
        <f t="shared" si="364"/>
        <v>105.35349629259596</v>
      </c>
      <c r="DA481" s="72">
        <f>(CZ481/MAX($CZ$2:CZ481))-1</f>
        <v>0</v>
      </c>
      <c r="DC481" s="3">
        <f t="shared" si="358"/>
        <v>45316</v>
      </c>
      <c r="DD481" s="2">
        <f t="shared" si="359"/>
        <v>6.5444545574898025E-3</v>
      </c>
      <c r="DE481" s="2">
        <f t="shared" si="360"/>
        <v>2.3914002100238222E-3</v>
      </c>
      <c r="DF481" s="2" t="e">
        <f>NA()</f>
        <v>#N/A</v>
      </c>
      <c r="DG481" s="2">
        <f t="shared" si="361"/>
        <v>2.8341245552633634E-3</v>
      </c>
      <c r="DH481" s="69"/>
      <c r="DI481" s="3">
        <f t="shared" si="368"/>
        <v>45316</v>
      </c>
      <c r="DJ481" s="2">
        <f t="shared" si="369"/>
        <v>3.6382191041136422E-2</v>
      </c>
      <c r="DK481" s="2">
        <f t="shared" si="370"/>
        <v>3.201385909615645E-2</v>
      </c>
      <c r="DL481" s="2" t="e">
        <f>NA()</f>
        <v>#N/A</v>
      </c>
      <c r="DM481" s="2">
        <f t="shared" si="371"/>
        <v>1.3968377786432402E-2</v>
      </c>
      <c r="DO481" s="2">
        <f t="shared" si="365"/>
        <v>1.8782301577305986E-2</v>
      </c>
      <c r="DP481" s="72">
        <f t="shared" si="366"/>
        <v>2.8341245552633634E-3</v>
      </c>
      <c r="DQ481" s="72">
        <v>1.0999999999999999E-2</v>
      </c>
      <c r="DR481" s="72">
        <f t="shared" si="367"/>
        <v>1.6598269375870918E-3</v>
      </c>
      <c r="DS481" s="2" cm="1">
        <f t="array" ref="DS481">PRODUCT($DR$68:DR481+1)-1</f>
        <v>3.4032816402957966E-2</v>
      </c>
      <c r="DT481" s="2" cm="1">
        <f t="array" ref="DT481">PRODUCT($DP$68:DP481+1)-1</f>
        <v>4.3283005978312028E-2</v>
      </c>
      <c r="DU481" s="72">
        <f>DS481-MAX($DS$68:DS481)</f>
        <v>0</v>
      </c>
    </row>
    <row r="482" spans="81:125" x14ac:dyDescent="0.3">
      <c r="CC482" s="3">
        <v>45317</v>
      </c>
      <c r="CD482" s="2">
        <v>-1.2135691282709701E-3</v>
      </c>
      <c r="CE482" s="2">
        <v>-1.89314166954579E-3</v>
      </c>
      <c r="CF482" s="2" t="e">
        <f>NA()</f>
        <v>#N/A</v>
      </c>
      <c r="CG482" s="2">
        <v>-5.8088289076876033E-5</v>
      </c>
      <c r="CH482" s="2">
        <v>1.0019862904697696E-4</v>
      </c>
      <c r="CJ482" s="9">
        <f t="shared" si="352"/>
        <v>45317</v>
      </c>
      <c r="CK482" s="2">
        <f t="array" ref="CK482">PRODUCT(CD$2:CD482+1)-1</f>
        <v>0.23354728046884832</v>
      </c>
      <c r="CL482" s="2">
        <f t="array" ref="CL482">PRODUCT(CE$2:CE482+1)-1</f>
        <v>0.19779481979855862</v>
      </c>
      <c r="CM482" s="2"/>
      <c r="CN482" s="2">
        <f t="array" ref="CN482">PRODUCT(CG$2:CG482+1)-1</f>
        <v>9.0123095285038701E-2</v>
      </c>
      <c r="CO482" s="2">
        <f t="array" ref="CO482">PRODUCT(CH$2:CH482+1)-1</f>
        <v>3.5717559514274688E-2</v>
      </c>
      <c r="CQ482" s="9">
        <f t="shared" si="353"/>
        <v>45317</v>
      </c>
      <c r="CR482" s="72">
        <f t="shared" si="354"/>
        <v>0.19782972095457363</v>
      </c>
      <c r="CS482" s="72">
        <f t="shared" si="355"/>
        <v>0.16207726028428393</v>
      </c>
      <c r="CT482" s="72"/>
      <c r="CU482" s="72">
        <f t="shared" si="356"/>
        <v>5.4405535770764013E-2</v>
      </c>
      <c r="CV482" s="72"/>
      <c r="CW482" s="3">
        <f t="shared" si="357"/>
        <v>45317</v>
      </c>
      <c r="CX482" s="75">
        <f t="shared" si="362"/>
        <v>108.61919038777194</v>
      </c>
      <c r="CY482" s="75">
        <f t="shared" si="363"/>
        <v>103.11606942946045</v>
      </c>
      <c r="CZ482" s="75">
        <f t="shared" si="364"/>
        <v>105.33682188310722</v>
      </c>
      <c r="DA482" s="72">
        <f>(CZ482/MAX($CZ$2:CZ482))-1</f>
        <v>-1.5827105958055032E-4</v>
      </c>
      <c r="DC482" s="3">
        <f t="shared" si="358"/>
        <v>45317</v>
      </c>
      <c r="DD482" s="2">
        <f t="shared" si="359"/>
        <v>-1.313767757317947E-3</v>
      </c>
      <c r="DE482" s="2">
        <f t="shared" si="360"/>
        <v>-1.993340298592767E-3</v>
      </c>
      <c r="DF482" s="2" t="e">
        <f>NA()</f>
        <v>#N/A</v>
      </c>
      <c r="DG482" s="2">
        <f t="shared" si="361"/>
        <v>-1.5828691812385298E-4</v>
      </c>
      <c r="DH482" s="69"/>
      <c r="DI482" s="3">
        <f t="shared" si="368"/>
        <v>45317</v>
      </c>
      <c r="DJ482" s="2">
        <f t="shared" si="369"/>
        <v>3.5980764173449975E-2</v>
      </c>
      <c r="DK482" s="2">
        <f t="shared" si="370"/>
        <v>3.2844087167021925E-2</v>
      </c>
      <c r="DL482" s="2" t="e">
        <f>NA()</f>
        <v>#N/A</v>
      </c>
      <c r="DM482" s="2">
        <f t="shared" si="371"/>
        <v>1.3440826115034164E-2</v>
      </c>
      <c r="DO482" s="2">
        <f t="shared" si="365"/>
        <v>1.8645443747089631E-2</v>
      </c>
      <c r="DP482" s="72">
        <f t="shared" si="366"/>
        <v>-1.5828691812385298E-4</v>
      </c>
      <c r="DQ482" s="72">
        <v>1.0999999999999999E-2</v>
      </c>
      <c r="DR482" s="72">
        <f t="shared" si="367"/>
        <v>-9.338238998115343E-5</v>
      </c>
      <c r="DS482" s="2" cm="1">
        <f t="array" ref="DS482">PRODUCT($DR$68:DR482+1)-1</f>
        <v>3.3936255947243366E-2</v>
      </c>
      <c r="DT482" s="2" cm="1">
        <f t="array" ref="DT482">PRODUCT($DP$68:DP482+1)-1</f>
        <v>4.311786792656469E-2</v>
      </c>
      <c r="DU482" s="72">
        <f>DS482-MAX($DS$68:DS482)</f>
        <v>-9.6560455714600479E-5</v>
      </c>
    </row>
    <row r="483" spans="81:125" x14ac:dyDescent="0.3">
      <c r="CC483" s="3">
        <v>45320</v>
      </c>
      <c r="CD483" s="2">
        <v>6.9825626628561297E-3</v>
      </c>
      <c r="CE483" s="2">
        <v>6.5937347088331801E-3</v>
      </c>
      <c r="CF483" s="2" t="e">
        <f>NA()</f>
        <v>#N/A</v>
      </c>
      <c r="CG483" s="2">
        <v>5.5512709030055857E-3</v>
      </c>
      <c r="CH483" s="2">
        <v>5.657708628005631E-3</v>
      </c>
      <c r="CJ483" s="9">
        <f t="shared" si="352"/>
        <v>45320</v>
      </c>
      <c r="CK483" s="2">
        <f t="array" ref="CK483">PRODUCT(CD$2:CD483+1)-1</f>
        <v>0.2421606016523179</v>
      </c>
      <c r="CL483" s="2">
        <f t="array" ref="CL483">PRODUCT(CE$2:CE483+1)-1</f>
        <v>0.20569276107592493</v>
      </c>
      <c r="CM483" s="2"/>
      <c r="CN483" s="2">
        <f t="array" ref="CN483">PRODUCT(CG$2:CG483+1)-1</f>
        <v>9.6174663904589064E-2</v>
      </c>
      <c r="CO483" s="2">
        <f t="array" ref="CO483">PRODUCT(CH$2:CH483+1)-1</f>
        <v>4.1577347686915456E-2</v>
      </c>
      <c r="CQ483" s="9">
        <f t="shared" si="353"/>
        <v>45320</v>
      </c>
      <c r="CR483" s="72">
        <f t="shared" si="354"/>
        <v>0.20058325396540244</v>
      </c>
      <c r="CS483" s="72">
        <f t="shared" si="355"/>
        <v>0.16411541338900948</v>
      </c>
      <c r="CT483" s="72"/>
      <c r="CU483" s="72">
        <f t="shared" si="356"/>
        <v>5.4597316217673608E-2</v>
      </c>
      <c r="CV483" s="72"/>
      <c r="CW483" s="3">
        <f t="shared" si="357"/>
        <v>45320</v>
      </c>
      <c r="CX483" s="75">
        <f t="shared" si="362"/>
        <v>109.22216493887962</v>
      </c>
      <c r="CY483" s="75">
        <f t="shared" si="363"/>
        <v>103.69947010515754</v>
      </c>
      <c r="CZ483" s="75">
        <f t="shared" si="364"/>
        <v>105.32567314772363</v>
      </c>
      <c r="DA483" s="72">
        <f>(CZ483/MAX($CZ$2:CZ483))-1</f>
        <v>-2.6409322757603437E-4</v>
      </c>
      <c r="DC483" s="3">
        <f t="shared" si="358"/>
        <v>45320</v>
      </c>
      <c r="DD483" s="2">
        <f t="shared" si="359"/>
        <v>1.3248540348504987E-3</v>
      </c>
      <c r="DE483" s="2">
        <f t="shared" si="360"/>
        <v>9.3602608082754904E-4</v>
      </c>
      <c r="DF483" s="2" t="e">
        <f>NA()</f>
        <v>#N/A</v>
      </c>
      <c r="DG483" s="2">
        <f t="shared" si="361"/>
        <v>-1.0643772500004527E-4</v>
      </c>
      <c r="DH483" s="69"/>
      <c r="DI483" s="3">
        <f t="shared" si="368"/>
        <v>45320</v>
      </c>
      <c r="DJ483" s="2">
        <f t="shared" si="369"/>
        <v>3.5990279963196752E-2</v>
      </c>
      <c r="DK483" s="2">
        <f t="shared" si="370"/>
        <v>3.2776538082534903E-2</v>
      </c>
      <c r="DL483" s="2" t="e">
        <f>NA()</f>
        <v>#N/A</v>
      </c>
      <c r="DM483" s="2">
        <f t="shared" si="371"/>
        <v>1.3664314183463132E-2</v>
      </c>
      <c r="DO483" s="2">
        <f t="shared" si="365"/>
        <v>1.8602683727466589E-2</v>
      </c>
      <c r="DP483" s="72">
        <f t="shared" si="366"/>
        <v>-1.0643772500004527E-4</v>
      </c>
      <c r="DQ483" s="72">
        <v>1.0999999999999999E-2</v>
      </c>
      <c r="DR483" s="72">
        <f t="shared" si="367"/>
        <v>-6.2937960573495471E-5</v>
      </c>
      <c r="DS483" s="2" cm="1">
        <f t="array" ref="DS483">PRODUCT($DR$68:DR483+1)-1</f>
        <v>3.3871182107930942E-2</v>
      </c>
      <c r="DT483" s="2" cm="1">
        <f t="array" ref="DT483">PRODUCT($DP$68:DP483+1)-1</f>
        <v>4.3006840833795579E-2</v>
      </c>
      <c r="DU483" s="72">
        <f>DS483-MAX($DS$68:DS483)</f>
        <v>-1.6163429502702442E-4</v>
      </c>
    </row>
    <row r="484" spans="81:125" x14ac:dyDescent="0.3">
      <c r="CC484" s="3">
        <v>45321</v>
      </c>
      <c r="CD484" s="2">
        <v>1.8177703902189099E-3</v>
      </c>
      <c r="CE484" s="2">
        <v>8.7522235282855299E-4</v>
      </c>
      <c r="CF484" s="2" t="e">
        <f>NA()</f>
        <v>#N/A</v>
      </c>
      <c r="CG484" s="2">
        <v>6.0578350519627309E-4</v>
      </c>
      <c r="CH484" s="2">
        <v>-2.2796530707923646E-3</v>
      </c>
      <c r="CJ484" s="9">
        <f t="shared" si="352"/>
        <v>45321</v>
      </c>
      <c r="CK484" s="2">
        <f t="array" ref="CK484">PRODUCT(CD$2:CD484+1)-1</f>
        <v>0.24441856441389809</v>
      </c>
      <c r="CL484" s="2">
        <f t="array" ref="CL484">PRODUCT(CE$2:CE484+1)-1</f>
        <v>0.20674801033106216</v>
      </c>
      <c r="CM484" s="2"/>
      <c r="CN484" s="2">
        <f t="array" ref="CN484">PRODUCT(CG$2:CG484+1)-1</f>
        <v>9.6838708434796583E-2</v>
      </c>
      <c r="CO484" s="2">
        <f t="array" ref="CO484">PRODUCT(CH$2:CH484+1)-1</f>
        <v>3.9202912687793301E-2</v>
      </c>
      <c r="CQ484" s="9">
        <f t="shared" si="353"/>
        <v>45321</v>
      </c>
      <c r="CR484" s="72">
        <f t="shared" si="354"/>
        <v>0.20521565172610479</v>
      </c>
      <c r="CS484" s="72">
        <f t="shared" si="355"/>
        <v>0.16754509764326886</v>
      </c>
      <c r="CT484" s="72"/>
      <c r="CU484" s="72">
        <f t="shared" si="356"/>
        <v>5.7635795747003282E-2</v>
      </c>
      <c r="CV484" s="72"/>
      <c r="CW484" s="3">
        <f t="shared" si="357"/>
        <v>45321</v>
      </c>
      <c r="CX484" s="75">
        <f t="shared" si="362"/>
        <v>109.28832992480142</v>
      </c>
      <c r="CY484" s="75">
        <f t="shared" si="363"/>
        <v>103.46307128969278</v>
      </c>
      <c r="CZ484" s="75">
        <f t="shared" si="364"/>
        <v>105.63027809100905</v>
      </c>
      <c r="DA484" s="72">
        <f>(CZ484/MAX($CZ$2:CZ484))-1</f>
        <v>0</v>
      </c>
      <c r="DC484" s="3">
        <f t="shared" si="358"/>
        <v>45321</v>
      </c>
      <c r="DD484" s="2">
        <f t="shared" si="359"/>
        <v>4.0974234610112745E-3</v>
      </c>
      <c r="DE484" s="2">
        <f t="shared" si="360"/>
        <v>3.1548754236209176E-3</v>
      </c>
      <c r="DF484" s="2" t="e">
        <f>NA()</f>
        <v>#N/A</v>
      </c>
      <c r="DG484" s="2">
        <f t="shared" si="361"/>
        <v>2.8854365759886378E-3</v>
      </c>
      <c r="DH484" s="69"/>
      <c r="DI484" s="3">
        <f t="shared" si="368"/>
        <v>45321</v>
      </c>
      <c r="DJ484" s="2">
        <f t="shared" si="369"/>
        <v>3.6297919152818915E-2</v>
      </c>
      <c r="DK484" s="2">
        <f t="shared" si="370"/>
        <v>3.2930504059215569E-2</v>
      </c>
      <c r="DL484" s="2" t="e">
        <f>NA()</f>
        <v>#N/A</v>
      </c>
      <c r="DM484" s="2">
        <f t="shared" si="371"/>
        <v>1.5333153379692667E-2</v>
      </c>
      <c r="DO484" s="2">
        <f t="shared" si="365"/>
        <v>1.9317967558420357E-2</v>
      </c>
      <c r="DP484" s="72">
        <f t="shared" si="366"/>
        <v>2.8854365759886378E-3</v>
      </c>
      <c r="DQ484" s="72">
        <v>1.0999999999999999E-2</v>
      </c>
      <c r="DR484" s="72">
        <f t="shared" si="367"/>
        <v>1.6430197555663769E-3</v>
      </c>
      <c r="DS484" s="2" cm="1">
        <f t="array" ref="DS484">PRODUCT($DR$68:DR484+1)-1</f>
        <v>3.5569852884844932E-2</v>
      </c>
      <c r="DT484" s="2" cm="1">
        <f t="array" ref="DT484">PRODUCT($DP$68:DP484+1)-1</f>
        <v>4.6016370921343919E-2</v>
      </c>
      <c r="DU484" s="72">
        <f>DS484-MAX($DS$68:DS484)</f>
        <v>0</v>
      </c>
    </row>
    <row r="485" spans="81:125" x14ac:dyDescent="0.3">
      <c r="CC485" s="3">
        <v>45322</v>
      </c>
      <c r="CD485" s="2">
        <v>-6.7286823039305298E-3</v>
      </c>
      <c r="CE485" s="2">
        <v>-6.2859848813080496E-3</v>
      </c>
      <c r="CF485" s="2" t="e">
        <f>NA()</f>
        <v>#N/A</v>
      </c>
      <c r="CG485" s="2">
        <v>-7.3624272727095229E-3</v>
      </c>
      <c r="CH485" s="2">
        <v>-6.6548801475467823E-3</v>
      </c>
      <c r="CJ485" s="9">
        <f t="shared" si="352"/>
        <v>45322</v>
      </c>
      <c r="CK485" s="2">
        <f t="array" ref="CK485">PRODUCT(CD$2:CD485+1)-1</f>
        <v>0.23604526724084374</v>
      </c>
      <c r="CL485" s="2">
        <f t="array" ref="CL485">PRODUCT(CE$2:CE485+1)-1</f>
        <v>0.19916241058257245</v>
      </c>
      <c r="CM485" s="2"/>
      <c r="CN485" s="2">
        <f t="array" ref="CN485">PRODUCT(CG$2:CG485+1)-1</f>
        <v>8.8763313214052841E-2</v>
      </c>
      <c r="CO485" s="2">
        <f t="array" ref="CO485">PRODUCT(CH$2:CH485+1)-1</f>
        <v>3.2287141854874468E-2</v>
      </c>
      <c r="CQ485" s="9">
        <f t="shared" si="353"/>
        <v>45322</v>
      </c>
      <c r="CR485" s="72">
        <f t="shared" si="354"/>
        <v>0.20375812538596927</v>
      </c>
      <c r="CS485" s="72">
        <f t="shared" si="355"/>
        <v>0.16687526872769798</v>
      </c>
      <c r="CT485" s="72"/>
      <c r="CU485" s="72">
        <f t="shared" si="356"/>
        <v>5.6476171359178373E-2</v>
      </c>
      <c r="CV485" s="72"/>
      <c r="CW485" s="3">
        <f t="shared" si="357"/>
        <v>45322</v>
      </c>
      <c r="CX485" s="75">
        <f t="shared" si="362"/>
        <v>108.48370254397419</v>
      </c>
      <c r="CY485" s="75">
        <f t="shared" si="363"/>
        <v>102.77453695056279</v>
      </c>
      <c r="CZ485" s="75">
        <f t="shared" si="364"/>
        <v>105.55503898417722</v>
      </c>
      <c r="DA485" s="72">
        <f>(CZ485/MAX($CZ$2:CZ485))-1</f>
        <v>-7.122873118539097E-4</v>
      </c>
      <c r="DC485" s="3">
        <f t="shared" si="358"/>
        <v>45322</v>
      </c>
      <c r="DD485" s="2">
        <f t="shared" si="359"/>
        <v>-7.3802156383747514E-5</v>
      </c>
      <c r="DE485" s="2">
        <f t="shared" si="360"/>
        <v>3.6889526623873261E-4</v>
      </c>
      <c r="DF485" s="2" t="e">
        <f>NA()</f>
        <v>#N/A</v>
      </c>
      <c r="DG485" s="2">
        <f t="shared" si="361"/>
        <v>-7.0754712516274063E-4</v>
      </c>
      <c r="DH485" s="69"/>
      <c r="DI485" s="3">
        <f t="shared" si="368"/>
        <v>45322</v>
      </c>
      <c r="DJ485" s="2">
        <f t="shared" si="369"/>
        <v>3.6448764777913506E-2</v>
      </c>
      <c r="DK485" s="2">
        <f t="shared" si="370"/>
        <v>3.2758998440501223E-2</v>
      </c>
      <c r="DL485" s="2" t="e">
        <f>NA()</f>
        <v>#N/A</v>
      </c>
      <c r="DM485" s="2">
        <f t="shared" si="371"/>
        <v>1.5945780834760507E-2</v>
      </c>
      <c r="DO485" s="2">
        <f t="shared" si="365"/>
        <v>1.9371685917001256E-2</v>
      </c>
      <c r="DP485" s="72">
        <f t="shared" si="366"/>
        <v>-7.0754712516274063E-4</v>
      </c>
      <c r="DQ485" s="72">
        <v>1.0999999999999999E-2</v>
      </c>
      <c r="DR485" s="72">
        <f t="shared" si="367"/>
        <v>-4.0177289731708392E-4</v>
      </c>
      <c r="DS485" s="2" cm="1">
        <f t="array" ref="DS485">PRODUCT($DR$68:DR485+1)-1</f>
        <v>3.5153788984677137E-2</v>
      </c>
      <c r="DT485" s="2" cm="1">
        <f t="array" ref="DT485">PRODUCT($DP$68:DP485+1)-1</f>
        <v>4.5276265045225417E-2</v>
      </c>
      <c r="DU485" s="72">
        <f>DS485-MAX($DS$68:DS485)</f>
        <v>-4.1606390016779571E-4</v>
      </c>
    </row>
    <row r="486" spans="81:125" x14ac:dyDescent="0.3">
      <c r="CC486" s="3">
        <v>45323</v>
      </c>
      <c r="CD486" s="2">
        <v>4.9925158949040201E-3</v>
      </c>
      <c r="CE486" s="2">
        <v>7.8544006599450301E-3</v>
      </c>
      <c r="CF486" s="2" t="e">
        <f>NA()</f>
        <v>#N/A</v>
      </c>
      <c r="CG486" s="2">
        <v>5.6356595970954142E-3</v>
      </c>
      <c r="CH486" s="2">
        <v>5.9307702314359556E-3</v>
      </c>
      <c r="CJ486" s="9">
        <f t="shared" si="352"/>
        <v>45323</v>
      </c>
      <c r="CK486" s="2">
        <f t="array" ref="CK486">PRODUCT(CD$2:CD486+1)-1</f>
        <v>0.24221624288436461</v>
      </c>
      <c r="CL486" s="2">
        <f t="array" ref="CL486">PRODUCT(CE$2:CE486+1)-1</f>
        <v>0.20858111261163348</v>
      </c>
      <c r="CM486" s="2"/>
      <c r="CN486" s="2">
        <f t="array" ref="CN486">PRODUCT(CG$2:CG486+1)-1</f>
        <v>9.4899212629133034E-2</v>
      </c>
      <c r="CO486" s="2">
        <f t="array" ref="CO486">PRODUCT(CH$2:CH486+1)-1</f>
        <v>3.8409399706081482E-2</v>
      </c>
      <c r="CQ486" s="9">
        <f t="shared" si="353"/>
        <v>45323</v>
      </c>
      <c r="CR486" s="72">
        <f t="shared" si="354"/>
        <v>0.20380684317828313</v>
      </c>
      <c r="CS486" s="72">
        <f t="shared" si="355"/>
        <v>0.170171712905552</v>
      </c>
      <c r="CT486" s="72"/>
      <c r="CU486" s="72">
        <f t="shared" si="356"/>
        <v>5.6489812923051552E-2</v>
      </c>
      <c r="CV486" s="72"/>
      <c r="CW486" s="3">
        <f t="shared" si="357"/>
        <v>45323</v>
      </c>
      <c r="CX486" s="75">
        <f t="shared" si="362"/>
        <v>109.09507976334459</v>
      </c>
      <c r="CY486" s="75">
        <f t="shared" si="363"/>
        <v>103.3840691148588</v>
      </c>
      <c r="CZ486" s="75">
        <f t="shared" si="364"/>
        <v>105.52407222639002</v>
      </c>
      <c r="DA486" s="72">
        <f>(CZ486/MAX($CZ$2:CZ486))-1</f>
        <v>-1.0054490676197902E-3</v>
      </c>
      <c r="DC486" s="3">
        <f t="shared" si="358"/>
        <v>45323</v>
      </c>
      <c r="DD486" s="2">
        <f t="shared" si="359"/>
        <v>-9.3825433653193548E-4</v>
      </c>
      <c r="DE486" s="2">
        <f t="shared" si="360"/>
        <v>1.9236304285090745E-3</v>
      </c>
      <c r="DF486" s="2" t="e">
        <f>NA()</f>
        <v>#N/A</v>
      </c>
      <c r="DG486" s="2">
        <f t="shared" si="361"/>
        <v>-2.9511063434054137E-4</v>
      </c>
      <c r="DH486" s="69"/>
      <c r="DI486" s="3">
        <f t="shared" si="368"/>
        <v>45323</v>
      </c>
      <c r="DJ486" s="2">
        <f t="shared" si="369"/>
        <v>3.7038720324872154E-2</v>
      </c>
      <c r="DK486" s="2">
        <f t="shared" si="370"/>
        <v>2.7325266690291908E-2</v>
      </c>
      <c r="DL486" s="2" t="e">
        <f>NA()</f>
        <v>#N/A</v>
      </c>
      <c r="DM486" s="2">
        <f t="shared" si="371"/>
        <v>1.6289248575196001E-2</v>
      </c>
      <c r="DO486" s="2">
        <f t="shared" si="365"/>
        <v>1.9335608548540887E-2</v>
      </c>
      <c r="DP486" s="72">
        <f t="shared" si="366"/>
        <v>-2.9511063434054137E-4</v>
      </c>
      <c r="DQ486" s="72">
        <v>1.0999999999999999E-2</v>
      </c>
      <c r="DR486" s="72">
        <f t="shared" si="367"/>
        <v>-1.678880170539511E-4</v>
      </c>
      <c r="DS486" s="2" cm="1">
        <f t="array" ref="DS486">PRODUCT($DR$68:DR486+1)-1</f>
        <v>3.4979999067698664E-2</v>
      </c>
      <c r="DT486" s="2" cm="1">
        <f t="array" ref="DT486">PRODUCT($DP$68:DP486+1)-1</f>
        <v>4.4967792903586767E-2</v>
      </c>
      <c r="DU486" s="72">
        <f>DS486-MAX($DS$68:DS486)</f>
        <v>-5.8985381714626861E-4</v>
      </c>
    </row>
    <row r="487" spans="81:125" x14ac:dyDescent="0.3">
      <c r="CC487" s="3">
        <v>45324</v>
      </c>
      <c r="CD487" s="2">
        <v>9.192144994906391E-3</v>
      </c>
      <c r="CE487" s="2">
        <v>5.6670286584683503E-3</v>
      </c>
      <c r="CF487" s="2" t="e">
        <f>NA()</f>
        <v>#N/A</v>
      </c>
      <c r="CG487" s="2">
        <v>5.9758152873897281E-3</v>
      </c>
      <c r="CH487" s="2">
        <v>1.9691866377460343E-3</v>
      </c>
      <c r="CJ487" s="9">
        <f t="shared" si="352"/>
        <v>45324</v>
      </c>
      <c r="CK487" s="2">
        <f t="array" ref="CK487">PRODUCT(CD$2:CD487+1)-1</f>
        <v>0.2536348747039856</v>
      </c>
      <c r="CL487" s="2">
        <f t="array" ref="CL487">PRODUCT(CE$2:CE487+1)-1</f>
        <v>0.2154301764128872</v>
      </c>
      <c r="CM487" s="2"/>
      <c r="CN487" s="2">
        <f t="array" ref="CN487">PRODUCT(CG$2:CG487+1)-1</f>
        <v>0.10144212808211317</v>
      </c>
      <c r="CO487" s="2">
        <f t="array" ref="CO487">PRODUCT(CH$2:CH487+1)-1</f>
        <v>4.0454221620492614E-2</v>
      </c>
      <c r="CQ487" s="9">
        <f t="shared" si="353"/>
        <v>45324</v>
      </c>
      <c r="CR487" s="72">
        <f t="shared" si="354"/>
        <v>0.21318065308349299</v>
      </c>
      <c r="CS487" s="72">
        <f t="shared" si="355"/>
        <v>0.17497595479239458</v>
      </c>
      <c r="CT487" s="72"/>
      <c r="CU487" s="72">
        <f t="shared" si="356"/>
        <v>6.0987906461620556E-2</v>
      </c>
      <c r="CV487" s="72"/>
      <c r="CW487" s="3">
        <f t="shared" si="357"/>
        <v>45324</v>
      </c>
      <c r="CX487" s="75">
        <f t="shared" si="362"/>
        <v>109.74701180877338</v>
      </c>
      <c r="CY487" s="75">
        <f t="shared" si="363"/>
        <v>103.58765164231559</v>
      </c>
      <c r="CZ487" s="75">
        <f t="shared" si="364"/>
        <v>105.94603706986798</v>
      </c>
      <c r="DA487" s="72">
        <f>(CZ487/MAX($CZ$2:CZ487))-1</f>
        <v>0</v>
      </c>
      <c r="DC487" s="3">
        <f t="shared" si="358"/>
        <v>45324</v>
      </c>
      <c r="DD487" s="2">
        <f t="shared" si="359"/>
        <v>7.2229583571603567E-3</v>
      </c>
      <c r="DE487" s="2">
        <f t="shared" si="360"/>
        <v>3.697842020722316E-3</v>
      </c>
      <c r="DF487" s="2" t="e">
        <f>NA()</f>
        <v>#N/A</v>
      </c>
      <c r="DG487" s="2">
        <f t="shared" si="361"/>
        <v>4.0066286496436938E-3</v>
      </c>
      <c r="DH487" s="69"/>
      <c r="DI487" s="3">
        <f t="shared" si="368"/>
        <v>45324</v>
      </c>
      <c r="DJ487" s="2">
        <f t="shared" si="369"/>
        <v>3.8993960556921642E-2</v>
      </c>
      <c r="DK487" s="2">
        <f t="shared" si="370"/>
        <v>2.7190305406630162E-2</v>
      </c>
      <c r="DL487" s="2" t="e">
        <f>NA()</f>
        <v>#N/A</v>
      </c>
      <c r="DM487" s="2">
        <f t="shared" si="371"/>
        <v>1.9412116120477267E-2</v>
      </c>
      <c r="DO487" s="2">
        <f t="shared" si="365"/>
        <v>2.0665368352345562E-2</v>
      </c>
      <c r="DP487" s="72">
        <f t="shared" si="366"/>
        <v>4.0066286496436938E-3</v>
      </c>
      <c r="DQ487" s="72">
        <v>1.0999999999999999E-2</v>
      </c>
      <c r="DR487" s="72">
        <f t="shared" si="367"/>
        <v>2.1326943896975473E-3</v>
      </c>
      <c r="DS487" s="2" cm="1">
        <f t="array" ref="DS487">PRODUCT($DR$68:DR487+1)-1</f>
        <v>3.7187295105159501E-2</v>
      </c>
      <c r="DT487" s="2" cm="1">
        <f t="array" ref="DT487">PRODUCT($DP$68:DP487+1)-1</f>
        <v>4.9154590800589038E-2</v>
      </c>
      <c r="DU487" s="72">
        <f>DS487-MAX($DS$68:DS487)</f>
        <v>0</v>
      </c>
    </row>
    <row r="488" spans="81:125" x14ac:dyDescent="0.3">
      <c r="CC488" s="3">
        <v>45327</v>
      </c>
      <c r="CD488" s="2">
        <v>-3.5511527139618897E-3</v>
      </c>
      <c r="CE488" s="2">
        <v>-2.80894217621519E-3</v>
      </c>
      <c r="CF488" s="2" t="e">
        <f>NA()</f>
        <v>#N/A</v>
      </c>
      <c r="CG488" s="2">
        <v>-4.3825529341276108E-3</v>
      </c>
      <c r="CH488" s="2">
        <v>-5.5087529919743972E-3</v>
      </c>
      <c r="CJ488" s="9">
        <f t="shared" si="352"/>
        <v>45327</v>
      </c>
      <c r="CK488" s="2">
        <f t="array" ref="CK488">PRODUCT(CD$2:CD488+1)-1</f>
        <v>0.2491830258163632</v>
      </c>
      <c r="CL488" s="2">
        <f t="array" ref="CL488">PRODUCT(CE$2:CE488+1)-1</f>
        <v>0.21201610332811627</v>
      </c>
      <c r="CM488" s="2"/>
      <c r="CN488" s="2">
        <f t="array" ref="CN488">PRODUCT(CG$2:CG488+1)-1</f>
        <v>9.6614999651915223E-2</v>
      </c>
      <c r="CO488" s="2">
        <f t="array" ref="CO488">PRODUCT(CH$2:CH488+1)-1</f>
        <v>3.4722616314128318E-2</v>
      </c>
      <c r="CQ488" s="9">
        <f t="shared" si="353"/>
        <v>45327</v>
      </c>
      <c r="CR488" s="72">
        <f t="shared" si="354"/>
        <v>0.21446040950223488</v>
      </c>
      <c r="CS488" s="72">
        <f t="shared" si="355"/>
        <v>0.17729348701398795</v>
      </c>
      <c r="CT488" s="72"/>
      <c r="CU488" s="72">
        <f t="shared" si="356"/>
        <v>6.1892383337786905E-2</v>
      </c>
      <c r="CV488" s="72"/>
      <c r="CW488" s="3">
        <f t="shared" si="357"/>
        <v>45327</v>
      </c>
      <c r="CX488" s="75">
        <f t="shared" si="362"/>
        <v>109.2660397201591</v>
      </c>
      <c r="CY488" s="75">
        <f t="shared" si="363"/>
        <v>103.01701285639939</v>
      </c>
      <c r="CZ488" s="75">
        <f t="shared" si="364"/>
        <v>106.06601442857844</v>
      </c>
      <c r="DA488" s="72">
        <f>(CZ488/MAX($CZ$2:CZ488))-1</f>
        <v>0</v>
      </c>
      <c r="DC488" s="3">
        <f t="shared" si="358"/>
        <v>45327</v>
      </c>
      <c r="DD488" s="2">
        <f t="shared" si="359"/>
        <v>1.9576002780125074E-3</v>
      </c>
      <c r="DE488" s="2">
        <f t="shared" si="360"/>
        <v>2.6998108157592071E-3</v>
      </c>
      <c r="DF488" s="2" t="e">
        <f>NA()</f>
        <v>#N/A</v>
      </c>
      <c r="DG488" s="2">
        <f t="shared" si="361"/>
        <v>1.1262000578467863E-3</v>
      </c>
      <c r="DH488" s="69"/>
      <c r="DI488" s="3">
        <f t="shared" si="368"/>
        <v>45327</v>
      </c>
      <c r="DJ488" s="2">
        <f t="shared" si="369"/>
        <v>3.900202544803958E-2</v>
      </c>
      <c r="DK488" s="2">
        <f t="shared" si="370"/>
        <v>2.6866584175374741E-2</v>
      </c>
      <c r="DL488" s="2" t="e">
        <f>NA()</f>
        <v>#N/A</v>
      </c>
      <c r="DM488" s="2">
        <f t="shared" si="371"/>
        <v>1.9394709844860726E-2</v>
      </c>
      <c r="DO488" s="2">
        <f t="shared" si="365"/>
        <v>2.0057674545287407E-2</v>
      </c>
      <c r="DP488" s="72">
        <f t="shared" si="366"/>
        <v>1.1262000578467863E-3</v>
      </c>
      <c r="DQ488" s="72">
        <v>1.0999999999999999E-2</v>
      </c>
      <c r="DR488" s="72">
        <f t="shared" si="367"/>
        <v>6.1762895834927608E-4</v>
      </c>
      <c r="DS488" s="2" cm="1">
        <f t="array" ref="DS488">PRODUCT($DR$68:DR488+1)-1</f>
        <v>3.7827892013848397E-2</v>
      </c>
      <c r="DT488" s="2" cm="1">
        <f t="array" ref="DT488">PRODUCT($DP$68:DP488+1)-1</f>
        <v>5.0336148761438881E-2</v>
      </c>
      <c r="DU488" s="72">
        <f>DS488-MAX($DS$68:DS488)</f>
        <v>0</v>
      </c>
    </row>
    <row r="489" spans="81:125" x14ac:dyDescent="0.3">
      <c r="CC489" s="3">
        <v>45328</v>
      </c>
      <c r="CD489" s="2">
        <v>6.3599904011506503E-3</v>
      </c>
      <c r="CE489" s="2">
        <v>4.9165164327882298E-3</v>
      </c>
      <c r="CF489" s="2" t="e">
        <f>NA()</f>
        <v>#N/A</v>
      </c>
      <c r="CG489" s="2">
        <v>5.5224972047435384E-3</v>
      </c>
      <c r="CH489" s="2">
        <v>6.1999681447877375E-3</v>
      </c>
      <c r="CJ489" s="9">
        <f t="shared" si="352"/>
        <v>45328</v>
      </c>
      <c r="CK489" s="2">
        <f t="array" ref="CK489">PRODUCT(CD$2:CD489+1)-1</f>
        <v>0.25712781786983552</v>
      </c>
      <c r="CL489" s="2">
        <f t="array" ref="CL489">PRODUCT(CE$2:CE489+1)-1</f>
        <v>0.21797500041693296</v>
      </c>
      <c r="CM489" s="2"/>
      <c r="CN489" s="2">
        <f t="array" ref="CN489">PRODUCT(CG$2:CG489+1)-1</f>
        <v>0.10267105292217282</v>
      </c>
      <c r="CO489" s="2">
        <f t="array" ref="CO489">PRODUCT(CH$2:CH489+1)-1</f>
        <v>4.1137863573967426E-2</v>
      </c>
      <c r="CQ489" s="9">
        <f t="shared" si="353"/>
        <v>45328</v>
      </c>
      <c r="CR489" s="72">
        <f t="shared" si="354"/>
        <v>0.21598995429586809</v>
      </c>
      <c r="CS489" s="72">
        <f t="shared" si="355"/>
        <v>0.17683713684296554</v>
      </c>
      <c r="CT489" s="72"/>
      <c r="CU489" s="72">
        <f t="shared" si="356"/>
        <v>6.1533189348205397E-2</v>
      </c>
      <c r="CV489" s="72"/>
      <c r="CW489" s="3">
        <f t="shared" si="357"/>
        <v>45328</v>
      </c>
      <c r="CX489" s="75">
        <f t="shared" si="362"/>
        <v>109.86946111908708</v>
      </c>
      <c r="CY489" s="75">
        <f t="shared" si="363"/>
        <v>103.65571505448025</v>
      </c>
      <c r="CZ489" s="75">
        <f t="shared" si="364"/>
        <v>105.99460054985002</v>
      </c>
      <c r="DA489" s="72">
        <f>(CZ489/MAX($CZ$2:CZ489))-1</f>
        <v>-6.732965230489274E-4</v>
      </c>
      <c r="DC489" s="3">
        <f t="shared" si="358"/>
        <v>45328</v>
      </c>
      <c r="DD489" s="2">
        <f t="shared" si="359"/>
        <v>1.6002225636291278E-4</v>
      </c>
      <c r="DE489" s="2">
        <f t="shared" si="360"/>
        <v>-1.2834517119995077E-3</v>
      </c>
      <c r="DF489" s="2" t="e">
        <f>NA()</f>
        <v>#N/A</v>
      </c>
      <c r="DG489" s="2">
        <f t="shared" si="361"/>
        <v>-6.7747094004419906E-4</v>
      </c>
      <c r="DH489" s="69"/>
      <c r="DI489" s="3">
        <f t="shared" si="368"/>
        <v>45328</v>
      </c>
      <c r="DJ489" s="2">
        <f t="shared" si="369"/>
        <v>3.9345643905228989E-2</v>
      </c>
      <c r="DK489" s="2">
        <f t="shared" si="370"/>
        <v>2.67791682054037E-2</v>
      </c>
      <c r="DL489" s="2" t="e">
        <f>NA()</f>
        <v>#N/A</v>
      </c>
      <c r="DM489" s="2">
        <f t="shared" si="371"/>
        <v>2.0054224533944599E-2</v>
      </c>
      <c r="DO489" s="2">
        <f t="shared" si="365"/>
        <v>2.0088700218732398E-2</v>
      </c>
      <c r="DP489" s="72">
        <f t="shared" si="366"/>
        <v>-6.7747094004419906E-4</v>
      </c>
      <c r="DQ489" s="72">
        <v>1.0999999999999999E-2</v>
      </c>
      <c r="DR489" s="72">
        <f t="shared" si="367"/>
        <v>-3.7096378856493403E-4</v>
      </c>
      <c r="DS489" s="2" cm="1">
        <f t="array" ref="DS489">PRODUCT($DR$68:DR489+1)-1</f>
        <v>3.7442895447148627E-2</v>
      </c>
      <c r="DT489" s="2" cm="1">
        <f t="array" ref="DT489">PRODUCT($DP$68:DP489+1)-1</f>
        <v>4.9624576543374932E-2</v>
      </c>
      <c r="DU489" s="72">
        <f>DS489-MAX($DS$68:DS489)</f>
        <v>-3.8499656669976901E-4</v>
      </c>
    </row>
    <row r="490" spans="81:125" x14ac:dyDescent="0.3">
      <c r="CC490" s="3">
        <v>45329</v>
      </c>
      <c r="CD490" s="2">
        <v>4.2796840386820599E-3</v>
      </c>
      <c r="CE490" s="2">
        <v>6.2079221310691298E-3</v>
      </c>
      <c r="CF490" s="2" t="e">
        <f>NA()</f>
        <v>#N/A</v>
      </c>
      <c r="CG490" s="2">
        <v>4.4066682850893903E-3</v>
      </c>
      <c r="CH490" s="2">
        <v>3.8928755686880034E-3</v>
      </c>
      <c r="CJ490" s="9">
        <f t="shared" si="352"/>
        <v>45329</v>
      </c>
      <c r="CK490" s="2">
        <f t="array" ref="CK490">PRODUCT(CD$2:CD490+1)-1</f>
        <v>0.26250792772655629</v>
      </c>
      <c r="CL490" s="2">
        <f t="array" ref="CL490">PRODUCT(CE$2:CE490+1)-1</f>
        <v>0.22553609437711009</v>
      </c>
      <c r="CM490" s="2"/>
      <c r="CN490" s="2">
        <f t="array" ref="CN490">PRODUCT(CG$2:CG490+1)-1</f>
        <v>0.10753015847997105</v>
      </c>
      <c r="CO490" s="2">
        <f t="array" ref="CO490">PRODUCT(CH$2:CH490+1)-1</f>
        <v>4.519088372671054E-2</v>
      </c>
      <c r="CQ490" s="9">
        <f t="shared" si="353"/>
        <v>45329</v>
      </c>
      <c r="CR490" s="72">
        <f t="shared" si="354"/>
        <v>0.21731704399984575</v>
      </c>
      <c r="CS490" s="72">
        <f t="shared" si="355"/>
        <v>0.18034521065039955</v>
      </c>
      <c r="CT490" s="72"/>
      <c r="CU490" s="72">
        <f t="shared" si="356"/>
        <v>6.233927475326051E-2</v>
      </c>
      <c r="CV490" s="72"/>
      <c r="CW490" s="3">
        <f t="shared" si="357"/>
        <v>45329</v>
      </c>
      <c r="CX490" s="75">
        <f t="shared" si="362"/>
        <v>110.35361938890043</v>
      </c>
      <c r="CY490" s="75">
        <f t="shared" si="363"/>
        <v>104.05923385517073</v>
      </c>
      <c r="CZ490" s="75">
        <f t="shared" si="364"/>
        <v>106.04884862259337</v>
      </c>
      <c r="DA490" s="72">
        <f>(CZ490/MAX($CZ$2:CZ490))-1</f>
        <v>-1.6184077508285544E-4</v>
      </c>
      <c r="DC490" s="3">
        <f t="shared" si="358"/>
        <v>45329</v>
      </c>
      <c r="DD490" s="2">
        <f t="shared" si="359"/>
        <v>3.8680846999405646E-4</v>
      </c>
      <c r="DE490" s="2">
        <f t="shared" si="360"/>
        <v>2.3150465623811263E-3</v>
      </c>
      <c r="DF490" s="2" t="e">
        <f>NA()</f>
        <v>#N/A</v>
      </c>
      <c r="DG490" s="2">
        <f t="shared" si="361"/>
        <v>5.1379271640138689E-4</v>
      </c>
      <c r="DH490" s="69"/>
      <c r="DI490" s="3">
        <f t="shared" si="368"/>
        <v>45329</v>
      </c>
      <c r="DJ490" s="2">
        <f t="shared" si="369"/>
        <v>3.883702742526679E-2</v>
      </c>
      <c r="DK490" s="2">
        <f t="shared" si="370"/>
        <v>2.6814915690669162E-2</v>
      </c>
      <c r="DL490" s="2" t="e">
        <f>NA()</f>
        <v>#N/A</v>
      </c>
      <c r="DM490" s="2">
        <f t="shared" si="371"/>
        <v>2.0038808786371105E-2</v>
      </c>
      <c r="DO490" s="2">
        <f t="shared" si="365"/>
        <v>2.0056216881244475E-2</v>
      </c>
      <c r="DP490" s="72">
        <f t="shared" si="366"/>
        <v>5.1379271640138689E-4</v>
      </c>
      <c r="DQ490" s="72">
        <v>1.0999999999999999E-2</v>
      </c>
      <c r="DR490" s="72">
        <f t="shared" si="367"/>
        <v>2.8179391526726298E-4</v>
      </c>
      <c r="DS490" s="2" cm="1">
        <f t="array" ref="DS490">PRODUCT($DR$68:DR490+1)-1</f>
        <v>3.7735240542522863E-2</v>
      </c>
      <c r="DT490" s="2" cm="1">
        <f t="array" ref="DT490">PRODUCT($DP$68:DP490+1)-1</f>
        <v>5.0163866005758839E-2</v>
      </c>
      <c r="DU490" s="72">
        <f>DS490-MAX($DS$68:DS490)</f>
        <v>-9.2651471325533308E-5</v>
      </c>
    </row>
    <row r="491" spans="81:125" x14ac:dyDescent="0.3">
      <c r="CC491" s="3">
        <v>45330</v>
      </c>
      <c r="CD491" s="2">
        <v>2.9416765679037798E-3</v>
      </c>
      <c r="CE491" s="2">
        <v>4.1704919358420698E-3</v>
      </c>
      <c r="CF491" s="2" t="e">
        <f>NA()</f>
        <v>#N/A</v>
      </c>
      <c r="CG491" s="2">
        <v>1.9235647326770542E-3</v>
      </c>
      <c r="CH491" s="2">
        <v>1.6293683423658223E-3</v>
      </c>
      <c r="CJ491" s="9">
        <f t="shared" si="352"/>
        <v>45330</v>
      </c>
      <c r="CK491" s="2">
        <f t="array" ref="CK491">PRODUCT(CD$2:CD491+1)-1</f>
        <v>0.26622181771434228</v>
      </c>
      <c r="CL491" s="2">
        <f t="array" ref="CL491">PRODUCT(CE$2:CE491+1)-1</f>
        <v>0.23064718277579321</v>
      </c>
      <c r="CM491" s="2"/>
      <c r="CN491" s="2">
        <f t="array" ref="CN491">PRODUCT(CG$2:CG491+1)-1</f>
        <v>0.10966056443319916</v>
      </c>
      <c r="CO491" s="2">
        <f t="array" ref="CO491">PRODUCT(CH$2:CH491+1)-1</f>
        <v>4.6893884664384267E-2</v>
      </c>
      <c r="CQ491" s="9">
        <f t="shared" si="353"/>
        <v>45330</v>
      </c>
      <c r="CR491" s="72">
        <f t="shared" si="354"/>
        <v>0.21932793304995801</v>
      </c>
      <c r="CS491" s="72">
        <f t="shared" si="355"/>
        <v>0.18375329811140895</v>
      </c>
      <c r="CT491" s="72"/>
      <c r="CU491" s="72">
        <f t="shared" si="356"/>
        <v>6.2766679768814893E-2</v>
      </c>
      <c r="CV491" s="72"/>
      <c r="CW491" s="3">
        <f t="shared" si="357"/>
        <v>45330</v>
      </c>
      <c r="CX491" s="75">
        <f t="shared" si="362"/>
        <v>110.56589171928017</v>
      </c>
      <c r="CY491" s="75">
        <f t="shared" si="363"/>
        <v>104.22878467654519</v>
      </c>
      <c r="CZ491" s="75">
        <f t="shared" si="364"/>
        <v>106.07999705877893</v>
      </c>
      <c r="DA491" s="72">
        <f>(CZ491/MAX($CZ$2:CZ491))-1</f>
        <v>0</v>
      </c>
      <c r="DC491" s="3">
        <f t="shared" si="358"/>
        <v>45330</v>
      </c>
      <c r="DD491" s="2">
        <f t="shared" si="359"/>
        <v>1.3123082255379575E-3</v>
      </c>
      <c r="DE491" s="2">
        <f t="shared" si="360"/>
        <v>2.5411235934762475E-3</v>
      </c>
      <c r="DF491" s="2" t="e">
        <f>NA()</f>
        <v>#N/A</v>
      </c>
      <c r="DG491" s="2">
        <f t="shared" si="361"/>
        <v>2.9419639031123194E-4</v>
      </c>
      <c r="DH491" s="69"/>
      <c r="DI491" s="3">
        <f t="shared" si="368"/>
        <v>45330</v>
      </c>
      <c r="DJ491" s="2">
        <f t="shared" si="369"/>
        <v>3.8661608007030876E-2</v>
      </c>
      <c r="DK491" s="2">
        <f t="shared" si="370"/>
        <v>2.3331276827687934E-2</v>
      </c>
      <c r="DL491" s="2" t="e">
        <f>NA()</f>
        <v>#N/A</v>
      </c>
      <c r="DM491" s="2">
        <f t="shared" si="371"/>
        <v>1.9516497165725826E-2</v>
      </c>
      <c r="DO491" s="2">
        <f t="shared" si="365"/>
        <v>1.976032171405168E-2</v>
      </c>
      <c r="DP491" s="72">
        <f t="shared" si="366"/>
        <v>2.9419639031123194E-4</v>
      </c>
      <c r="DQ491" s="72">
        <v>1.0999999999999999E-2</v>
      </c>
      <c r="DR491" s="72">
        <f t="shared" si="367"/>
        <v>1.6377062783964183E-4</v>
      </c>
      <c r="DS491" s="2" cm="1">
        <f t="array" ref="DS491">PRODUCT($DR$68:DR491+1)-1</f>
        <v>3.7905191094397939E-2</v>
      </c>
      <c r="DT491" s="2" cm="1">
        <f t="array" ref="DT491">PRODUCT($DP$68:DP491+1)-1</f>
        <v>5.0472820424372955E-2</v>
      </c>
      <c r="DU491" s="72">
        <f>DS491-MAX($DS$68:DS491)</f>
        <v>0</v>
      </c>
    </row>
    <row r="492" spans="81:125" x14ac:dyDescent="0.3">
      <c r="CC492" s="3">
        <v>45331</v>
      </c>
      <c r="CD492" s="2">
        <v>-1.2667203710692301E-4</v>
      </c>
      <c r="CE492" s="2">
        <v>3.5352087541937801E-3</v>
      </c>
      <c r="CF492" s="2" t="e">
        <f>NA()</f>
        <v>#N/A</v>
      </c>
      <c r="CG492" s="2">
        <v>1.3472538679148822E-3</v>
      </c>
      <c r="CH492" s="2">
        <v>7.7546046609255903E-4</v>
      </c>
      <c r="CJ492" s="9">
        <f t="shared" si="352"/>
        <v>45331</v>
      </c>
      <c r="CK492" s="2">
        <f t="array" ref="CK492">PRODUCT(CD$2:CD492+1)-1</f>
        <v>0.26606142281726308</v>
      </c>
      <c r="CL492" s="2">
        <f t="array" ref="CL492">PRODUCT(CE$2:CE492+1)-1</f>
        <v>0.2349977774696661</v>
      </c>
      <c r="CM492" s="2"/>
      <c r="CN492" s="2">
        <f t="array" ref="CN492">PRODUCT(CG$2:CG492+1)-1</f>
        <v>0.1111555589207045</v>
      </c>
      <c r="CO492" s="2">
        <f t="array" ref="CO492">PRODUCT(CH$2:CH492+1)-1</f>
        <v>4.770570948413555E-2</v>
      </c>
      <c r="CQ492" s="9">
        <f t="shared" si="353"/>
        <v>45331</v>
      </c>
      <c r="CR492" s="72">
        <f t="shared" si="354"/>
        <v>0.21835571333312753</v>
      </c>
      <c r="CS492" s="72">
        <f t="shared" si="355"/>
        <v>0.18729206798553055</v>
      </c>
      <c r="CT492" s="72"/>
      <c r="CU492" s="72">
        <f t="shared" si="356"/>
        <v>6.344984943656895E-2</v>
      </c>
      <c r="CV492" s="72"/>
      <c r="CW492" s="3">
        <f t="shared" si="357"/>
        <v>45331</v>
      </c>
      <c r="CX492" s="75">
        <f t="shared" si="362"/>
        <v>110.71485204455844</v>
      </c>
      <c r="CY492" s="75">
        <f t="shared" si="363"/>
        <v>104.30960997849073</v>
      </c>
      <c r="CZ492" s="75">
        <f t="shared" si="364"/>
        <v>106.14060590140116</v>
      </c>
      <c r="DA492" s="72">
        <f>(CZ492/MAX($CZ$2:CZ492))-1</f>
        <v>0</v>
      </c>
      <c r="DC492" s="3">
        <f t="shared" si="358"/>
        <v>45331</v>
      </c>
      <c r="DD492" s="2">
        <f t="shared" si="359"/>
        <v>-9.0213250319948202E-4</v>
      </c>
      <c r="DE492" s="2">
        <f t="shared" si="360"/>
        <v>2.7597482881012211E-3</v>
      </c>
      <c r="DF492" s="2" t="e">
        <f>NA()</f>
        <v>#N/A</v>
      </c>
      <c r="DG492" s="2">
        <f t="shared" si="361"/>
        <v>5.7179340182232316E-4</v>
      </c>
      <c r="DH492" s="69"/>
      <c r="DI492" s="3">
        <f t="shared" si="368"/>
        <v>45331</v>
      </c>
      <c r="DJ492" s="2">
        <f t="shared" si="369"/>
        <v>3.9260722620730888E-2</v>
      </c>
      <c r="DK492" s="2">
        <f t="shared" si="370"/>
        <v>2.3133632936676366E-2</v>
      </c>
      <c r="DL492" s="2" t="e">
        <f>NA()</f>
        <v>#N/A</v>
      </c>
      <c r="DM492" s="2">
        <f t="shared" si="371"/>
        <v>1.9452060842440156E-2</v>
      </c>
      <c r="DO492" s="2">
        <f t="shared" si="365"/>
        <v>1.9639264020639223E-2</v>
      </c>
      <c r="DP492" s="72">
        <f t="shared" si="366"/>
        <v>5.7179340182232316E-4</v>
      </c>
      <c r="DQ492" s="72">
        <v>1.0999999999999999E-2</v>
      </c>
      <c r="DR492" s="72">
        <f t="shared" si="367"/>
        <v>3.2026288833611981E-4</v>
      </c>
      <c r="DS492" s="2" cm="1">
        <f t="array" ref="DS492">PRODUCT($DR$68:DR492+1)-1</f>
        <v>3.8237593608716924E-2</v>
      </c>
      <c r="DT492" s="2" cm="1">
        <f t="array" ref="DT492">PRODUCT($DP$68:DP492+1)-1</f>
        <v>5.1073473851885209E-2</v>
      </c>
      <c r="DU492" s="72">
        <f>DS492-MAX($DS$68:DS492)</f>
        <v>0</v>
      </c>
    </row>
    <row r="493" spans="81:125" x14ac:dyDescent="0.3">
      <c r="CC493" s="3">
        <v>45334</v>
      </c>
      <c r="CD493" s="2">
        <v>3.58697851430923E-3</v>
      </c>
      <c r="CE493" s="2">
        <v>-3.9839654651641098E-4</v>
      </c>
      <c r="CF493" s="2" t="e">
        <f>NA()</f>
        <v>#N/A</v>
      </c>
      <c r="CG493" s="2">
        <v>3.0283498300344492E-3</v>
      </c>
      <c r="CH493" s="2">
        <v>2.8197897974877595E-3</v>
      </c>
      <c r="CJ493" s="9">
        <f t="shared" si="352"/>
        <v>45334</v>
      </c>
      <c r="CK493" s="2">
        <f t="array" ref="CK493">PRODUCT(CD$2:CD493+1)-1</f>
        <v>0.27060275793870447</v>
      </c>
      <c r="CL493" s="2">
        <f t="array" ref="CL493">PRODUCT(CE$2:CE493+1)-1</f>
        <v>0.23450575862016665</v>
      </c>
      <c r="CM493" s="2"/>
      <c r="CN493" s="2">
        <f t="array" ref="CN493">PRODUCT(CG$2:CG493+1)-1</f>
        <v>0.11452052666870394</v>
      </c>
      <c r="CO493" s="2">
        <f t="array" ref="CO493">PRODUCT(CH$2:CH493+1)-1</f>
        <v>5.066001935450859E-2</v>
      </c>
      <c r="CQ493" s="9">
        <f t="shared" si="353"/>
        <v>45334</v>
      </c>
      <c r="CR493" s="72">
        <f t="shared" si="354"/>
        <v>0.21994273858419588</v>
      </c>
      <c r="CS493" s="72">
        <f t="shared" si="355"/>
        <v>0.18384573926565806</v>
      </c>
      <c r="CT493" s="72"/>
      <c r="CU493" s="72">
        <f t="shared" si="356"/>
        <v>6.3860507314195347E-2</v>
      </c>
      <c r="CV493" s="72"/>
      <c r="CW493" s="3">
        <f t="shared" si="357"/>
        <v>45334</v>
      </c>
      <c r="CX493" s="75">
        <f t="shared" si="362"/>
        <v>111.05013534792988</v>
      </c>
      <c r="CY493" s="75">
        <f t="shared" si="363"/>
        <v>104.603741152488</v>
      </c>
      <c r="CZ493" s="75">
        <f t="shared" si="364"/>
        <v>106.16268034433351</v>
      </c>
      <c r="DA493" s="72">
        <f>(CZ493/MAX($CZ$2:CZ493))-1</f>
        <v>0</v>
      </c>
      <c r="DC493" s="3">
        <f t="shared" si="358"/>
        <v>45334</v>
      </c>
      <c r="DD493" s="2">
        <f t="shared" si="359"/>
        <v>7.6718871682147048E-4</v>
      </c>
      <c r="DE493" s="2">
        <f t="shared" si="360"/>
        <v>-3.2181863440041703E-3</v>
      </c>
      <c r="DF493" s="2" t="e">
        <f>NA()</f>
        <v>#N/A</v>
      </c>
      <c r="DG493" s="2">
        <f t="shared" si="361"/>
        <v>2.0856003254668973E-4</v>
      </c>
      <c r="DH493" s="69"/>
      <c r="DI493" s="3">
        <f t="shared" si="368"/>
        <v>45334</v>
      </c>
      <c r="DJ493" s="2">
        <f t="shared" si="369"/>
        <v>3.9110427582414543E-2</v>
      </c>
      <c r="DK493" s="2">
        <f t="shared" si="370"/>
        <v>2.7838238325111526E-2</v>
      </c>
      <c r="DL493" s="2" t="e">
        <f>NA()</f>
        <v>#N/A</v>
      </c>
      <c r="DM493" s="2">
        <f t="shared" si="371"/>
        <v>1.9511804316055245E-2</v>
      </c>
      <c r="DO493" s="2">
        <f t="shared" si="365"/>
        <v>1.9561640387333948E-2</v>
      </c>
      <c r="DP493" s="72">
        <f t="shared" si="366"/>
        <v>2.0856003254668973E-4</v>
      </c>
      <c r="DQ493" s="72">
        <v>1.0999999999999999E-2</v>
      </c>
      <c r="DR493" s="72">
        <f t="shared" si="367"/>
        <v>1.1727852637036732E-4</v>
      </c>
      <c r="DS493" s="2" cm="1">
        <f t="array" ref="DS493">PRODUCT($DR$68:DR493+1)-1</f>
        <v>3.8359356583717696E-2</v>
      </c>
      <c r="DT493" s="2" cm="1">
        <f t="array" ref="DT493">PRODUCT($DP$68:DP493+1)-1</f>
        <v>5.1292685769800839E-2</v>
      </c>
      <c r="DU493" s="72">
        <f>DS493-MAX($DS$68:DS493)</f>
        <v>0</v>
      </c>
    </row>
    <row r="494" spans="81:125" x14ac:dyDescent="0.3">
      <c r="CC494" s="3">
        <v>45335</v>
      </c>
      <c r="CD494" s="2">
        <v>-5.6833946320444797E-3</v>
      </c>
      <c r="CE494" s="2">
        <v>-1.08193753855123E-2</v>
      </c>
      <c r="CF494" s="2" t="e">
        <f>NA()</f>
        <v>#N/A</v>
      </c>
      <c r="CG494" s="2">
        <v>-8.6363756724243072E-3</v>
      </c>
      <c r="CH494" s="2">
        <v>-8.9235917456775837E-3</v>
      </c>
      <c r="CJ494" s="9">
        <f t="shared" si="352"/>
        <v>45335</v>
      </c>
      <c r="CK494" s="2">
        <f t="array" ref="CK494">PRODUCT(CD$2:CD494+1)-1</f>
        <v>0.26338142104477469</v>
      </c>
      <c r="CL494" s="2">
        <f t="array" ref="CL494">PRODUCT(CE$2:CE494+1)-1</f>
        <v>0.2211491774020784</v>
      </c>
      <c r="CM494" s="2"/>
      <c r="CN494" s="2">
        <f t="array" ref="CN494">PRODUCT(CG$2:CG494+1)-1</f>
        <v>0.10489510870576479</v>
      </c>
      <c r="CO494" s="2">
        <f t="array" ref="CO494">PRODUCT(CH$2:CH494+1)-1</f>
        <v>4.128435827828314E-2</v>
      </c>
      <c r="CQ494" s="9">
        <f t="shared" si="353"/>
        <v>45335</v>
      </c>
      <c r="CR494" s="72">
        <f t="shared" si="354"/>
        <v>0.22209706276649155</v>
      </c>
      <c r="CS494" s="72">
        <f t="shared" si="355"/>
        <v>0.17986481912379526</v>
      </c>
      <c r="CT494" s="72"/>
      <c r="CU494" s="72">
        <f t="shared" si="356"/>
        <v>6.3610750427481655E-2</v>
      </c>
      <c r="CV494" s="72"/>
      <c r="CW494" s="3">
        <f t="shared" si="357"/>
        <v>45335</v>
      </c>
      <c r="CX494" s="75">
        <f t="shared" si="362"/>
        <v>110.0910646605916</v>
      </c>
      <c r="CY494" s="75">
        <f t="shared" si="363"/>
        <v>103.67030007137267</v>
      </c>
      <c r="CZ494" s="75">
        <f t="shared" si="364"/>
        <v>106.19344651727498</v>
      </c>
      <c r="DA494" s="72">
        <f>(CZ494/MAX($CZ$2:CZ494))-1</f>
        <v>0</v>
      </c>
      <c r="DC494" s="3">
        <f t="shared" si="358"/>
        <v>45335</v>
      </c>
      <c r="DD494" s="2">
        <f t="shared" si="359"/>
        <v>3.240197113633104E-3</v>
      </c>
      <c r="DE494" s="2">
        <f t="shared" si="360"/>
        <v>-1.8957836398347163E-3</v>
      </c>
      <c r="DF494" s="2" t="e">
        <f>NA()</f>
        <v>#N/A</v>
      </c>
      <c r="DG494" s="2">
        <f t="shared" si="361"/>
        <v>2.8721607325327657E-4</v>
      </c>
      <c r="DH494" s="69"/>
      <c r="DI494" s="3">
        <f t="shared" si="368"/>
        <v>45335</v>
      </c>
      <c r="DJ494" s="2">
        <f t="shared" si="369"/>
        <v>3.8801501719779447E-2</v>
      </c>
      <c r="DK494" s="2">
        <f t="shared" si="370"/>
        <v>2.9959268370463317E-2</v>
      </c>
      <c r="DL494" s="2" t="e">
        <f>NA()</f>
        <v>#N/A</v>
      </c>
      <c r="DM494" s="2">
        <f t="shared" si="371"/>
        <v>1.9433331190582666E-2</v>
      </c>
      <c r="DO494" s="2">
        <f t="shared" si="365"/>
        <v>1.9505660841958285E-2</v>
      </c>
      <c r="DP494" s="72">
        <f t="shared" si="366"/>
        <v>2.8721607325327657E-4</v>
      </c>
      <c r="DQ494" s="72">
        <v>1.0999999999999999E-2</v>
      </c>
      <c r="DR494" s="72">
        <f t="shared" si="367"/>
        <v>1.6197230288091352E-4</v>
      </c>
      <c r="DS494" s="2" cm="1">
        <f t="array" ref="DS494">PRODUCT($DR$68:DR494+1)-1</f>
        <v>3.8527542039921592E-2</v>
      </c>
      <c r="DT494" s="2" cm="1">
        <f t="array" ref="DT494">PRODUCT($DP$68:DP494+1)-1</f>
        <v>5.1594633926847377E-2</v>
      </c>
      <c r="DU494" s="72">
        <f>DS494-MAX($DS$68:DS494)</f>
        <v>0</v>
      </c>
    </row>
    <row r="495" spans="81:125" x14ac:dyDescent="0.3">
      <c r="CC495" s="3">
        <v>45336</v>
      </c>
      <c r="CD495" s="2">
        <v>5.8766393563010099E-3</v>
      </c>
      <c r="CE495" s="2">
        <v>7.9864719594859909E-3</v>
      </c>
      <c r="CF495" s="2" t="e">
        <f>NA()</f>
        <v>#N/A</v>
      </c>
      <c r="CG495" s="2">
        <v>6.8544118117255708E-3</v>
      </c>
      <c r="CH495" s="2">
        <v>6.9522603639091685E-3</v>
      </c>
      <c r="CJ495" s="9">
        <f t="shared" si="352"/>
        <v>45336</v>
      </c>
      <c r="CK495" s="2">
        <f t="array" ref="CK495">PRODUCT(CD$2:CD495+1)-1</f>
        <v>0.270805858025706</v>
      </c>
      <c r="CL495" s="2">
        <f t="array" ref="CL495">PRODUCT(CE$2:CE495+1)-1</f>
        <v>0.23090185106574945</v>
      </c>
      <c r="CM495" s="2"/>
      <c r="CN495" s="2">
        <f t="array" ref="CN495">PRODUCT(CG$2:CG495+1)-1</f>
        <v>0.11246851478959541</v>
      </c>
      <c r="CO495" s="2">
        <f t="array" ref="CO495">PRODUCT(CH$2:CH495+1)-1</f>
        <v>4.8523638249899914E-2</v>
      </c>
      <c r="CQ495" s="9">
        <f t="shared" si="353"/>
        <v>45336</v>
      </c>
      <c r="CR495" s="72">
        <f t="shared" si="354"/>
        <v>0.22228221977580609</v>
      </c>
      <c r="CS495" s="72">
        <f t="shared" si="355"/>
        <v>0.18237821281584954</v>
      </c>
      <c r="CT495" s="72"/>
      <c r="CU495" s="72">
        <f t="shared" si="356"/>
        <v>6.3944876539695494E-2</v>
      </c>
      <c r="CV495" s="72"/>
      <c r="CW495" s="3">
        <f t="shared" si="357"/>
        <v>45336</v>
      </c>
      <c r="CX495" s="75">
        <f t="shared" si="362"/>
        <v>110.84567415456659</v>
      </c>
      <c r="CY495" s="75">
        <f t="shared" si="363"/>
        <v>104.39104298947343</v>
      </c>
      <c r="CZ495" s="75">
        <f t="shared" si="364"/>
        <v>106.183127383586</v>
      </c>
      <c r="DA495" s="72">
        <f>(CZ495/MAX($CZ$2:CZ495))-1</f>
        <v>-9.7172980324189417E-5</v>
      </c>
      <c r="DC495" s="3">
        <f t="shared" si="358"/>
        <v>45336</v>
      </c>
      <c r="DD495" s="2">
        <f t="shared" si="359"/>
        <v>-1.0756210076081586E-3</v>
      </c>
      <c r="DE495" s="2">
        <f t="shared" si="360"/>
        <v>1.0342115955768224E-3</v>
      </c>
      <c r="DF495" s="2" t="e">
        <f>NA()</f>
        <v>#N/A</v>
      </c>
      <c r="DG495" s="2">
        <f t="shared" si="361"/>
        <v>-9.7848552183597663E-5</v>
      </c>
      <c r="DH495" s="69"/>
      <c r="DI495" s="3">
        <f t="shared" si="368"/>
        <v>45336</v>
      </c>
      <c r="DJ495" s="2">
        <f t="shared" si="369"/>
        <v>3.9962248092237897E-2</v>
      </c>
      <c r="DK495" s="2">
        <f t="shared" si="370"/>
        <v>2.9664707508747459E-2</v>
      </c>
      <c r="DL495" s="2" t="e">
        <f>NA()</f>
        <v>#N/A</v>
      </c>
      <c r="DM495" s="2">
        <f t="shared" si="371"/>
        <v>1.967909376306572E-2</v>
      </c>
      <c r="DO495" s="2">
        <f t="shared" si="365"/>
        <v>1.8932659661590384E-2</v>
      </c>
      <c r="DP495" s="72">
        <f t="shared" si="366"/>
        <v>-9.7848552183597663E-5</v>
      </c>
      <c r="DQ495" s="72">
        <v>1.0999999999999999E-2</v>
      </c>
      <c r="DR495" s="72">
        <f t="shared" si="367"/>
        <v>-5.6850653487591398E-5</v>
      </c>
      <c r="DS495" s="2" cm="1">
        <f t="array" ref="DS495">PRODUCT($DR$68:DR495+1)-1</f>
        <v>3.8468501070491712E-2</v>
      </c>
      <c r="DT495" s="2" cm="1">
        <f t="array" ref="DT495">PRODUCT($DP$68:DP495+1)-1</f>
        <v>5.149173691443365E-2</v>
      </c>
      <c r="DU495" s="72">
        <f>DS495-MAX($DS$68:DS495)</f>
        <v>-5.9040969429879908E-5</v>
      </c>
    </row>
    <row r="496" spans="81:125" x14ac:dyDescent="0.3">
      <c r="CC496" s="3">
        <v>45337</v>
      </c>
      <c r="CD496" s="2">
        <v>8.5699050395593498E-3</v>
      </c>
      <c r="CE496" s="2">
        <v>5.2827457617548E-3</v>
      </c>
      <c r="CF496" s="2" t="e">
        <f>NA()</f>
        <v>#N/A</v>
      </c>
      <c r="CG496" s="2">
        <v>8.1201835078743255E-3</v>
      </c>
      <c r="CH496" s="2">
        <v>7.8706237120003131E-3</v>
      </c>
      <c r="CJ496" s="9">
        <f t="shared" si="352"/>
        <v>45337</v>
      </c>
      <c r="CK496" s="2">
        <f t="array" ref="CK496">PRODUCT(CD$2:CD496+1)-1</f>
        <v>0.28169654355270213</v>
      </c>
      <c r="CL496" s="2">
        <f t="array" ref="CL496">PRODUCT(CE$2:CE496+1)-1</f>
        <v>0.23740439260260326</v>
      </c>
      <c r="CM496" s="2"/>
      <c r="CN496" s="2">
        <f t="array" ref="CN496">PRODUCT(CG$2:CG496+1)-1</f>
        <v>0.12150196327641938</v>
      </c>
      <c r="CO496" s="2">
        <f t="array" ref="CO496">PRODUCT(CH$2:CH496+1)-1</f>
        <v>5.6776173259702523E-2</v>
      </c>
      <c r="CQ496" s="9">
        <f t="shared" si="353"/>
        <v>45337</v>
      </c>
      <c r="CR496" s="72">
        <f t="shared" si="354"/>
        <v>0.22492037029299961</v>
      </c>
      <c r="CS496" s="72">
        <f t="shared" si="355"/>
        <v>0.18062821934290074</v>
      </c>
      <c r="CT496" s="72"/>
      <c r="CU496" s="72">
        <f t="shared" si="356"/>
        <v>6.4725790016716855E-2</v>
      </c>
      <c r="CV496" s="72"/>
      <c r="CW496" s="3">
        <f t="shared" si="357"/>
        <v>45337</v>
      </c>
      <c r="CX496" s="75">
        <f t="shared" si="362"/>
        <v>111.74576136975573</v>
      </c>
      <c r="CY496" s="75">
        <f t="shared" si="363"/>
        <v>105.21266560774683</v>
      </c>
      <c r="CZ496" s="75">
        <f t="shared" si="364"/>
        <v>106.20941948792131</v>
      </c>
      <c r="DA496" s="72">
        <f>(CZ496/MAX($CZ$2:CZ496))-1</f>
        <v>0</v>
      </c>
      <c r="DC496" s="3">
        <f t="shared" si="358"/>
        <v>45337</v>
      </c>
      <c r="DD496" s="2">
        <f t="shared" si="359"/>
        <v>6.992813275590367E-4</v>
      </c>
      <c r="DE496" s="2">
        <f t="shared" si="360"/>
        <v>-2.5878779502455131E-3</v>
      </c>
      <c r="DF496" s="2" t="e">
        <f>NA()</f>
        <v>#N/A</v>
      </c>
      <c r="DG496" s="2">
        <f t="shared" si="361"/>
        <v>2.4955979587401242E-4</v>
      </c>
      <c r="DH496" s="69"/>
      <c r="DI496" s="3">
        <f t="shared" si="368"/>
        <v>45337</v>
      </c>
      <c r="DJ496" s="2">
        <f t="shared" si="369"/>
        <v>4.0074700502416225E-2</v>
      </c>
      <c r="DK496" s="2">
        <f t="shared" si="370"/>
        <v>3.1645456698319127E-2</v>
      </c>
      <c r="DL496" s="2" t="e">
        <f>NA()</f>
        <v>#N/A</v>
      </c>
      <c r="DM496" s="2">
        <f t="shared" si="371"/>
        <v>1.9745225480951416E-2</v>
      </c>
      <c r="DO496" s="2">
        <f t="shared" si="365"/>
        <v>1.8643624990183811E-2</v>
      </c>
      <c r="DP496" s="72">
        <f t="shared" si="366"/>
        <v>2.4955979587401242E-4</v>
      </c>
      <c r="DQ496" s="72">
        <v>1.0999999999999999E-2</v>
      </c>
      <c r="DR496" s="72">
        <f t="shared" si="367"/>
        <v>1.4724377668288806E-4</v>
      </c>
      <c r="DS496" s="2" cm="1">
        <f t="array" ref="DS496">PRODUCT($DR$68:DR496+1)-1</f>
        <v>3.8621409094555581E-2</v>
      </c>
      <c r="DT496" s="2" cm="1">
        <f t="array" ref="DT496">PRODUCT($DP$68:DP496+1)-1</f>
        <v>5.1754146977661231E-2</v>
      </c>
      <c r="DU496" s="72">
        <f>DS496-MAX($DS$68:DS496)</f>
        <v>0</v>
      </c>
    </row>
    <row r="497" spans="81:125" x14ac:dyDescent="0.3">
      <c r="CC497" s="3">
        <v>45338</v>
      </c>
      <c r="CD497" s="2">
        <v>-7.6069203910011896E-4</v>
      </c>
      <c r="CE497" s="2">
        <v>-3.2588896537755202E-4</v>
      </c>
      <c r="CF497" s="2" t="e">
        <f>NA()</f>
        <v>#N/A</v>
      </c>
      <c r="CG497" s="2">
        <v>-4.3617662669577159E-4</v>
      </c>
      <c r="CH497" s="2">
        <v>8.2596892508512987E-4</v>
      </c>
      <c r="CJ497" s="9">
        <f t="shared" si="352"/>
        <v>45338</v>
      </c>
      <c r="CK497" s="2">
        <f t="array" ref="CK497">PRODUCT(CD$2:CD497+1)-1</f>
        <v>0.28072156719547947</v>
      </c>
      <c r="CL497" s="2">
        <f t="array" ref="CL497">PRODUCT(CE$2:CE497+1)-1</f>
        <v>0.23700113616534435</v>
      </c>
      <c r="CM497" s="2"/>
      <c r="CN497" s="2">
        <f t="array" ref="CN497">PRODUCT(CG$2:CG497+1)-1</f>
        <v>0.12101279033324475</v>
      </c>
      <c r="CO497" s="2">
        <f t="array" ref="CO497">PRODUCT(CH$2:CH497+1)-1</f>
        <v>5.7649037539585501E-2</v>
      </c>
      <c r="CQ497" s="9">
        <f t="shared" si="353"/>
        <v>45338</v>
      </c>
      <c r="CR497" s="72">
        <f t="shared" si="354"/>
        <v>0.22307252965589397</v>
      </c>
      <c r="CS497" s="72">
        <f t="shared" si="355"/>
        <v>0.17935209862575885</v>
      </c>
      <c r="CT497" s="72"/>
      <c r="CU497" s="72">
        <f t="shared" si="356"/>
        <v>6.3363752793659245E-2</v>
      </c>
      <c r="CV497" s="72"/>
      <c r="CW497" s="3">
        <f t="shared" si="357"/>
        <v>45338</v>
      </c>
      <c r="CX497" s="75">
        <f t="shared" si="362"/>
        <v>111.69702048051391</v>
      </c>
      <c r="CY497" s="75">
        <f t="shared" si="363"/>
        <v>105.2995680000642</v>
      </c>
      <c r="CZ497" s="75">
        <f t="shared" si="364"/>
        <v>106.07547837275631</v>
      </c>
      <c r="DA497" s="72">
        <f>(CZ497/MAX($CZ$2:CZ497))-1</f>
        <v>-1.261103919132478E-3</v>
      </c>
      <c r="DC497" s="3">
        <f t="shared" si="358"/>
        <v>45338</v>
      </c>
      <c r="DD497" s="2">
        <f t="shared" si="359"/>
        <v>-1.5866609641852487E-3</v>
      </c>
      <c r="DE497" s="2">
        <f t="shared" si="360"/>
        <v>-1.1518578904626819E-3</v>
      </c>
      <c r="DF497" s="2" t="e">
        <f>NA()</f>
        <v>#N/A</v>
      </c>
      <c r="DG497" s="2">
        <f t="shared" si="361"/>
        <v>-1.2621455517809015E-3</v>
      </c>
      <c r="DH497" s="69"/>
      <c r="DI497" s="3">
        <f t="shared" si="368"/>
        <v>45338</v>
      </c>
      <c r="DJ497" s="2">
        <f t="shared" si="369"/>
        <v>4.1282853609991912E-2</v>
      </c>
      <c r="DK497" s="2">
        <f t="shared" si="370"/>
        <v>3.1299917826726663E-2</v>
      </c>
      <c r="DL497" s="2" t="e">
        <f>NA()</f>
        <v>#N/A</v>
      </c>
      <c r="DM497" s="2">
        <f t="shared" si="371"/>
        <v>2.0849733178225319E-2</v>
      </c>
      <c r="DO497" s="2">
        <f t="shared" si="365"/>
        <v>1.8753130907934797E-2</v>
      </c>
      <c r="DP497" s="72">
        <f t="shared" si="366"/>
        <v>-1.2621455517809015E-3</v>
      </c>
      <c r="DQ497" s="72">
        <v>1.0999999999999999E-2</v>
      </c>
      <c r="DR497" s="72">
        <f t="shared" si="367"/>
        <v>-7.4033510125583917E-4</v>
      </c>
      <c r="DS497" s="2" cm="1">
        <f t="array" ref="DS497">PRODUCT($DR$68:DR497+1)-1</f>
        <v>3.7852481208487054E-2</v>
      </c>
      <c r="DT497" s="2" cm="1">
        <f t="array" ref="DT497">PRODUCT($DP$68:DP497+1)-1</f>
        <v>5.0426680159486148E-2</v>
      </c>
      <c r="DU497" s="72">
        <f>DS497-MAX($DS$68:DS497)</f>
        <v>-7.6892788606852669E-4</v>
      </c>
    </row>
    <row r="498" spans="81:125" x14ac:dyDescent="0.3">
      <c r="CC498" s="3">
        <v>45341</v>
      </c>
      <c r="CD498" s="2">
        <v>4.1214489422181097E-3</v>
      </c>
      <c r="CE498" s="2">
        <v>2.6489866461261204E-3</v>
      </c>
      <c r="CF498" s="2" t="e">
        <f>NA()</f>
        <v>#N/A</v>
      </c>
      <c r="CG498" s="2">
        <v>2.3619079086119781E-3</v>
      </c>
      <c r="CH498" s="2">
        <v>1.5293784952070677E-3</v>
      </c>
      <c r="CJ498" s="9">
        <f t="shared" si="352"/>
        <v>45341</v>
      </c>
      <c r="CK498" s="2">
        <f t="array" ref="CK498">PRODUCT(CD$2:CD498+1)-1</f>
        <v>0.28599999574387325</v>
      </c>
      <c r="CL498" s="2">
        <f t="array" ref="CL498">PRODUCT(CE$2:CE498+1)-1</f>
        <v>0.24027793565628919</v>
      </c>
      <c r="CM498" s="2"/>
      <c r="CN498" s="2">
        <f t="array" ref="CN498">PRODUCT(CG$2:CG498+1)-1</f>
        <v>0.12366051930838795</v>
      </c>
      <c r="CO498" s="2">
        <f t="array" ref="CO498">PRODUCT(CH$2:CH498+1)-1</f>
        <v>5.9266583233074988E-2</v>
      </c>
      <c r="CQ498" s="9">
        <f t="shared" si="353"/>
        <v>45341</v>
      </c>
      <c r="CR498" s="72">
        <f t="shared" si="354"/>
        <v>0.22673341251079826</v>
      </c>
      <c r="CS498" s="72">
        <f t="shared" si="355"/>
        <v>0.1810113524232142</v>
      </c>
      <c r="CT498" s="72"/>
      <c r="CU498" s="72">
        <f t="shared" si="356"/>
        <v>6.4393936075312963E-2</v>
      </c>
      <c r="CV498" s="72"/>
      <c r="CW498" s="3">
        <f t="shared" si="357"/>
        <v>45341</v>
      </c>
      <c r="CX498" s="75">
        <f t="shared" si="362"/>
        <v>111.96083855655523</v>
      </c>
      <c r="CY498" s="75">
        <f t="shared" si="363"/>
        <v>105.46061089491809</v>
      </c>
      <c r="CZ498" s="75">
        <f t="shared" si="364"/>
        <v>106.16365447390972</v>
      </c>
      <c r="DA498" s="72">
        <f>(CZ498/MAX($CZ$2:CZ498))-1</f>
        <v>-4.30894116851821E-4</v>
      </c>
      <c r="DC498" s="3">
        <f t="shared" si="358"/>
        <v>45341</v>
      </c>
      <c r="DD498" s="2">
        <f t="shared" si="359"/>
        <v>2.592070447011042E-3</v>
      </c>
      <c r="DE498" s="2">
        <f t="shared" si="360"/>
        <v>1.1196081509190527E-3</v>
      </c>
      <c r="DF498" s="2" t="e">
        <f>NA()</f>
        <v>#N/A</v>
      </c>
      <c r="DG498" s="2">
        <f t="shared" si="361"/>
        <v>8.3252941340491039E-4</v>
      </c>
      <c r="DH498" s="69"/>
      <c r="DI498" s="3">
        <f t="shared" si="368"/>
        <v>45341</v>
      </c>
      <c r="DJ498" s="2">
        <f t="shared" si="369"/>
        <v>4.1449411736666039E-2</v>
      </c>
      <c r="DK498" s="2">
        <f t="shared" si="370"/>
        <v>3.0845587666348321E-2</v>
      </c>
      <c r="DL498" s="2" t="e">
        <f>NA()</f>
        <v>#N/A</v>
      </c>
      <c r="DM498" s="2">
        <f t="shared" si="371"/>
        <v>2.0797763882775037E-2</v>
      </c>
      <c r="DO498" s="2">
        <f t="shared" si="365"/>
        <v>1.8785358173483264E-2</v>
      </c>
      <c r="DP498" s="72">
        <f t="shared" si="366"/>
        <v>8.3252941340491039E-4</v>
      </c>
      <c r="DQ498" s="72">
        <v>1.0999999999999999E-2</v>
      </c>
      <c r="DR498" s="72">
        <f t="shared" si="367"/>
        <v>4.8749794722470968E-4</v>
      </c>
      <c r="DS498" s="2" cm="1">
        <f t="array" ref="DS498">PRODUCT($DR$68:DR498+1)-1</f>
        <v>3.8358432162598266E-2</v>
      </c>
      <c r="DT498" s="2" cm="1">
        <f t="array" ref="DT498">PRODUCT($DP$68:DP498+1)-1</f>
        <v>5.1301191267344004E-2</v>
      </c>
      <c r="DU498" s="72">
        <f>DS498-MAX($DS$68:DS498)</f>
        <v>-2.6297693195731497E-4</v>
      </c>
    </row>
    <row r="499" spans="81:125" x14ac:dyDescent="0.3">
      <c r="CC499" s="3">
        <v>45342</v>
      </c>
      <c r="CD499" s="2">
        <v>-1.49626772617939E-3</v>
      </c>
      <c r="CE499" s="2">
        <v>-1.4299099232481E-3</v>
      </c>
      <c r="CF499" s="2" t="e">
        <f>NA()</f>
        <v>#N/A</v>
      </c>
      <c r="CG499" s="2">
        <v>-1.8993574579049058E-3</v>
      </c>
      <c r="CH499" s="2">
        <v>-2.3280203759408202E-3</v>
      </c>
      <c r="CJ499" s="9">
        <f t="shared" si="352"/>
        <v>45342</v>
      </c>
      <c r="CK499" s="2">
        <f t="array" ref="CK499">PRODUCT(CD$2:CD499+1)-1</f>
        <v>0.28407579545437489</v>
      </c>
      <c r="CL499" s="2">
        <f t="array" ref="CL499">PRODUCT(CE$2:CE499+1)-1</f>
        <v>0.2385044499285085</v>
      </c>
      <c r="CM499" s="2"/>
      <c r="CN499" s="2">
        <f t="array" ref="CN499">PRODUCT(CG$2:CG499+1)-1</f>
        <v>0.12152628632088613</v>
      </c>
      <c r="CO499" s="2">
        <f t="array" ref="CO499">PRODUCT(CH$2:CH499+1)-1</f>
        <v>5.6800589043755068E-2</v>
      </c>
      <c r="CQ499" s="9">
        <f t="shared" si="353"/>
        <v>45342</v>
      </c>
      <c r="CR499" s="72">
        <f t="shared" si="354"/>
        <v>0.22727520641061982</v>
      </c>
      <c r="CS499" s="72">
        <f t="shared" si="355"/>
        <v>0.18170386088475343</v>
      </c>
      <c r="CT499" s="72"/>
      <c r="CU499" s="72">
        <f t="shared" si="356"/>
        <v>6.4725697277131067E-2</v>
      </c>
      <c r="CV499" s="72"/>
      <c r="CW499" s="3">
        <f t="shared" si="357"/>
        <v>45342</v>
      </c>
      <c r="CX499" s="75">
        <f t="shared" si="362"/>
        <v>111.74818490284954</v>
      </c>
      <c r="CY499" s="75">
        <f t="shared" si="363"/>
        <v>105.21509644389556</v>
      </c>
      <c r="CZ499" s="75">
        <f t="shared" si="364"/>
        <v>106.2092690875759</v>
      </c>
      <c r="DA499" s="72">
        <f>(CZ499/MAX($CZ$2:CZ499))-1</f>
        <v>-1.4160735095636312E-6</v>
      </c>
      <c r="DC499" s="3">
        <f t="shared" si="358"/>
        <v>45342</v>
      </c>
      <c r="DD499" s="2">
        <f t="shared" si="359"/>
        <v>8.3175264976143026E-4</v>
      </c>
      <c r="DE499" s="2">
        <f t="shared" si="360"/>
        <v>8.9811045269272026E-4</v>
      </c>
      <c r="DF499" s="2" t="e">
        <f>NA()</f>
        <v>#N/A</v>
      </c>
      <c r="DG499" s="2">
        <f t="shared" si="361"/>
        <v>4.2866291803591444E-4</v>
      </c>
      <c r="DH499" s="69"/>
      <c r="DI499" s="3">
        <f t="shared" si="368"/>
        <v>45342</v>
      </c>
      <c r="DJ499" s="2">
        <f t="shared" si="369"/>
        <v>4.1328526592792618E-2</v>
      </c>
      <c r="DK499" s="2">
        <f t="shared" si="370"/>
        <v>3.0832456839015449E-2</v>
      </c>
      <c r="DL499" s="2" t="e">
        <f>NA()</f>
        <v>#N/A</v>
      </c>
      <c r="DM499" s="2">
        <f t="shared" si="371"/>
        <v>2.0802641314756985E-2</v>
      </c>
      <c r="DO499" s="2">
        <f t="shared" si="365"/>
        <v>1.8760988934788579E-2</v>
      </c>
      <c r="DP499" s="72">
        <f t="shared" si="366"/>
        <v>4.2866291803591444E-4</v>
      </c>
      <c r="DQ499" s="72">
        <v>1.0999999999999999E-2</v>
      </c>
      <c r="DR499" s="72">
        <f t="shared" si="367"/>
        <v>2.5133494373803892E-4</v>
      </c>
      <c r="DS499" s="2" cm="1">
        <f t="array" ref="DS499">PRODUCT($DR$68:DR499+1)-1</f>
        <v>3.8619407920725823E-2</v>
      </c>
      <c r="DT499" s="2" cm="1">
        <f t="array" ref="DT499">PRODUCT($DP$68:DP499+1)-1</f>
        <v>5.1751845103727323E-2</v>
      </c>
      <c r="DU499" s="72">
        <f>DS499-MAX($DS$68:DS499)</f>
        <v>-2.0011738297576187E-6</v>
      </c>
    </row>
    <row r="500" spans="81:125" x14ac:dyDescent="0.3">
      <c r="CC500" s="3">
        <v>45343</v>
      </c>
      <c r="CD500" s="2">
        <v>1.88391966583445E-3</v>
      </c>
      <c r="CE500" s="2">
        <v>-1.3812515154573198E-3</v>
      </c>
      <c r="CF500" s="2" t="e">
        <f>NA()</f>
        <v>#N/A</v>
      </c>
      <c r="CG500" s="2">
        <v>8.1085567490603197E-4</v>
      </c>
      <c r="CH500" s="2">
        <v>8.0862222324951105E-5</v>
      </c>
      <c r="CJ500" s="9">
        <f t="shared" si="352"/>
        <v>45343</v>
      </c>
      <c r="CK500" s="2">
        <f t="array" ref="CK500">PRODUCT(CD$2:CD500+1)-1</f>
        <v>0.28649489109785331</v>
      </c>
      <c r="CL500" s="2">
        <f t="array" ref="CL500">PRODUCT(CE$2:CE500+1)-1</f>
        <v>0.23679376378014405</v>
      </c>
      <c r="CM500" s="2"/>
      <c r="CN500" s="2">
        <f t="array" ref="CN500">PRODUCT(CG$2:CG500+1)-1</f>
        <v>0.12243568227470569</v>
      </c>
      <c r="CO500" s="2">
        <f t="array" ref="CO500">PRODUCT(CH$2:CH500+1)-1</f>
        <v>5.688604428793953E-2</v>
      </c>
      <c r="CQ500" s="9">
        <f t="shared" si="353"/>
        <v>45343</v>
      </c>
      <c r="CR500" s="72">
        <f t="shared" si="354"/>
        <v>0.22960884680991378</v>
      </c>
      <c r="CS500" s="72">
        <f t="shared" si="355"/>
        <v>0.17990771949220452</v>
      </c>
      <c r="CT500" s="72"/>
      <c r="CU500" s="72">
        <f t="shared" si="356"/>
        <v>6.5549637986766163E-2</v>
      </c>
      <c r="CV500" s="72"/>
      <c r="CW500" s="3">
        <f t="shared" si="357"/>
        <v>45343</v>
      </c>
      <c r="CX500" s="75">
        <f t="shared" si="362"/>
        <v>111.83879655273847</v>
      </c>
      <c r="CY500" s="75">
        <f t="shared" si="363"/>
        <v>105.22360437041615</v>
      </c>
      <c r="CZ500" s="75">
        <f t="shared" si="364"/>
        <v>106.28679488970461</v>
      </c>
      <c r="DA500" s="72">
        <f>(CZ500/MAX($CZ$2:CZ500))-1</f>
        <v>0</v>
      </c>
      <c r="DC500" s="3">
        <f t="shared" si="358"/>
        <v>45343</v>
      </c>
      <c r="DD500" s="2">
        <f t="shared" si="359"/>
        <v>1.8030574435094989E-3</v>
      </c>
      <c r="DE500" s="2">
        <f t="shared" si="360"/>
        <v>-1.462113737782271E-3</v>
      </c>
      <c r="DF500" s="2" t="e">
        <f>NA()</f>
        <v>#N/A</v>
      </c>
      <c r="DG500" s="2">
        <f t="shared" si="361"/>
        <v>7.2999345258108086E-4</v>
      </c>
      <c r="DH500" s="69"/>
      <c r="DI500" s="3">
        <f t="shared" si="368"/>
        <v>45343</v>
      </c>
      <c r="DJ500" s="2">
        <f t="shared" si="369"/>
        <v>4.0124619607310785E-2</v>
      </c>
      <c r="DK500" s="2">
        <f t="shared" si="370"/>
        <v>3.1449236299311602E-2</v>
      </c>
      <c r="DL500" s="2" t="e">
        <f>NA()</f>
        <v>#N/A</v>
      </c>
      <c r="DM500" s="2">
        <f t="shared" si="371"/>
        <v>2.0499813064039848E-2</v>
      </c>
      <c r="DO500" s="2">
        <f t="shared" si="365"/>
        <v>1.8747716593544451E-2</v>
      </c>
      <c r="DP500" s="72">
        <f t="shared" si="366"/>
        <v>7.2999345258108086E-4</v>
      </c>
      <c r="DQ500" s="72">
        <v>1.0999999999999999E-2</v>
      </c>
      <c r="DR500" s="72">
        <f t="shared" si="367"/>
        <v>4.2831498643183553E-4</v>
      </c>
      <c r="DS500" s="2" cm="1">
        <f t="array" ref="DS500">PRODUCT($DR$68:DR500+1)-1</f>
        <v>3.9064264178337416E-2</v>
      </c>
      <c r="DT500" s="2" cm="1">
        <f t="array" ref="DT500">PRODUCT($DP$68:DP500+1)-1</f>
        <v>5.251961706439312E-2</v>
      </c>
      <c r="DU500" s="72">
        <f>DS500-MAX($DS$68:DS500)</f>
        <v>0</v>
      </c>
    </row>
    <row r="501" spans="81:125" x14ac:dyDescent="0.3">
      <c r="CC501" s="3">
        <v>45344</v>
      </c>
      <c r="CD501" s="2">
        <v>1.4964450571721199E-2</v>
      </c>
      <c r="CE501" s="2">
        <v>1.60807343125722E-2</v>
      </c>
      <c r="CF501" s="2" t="e">
        <f>NA()</f>
        <v>#N/A</v>
      </c>
      <c r="CG501" s="2">
        <v>1.260537208926365E-2</v>
      </c>
      <c r="CH501" s="2">
        <v>9.3908101739552663E-3</v>
      </c>
      <c r="CJ501" s="9">
        <f t="shared" si="352"/>
        <v>45344</v>
      </c>
      <c r="CK501" s="2">
        <f t="array" ref="CK501">PRODUCT(CD$2:CD501+1)-1</f>
        <v>0.30574658030645896</v>
      </c>
      <c r="CL501" s="2">
        <f t="array" ref="CL501">PRODUCT(CE$2:CE501+1)-1</f>
        <v>0.25668231569493871</v>
      </c>
      <c r="CM501" s="2"/>
      <c r="CN501" s="2">
        <f t="array" ref="CN501">PRODUCT(CG$2:CG501+1)-1</f>
        <v>0.13658440169604491</v>
      </c>
      <c r="CO501" s="2">
        <f t="array" ref="CO501">PRODUCT(CH$2:CH501+1)-1</f>
        <v>6.6811060505350017E-2</v>
      </c>
      <c r="CQ501" s="9">
        <f t="shared" si="353"/>
        <v>45344</v>
      </c>
      <c r="CR501" s="72">
        <f t="shared" si="354"/>
        <v>0.23893551980110894</v>
      </c>
      <c r="CS501" s="72">
        <f t="shared" si="355"/>
        <v>0.18987125518958869</v>
      </c>
      <c r="CT501" s="72"/>
      <c r="CU501" s="72">
        <f t="shared" si="356"/>
        <v>6.9773341190694893E-2</v>
      </c>
      <c r="CV501" s="72"/>
      <c r="CW501" s="3">
        <f t="shared" si="357"/>
        <v>45344</v>
      </c>
      <c r="CX501" s="75">
        <f t="shared" si="362"/>
        <v>113.24856619730119</v>
      </c>
      <c r="CY501" s="75">
        <f t="shared" si="363"/>
        <v>106.2117392648781</v>
      </c>
      <c r="CZ501" s="75">
        <f t="shared" si="364"/>
        <v>106.62528170720769</v>
      </c>
      <c r="DA501" s="72">
        <f>(CZ501/MAX($CZ$2:CZ501))-1</f>
        <v>0</v>
      </c>
      <c r="DC501" s="3">
        <f t="shared" si="358"/>
        <v>45344</v>
      </c>
      <c r="DD501" s="2">
        <f t="shared" si="359"/>
        <v>5.5736403977659325E-3</v>
      </c>
      <c r="DE501" s="2">
        <f t="shared" si="360"/>
        <v>6.6899241386169338E-3</v>
      </c>
      <c r="DF501" s="2" t="e">
        <f>NA()</f>
        <v>#N/A</v>
      </c>
      <c r="DG501" s="2">
        <f t="shared" si="361"/>
        <v>3.2145619153083841E-3</v>
      </c>
      <c r="DH501" s="69"/>
      <c r="DI501" s="3">
        <f t="shared" si="368"/>
        <v>45344</v>
      </c>
      <c r="DJ501" s="2">
        <f t="shared" si="369"/>
        <v>4.1821911786657201E-2</v>
      </c>
      <c r="DK501" s="2">
        <f t="shared" si="370"/>
        <v>3.7359435005795451E-2</v>
      </c>
      <c r="DL501" s="2" t="e">
        <f>NA()</f>
        <v>#N/A</v>
      </c>
      <c r="DM501" s="2">
        <f t="shared" si="371"/>
        <v>2.2045009344722671E-2</v>
      </c>
      <c r="DO501" s="2">
        <f t="shared" si="365"/>
        <v>1.9591778459990463E-2</v>
      </c>
      <c r="DP501" s="72">
        <f t="shared" si="366"/>
        <v>3.2145619153083841E-3</v>
      </c>
      <c r="DQ501" s="72">
        <v>1.0999999999999999E-2</v>
      </c>
      <c r="DR501" s="72">
        <f t="shared" si="367"/>
        <v>1.8048479437741372E-3</v>
      </c>
      <c r="DS501" s="2" cm="1">
        <f t="array" ref="DS501">PRODUCT($DR$68:DR501+1)-1</f>
        <v>4.0939617178988863E-2</v>
      </c>
      <c r="DT501" s="2" cm="1">
        <f t="array" ref="DT501">PRODUCT($DP$68:DP501+1)-1</f>
        <v>5.590300654052327E-2</v>
      </c>
      <c r="DU501" s="72">
        <f>DS501-MAX($DS$68:DS501)</f>
        <v>0</v>
      </c>
    </row>
    <row r="502" spans="81:125" x14ac:dyDescent="0.3">
      <c r="CC502" s="3">
        <v>45345</v>
      </c>
      <c r="CD502" s="2">
        <v>2.59233149743521E-3</v>
      </c>
      <c r="CE502" s="2">
        <v>1.5946654971903402E-3</v>
      </c>
      <c r="CF502" s="2" t="e">
        <f>NA()</f>
        <v>#N/A</v>
      </c>
      <c r="CG502" s="2">
        <v>1.8021017987268604E-3</v>
      </c>
      <c r="CH502" s="2">
        <v>1.682172405506499E-3</v>
      </c>
      <c r="CJ502" s="9">
        <f t="shared" si="352"/>
        <v>45345</v>
      </c>
      <c r="CK502" s="2">
        <f t="array" ref="CK502">PRODUCT(CD$2:CD502+1)-1</f>
        <v>0.30913150829425562</v>
      </c>
      <c r="CL502" s="2">
        <f t="array" ref="CL502">PRODUCT(CE$2:CE502+1)-1</f>
        <v>0.25868630362470668</v>
      </c>
      <c r="CM502" s="2"/>
      <c r="CN502" s="2">
        <f t="array" ref="CN502">PRODUCT(CG$2:CG502+1)-1</f>
        <v>0.13863264249074625</v>
      </c>
      <c r="CO502" s="2">
        <f t="array" ref="CO502">PRODUCT(CH$2:CH502+1)-1</f>
        <v>6.8605620633221287E-2</v>
      </c>
      <c r="CQ502" s="9">
        <f t="shared" si="353"/>
        <v>45345</v>
      </c>
      <c r="CR502" s="72">
        <f t="shared" si="354"/>
        <v>0.24052588766103433</v>
      </c>
      <c r="CS502" s="72">
        <f t="shared" si="355"/>
        <v>0.19008068299148539</v>
      </c>
      <c r="CT502" s="72"/>
      <c r="CU502" s="72">
        <f t="shared" si="356"/>
        <v>7.0027021857524963E-2</v>
      </c>
      <c r="CV502" s="72"/>
      <c r="CW502" s="3">
        <f t="shared" si="357"/>
        <v>45345</v>
      </c>
      <c r="CX502" s="75">
        <f t="shared" si="362"/>
        <v>113.45265164214858</v>
      </c>
      <c r="CY502" s="75">
        <f t="shared" si="363"/>
        <v>106.39040572181034</v>
      </c>
      <c r="CZ502" s="75">
        <f t="shared" si="364"/>
        <v>106.63804773788024</v>
      </c>
      <c r="DA502" s="72">
        <f>(CZ502/MAX($CZ$2:CZ502))-1</f>
        <v>0</v>
      </c>
      <c r="DC502" s="3">
        <f t="shared" si="358"/>
        <v>45345</v>
      </c>
      <c r="DD502" s="2">
        <f t="shared" si="359"/>
        <v>9.1015909192871097E-4</v>
      </c>
      <c r="DE502" s="2">
        <f t="shared" si="360"/>
        <v>-8.7506908316158831E-5</v>
      </c>
      <c r="DF502" s="2" t="e">
        <f>NA()</f>
        <v>#N/A</v>
      </c>
      <c r="DG502" s="2">
        <f t="shared" si="361"/>
        <v>1.1992939322036139E-4</v>
      </c>
      <c r="DH502" s="69"/>
      <c r="DI502" s="3">
        <f t="shared" si="368"/>
        <v>45345</v>
      </c>
      <c r="DJ502" s="2">
        <f t="shared" si="369"/>
        <v>3.8498570930978325E-2</v>
      </c>
      <c r="DK502" s="2">
        <f t="shared" si="370"/>
        <v>3.7421565756838047E-2</v>
      </c>
      <c r="DL502" s="2" t="e">
        <f>NA()</f>
        <v>#N/A</v>
      </c>
      <c r="DM502" s="2">
        <f t="shared" si="371"/>
        <v>2.1071697796866913E-2</v>
      </c>
      <c r="DO502" s="2">
        <f t="shared" si="365"/>
        <v>1.9594695392862072E-2</v>
      </c>
      <c r="DP502" s="72">
        <f t="shared" si="366"/>
        <v>1.1992939322036139E-4</v>
      </c>
      <c r="DQ502" s="72">
        <v>1.0999999999999999E-2</v>
      </c>
      <c r="DR502" s="72">
        <f t="shared" si="367"/>
        <v>6.7325533720954907E-5</v>
      </c>
      <c r="DS502" s="2" cm="1">
        <f t="array" ref="DS502">PRODUCT($DR$68:DR502+1)-1</f>
        <v>4.1009698994286747E-2</v>
      </c>
      <c r="DT502" s="2" cm="1">
        <f t="array" ref="DT502">PRODUCT($DP$68:DP502+1)-1</f>
        <v>5.6029640347397214E-2</v>
      </c>
      <c r="DU502" s="72">
        <f>DS502-MAX($DS$68:DS502)</f>
        <v>0</v>
      </c>
    </row>
    <row r="503" spans="81:125" x14ac:dyDescent="0.3">
      <c r="CC503" s="3">
        <v>45348</v>
      </c>
      <c r="CD503" s="2">
        <v>-3.3128103745484498E-3</v>
      </c>
      <c r="CE503" s="2">
        <v>-3.1417144927525803E-4</v>
      </c>
      <c r="CF503" s="2" t="e">
        <f>NA()</f>
        <v>#N/A</v>
      </c>
      <c r="CG503" s="2">
        <v>-2.3041363960399084E-3</v>
      </c>
      <c r="CH503" s="2">
        <v>-2.0563438206868678E-3</v>
      </c>
      <c r="CJ503" s="9">
        <f t="shared" si="352"/>
        <v>45348</v>
      </c>
      <c r="CK503" s="2">
        <f t="array" ref="CK503">PRODUCT(CD$2:CD503+1)-1</f>
        <v>0.30479460385193025</v>
      </c>
      <c r="CL503" s="2">
        <f t="array" ref="CL503">PRODUCT(CE$2:CE503+1)-1</f>
        <v>0.25829086032451398</v>
      </c>
      <c r="CM503" s="2"/>
      <c r="CN503" s="2">
        <f t="array" ref="CN503">PRODUCT(CG$2:CG503+1)-1</f>
        <v>0.13600907757746428</v>
      </c>
      <c r="CO503" s="2">
        <f t="array" ref="CO503">PRODUCT(CH$2:CH503+1)-1</f>
        <v>6.6408200068480916E-2</v>
      </c>
      <c r="CQ503" s="9">
        <f t="shared" si="353"/>
        <v>45348</v>
      </c>
      <c r="CR503" s="72">
        <f t="shared" si="354"/>
        <v>0.23838640378344933</v>
      </c>
      <c r="CS503" s="72">
        <f t="shared" si="355"/>
        <v>0.19188266025603307</v>
      </c>
      <c r="CT503" s="72"/>
      <c r="CU503" s="72">
        <f t="shared" si="356"/>
        <v>6.9600877508983361E-2</v>
      </c>
      <c r="CV503" s="72"/>
      <c r="CW503" s="3">
        <f t="shared" si="357"/>
        <v>45348</v>
      </c>
      <c r="CX503" s="75">
        <f t="shared" si="362"/>
        <v>113.19124125827267</v>
      </c>
      <c r="CY503" s="75">
        <f t="shared" si="363"/>
        <v>106.17163046842393</v>
      </c>
      <c r="CZ503" s="75">
        <f t="shared" si="364"/>
        <v>106.61156917236607</v>
      </c>
      <c r="DA503" s="72">
        <f>(CZ503/MAX($CZ$2:CZ503))-1</f>
        <v>-2.4830317204660446E-4</v>
      </c>
      <c r="DC503" s="3">
        <f t="shared" si="358"/>
        <v>45348</v>
      </c>
      <c r="DD503" s="2">
        <f t="shared" si="359"/>
        <v>-1.256466553861582E-3</v>
      </c>
      <c r="DE503" s="2">
        <f t="shared" si="360"/>
        <v>1.7421723714116097E-3</v>
      </c>
      <c r="DF503" s="2" t="e">
        <f>NA()</f>
        <v>#N/A</v>
      </c>
      <c r="DG503" s="2">
        <f t="shared" si="361"/>
        <v>-2.4779257535304054E-4</v>
      </c>
      <c r="DH503" s="69"/>
      <c r="DI503" s="3">
        <f t="shared" si="368"/>
        <v>45348</v>
      </c>
      <c r="DJ503" s="2">
        <f t="shared" si="369"/>
        <v>3.5360204526919348E-2</v>
      </c>
      <c r="DK503" s="2">
        <f t="shared" si="370"/>
        <v>3.7177386894274418E-2</v>
      </c>
      <c r="DL503" s="2" t="e">
        <f>NA()</f>
        <v>#N/A</v>
      </c>
      <c r="DM503" s="2">
        <f t="shared" si="371"/>
        <v>1.9897291565915704E-2</v>
      </c>
      <c r="DO503" s="2">
        <f t="shared" si="365"/>
        <v>1.9543067960390445E-2</v>
      </c>
      <c r="DP503" s="72">
        <f t="shared" si="366"/>
        <v>-2.4779257535304054E-4</v>
      </c>
      <c r="DQ503" s="72">
        <v>1.0999999999999999E-2</v>
      </c>
      <c r="DR503" s="72">
        <f t="shared" si="367"/>
        <v>-1.394723865468761E-4</v>
      </c>
      <c r="DS503" s="2" cm="1">
        <f t="array" ref="DS503">PRODUCT($DR$68:DR503+1)-1</f>
        <v>4.0864506887149599E-2</v>
      </c>
      <c r="DT503" s="2" cm="1">
        <f t="array" ref="DT503">PRODUCT($DP$68:DP503+1)-1</f>
        <v>5.5767964043166307E-2</v>
      </c>
      <c r="DU503" s="72">
        <f>DS503-MAX($DS$68:DS503)</f>
        <v>-1.451921071371487E-4</v>
      </c>
    </row>
    <row r="504" spans="81:125" x14ac:dyDescent="0.3">
      <c r="CC504" s="3">
        <v>45349</v>
      </c>
      <c r="CD504" s="2">
        <v>4.5037097459281802E-3</v>
      </c>
      <c r="CE504" s="2">
        <v>8.3714330117690096E-4</v>
      </c>
      <c r="CF504" s="2" t="e">
        <f>NA()</f>
        <v>#N/A</v>
      </c>
      <c r="CG504" s="2">
        <v>3.0954509427777795E-3</v>
      </c>
      <c r="CH504" s="2">
        <v>2.7588891178425001E-3</v>
      </c>
      <c r="CJ504" s="9">
        <f t="shared" si="352"/>
        <v>45349</v>
      </c>
      <c r="CK504" s="2">
        <f t="array" ref="CK504">PRODUCT(CD$2:CD504+1)-1</f>
        <v>0.31067102002573277</v>
      </c>
      <c r="CL504" s="2">
        <f t="array" ref="CL504">PRODUCT(CE$2:CE504+1)-1</f>
        <v>0.25934423008916685</v>
      </c>
      <c r="CM504" s="2"/>
      <c r="CN504" s="2">
        <f t="array" ref="CN504">PRODUCT(CG$2:CG504+1)-1</f>
        <v>0.13952553794765565</v>
      </c>
      <c r="CO504" s="2">
        <f t="array" ref="CO504">PRODUCT(CH$2:CH504+1)-1</f>
        <v>6.9350302046827794E-2</v>
      </c>
      <c r="CQ504" s="9">
        <f t="shared" si="353"/>
        <v>45349</v>
      </c>
      <c r="CR504" s="72">
        <f t="shared" si="354"/>
        <v>0.24132071797890497</v>
      </c>
      <c r="CS504" s="72">
        <f t="shared" si="355"/>
        <v>0.18999392804233906</v>
      </c>
      <c r="CT504" s="72"/>
      <c r="CU504" s="72">
        <f t="shared" si="356"/>
        <v>7.0175235900827859E-2</v>
      </c>
      <c r="CV504" s="72"/>
      <c r="CW504" s="3">
        <f t="shared" si="357"/>
        <v>45349</v>
      </c>
      <c r="CX504" s="75">
        <f t="shared" si="362"/>
        <v>113.54161919273979</v>
      </c>
      <c r="CY504" s="75">
        <f t="shared" si="363"/>
        <v>106.46454622434686</v>
      </c>
      <c r="CZ504" s="75">
        <f t="shared" si="364"/>
        <v>106.64735183624397</v>
      </c>
      <c r="DA504" s="72">
        <f>(CZ504/MAX($CZ$2:CZ504))-1</f>
        <v>0</v>
      </c>
      <c r="DC504" s="3">
        <f t="shared" si="358"/>
        <v>45349</v>
      </c>
      <c r="DD504" s="2">
        <f t="shared" si="359"/>
        <v>1.74482062808568E-3</v>
      </c>
      <c r="DE504" s="2">
        <f t="shared" si="360"/>
        <v>-1.9217458166655992E-3</v>
      </c>
      <c r="DF504" s="2" t="e">
        <f>NA()</f>
        <v>#N/A</v>
      </c>
      <c r="DG504" s="2">
        <f t="shared" si="361"/>
        <v>3.3656182493527935E-4</v>
      </c>
      <c r="DH504" s="69"/>
      <c r="DI504" s="3">
        <f t="shared" si="368"/>
        <v>45349</v>
      </c>
      <c r="DJ504" s="2">
        <f t="shared" si="369"/>
        <v>3.4330996888074249E-2</v>
      </c>
      <c r="DK504" s="2">
        <f t="shared" si="370"/>
        <v>3.7115869973960255E-2</v>
      </c>
      <c r="DL504" s="2" t="e">
        <f>NA()</f>
        <v>#N/A</v>
      </c>
      <c r="DM504" s="2">
        <f t="shared" si="371"/>
        <v>1.9764734456433106E-2</v>
      </c>
      <c r="DO504" s="2">
        <f t="shared" si="365"/>
        <v>1.9490180886879843E-2</v>
      </c>
      <c r="DP504" s="72">
        <f t="shared" si="366"/>
        <v>3.3656182493527935E-4</v>
      </c>
      <c r="DQ504" s="72">
        <v>1.0999999999999999E-2</v>
      </c>
      <c r="DR504" s="72">
        <f t="shared" si="367"/>
        <v>1.8995103717997096E-4</v>
      </c>
      <c r="DS504" s="2" cm="1">
        <f t="array" ref="DS504">PRODUCT($DR$68:DR504+1)-1</f>
        <v>4.1062220179796549E-2</v>
      </c>
      <c r="DT504" s="2" cm="1">
        <f t="array" ref="DT504">PRODUCT($DP$68:DP504+1)-1</f>
        <v>5.6123295235853021E-2</v>
      </c>
      <c r="DU504" s="72">
        <f>DS504-MAX($DS$68:DS504)</f>
        <v>0</v>
      </c>
    </row>
    <row r="505" spans="81:125" x14ac:dyDescent="0.3">
      <c r="CC505" s="3">
        <v>45350</v>
      </c>
      <c r="CD505" s="2">
        <v>-1.85026415466916E-3</v>
      </c>
      <c r="CE505" s="2">
        <v>-1.0857434082191001E-3</v>
      </c>
      <c r="CF505" s="2" t="e">
        <f>NA()</f>
        <v>#N/A</v>
      </c>
      <c r="CG505" s="2">
        <v>-1.6536311041434677E-3</v>
      </c>
      <c r="CH505" s="2">
        <v>-1.9921228380614941E-3</v>
      </c>
      <c r="CJ505" s="9">
        <f t="shared" si="352"/>
        <v>45350</v>
      </c>
      <c r="CK505" s="2">
        <f t="array" ref="CK505">PRODUCT(CD$2:CD505+1)-1</f>
        <v>0.30824593241881559</v>
      </c>
      <c r="CL505" s="2">
        <f t="array" ref="CL505">PRODUCT(CE$2:CE505+1)-1</f>
        <v>0.25797690539266882</v>
      </c>
      <c r="CM505" s="2"/>
      <c r="CN505" s="2">
        <f t="array" ref="CN505">PRODUCT(CG$2:CG505+1)-1</f>
        <v>0.13764118307413953</v>
      </c>
      <c r="CO505" s="2">
        <f t="array" ref="CO505">PRODUCT(CH$2:CH505+1)-1</f>
        <v>6.7220024888232421E-2</v>
      </c>
      <c r="CQ505" s="9">
        <f t="shared" si="353"/>
        <v>45350</v>
      </c>
      <c r="CR505" s="72">
        <f t="shared" si="354"/>
        <v>0.24102590753058317</v>
      </c>
      <c r="CS505" s="72">
        <f t="shared" si="355"/>
        <v>0.1907568805044364</v>
      </c>
      <c r="CT505" s="72"/>
      <c r="CU505" s="72">
        <f t="shared" si="356"/>
        <v>7.0421158185907107E-2</v>
      </c>
      <c r="CV505" s="72"/>
      <c r="CW505" s="3">
        <f t="shared" si="357"/>
        <v>45350</v>
      </c>
      <c r="CX505" s="75">
        <f t="shared" si="362"/>
        <v>113.35386323962786</v>
      </c>
      <c r="CY505" s="75">
        <f t="shared" si="363"/>
        <v>106.25245577036948</v>
      </c>
      <c r="CZ505" s="75">
        <f t="shared" si="364"/>
        <v>106.68352314096701</v>
      </c>
      <c r="DA505" s="72">
        <f>(CZ505/MAX($CZ$2:CZ505))-1</f>
        <v>0</v>
      </c>
      <c r="DC505" s="3">
        <f t="shared" si="358"/>
        <v>45350</v>
      </c>
      <c r="DD505" s="2">
        <f t="shared" si="359"/>
        <v>1.4185868339233417E-4</v>
      </c>
      <c r="DE505" s="2">
        <f t="shared" si="360"/>
        <v>9.0637942984239401E-4</v>
      </c>
      <c r="DF505" s="2" t="e">
        <f>NA()</f>
        <v>#N/A</v>
      </c>
      <c r="DG505" s="2">
        <f t="shared" si="361"/>
        <v>3.384917339180264E-4</v>
      </c>
      <c r="DH505" s="69"/>
      <c r="DI505" s="3">
        <f t="shared" si="368"/>
        <v>45350</v>
      </c>
      <c r="DJ505" s="2">
        <f t="shared" si="369"/>
        <v>3.4546794959914397E-2</v>
      </c>
      <c r="DK505" s="2">
        <f t="shared" si="370"/>
        <v>3.7115034545946661E-2</v>
      </c>
      <c r="DL505" s="2" t="e">
        <f>NA()</f>
        <v>#N/A</v>
      </c>
      <c r="DM505" s="2">
        <f t="shared" si="371"/>
        <v>1.9646220627759479E-2</v>
      </c>
      <c r="DO505" s="2">
        <f t="shared" si="365"/>
        <v>1.9474108995856842E-2</v>
      </c>
      <c r="DP505" s="72">
        <f t="shared" si="366"/>
        <v>3.384917339180264E-4</v>
      </c>
      <c r="DQ505" s="72">
        <v>1.0999999999999999E-2</v>
      </c>
      <c r="DR505" s="72">
        <f t="shared" si="367"/>
        <v>1.9119791687981479E-4</v>
      </c>
      <c r="DS505" s="2" cm="1">
        <f t="array" ref="DS505">PRODUCT($DR$68:DR505+1)-1</f>
        <v>4.1261269107637277E-2</v>
      </c>
      <c r="DT505" s="2" cm="1">
        <f t="array" ref="DT505">PRODUCT($DP$68:DP505+1)-1</f>
        <v>5.6480784241288662E-2</v>
      </c>
      <c r="DU505" s="72">
        <f>DS505-MAX($DS$68:DS505)</f>
        <v>0</v>
      </c>
    </row>
    <row r="506" spans="81:125" x14ac:dyDescent="0.3">
      <c r="CC506" s="3">
        <v>45351</v>
      </c>
      <c r="CD506" s="2">
        <v>4.8789392253110195E-3</v>
      </c>
      <c r="CE506" s="2">
        <v>4.0706313986329503E-3</v>
      </c>
      <c r="CF506" s="2" t="e">
        <f>NA()</f>
        <v>#N/A</v>
      </c>
      <c r="CG506" s="2">
        <v>4.871952275947806E-3</v>
      </c>
      <c r="CH506" s="2">
        <v>4.9187547543196874E-3</v>
      </c>
      <c r="CJ506" s="9">
        <f t="shared" si="352"/>
        <v>45351</v>
      </c>
      <c r="CK506" s="2">
        <f t="array" ref="CK506">PRODUCT(CD$2:CD506+1)-1</f>
        <v>0.31462878481484724</v>
      </c>
      <c r="CL506" s="2">
        <f t="array" ref="CL506">PRODUCT(CE$2:CE506+1)-1</f>
        <v>0.26309766568251525</v>
      </c>
      <c r="CM506" s="2"/>
      <c r="CN506" s="2">
        <f t="array" ref="CN506">PRODUCT(CG$2:CG506+1)-1</f>
        <v>0.14318371662522944</v>
      </c>
      <c r="CO506" s="2">
        <f t="array" ref="CO506">PRODUCT(CH$2:CH506+1)-1</f>
        <v>7.2469418459556678E-2</v>
      </c>
      <c r="CQ506" s="9">
        <f t="shared" si="353"/>
        <v>45351</v>
      </c>
      <c r="CR506" s="72">
        <f t="shared" si="354"/>
        <v>0.24215936635529056</v>
      </c>
      <c r="CS506" s="72">
        <f t="shared" si="355"/>
        <v>0.19062824722295857</v>
      </c>
      <c r="CT506" s="72"/>
      <c r="CU506" s="72">
        <f t="shared" si="356"/>
        <v>7.0714298165672762E-2</v>
      </c>
      <c r="CV506" s="72"/>
      <c r="CW506" s="3">
        <f t="shared" si="357"/>
        <v>45351</v>
      </c>
      <c r="CX506" s="75">
        <f t="shared" si="362"/>
        <v>113.90611785162562</v>
      </c>
      <c r="CY506" s="75">
        <f t="shared" si="363"/>
        <v>106.77508554234812</v>
      </c>
      <c r="CZ506" s="75">
        <f t="shared" si="364"/>
        <v>106.67855452707578</v>
      </c>
      <c r="DA506" s="72">
        <f>(CZ506/MAX($CZ$2:CZ506))-1</f>
        <v>-4.6573395262483608E-5</v>
      </c>
      <c r="DC506" s="3">
        <f t="shared" si="358"/>
        <v>45351</v>
      </c>
      <c r="DD506" s="2">
        <f t="shared" si="359"/>
        <v>-3.9815529008667937E-5</v>
      </c>
      <c r="DE506" s="2">
        <f t="shared" si="360"/>
        <v>-8.4812335568673711E-4</v>
      </c>
      <c r="DF506" s="2" t="e">
        <f>NA()</f>
        <v>#N/A</v>
      </c>
      <c r="DG506" s="2">
        <f t="shared" si="361"/>
        <v>-4.6802478371881472E-5</v>
      </c>
      <c r="DH506" s="69"/>
      <c r="DI506" s="3">
        <f t="shared" si="368"/>
        <v>45351</v>
      </c>
      <c r="DJ506" s="2">
        <f t="shared" si="369"/>
        <v>3.3334964650907822E-2</v>
      </c>
      <c r="DK506" s="2">
        <f t="shared" si="370"/>
        <v>3.659857956906349E-2</v>
      </c>
      <c r="DL506" s="2" t="e">
        <f>NA()</f>
        <v>#N/A</v>
      </c>
      <c r="DM506" s="2">
        <f t="shared" si="371"/>
        <v>1.803912404908916E-2</v>
      </c>
      <c r="DO506" s="2">
        <f t="shared" si="365"/>
        <v>1.9485204828994372E-2</v>
      </c>
      <c r="DP506" s="72">
        <f t="shared" si="366"/>
        <v>-4.6802478371881472E-5</v>
      </c>
      <c r="DQ506" s="72">
        <v>1.0999999999999999E-2</v>
      </c>
      <c r="DR506" s="72">
        <f t="shared" si="367"/>
        <v>-2.642144471197054E-5</v>
      </c>
      <c r="DS506" s="2" cm="1">
        <f t="array" ref="DS506">PRODUCT($DR$68:DR506+1)-1</f>
        <v>4.1233757480584776E-2</v>
      </c>
      <c r="DT506" s="2" cm="1">
        <f t="array" ref="DT506">PRODUCT($DP$68:DP506+1)-1</f>
        <v>5.6431338322233904E-2</v>
      </c>
      <c r="DU506" s="72">
        <f>DS506-MAX($DS$68:DS506)</f>
        <v>-2.7511627052501098E-5</v>
      </c>
    </row>
    <row r="507" spans="81:125" x14ac:dyDescent="0.3">
      <c r="CC507" s="3">
        <v>45352</v>
      </c>
      <c r="CD507" s="2">
        <v>8.5144987126783995E-3</v>
      </c>
      <c r="CE507" s="2">
        <v>4.6725359499633105E-3</v>
      </c>
      <c r="CF507" s="2" t="e">
        <f>NA()</f>
        <v>#N/A</v>
      </c>
      <c r="CG507" s="2">
        <v>7.5622532777893936E-3</v>
      </c>
      <c r="CH507" s="2">
        <v>5.7825510384119649E-3</v>
      </c>
      <c r="CJ507" s="9">
        <f t="shared" si="352"/>
        <v>45352</v>
      </c>
      <c r="CK507" s="2">
        <f t="array" ref="CK507">PRODUCT(CD$2:CD507+1)-1</f>
        <v>0.32582218991080314</v>
      </c>
      <c r="CL507" s="2">
        <f t="array" ref="CL507">PRODUCT(CE$2:CE507+1)-1</f>
        <v>0.26899953493373152</v>
      </c>
      <c r="CM507" s="2"/>
      <c r="CN507" s="2">
        <f t="array" ref="CN507">PRODUCT(CG$2:CG507+1)-1</f>
        <v>0.15182876143339419</v>
      </c>
      <c r="CO507" s="2">
        <f t="array" ref="CO507">PRODUCT(CH$2:CH507+1)-1</f>
        <v>7.8671027608935074E-2</v>
      </c>
      <c r="CQ507" s="9">
        <f t="shared" si="353"/>
        <v>45352</v>
      </c>
      <c r="CR507" s="72">
        <f t="shared" si="354"/>
        <v>0.24715116230186807</v>
      </c>
      <c r="CS507" s="72">
        <f t="shared" si="355"/>
        <v>0.19032850732479645</v>
      </c>
      <c r="CT507" s="72"/>
      <c r="CU507" s="72">
        <f t="shared" si="356"/>
        <v>7.3157733824459115E-2</v>
      </c>
      <c r="CV507" s="72"/>
      <c r="CW507" s="3">
        <f t="shared" si="357"/>
        <v>45352</v>
      </c>
      <c r="CX507" s="75">
        <f t="shared" si="362"/>
        <v>114.76750476470936</v>
      </c>
      <c r="CY507" s="75">
        <f t="shared" si="363"/>
        <v>107.39251792412756</v>
      </c>
      <c r="CZ507" s="75">
        <f t="shared" si="364"/>
        <v>106.867319048979</v>
      </c>
      <c r="DA507" s="72">
        <f>(CZ507/MAX($CZ$2:CZ507))-1</f>
        <v>0</v>
      </c>
      <c r="DC507" s="3">
        <f t="shared" si="358"/>
        <v>45352</v>
      </c>
      <c r="DD507" s="2">
        <f t="shared" si="359"/>
        <v>2.7319476742664345E-3</v>
      </c>
      <c r="DE507" s="2">
        <f t="shared" si="360"/>
        <v>-1.1100150884486544E-3</v>
      </c>
      <c r="DF507" s="2" t="e">
        <f>NA()</f>
        <v>#N/A</v>
      </c>
      <c r="DG507" s="2">
        <f t="shared" si="361"/>
        <v>1.7797022393774287E-3</v>
      </c>
      <c r="DH507" s="69"/>
      <c r="DI507" s="3">
        <f t="shared" si="368"/>
        <v>45352</v>
      </c>
      <c r="DJ507" s="2">
        <f t="shared" si="369"/>
        <v>3.3525740108921384E-2</v>
      </c>
      <c r="DK507" s="2">
        <f t="shared" si="370"/>
        <v>3.7051338668888288E-2</v>
      </c>
      <c r="DL507" s="2" t="e">
        <f>NA()</f>
        <v>#N/A</v>
      </c>
      <c r="DM507" s="2">
        <f t="shared" si="371"/>
        <v>1.8084016955871023E-2</v>
      </c>
      <c r="DO507" s="2">
        <f t="shared" si="365"/>
        <v>1.9661653617382945E-2</v>
      </c>
      <c r="DP507" s="72">
        <f t="shared" si="366"/>
        <v>1.7797022393774287E-3</v>
      </c>
      <c r="DQ507" s="72">
        <v>1.0999999999999999E-2</v>
      </c>
      <c r="DR507" s="72">
        <f t="shared" si="367"/>
        <v>9.9568047602282325E-4</v>
      </c>
      <c r="DS507" s="2" cm="1">
        <f t="array" ref="DS507">PRODUCT($DR$68:DR507+1)-1</f>
        <v>4.2270493603884018E-2</v>
      </c>
      <c r="DT507" s="2" cm="1">
        <f t="array" ref="DT507">PRODUCT($DP$68:DP507+1)-1</f>
        <v>5.8311471540794635E-2</v>
      </c>
      <c r="DU507" s="72">
        <f>DS507-MAX($DS$68:DS507)</f>
        <v>0</v>
      </c>
    </row>
    <row r="508" spans="81:125" x14ac:dyDescent="0.3">
      <c r="CC508" s="3">
        <v>45355</v>
      </c>
      <c r="CD508" s="2">
        <v>2.3541080308850902E-3</v>
      </c>
      <c r="CE508" s="2">
        <v>-5.2555561907030601E-4</v>
      </c>
      <c r="CF508" s="2" t="e">
        <f>NA()</f>
        <v>#N/A</v>
      </c>
      <c r="CG508" s="2">
        <v>8.2688245193819631E-4</v>
      </c>
      <c r="CH508" s="2">
        <v>-3.1689084807917656E-4</v>
      </c>
      <c r="CJ508" s="9">
        <f t="shared" si="352"/>
        <v>45355</v>
      </c>
      <c r="CK508" s="2">
        <f t="array" ref="CK508">PRODUCT(CD$2:CD508+1)-1</f>
        <v>0.32894331857559789</v>
      </c>
      <c r="CL508" s="2">
        <f t="array" ref="CL508">PRODUCT(CE$2:CE508+1)-1</f>
        <v>0.26833260509754941</v>
      </c>
      <c r="CM508" s="2"/>
      <c r="CN508" s="2">
        <f t="array" ref="CN508">PRODUCT(CG$2:CG508+1)-1</f>
        <v>0.15278118842386124</v>
      </c>
      <c r="CO508" s="2">
        <f t="array" ref="CO508">PRODUCT(CH$2:CH508+1)-1</f>
        <v>7.8329206632197668E-2</v>
      </c>
      <c r="CQ508" s="9">
        <f t="shared" si="353"/>
        <v>45355</v>
      </c>
      <c r="CR508" s="72">
        <f t="shared" si="354"/>
        <v>0.25061411194340022</v>
      </c>
      <c r="CS508" s="72">
        <f t="shared" si="355"/>
        <v>0.19000339846535175</v>
      </c>
      <c r="CT508" s="72"/>
      <c r="CU508" s="72">
        <f t="shared" si="356"/>
        <v>7.4451981791663568E-2</v>
      </c>
      <c r="CV508" s="72"/>
      <c r="CW508" s="3">
        <f t="shared" si="357"/>
        <v>45355</v>
      </c>
      <c r="CX508" s="75">
        <f t="shared" si="362"/>
        <v>114.86240400045203</v>
      </c>
      <c r="CY508" s="75">
        <f t="shared" si="363"/>
        <v>107.35848621804523</v>
      </c>
      <c r="CZ508" s="75">
        <f t="shared" si="364"/>
        <v>106.98958978162783</v>
      </c>
      <c r="DA508" s="72">
        <f>(CZ508/MAX($CZ$2:CZ508))-1</f>
        <v>0</v>
      </c>
      <c r="DC508" s="3">
        <f t="shared" si="358"/>
        <v>45355</v>
      </c>
      <c r="DD508" s="2">
        <f t="shared" si="359"/>
        <v>2.6709988789642668E-3</v>
      </c>
      <c r="DE508" s="2">
        <f t="shared" si="360"/>
        <v>-2.0866477099112945E-4</v>
      </c>
      <c r="DF508" s="2" t="e">
        <f>NA()</f>
        <v>#N/A</v>
      </c>
      <c r="DG508" s="2">
        <f t="shared" si="361"/>
        <v>1.1437733000173728E-3</v>
      </c>
      <c r="DH508" s="69"/>
      <c r="DI508" s="3">
        <f t="shared" si="368"/>
        <v>45355</v>
      </c>
      <c r="DJ508" s="2">
        <f t="shared" si="369"/>
        <v>3.3016210690636393E-2</v>
      </c>
      <c r="DK508" s="2">
        <f t="shared" si="370"/>
        <v>3.6835876151943746E-2</v>
      </c>
      <c r="DL508" s="2" t="e">
        <f>NA()</f>
        <v>#N/A</v>
      </c>
      <c r="DM508" s="2">
        <f t="shared" si="371"/>
        <v>1.7926096041394019E-2</v>
      </c>
      <c r="DO508" s="2">
        <f t="shared" si="365"/>
        <v>1.9454983239759388E-2</v>
      </c>
      <c r="DP508" s="72">
        <f t="shared" si="366"/>
        <v>1.1437733000173728E-3</v>
      </c>
      <c r="DQ508" s="72">
        <v>1.0999999999999999E-2</v>
      </c>
      <c r="DR508" s="72">
        <f t="shared" si="367"/>
        <v>6.4669838802424503E-4</v>
      </c>
      <c r="DS508" s="2" cm="1">
        <f t="array" ref="DS508">PRODUCT($DR$68:DR508+1)-1</f>
        <v>4.2944528251982916E-2</v>
      </c>
      <c r="DT508" s="2" cm="1">
        <f t="array" ref="DT508">PRODUCT($DP$68:DP508+1)-1</f>
        <v>5.9521939945045288E-2</v>
      </c>
      <c r="DU508" s="72">
        <f>DS508-MAX($DS$68:DS508)</f>
        <v>0</v>
      </c>
    </row>
    <row r="509" spans="81:125" x14ac:dyDescent="0.3">
      <c r="CC509" s="3">
        <v>45356</v>
      </c>
      <c r="CD509" s="2">
        <v>-2.3915921616725101E-3</v>
      </c>
      <c r="CE509" s="2">
        <v>-7.0390604978587401E-3</v>
      </c>
      <c r="CF509" s="2" t="e">
        <f>NA()</f>
        <v>#N/A</v>
      </c>
      <c r="CG509" s="2">
        <v>-4.5557529888358246E-3</v>
      </c>
      <c r="CH509" s="2">
        <v>-5.1737508561594536E-3</v>
      </c>
      <c r="CJ509" s="9">
        <f t="shared" si="352"/>
        <v>45356</v>
      </c>
      <c r="CK509" s="2">
        <f t="array" ref="CK509">PRODUCT(CD$2:CD509+1)-1</f>
        <v>0.32576502815158537</v>
      </c>
      <c r="CL509" s="2">
        <f t="array" ref="CL509">PRODUCT(CE$2:CE509+1)-1</f>
        <v>0.25940473515886109</v>
      </c>
      <c r="CM509" s="2"/>
      <c r="CN509" s="2">
        <f t="array" ref="CN509">PRODUCT(CG$2:CG509+1)-1</f>
        <v>0.14752940207922549</v>
      </c>
      <c r="CO509" s="2">
        <f t="array" ref="CO509">PRODUCT(CH$2:CH509+1)-1</f>
        <v>7.2750199976162611E-2</v>
      </c>
      <c r="CQ509" s="9">
        <f t="shared" si="353"/>
        <v>45356</v>
      </c>
      <c r="CR509" s="72">
        <f t="shared" si="354"/>
        <v>0.25301482817542276</v>
      </c>
      <c r="CS509" s="72">
        <f t="shared" si="355"/>
        <v>0.18665453518269848</v>
      </c>
      <c r="CT509" s="72"/>
      <c r="CU509" s="72">
        <f t="shared" si="356"/>
        <v>7.4779202103062881E-2</v>
      </c>
      <c r="CV509" s="72"/>
      <c r="CW509" s="3">
        <f t="shared" si="357"/>
        <v>45356</v>
      </c>
      <c r="CX509" s="75">
        <f t="shared" si="362"/>
        <v>114.3391192601221</v>
      </c>
      <c r="CY509" s="75">
        <f t="shared" si="363"/>
        <v>106.80304015805864</v>
      </c>
      <c r="CZ509" s="75">
        <f t="shared" si="364"/>
        <v>107.05605298398882</v>
      </c>
      <c r="DA509" s="72">
        <f>(CZ509/MAX($CZ$2:CZ509))-1</f>
        <v>0</v>
      </c>
      <c r="DC509" s="3">
        <f t="shared" si="358"/>
        <v>45356</v>
      </c>
      <c r="DD509" s="2">
        <f t="shared" si="359"/>
        <v>2.7821586944869435E-3</v>
      </c>
      <c r="DE509" s="2">
        <f t="shared" si="360"/>
        <v>-1.8653096416992865E-3</v>
      </c>
      <c r="DF509" s="2" t="e">
        <f>NA()</f>
        <v>#N/A</v>
      </c>
      <c r="DG509" s="2">
        <f t="shared" si="361"/>
        <v>6.1799786732362905E-4</v>
      </c>
      <c r="DH509" s="69"/>
      <c r="DI509" s="3">
        <f t="shared" si="368"/>
        <v>45356</v>
      </c>
      <c r="DJ509" s="2">
        <f t="shared" si="369"/>
        <v>2.6628377368094914E-2</v>
      </c>
      <c r="DK509" s="2">
        <f t="shared" si="370"/>
        <v>3.5854776457752223E-2</v>
      </c>
      <c r="DL509" s="2" t="e">
        <f>NA()</f>
        <v>#N/A</v>
      </c>
      <c r="DM509" s="2">
        <f t="shared" si="371"/>
        <v>1.3591635943795709E-2</v>
      </c>
      <c r="DO509" s="2">
        <f t="shared" si="365"/>
        <v>1.9326536522436544E-2</v>
      </c>
      <c r="DP509" s="72">
        <f t="shared" si="366"/>
        <v>6.1799786732362905E-4</v>
      </c>
      <c r="DQ509" s="72">
        <v>1.0999999999999999E-2</v>
      </c>
      <c r="DR509" s="72">
        <f t="shared" si="367"/>
        <v>3.5174313476540501E-4</v>
      </c>
      <c r="DS509" s="2" cm="1">
        <f t="array" ref="DS509">PRODUCT($DR$68:DR509+1)-1</f>
        <v>4.3311376829736847E-2</v>
      </c>
      <c r="DT509" s="2" cm="1">
        <f t="array" ref="DT509">PRODUCT($DP$68:DP509+1)-1</f>
        <v>6.0176722244313918E-2</v>
      </c>
      <c r="DU509" s="72">
        <f>DS509-MAX($DS$68:DS509)</f>
        <v>0</v>
      </c>
    </row>
    <row r="510" spans="81:125" x14ac:dyDescent="0.3">
      <c r="CC510" s="3">
        <v>45357</v>
      </c>
      <c r="CD510" s="2">
        <v>4.3224844018501206E-3</v>
      </c>
      <c r="CE510" s="2">
        <v>5.8159562509851907E-3</v>
      </c>
      <c r="CF510" s="2" t="e">
        <f>NA()</f>
        <v>#N/A</v>
      </c>
      <c r="CG510" s="2">
        <v>5.0967868656477495E-3</v>
      </c>
      <c r="CH510" s="2">
        <v>5.223417753930315E-3</v>
      </c>
      <c r="CJ510" s="9">
        <f t="shared" si="352"/>
        <v>45357</v>
      </c>
      <c r="CK510" s="2">
        <f t="array" ref="CK510">PRODUCT(CD$2:CD510+1)-1</f>
        <v>0.33149562680628897</v>
      </c>
      <c r="CL510" s="2">
        <f t="array" ref="CL510">PRODUCT(CE$2:CE510+1)-1</f>
        <v>0.26672937800082863</v>
      </c>
      <c r="CM510" s="2"/>
      <c r="CN510" s="2">
        <f t="array" ref="CN510">PRODUCT(CG$2:CG510+1)-1</f>
        <v>0.15337811486368746</v>
      </c>
      <c r="CO510" s="2">
        <f t="array" ref="CO510">PRODUCT(CH$2:CH510+1)-1</f>
        <v>7.8353622416250435E-2</v>
      </c>
      <c r="CQ510" s="9">
        <f t="shared" si="353"/>
        <v>45357</v>
      </c>
      <c r="CR510" s="72">
        <f t="shared" si="354"/>
        <v>0.25314200439003853</v>
      </c>
      <c r="CS510" s="72">
        <f t="shared" si="355"/>
        <v>0.1883757555845782</v>
      </c>
      <c r="CT510" s="72"/>
      <c r="CU510" s="72">
        <f t="shared" si="356"/>
        <v>7.502449244743703E-2</v>
      </c>
      <c r="CV510" s="72"/>
      <c r="CW510" s="3">
        <f t="shared" si="357"/>
        <v>45357</v>
      </c>
      <c r="CX510" s="75">
        <f t="shared" si="362"/>
        <v>114.92188138139683</v>
      </c>
      <c r="CY510" s="75">
        <f t="shared" si="363"/>
        <v>107.36091705419398</v>
      </c>
      <c r="CZ510" s="75">
        <f t="shared" si="364"/>
        <v>107.04256682474704</v>
      </c>
      <c r="DA510" s="72">
        <f>(CZ510/MAX($CZ$2:CZ510))-1</f>
        <v>-1.2597287930837808E-4</v>
      </c>
      <c r="DC510" s="3">
        <f t="shared" si="358"/>
        <v>45357</v>
      </c>
      <c r="DD510" s="2">
        <f t="shared" si="359"/>
        <v>-9.0093335208019446E-4</v>
      </c>
      <c r="DE510" s="2">
        <f t="shared" si="360"/>
        <v>5.9253849705487565E-4</v>
      </c>
      <c r="DF510" s="2" t="e">
        <f>NA()</f>
        <v>#N/A</v>
      </c>
      <c r="DG510" s="2">
        <f t="shared" si="361"/>
        <v>-1.2663088828256553E-4</v>
      </c>
      <c r="DH510" s="69"/>
      <c r="DI510" s="3">
        <f t="shared" si="368"/>
        <v>45357</v>
      </c>
      <c r="DJ510" s="2">
        <f t="shared" si="369"/>
        <v>2.7312247969203698E-2</v>
      </c>
      <c r="DK510" s="2">
        <f t="shared" si="370"/>
        <v>3.4855389845298998E-2</v>
      </c>
      <c r="DL510" s="2" t="e">
        <f>NA()</f>
        <v>#N/A</v>
      </c>
      <c r="DM510" s="2">
        <f t="shared" si="371"/>
        <v>1.3535839523672625E-2</v>
      </c>
      <c r="DO510" s="2">
        <f t="shared" si="365"/>
        <v>1.9333773685233931E-2</v>
      </c>
      <c r="DP510" s="72">
        <f t="shared" si="366"/>
        <v>-1.2663088828256553E-4</v>
      </c>
      <c r="DQ510" s="72">
        <v>1.0999999999999999E-2</v>
      </c>
      <c r="DR510" s="72">
        <f t="shared" si="367"/>
        <v>-7.2046967849430816E-5</v>
      </c>
      <c r="DS510" s="2" cm="1">
        <f t="array" ref="DS510">PRODUCT($DR$68:DR510+1)-1</f>
        <v>4.3236209408513471E-2</v>
      </c>
      <c r="DT510" s="2" cm="1">
        <f t="array" ref="DT510">PRODUCT($DP$68:DP510+1)-1</f>
        <v>6.0042471124239549E-2</v>
      </c>
      <c r="DU510" s="72">
        <f>DS510-MAX($DS$68:DS510)</f>
        <v>-7.5167421223376607E-5</v>
      </c>
    </row>
    <row r="511" spans="81:125" x14ac:dyDescent="0.3">
      <c r="CC511" s="3">
        <v>45358</v>
      </c>
      <c r="CD511" s="2">
        <v>2.4692853426759899E-3</v>
      </c>
      <c r="CE511" s="2">
        <v>3.83236567585121E-3</v>
      </c>
      <c r="CF511" s="2" t="e">
        <f>NA()</f>
        <v>#N/A</v>
      </c>
      <c r="CG511" s="2">
        <v>4.2271869350645154E-3</v>
      </c>
      <c r="CH511" s="2">
        <v>5.5811847281577176E-3</v>
      </c>
      <c r="CJ511" s="9">
        <f t="shared" si="352"/>
        <v>45358</v>
      </c>
      <c r="CK511" s="2">
        <f t="array" ref="CK511">PRODUCT(CD$2:CD511+1)-1</f>
        <v>0.33478346944139892</v>
      </c>
      <c r="CL511" s="2">
        <f t="array" ref="CL511">PRODUCT(CE$2:CE511+1)-1</f>
        <v>0.27158394818967135</v>
      </c>
      <c r="CM511" s="2"/>
      <c r="CN511" s="2">
        <f t="array" ref="CN511">PRODUCT(CG$2:CG511+1)-1</f>
        <v>0.15825365976202854</v>
      </c>
      <c r="CO511" s="2">
        <f t="array" ref="CO511">PRODUCT(CH$2:CH511+1)-1</f>
        <v>8.4372113185233522E-2</v>
      </c>
      <c r="CQ511" s="9">
        <f t="shared" si="353"/>
        <v>45358</v>
      </c>
      <c r="CR511" s="72">
        <f t="shared" si="354"/>
        <v>0.2504113562561654</v>
      </c>
      <c r="CS511" s="72">
        <f t="shared" si="355"/>
        <v>0.18721183500443783</v>
      </c>
      <c r="CT511" s="72"/>
      <c r="CU511" s="72">
        <f t="shared" si="356"/>
        <v>7.3881546576795021E-2</v>
      </c>
      <c r="CV511" s="72"/>
      <c r="CW511" s="3">
        <f t="shared" si="357"/>
        <v>45358</v>
      </c>
      <c r="CX511" s="75">
        <f t="shared" si="362"/>
        <v>115.4076776569253</v>
      </c>
      <c r="CY511" s="75">
        <f t="shared" si="363"/>
        <v>107.96011816485785</v>
      </c>
      <c r="CZ511" s="75">
        <f t="shared" si="364"/>
        <v>106.89843584711053</v>
      </c>
      <c r="DA511" s="72">
        <f>(CZ511/MAX($CZ$2:CZ511))-1</f>
        <v>-1.472286082710883E-3</v>
      </c>
      <c r="DC511" s="3">
        <f t="shared" si="358"/>
        <v>45358</v>
      </c>
      <c r="DD511" s="2">
        <f t="shared" si="359"/>
        <v>-3.1118993854817277E-3</v>
      </c>
      <c r="DE511" s="2">
        <f t="shared" si="360"/>
        <v>-1.7488190523065076E-3</v>
      </c>
      <c r="DF511" s="2" t="e">
        <f>NA()</f>
        <v>#N/A</v>
      </c>
      <c r="DG511" s="2">
        <f t="shared" si="361"/>
        <v>-1.3539977930932022E-3</v>
      </c>
      <c r="DH511" s="69"/>
      <c r="DI511" s="3">
        <f t="shared" si="368"/>
        <v>45358</v>
      </c>
      <c r="DJ511" s="2">
        <f t="shared" si="369"/>
        <v>3.0462633396403673E-2</v>
      </c>
      <c r="DK511" s="2">
        <f t="shared" si="370"/>
        <v>3.5105309110741938E-2</v>
      </c>
      <c r="DL511" s="2" t="e">
        <f>NA()</f>
        <v>#N/A</v>
      </c>
      <c r="DM511" s="2">
        <f t="shared" si="371"/>
        <v>1.4325168299817758E-2</v>
      </c>
      <c r="DO511" s="2">
        <f t="shared" si="365"/>
        <v>1.9507246805374089E-2</v>
      </c>
      <c r="DP511" s="72">
        <f t="shared" si="366"/>
        <v>-1.3539977930932022E-3</v>
      </c>
      <c r="DQ511" s="72">
        <v>1.0999999999999999E-2</v>
      </c>
      <c r="DR511" s="72">
        <f t="shared" si="367"/>
        <v>-7.6350988289757287E-4</v>
      </c>
      <c r="DS511" s="2" cm="1">
        <f t="array" ref="DS511">PRODUCT($DR$68:DR511+1)-1</f>
        <v>4.2439688252433605E-2</v>
      </c>
      <c r="DT511" s="2" cm="1">
        <f t="array" ref="DT511">PRODUCT($DP$68:DP511+1)-1</f>
        <v>5.8607175957752222E-2</v>
      </c>
      <c r="DU511" s="72">
        <f>DS511-MAX($DS$68:DS511)</f>
        <v>-8.7168857730324234E-4</v>
      </c>
    </row>
    <row r="512" spans="81:125" x14ac:dyDescent="0.3">
      <c r="CC512" s="3">
        <v>45359</v>
      </c>
      <c r="CD512" s="2">
        <v>-2.6818143954370197E-3</v>
      </c>
      <c r="CE512" s="2">
        <v>-3.7466298252159004E-3</v>
      </c>
      <c r="CF512" s="2" t="e">
        <f>NA()</f>
        <v>#N/A</v>
      </c>
      <c r="CG512" s="2">
        <v>-1.4705335632143534E-3</v>
      </c>
      <c r="CH512" s="2">
        <v>3.3774085144377963E-5</v>
      </c>
      <c r="CJ512" s="9">
        <f t="shared" si="352"/>
        <v>45359</v>
      </c>
      <c r="CK512" s="2">
        <f t="array" ref="CK512">PRODUCT(CD$2:CD512+1)-1</f>
        <v>0.33120382791825964</v>
      </c>
      <c r="CL512" s="2">
        <f t="array" ref="CL512">PRODUCT(CE$2:CE512+1)-1</f>
        <v>0.26681979384411814</v>
      </c>
      <c r="CM512" s="2"/>
      <c r="CN512" s="2">
        <f t="array" ref="CN512">PRODUCT(CG$2:CG512+1)-1</f>
        <v>0.15655040888063265</v>
      </c>
      <c r="CO512" s="2">
        <f t="array" ref="CO512">PRODUCT(CH$2:CH512+1)-1</f>
        <v>8.440873686131245E-2</v>
      </c>
      <c r="CQ512" s="9">
        <f t="shared" si="353"/>
        <v>45359</v>
      </c>
      <c r="CR512" s="72">
        <f t="shared" si="354"/>
        <v>0.24679509105694719</v>
      </c>
      <c r="CS512" s="72">
        <f t="shared" si="355"/>
        <v>0.18241105698280569</v>
      </c>
      <c r="CT512" s="72"/>
      <c r="CU512" s="72">
        <f t="shared" si="356"/>
        <v>7.2141672019320202E-2</v>
      </c>
      <c r="CV512" s="72"/>
      <c r="CW512" s="3">
        <f t="shared" si="357"/>
        <v>45359</v>
      </c>
      <c r="CX512" s="75">
        <f t="shared" si="362"/>
        <v>115.23796679347817</v>
      </c>
      <c r="CY512" s="75">
        <f t="shared" si="363"/>
        <v>107.96376441908095</v>
      </c>
      <c r="CZ512" s="75">
        <f t="shared" si="364"/>
        <v>106.73763314343235</v>
      </c>
      <c r="DA512" s="72">
        <f>(CZ512/MAX($CZ$2:CZ512))-1</f>
        <v>-2.9743282297554074E-3</v>
      </c>
      <c r="DC512" s="3">
        <f t="shared" si="358"/>
        <v>45359</v>
      </c>
      <c r="DD512" s="2">
        <f t="shared" si="359"/>
        <v>-2.7155884805813977E-3</v>
      </c>
      <c r="DE512" s="2">
        <f t="shared" si="360"/>
        <v>-3.7804039103602784E-3</v>
      </c>
      <c r="DF512" s="2" t="e">
        <f>NA()</f>
        <v>#N/A</v>
      </c>
      <c r="DG512" s="2">
        <f t="shared" si="361"/>
        <v>-1.5043076483587314E-3</v>
      </c>
      <c r="DH512" s="69"/>
      <c r="DI512" s="3">
        <f t="shared" si="368"/>
        <v>45359</v>
      </c>
      <c r="DJ512" s="2">
        <f t="shared" si="369"/>
        <v>3.2682037537424449E-2</v>
      </c>
      <c r="DK512" s="2">
        <f t="shared" si="370"/>
        <v>3.6485243033345181E-2</v>
      </c>
      <c r="DL512" s="2" t="e">
        <f>NA()</f>
        <v>#N/A</v>
      </c>
      <c r="DM512" s="2">
        <f t="shared" si="371"/>
        <v>1.5617850497431678E-2</v>
      </c>
      <c r="DO512" s="2">
        <f t="shared" si="365"/>
        <v>1.979827999125941E-2</v>
      </c>
      <c r="DP512" s="72">
        <f t="shared" si="366"/>
        <v>-1.5043076483587314E-3</v>
      </c>
      <c r="DQ512" s="72">
        <v>1.0999999999999999E-2</v>
      </c>
      <c r="DR512" s="72">
        <f t="shared" si="367"/>
        <v>-8.357990764476218E-4</v>
      </c>
      <c r="DS512" s="2" cm="1">
        <f t="array" ref="DS512">PRODUCT($DR$68:DR512+1)-1</f>
        <v>4.1568418123739903E-2</v>
      </c>
      <c r="DT512" s="2" cm="1">
        <f t="array" ref="DT512">PRODUCT($DP$68:DP512+1)-1</f>
        <v>5.7014705086351425E-2</v>
      </c>
      <c r="DU512" s="72">
        <f>DS512-MAX($DS$68:DS512)</f>
        <v>-1.7429587059969442E-3</v>
      </c>
    </row>
    <row r="513" spans="81:125" x14ac:dyDescent="0.3">
      <c r="CC513" s="3">
        <v>45362</v>
      </c>
      <c r="CD513" s="2">
        <v>-5.1997330629631701E-3</v>
      </c>
      <c r="CE513" s="2">
        <v>-4.02908871057173E-3</v>
      </c>
      <c r="CF513" s="2" t="e">
        <f>NA()</f>
        <v>#N/A</v>
      </c>
      <c r="CG513" s="2">
        <v>-3.4206369278437379E-3</v>
      </c>
      <c r="CH513" s="2">
        <v>-7.655200752010316E-4</v>
      </c>
      <c r="CJ513" s="9">
        <f t="shared" si="352"/>
        <v>45362</v>
      </c>
      <c r="CK513" s="2">
        <f t="array" ref="CK513">PRODUCT(CD$2:CD513+1)-1</f>
        <v>0.32428192336068995</v>
      </c>
      <c r="CL513" s="2">
        <f t="array" ref="CL513">PRODUCT(CE$2:CE513+1)-1</f>
        <v>0.26171566451441208</v>
      </c>
      <c r="CM513" s="2"/>
      <c r="CN513" s="2">
        <f t="array" ref="CN513">PRODUCT(CG$2:CG513+1)-1</f>
        <v>0.15259426984310265</v>
      </c>
      <c r="CO513" s="2">
        <f t="array" ref="CO513">PRODUCT(CH$2:CH513+1)-1</f>
        <v>8.3578600203521702E-2</v>
      </c>
      <c r="CQ513" s="9">
        <f t="shared" si="353"/>
        <v>45362</v>
      </c>
      <c r="CR513" s="72">
        <f t="shared" si="354"/>
        <v>0.24070332315716825</v>
      </c>
      <c r="CS513" s="72">
        <f t="shared" si="355"/>
        <v>0.17813706431089038</v>
      </c>
      <c r="CT513" s="72"/>
      <c r="CU513" s="72">
        <f t="shared" si="356"/>
        <v>6.9015669639580945E-2</v>
      </c>
      <c r="CV513" s="72"/>
      <c r="CW513" s="3">
        <f t="shared" si="357"/>
        <v>45362</v>
      </c>
      <c r="CX513" s="75">
        <f t="shared" si="362"/>
        <v>114.84377954877476</v>
      </c>
      <c r="CY513" s="75">
        <f t="shared" si="363"/>
        <v>107.88111599002386</v>
      </c>
      <c r="CZ513" s="75">
        <f t="shared" si="364"/>
        <v>106.45401513958639</v>
      </c>
      <c r="DA513" s="72">
        <f>(CZ513/MAX($CZ$2:CZ513))-1</f>
        <v>-5.6235759457008427E-3</v>
      </c>
      <c r="DC513" s="3">
        <f t="shared" si="358"/>
        <v>45362</v>
      </c>
      <c r="DD513" s="2">
        <f t="shared" si="359"/>
        <v>-4.4342129877621385E-3</v>
      </c>
      <c r="DE513" s="2">
        <f t="shared" si="360"/>
        <v>-3.2635686353706984E-3</v>
      </c>
      <c r="DF513" s="2" t="e">
        <f>NA()</f>
        <v>#N/A</v>
      </c>
      <c r="DG513" s="2">
        <f t="shared" si="361"/>
        <v>-2.6551168526427063E-3</v>
      </c>
      <c r="DH513" s="69"/>
      <c r="DI513" s="3">
        <f t="shared" si="368"/>
        <v>45362</v>
      </c>
      <c r="DJ513" s="2">
        <f t="shared" si="369"/>
        <v>3.6789018255705526E-2</v>
      </c>
      <c r="DK513" s="2">
        <f t="shared" si="370"/>
        <v>3.6604493617020777E-2</v>
      </c>
      <c r="DL513" s="2" t="e">
        <f>NA()</f>
        <v>#N/A</v>
      </c>
      <c r="DM513" s="2">
        <f t="shared" si="371"/>
        <v>1.8416109879401666E-2</v>
      </c>
      <c r="DO513" s="2">
        <f t="shared" si="365"/>
        <v>2.0556816091591854E-2</v>
      </c>
      <c r="DP513" s="72">
        <f t="shared" si="366"/>
        <v>-2.6551168526427063E-3</v>
      </c>
      <c r="DQ513" s="72">
        <v>1.0999999999999999E-2</v>
      </c>
      <c r="DR513" s="72">
        <f t="shared" si="367"/>
        <v>-1.4207591899903077E-3</v>
      </c>
      <c r="DS513" s="2" cm="1">
        <f t="array" ref="DS513">PRODUCT($DR$68:DR513+1)-1</f>
        <v>4.0088600221686921E-2</v>
      </c>
      <c r="DT513" s="2" cm="1">
        <f t="array" ref="DT513">PRODUCT($DP$68:DP513+1)-1</f>
        <v>5.4208207529385488E-2</v>
      </c>
      <c r="DU513" s="72">
        <f>DS513-MAX($DS$68:DS513)</f>
        <v>-3.2227766080499265E-3</v>
      </c>
    </row>
    <row r="514" spans="81:125" x14ac:dyDescent="0.3">
      <c r="CC514" s="3">
        <v>45363</v>
      </c>
      <c r="CD514" s="2">
        <v>7.7200650203517194E-3</v>
      </c>
      <c r="CE514" s="2">
        <v>7.4127609182499396E-3</v>
      </c>
      <c r="CF514" s="2" t="e">
        <f>NA()</f>
        <v>#N/A</v>
      </c>
      <c r="CG514" s="2">
        <v>6.5326425388679034E-3</v>
      </c>
      <c r="CH514" s="2">
        <v>3.7629350893697566E-3</v>
      </c>
      <c r="CJ514" s="9">
        <f t="shared" ref="CJ514:CJ577" si="372">CC514</f>
        <v>45363</v>
      </c>
      <c r="CK514" s="2">
        <f t="array" ref="CK514">PRODUCT(CD$2:CD514+1)-1</f>
        <v>0.33450546591431096</v>
      </c>
      <c r="CL514" s="2">
        <f t="array" ref="CL514">PRODUCT(CE$2:CE514+1)-1</f>
        <v>0.27106846108226823</v>
      </c>
      <c r="CM514" s="2"/>
      <c r="CN514" s="2">
        <f t="array" ref="CN514">PRODUCT(CG$2:CG514+1)-1</f>
        <v>0.16012375620033503</v>
      </c>
      <c r="CO514" s="2">
        <f t="array" ref="CO514">PRODUCT(CH$2:CH514+1)-1</f>
        <v>8.7656036140317806E-2</v>
      </c>
      <c r="CQ514" s="9">
        <f t="shared" ref="CQ514:CQ577" si="373">CJ514</f>
        <v>45363</v>
      </c>
      <c r="CR514" s="72">
        <f t="shared" ref="CR514:CR577" si="374">CK514-$CO514</f>
        <v>0.24684942977399316</v>
      </c>
      <c r="CS514" s="72">
        <f t="shared" ref="CS514:CS577" si="375">CL514-$CO514</f>
        <v>0.18341242494195042</v>
      </c>
      <c r="CT514" s="72"/>
      <c r="CU514" s="72">
        <f t="shared" ref="CU514:CU577" si="376">CN514-$CO514</f>
        <v>7.2467720060017227E-2</v>
      </c>
      <c r="CV514" s="72"/>
      <c r="CW514" s="3">
        <f t="shared" ref="CW514:CW577" si="377">CQ514</f>
        <v>45363</v>
      </c>
      <c r="CX514" s="75">
        <f t="shared" si="362"/>
        <v>115.59401290837945</v>
      </c>
      <c r="CY514" s="75">
        <f t="shared" si="363"/>
        <v>108.28706562686308</v>
      </c>
      <c r="CZ514" s="75">
        <f t="shared" si="364"/>
        <v>106.74775628946742</v>
      </c>
      <c r="DA514" s="72">
        <f>(CZ514/MAX($CZ$2:CZ514))-1</f>
        <v>-2.879768924112236E-3</v>
      </c>
      <c r="DC514" s="3">
        <f t="shared" ref="DC514:DC577" si="378">CC514</f>
        <v>45363</v>
      </c>
      <c r="DD514" s="2">
        <f t="shared" ref="DD514:DD577" si="379">CD514-$CH514</f>
        <v>3.9571299309819627E-3</v>
      </c>
      <c r="DE514" s="2">
        <f t="shared" ref="DE514:DE577" si="380">CE514-$CH514</f>
        <v>3.649825828880183E-3</v>
      </c>
      <c r="DF514" s="2" t="e">
        <f>NA()</f>
        <v>#N/A</v>
      </c>
      <c r="DG514" s="2">
        <f t="shared" ref="DG514:DG577" si="381">CG514-$CH514</f>
        <v>2.7697074494981468E-3</v>
      </c>
      <c r="DH514" s="69"/>
      <c r="DI514" s="3">
        <f t="shared" si="368"/>
        <v>45363</v>
      </c>
      <c r="DJ514" s="2">
        <f t="shared" si="369"/>
        <v>3.8186690660543816E-2</v>
      </c>
      <c r="DK514" s="2">
        <f t="shared" si="370"/>
        <v>3.759712842174668E-2</v>
      </c>
      <c r="DL514" s="2" t="e">
        <f>NA()</f>
        <v>#N/A</v>
      </c>
      <c r="DM514" s="2">
        <f t="shared" si="371"/>
        <v>2.0312686192930141E-2</v>
      </c>
      <c r="DO514" s="2">
        <f t="shared" si="365"/>
        <v>2.1032267316336131E-2</v>
      </c>
      <c r="DP514" s="72">
        <f t="shared" si="366"/>
        <v>2.7697074494981468E-3</v>
      </c>
      <c r="DQ514" s="72">
        <v>1.0999999999999999E-2</v>
      </c>
      <c r="DR514" s="72">
        <f t="shared" si="367"/>
        <v>1.448573350948974E-3</v>
      </c>
      <c r="DS514" s="2" cm="1">
        <f t="array" ref="DS514">PRODUCT($DR$68:DR514+1)-1</f>
        <v>4.1595244850594071E-2</v>
      </c>
      <c r="DT514" s="2" cm="1">
        <f t="array" ref="DT514">PRODUCT($DP$68:DP514+1)-1</f>
        <v>5.7128055855101723E-2</v>
      </c>
      <c r="DU514" s="72">
        <f>DS514-MAX($DS$68:DS514)</f>
        <v>-1.7161319791427765E-3</v>
      </c>
    </row>
    <row r="515" spans="81:125" x14ac:dyDescent="0.3">
      <c r="CC515" s="3">
        <v>45364</v>
      </c>
      <c r="CD515" s="2">
        <v>-2.50957874678437E-4</v>
      </c>
      <c r="CE515" s="2">
        <v>-3.8129986754564797E-5</v>
      </c>
      <c r="CF515" s="2" t="e">
        <f>NA()</f>
        <v>#N/A</v>
      </c>
      <c r="CG515" s="2">
        <v>-4.7180703472974E-4</v>
      </c>
      <c r="CH515" s="2">
        <v>-1.5882012918867483E-3</v>
      </c>
      <c r="CJ515" s="9">
        <f t="shared" si="372"/>
        <v>45364</v>
      </c>
      <c r="CK515" s="2">
        <f t="array" ref="CK515">PRODUCT(CD$2:CD515+1)-1</f>
        <v>0.33417056125883837</v>
      </c>
      <c r="CL515" s="2">
        <f t="array" ref="CL515">PRODUCT(CE$2:CE515+1)-1</f>
        <v>0.27101999525868292</v>
      </c>
      <c r="CM515" s="2"/>
      <c r="CN515" s="2">
        <f t="array" ref="CN515">PRODUCT(CG$2:CG515+1)-1</f>
        <v>0.15957640165100262</v>
      </c>
      <c r="CO515" s="2">
        <f t="array" ref="CO515">PRODUCT(CH$2:CH515+1)-1</f>
        <v>8.5928619418591312E-2</v>
      </c>
      <c r="CQ515" s="9">
        <f t="shared" si="373"/>
        <v>45364</v>
      </c>
      <c r="CR515" s="72">
        <f t="shared" si="374"/>
        <v>0.24824194184024706</v>
      </c>
      <c r="CS515" s="72">
        <f t="shared" si="375"/>
        <v>0.18509137584009161</v>
      </c>
      <c r="CT515" s="72"/>
      <c r="CU515" s="72">
        <f t="shared" si="376"/>
        <v>7.3647782232411307E-2</v>
      </c>
      <c r="CV515" s="72"/>
      <c r="CW515" s="3">
        <f t="shared" si="377"/>
        <v>45364</v>
      </c>
      <c r="CX515" s="75">
        <f t="shared" ref="CX515:CX578" si="382">(CG515+1)*CX514</f>
        <v>115.53947483991665</v>
      </c>
      <c r="CY515" s="75">
        <f t="shared" ref="CY515:CY578" si="383">(CH515+1)*CY514</f>
        <v>108.11508396933988</v>
      </c>
      <c r="CZ515" s="75">
        <f t="shared" ref="CZ515:CZ578" si="384">(CX515/$CX$2)/(CY515/$CY$2)*100</f>
        <v>106.86711844267931</v>
      </c>
      <c r="DA515" s="72">
        <f>(CZ515/MAX($CZ$2:CZ515))-1</f>
        <v>-1.7648188593106795E-3</v>
      </c>
      <c r="DC515" s="3">
        <f t="shared" si="378"/>
        <v>45364</v>
      </c>
      <c r="DD515" s="2">
        <f t="shared" si="379"/>
        <v>1.3372434172083114E-3</v>
      </c>
      <c r="DE515" s="2">
        <f t="shared" si="380"/>
        <v>1.5500713051321835E-3</v>
      </c>
      <c r="DF515" s="2" t="e">
        <f>NA()</f>
        <v>#N/A</v>
      </c>
      <c r="DG515" s="2">
        <f t="shared" si="381"/>
        <v>1.1163942571570083E-3</v>
      </c>
      <c r="DH515" s="69"/>
      <c r="DI515" s="3">
        <f t="shared" si="368"/>
        <v>45364</v>
      </c>
      <c r="DJ515" s="2">
        <f t="shared" si="369"/>
        <v>3.8245239890705808E-2</v>
      </c>
      <c r="DK515" s="2">
        <f t="shared" si="370"/>
        <v>3.6781613774180419E-2</v>
      </c>
      <c r="DL515" s="2" t="e">
        <f>NA()</f>
        <v>#N/A</v>
      </c>
      <c r="DM515" s="2">
        <f t="shared" si="371"/>
        <v>2.0506253085943296E-2</v>
      </c>
      <c r="DO515" s="2">
        <f t="shared" si="365"/>
        <v>2.1085627281650973E-2</v>
      </c>
      <c r="DP515" s="72">
        <f t="shared" si="366"/>
        <v>1.1163942571570083E-3</v>
      </c>
      <c r="DQ515" s="72">
        <v>1.0999999999999999E-2</v>
      </c>
      <c r="DR515" s="72">
        <f t="shared" si="367"/>
        <v>5.8240320122767341E-4</v>
      </c>
      <c r="DS515" s="2" cm="1">
        <f t="array" ref="DS515">PRODUCT($DR$68:DR515+1)-1</f>
        <v>4.2201873255578448E-2</v>
      </c>
      <c r="DT515" s="2" cm="1">
        <f t="array" ref="DT515">PRODUCT($DP$68:DP515+1)-1</f>
        <v>5.8308227545737834E-2</v>
      </c>
      <c r="DU515" s="72">
        <f>DS515-MAX($DS$68:DS515)</f>
        <v>-1.1095035741583992E-3</v>
      </c>
    </row>
    <row r="516" spans="81:125" x14ac:dyDescent="0.3">
      <c r="CC516" s="3">
        <v>45365</v>
      </c>
      <c r="CD516" s="2">
        <v>-2.0299547442398399E-3</v>
      </c>
      <c r="CE516" s="2">
        <v>-1.6390452106413999E-3</v>
      </c>
      <c r="CF516" s="2" t="e">
        <f>NA()</f>
        <v>#N/A</v>
      </c>
      <c r="CG516" s="2">
        <v>-3.3882068779466481E-3</v>
      </c>
      <c r="CH516" s="2">
        <v>-3.5524378042336435E-3</v>
      </c>
      <c r="CJ516" s="9">
        <f t="shared" si="372"/>
        <v>45365</v>
      </c>
      <c r="CK516" s="2">
        <f t="array" ref="CK516">PRODUCT(CD$2:CD516+1)-1</f>
        <v>0.33146225539838592</v>
      </c>
      <c r="CL516" s="2">
        <f t="array" ref="CL516">PRODUCT(CE$2:CE516+1)-1</f>
        <v>0.26893673602282475</v>
      </c>
      <c r="CM516" s="2"/>
      <c r="CN516" s="2">
        <f t="array" ref="CN516">PRODUCT(CG$2:CG516+1)-1</f>
        <v>0.1556475169114242</v>
      </c>
      <c r="CO516" s="2">
        <f t="array" ref="CO516">PRODUCT(CH$2:CH516+1)-1</f>
        <v>8.2070925538269446E-2</v>
      </c>
      <c r="CQ516" s="9">
        <f t="shared" si="373"/>
        <v>45365</v>
      </c>
      <c r="CR516" s="72">
        <f t="shared" si="374"/>
        <v>0.24939132986011647</v>
      </c>
      <c r="CS516" s="72">
        <f t="shared" si="375"/>
        <v>0.18686581048455531</v>
      </c>
      <c r="CT516" s="72"/>
      <c r="CU516" s="72">
        <f t="shared" si="376"/>
        <v>7.3576591373154754E-2</v>
      </c>
      <c r="CV516" s="72"/>
      <c r="CW516" s="3">
        <f t="shared" si="377"/>
        <v>45365</v>
      </c>
      <c r="CX516" s="75">
        <f t="shared" si="382"/>
        <v>115.1480031965897</v>
      </c>
      <c r="CY516" s="75">
        <f t="shared" si="383"/>
        <v>107.73101185783931</v>
      </c>
      <c r="CZ516" s="75">
        <f t="shared" si="384"/>
        <v>106.88473189923971</v>
      </c>
      <c r="DA516" s="72">
        <f>(CZ516/MAX($CZ$2:CZ516))-1</f>
        <v>-1.6002933040575318E-3</v>
      </c>
      <c r="DC516" s="3">
        <f t="shared" si="378"/>
        <v>45365</v>
      </c>
      <c r="DD516" s="2">
        <f t="shared" si="379"/>
        <v>1.5224830599938036E-3</v>
      </c>
      <c r="DE516" s="2">
        <f t="shared" si="380"/>
        <v>1.9133925935922436E-3</v>
      </c>
      <c r="DF516" s="2" t="e">
        <f>NA()</f>
        <v>#N/A</v>
      </c>
      <c r="DG516" s="2">
        <f t="shared" si="381"/>
        <v>1.6423092628699548E-4</v>
      </c>
      <c r="DH516" s="69"/>
      <c r="DI516" s="3">
        <f t="shared" si="368"/>
        <v>45365</v>
      </c>
      <c r="DJ516" s="2">
        <f t="shared" si="369"/>
        <v>3.7361542973211717E-2</v>
      </c>
      <c r="DK516" s="2">
        <f t="shared" si="370"/>
        <v>3.6891343650506732E-2</v>
      </c>
      <c r="DL516" s="2" t="e">
        <f>NA()</f>
        <v>#N/A</v>
      </c>
      <c r="DM516" s="2">
        <f t="shared" si="371"/>
        <v>2.0511383030034507E-2</v>
      </c>
      <c r="DO516" s="2">
        <f t="shared" ref="DO516:DO579" si="385">_xlfn.STDEV.P(DG450:DG516)*SQRT(252)</f>
        <v>2.0768209372865297E-2</v>
      </c>
      <c r="DP516" s="72">
        <f t="shared" ref="DP516:DP579" si="386">DG516</f>
        <v>1.6423092628699548E-4</v>
      </c>
      <c r="DQ516" s="72">
        <v>1.0999999999999999E-2</v>
      </c>
      <c r="DR516" s="72">
        <f t="shared" si="367"/>
        <v>8.6985842482755645E-5</v>
      </c>
      <c r="DS516" s="2" cm="1">
        <f t="array" ref="DS516">PRODUCT($DR$68:DR516+1)-1</f>
        <v>4.2292530063560818E-2</v>
      </c>
      <c r="DT516" s="2" cm="1">
        <f t="array" ref="DT516">PRODUCT($DP$68:DP516+1)-1</f>
        <v>5.8482034486244894E-2</v>
      </c>
      <c r="DU516" s="72">
        <f>DS516-MAX($DS$68:DS516)</f>
        <v>-1.0188467661760292E-3</v>
      </c>
    </row>
    <row r="517" spans="81:125" x14ac:dyDescent="0.3">
      <c r="CC517" s="3">
        <v>45366</v>
      </c>
      <c r="CD517" s="2">
        <v>-3.0797561116383499E-3</v>
      </c>
      <c r="CE517" s="2">
        <v>-7.0774125063639602E-3</v>
      </c>
      <c r="CF517" s="2" t="e">
        <f>NA()</f>
        <v>#N/A</v>
      </c>
      <c r="CG517" s="2">
        <v>-3.7235827104402071E-3</v>
      </c>
      <c r="CH517" s="2">
        <v>-2.8317745411058359E-3</v>
      </c>
      <c r="CJ517" s="9">
        <f t="shared" si="372"/>
        <v>45366</v>
      </c>
      <c r="CK517" s="2">
        <f t="array" ref="CK517">PRODUCT(CD$2:CD517+1)-1</f>
        <v>0.32736167637990699</v>
      </c>
      <c r="CL517" s="2">
        <f t="array" ref="CL517">PRODUCT(CE$2:CE517+1)-1</f>
        <v>0.25995594729751215</v>
      </c>
      <c r="CM517" s="2"/>
      <c r="CN517" s="2">
        <f t="array" ref="CN517">PRODUCT(CG$2:CG517+1)-1</f>
        <v>0.15134436779808969</v>
      </c>
      <c r="CO517" s="2">
        <f t="array" ref="CO517">PRODUCT(CH$2:CH517+1)-1</f>
        <v>7.9006744639659399E-2</v>
      </c>
      <c r="CQ517" s="9">
        <f t="shared" si="373"/>
        <v>45366</v>
      </c>
      <c r="CR517" s="72">
        <f t="shared" si="374"/>
        <v>0.24835493174024759</v>
      </c>
      <c r="CS517" s="72">
        <f t="shared" si="375"/>
        <v>0.18094920265785275</v>
      </c>
      <c r="CT517" s="72"/>
      <c r="CU517" s="72">
        <f t="shared" si="376"/>
        <v>7.2337623158430286E-2</v>
      </c>
      <c r="CV517" s="72"/>
      <c r="CW517" s="3">
        <f t="shared" si="377"/>
        <v>45366</v>
      </c>
      <c r="CX517" s="75">
        <f t="shared" si="382"/>
        <v>114.71924008274517</v>
      </c>
      <c r="CY517" s="75">
        <f t="shared" si="383"/>
        <v>107.42594192117271</v>
      </c>
      <c r="CZ517" s="75">
        <f t="shared" si="384"/>
        <v>106.78914052894611</v>
      </c>
      <c r="DA517" s="72">
        <f>(CZ517/MAX($CZ$2:CZ517))-1</f>
        <v>-2.4932028372336434E-3</v>
      </c>
      <c r="DC517" s="3">
        <f t="shared" si="378"/>
        <v>45366</v>
      </c>
      <c r="DD517" s="2">
        <f t="shared" si="379"/>
        <v>-2.4798157053251401E-4</v>
      </c>
      <c r="DE517" s="2">
        <f t="shared" si="380"/>
        <v>-4.2456379652581243E-3</v>
      </c>
      <c r="DF517" s="2" t="e">
        <f>NA()</f>
        <v>#N/A</v>
      </c>
      <c r="DG517" s="2">
        <f t="shared" si="381"/>
        <v>-8.9180816933437119E-4</v>
      </c>
      <c r="DH517" s="69"/>
      <c r="DI517" s="3">
        <f t="shared" si="368"/>
        <v>45366</v>
      </c>
      <c r="DJ517" s="2">
        <f t="shared" si="369"/>
        <v>3.7023796942190101E-2</v>
      </c>
      <c r="DK517" s="2">
        <f t="shared" si="370"/>
        <v>3.9255694226810078E-2</v>
      </c>
      <c r="DL517" s="2" t="e">
        <f>NA()</f>
        <v>#N/A</v>
      </c>
      <c r="DM517" s="2">
        <f t="shared" si="371"/>
        <v>2.0851911866247901E-2</v>
      </c>
      <c r="DO517" s="2">
        <f t="shared" si="385"/>
        <v>1.9162341206580665E-2</v>
      </c>
      <c r="DP517" s="72">
        <f t="shared" si="386"/>
        <v>-8.9180816933437119E-4</v>
      </c>
      <c r="DQ517" s="72">
        <v>1.0999999999999999E-2</v>
      </c>
      <c r="DR517" s="72">
        <f t="shared" ref="DR517:DR580" si="387">DQ517/DO517*DP517</f>
        <v>-5.1193587239273274E-4</v>
      </c>
      <c r="DS517" s="2" cm="1">
        <f t="array" ref="DS517">PRODUCT($DR$68:DR517+1)-1</f>
        <v>4.175894312789441E-2</v>
      </c>
      <c r="DT517" s="2" cm="1">
        <f t="array" ref="DT517">PRODUCT($DP$68:DP517+1)-1</f>
        <v>5.7538071560796489E-2</v>
      </c>
      <c r="DU517" s="72">
        <f>DS517-MAX($DS$68:DS517)</f>
        <v>-1.5524337018424372E-3</v>
      </c>
    </row>
    <row r="518" spans="81:125" x14ac:dyDescent="0.3">
      <c r="CC518" s="3">
        <v>45369</v>
      </c>
      <c r="CD518" s="2">
        <v>6.0696302267633194E-3</v>
      </c>
      <c r="CE518" s="2">
        <v>7.9051873524409507E-3</v>
      </c>
      <c r="CF518" s="2" t="e">
        <f>NA()</f>
        <v>#N/A</v>
      </c>
      <c r="CG518" s="2">
        <v>5.5921508266093345E-3</v>
      </c>
      <c r="CH518" s="2">
        <v>3.9825311700947275E-3</v>
      </c>
      <c r="CJ518" s="9">
        <f t="shared" si="372"/>
        <v>45369</v>
      </c>
      <c r="CK518" s="2">
        <f t="array" ref="CK518">PRODUCT(CD$2:CD518+1)-1</f>
        <v>0.33541827093270959</v>
      </c>
      <c r="CL518" s="2">
        <f t="array" ref="CL518">PRODUCT(CE$2:CE518+1)-1</f>
        <v>0.26991613511672119</v>
      </c>
      <c r="CM518" s="2"/>
      <c r="CN518" s="2">
        <f t="array" ref="CN518">PRODUCT(CG$2:CG518+1)-1</f>
        <v>0.15778285915618362</v>
      </c>
      <c r="CO518" s="2">
        <f t="array" ref="CO518">PRODUCT(CH$2:CH518+1)-1</f>
        <v>8.3303922632929295E-2</v>
      </c>
      <c r="CQ518" s="9">
        <f t="shared" si="373"/>
        <v>45369</v>
      </c>
      <c r="CR518" s="72">
        <f t="shared" si="374"/>
        <v>0.2521143482997803</v>
      </c>
      <c r="CS518" s="72">
        <f t="shared" si="375"/>
        <v>0.18661221248379189</v>
      </c>
      <c r="CT518" s="72"/>
      <c r="CU518" s="72">
        <f t="shared" si="376"/>
        <v>7.4478936523254324E-2</v>
      </c>
      <c r="CV518" s="72"/>
      <c r="CW518" s="3">
        <f t="shared" si="377"/>
        <v>45369</v>
      </c>
      <c r="CX518" s="75">
        <f t="shared" si="382"/>
        <v>115.36076737600187</v>
      </c>
      <c r="CY518" s="75">
        <f t="shared" si="383"/>
        <v>107.85376908335057</v>
      </c>
      <c r="CZ518" s="75">
        <f t="shared" si="384"/>
        <v>106.96034858721515</v>
      </c>
      <c r="DA518" s="72">
        <f>(CZ518/MAX($CZ$2:CZ518))-1</f>
        <v>-8.9396530234475691E-4</v>
      </c>
      <c r="DC518" s="3">
        <f t="shared" si="378"/>
        <v>45369</v>
      </c>
      <c r="DD518" s="2">
        <f t="shared" si="379"/>
        <v>2.0870990566685919E-3</v>
      </c>
      <c r="DE518" s="2">
        <f t="shared" si="380"/>
        <v>3.9226561823462232E-3</v>
      </c>
      <c r="DF518" s="2" t="e">
        <f>NA()</f>
        <v>#N/A</v>
      </c>
      <c r="DG518" s="2">
        <f t="shared" si="381"/>
        <v>1.6096196565146071E-3</v>
      </c>
      <c r="DH518" s="69"/>
      <c r="DI518" s="3">
        <f t="shared" si="368"/>
        <v>45369</v>
      </c>
      <c r="DJ518" s="2">
        <f t="shared" si="369"/>
        <v>3.7314454913850992E-2</v>
      </c>
      <c r="DK518" s="2">
        <f t="shared" si="370"/>
        <v>4.0667780437021475E-2</v>
      </c>
      <c r="DL518" s="2" t="e">
        <f>NA()</f>
        <v>#N/A</v>
      </c>
      <c r="DM518" s="2">
        <f t="shared" si="371"/>
        <v>2.1322630960557254E-2</v>
      </c>
      <c r="DO518" s="2">
        <f t="shared" si="385"/>
        <v>1.9233113856979719E-2</v>
      </c>
      <c r="DP518" s="72">
        <f t="shared" si="386"/>
        <v>1.6096196565146071E-3</v>
      </c>
      <c r="DQ518" s="72">
        <v>1.0999999999999999E-2</v>
      </c>
      <c r="DR518" s="72">
        <f t="shared" si="387"/>
        <v>9.2059020465036219E-4</v>
      </c>
      <c r="DS518" s="2" cm="1">
        <f t="array" ref="DS518">PRODUCT($DR$68:DR518+1)-1</f>
        <v>4.2717976206544828E-2</v>
      </c>
      <c r="DT518" s="2" cm="1">
        <f t="array" ref="DT518">PRODUCT($DP$68:DP518+1)-1</f>
        <v>5.9240305628293299E-2</v>
      </c>
      <c r="DU518" s="72">
        <f>DS518-MAX($DS$68:DS518)</f>
        <v>-5.9340062319201969E-4</v>
      </c>
    </row>
    <row r="519" spans="81:125" x14ac:dyDescent="0.3">
      <c r="CC519" s="3">
        <v>45370</v>
      </c>
      <c r="CD519" s="2">
        <v>4.0550091451156999E-3</v>
      </c>
      <c r="CE519" s="2">
        <v>1.4426501903097599E-3</v>
      </c>
      <c r="CF519" s="2" t="e">
        <f>NA()</f>
        <v>#N/A</v>
      </c>
      <c r="CG519" s="2">
        <v>3.808709485470642E-3</v>
      </c>
      <c r="CH519" s="2">
        <v>2.3890554215781901E-3</v>
      </c>
      <c r="CJ519" s="9">
        <f t="shared" si="372"/>
        <v>45370</v>
      </c>
      <c r="CK519" s="2">
        <f t="array" ref="CK519">PRODUCT(CD$2:CD519+1)-1</f>
        <v>0.3408334042338963</v>
      </c>
      <c r="CL519" s="2">
        <f t="array" ref="CL519">PRODUCT(CE$2:CE519+1)-1</f>
        <v>0.27174817987072486</v>
      </c>
      <c r="CM519" s="2"/>
      <c r="CN519" s="2">
        <f t="array" ref="CN519">PRODUCT(CG$2:CG519+1)-1</f>
        <v>0.16219251771396714</v>
      </c>
      <c r="CO519" s="2">
        <f t="array" ref="CO519">PRODUCT(CH$2:CH519+1)-1</f>
        <v>8.5891995742512384E-2</v>
      </c>
      <c r="CQ519" s="9">
        <f t="shared" si="373"/>
        <v>45370</v>
      </c>
      <c r="CR519" s="72">
        <f t="shared" si="374"/>
        <v>0.25494140849138391</v>
      </c>
      <c r="CS519" s="72">
        <f t="shared" si="375"/>
        <v>0.18585618412821248</v>
      </c>
      <c r="CT519" s="72"/>
      <c r="CU519" s="72">
        <f t="shared" si="376"/>
        <v>7.630052197145476E-2</v>
      </c>
      <c r="CV519" s="72"/>
      <c r="CW519" s="3">
        <f t="shared" si="377"/>
        <v>45370</v>
      </c>
      <c r="CX519" s="75">
        <f t="shared" si="382"/>
        <v>115.80014302495802</v>
      </c>
      <c r="CY519" s="75">
        <f t="shared" si="383"/>
        <v>108.11143771511679</v>
      </c>
      <c r="CZ519" s="75">
        <f t="shared" si="384"/>
        <v>107.11183337520831</v>
      </c>
      <c r="DA519" s="72">
        <f>(CZ519/MAX($CZ$2:CZ519))-1</f>
        <v>0</v>
      </c>
      <c r="DC519" s="3">
        <f t="shared" si="378"/>
        <v>45370</v>
      </c>
      <c r="DD519" s="2">
        <f t="shared" si="379"/>
        <v>1.6659537235375098E-3</v>
      </c>
      <c r="DE519" s="2">
        <f t="shared" si="380"/>
        <v>-9.4640523126843018E-4</v>
      </c>
      <c r="DF519" s="2" t="e">
        <f>NA()</f>
        <v>#N/A</v>
      </c>
      <c r="DG519" s="2">
        <f t="shared" si="381"/>
        <v>1.4196540638924519E-3</v>
      </c>
      <c r="DH519" s="69"/>
      <c r="DI519" s="3">
        <f t="shared" si="368"/>
        <v>45370</v>
      </c>
      <c r="DJ519" s="2">
        <f t="shared" si="369"/>
        <v>3.6527954837476423E-2</v>
      </c>
      <c r="DK519" s="2">
        <f t="shared" si="370"/>
        <v>4.0603352379275502E-2</v>
      </c>
      <c r="DL519" s="2" t="e">
        <f>NA()</f>
        <v>#N/A</v>
      </c>
      <c r="DM519" s="2">
        <f t="shared" si="371"/>
        <v>2.0877811277547051E-2</v>
      </c>
      <c r="DO519" s="2">
        <f t="shared" si="385"/>
        <v>1.9313037187635562E-2</v>
      </c>
      <c r="DP519" s="72">
        <f t="shared" si="386"/>
        <v>1.4196540638924519E-3</v>
      </c>
      <c r="DQ519" s="72">
        <v>1.0999999999999999E-2</v>
      </c>
      <c r="DR519" s="72">
        <f t="shared" si="387"/>
        <v>8.0858305977967284E-4</v>
      </c>
      <c r="DS519" s="2" cm="1">
        <f t="array" ref="DS519">PRODUCT($DR$68:DR519+1)-1</f>
        <v>4.3561100298233235E-2</v>
      </c>
      <c r="DT519" s="2" cm="1">
        <f t="array" ref="DT519">PRODUCT($DP$68:DP519+1)-1</f>
        <v>6.0744060432817104E-2</v>
      </c>
      <c r="DU519" s="72">
        <f>DS519-MAX($DS$68:DS519)</f>
        <v>0</v>
      </c>
    </row>
    <row r="520" spans="81:125" x14ac:dyDescent="0.3">
      <c r="CC520" s="3">
        <v>45371</v>
      </c>
      <c r="CD520" s="2">
        <v>8.5098296544439105E-3</v>
      </c>
      <c r="CE520" s="2">
        <v>6.5548236295527298E-3</v>
      </c>
      <c r="CF520" s="2" t="e">
        <f>NA()</f>
        <v>#N/A</v>
      </c>
      <c r="CG520" s="2">
        <v>7.0546567606567237E-3</v>
      </c>
      <c r="CH520" s="2">
        <v>6.2338392355254513E-3</v>
      </c>
      <c r="CJ520" s="9">
        <f t="shared" si="372"/>
        <v>45371</v>
      </c>
      <c r="CK520" s="2">
        <f t="array" ref="CK520">PRODUCT(CD$2:CD520+1)-1</f>
        <v>0.35224366809891494</v>
      </c>
      <c r="CL520" s="2">
        <f t="array" ref="CL520">PRODUCT(CE$2:CE520+1)-1</f>
        <v>0.28008426489098226</v>
      </c>
      <c r="CM520" s="2"/>
      <c r="CN520" s="2">
        <f t="array" ref="CN520">PRODUCT(CG$2:CG520+1)-1</f>
        <v>0.17039138701624257</v>
      </c>
      <c r="CO520" s="2">
        <f t="array" ref="CO520">PRODUCT(CH$2:CH520+1)-1</f>
        <v>9.2661271871115058E-2</v>
      </c>
      <c r="CQ520" s="9">
        <f t="shared" si="373"/>
        <v>45371</v>
      </c>
      <c r="CR520" s="72">
        <f t="shared" si="374"/>
        <v>0.25958239622779988</v>
      </c>
      <c r="CS520" s="72">
        <f t="shared" si="375"/>
        <v>0.1874229930198672</v>
      </c>
      <c r="CT520" s="72"/>
      <c r="CU520" s="72">
        <f t="shared" si="376"/>
        <v>7.773011514512751E-2</v>
      </c>
      <c r="CV520" s="72"/>
      <c r="CW520" s="3">
        <f t="shared" si="377"/>
        <v>45371</v>
      </c>
      <c r="CX520" s="75">
        <f t="shared" si="382"/>
        <v>116.61707328683404</v>
      </c>
      <c r="CY520" s="75">
        <f t="shared" si="383"/>
        <v>108.78538703735435</v>
      </c>
      <c r="CZ520" s="75">
        <f t="shared" si="384"/>
        <v>107.1992079660391</v>
      </c>
      <c r="DA520" s="72">
        <f>(CZ520/MAX($CZ$2:CZ520))-1</f>
        <v>0</v>
      </c>
      <c r="DC520" s="3">
        <f t="shared" si="378"/>
        <v>45371</v>
      </c>
      <c r="DD520" s="2">
        <f t="shared" si="379"/>
        <v>2.2759904189184593E-3</v>
      </c>
      <c r="DE520" s="2">
        <f t="shared" si="380"/>
        <v>3.2098439402727854E-4</v>
      </c>
      <c r="DF520" s="2" t="e">
        <f>NA()</f>
        <v>#N/A</v>
      </c>
      <c r="DG520" s="2">
        <f t="shared" si="381"/>
        <v>8.2081752513127239E-4</v>
      </c>
      <c r="DH520" s="69"/>
      <c r="DI520" s="3">
        <f t="shared" si="368"/>
        <v>45371</v>
      </c>
      <c r="DJ520" s="2">
        <f t="shared" si="369"/>
        <v>3.6374173939329471E-2</v>
      </c>
      <c r="DK520" s="2">
        <f t="shared" si="370"/>
        <v>4.0452023489936866E-2</v>
      </c>
      <c r="DL520" s="2" t="e">
        <f>NA()</f>
        <v>#N/A</v>
      </c>
      <c r="DM520" s="2">
        <f t="shared" si="371"/>
        <v>2.0875358471219491E-2</v>
      </c>
      <c r="DO520" s="2">
        <f t="shared" si="385"/>
        <v>1.9275029652974333E-2</v>
      </c>
      <c r="DP520" s="72">
        <f t="shared" si="386"/>
        <v>8.2081752513127239E-4</v>
      </c>
      <c r="DQ520" s="72">
        <v>1.0999999999999999E-2</v>
      </c>
      <c r="DR520" s="72">
        <f t="shared" si="387"/>
        <v>4.6842951419536361E-4</v>
      </c>
      <c r="DS520" s="2" cm="1">
        <f t="array" ref="DS520">PRODUCT($DR$68:DR520+1)-1</f>
        <v>4.4049935117479233E-2</v>
      </c>
      <c r="DT520" s="2" cm="1">
        <f t="array" ref="DT520">PRODUCT($DP$68:DP520+1)-1</f>
        <v>6.1614737747299086E-2</v>
      </c>
      <c r="DU520" s="72">
        <f>DS520-MAX($DS$68:DS520)</f>
        <v>0</v>
      </c>
    </row>
    <row r="521" spans="81:125" x14ac:dyDescent="0.3">
      <c r="CC521" s="3">
        <v>45372</v>
      </c>
      <c r="CD521" s="2">
        <v>1.04428976514219E-2</v>
      </c>
      <c r="CE521" s="2">
        <v>7.1817816464101502E-3</v>
      </c>
      <c r="CF521" s="2" t="e">
        <f>NA()</f>
        <v>#N/A</v>
      </c>
      <c r="CG521" s="2">
        <v>9.2335001007738324E-3</v>
      </c>
      <c r="CH521" s="2">
        <v>8.6308509628008068E-3</v>
      </c>
      <c r="CJ521" s="9">
        <f t="shared" si="372"/>
        <v>45372</v>
      </c>
      <c r="CK521" s="2">
        <f t="array" ref="CK521">PRODUCT(CD$2:CD521+1)-1</f>
        <v>0.36636501032465518</v>
      </c>
      <c r="CL521" s="2">
        <f t="array" ref="CL521">PRODUCT(CE$2:CE521+1)-1</f>
        <v>0.2892775505704348</v>
      </c>
      <c r="CM521" s="2"/>
      <c r="CN521" s="2">
        <f t="array" ref="CN521">PRODUCT(CG$2:CG521+1)-1</f>
        <v>0.18119819600620168</v>
      </c>
      <c r="CO521" s="2">
        <f t="array" ref="CO521">PRODUCT(CH$2:CH521+1)-1</f>
        <v>0.10209186846145912</v>
      </c>
      <c r="CQ521" s="9">
        <f t="shared" si="373"/>
        <v>45372</v>
      </c>
      <c r="CR521" s="72">
        <f t="shared" si="374"/>
        <v>0.26427314186319606</v>
      </c>
      <c r="CS521" s="72">
        <f t="shared" si="375"/>
        <v>0.18718568210897568</v>
      </c>
      <c r="CT521" s="72"/>
      <c r="CU521" s="72">
        <f t="shared" si="376"/>
        <v>7.9106327544742561E-2</v>
      </c>
      <c r="CV521" s="72"/>
      <c r="CW521" s="3">
        <f t="shared" si="377"/>
        <v>45372</v>
      </c>
      <c r="CX521" s="75">
        <f t="shared" si="382"/>
        <v>117.69385704477996</v>
      </c>
      <c r="CY521" s="75">
        <f t="shared" si="383"/>
        <v>109.72429749980436</v>
      </c>
      <c r="CZ521" s="75">
        <f t="shared" si="384"/>
        <v>107.26325866428064</v>
      </c>
      <c r="DA521" s="72">
        <f>(CZ521/MAX($CZ$2:CZ521))-1</f>
        <v>0</v>
      </c>
      <c r="DC521" s="3">
        <f t="shared" si="378"/>
        <v>45372</v>
      </c>
      <c r="DD521" s="2">
        <f t="shared" si="379"/>
        <v>1.8120466886210936E-3</v>
      </c>
      <c r="DE521" s="2">
        <f t="shared" si="380"/>
        <v>-1.4490693163906566E-3</v>
      </c>
      <c r="DF521" s="2" t="e">
        <f>NA()</f>
        <v>#N/A</v>
      </c>
      <c r="DG521" s="2">
        <f t="shared" si="381"/>
        <v>6.0264913797302561E-4</v>
      </c>
      <c r="DH521" s="69"/>
      <c r="DI521" s="3">
        <f t="shared" si="368"/>
        <v>45372</v>
      </c>
      <c r="DJ521" s="2">
        <f t="shared" si="369"/>
        <v>3.6503910111516956E-2</v>
      </c>
      <c r="DK521" s="2">
        <f t="shared" si="370"/>
        <v>4.0620390953008866E-2</v>
      </c>
      <c r="DL521" s="2" t="e">
        <f>NA()</f>
        <v>#N/A</v>
      </c>
      <c r="DM521" s="2">
        <f t="shared" si="371"/>
        <v>2.0881752982551027E-2</v>
      </c>
      <c r="DO521" s="2">
        <f t="shared" si="385"/>
        <v>1.9181249489871804E-2</v>
      </c>
      <c r="DP521" s="72">
        <f t="shared" si="386"/>
        <v>6.0264913797302561E-4</v>
      </c>
      <c r="DQ521" s="72">
        <v>1.0999999999999999E-2</v>
      </c>
      <c r="DR521" s="72">
        <f t="shared" si="387"/>
        <v>3.4560524960606132E-4</v>
      </c>
      <c r="DS521" s="2" cm="1">
        <f t="array" ref="DS521">PRODUCT($DR$68:DR521+1)-1</f>
        <v>4.4410764255906621E-2</v>
      </c>
      <c r="DT521" s="2" cm="1">
        <f t="array" ref="DT521">PRODUCT($DP$68:DP521+1)-1</f>
        <v>6.2254518953861915E-2</v>
      </c>
      <c r="DU521" s="72">
        <f>DS521-MAX($DS$68:DS521)</f>
        <v>0</v>
      </c>
    </row>
    <row r="522" spans="81:125" x14ac:dyDescent="0.3">
      <c r="CC522" s="3">
        <v>45373</v>
      </c>
      <c r="CD522" s="2">
        <v>-4.5126718371555404E-3</v>
      </c>
      <c r="CE522" s="2">
        <v>-2.3006365730460199E-3</v>
      </c>
      <c r="CF522" s="2" t="e">
        <f>NA()</f>
        <v>#N/A</v>
      </c>
      <c r="CG522" s="2">
        <v>-3.7413234619676442E-3</v>
      </c>
      <c r="CH522" s="2">
        <v>-3.4006446824771386E-3</v>
      </c>
      <c r="CJ522" s="9">
        <f t="shared" si="372"/>
        <v>45373</v>
      </c>
      <c r="CK522" s="2">
        <f t="array" ref="CK522">PRODUCT(CD$2:CD522+1)-1</f>
        <v>0.3601990534232884</v>
      </c>
      <c r="CL522" s="2">
        <f t="array" ref="CL522">PRODUCT(CE$2:CE522+1)-1</f>
        <v>0.28631139148478524</v>
      </c>
      <c r="CM522" s="2"/>
      <c r="CN522" s="2">
        <f t="array" ref="CN522">PRODUCT(CG$2:CG522+1)-1</f>
        <v>0.17677895148224976</v>
      </c>
      <c r="CO522" s="2">
        <f t="array" ref="CO522">PRODUCT(CH$2:CH522+1)-1</f>
        <v>9.8344045609374264E-2</v>
      </c>
      <c r="CQ522" s="9">
        <f t="shared" si="373"/>
        <v>45373</v>
      </c>
      <c r="CR522" s="72">
        <f t="shared" si="374"/>
        <v>0.26185500781391413</v>
      </c>
      <c r="CS522" s="72">
        <f t="shared" si="375"/>
        <v>0.18796734587541097</v>
      </c>
      <c r="CT522" s="72"/>
      <c r="CU522" s="72">
        <f t="shared" si="376"/>
        <v>7.8434905872875493E-2</v>
      </c>
      <c r="CV522" s="72"/>
      <c r="CW522" s="3">
        <f t="shared" si="377"/>
        <v>45373</v>
      </c>
      <c r="CX522" s="75">
        <f t="shared" si="382"/>
        <v>117.25352625608886</v>
      </c>
      <c r="CY522" s="75">
        <f t="shared" si="383"/>
        <v>109.35116415097312</v>
      </c>
      <c r="CZ522" s="75">
        <f t="shared" si="384"/>
        <v>107.22659165677059</v>
      </c>
      <c r="DA522" s="72">
        <f>(CZ522/MAX($CZ$2:CZ522))-1</f>
        <v>-3.4184126015424088E-4</v>
      </c>
      <c r="DC522" s="3">
        <f t="shared" si="378"/>
        <v>45373</v>
      </c>
      <c r="DD522" s="2">
        <f t="shared" si="379"/>
        <v>-1.1120271546784018E-3</v>
      </c>
      <c r="DE522" s="2">
        <f t="shared" si="380"/>
        <v>1.1000081094311187E-3</v>
      </c>
      <c r="DF522" s="2" t="e">
        <f>NA()</f>
        <v>#N/A</v>
      </c>
      <c r="DG522" s="2">
        <f t="shared" si="381"/>
        <v>-3.4067877949050564E-4</v>
      </c>
      <c r="DH522" s="69"/>
      <c r="DI522" s="3">
        <f t="shared" si="368"/>
        <v>45373</v>
      </c>
      <c r="DJ522" s="2">
        <f t="shared" si="369"/>
        <v>3.6968740584844305E-2</v>
      </c>
      <c r="DK522" s="2">
        <f t="shared" si="370"/>
        <v>4.0501505359805512E-2</v>
      </c>
      <c r="DL522" s="2" t="e">
        <f>NA()</f>
        <v>#N/A</v>
      </c>
      <c r="DM522" s="2">
        <f t="shared" si="371"/>
        <v>2.1018517586069298E-2</v>
      </c>
      <c r="DO522" s="2">
        <f t="shared" si="385"/>
        <v>1.8970446192768109E-2</v>
      </c>
      <c r="DP522" s="72">
        <f t="shared" si="386"/>
        <v>-3.4067877949050564E-4</v>
      </c>
      <c r="DQ522" s="72">
        <v>1.0999999999999999E-2</v>
      </c>
      <c r="DR522" s="72">
        <f t="shared" si="387"/>
        <v>-1.9754235279000271E-4</v>
      </c>
      <c r="DS522" s="2" cm="1">
        <f t="array" ref="DS522">PRODUCT($DR$68:DR522+1)-1</f>
        <v>4.4204448896256299E-2</v>
      </c>
      <c r="DT522" s="2" cm="1">
        <f t="array" ref="DT522">PRODUCT($DP$68:DP522+1)-1</f>
        <v>6.1892631380836338E-2</v>
      </c>
      <c r="DU522" s="72">
        <f>DS522-MAX($DS$68:DS522)</f>
        <v>-2.0631535965032199E-4</v>
      </c>
    </row>
    <row r="523" spans="81:125" x14ac:dyDescent="0.3">
      <c r="CC523" s="3">
        <v>45376</v>
      </c>
      <c r="CD523" s="2">
        <v>-1.96788542242887E-3</v>
      </c>
      <c r="CE523" s="2">
        <v>-3.59530481888459E-3</v>
      </c>
      <c r="CF523" s="2" t="e">
        <f>NA()</f>
        <v>#N/A</v>
      </c>
      <c r="CG523" s="2">
        <v>-2.6217070867024586E-3</v>
      </c>
      <c r="CH523" s="2">
        <v>-3.3566744470380216E-3</v>
      </c>
      <c r="CJ523" s="9">
        <f t="shared" si="372"/>
        <v>45376</v>
      </c>
      <c r="CK523" s="2">
        <f t="array" ref="CK523">PRODUCT(CD$2:CD523+1)-1</f>
        <v>0.35752233753445517</v>
      </c>
      <c r="CL523" s="2">
        <f t="array" ref="CL523">PRODUCT(CE$2:CE523+1)-1</f>
        <v>0.28168670994039391</v>
      </c>
      <c r="CM523" s="2"/>
      <c r="CN523" s="2">
        <f t="array" ref="CN523">PRODUCT(CG$2:CG523+1)-1</f>
        <v>0.1736937817656663</v>
      </c>
      <c r="CO523" s="2">
        <f t="array" ref="CO523">PRODUCT(CH$2:CH523+1)-1</f>
        <v>9.4657262217420879E-2</v>
      </c>
      <c r="CQ523" s="9">
        <f t="shared" si="373"/>
        <v>45376</v>
      </c>
      <c r="CR523" s="72">
        <f t="shared" si="374"/>
        <v>0.26286507531703429</v>
      </c>
      <c r="CS523" s="72">
        <f t="shared" si="375"/>
        <v>0.18702944772297303</v>
      </c>
      <c r="CT523" s="72"/>
      <c r="CU523" s="72">
        <f t="shared" si="376"/>
        <v>7.9036519548245421E-2</v>
      </c>
      <c r="CV523" s="72"/>
      <c r="CW523" s="3">
        <f t="shared" si="377"/>
        <v>45376</v>
      </c>
      <c r="CX523" s="75">
        <f t="shared" si="382"/>
        <v>116.94612185536242</v>
      </c>
      <c r="CY523" s="75">
        <f t="shared" si="383"/>
        <v>108.98410789251369</v>
      </c>
      <c r="CZ523" s="75">
        <f t="shared" si="384"/>
        <v>107.30566512569091</v>
      </c>
      <c r="DA523" s="72">
        <f>(CZ523/MAX($CZ$2:CZ523))-1</f>
        <v>0</v>
      </c>
      <c r="DC523" s="3">
        <f t="shared" si="378"/>
        <v>45376</v>
      </c>
      <c r="DD523" s="2">
        <f t="shared" si="379"/>
        <v>1.3887890246091516E-3</v>
      </c>
      <c r="DE523" s="2">
        <f t="shared" si="380"/>
        <v>-2.3863037184656839E-4</v>
      </c>
      <c r="DF523" s="2" t="e">
        <f>NA()</f>
        <v>#N/A</v>
      </c>
      <c r="DG523" s="2">
        <f t="shared" si="381"/>
        <v>7.3496736033556304E-4</v>
      </c>
      <c r="DH523" s="69"/>
      <c r="DI523" s="3">
        <f t="shared" si="368"/>
        <v>45376</v>
      </c>
      <c r="DJ523" s="2">
        <f t="shared" si="369"/>
        <v>3.3160568065909536E-2</v>
      </c>
      <c r="DK523" s="2">
        <f t="shared" si="370"/>
        <v>3.3316147194286286E-2</v>
      </c>
      <c r="DL523" s="2" t="e">
        <f>NA()</f>
        <v>#N/A</v>
      </c>
      <c r="DM523" s="2">
        <f t="shared" si="371"/>
        <v>1.8690812439506745E-2</v>
      </c>
      <c r="DO523" s="2">
        <f t="shared" si="385"/>
        <v>1.8606560341213604E-2</v>
      </c>
      <c r="DP523" s="72">
        <f t="shared" si="386"/>
        <v>7.3496736033556304E-4</v>
      </c>
      <c r="DQ523" s="72">
        <v>1.0999999999999999E-2</v>
      </c>
      <c r="DR523" s="72">
        <f t="shared" si="387"/>
        <v>4.345048636304735E-4</v>
      </c>
      <c r="DS523" s="2" cm="1">
        <f t="array" ref="DS523">PRODUCT($DR$68:DR523+1)-1</f>
        <v>4.4658160807926395E-2</v>
      </c>
      <c r="DT523" s="2" cm="1">
        <f t="array" ref="DT523">PRODUCT($DP$68:DP523+1)-1</f>
        <v>6.2673087805082073E-2</v>
      </c>
      <c r="DU523" s="72">
        <f>DS523-MAX($DS$68:DS523)</f>
        <v>0</v>
      </c>
    </row>
    <row r="524" spans="81:125" x14ac:dyDescent="0.3">
      <c r="CC524" s="3">
        <v>45377</v>
      </c>
      <c r="CD524" s="2">
        <v>1.5100011759807699E-3</v>
      </c>
      <c r="CE524" s="2">
        <v>-1.4552671718316402E-3</v>
      </c>
      <c r="CF524" s="2" t="e">
        <f>NA()</f>
        <v>#N/A</v>
      </c>
      <c r="CG524" s="2">
        <v>1.9539283383780898E-4</v>
      </c>
      <c r="CH524" s="2">
        <v>-3.4571976624875322E-4</v>
      </c>
      <c r="CJ524" s="9">
        <f t="shared" si="372"/>
        <v>45377</v>
      </c>
      <c r="CK524" s="2">
        <f t="array" ref="CK524">PRODUCT(CD$2:CD524+1)-1</f>
        <v>0.35957219786055239</v>
      </c>
      <c r="CL524" s="2">
        <f t="array" ref="CL524">PRODUCT(CE$2:CE524+1)-1</f>
        <v>0.27982151334684469</v>
      </c>
      <c r="CM524" s="2"/>
      <c r="CN524" s="2">
        <f t="array" ref="CN524">PRODUCT(CG$2:CG524+1)-1</f>
        <v>0.1739231131197434</v>
      </c>
      <c r="CO524" s="2">
        <f t="array" ref="CO524">PRODUCT(CH$2:CH524+1)-1</f>
        <v>9.4278817564604545E-2</v>
      </c>
      <c r="CQ524" s="9">
        <f t="shared" si="373"/>
        <v>45377</v>
      </c>
      <c r="CR524" s="72">
        <f t="shared" si="374"/>
        <v>0.26529338029594784</v>
      </c>
      <c r="CS524" s="72">
        <f t="shared" si="375"/>
        <v>0.18554269578224014</v>
      </c>
      <c r="CT524" s="72"/>
      <c r="CU524" s="72">
        <f t="shared" si="376"/>
        <v>7.9644295555138855E-2</v>
      </c>
      <c r="CV524" s="72"/>
      <c r="CW524" s="3">
        <f t="shared" si="377"/>
        <v>45377</v>
      </c>
      <c r="CX524" s="75">
        <f t="shared" si="382"/>
        <v>116.96897228951809</v>
      </c>
      <c r="CY524" s="75">
        <f t="shared" si="383"/>
        <v>108.94642993220826</v>
      </c>
      <c r="CZ524" s="75">
        <f t="shared" si="384"/>
        <v>107.3637496541207</v>
      </c>
      <c r="DA524" s="72">
        <f>(CZ524/MAX($CZ$2:CZ524))-1</f>
        <v>0</v>
      </c>
      <c r="DC524" s="3">
        <f t="shared" si="378"/>
        <v>45377</v>
      </c>
      <c r="DD524" s="2">
        <f t="shared" si="379"/>
        <v>1.8557209422295231E-3</v>
      </c>
      <c r="DE524" s="2">
        <f t="shared" si="380"/>
        <v>-1.1095474055828869E-3</v>
      </c>
      <c r="DF524" s="2" t="e">
        <f>NA()</f>
        <v>#N/A</v>
      </c>
      <c r="DG524" s="2">
        <f t="shared" si="381"/>
        <v>5.4111260008656221E-4</v>
      </c>
      <c r="DH524" s="69"/>
      <c r="DI524" s="3">
        <f t="shared" si="368"/>
        <v>45377</v>
      </c>
      <c r="DJ524" s="2">
        <f t="shared" si="369"/>
        <v>3.3408205146176165E-2</v>
      </c>
      <c r="DK524" s="2">
        <f t="shared" si="370"/>
        <v>3.3422046490793021E-2</v>
      </c>
      <c r="DL524" s="2" t="e">
        <f>NA()</f>
        <v>#N/A</v>
      </c>
      <c r="DM524" s="2">
        <f t="shared" si="371"/>
        <v>1.8698478291265714E-2</v>
      </c>
      <c r="DO524" s="2">
        <f t="shared" si="385"/>
        <v>1.857590011338546E-2</v>
      </c>
      <c r="DP524" s="72">
        <f t="shared" si="386"/>
        <v>5.4111260008656221E-4</v>
      </c>
      <c r="DQ524" s="72">
        <v>1.0999999999999999E-2</v>
      </c>
      <c r="DR524" s="72">
        <f t="shared" si="387"/>
        <v>3.2042800427544869E-4</v>
      </c>
      <c r="DS524" s="2" cm="1">
        <f t="array" ref="DS524">PRODUCT($DR$68:DR524+1)-1</f>
        <v>4.4992898537544068E-2</v>
      </c>
      <c r="DT524" s="2" cm="1">
        <f t="array" ref="DT524">PRODUCT($DP$68:DP524+1)-1</f>
        <v>6.3248113602666134E-2</v>
      </c>
      <c r="DU524" s="72">
        <f>DS524-MAX($DS$68:DS524)</f>
        <v>0</v>
      </c>
    </row>
    <row r="525" spans="81:125" x14ac:dyDescent="0.3">
      <c r="CC525" s="3">
        <v>45378</v>
      </c>
      <c r="CD525" s="2">
        <v>5.55788312933592E-3</v>
      </c>
      <c r="CE525" s="2">
        <v>4.7311568743146895E-3</v>
      </c>
      <c r="CF525" s="2" t="e">
        <f>NA()</f>
        <v>#N/A</v>
      </c>
      <c r="CG525" s="2">
        <v>7.0688459619992899E-3</v>
      </c>
      <c r="CH525" s="2">
        <v>8.5065319008892359E-3</v>
      </c>
      <c r="CJ525" s="9">
        <f t="shared" si="372"/>
        <v>45378</v>
      </c>
      <c r="CK525" s="2">
        <f t="array" ref="CK525">PRODUCT(CD$2:CD525+1)-1</f>
        <v>0.36712854124215566</v>
      </c>
      <c r="CL525" s="2">
        <f t="array" ref="CL525">PRODUCT(CE$2:CE525+1)-1</f>
        <v>0.28587654969761145</v>
      </c>
      <c r="CM525" s="2"/>
      <c r="CN525" s="2">
        <f t="array" ref="CN525">PRODUCT(CG$2:CG525+1)-1</f>
        <v>0.18222139477761745</v>
      </c>
      <c r="CO525" s="2">
        <f t="array" ref="CO525">PRODUCT(CH$2:CH525+1)-1</f>
        <v>0.10358733523468522</v>
      </c>
      <c r="CQ525" s="9">
        <f t="shared" si="373"/>
        <v>45378</v>
      </c>
      <c r="CR525" s="72">
        <f t="shared" si="374"/>
        <v>0.26354120600747044</v>
      </c>
      <c r="CS525" s="72">
        <f t="shared" si="375"/>
        <v>0.18228921446292623</v>
      </c>
      <c r="CT525" s="72"/>
      <c r="CU525" s="72">
        <f t="shared" si="376"/>
        <v>7.8634059542932233E-2</v>
      </c>
      <c r="CV525" s="72"/>
      <c r="CW525" s="3">
        <f t="shared" si="377"/>
        <v>45378</v>
      </c>
      <c r="CX525" s="75">
        <f t="shared" si="382"/>
        <v>117.79580793696604</v>
      </c>
      <c r="CY525" s="75">
        <f t="shared" si="383"/>
        <v>109.87318621391458</v>
      </c>
      <c r="CZ525" s="75">
        <f t="shared" si="384"/>
        <v>107.21069625452269</v>
      </c>
      <c r="DA525" s="72">
        <f>(CZ525/MAX($CZ$2:CZ525))-1</f>
        <v>-1.4255593726102411E-3</v>
      </c>
      <c r="DC525" s="3">
        <f t="shared" si="378"/>
        <v>45378</v>
      </c>
      <c r="DD525" s="2">
        <f t="shared" si="379"/>
        <v>-2.9486487715533159E-3</v>
      </c>
      <c r="DE525" s="2">
        <f t="shared" si="380"/>
        <v>-3.7753750265745465E-3</v>
      </c>
      <c r="DF525" s="2" t="e">
        <f>NA()</f>
        <v>#N/A</v>
      </c>
      <c r="DG525" s="2">
        <f t="shared" si="381"/>
        <v>-1.437685938889946E-3</v>
      </c>
      <c r="DH525" s="69"/>
      <c r="DI525" s="3">
        <f t="shared" si="368"/>
        <v>45378</v>
      </c>
      <c r="DJ525" s="2">
        <f t="shared" si="369"/>
        <v>3.4943797015671046E-2</v>
      </c>
      <c r="DK525" s="2">
        <f t="shared" si="370"/>
        <v>3.4485450955756954E-2</v>
      </c>
      <c r="DL525" s="2" t="e">
        <f>NA()</f>
        <v>#N/A</v>
      </c>
      <c r="DM525" s="2">
        <f t="shared" si="371"/>
        <v>1.9502037168693167E-2</v>
      </c>
      <c r="DO525" s="2">
        <f t="shared" si="385"/>
        <v>1.8170419458734439E-2</v>
      </c>
      <c r="DP525" s="72">
        <f t="shared" si="386"/>
        <v>-1.437685938889946E-3</v>
      </c>
      <c r="DQ525" s="72">
        <v>1.0999999999999999E-2</v>
      </c>
      <c r="DR525" s="72">
        <f t="shared" si="387"/>
        <v>-8.703456386191141E-4</v>
      </c>
      <c r="DS525" s="2" cm="1">
        <f t="array" ref="DS525">PRODUCT($DR$68:DR525+1)-1</f>
        <v>4.408339352591395E-2</v>
      </c>
      <c r="DT525" s="2" cm="1">
        <f t="array" ref="DT525">PRODUCT($DP$68:DP525+1)-1</f>
        <v>6.1719496740188395E-2</v>
      </c>
      <c r="DU525" s="72">
        <f>DS525-MAX($DS$68:DS525)</f>
        <v>-9.0950501163011843E-4</v>
      </c>
    </row>
    <row r="526" spans="81:125" x14ac:dyDescent="0.3">
      <c r="CC526" s="3">
        <v>45379</v>
      </c>
      <c r="CD526" s="2">
        <v>3.7972434824047304E-3</v>
      </c>
      <c r="CE526" s="2">
        <v>2.85690666121941E-5</v>
      </c>
      <c r="CF526" s="2" t="e">
        <f>NA()</f>
        <v>#N/A</v>
      </c>
      <c r="CG526" s="2">
        <v>1.9265743639903313E-3</v>
      </c>
      <c r="CH526" s="2">
        <v>1.7090802493375801E-3</v>
      </c>
      <c r="CJ526" s="9">
        <f t="shared" si="372"/>
        <v>45379</v>
      </c>
      <c r="CK526" s="2">
        <f t="array" ref="CK526">PRODUCT(CD$2:CD526+1)-1</f>
        <v>0.37231986118499694</v>
      </c>
      <c r="CL526" s="2">
        <f t="array" ref="CL526">PRODUCT(CE$2:CE526+1)-1</f>
        <v>0.28591328599041477</v>
      </c>
      <c r="CM526" s="2"/>
      <c r="CN526" s="2">
        <f t="array" ref="CN526">PRODUCT(CG$2:CG526+1)-1</f>
        <v>0.18449903220935671</v>
      </c>
      <c r="CO526" s="2">
        <f t="array" ref="CO526">PRODUCT(CH$2:CH526+1)-1</f>
        <v>0.10547345455275381</v>
      </c>
      <c r="CQ526" s="9">
        <f t="shared" si="373"/>
        <v>45379</v>
      </c>
      <c r="CR526" s="72">
        <f t="shared" si="374"/>
        <v>0.26684640663224313</v>
      </c>
      <c r="CS526" s="72">
        <f t="shared" si="375"/>
        <v>0.18043983143766096</v>
      </c>
      <c r="CT526" s="72"/>
      <c r="CU526" s="72">
        <f t="shared" si="376"/>
        <v>7.9025577656602897E-2</v>
      </c>
      <c r="CV526" s="72"/>
      <c r="CW526" s="3">
        <f t="shared" si="377"/>
        <v>45379</v>
      </c>
      <c r="CX526" s="75">
        <f t="shared" si="382"/>
        <v>118.02275032072292</v>
      </c>
      <c r="CY526" s="75">
        <f t="shared" si="383"/>
        <v>110.06096830640458</v>
      </c>
      <c r="CZ526" s="75">
        <f t="shared" si="384"/>
        <v>107.2339741661668</v>
      </c>
      <c r="DA526" s="72">
        <f>(CZ526/MAX($CZ$2:CZ526))-1</f>
        <v>-1.2087458604228551E-3</v>
      </c>
      <c r="DC526" s="3">
        <f t="shared" si="378"/>
        <v>45379</v>
      </c>
      <c r="DD526" s="2">
        <f t="shared" si="379"/>
        <v>2.0881632330671503E-3</v>
      </c>
      <c r="DE526" s="2">
        <f t="shared" si="380"/>
        <v>-1.680511182725386E-3</v>
      </c>
      <c r="DF526" s="2" t="e">
        <f>NA()</f>
        <v>#N/A</v>
      </c>
      <c r="DG526" s="2">
        <f t="shared" si="381"/>
        <v>2.174941146527512E-4</v>
      </c>
      <c r="DH526" s="69"/>
      <c r="DI526" s="3">
        <f t="shared" si="368"/>
        <v>45379</v>
      </c>
      <c r="DJ526" s="2">
        <f t="shared" si="369"/>
        <v>3.5094531074322442E-2</v>
      </c>
      <c r="DK526" s="2">
        <f t="shared" si="370"/>
        <v>3.4386278100536051E-2</v>
      </c>
      <c r="DL526" s="2" t="e">
        <f>NA()</f>
        <v>#N/A</v>
      </c>
      <c r="DM526" s="2">
        <f t="shared" si="371"/>
        <v>1.9500398412816995E-2</v>
      </c>
      <c r="DO526" s="2">
        <f t="shared" si="385"/>
        <v>1.8065440994027886E-2</v>
      </c>
      <c r="DP526" s="72">
        <f t="shared" si="386"/>
        <v>2.174941146527512E-4</v>
      </c>
      <c r="DQ526" s="72">
        <v>1.0999999999999999E-2</v>
      </c>
      <c r="DR526" s="72">
        <f t="shared" si="387"/>
        <v>1.3243160031195251E-4</v>
      </c>
      <c r="DS526" s="2" cm="1">
        <f t="array" ref="DS526">PRODUCT($DR$68:DR526+1)-1</f>
        <v>4.4221663160577629E-2</v>
      </c>
      <c r="DT526" s="2" cm="1">
        <f t="array" ref="DT526">PRODUCT($DP$68:DP526+1)-1</f>
        <v>6.1950414482141447E-2</v>
      </c>
      <c r="DU526" s="72">
        <f>DS526-MAX($DS$68:DS526)</f>
        <v>-7.7123537696643929E-4</v>
      </c>
    </row>
    <row r="527" spans="81:125" x14ac:dyDescent="0.3">
      <c r="CC527" s="3">
        <v>45380</v>
      </c>
      <c r="CD527" s="2">
        <v>2.0184522148643E-3</v>
      </c>
      <c r="CE527" s="2">
        <v>1.7057582451751598E-3</v>
      </c>
      <c r="CF527" s="2" t="e">
        <f>NA()</f>
        <v>#N/A</v>
      </c>
      <c r="CG527" s="2">
        <v>1.3157301203023896E-3</v>
      </c>
      <c r="CH527" s="2">
        <v>9.552311328047125E-4</v>
      </c>
      <c r="CJ527" s="9">
        <f t="shared" si="372"/>
        <v>45380</v>
      </c>
      <c r="CK527" s="2">
        <f t="array" ref="CK527">PRODUCT(CD$2:CD527+1)-1</f>
        <v>0.37508982324830797</v>
      </c>
      <c r="CL527" s="2">
        <f t="array" ref="CL527">PRODUCT(CE$2:CE527+1)-1</f>
        <v>0.28810674318057328</v>
      </c>
      <c r="CM527" s="2"/>
      <c r="CN527" s="2">
        <f t="array" ref="CN527">PRODUCT(CG$2:CG527+1)-1</f>
        <v>0.18605751326350362</v>
      </c>
      <c r="CO527" s="2">
        <f t="array" ref="CO527">PRODUCT(CH$2:CH527+1)-1</f>
        <v>0.10652943721303187</v>
      </c>
      <c r="CQ527" s="9">
        <f t="shared" si="373"/>
        <v>45380</v>
      </c>
      <c r="CR527" s="72">
        <f t="shared" si="374"/>
        <v>0.2685603860352761</v>
      </c>
      <c r="CS527" s="72">
        <f t="shared" si="375"/>
        <v>0.1815773059675414</v>
      </c>
      <c r="CT527" s="72"/>
      <c r="CU527" s="72">
        <f t="shared" si="376"/>
        <v>7.9528076050471741E-2</v>
      </c>
      <c r="CV527" s="72"/>
      <c r="CW527" s="3">
        <f t="shared" si="377"/>
        <v>45380</v>
      </c>
      <c r="CX527" s="75">
        <f t="shared" si="382"/>
        <v>118.17803640820082</v>
      </c>
      <c r="CY527" s="75">
        <f t="shared" si="383"/>
        <v>110.16610196983748</v>
      </c>
      <c r="CZ527" s="75">
        <f t="shared" si="384"/>
        <v>107.27259501344335</v>
      </c>
      <c r="DA527" s="72">
        <f>(CZ527/MAX($CZ$2:CZ527))-1</f>
        <v>-8.4902623996463422E-4</v>
      </c>
      <c r="DC527" s="3">
        <f t="shared" si="378"/>
        <v>45380</v>
      </c>
      <c r="DD527" s="2">
        <f t="shared" si="379"/>
        <v>1.0632210820595875E-3</v>
      </c>
      <c r="DE527" s="2">
        <f t="shared" si="380"/>
        <v>7.5052711237044733E-4</v>
      </c>
      <c r="DF527" s="2" t="e">
        <f>NA()</f>
        <v>#N/A</v>
      </c>
      <c r="DG527" s="2">
        <f t="shared" si="381"/>
        <v>3.6049898749767706E-4</v>
      </c>
      <c r="DH527" s="69"/>
      <c r="DI527" s="3">
        <f t="shared" si="368"/>
        <v>45380</v>
      </c>
      <c r="DJ527" s="2">
        <f t="shared" si="369"/>
        <v>3.5094376884646158E-2</v>
      </c>
      <c r="DK527" s="2">
        <f t="shared" si="370"/>
        <v>3.4313948039379198E-2</v>
      </c>
      <c r="DL527" s="2" t="e">
        <f>NA()</f>
        <v>#N/A</v>
      </c>
      <c r="DM527" s="2">
        <f t="shared" si="371"/>
        <v>1.9501666582508129E-2</v>
      </c>
      <c r="DO527" s="2">
        <f t="shared" si="385"/>
        <v>1.7912945009978514E-2</v>
      </c>
      <c r="DP527" s="72">
        <f t="shared" si="386"/>
        <v>3.6049898749767706E-4</v>
      </c>
      <c r="DQ527" s="72">
        <v>1.0999999999999999E-2</v>
      </c>
      <c r="DR527" s="72">
        <f t="shared" si="387"/>
        <v>2.2137559515006874E-4</v>
      </c>
      <c r="DS527" s="2" cm="1">
        <f t="array" ref="DS527">PRODUCT($DR$68:DR527+1)-1</f>
        <v>4.4452828352728346E-2</v>
      </c>
      <c r="DT527" s="2" cm="1">
        <f t="array" ref="DT527">PRODUCT($DP$68:DP527+1)-1</f>
        <v>6.2333246531335096E-2</v>
      </c>
      <c r="DU527" s="72">
        <f>DS527-MAX($DS$68:DS527)</f>
        <v>-5.4007018481572189E-4</v>
      </c>
    </row>
    <row r="528" spans="81:125" x14ac:dyDescent="0.3">
      <c r="CC528" s="3">
        <v>45382</v>
      </c>
      <c r="CD528" s="2">
        <v>5.4529654093471402E-5</v>
      </c>
      <c r="CE528" s="2">
        <v>6.9488125054029094E-7</v>
      </c>
      <c r="CF528" s="2" t="e">
        <f>NA()</f>
        <v>#N/A</v>
      </c>
      <c r="CG528" s="2">
        <v>3.1287593174600185E-5</v>
      </c>
      <c r="CH528" s="2">
        <v>0</v>
      </c>
      <c r="CJ528" s="9">
        <f t="shared" si="372"/>
        <v>45382</v>
      </c>
      <c r="CK528" s="2">
        <f t="array" ref="CK528">PRODUCT(CD$2:CD528+1)-1</f>
        <v>0.37516480642071715</v>
      </c>
      <c r="CL528" s="2">
        <f t="array" ref="CL528">PRODUCT(CE$2:CE528+1)-1</f>
        <v>0.28810763826179775</v>
      </c>
      <c r="CM528" s="2"/>
      <c r="CN528" s="2">
        <f t="array" ref="CN528">PRODUCT(CG$2:CG528+1)-1</f>
        <v>0.18609462214846006</v>
      </c>
      <c r="CO528" s="2">
        <f t="array" ref="CO528">PRODUCT(CH$2:CH528+1)-1</f>
        <v>0.10652943721303187</v>
      </c>
      <c r="CQ528" s="9">
        <f t="shared" si="373"/>
        <v>45382</v>
      </c>
      <c r="CR528" s="72">
        <f t="shared" si="374"/>
        <v>0.26863536920768527</v>
      </c>
      <c r="CS528" s="72">
        <f t="shared" si="375"/>
        <v>0.18157820104876587</v>
      </c>
      <c r="CT528" s="72"/>
      <c r="CU528" s="72">
        <f t="shared" si="376"/>
        <v>7.956518493542819E-2</v>
      </c>
      <c r="CV528" s="72"/>
      <c r="CW528" s="3">
        <f t="shared" si="377"/>
        <v>45382</v>
      </c>
      <c r="CX528" s="75">
        <f t="shared" si="382"/>
        <v>118.18173391452612</v>
      </c>
      <c r="CY528" s="75">
        <f t="shared" si="383"/>
        <v>110.16610196983748</v>
      </c>
      <c r="CZ528" s="75">
        <f t="shared" si="384"/>
        <v>107.27595131475489</v>
      </c>
      <c r="DA528" s="72">
        <f>(CZ528/MAX($CZ$2:CZ528))-1</f>
        <v>-8.1776521077792097E-4</v>
      </c>
      <c r="DC528" s="3">
        <f t="shared" si="378"/>
        <v>45382</v>
      </c>
      <c r="DD528" s="2">
        <f t="shared" si="379"/>
        <v>5.4529654093471402E-5</v>
      </c>
      <c r="DE528" s="2">
        <f t="shared" si="380"/>
        <v>6.9488125054029094E-7</v>
      </c>
      <c r="DF528" s="2" t="e">
        <f>NA()</f>
        <v>#N/A</v>
      </c>
      <c r="DG528" s="2">
        <f t="shared" si="381"/>
        <v>3.1287593174600185E-5</v>
      </c>
      <c r="DH528" s="69"/>
      <c r="DI528" s="3">
        <f t="shared" si="368"/>
        <v>45382</v>
      </c>
      <c r="DJ528" s="2">
        <f t="shared" si="369"/>
        <v>3.5075317269013077E-2</v>
      </c>
      <c r="DK528" s="2">
        <f t="shared" si="370"/>
        <v>3.4349013311262493E-2</v>
      </c>
      <c r="DL528" s="2" t="e">
        <f>NA()</f>
        <v>#N/A</v>
      </c>
      <c r="DM528" s="2">
        <f t="shared" si="371"/>
        <v>1.9489672173649383E-2</v>
      </c>
      <c r="DO528" s="2">
        <f t="shared" si="385"/>
        <v>1.7934377780424067E-2</v>
      </c>
      <c r="DP528" s="72">
        <f t="shared" si="386"/>
        <v>3.1287593174600185E-5</v>
      </c>
      <c r="DQ528" s="72">
        <v>1.0999999999999999E-2</v>
      </c>
      <c r="DR528" s="72">
        <f t="shared" si="387"/>
        <v>1.9190156978641726E-5</v>
      </c>
      <c r="DS528" s="2" cm="1">
        <f t="array" ref="DS528">PRODUCT($DR$68:DR528+1)-1</f>
        <v>4.447287156646107E-2</v>
      </c>
      <c r="DT528" s="2" cm="1">
        <f t="array" ref="DT528">PRODUCT($DP$68:DP528+1)-1</f>
        <v>6.2366484381768394E-2</v>
      </c>
      <c r="DU528" s="72">
        <f>DS528-MAX($DS$68:DS528)</f>
        <v>-5.2002697108299856E-4</v>
      </c>
    </row>
    <row r="529" spans="81:125" x14ac:dyDescent="0.3">
      <c r="CC529" s="3">
        <v>45383</v>
      </c>
      <c r="CD529" s="2">
        <v>-4.1945624856064602E-3</v>
      </c>
      <c r="CE529" s="2">
        <v>-2.05012934179627E-3</v>
      </c>
      <c r="CF529" s="2" t="e">
        <f>NA()</f>
        <v>#N/A</v>
      </c>
      <c r="CG529" s="2">
        <v>-4.0647321157784612E-3</v>
      </c>
      <c r="CH529" s="2">
        <v>-3.5745610405943928E-3</v>
      </c>
      <c r="CJ529" s="9">
        <f t="shared" si="372"/>
        <v>45383</v>
      </c>
      <c r="CK529" s="2">
        <f t="array" ref="CK529">PRODUCT(CD$2:CD529+1)-1</f>
        <v>0.36939659171217865</v>
      </c>
      <c r="CL529" s="2">
        <f t="array" ref="CL529">PRODUCT(CE$2:CE529+1)-1</f>
        <v>0.28546685099720537</v>
      </c>
      <c r="CM529" s="2"/>
      <c r="CN529" s="2">
        <f t="array" ref="CN529">PRODUCT(CG$2:CG529+1)-1</f>
        <v>0.18127346524546106</v>
      </c>
      <c r="CO529" s="2">
        <f t="array" ref="CO529">PRODUCT(CH$2:CH529+1)-1</f>
        <v>0.10257408019649938</v>
      </c>
      <c r="CQ529" s="9">
        <f t="shared" si="373"/>
        <v>45383</v>
      </c>
      <c r="CR529" s="72">
        <f t="shared" si="374"/>
        <v>0.26682251151567926</v>
      </c>
      <c r="CS529" s="72">
        <f t="shared" si="375"/>
        <v>0.18289277080070598</v>
      </c>
      <c r="CT529" s="72"/>
      <c r="CU529" s="72">
        <f t="shared" si="376"/>
        <v>7.8699385048961679E-2</v>
      </c>
      <c r="CV529" s="72"/>
      <c r="CW529" s="3">
        <f t="shared" si="377"/>
        <v>45383</v>
      </c>
      <c r="CX529" s="75">
        <f t="shared" si="382"/>
        <v>117.70135682518536</v>
      </c>
      <c r="CY529" s="75">
        <f t="shared" si="383"/>
        <v>109.77230651374195</v>
      </c>
      <c r="CZ529" s="75">
        <f t="shared" si="384"/>
        <v>107.22317910888646</v>
      </c>
      <c r="DA529" s="72">
        <f>(CZ529/MAX($CZ$2:CZ529))-1</f>
        <v>-1.3092924351757462E-3</v>
      </c>
      <c r="DC529" s="3">
        <f t="shared" si="378"/>
        <v>45383</v>
      </c>
      <c r="DD529" s="2">
        <f t="shared" si="379"/>
        <v>-6.2000144501206736E-4</v>
      </c>
      <c r="DE529" s="2">
        <f t="shared" si="380"/>
        <v>1.5244316987981228E-3</v>
      </c>
      <c r="DF529" s="2" t="e">
        <f>NA()</f>
        <v>#N/A</v>
      </c>
      <c r="DG529" s="2">
        <f t="shared" si="381"/>
        <v>-4.9017107518406836E-4</v>
      </c>
      <c r="DH529" s="69"/>
      <c r="DI529" s="3">
        <f t="shared" si="368"/>
        <v>45383</v>
      </c>
      <c r="DJ529" s="2">
        <f t="shared" si="369"/>
        <v>3.4519348824387786E-2</v>
      </c>
      <c r="DK529" s="2">
        <f t="shared" si="370"/>
        <v>3.4937479269386881E-2</v>
      </c>
      <c r="DL529" s="2" t="e">
        <f>NA()</f>
        <v>#N/A</v>
      </c>
      <c r="DM529" s="2">
        <f t="shared" si="371"/>
        <v>1.8892313048348014E-2</v>
      </c>
      <c r="DO529" s="2">
        <f t="shared" si="385"/>
        <v>1.8016400532160335E-2</v>
      </c>
      <c r="DP529" s="72">
        <f t="shared" si="386"/>
        <v>-4.9017107518406836E-4</v>
      </c>
      <c r="DQ529" s="72">
        <v>1.0999999999999999E-2</v>
      </c>
      <c r="DR529" s="72">
        <f>DQ529/DO529*DP529</f>
        <v>-2.9927630757319842E-4</v>
      </c>
      <c r="DS529" s="2" cm="1">
        <f t="array" ref="DS529">PRODUCT($DR$68:DR529+1)-1</f>
        <v>4.4160285582098169E-2</v>
      </c>
      <c r="DT529" s="2" cm="1">
        <f t="array" ref="DT529">PRODUCT($DP$68:DP529+1)-1</f>
        <v>6.1845743059879332E-2</v>
      </c>
      <c r="DU529" s="72">
        <f>DS529-MAX($DS$68:DS529)</f>
        <v>-8.3261295544589942E-4</v>
      </c>
    </row>
    <row r="530" spans="81:125" x14ac:dyDescent="0.3">
      <c r="CC530" s="3">
        <v>45384</v>
      </c>
      <c r="CD530" s="2">
        <v>-3.9416098792398602E-3</v>
      </c>
      <c r="CE530" s="2">
        <v>-5.4934766562835299E-3</v>
      </c>
      <c r="CF530" s="2" t="e">
        <f>NA()</f>
        <v>#N/A</v>
      </c>
      <c r="CG530" s="2">
        <v>-6.1590544450658823E-3</v>
      </c>
      <c r="CH530" s="2">
        <v>-6.7318817713263313E-3</v>
      </c>
      <c r="CJ530" s="9">
        <f t="shared" si="372"/>
        <v>45384</v>
      </c>
      <c r="CK530" s="2">
        <f t="array" ref="CK530">PRODUCT(CD$2:CD530+1)-1</f>
        <v>0.36399896457768843</v>
      </c>
      <c r="CL530" s="2">
        <f t="array" ref="CL530">PRODUCT(CE$2:CE530+1)-1</f>
        <v>0.27840516885882582</v>
      </c>
      <c r="CM530" s="2"/>
      <c r="CN530" s="2">
        <f t="array" ref="CN530">PRODUCT(CG$2:CG530+1)-1</f>
        <v>0.17399793765850258</v>
      </c>
      <c r="CO530" s="2">
        <f t="array" ref="CO530">PRODUCT(CH$2:CH530+1)-1</f>
        <v>9.5151681844487745E-2</v>
      </c>
      <c r="CQ530" s="9">
        <f t="shared" si="373"/>
        <v>45384</v>
      </c>
      <c r="CR530" s="72">
        <f t="shared" si="374"/>
        <v>0.26884728273320069</v>
      </c>
      <c r="CS530" s="72">
        <f t="shared" si="375"/>
        <v>0.18325348701433808</v>
      </c>
      <c r="CT530" s="72"/>
      <c r="CU530" s="72">
        <f t="shared" si="376"/>
        <v>7.8846255814014832E-2</v>
      </c>
      <c r="CV530" s="72"/>
      <c r="CW530" s="3">
        <f t="shared" si="377"/>
        <v>45384</v>
      </c>
      <c r="CX530" s="75">
        <f t="shared" si="382"/>
        <v>116.97642776024091</v>
      </c>
      <c r="CY530" s="75">
        <f t="shared" si="383"/>
        <v>109.03333232452565</v>
      </c>
      <c r="CZ530" s="75">
        <f t="shared" si="384"/>
        <v>107.28501575286491</v>
      </c>
      <c r="DA530" s="72">
        <f>(CZ530/MAX($CZ$2:CZ530))-1</f>
        <v>-7.3333784922224865E-4</v>
      </c>
      <c r="DC530" s="3">
        <f t="shared" si="378"/>
        <v>45384</v>
      </c>
      <c r="DD530" s="2">
        <f t="shared" si="379"/>
        <v>2.7902718920864711E-3</v>
      </c>
      <c r="DE530" s="2">
        <f t="shared" si="380"/>
        <v>1.2384051150428014E-3</v>
      </c>
      <c r="DF530" s="2" t="e">
        <f>NA()</f>
        <v>#N/A</v>
      </c>
      <c r="DG530" s="2">
        <f t="shared" si="381"/>
        <v>5.7282732626044892E-4</v>
      </c>
      <c r="DH530" s="69"/>
      <c r="DI530" s="3">
        <f t="shared" si="368"/>
        <v>45384</v>
      </c>
      <c r="DJ530" s="2">
        <f t="shared" si="369"/>
        <v>3.4608364641192324E-2</v>
      </c>
      <c r="DK530" s="2">
        <f t="shared" si="370"/>
        <v>3.5357426374541326E-2</v>
      </c>
      <c r="DL530" s="2" t="e">
        <f>NA()</f>
        <v>#N/A</v>
      </c>
      <c r="DM530" s="2">
        <f t="shared" si="371"/>
        <v>1.8641751957131497E-2</v>
      </c>
      <c r="DO530" s="2">
        <f t="shared" si="385"/>
        <v>1.7997149107114835E-2</v>
      </c>
      <c r="DP530" s="72">
        <f t="shared" si="386"/>
        <v>5.7282732626044892E-4</v>
      </c>
      <c r="DQ530" s="72">
        <v>1.0999999999999999E-2</v>
      </c>
      <c r="DR530" s="72">
        <f t="shared" si="387"/>
        <v>3.5011659632102037E-4</v>
      </c>
      <c r="DS530" s="2" cm="1">
        <f t="array" ref="DS530">PRODUCT($DR$68:DR530+1)-1</f>
        <v>4.4525863427299806E-2</v>
      </c>
      <c r="DT530" s="2" cm="1">
        <f t="array" ref="DT530">PRODUCT($DP$68:DP530+1)-1</f>
        <v>6.2453997317777343E-2</v>
      </c>
      <c r="DU530" s="72">
        <f>DS530-MAX($DS$68:DS530)</f>
        <v>-4.670351102442627E-4</v>
      </c>
    </row>
    <row r="531" spans="81:125" x14ac:dyDescent="0.3">
      <c r="CC531" s="3">
        <v>45385</v>
      </c>
      <c r="CD531" s="2">
        <v>1.2626381425313599E-3</v>
      </c>
      <c r="CE531" s="2">
        <v>-2.1585218351987102E-3</v>
      </c>
      <c r="CF531" s="2" t="e">
        <f>NA()</f>
        <v>#N/A</v>
      </c>
      <c r="CG531" s="2">
        <v>5.3638489369316742E-4</v>
      </c>
      <c r="CH531" s="2">
        <v>-3.734317260906117E-4</v>
      </c>
      <c r="CJ531" s="9">
        <f t="shared" si="372"/>
        <v>45385</v>
      </c>
      <c r="CK531" s="2">
        <f t="array" ref="CK531">PRODUCT(CD$2:CD531+1)-1</f>
        <v>0.3657212016967375</v>
      </c>
      <c r="CL531" s="2">
        <f t="array" ref="CL531">PRODUCT(CE$2:CE531+1)-1</f>
        <v>0.27564570338761318</v>
      </c>
      <c r="CM531" s="2"/>
      <c r="CN531" s="2">
        <f t="array" ref="CN531">PRODUCT(CG$2:CG531+1)-1</f>
        <v>0.17462765241748968</v>
      </c>
      <c r="CO531" s="2">
        <f t="array" ref="CO531">PRODUCT(CH$2:CH531+1)-1</f>
        <v>9.4742717461605563E-2</v>
      </c>
      <c r="CQ531" s="9">
        <f t="shared" si="373"/>
        <v>45385</v>
      </c>
      <c r="CR531" s="72">
        <f t="shared" si="374"/>
        <v>0.27097848423513193</v>
      </c>
      <c r="CS531" s="72">
        <f t="shared" si="375"/>
        <v>0.18090298592600762</v>
      </c>
      <c r="CT531" s="72"/>
      <c r="CU531" s="72">
        <f t="shared" si="376"/>
        <v>7.9884934955884113E-2</v>
      </c>
      <c r="CV531" s="72"/>
      <c r="CW531" s="3">
        <f t="shared" si="377"/>
        <v>45385</v>
      </c>
      <c r="CX531" s="75">
        <f t="shared" si="382"/>
        <v>117.0391721490097</v>
      </c>
      <c r="CY531" s="75">
        <f t="shared" si="383"/>
        <v>108.99261581903428</v>
      </c>
      <c r="CZ531" s="75">
        <f t="shared" si="384"/>
        <v>107.38266190742272</v>
      </c>
      <c r="DA531" s="72">
        <f>(CZ531/MAX($CZ$2:CZ531))-1</f>
        <v>0</v>
      </c>
      <c r="DC531" s="3">
        <f t="shared" si="378"/>
        <v>45385</v>
      </c>
      <c r="DD531" s="2">
        <f t="shared" si="379"/>
        <v>1.6360698686219716E-3</v>
      </c>
      <c r="DE531" s="2">
        <f t="shared" si="380"/>
        <v>-1.7850901091080985E-3</v>
      </c>
      <c r="DF531" s="2" t="e">
        <f>NA()</f>
        <v>#N/A</v>
      </c>
      <c r="DG531" s="2">
        <f t="shared" si="381"/>
        <v>9.0981661978377913E-4</v>
      </c>
      <c r="DH531" s="69"/>
      <c r="DI531" s="3">
        <f t="shared" si="368"/>
        <v>45385</v>
      </c>
      <c r="DJ531" s="2">
        <f t="shared" si="369"/>
        <v>3.393657097880072E-2</v>
      </c>
      <c r="DK531" s="2">
        <f t="shared" si="370"/>
        <v>3.5318830727792627E-2</v>
      </c>
      <c r="DL531" s="2" t="e">
        <f>NA()</f>
        <v>#N/A</v>
      </c>
      <c r="DM531" s="2">
        <f t="shared" si="371"/>
        <v>1.8754548651777392E-2</v>
      </c>
      <c r="DO531" s="2">
        <f t="shared" si="385"/>
        <v>1.801431577095202E-2</v>
      </c>
      <c r="DP531" s="72">
        <f t="shared" si="386"/>
        <v>9.0981661978377913E-4</v>
      </c>
      <c r="DQ531" s="72">
        <v>1.0999999999999999E-2</v>
      </c>
      <c r="DR531" s="72">
        <f t="shared" si="387"/>
        <v>5.5555719933362017E-4</v>
      </c>
      <c r="DS531" s="2" cm="1">
        <f t="array" ref="DS531">PRODUCT($DR$68:DR531+1)-1</f>
        <v>4.5106157290617066E-2</v>
      </c>
      <c r="DT531" s="2" cm="1">
        <f t="array" ref="DT531">PRODUCT($DP$68:DP531+1)-1</f>
        <v>6.3420635622292831E-2</v>
      </c>
      <c r="DU531" s="72">
        <f>DS531-MAX($DS$68:DS531)</f>
        <v>0</v>
      </c>
    </row>
    <row r="532" spans="81:125" x14ac:dyDescent="0.3">
      <c r="CC532" s="3">
        <v>45386</v>
      </c>
      <c r="CD532" s="2">
        <v>-3.0398693942942402E-3</v>
      </c>
      <c r="CE532" s="2">
        <v>-3.91594396765937E-3</v>
      </c>
      <c r="CF532" s="2" t="e">
        <f>NA()</f>
        <v>#N/A</v>
      </c>
      <c r="CG532" s="2">
        <v>-3.5039740954230796E-3</v>
      </c>
      <c r="CH532" s="2">
        <v>-3.657652634513453E-3</v>
      </c>
      <c r="CJ532" s="9">
        <f t="shared" si="372"/>
        <v>45386</v>
      </c>
      <c r="CK532" s="2">
        <f t="array" ref="CK532">PRODUCT(CD$2:CD532+1)-1</f>
        <v>0.36156958761456082</v>
      </c>
      <c r="CL532" s="2">
        <f t="array" ref="CL532">PRODUCT(CE$2:CE532+1)-1</f>
        <v>0.27065034629056184</v>
      </c>
      <c r="CM532" s="2"/>
      <c r="CN532" s="2">
        <f t="array" ref="CN532">PRODUCT(CG$2:CG532+1)-1</f>
        <v>0.17051178755165108</v>
      </c>
      <c r="CO532" s="2">
        <f t="array" ref="CO532">PRODUCT(CH$2:CH532+1)-1</f>
        <v>9.0738528876967761E-2</v>
      </c>
      <c r="CQ532" s="9">
        <f t="shared" si="373"/>
        <v>45386</v>
      </c>
      <c r="CR532" s="72">
        <f t="shared" si="374"/>
        <v>0.27083105873759306</v>
      </c>
      <c r="CS532" s="72">
        <f t="shared" si="375"/>
        <v>0.17991181741359408</v>
      </c>
      <c r="CT532" s="72"/>
      <c r="CU532" s="72">
        <f t="shared" si="376"/>
        <v>7.9773258674683323E-2</v>
      </c>
      <c r="CV532" s="72"/>
      <c r="CW532" s="3">
        <f t="shared" si="377"/>
        <v>45386</v>
      </c>
      <c r="CX532" s="75">
        <f t="shared" si="382"/>
        <v>116.6290699216498</v>
      </c>
      <c r="CY532" s="75">
        <f t="shared" si="383"/>
        <v>108.59395869064129</v>
      </c>
      <c r="CZ532" s="75">
        <f t="shared" si="384"/>
        <v>107.39922489970061</v>
      </c>
      <c r="DA532" s="72">
        <f>(CZ532/MAX($CZ$2:CZ532))-1</f>
        <v>0</v>
      </c>
      <c r="DC532" s="3">
        <f t="shared" si="378"/>
        <v>45386</v>
      </c>
      <c r="DD532" s="2">
        <f t="shared" si="379"/>
        <v>6.177832402192128E-4</v>
      </c>
      <c r="DE532" s="2">
        <f t="shared" si="380"/>
        <v>-2.5829133314591701E-4</v>
      </c>
      <c r="DF532" s="2" t="e">
        <f>NA()</f>
        <v>#N/A</v>
      </c>
      <c r="DG532" s="2">
        <f t="shared" si="381"/>
        <v>1.5367853909037344E-4</v>
      </c>
      <c r="DH532" s="69"/>
      <c r="DI532" s="3">
        <f t="shared" si="368"/>
        <v>45386</v>
      </c>
      <c r="DJ532" s="2">
        <f t="shared" si="369"/>
        <v>3.3624837398226859E-2</v>
      </c>
      <c r="DK532" s="2">
        <f t="shared" si="370"/>
        <v>3.5173517229666218E-2</v>
      </c>
      <c r="DL532" s="2" t="e">
        <f>NA()</f>
        <v>#N/A</v>
      </c>
      <c r="DM532" s="2">
        <f t="shared" si="371"/>
        <v>1.873186380488322E-2</v>
      </c>
      <c r="DO532" s="2">
        <f t="shared" si="385"/>
        <v>1.7895747648669826E-2</v>
      </c>
      <c r="DP532" s="72">
        <f t="shared" si="386"/>
        <v>1.5367853909037344E-4</v>
      </c>
      <c r="DQ532" s="72">
        <v>1.0999999999999999E-2</v>
      </c>
      <c r="DR532" s="72">
        <f t="shared" si="387"/>
        <v>9.4461766179395037E-5</v>
      </c>
      <c r="DS532" s="2" cm="1">
        <f t="array" ref="DS532">PRODUCT($DR$68:DR532+1)-1</f>
        <v>4.5204879864079617E-2</v>
      </c>
      <c r="DT532" s="2" cm="1">
        <f t="array" ref="DT532">PRODUCT($DP$68:DP532+1)-1</f>
        <v>6.358406055201371E-2</v>
      </c>
      <c r="DU532" s="72">
        <f>DS532-MAX($DS$68:DS532)</f>
        <v>0</v>
      </c>
    </row>
    <row r="533" spans="81:125" x14ac:dyDescent="0.3">
      <c r="CC533" s="3">
        <v>45387</v>
      </c>
      <c r="CD533" s="2">
        <v>1.6619348037805198E-4</v>
      </c>
      <c r="CE533" s="2">
        <v>-1.27813700942647E-3</v>
      </c>
      <c r="CF533" s="2" t="e">
        <f>NA()</f>
        <v>#N/A</v>
      </c>
      <c r="CG533" s="2">
        <v>8.2350679262423046E-4</v>
      </c>
      <c r="CH533" s="2">
        <v>1.9866363727936154E-3</v>
      </c>
      <c r="CJ533" s="9">
        <f t="shared" si="372"/>
        <v>45387</v>
      </c>
      <c r="CK533" s="2">
        <f t="array" ref="CK533">PRODUCT(CD$2:CD533+1)-1</f>
        <v>0.36179587160310334</v>
      </c>
      <c r="CL533" s="2">
        <f t="array" ref="CL533">PRODUCT(CE$2:CE533+1)-1</f>
        <v>0.26902628105692727</v>
      </c>
      <c r="CM533" s="2"/>
      <c r="CN533" s="2">
        <f t="array" ref="CN533">PRODUCT(CG$2:CG533+1)-1</f>
        <v>0.17147571195954669</v>
      </c>
      <c r="CO533" s="2">
        <f t="array" ref="CO533">PRODUCT(CH$2:CH533+1)-1</f>
        <v>9.2905429711642062E-2</v>
      </c>
      <c r="CQ533" s="9">
        <f t="shared" si="373"/>
        <v>45387</v>
      </c>
      <c r="CR533" s="72">
        <f t="shared" si="374"/>
        <v>0.26889044189146127</v>
      </c>
      <c r="CS533" s="72">
        <f t="shared" si="375"/>
        <v>0.17612085134528521</v>
      </c>
      <c r="CT533" s="72"/>
      <c r="CU533" s="72">
        <f t="shared" si="376"/>
        <v>7.8570282247904633E-2</v>
      </c>
      <c r="CV533" s="72"/>
      <c r="CW533" s="3">
        <f t="shared" si="377"/>
        <v>45387</v>
      </c>
      <c r="CX533" s="75">
        <f t="shared" si="382"/>
        <v>116.72511475294773</v>
      </c>
      <c r="CY533" s="75">
        <f t="shared" si="383"/>
        <v>108.80969539884177</v>
      </c>
      <c r="CZ533" s="75">
        <f t="shared" si="384"/>
        <v>107.27455336134524</v>
      </c>
      <c r="DA533" s="72">
        <f>(CZ533/MAX($CZ$2:CZ533))-1</f>
        <v>-1.1608234460891431E-3</v>
      </c>
      <c r="DC533" s="3">
        <f t="shared" si="378"/>
        <v>45387</v>
      </c>
      <c r="DD533" s="2">
        <f t="shared" si="379"/>
        <v>-1.8204428924155633E-3</v>
      </c>
      <c r="DE533" s="2">
        <f t="shared" si="380"/>
        <v>-3.2647733822200853E-3</v>
      </c>
      <c r="DF533" s="2" t="e">
        <f>NA()</f>
        <v>#N/A</v>
      </c>
      <c r="DG533" s="2">
        <f t="shared" si="381"/>
        <v>-1.1631295801693849E-3</v>
      </c>
      <c r="DH533" s="69"/>
      <c r="DI533" s="3">
        <f t="shared" si="368"/>
        <v>45387</v>
      </c>
      <c r="DJ533" s="2">
        <f t="shared" si="369"/>
        <v>3.2280873634022621E-2</v>
      </c>
      <c r="DK533" s="2">
        <f t="shared" si="370"/>
        <v>3.6192816159986686E-2</v>
      </c>
      <c r="DL533" s="2" t="e">
        <f>NA()</f>
        <v>#N/A</v>
      </c>
      <c r="DM533" s="2">
        <f t="shared" si="371"/>
        <v>1.8565950263616224E-2</v>
      </c>
      <c r="DO533" s="2">
        <f t="shared" si="385"/>
        <v>1.8172460297811988E-2</v>
      </c>
      <c r="DP533" s="72">
        <f t="shared" si="386"/>
        <v>-1.1631295801693849E-3</v>
      </c>
      <c r="DQ533" s="72">
        <v>1.0999999999999999E-2</v>
      </c>
      <c r="DR533" s="72">
        <f t="shared" si="387"/>
        <v>-7.0405576197097078E-4</v>
      </c>
      <c r="DS533" s="2" cm="1">
        <f t="array" ref="DS533">PRODUCT($DR$68:DR533+1)-1</f>
        <v>4.4468997345971095E-2</v>
      </c>
      <c r="DT533" s="2" cm="1">
        <f t="array" ref="DT533">PRODUCT($DP$68:DP533+1)-1</f>
        <v>6.2346974470188998E-2</v>
      </c>
      <c r="DU533" s="72">
        <f>DS533-MAX($DS$68:DS533)</f>
        <v>-7.3588251810852157E-4</v>
      </c>
    </row>
    <row r="534" spans="81:125" x14ac:dyDescent="0.3">
      <c r="CC534" s="3">
        <v>45390</v>
      </c>
      <c r="CD534" s="2">
        <v>4.6384139475104105E-3</v>
      </c>
      <c r="CE534" s="2">
        <v>6.4142582420756399E-3</v>
      </c>
      <c r="CF534" s="2" t="e">
        <f>NA()</f>
        <v>#N/A</v>
      </c>
      <c r="CG534" s="2">
        <v>4.8452915140556937E-3</v>
      </c>
      <c r="CH534" s="2">
        <v>4.3340091259933544E-3</v>
      </c>
      <c r="CJ534" s="9">
        <f t="shared" si="372"/>
        <v>45390</v>
      </c>
      <c r="CK534" s="2">
        <f t="array" ref="CK534">PRODUCT(CD$2:CD534+1)-1</f>
        <v>0.36811244456760916</v>
      </c>
      <c r="CL534" s="2">
        <f t="array" ref="CL534">PRODUCT(CE$2:CE534+1)-1</f>
        <v>0.27716614333960732</v>
      </c>
      <c r="CM534" s="2"/>
      <c r="CN534" s="2">
        <f t="array" ref="CN534">PRODUCT(CG$2:CG534+1)-1</f>
        <v>0.17715185328562666</v>
      </c>
      <c r="CO534" s="2">
        <f t="array" ref="CO534">PRODUCT(CH$2:CH534+1)-1</f>
        <v>9.7642091817859988E-2</v>
      </c>
      <c r="CQ534" s="9">
        <f t="shared" si="373"/>
        <v>45390</v>
      </c>
      <c r="CR534" s="72">
        <f t="shared" si="374"/>
        <v>0.27047035274974918</v>
      </c>
      <c r="CS534" s="72">
        <f t="shared" si="375"/>
        <v>0.17952405152174733</v>
      </c>
      <c r="CT534" s="72"/>
      <c r="CU534" s="72">
        <f t="shared" si="376"/>
        <v>7.9509761467766671E-2</v>
      </c>
      <c r="CV534" s="72"/>
      <c r="CW534" s="3">
        <f t="shared" si="377"/>
        <v>45390</v>
      </c>
      <c r="CX534" s="75">
        <f t="shared" si="382"/>
        <v>117.29068196093738</v>
      </c>
      <c r="CY534" s="75">
        <f t="shared" si="383"/>
        <v>109.28127761169691</v>
      </c>
      <c r="CZ534" s="75">
        <f t="shared" si="384"/>
        <v>107.32916426700265</v>
      </c>
      <c r="DA534" s="72">
        <f>(CZ534/MAX($CZ$2:CZ534))-1</f>
        <v>-6.5233834567601789E-4</v>
      </c>
      <c r="DC534" s="3">
        <f t="shared" si="378"/>
        <v>45390</v>
      </c>
      <c r="DD534" s="2">
        <f t="shared" si="379"/>
        <v>3.0440482151705608E-4</v>
      </c>
      <c r="DE534" s="2">
        <f t="shared" si="380"/>
        <v>2.0802491160822854E-3</v>
      </c>
      <c r="DF534" s="2" t="e">
        <f>NA()</f>
        <v>#N/A</v>
      </c>
      <c r="DG534" s="2">
        <f t="shared" si="381"/>
        <v>5.1128238806233926E-4</v>
      </c>
      <c r="DH534" s="69"/>
      <c r="DI534" s="3">
        <f t="shared" si="368"/>
        <v>45390</v>
      </c>
      <c r="DJ534" s="2">
        <f t="shared" si="369"/>
        <v>3.0254950379521282E-2</v>
      </c>
      <c r="DK534" s="2">
        <f t="shared" si="370"/>
        <v>3.5183400035143919E-2</v>
      </c>
      <c r="DL534" s="2" t="e">
        <f>NA()</f>
        <v>#N/A</v>
      </c>
      <c r="DM534" s="2">
        <f t="shared" si="371"/>
        <v>1.7669711403997982E-2</v>
      </c>
      <c r="DO534" s="2">
        <f t="shared" si="385"/>
        <v>1.8159850590925793E-2</v>
      </c>
      <c r="DP534" s="72">
        <f t="shared" si="386"/>
        <v>5.1128238806233926E-4</v>
      </c>
      <c r="DQ534" s="72">
        <v>1.0999999999999999E-2</v>
      </c>
      <c r="DR534" s="72">
        <f t="shared" si="387"/>
        <v>3.0970002977315323E-4</v>
      </c>
      <c r="DS534" s="2" cm="1">
        <f t="array" ref="DS534">PRODUCT($DR$68:DR534+1)-1</f>
        <v>4.4792469425546377E-2</v>
      </c>
      <c r="DT534" s="2" cm="1">
        <f t="array" ref="DT534">PRODUCT($DP$68:DP534+1)-1</f>
        <v>6.2890133768247036E-2</v>
      </c>
      <c r="DU534" s="72">
        <f>DS534-MAX($DS$68:DS534)</f>
        <v>-4.1241043853323944E-4</v>
      </c>
    </row>
    <row r="535" spans="81:125" x14ac:dyDescent="0.3">
      <c r="CC535" s="3">
        <v>45391</v>
      </c>
      <c r="CD535" s="2">
        <v>-1.3487729567118699E-4</v>
      </c>
      <c r="CE535" s="2">
        <v>3.09542311692534E-3</v>
      </c>
      <c r="CF535" s="2" t="e">
        <f>NA()</f>
        <v>#N/A</v>
      </c>
      <c r="CG535" s="2">
        <v>1.7564351526014744E-3</v>
      </c>
      <c r="CH535" s="2">
        <v>3.4199916585568868E-3</v>
      </c>
      <c r="CJ535" s="9">
        <f t="shared" si="372"/>
        <v>45391</v>
      </c>
      <c r="CK535" s="2">
        <f t="array" ref="CK535">PRODUCT(CD$2:CD535+1)-1</f>
        <v>0.36792791726091179</v>
      </c>
      <c r="CL535" s="2">
        <f t="array" ref="CL535">PRODUCT(CE$2:CE535+1)-1</f>
        <v>0.28111951294385507</v>
      </c>
      <c r="CM535" s="2"/>
      <c r="CN535" s="2">
        <f t="array" ref="CN535">PRODUCT(CG$2:CG535+1)-1</f>
        <v>0.17921944418068736</v>
      </c>
      <c r="CO535" s="2">
        <f t="array" ref="CO535">PRODUCT(CH$2:CH535+1)-1</f>
        <v>0.10139601861595793</v>
      </c>
      <c r="CQ535" s="9">
        <f t="shared" si="373"/>
        <v>45391</v>
      </c>
      <c r="CR535" s="72">
        <f t="shared" si="374"/>
        <v>0.26653189864495386</v>
      </c>
      <c r="CS535" s="72">
        <f t="shared" si="375"/>
        <v>0.17972349432789714</v>
      </c>
      <c r="CT535" s="72"/>
      <c r="CU535" s="72">
        <f t="shared" si="376"/>
        <v>7.7823425564729432E-2</v>
      </c>
      <c r="CV535" s="72"/>
      <c r="CW535" s="3">
        <f t="shared" si="377"/>
        <v>45391</v>
      </c>
      <c r="CX535" s="75">
        <f t="shared" si="382"/>
        <v>117.49669543780615</v>
      </c>
      <c r="CY535" s="75">
        <f t="shared" si="383"/>
        <v>109.65501866956535</v>
      </c>
      <c r="CZ535" s="75">
        <f t="shared" si="384"/>
        <v>107.15122468937869</v>
      </c>
      <c r="DA535" s="72">
        <f>(CZ535/MAX($CZ$2:CZ535))-1</f>
        <v>-2.3091433904995906E-3</v>
      </c>
      <c r="DC535" s="3">
        <f t="shared" si="378"/>
        <v>45391</v>
      </c>
      <c r="DD535" s="2">
        <f t="shared" si="379"/>
        <v>-3.5548689542280738E-3</v>
      </c>
      <c r="DE535" s="2">
        <f t="shared" si="380"/>
        <v>-3.2456854163154681E-4</v>
      </c>
      <c r="DF535" s="2" t="e">
        <f>NA()</f>
        <v>#N/A</v>
      </c>
      <c r="DG535" s="2">
        <f t="shared" si="381"/>
        <v>-1.6635565059554124E-3</v>
      </c>
      <c r="DH535" s="69"/>
      <c r="DI535" s="3">
        <f t="shared" ref="DI535:DI598" si="388">DC535</f>
        <v>45391</v>
      </c>
      <c r="DJ535" s="2">
        <f t="shared" ref="DJ535:DJ598" si="389">_xlfn.STDEV.P(DD514:DD535)*SQRT(252)</f>
        <v>2.8644437166397994E-2</v>
      </c>
      <c r="DK535" s="2">
        <f t="shared" ref="DK535:DK598" si="390">_xlfn.STDEV.P(DE514:DE535)*SQRT(252)</f>
        <v>3.3536795709814674E-2</v>
      </c>
      <c r="DL535" s="2" t="e">
        <f>NA()</f>
        <v>#N/A</v>
      </c>
      <c r="DM535" s="2">
        <f t="shared" ref="DM535:DM598" si="391">_xlfn.STDEV.P(DG514:DG535)*SQRT(252)</f>
        <v>1.6028649155808358E-2</v>
      </c>
      <c r="DO535" s="2">
        <f t="shared" si="385"/>
        <v>1.8609740447075682E-2</v>
      </c>
      <c r="DP535" s="72">
        <f t="shared" si="386"/>
        <v>-1.6635565059554124E-3</v>
      </c>
      <c r="DQ535" s="72">
        <v>1.0999999999999999E-2</v>
      </c>
      <c r="DR535" s="72">
        <f t="shared" si="387"/>
        <v>-9.833088009771273E-4</v>
      </c>
      <c r="DS535" s="2" cm="1">
        <f t="array" ref="DS535">PRODUCT($DR$68:DR535+1)-1</f>
        <v>4.3765115795165732E-2</v>
      </c>
      <c r="DT535" s="2" cm="1">
        <f t="array" ref="DT535">PRODUCT($DP$68:DP535+1)-1</f>
        <v>6.112195597110115E-2</v>
      </c>
      <c r="DU535" s="72">
        <f>DS535-MAX($DS$68:DS535)</f>
        <v>-1.4397640689138846E-3</v>
      </c>
    </row>
    <row r="536" spans="81:125" x14ac:dyDescent="0.3">
      <c r="CC536" s="3">
        <v>45392</v>
      </c>
      <c r="CD536" s="2">
        <v>-4.2856602841634403E-3</v>
      </c>
      <c r="CE536" s="2">
        <v>-7.6238729368768299E-3</v>
      </c>
      <c r="CF536" s="2" t="e">
        <f>NA()</f>
        <v>#N/A</v>
      </c>
      <c r="CG536" s="2">
        <v>-7.3717487556668737E-3</v>
      </c>
      <c r="CH536" s="2">
        <v>-9.3382841941920258E-3</v>
      </c>
      <c r="CJ536" s="9">
        <f t="shared" si="372"/>
        <v>45392</v>
      </c>
      <c r="CK536" s="2">
        <f t="array" ref="CK536">PRODUCT(CD$2:CD536+1)-1</f>
        <v>0.3620654429143082</v>
      </c>
      <c r="CL536" s="2">
        <f t="array" ref="CL536">PRODUCT(CE$2:CE536+1)-1</f>
        <v>0.27135242056021758</v>
      </c>
      <c r="CM536" s="2"/>
      <c r="CN536" s="2">
        <f t="array" ref="CN536">PRODUCT(CG$2:CG536+1)-1</f>
        <v>0.17052653471039037</v>
      </c>
      <c r="CO536" s="2">
        <f t="array" ref="CO536">PRODUCT(CH$2:CH536+1)-1</f>
        <v>9.1110869583770571E-2</v>
      </c>
      <c r="CQ536" s="9">
        <f t="shared" si="373"/>
        <v>45392</v>
      </c>
      <c r="CR536" s="72">
        <f t="shared" si="374"/>
        <v>0.27095457333053763</v>
      </c>
      <c r="CS536" s="72">
        <f t="shared" si="375"/>
        <v>0.18024155097644701</v>
      </c>
      <c r="CT536" s="72"/>
      <c r="CU536" s="72">
        <f t="shared" si="376"/>
        <v>7.9415665126619794E-2</v>
      </c>
      <c r="CV536" s="72"/>
      <c r="CW536" s="3">
        <f t="shared" si="377"/>
        <v>45392</v>
      </c>
      <c r="CX536" s="75">
        <f t="shared" si="382"/>
        <v>116.63053931941754</v>
      </c>
      <c r="CY536" s="75">
        <f t="shared" si="383"/>
        <v>108.63102894190952</v>
      </c>
      <c r="CZ536" s="75">
        <f t="shared" si="384"/>
        <v>107.36392765071363</v>
      </c>
      <c r="DA536" s="72">
        <f>(CZ536/MAX($CZ$2:CZ536))-1</f>
        <v>-3.2865459708808498E-4</v>
      </c>
      <c r="DC536" s="3">
        <f t="shared" si="378"/>
        <v>45392</v>
      </c>
      <c r="DD536" s="2">
        <f t="shared" si="379"/>
        <v>5.0526239100285855E-3</v>
      </c>
      <c r="DE536" s="2">
        <f t="shared" si="380"/>
        <v>1.7144112573151959E-3</v>
      </c>
      <c r="DF536" s="2" t="e">
        <f>NA()</f>
        <v>#N/A</v>
      </c>
      <c r="DG536" s="2">
        <f t="shared" si="381"/>
        <v>1.9665354385251521E-3</v>
      </c>
      <c r="DH536" s="69"/>
      <c r="DI536" s="3">
        <f t="shared" si="388"/>
        <v>45392</v>
      </c>
      <c r="DJ536" s="2">
        <f t="shared" si="389"/>
        <v>3.024086876169356E-2</v>
      </c>
      <c r="DK536" s="2">
        <f t="shared" si="390"/>
        <v>3.1650843604049614E-2</v>
      </c>
      <c r="DL536" s="2" t="e">
        <f>NA()</f>
        <v>#N/A</v>
      </c>
      <c r="DM536" s="2">
        <f t="shared" si="391"/>
        <v>1.4781263946494212E-2</v>
      </c>
      <c r="DO536" s="2">
        <f t="shared" si="385"/>
        <v>1.8732298937569242E-2</v>
      </c>
      <c r="DP536" s="72">
        <f t="shared" si="386"/>
        <v>1.9665354385251521E-3</v>
      </c>
      <c r="DQ536" s="72">
        <v>1.0999999999999999E-2</v>
      </c>
      <c r="DR536" s="72">
        <f t="shared" si="387"/>
        <v>1.1547909787192243E-3</v>
      </c>
      <c r="DS536" s="2" cm="1">
        <f t="array" ref="DS536">PRODUCT($DR$68:DR536+1)-1</f>
        <v>4.4970446334787972E-2</v>
      </c>
      <c r="DT536" s="2" cm="1">
        <f t="array" ref="DT536">PRODUCT($DP$68:DP536+1)-1</f>
        <v>6.3208689902115589E-2</v>
      </c>
      <c r="DU536" s="72">
        <f>DS536-MAX($DS$68:DS536)</f>
        <v>-2.344335292916444E-4</v>
      </c>
    </row>
    <row r="537" spans="81:125" x14ac:dyDescent="0.3">
      <c r="CC537" s="3">
        <v>45393</v>
      </c>
      <c r="CD537" s="2">
        <v>-1.7734842540313401E-3</v>
      </c>
      <c r="CE537" s="2">
        <v>-3.09495823533168E-3</v>
      </c>
      <c r="CF537" s="2" t="e">
        <f>NA()</f>
        <v>#N/A</v>
      </c>
      <c r="CG537" s="2">
        <v>-8.3961272865663253E-4</v>
      </c>
      <c r="CH537" s="2">
        <v>-1.0349360857038192E-3</v>
      </c>
      <c r="CJ537" s="9">
        <f t="shared" si="372"/>
        <v>45393</v>
      </c>
      <c r="CK537" s="2">
        <f t="array" ref="CK537">PRODUCT(CD$2:CD537+1)-1</f>
        <v>0.35964984129833955</v>
      </c>
      <c r="CL537" s="2">
        <f t="array" ref="CL537">PRODUCT(CE$2:CE537+1)-1</f>
        <v>0.26741763791619588</v>
      </c>
      <c r="CM537" s="2"/>
      <c r="CN537" s="2">
        <f t="array" ref="CN537">PRODUCT(CG$2:CG537+1)-1</f>
        <v>0.16954374573261721</v>
      </c>
      <c r="CO537" s="2">
        <f t="array" ref="CO537">PRODUCT(CH$2:CH537+1)-1</f>
        <v>8.9981639571334648E-2</v>
      </c>
      <c r="CQ537" s="9">
        <f t="shared" si="373"/>
        <v>45393</v>
      </c>
      <c r="CR537" s="72">
        <f t="shared" si="374"/>
        <v>0.2696682017270049</v>
      </c>
      <c r="CS537" s="72">
        <f t="shared" si="375"/>
        <v>0.17743599834486123</v>
      </c>
      <c r="CT537" s="72"/>
      <c r="CU537" s="72">
        <f t="shared" si="376"/>
        <v>7.9562106161282564E-2</v>
      </c>
      <c r="CV537" s="72"/>
      <c r="CW537" s="3">
        <f t="shared" si="377"/>
        <v>45393</v>
      </c>
      <c r="CX537" s="75">
        <f t="shared" si="382"/>
        <v>116.53261483405487</v>
      </c>
      <c r="CY537" s="75">
        <f t="shared" si="383"/>
        <v>108.5186027700304</v>
      </c>
      <c r="CZ537" s="75">
        <f t="shared" si="384"/>
        <v>107.3849200592893</v>
      </c>
      <c r="DA537" s="72">
        <f>(CZ537/MAX($CZ$2:CZ537))-1</f>
        <v>-1.3319314384874215E-4</v>
      </c>
      <c r="DC537" s="3">
        <f t="shared" si="378"/>
        <v>45393</v>
      </c>
      <c r="DD537" s="2">
        <f t="shared" si="379"/>
        <v>-7.3854816832752087E-4</v>
      </c>
      <c r="DE537" s="2">
        <f t="shared" si="380"/>
        <v>-2.0600221496278608E-3</v>
      </c>
      <c r="DF537" s="2" t="e">
        <f>NA()</f>
        <v>#N/A</v>
      </c>
      <c r="DG537" s="2">
        <f t="shared" si="381"/>
        <v>1.953233570471867E-4</v>
      </c>
      <c r="DH537" s="69"/>
      <c r="DI537" s="3">
        <f t="shared" si="388"/>
        <v>45393</v>
      </c>
      <c r="DJ537" s="2">
        <f t="shared" si="389"/>
        <v>3.0582919683930527E-2</v>
      </c>
      <c r="DK537" s="2">
        <f t="shared" si="390"/>
        <v>3.1700828094004464E-2</v>
      </c>
      <c r="DL537" s="2" t="e">
        <f>NA()</f>
        <v>#N/A</v>
      </c>
      <c r="DM537" s="2">
        <f t="shared" si="391"/>
        <v>1.4481569472891509E-2</v>
      </c>
      <c r="DO537" s="2">
        <f t="shared" si="385"/>
        <v>1.8736802823416398E-2</v>
      </c>
      <c r="DP537" s="72">
        <f t="shared" si="386"/>
        <v>1.953233570471867E-4</v>
      </c>
      <c r="DQ537" s="72">
        <v>1.0999999999999999E-2</v>
      </c>
      <c r="DR537" s="72">
        <f t="shared" si="387"/>
        <v>1.1467041350479953E-4</v>
      </c>
      <c r="DS537" s="2" cm="1">
        <f t="array" ref="DS537">PRODUCT($DR$68:DR537+1)-1</f>
        <v>4.509027352796946E-2</v>
      </c>
      <c r="DT537" s="2" cm="1">
        <f t="array" ref="DT537">PRODUCT($DP$68:DP537+1)-1</f>
        <v>6.3416359392668875E-2</v>
      </c>
      <c r="DU537" s="72">
        <f>DS537-MAX($DS$68:DS537)</f>
        <v>-1.146063361101568E-4</v>
      </c>
    </row>
    <row r="538" spans="81:125" x14ac:dyDescent="0.3">
      <c r="CC538" s="3">
        <v>45394</v>
      </c>
      <c r="CD538" s="2">
        <v>-8.5356862729010202E-3</v>
      </c>
      <c r="CE538" s="2">
        <v>-1.2098459294983701E-2</v>
      </c>
      <c r="CF538" s="2" t="e">
        <f>NA()</f>
        <v>#N/A</v>
      </c>
      <c r="CG538" s="2">
        <v>-9.8070816755639906E-3</v>
      </c>
      <c r="CH538" s="2">
        <v>-1.0287282298258482E-2</v>
      </c>
      <c r="CJ538" s="9">
        <f t="shared" si="372"/>
        <v>45394</v>
      </c>
      <c r="CK538" s="2">
        <f t="array" ref="CK538">PRODUCT(CD$2:CD538+1)-1</f>
        <v>0.34804429681201721</v>
      </c>
      <c r="CL538" s="2">
        <f t="array" ref="CL538">PRODUCT(CE$2:CE538+1)-1</f>
        <v>0.25208383721412253</v>
      </c>
      <c r="CM538" s="2"/>
      <c r="CN538" s="2">
        <f t="array" ref="CN538">PRODUCT(CG$2:CG538+1)-1</f>
        <v>0.15807393469507236</v>
      </c>
      <c r="CO538" s="2">
        <f t="array" ref="CO538">PRODUCT(CH$2:CH538+1)-1</f>
        <v>7.8768690745145697E-2</v>
      </c>
      <c r="CQ538" s="9">
        <f t="shared" si="373"/>
        <v>45394</v>
      </c>
      <c r="CR538" s="72">
        <f t="shared" si="374"/>
        <v>0.26927560606687151</v>
      </c>
      <c r="CS538" s="72">
        <f t="shared" si="375"/>
        <v>0.17331514646897683</v>
      </c>
      <c r="CT538" s="72"/>
      <c r="CU538" s="72">
        <f t="shared" si="376"/>
        <v>7.9305243949926663E-2</v>
      </c>
      <c r="CV538" s="72"/>
      <c r="CW538" s="3">
        <f t="shared" si="377"/>
        <v>45394</v>
      </c>
      <c r="CX538" s="75">
        <f t="shared" si="382"/>
        <v>115.38976996251026</v>
      </c>
      <c r="CY538" s="75">
        <f t="shared" si="383"/>
        <v>107.40224126872252</v>
      </c>
      <c r="CZ538" s="75">
        <f t="shared" si="384"/>
        <v>107.43702235580241</v>
      </c>
      <c r="DA538" s="72">
        <f>(CZ538/MAX($CZ$2:CZ538))-1</f>
        <v>0</v>
      </c>
      <c r="DC538" s="3">
        <f t="shared" si="378"/>
        <v>45394</v>
      </c>
      <c r="DD538" s="2">
        <f t="shared" si="379"/>
        <v>1.751596025357462E-3</v>
      </c>
      <c r="DE538" s="2">
        <f t="shared" si="380"/>
        <v>-1.8111769967252191E-3</v>
      </c>
      <c r="DF538" s="2" t="e">
        <f>NA()</f>
        <v>#N/A</v>
      </c>
      <c r="DG538" s="2">
        <f t="shared" si="381"/>
        <v>4.8020062269449153E-4</v>
      </c>
      <c r="DH538" s="69"/>
      <c r="DI538" s="3">
        <f t="shared" si="388"/>
        <v>45394</v>
      </c>
      <c r="DJ538" s="2">
        <f t="shared" si="389"/>
        <v>3.0663662467239252E-2</v>
      </c>
      <c r="DK538" s="2">
        <f t="shared" si="390"/>
        <v>3.1110590517587175E-2</v>
      </c>
      <c r="DL538" s="2" t="e">
        <f>NA()</f>
        <v>#N/A</v>
      </c>
      <c r="DM538" s="2">
        <f t="shared" si="391"/>
        <v>1.4505474230766096E-2</v>
      </c>
      <c r="DO538" s="2">
        <f t="shared" si="385"/>
        <v>1.8736480796785165E-2</v>
      </c>
      <c r="DP538" s="72">
        <f t="shared" si="386"/>
        <v>4.8020062269449153E-4</v>
      </c>
      <c r="DQ538" s="72">
        <v>1.0999999999999999E-2</v>
      </c>
      <c r="DR538" s="72">
        <f t="shared" si="387"/>
        <v>2.819209704815931E-4</v>
      </c>
      <c r="DS538" s="2" cm="1">
        <f t="array" ref="DS538">PRODUCT($DR$68:DR538+1)-1</f>
        <v>4.5384906392123447E-2</v>
      </c>
      <c r="DT538" s="2" cm="1">
        <f t="array" ref="DT538">PRODUCT($DP$68:DP538+1)-1</f>
        <v>6.3927012590632826E-2</v>
      </c>
      <c r="DU538" s="72">
        <f>DS538-MAX($DS$68:DS538)</f>
        <v>0</v>
      </c>
    </row>
    <row r="539" spans="81:125" x14ac:dyDescent="0.3">
      <c r="CC539" s="3">
        <v>45397</v>
      </c>
      <c r="CD539" s="2">
        <v>-1.6680541979021701E-3</v>
      </c>
      <c r="CE539" s="2">
        <v>-7.8573958336501902E-3</v>
      </c>
      <c r="CF539" s="2" t="e">
        <f>NA()</f>
        <v>#N/A</v>
      </c>
      <c r="CG539" s="2">
        <v>-5.0216653591543311E-3</v>
      </c>
      <c r="CH539" s="2">
        <v>-7.5877170647247194E-3</v>
      </c>
      <c r="CJ539" s="9">
        <f t="shared" si="372"/>
        <v>45397</v>
      </c>
      <c r="CK539" s="2">
        <f t="array" ref="CK539">PRODUCT(CD$2:CD539+1)-1</f>
        <v>0.34579568586376186</v>
      </c>
      <c r="CL539" s="2">
        <f t="array" ref="CL539">PRODUCT(CE$2:CE539+1)-1</f>
        <v>0.24224571888821544</v>
      </c>
      <c r="CM539" s="2"/>
      <c r="CN539" s="2">
        <f t="array" ref="CN539">PRODUCT(CG$2:CG539+1)-1</f>
        <v>0.15225847493387445</v>
      </c>
      <c r="CO539" s="2">
        <f t="array" ref="CO539">PRODUCT(CH$2:CH539+1)-1</f>
        <v>7.0583299141488087E-2</v>
      </c>
      <c r="CQ539" s="9">
        <f t="shared" si="373"/>
        <v>45397</v>
      </c>
      <c r="CR539" s="72">
        <f t="shared" si="374"/>
        <v>0.27521238672227377</v>
      </c>
      <c r="CS539" s="72">
        <f t="shared" si="375"/>
        <v>0.17166241974672736</v>
      </c>
      <c r="CT539" s="72"/>
      <c r="CU539" s="72">
        <f t="shared" si="376"/>
        <v>8.1675175792386367E-2</v>
      </c>
      <c r="CV539" s="72"/>
      <c r="CW539" s="3">
        <f t="shared" si="377"/>
        <v>45397</v>
      </c>
      <c r="CX539" s="75">
        <f t="shared" si="382"/>
        <v>114.81032115188873</v>
      </c>
      <c r="CY539" s="75">
        <f t="shared" si="383"/>
        <v>106.58730344985815</v>
      </c>
      <c r="CZ539" s="75">
        <f t="shared" si="384"/>
        <v>107.71481915376432</v>
      </c>
      <c r="DA539" s="72">
        <f>(CZ539/MAX($CZ$2:CZ539))-1</f>
        <v>0</v>
      </c>
      <c r="DC539" s="3">
        <f t="shared" si="378"/>
        <v>45397</v>
      </c>
      <c r="DD539" s="2">
        <f t="shared" si="379"/>
        <v>5.9196628668225495E-3</v>
      </c>
      <c r="DE539" s="2">
        <f t="shared" si="380"/>
        <v>-2.696787689254708E-4</v>
      </c>
      <c r="DF539" s="2" t="e">
        <f>NA()</f>
        <v>#N/A</v>
      </c>
      <c r="DG539" s="2">
        <f t="shared" si="381"/>
        <v>2.5660517055703883E-3</v>
      </c>
      <c r="DH539" s="69"/>
      <c r="DI539" s="3">
        <f t="shared" si="388"/>
        <v>45397</v>
      </c>
      <c r="DJ539" s="2">
        <f t="shared" si="389"/>
        <v>3.4960363283172563E-2</v>
      </c>
      <c r="DK539" s="2">
        <f t="shared" si="390"/>
        <v>2.8224616944690476E-2</v>
      </c>
      <c r="DL539" s="2" t="e">
        <f>NA()</f>
        <v>#N/A</v>
      </c>
      <c r="DM539" s="2">
        <f t="shared" si="391"/>
        <v>1.587408748381678E-2</v>
      </c>
      <c r="DO539" s="2">
        <f t="shared" si="385"/>
        <v>1.9155585021805664E-2</v>
      </c>
      <c r="DP539" s="72">
        <f t="shared" si="386"/>
        <v>2.5660517055703883E-3</v>
      </c>
      <c r="DQ539" s="72">
        <v>1.0999999999999999E-2</v>
      </c>
      <c r="DR539" s="72">
        <f t="shared" si="387"/>
        <v>1.4735425062269148E-3</v>
      </c>
      <c r="DS539" s="2" cm="1">
        <f t="array" ref="DS539">PRODUCT($DR$68:DR539+1)-1</f>
        <v>4.6925325487060299E-2</v>
      </c>
      <c r="DT539" s="2" cm="1">
        <f t="array" ref="DT539">PRODUCT($DP$68:DP539+1)-1</f>
        <v>6.6657104315893445E-2</v>
      </c>
      <c r="DU539" s="72">
        <f>DS539-MAX($DS$68:DS539)</f>
        <v>0</v>
      </c>
    </row>
    <row r="540" spans="81:125" x14ac:dyDescent="0.3">
      <c r="CC540" s="3">
        <v>45398</v>
      </c>
      <c r="CD540" s="2">
        <v>-1.3034292965145E-2</v>
      </c>
      <c r="CE540" s="2">
        <v>-1.13645800164276E-2</v>
      </c>
      <c r="CF540" s="2" t="e">
        <f>NA()</f>
        <v>#N/A</v>
      </c>
      <c r="CG540" s="2">
        <v>-1.0925518797614055E-2</v>
      </c>
      <c r="CH540" s="2">
        <v>-9.2991698595147332E-3</v>
      </c>
      <c r="CJ540" s="9">
        <f t="shared" si="372"/>
        <v>45398</v>
      </c>
      <c r="CK540" s="2">
        <f t="array" ref="CK540">PRODUCT(CD$2:CD540+1)-1</f>
        <v>0.32825419062298522</v>
      </c>
      <c r="CL540" s="2">
        <f t="array" ref="CL540">PRODUCT(CE$2:CE540+1)-1</f>
        <v>0.22812811801584565</v>
      </c>
      <c r="CM540" s="2"/>
      <c r="CN540" s="2">
        <f t="array" ref="CN540">PRODUCT(CG$2:CG540+1)-1</f>
        <v>0.13966945330627434</v>
      </c>
      <c r="CO540" s="2">
        <f t="array" ref="CO540">PRODUCT(CH$2:CH540+1)-1</f>
        <v>6.0627763194011752E-2</v>
      </c>
      <c r="CQ540" s="9">
        <f t="shared" si="373"/>
        <v>45398</v>
      </c>
      <c r="CR540" s="72">
        <f t="shared" si="374"/>
        <v>0.26762642742897347</v>
      </c>
      <c r="CS540" s="72">
        <f t="shared" si="375"/>
        <v>0.1675003548218339</v>
      </c>
      <c r="CT540" s="72"/>
      <c r="CU540" s="72">
        <f t="shared" si="376"/>
        <v>7.9041690112262586E-2</v>
      </c>
      <c r="CV540" s="72"/>
      <c r="CW540" s="3">
        <f t="shared" si="377"/>
        <v>45398</v>
      </c>
      <c r="CX540" s="75">
        <f t="shared" si="382"/>
        <v>113.55595882998367</v>
      </c>
      <c r="CY540" s="75">
        <f t="shared" si="383"/>
        <v>105.59613001021029</v>
      </c>
      <c r="CZ540" s="75">
        <f t="shared" si="384"/>
        <v>107.53799293497188</v>
      </c>
      <c r="DA540" s="72">
        <f>(CZ540/MAX($CZ$2:CZ540))-1</f>
        <v>-1.6416145910250757E-3</v>
      </c>
      <c r="DC540" s="3">
        <f t="shared" si="378"/>
        <v>45398</v>
      </c>
      <c r="DD540" s="2">
        <f t="shared" si="379"/>
        <v>-3.7351231056302666E-3</v>
      </c>
      <c r="DE540" s="2">
        <f t="shared" si="380"/>
        <v>-2.0654101569128665E-3</v>
      </c>
      <c r="DF540" s="2" t="e">
        <f>NA()</f>
        <v>#N/A</v>
      </c>
      <c r="DG540" s="2">
        <f t="shared" si="381"/>
        <v>-1.6263489380993219E-3</v>
      </c>
      <c r="DH540" s="69"/>
      <c r="DI540" s="3">
        <f t="shared" si="388"/>
        <v>45398</v>
      </c>
      <c r="DJ540" s="2">
        <f t="shared" si="389"/>
        <v>3.8016533421781365E-2</v>
      </c>
      <c r="DK540" s="2">
        <f t="shared" si="390"/>
        <v>2.4721587524873107E-2</v>
      </c>
      <c r="DL540" s="2" t="e">
        <f>NA()</f>
        <v>#N/A</v>
      </c>
      <c r="DM540" s="2">
        <f t="shared" si="391"/>
        <v>1.661713630561764E-2</v>
      </c>
      <c r="DO540" s="2">
        <f t="shared" si="385"/>
        <v>1.9581970690943386E-2</v>
      </c>
      <c r="DP540" s="72">
        <f t="shared" si="386"/>
        <v>-1.6263489380993219E-3</v>
      </c>
      <c r="DQ540" s="72">
        <v>1.0999999999999999E-2</v>
      </c>
      <c r="DR540" s="72">
        <f t="shared" si="387"/>
        <v>-9.1358722783537534E-4</v>
      </c>
      <c r="DS540" s="2" cm="1">
        <f t="array" ref="DS540">PRODUCT($DR$68:DR540+1)-1</f>
        <v>4.5968867881197806E-2</v>
      </c>
      <c r="DT540" s="2" cm="1">
        <f t="array" ref="DT540">PRODUCT($DP$68:DP540+1)-1</f>
        <v>6.4922347666973135E-2</v>
      </c>
      <c r="DU540" s="72">
        <f>DS540-MAX($DS$68:DS540)</f>
        <v>-9.5645760586249295E-4</v>
      </c>
    </row>
    <row r="541" spans="81:125" x14ac:dyDescent="0.3">
      <c r="CC541" s="3">
        <v>45399</v>
      </c>
      <c r="CD541" s="2">
        <v>-2.5717952267434501E-4</v>
      </c>
      <c r="CE541" s="2">
        <v>-2.3757865636481203E-3</v>
      </c>
      <c r="CF541" s="2" t="e">
        <f>NA()</f>
        <v>#N/A</v>
      </c>
      <c r="CG541" s="2">
        <v>-2.2702988805035585E-3</v>
      </c>
      <c r="CH541" s="2">
        <v>-2.5322137879040252E-3</v>
      </c>
      <c r="CJ541" s="9">
        <f t="shared" si="372"/>
        <v>45399</v>
      </c>
      <c r="CK541" s="2">
        <f t="array" ref="CK541">PRODUCT(CD$2:CD541+1)-1</f>
        <v>0.32791259084425062</v>
      </c>
      <c r="CL541" s="2">
        <f t="array" ref="CL541">PRODUCT(CE$2:CE541+1)-1</f>
        <v>0.22521034773462523</v>
      </c>
      <c r="CM541" s="2"/>
      <c r="CN541" s="2">
        <f t="array" ref="CN541">PRODUCT(CG$2:CG541+1)-1</f>
        <v>0.13708206302228909</v>
      </c>
      <c r="CO541" s="2">
        <f t="array" ref="CO541">PRODUCT(CH$2:CH541+1)-1</f>
        <v>5.7942026948218039E-2</v>
      </c>
      <c r="CQ541" s="9">
        <f t="shared" si="373"/>
        <v>45399</v>
      </c>
      <c r="CR541" s="72">
        <f t="shared" si="374"/>
        <v>0.26997056389603258</v>
      </c>
      <c r="CS541" s="72">
        <f t="shared" si="375"/>
        <v>0.16726832078640719</v>
      </c>
      <c r="CT541" s="72"/>
      <c r="CU541" s="72">
        <f t="shared" si="376"/>
        <v>7.9140036074071052E-2</v>
      </c>
      <c r="CV541" s="72"/>
      <c r="CW541" s="3">
        <f t="shared" si="377"/>
        <v>45399</v>
      </c>
      <c r="CX541" s="75">
        <f t="shared" si="382"/>
        <v>113.29815286377745</v>
      </c>
      <c r="CY541" s="75">
        <f t="shared" si="383"/>
        <v>105.32873803384913</v>
      </c>
      <c r="CZ541" s="75">
        <f t="shared" si="384"/>
        <v>107.56623024132996</v>
      </c>
      <c r="DA541" s="72">
        <f>(CZ541/MAX($CZ$2:CZ541))-1</f>
        <v>-1.3794658302517249E-3</v>
      </c>
      <c r="DC541" s="3">
        <f t="shared" si="378"/>
        <v>45399</v>
      </c>
      <c r="DD541" s="2">
        <f t="shared" si="379"/>
        <v>2.2750342652296802E-3</v>
      </c>
      <c r="DE541" s="2">
        <f t="shared" si="380"/>
        <v>1.5642722425590486E-4</v>
      </c>
      <c r="DF541" s="2" t="e">
        <f>NA()</f>
        <v>#N/A</v>
      </c>
      <c r="DG541" s="2">
        <f t="shared" si="381"/>
        <v>2.6191490740046664E-4</v>
      </c>
      <c r="DH541" s="69"/>
      <c r="DI541" s="3">
        <f t="shared" si="388"/>
        <v>45399</v>
      </c>
      <c r="DJ541" s="2">
        <f t="shared" si="389"/>
        <v>3.8243578325407653E-2</v>
      </c>
      <c r="DK541" s="2">
        <f t="shared" si="390"/>
        <v>2.47927369904179E-2</v>
      </c>
      <c r="DL541" s="2" t="e">
        <f>NA()</f>
        <v>#N/A</v>
      </c>
      <c r="DM541" s="2">
        <f t="shared" si="391"/>
        <v>1.6111998661394296E-2</v>
      </c>
      <c r="DO541" s="2">
        <f t="shared" si="385"/>
        <v>1.9547809767797394E-2</v>
      </c>
      <c r="DP541" s="72">
        <f t="shared" si="386"/>
        <v>2.6191490740046664E-4</v>
      </c>
      <c r="DQ541" s="72">
        <v>1.0999999999999999E-2</v>
      </c>
      <c r="DR541" s="72">
        <f t="shared" si="387"/>
        <v>1.4738551355003107E-4</v>
      </c>
      <c r="DS541" s="2" cm="1">
        <f t="array" ref="DS541">PRODUCT($DR$68:DR541+1)-1</f>
        <v>4.6123028539947875E-2</v>
      </c>
      <c r="DT541" s="2" cm="1">
        <f t="array" ref="DT541">PRODUCT($DP$68:DP541+1)-1</f>
        <v>6.520126670505122E-2</v>
      </c>
      <c r="DU541" s="72">
        <f>DS541-MAX($DS$68:DS541)</f>
        <v>-8.0229694711242416E-4</v>
      </c>
    </row>
    <row r="542" spans="81:125" x14ac:dyDescent="0.3">
      <c r="CC542" s="3">
        <v>45400</v>
      </c>
      <c r="CD542" s="2">
        <v>4.7220964598881894E-3</v>
      </c>
      <c r="CE542" s="2">
        <v>3.7829213771962702E-3</v>
      </c>
      <c r="CF542" s="2" t="e">
        <f>NA()</f>
        <v>#N/A</v>
      </c>
      <c r="CG542" s="2">
        <v>3.0249653273587917E-3</v>
      </c>
      <c r="CH542" s="2">
        <v>1.5635727926794907E-3</v>
      </c>
      <c r="CJ542" s="9">
        <f t="shared" si="372"/>
        <v>45400</v>
      </c>
      <c r="CK542" s="2">
        <f t="array" ref="CK542">PRODUCT(CD$2:CD542+1)-1</f>
        <v>0.3341831221885172</v>
      </c>
      <c r="CL542" s="2">
        <f t="array" ref="CL542">PRODUCT(CE$2:CE542+1)-1</f>
        <v>0.22984522215063263</v>
      </c>
      <c r="CM542" s="2"/>
      <c r="CN542" s="2">
        <f t="array" ref="CN542">PRODUCT(CG$2:CG542+1)-1</f>
        <v>0.1405216968372931</v>
      </c>
      <c r="CO542" s="2">
        <f t="array" ref="CO542">PRODUCT(CH$2:CH542+1)-1</f>
        <v>5.9596196317786454E-2</v>
      </c>
      <c r="CQ542" s="9">
        <f t="shared" si="373"/>
        <v>45400</v>
      </c>
      <c r="CR542" s="72">
        <f t="shared" si="374"/>
        <v>0.27458692587073075</v>
      </c>
      <c r="CS542" s="72">
        <f t="shared" si="375"/>
        <v>0.17024902583284618</v>
      </c>
      <c r="CT542" s="72"/>
      <c r="CU542" s="72">
        <f t="shared" si="376"/>
        <v>8.0925500519506643E-2</v>
      </c>
      <c r="CV542" s="72"/>
      <c r="CW542" s="3">
        <f t="shared" si="377"/>
        <v>45400</v>
      </c>
      <c r="CX542" s="75">
        <f t="shared" si="382"/>
        <v>113.64087584784417</v>
      </c>
      <c r="CY542" s="75">
        <f t="shared" si="383"/>
        <v>105.49342718292613</v>
      </c>
      <c r="CZ542" s="75">
        <f t="shared" si="384"/>
        <v>107.72318132274754</v>
      </c>
      <c r="DA542" s="72">
        <f>(CZ542/MAX($CZ$2:CZ542))-1</f>
        <v>0</v>
      </c>
      <c r="DC542" s="3">
        <f t="shared" si="378"/>
        <v>45400</v>
      </c>
      <c r="DD542" s="2">
        <f t="shared" si="379"/>
        <v>3.1585236672086988E-3</v>
      </c>
      <c r="DE542" s="2">
        <f t="shared" si="380"/>
        <v>2.2193485845167795E-3</v>
      </c>
      <c r="DF542" s="2" t="e">
        <f>NA()</f>
        <v>#N/A</v>
      </c>
      <c r="DG542" s="2">
        <f t="shared" si="381"/>
        <v>1.461392534679301E-3</v>
      </c>
      <c r="DH542" s="69"/>
      <c r="DI542" s="3">
        <f t="shared" si="388"/>
        <v>45400</v>
      </c>
      <c r="DJ542" s="2">
        <f t="shared" si="389"/>
        <v>3.8756572834040368E-2</v>
      </c>
      <c r="DK542" s="2">
        <f t="shared" si="390"/>
        <v>2.6271560149362418E-2</v>
      </c>
      <c r="DL542" s="2" t="e">
        <f>NA()</f>
        <v>#N/A</v>
      </c>
      <c r="DM542" s="2">
        <f t="shared" si="391"/>
        <v>1.6532504696038845E-2</v>
      </c>
      <c r="DO542" s="2">
        <f t="shared" si="385"/>
        <v>1.9619035977267277E-2</v>
      </c>
      <c r="DP542" s="72">
        <f t="shared" si="386"/>
        <v>1.461392534679301E-3</v>
      </c>
      <c r="DQ542" s="72">
        <v>1.0999999999999999E-2</v>
      </c>
      <c r="DR542" s="72">
        <f t="shared" si="387"/>
        <v>8.1937348502234767E-4</v>
      </c>
      <c r="DS542" s="2" cm="1">
        <f t="array" ref="DS542">PRODUCT($DR$68:DR542+1)-1</f>
        <v>4.6980194011604803E-2</v>
      </c>
      <c r="DT542" s="2" cm="1">
        <f t="array" ref="DT542">PRODUCT($DP$68:DP542+1)-1</f>
        <v>6.6757943884145021E-2</v>
      </c>
      <c r="DU542" s="72">
        <f>DS542-MAX($DS$68:DS542)</f>
        <v>0</v>
      </c>
    </row>
    <row r="543" spans="81:125" x14ac:dyDescent="0.3">
      <c r="CC543" s="3">
        <v>45401</v>
      </c>
      <c r="CD543" s="2">
        <v>-3.2111304313631201E-3</v>
      </c>
      <c r="CE543" s="2">
        <v>-5.1960774934199901E-3</v>
      </c>
      <c r="CF543" s="2" t="e">
        <f>NA()</f>
        <v>#N/A</v>
      </c>
      <c r="CG543" s="2">
        <v>-3.9364056165368611E-3</v>
      </c>
      <c r="CH543" s="2">
        <v>-3.0934605281349725E-3</v>
      </c>
      <c r="CJ543" s="9">
        <f t="shared" si="372"/>
        <v>45401</v>
      </c>
      <c r="CK543" s="2">
        <f t="array" ref="CK543">PRODUCT(CD$2:CD543+1)-1</f>
        <v>0.32989888616384655</v>
      </c>
      <c r="CL543" s="2">
        <f t="array" ref="CL543">PRODUCT(CE$2:CE543+1)-1</f>
        <v>0.2234548510714256</v>
      </c>
      <c r="CM543" s="2"/>
      <c r="CN543" s="2">
        <f t="array" ref="CN543">PRODUCT(CG$2:CG543+1)-1</f>
        <v>0.13603214082408055</v>
      </c>
      <c r="CO543" s="2">
        <f t="array" ref="CO543">PRODUCT(CH$2:CH543+1)-1</f>
        <v>5.6318377308715473E-2</v>
      </c>
      <c r="CQ543" s="9">
        <f t="shared" si="373"/>
        <v>45401</v>
      </c>
      <c r="CR543" s="72">
        <f t="shared" si="374"/>
        <v>0.27358050885513108</v>
      </c>
      <c r="CS543" s="72">
        <f t="shared" si="375"/>
        <v>0.16713647376271012</v>
      </c>
      <c r="CT543" s="72"/>
      <c r="CU543" s="72">
        <f t="shared" si="376"/>
        <v>7.9713763515365077E-2</v>
      </c>
      <c r="CV543" s="72"/>
      <c r="CW543" s="3">
        <f t="shared" si="377"/>
        <v>45401</v>
      </c>
      <c r="CX543" s="75">
        <f t="shared" si="382"/>
        <v>113.19353926588855</v>
      </c>
      <c r="CY543" s="75">
        <f t="shared" si="383"/>
        <v>105.16708742995806</v>
      </c>
      <c r="CZ543" s="75">
        <f t="shared" si="384"/>
        <v>107.63209482365494</v>
      </c>
      <c r="DA543" s="72">
        <f>(CZ543/MAX($CZ$2:CZ543))-1</f>
        <v>-8.4556079735242928E-4</v>
      </c>
      <c r="DC543" s="3">
        <f t="shared" si="378"/>
        <v>45401</v>
      </c>
      <c r="DD543" s="2">
        <f t="shared" si="379"/>
        <v>-1.1766990322814759E-4</v>
      </c>
      <c r="DE543" s="2">
        <f t="shared" si="380"/>
        <v>-2.1026169652850176E-3</v>
      </c>
      <c r="DF543" s="2" t="e">
        <f>NA()</f>
        <v>#N/A</v>
      </c>
      <c r="DG543" s="2">
        <f t="shared" si="381"/>
        <v>-8.4294508840188857E-4</v>
      </c>
      <c r="DH543" s="69"/>
      <c r="DI543" s="3">
        <f t="shared" si="388"/>
        <v>45401</v>
      </c>
      <c r="DJ543" s="2">
        <f t="shared" si="389"/>
        <v>3.8695234009183073E-2</v>
      </c>
      <c r="DK543" s="2">
        <f t="shared" si="390"/>
        <v>2.6650072846151392E-2</v>
      </c>
      <c r="DL543" s="2" t="e">
        <f>NA()</f>
        <v>#N/A</v>
      </c>
      <c r="DM543" s="2">
        <f t="shared" si="391"/>
        <v>1.6837715159817006E-2</v>
      </c>
      <c r="DO543" s="2">
        <f t="shared" si="385"/>
        <v>1.9729808396129006E-2</v>
      </c>
      <c r="DP543" s="72">
        <f t="shared" si="386"/>
        <v>-8.4294508840188857E-4</v>
      </c>
      <c r="DQ543" s="72">
        <v>1.0999999999999999E-2</v>
      </c>
      <c r="DR543" s="72">
        <f t="shared" si="387"/>
        <v>-4.6996888090611256E-4</v>
      </c>
      <c r="DS543" s="2" cm="1">
        <f t="array" ref="DS543">PRODUCT($DR$68:DR543+1)-1</f>
        <v>4.6488145901494304E-2</v>
      </c>
      <c r="DT543" s="2" cm="1">
        <f t="array" ref="DT543">PRODUCT($DP$68:DP543+1)-1</f>
        <v>6.5858725514834182E-2</v>
      </c>
      <c r="DU543" s="72">
        <f>DS543-MAX($DS$68:DS543)</f>
        <v>-4.9204811011049898E-4</v>
      </c>
    </row>
    <row r="544" spans="81:125" x14ac:dyDescent="0.3">
      <c r="CC544" s="3">
        <v>45404</v>
      </c>
      <c r="CD544" s="2">
        <v>6.9335768970490994E-3</v>
      </c>
      <c r="CE544" s="2">
        <v>1.1836192374913099E-2</v>
      </c>
      <c r="CF544" s="2" t="e">
        <f>NA()</f>
        <v>#N/A</v>
      </c>
      <c r="CG544" s="2">
        <v>8.3206531234019093E-3</v>
      </c>
      <c r="CH544" s="2">
        <v>8.5117448210105806E-3</v>
      </c>
      <c r="CJ544" s="9">
        <f t="shared" si="372"/>
        <v>45404</v>
      </c>
      <c r="CK544" s="2">
        <f t="array" ref="CK544">PRODUCT(CD$2:CD544+1)-1</f>
        <v>0.3391198423563635</v>
      </c>
      <c r="CL544" s="2">
        <f t="array" ref="CL544">PRODUCT(CE$2:CE544+1)-1</f>
        <v>0.23793589805072757</v>
      </c>
      <c r="CM544" s="2"/>
      <c r="CN544" s="2">
        <f t="array" ref="CN544">PRODUCT(CG$2:CG544+1)-1</f>
        <v>0.14548467020491329</v>
      </c>
      <c r="CO544" s="2">
        <f t="array" ref="CO544">PRODUCT(CH$2:CH544+1)-1</f>
        <v>6.5309489786111286E-2</v>
      </c>
      <c r="CQ544" s="9">
        <f t="shared" si="373"/>
        <v>45404</v>
      </c>
      <c r="CR544" s="72">
        <f t="shared" si="374"/>
        <v>0.27381035257025221</v>
      </c>
      <c r="CS544" s="72">
        <f t="shared" si="375"/>
        <v>0.17262640826461628</v>
      </c>
      <c r="CT544" s="72"/>
      <c r="CU544" s="72">
        <f t="shared" si="376"/>
        <v>8.0175180418802006E-2</v>
      </c>
      <c r="CV544" s="72"/>
      <c r="CW544" s="3">
        <f t="shared" si="377"/>
        <v>45404</v>
      </c>
      <c r="CX544" s="75">
        <f t="shared" si="382"/>
        <v>114.13538344193017</v>
      </c>
      <c r="CY544" s="75">
        <f t="shared" si="383"/>
        <v>106.06224284173076</v>
      </c>
      <c r="CZ544" s="75">
        <f t="shared" si="384"/>
        <v>107.61170081255626</v>
      </c>
      <c r="DA544" s="72">
        <f>(CZ544/MAX($CZ$2:CZ544))-1</f>
        <v>-1.0348794829709851E-3</v>
      </c>
      <c r="DC544" s="3">
        <f t="shared" si="378"/>
        <v>45404</v>
      </c>
      <c r="DD544" s="2">
        <f t="shared" si="379"/>
        <v>-1.5781679239614812E-3</v>
      </c>
      <c r="DE544" s="2">
        <f t="shared" si="380"/>
        <v>3.3244475539025188E-3</v>
      </c>
      <c r="DF544" s="2" t="e">
        <f>NA()</f>
        <v>#N/A</v>
      </c>
      <c r="DG544" s="2">
        <f t="shared" si="381"/>
        <v>-1.9109169760867135E-4</v>
      </c>
      <c r="DH544" s="69"/>
      <c r="DI544" s="3">
        <f t="shared" si="388"/>
        <v>45404</v>
      </c>
      <c r="DJ544" s="2">
        <f t="shared" si="389"/>
        <v>3.897439126345878E-2</v>
      </c>
      <c r="DK544" s="2">
        <f t="shared" si="390"/>
        <v>2.9042359492019422E-2</v>
      </c>
      <c r="DL544" s="2" t="e">
        <f>NA()</f>
        <v>#N/A</v>
      </c>
      <c r="DM544" s="2">
        <f t="shared" si="391"/>
        <v>1.6794530247058334E-2</v>
      </c>
      <c r="DO544" s="2">
        <f t="shared" si="385"/>
        <v>1.976512009556362E-2</v>
      </c>
      <c r="DP544" s="72">
        <f t="shared" si="386"/>
        <v>-1.9109169760867135E-4</v>
      </c>
      <c r="DQ544" s="72">
        <v>1.0999999999999999E-2</v>
      </c>
      <c r="DR544" s="72">
        <f t="shared" si="387"/>
        <v>-1.0634940053651337E-4</v>
      </c>
      <c r="DS544" s="2" cm="1">
        <f t="array" ref="DS544">PRODUCT($DR$68:DR544+1)-1</f>
        <v>4.6376852514509181E-2</v>
      </c>
      <c r="DT544" s="2" cm="1">
        <f t="array" ref="DT544">PRODUCT($DP$68:DP544+1)-1</f>
        <v>6.5655048761564583E-2</v>
      </c>
      <c r="DU544" s="72">
        <f>DS544-MAX($DS$68:DS544)</f>
        <v>-6.033414970956219E-4</v>
      </c>
    </row>
    <row r="545" spans="81:125" x14ac:dyDescent="0.3">
      <c r="CC545" s="3">
        <v>45405</v>
      </c>
      <c r="CD545" s="2">
        <v>8.8421558844709001E-3</v>
      </c>
      <c r="CE545" s="2">
        <v>8.2838632946169392E-3</v>
      </c>
      <c r="CF545" s="2" t="e">
        <f>NA()</f>
        <v>#N/A</v>
      </c>
      <c r="CG545" s="2">
        <v>8.6986717477854497E-3</v>
      </c>
      <c r="CH545" s="2">
        <v>7.9299596626329905E-3</v>
      </c>
      <c r="CJ545" s="9">
        <f t="shared" si="372"/>
        <v>45405</v>
      </c>
      <c r="CK545" s="2">
        <f t="array" ref="CK545">PRODUCT(CD$2:CD545+1)-1</f>
        <v>0.35096054875046656</v>
      </c>
      <c r="CL545" s="2">
        <f t="array" ref="CL545">PRODUCT(CE$2:CE545+1)-1</f>
        <v>0.24819078979767872</v>
      </c>
      <c r="CM545" s="2"/>
      <c r="CN545" s="2">
        <f t="array" ref="CN545">PRODUCT(CG$2:CG545+1)-1</f>
        <v>0.15544886534314606</v>
      </c>
      <c r="CO545" s="2">
        <f t="array" ref="CO545">PRODUCT(CH$2:CH545+1)-1</f>
        <v>7.3757351068335364E-2</v>
      </c>
      <c r="CQ545" s="9">
        <f t="shared" si="373"/>
        <v>45405</v>
      </c>
      <c r="CR545" s="72">
        <f t="shared" si="374"/>
        <v>0.2772031976821312</v>
      </c>
      <c r="CS545" s="72">
        <f t="shared" si="375"/>
        <v>0.17443343872934336</v>
      </c>
      <c r="CT545" s="72"/>
      <c r="CU545" s="72">
        <f t="shared" si="376"/>
        <v>8.1691514274810695E-2</v>
      </c>
      <c r="CV545" s="72"/>
      <c r="CW545" s="3">
        <f t="shared" si="377"/>
        <v>45405</v>
      </c>
      <c r="CX545" s="75">
        <f t="shared" si="382"/>
        <v>115.12820967729915</v>
      </c>
      <c r="CY545" s="75">
        <f t="shared" si="383"/>
        <v>106.90331214919408</v>
      </c>
      <c r="CZ545" s="75">
        <f t="shared" si="384"/>
        <v>107.69377240307243</v>
      </c>
      <c r="DA545" s="72">
        <f>(CZ545/MAX($CZ$2:CZ545))-1</f>
        <v>-2.7300455959422543E-4</v>
      </c>
      <c r="DC545" s="3">
        <f t="shared" si="378"/>
        <v>45405</v>
      </c>
      <c r="DD545" s="2">
        <f t="shared" si="379"/>
        <v>9.1219622183790969E-4</v>
      </c>
      <c r="DE545" s="2">
        <f t="shared" si="380"/>
        <v>3.5390363198394871E-4</v>
      </c>
      <c r="DF545" s="2" t="e">
        <f>NA()</f>
        <v>#N/A</v>
      </c>
      <c r="DG545" s="2">
        <f t="shared" si="381"/>
        <v>7.6871208515245926E-4</v>
      </c>
      <c r="DH545" s="69"/>
      <c r="DI545" s="3">
        <f t="shared" si="388"/>
        <v>45405</v>
      </c>
      <c r="DJ545" s="2">
        <f t="shared" si="389"/>
        <v>3.8906166916328505E-2</v>
      </c>
      <c r="DK545" s="2">
        <f t="shared" si="390"/>
        <v>2.9134720640705991E-2</v>
      </c>
      <c r="DL545" s="2" t="e">
        <f>NA()</f>
        <v>#N/A</v>
      </c>
      <c r="DM545" s="2">
        <f t="shared" si="391"/>
        <v>1.6808097646542036E-2</v>
      </c>
      <c r="DO545" s="2">
        <f t="shared" si="385"/>
        <v>1.9718647532123192E-2</v>
      </c>
      <c r="DP545" s="72">
        <f t="shared" si="386"/>
        <v>7.6871208515245926E-4</v>
      </c>
      <c r="DQ545" s="72">
        <v>1.0999999999999999E-2</v>
      </c>
      <c r="DR545" s="72">
        <f t="shared" si="387"/>
        <v>4.2882418395591529E-4</v>
      </c>
      <c r="DS545" s="2" cm="1">
        <f t="array" ref="DS545">PRODUCT($DR$68:DR545+1)-1</f>
        <v>4.6825564214399096E-2</v>
      </c>
      <c r="DT545" s="2" cm="1">
        <f t="array" ref="DT545">PRODUCT($DP$68:DP545+1)-1</f>
        <v>6.6474230676151436E-2</v>
      </c>
      <c r="DU545" s="72">
        <f>DS545-MAX($DS$68:DS545)</f>
        <v>-1.5462979720570758E-4</v>
      </c>
    </row>
    <row r="546" spans="81:125" x14ac:dyDescent="0.3">
      <c r="CC546" s="3">
        <v>45406</v>
      </c>
      <c r="CD546" s="2">
        <v>2.6845090766622897E-3</v>
      </c>
      <c r="CE546" s="2">
        <v>5.2746372042142796E-3</v>
      </c>
      <c r="CF546" s="2" t="e">
        <f>NA()</f>
        <v>#N/A</v>
      </c>
      <c r="CG546" s="2">
        <v>2.192556005584316E-3</v>
      </c>
      <c r="CH546" s="2">
        <v>2.0351084633225547E-3</v>
      </c>
      <c r="CJ546" s="9">
        <f t="shared" si="372"/>
        <v>45406</v>
      </c>
      <c r="CK546" s="2">
        <f t="array" ref="CK546">PRODUCT(CD$2:CD546+1)-1</f>
        <v>0.35458721460579978</v>
      </c>
      <c r="CL546" s="2">
        <f t="array" ref="CL546">PRODUCT(CE$2:CE546+1)-1</f>
        <v>0.25477454337550309</v>
      </c>
      <c r="CM546" s="2"/>
      <c r="CN546" s="2">
        <f t="array" ref="CN546">PRODUCT(CG$2:CG546+1)-1</f>
        <v>0.15798225169199953</v>
      </c>
      <c r="CO546" s="2">
        <f t="array" ref="CO546">PRODUCT(CH$2:CH546+1)-1</f>
        <v>7.5942563741049351E-2</v>
      </c>
      <c r="CQ546" s="9">
        <f t="shared" si="373"/>
        <v>45406</v>
      </c>
      <c r="CR546" s="72">
        <f t="shared" si="374"/>
        <v>0.27864465086475043</v>
      </c>
      <c r="CS546" s="72">
        <f t="shared" si="375"/>
        <v>0.17883197963445374</v>
      </c>
      <c r="CT546" s="72"/>
      <c r="CU546" s="72">
        <f t="shared" si="376"/>
        <v>8.203968795095018E-2</v>
      </c>
      <c r="CV546" s="72"/>
      <c r="CW546" s="3">
        <f t="shared" si="377"/>
        <v>45406</v>
      </c>
      <c r="CX546" s="75">
        <f t="shared" si="382"/>
        <v>115.38063472483927</v>
      </c>
      <c r="CY546" s="75">
        <f t="shared" si="383"/>
        <v>107.12087198450611</v>
      </c>
      <c r="CZ546" s="75">
        <f t="shared" si="384"/>
        <v>107.71069408539526</v>
      </c>
      <c r="DA546" s="72">
        <f>(CZ546/MAX($CZ$2:CZ546))-1</f>
        <v>-1.1591968598534397E-4</v>
      </c>
      <c r="DC546" s="3">
        <f t="shared" si="378"/>
        <v>45406</v>
      </c>
      <c r="DD546" s="2">
        <f t="shared" si="379"/>
        <v>6.4940061333973497E-4</v>
      </c>
      <c r="DE546" s="2">
        <f t="shared" si="380"/>
        <v>3.2395287408917249E-3</v>
      </c>
      <c r="DF546" s="2" t="e">
        <f>NA()</f>
        <v>#N/A</v>
      </c>
      <c r="DG546" s="2">
        <f t="shared" si="381"/>
        <v>1.5744754226176133E-4</v>
      </c>
      <c r="DH546" s="69"/>
      <c r="DI546" s="3">
        <f t="shared" si="388"/>
        <v>45406</v>
      </c>
      <c r="DJ546" s="2">
        <f t="shared" si="389"/>
        <v>3.8682855189601177E-2</v>
      </c>
      <c r="DK546" s="2">
        <f t="shared" si="390"/>
        <v>3.1264151911275823E-2</v>
      </c>
      <c r="DL546" s="2" t="e">
        <f>NA()</f>
        <v>#N/A</v>
      </c>
      <c r="DM546" s="2">
        <f t="shared" si="391"/>
        <v>1.6757001335284162E-2</v>
      </c>
      <c r="DO546" s="2">
        <f t="shared" si="385"/>
        <v>1.9651680071156308E-2</v>
      </c>
      <c r="DP546" s="72">
        <f t="shared" si="386"/>
        <v>1.5744754226176133E-4</v>
      </c>
      <c r="DQ546" s="72">
        <v>1.0999999999999999E-2</v>
      </c>
      <c r="DR546" s="72">
        <f t="shared" si="387"/>
        <v>8.8131038089786479E-5</v>
      </c>
      <c r="DS546" s="2" cm="1">
        <f t="array" ref="DS546">PRODUCT($DR$68:DR546+1)-1</f>
        <v>4.6917822038072154E-2</v>
      </c>
      <c r="DT546" s="2" cm="1">
        <f t="array" ref="DT546">PRODUCT($DP$68:DP546+1)-1</f>
        <v>6.6642144422656813E-2</v>
      </c>
      <c r="DU546" s="72">
        <f>DS546-MAX($DS$68:DS546)</f>
        <v>-6.2371973532648894E-5</v>
      </c>
    </row>
    <row r="547" spans="81:125" x14ac:dyDescent="0.3">
      <c r="CC547" s="3">
        <v>45407</v>
      </c>
      <c r="CD547" s="2">
        <v>-6.48322327045336E-3</v>
      </c>
      <c r="CE547" s="2">
        <v>-2.6500644144136199E-3</v>
      </c>
      <c r="CF547" s="2" t="e">
        <f>NA()</f>
        <v>#N/A</v>
      </c>
      <c r="CG547" s="2">
        <v>-5.0551155422837958E-3</v>
      </c>
      <c r="CH547" s="2">
        <v>-4.2207976399841751E-3</v>
      </c>
      <c r="CJ547" s="9">
        <f t="shared" si="372"/>
        <v>45407</v>
      </c>
      <c r="CK547" s="2">
        <f t="array" ref="CK547">PRODUCT(CD$2:CD547+1)-1</f>
        <v>0.34580512325420876</v>
      </c>
      <c r="CL547" s="2">
        <f t="array" ref="CL547">PRODUCT(CE$2:CE547+1)-1</f>
        <v>0.25144931000999149</v>
      </c>
      <c r="CM547" s="2"/>
      <c r="CN547" s="2">
        <f t="array" ref="CN547">PRODUCT(CG$2:CG547+1)-1</f>
        <v>0.15212851761378254</v>
      </c>
      <c r="CO547" s="2">
        <f t="array" ref="CO547">PRODUCT(CH$2:CH547+1)-1</f>
        <v>7.1401227907252673E-2</v>
      </c>
      <c r="CQ547" s="9">
        <f t="shared" si="373"/>
        <v>45407</v>
      </c>
      <c r="CR547" s="72">
        <f t="shared" si="374"/>
        <v>0.27440389534695608</v>
      </c>
      <c r="CS547" s="72">
        <f t="shared" si="375"/>
        <v>0.18004808210273882</v>
      </c>
      <c r="CT547" s="72"/>
      <c r="CU547" s="72">
        <f t="shared" si="376"/>
        <v>8.072728970652987E-2</v>
      </c>
      <c r="CV547" s="72"/>
      <c r="CW547" s="3">
        <f t="shared" si="377"/>
        <v>45407</v>
      </c>
      <c r="CX547" s="75">
        <f t="shared" si="382"/>
        <v>114.79737228496316</v>
      </c>
      <c r="CY547" s="75">
        <f t="shared" si="383"/>
        <v>106.66873646084086</v>
      </c>
      <c r="CZ547" s="75">
        <f t="shared" si="384"/>
        <v>107.62044821549604</v>
      </c>
      <c r="DA547" s="72">
        <f>(CZ547/MAX($CZ$2:CZ547))-1</f>
        <v>-9.5367687799430279E-4</v>
      </c>
      <c r="DC547" s="3">
        <f t="shared" si="378"/>
        <v>45407</v>
      </c>
      <c r="DD547" s="2">
        <f t="shared" si="379"/>
        <v>-2.2624256304691849E-3</v>
      </c>
      <c r="DE547" s="2">
        <f t="shared" si="380"/>
        <v>1.5707332255705552E-3</v>
      </c>
      <c r="DF547" s="2" t="e">
        <f>NA()</f>
        <v>#N/A</v>
      </c>
      <c r="DG547" s="2">
        <f t="shared" si="381"/>
        <v>-8.3431790229962065E-4</v>
      </c>
      <c r="DH547" s="69"/>
      <c r="DI547" s="3">
        <f t="shared" si="388"/>
        <v>45407</v>
      </c>
      <c r="DJ547" s="2">
        <f t="shared" si="389"/>
        <v>3.8023061915771955E-2</v>
      </c>
      <c r="DK547" s="2">
        <f t="shared" si="390"/>
        <v>2.9036540233456261E-2</v>
      </c>
      <c r="DL547" s="2" t="e">
        <f>NA()</f>
        <v>#N/A</v>
      </c>
      <c r="DM547" s="2">
        <f t="shared" si="391"/>
        <v>1.6214029746942821E-2</v>
      </c>
      <c r="DO547" s="2">
        <f t="shared" si="385"/>
        <v>1.9254791330578388E-2</v>
      </c>
      <c r="DP547" s="72">
        <f t="shared" si="386"/>
        <v>-8.3431790229962065E-4</v>
      </c>
      <c r="DQ547" s="72">
        <v>1.0999999999999999E-2</v>
      </c>
      <c r="DR547" s="72">
        <f t="shared" si="387"/>
        <v>-4.7663445257498652E-4</v>
      </c>
      <c r="DS547" s="2" cm="1">
        <f t="array" ref="DS547">PRODUCT($DR$68:DR547+1)-1</f>
        <v>4.6418824935074099E-2</v>
      </c>
      <c r="DT547" s="2" cm="1">
        <f t="array" ref="DT547">PRODUCT($DP$68:DP547+1)-1</f>
        <v>6.5752225786217755E-2</v>
      </c>
      <c r="DU547" s="72">
        <f>DS547-MAX($DS$68:DS547)</f>
        <v>-5.6136907653070445E-4</v>
      </c>
    </row>
    <row r="548" spans="81:125" x14ac:dyDescent="0.3">
      <c r="CC548" s="3">
        <v>45408</v>
      </c>
      <c r="CD548" s="2">
        <v>4.0173652368495896E-3</v>
      </c>
      <c r="CE548" s="2">
        <v>6.5839084038159497E-3</v>
      </c>
      <c r="CF548" s="2" t="e">
        <f>NA()</f>
        <v>#N/A</v>
      </c>
      <c r="CG548" s="2">
        <v>5.4666558044592769E-3</v>
      </c>
      <c r="CH548" s="2">
        <v>5.2869660335221891E-3</v>
      </c>
      <c r="CJ548" s="9">
        <f t="shared" si="372"/>
        <v>45408</v>
      </c>
      <c r="CK548" s="2">
        <f t="array" ref="CK548">PRODUCT(CD$2:CD548+1)-1</f>
        <v>0.35121171397194439</v>
      </c>
      <c r="CL548" s="2">
        <f t="array" ref="CL548">PRODUCT(CE$2:CE548+1)-1</f>
        <v>0.25968873763911593</v>
      </c>
      <c r="CM548" s="2"/>
      <c r="CN548" s="2">
        <f t="array" ref="CN548">PRODUCT(CG$2:CG548+1)-1</f>
        <v>0.15842680766207917</v>
      </c>
      <c r="CO548" s="2">
        <f t="array" ref="CO548">PRODUCT(CH$2:CH548+1)-1</f>
        <v>7.7065689807472193E-2</v>
      </c>
      <c r="CQ548" s="9">
        <f t="shared" si="373"/>
        <v>45408</v>
      </c>
      <c r="CR548" s="72">
        <f t="shared" si="374"/>
        <v>0.2741460241644722</v>
      </c>
      <c r="CS548" s="72">
        <f t="shared" si="375"/>
        <v>0.18262304783164374</v>
      </c>
      <c r="CT548" s="72"/>
      <c r="CU548" s="72">
        <f t="shared" si="376"/>
        <v>8.1361117854606979E-2</v>
      </c>
      <c r="CV548" s="72"/>
      <c r="CW548" s="3">
        <f t="shared" si="377"/>
        <v>45408</v>
      </c>
      <c r="CX548" s="75">
        <f t="shared" si="382"/>
        <v>115.42493000650144</v>
      </c>
      <c r="CY548" s="75">
        <f t="shared" si="383"/>
        <v>107.23269044734806</v>
      </c>
      <c r="CZ548" s="75">
        <f t="shared" si="384"/>
        <v>107.63968480598352</v>
      </c>
      <c r="DA548" s="72">
        <f>(CZ548/MAX($CZ$2:CZ548))-1</f>
        <v>-7.7510258923607633E-4</v>
      </c>
      <c r="DC548" s="3">
        <f t="shared" si="378"/>
        <v>45408</v>
      </c>
      <c r="DD548" s="2">
        <f t="shared" si="379"/>
        <v>-1.2696007966725995E-3</v>
      </c>
      <c r="DE548" s="2">
        <f t="shared" si="380"/>
        <v>1.2969423702937606E-3</v>
      </c>
      <c r="DF548" s="2" t="e">
        <f>NA()</f>
        <v>#N/A</v>
      </c>
      <c r="DG548" s="2">
        <f t="shared" si="381"/>
        <v>1.7968977093708784E-4</v>
      </c>
      <c r="DH548" s="69"/>
      <c r="DI548" s="3">
        <f t="shared" si="388"/>
        <v>45408</v>
      </c>
      <c r="DJ548" s="2">
        <f t="shared" si="389"/>
        <v>3.8168223542857149E-2</v>
      </c>
      <c r="DK548" s="2">
        <f t="shared" si="390"/>
        <v>2.859219962722289E-2</v>
      </c>
      <c r="DL548" s="2" t="e">
        <f>NA()</f>
        <v>#N/A</v>
      </c>
      <c r="DM548" s="2">
        <f t="shared" si="391"/>
        <v>1.6213319535637021E-2</v>
      </c>
      <c r="DO548" s="2">
        <f t="shared" si="385"/>
        <v>1.8640596757475317E-2</v>
      </c>
      <c r="DP548" s="72">
        <f t="shared" si="386"/>
        <v>1.7968977093708784E-4</v>
      </c>
      <c r="DQ548" s="72">
        <v>1.0999999999999999E-2</v>
      </c>
      <c r="DR548" s="72">
        <f t="shared" si="387"/>
        <v>1.06036706121831E-4</v>
      </c>
      <c r="DS548" s="2" cm="1">
        <f t="array" ref="DS548">PRODUCT($DR$68:DR548+1)-1</f>
        <v>4.6529783740494102E-2</v>
      </c>
      <c r="DT548" s="2" cm="1">
        <f t="array" ref="DT548">PRODUCT($DP$68:DP548+1)-1</f>
        <v>6.5943730559545166E-2</v>
      </c>
      <c r="DU548" s="72">
        <f>DS548-MAX($DS$68:DS548)</f>
        <v>-4.5041027111070164E-4</v>
      </c>
    </row>
    <row r="549" spans="81:125" x14ac:dyDescent="0.3">
      <c r="CC549" s="3">
        <v>45411</v>
      </c>
      <c r="CD549" s="2">
        <v>2.5991491680608099E-3</v>
      </c>
      <c r="CE549" s="2">
        <v>8.9954000814862507E-3</v>
      </c>
      <c r="CF549" s="2" t="e">
        <f>NA()</f>
        <v>#N/A</v>
      </c>
      <c r="CG549" s="2">
        <v>4.8565841003727203E-3</v>
      </c>
      <c r="CH549" s="2">
        <v>7.1406712230950298E-3</v>
      </c>
      <c r="CJ549" s="9">
        <f t="shared" si="372"/>
        <v>45411</v>
      </c>
      <c r="CK549" s="2">
        <f t="array" ref="CK549">PRODUCT(CD$2:CD549+1)-1</f>
        <v>0.35472371477418863</v>
      </c>
      <c r="CL549" s="2">
        <f t="array" ref="CL549">PRODUCT(CE$2:CE549+1)-1</f>
        <v>0.27102014181232215</v>
      </c>
      <c r="CM549" s="2"/>
      <c r="CN549" s="2">
        <f t="array" ref="CN549">PRODUCT(CG$2:CG549+1)-1</f>
        <v>0.16405280487761642</v>
      </c>
      <c r="CO549" s="2">
        <f t="array" ref="CO549">PRODUCT(CH$2:CH549+1)-1</f>
        <v>8.4756661784063381E-2</v>
      </c>
      <c r="CQ549" s="9">
        <f t="shared" si="373"/>
        <v>45411</v>
      </c>
      <c r="CR549" s="72">
        <f t="shared" si="374"/>
        <v>0.26996705299012524</v>
      </c>
      <c r="CS549" s="72">
        <f t="shared" si="375"/>
        <v>0.18626348002825877</v>
      </c>
      <c r="CT549" s="72"/>
      <c r="CU549" s="72">
        <f t="shared" si="376"/>
        <v>7.929614309355304E-2</v>
      </c>
      <c r="CV549" s="72"/>
      <c r="CW549" s="3">
        <f t="shared" si="377"/>
        <v>45411</v>
      </c>
      <c r="CX549" s="75">
        <f t="shared" si="382"/>
        <v>115.98550088635764</v>
      </c>
      <c r="CY549" s="75">
        <f t="shared" si="383"/>
        <v>107.9984038342005</v>
      </c>
      <c r="CZ549" s="75">
        <f t="shared" si="384"/>
        <v>107.3955695349155</v>
      </c>
      <c r="DA549" s="72">
        <f>(CZ549/MAX($CZ$2:CZ549))-1</f>
        <v>-3.041237585162726E-3</v>
      </c>
      <c r="DC549" s="3">
        <f t="shared" si="378"/>
        <v>45411</v>
      </c>
      <c r="DD549" s="2">
        <f t="shared" si="379"/>
        <v>-4.5415220550342195E-3</v>
      </c>
      <c r="DE549" s="2">
        <f t="shared" si="380"/>
        <v>1.8547288583912209E-3</v>
      </c>
      <c r="DF549" s="2" t="e">
        <f>NA()</f>
        <v>#N/A</v>
      </c>
      <c r="DG549" s="2">
        <f t="shared" si="381"/>
        <v>-2.2840871227223095E-3</v>
      </c>
      <c r="DH549" s="69"/>
      <c r="DI549" s="3">
        <f t="shared" si="388"/>
        <v>45411</v>
      </c>
      <c r="DJ549" s="2">
        <f t="shared" si="389"/>
        <v>4.1532856562947223E-2</v>
      </c>
      <c r="DK549" s="2">
        <f t="shared" si="390"/>
        <v>2.9042622576451894E-2</v>
      </c>
      <c r="DL549" s="2" t="e">
        <f>NA()</f>
        <v>#N/A</v>
      </c>
      <c r="DM549" s="2">
        <f t="shared" si="391"/>
        <v>1.8107160065693722E-2</v>
      </c>
      <c r="DO549" s="2">
        <f t="shared" si="385"/>
        <v>1.9284365130403311E-2</v>
      </c>
      <c r="DP549" s="72">
        <f t="shared" si="386"/>
        <v>-2.2840871227223095E-3</v>
      </c>
      <c r="DQ549" s="72">
        <v>1.0999999999999999E-2</v>
      </c>
      <c r="DR549" s="72">
        <f t="shared" si="387"/>
        <v>-1.3028667617547825E-3</v>
      </c>
      <c r="DS549" s="2" cm="1">
        <f t="array" ref="DS549">PRODUCT($DR$68:DR549+1)-1</f>
        <v>4.5166294870072177E-2</v>
      </c>
      <c r="DT549" s="2" cm="1">
        <f t="array" ref="DT549">PRODUCT($DP$68:DP549+1)-1</f>
        <v>6.3509022211027499E-2</v>
      </c>
      <c r="DU549" s="72">
        <f>DS549-MAX($DS$68:DS549)</f>
        <v>-1.8138991415326267E-3</v>
      </c>
    </row>
    <row r="550" spans="81:125" x14ac:dyDescent="0.3">
      <c r="CC550" s="3">
        <v>45412</v>
      </c>
      <c r="CD550" s="2">
        <v>-9.3141628414921095E-3</v>
      </c>
      <c r="CE550" s="2">
        <v>-1.0836013965124101E-2</v>
      </c>
      <c r="CF550" s="2" t="e">
        <f>NA()</f>
        <v>#N/A</v>
      </c>
      <c r="CG550" s="2">
        <v>-8.1209815891089259E-3</v>
      </c>
      <c r="CH550" s="2">
        <v>-8.1141609552427552E-3</v>
      </c>
      <c r="CJ550" s="9">
        <f t="shared" si="372"/>
        <v>45412</v>
      </c>
      <c r="CK550" s="2">
        <f t="array" ref="CK550">PRODUCT(CD$2:CD550+1)-1</f>
        <v>0.34210559748955083</v>
      </c>
      <c r="CL550" s="2">
        <f t="array" ref="CL550">PRODUCT(CE$2:CE550+1)-1</f>
        <v>0.25724734980568975</v>
      </c>
      <c r="CM550" s="2"/>
      <c r="CN550" s="2">
        <f t="array" ref="CN550">PRODUCT(CG$2:CG550+1)-1</f>
        <v>0.15459955348045473</v>
      </c>
      <c r="CO550" s="2">
        <f t="array" ref="CO550">PRODUCT(CH$2:CH550+1)-1</f>
        <v>7.5954771633075735E-2</v>
      </c>
      <c r="CQ550" s="9">
        <f t="shared" si="373"/>
        <v>45412</v>
      </c>
      <c r="CR550" s="72">
        <f t="shared" si="374"/>
        <v>0.26615082585647509</v>
      </c>
      <c r="CS550" s="72">
        <f t="shared" si="375"/>
        <v>0.18129257817261402</v>
      </c>
      <c r="CT550" s="72"/>
      <c r="CU550" s="72">
        <f t="shared" si="376"/>
        <v>7.8644781847378997E-2</v>
      </c>
      <c r="CV550" s="72"/>
      <c r="CW550" s="3">
        <f t="shared" si="377"/>
        <v>45412</v>
      </c>
      <c r="CX550" s="75">
        <f t="shared" si="382"/>
        <v>115.04358476905595</v>
      </c>
      <c r="CY550" s="75">
        <f t="shared" si="383"/>
        <v>107.12208740258049</v>
      </c>
      <c r="CZ550" s="75">
        <f t="shared" si="384"/>
        <v>107.39483103676399</v>
      </c>
      <c r="DA550" s="72">
        <f>(CZ550/MAX($CZ$2:CZ550))-1</f>
        <v>-3.0480931026329872E-3</v>
      </c>
      <c r="DC550" s="3">
        <f t="shared" si="378"/>
        <v>45412</v>
      </c>
      <c r="DD550" s="2">
        <f t="shared" si="379"/>
        <v>-1.2000018862493543E-3</v>
      </c>
      <c r="DE550" s="2">
        <f t="shared" si="380"/>
        <v>-2.7218530098813455E-3</v>
      </c>
      <c r="DF550" s="2" t="e">
        <f>NA()</f>
        <v>#N/A</v>
      </c>
      <c r="DG550" s="2">
        <f t="shared" si="381"/>
        <v>-6.8206338661707527E-6</v>
      </c>
      <c r="DH550" s="69"/>
      <c r="DI550" s="3">
        <f t="shared" si="388"/>
        <v>45412</v>
      </c>
      <c r="DJ550" s="2">
        <f t="shared" si="389"/>
        <v>4.1797119889328382E-2</v>
      </c>
      <c r="DK550" s="2">
        <f t="shared" si="390"/>
        <v>3.0712851951318738E-2</v>
      </c>
      <c r="DL550" s="2" t="e">
        <f>NA()</f>
        <v>#N/A</v>
      </c>
      <c r="DM550" s="2">
        <f t="shared" si="391"/>
        <v>1.8108072084814072E-2</v>
      </c>
      <c r="DO550" s="2">
        <f t="shared" si="385"/>
        <v>1.9277620048689229E-2</v>
      </c>
      <c r="DP550" s="72">
        <f t="shared" si="386"/>
        <v>-6.8206338661707527E-6</v>
      </c>
      <c r="DQ550" s="72">
        <v>1.0999999999999999E-2</v>
      </c>
      <c r="DR550" s="72">
        <f t="shared" si="387"/>
        <v>-3.8919209082025501E-6</v>
      </c>
      <c r="DS550" s="2" cm="1">
        <f t="array" ref="DS550">PRODUCT($DR$68:DR550+1)-1</f>
        <v>4.5162227165516544E-2</v>
      </c>
      <c r="DT550" s="2" cm="1">
        <f t="array" ref="DT550">PRODUCT($DP$68:DP550+1)-1</f>
        <v>6.3501768405373582E-2</v>
      </c>
      <c r="DU550" s="72">
        <f>DS550-MAX($DS$68:DS550)</f>
        <v>-1.8179668460882592E-3</v>
      </c>
    </row>
    <row r="551" spans="81:125" x14ac:dyDescent="0.3">
      <c r="CC551" s="3">
        <v>45413</v>
      </c>
      <c r="CD551" s="2">
        <v>-1.78084541721013E-3</v>
      </c>
      <c r="CE551" s="2">
        <v>-2.4871451511128103E-3</v>
      </c>
      <c r="CF551" s="2" t="e">
        <f>NA()</f>
        <v>#N/A</v>
      </c>
      <c r="CG551" s="2">
        <v>-2.7293691066004717E-3</v>
      </c>
      <c r="CH551" s="2">
        <v>-1.911818099301188E-3</v>
      </c>
      <c r="CJ551" s="9">
        <f t="shared" si="372"/>
        <v>45413</v>
      </c>
      <c r="CK551" s="2">
        <f t="array" ref="CK551">PRODUCT(CD$2:CD551+1)-1</f>
        <v>0.33971551488684959</v>
      </c>
      <c r="CL551" s="2">
        <f t="array" ref="CL551">PRODUCT(CE$2:CE551+1)-1</f>
        <v>0.25412039315587109</v>
      </c>
      <c r="CM551" s="2"/>
      <c r="CN551" s="2">
        <f t="array" ref="CN551">PRODUCT(CG$2:CG551+1)-1</f>
        <v>0.15144822512869038</v>
      </c>
      <c r="CO551" s="2">
        <f t="array" ref="CO551">PRODUCT(CH$2:CH551+1)-1</f>
        <v>7.3897741826638219E-2</v>
      </c>
      <c r="CQ551" s="9">
        <f t="shared" si="373"/>
        <v>45413</v>
      </c>
      <c r="CR551" s="72">
        <f t="shared" si="374"/>
        <v>0.26581777306021137</v>
      </c>
      <c r="CS551" s="72">
        <f t="shared" si="375"/>
        <v>0.18022265132923287</v>
      </c>
      <c r="CT551" s="72"/>
      <c r="CU551" s="72">
        <f t="shared" si="376"/>
        <v>7.7550483302052164E-2</v>
      </c>
      <c r="CV551" s="72"/>
      <c r="CW551" s="3">
        <f t="shared" si="377"/>
        <v>45413</v>
      </c>
      <c r="CX551" s="75">
        <f t="shared" si="382"/>
        <v>114.72958836287472</v>
      </c>
      <c r="CY551" s="75">
        <f t="shared" si="383"/>
        <v>106.91728945704931</v>
      </c>
      <c r="CZ551" s="75">
        <f t="shared" si="384"/>
        <v>107.30686210387307</v>
      </c>
      <c r="DA551" s="72">
        <f>(CZ551/MAX($CZ$2:CZ551))-1</f>
        <v>-3.864713367748962E-3</v>
      </c>
      <c r="DC551" s="3">
        <f t="shared" si="378"/>
        <v>45413</v>
      </c>
      <c r="DD551" s="2">
        <f t="shared" si="379"/>
        <v>1.3097268209105793E-4</v>
      </c>
      <c r="DE551" s="2">
        <f t="shared" si="380"/>
        <v>-5.7532705181162231E-4</v>
      </c>
      <c r="DF551" s="2" t="e">
        <f>NA()</f>
        <v>#N/A</v>
      </c>
      <c r="DG551" s="2">
        <f t="shared" si="381"/>
        <v>-8.175510072992837E-4</v>
      </c>
      <c r="DH551" s="69"/>
      <c r="DI551" s="3">
        <f t="shared" si="388"/>
        <v>45413</v>
      </c>
      <c r="DJ551" s="2">
        <f t="shared" si="389"/>
        <v>4.1709242226971345E-2</v>
      </c>
      <c r="DK551" s="2">
        <f t="shared" si="390"/>
        <v>3.04418381516013E-2</v>
      </c>
      <c r="DL551" s="2" t="e">
        <f>NA()</f>
        <v>#N/A</v>
      </c>
      <c r="DM551" s="2">
        <f t="shared" si="391"/>
        <v>1.8251559227780972E-2</v>
      </c>
      <c r="DO551" s="2">
        <f t="shared" si="385"/>
        <v>1.8712776226653561E-2</v>
      </c>
      <c r="DP551" s="72">
        <f t="shared" si="386"/>
        <v>-8.175510072992837E-4</v>
      </c>
      <c r="DQ551" s="72">
        <v>1.0999999999999999E-2</v>
      </c>
      <c r="DR551" s="72">
        <f t="shared" si="387"/>
        <v>-4.8058401230079617E-4</v>
      </c>
      <c r="DS551" s="2" cm="1">
        <f t="array" ref="DS551">PRODUCT($DR$68:DR551+1)-1</f>
        <v>4.4659938908880203E-2</v>
      </c>
      <c r="DT551" s="2" cm="1">
        <f t="array" ref="DT551">PRODUCT($DP$68:DP551+1)-1</f>
        <v>6.2632301463349194E-2</v>
      </c>
      <c r="DU551" s="72">
        <f>DS551-MAX($DS$68:DS551)</f>
        <v>-2.3202551027245999E-3</v>
      </c>
    </row>
    <row r="552" spans="81:125" x14ac:dyDescent="0.3">
      <c r="CC552" s="3">
        <v>45414</v>
      </c>
      <c r="CD552" s="2">
        <v>3.0230164347146999E-3</v>
      </c>
      <c r="CE552" s="2">
        <v>4.0162888778820802E-3</v>
      </c>
      <c r="CF552" s="2" t="e">
        <f>NA()</f>
        <v>#N/A</v>
      </c>
      <c r="CG552" s="2">
        <v>4.1428379021443652E-3</v>
      </c>
      <c r="CH552" s="2">
        <v>4.7176514053486329E-3</v>
      </c>
      <c r="CJ552" s="9">
        <f t="shared" si="372"/>
        <v>45414</v>
      </c>
      <c r="CK552" s="2">
        <f t="array" ref="CK552">PRODUCT(CD$2:CD552+1)-1</f>
        <v>0.34376549690619473</v>
      </c>
      <c r="CL552" s="2">
        <f t="array" ref="CL552">PRODUCT(CE$2:CE552+1)-1</f>
        <v>0.25915730294242811</v>
      </c>
      <c r="CM552" s="2"/>
      <c r="CN552" s="2">
        <f t="array" ref="CN552">PRODUCT(CG$2:CG552+1)-1</f>
        <v>0.15621848847811037</v>
      </c>
      <c r="CO552" s="2">
        <f t="array" ref="CO552">PRODUCT(CH$2:CH552+1)-1</f>
        <v>7.8964017017567389E-2</v>
      </c>
      <c r="CQ552" s="9">
        <f t="shared" si="373"/>
        <v>45414</v>
      </c>
      <c r="CR552" s="72">
        <f t="shared" si="374"/>
        <v>0.26480147988862734</v>
      </c>
      <c r="CS552" s="72">
        <f t="shared" si="375"/>
        <v>0.18019328592486072</v>
      </c>
      <c r="CT552" s="72"/>
      <c r="CU552" s="72">
        <f t="shared" si="376"/>
        <v>7.7254471460542984E-2</v>
      </c>
      <c r="CV552" s="72"/>
      <c r="CW552" s="3">
        <f t="shared" si="377"/>
        <v>45414</v>
      </c>
      <c r="CX552" s="75">
        <f t="shared" si="382"/>
        <v>115.20489445004186</v>
      </c>
      <c r="CY552" s="75">
        <f t="shared" si="383"/>
        <v>107.42168795791243</v>
      </c>
      <c r="CZ552" s="75">
        <f t="shared" si="384"/>
        <v>107.24547029569939</v>
      </c>
      <c r="DA552" s="72">
        <f>(CZ552/MAX($CZ$2:CZ552))-1</f>
        <v>-4.4346167759090616E-3</v>
      </c>
      <c r="DC552" s="3">
        <f t="shared" si="378"/>
        <v>45414</v>
      </c>
      <c r="DD552" s="2">
        <f t="shared" si="379"/>
        <v>-1.694634970633933E-3</v>
      </c>
      <c r="DE552" s="2">
        <f t="shared" si="380"/>
        <v>-7.0136252746655272E-4</v>
      </c>
      <c r="DF552" s="2" t="e">
        <f>NA()</f>
        <v>#N/A</v>
      </c>
      <c r="DG552" s="2">
        <f t="shared" si="381"/>
        <v>-5.7481350320426772E-4</v>
      </c>
      <c r="DH552" s="69"/>
      <c r="DI552" s="3">
        <f t="shared" si="388"/>
        <v>45414</v>
      </c>
      <c r="DJ552" s="2">
        <f t="shared" si="389"/>
        <v>4.1150441469860508E-2</v>
      </c>
      <c r="DK552" s="2">
        <f t="shared" si="390"/>
        <v>3.0273263578479526E-2</v>
      </c>
      <c r="DL552" s="2" t="e">
        <f>NA()</f>
        <v>#N/A</v>
      </c>
      <c r="DM552" s="2">
        <f t="shared" si="391"/>
        <v>1.8258205669044975E-2</v>
      </c>
      <c r="DO552" s="2">
        <f t="shared" si="385"/>
        <v>1.868933427770058E-2</v>
      </c>
      <c r="DP552" s="72">
        <f t="shared" si="386"/>
        <v>-5.7481350320426772E-4</v>
      </c>
      <c r="DQ552" s="72">
        <v>1.0999999999999999E-2</v>
      </c>
      <c r="DR552" s="72">
        <f t="shared" si="387"/>
        <v>-3.3831855331472411E-4</v>
      </c>
      <c r="DS552" s="2" cm="1">
        <f t="array" ref="DS552">PRODUCT($DR$68:DR552+1)-1</f>
        <v>4.4306511069642784E-2</v>
      </c>
      <c r="DT552" s="2" cm="1">
        <f t="array" ref="DT552">PRODUCT($DP$68:DP552+1)-1</f>
        <v>6.2021486067526999E-2</v>
      </c>
      <c r="DU552" s="72">
        <f>DS552-MAX($DS$68:DS552)</f>
        <v>-2.6736829419620189E-3</v>
      </c>
    </row>
    <row r="553" spans="81:125" x14ac:dyDescent="0.3">
      <c r="CC553" s="3">
        <v>45415</v>
      </c>
      <c r="CD553" s="2">
        <v>2.3454492890471203E-3</v>
      </c>
      <c r="CE553" s="2">
        <v>6.2871273894407097E-3</v>
      </c>
      <c r="CF553" s="2" t="e">
        <f>NA()</f>
        <v>#N/A</v>
      </c>
      <c r="CG553" s="2">
        <v>4.8745962174457846E-3</v>
      </c>
      <c r="CH553" s="2">
        <v>5.5440839532712172E-3</v>
      </c>
      <c r="CJ553" s="9">
        <f t="shared" si="372"/>
        <v>45415</v>
      </c>
      <c r="CK553" s="2">
        <f t="array" ref="CK553">PRODUCT(CD$2:CD553+1)-1</f>
        <v>0.34691723073555947</v>
      </c>
      <c r="CL553" s="2">
        <f t="array" ref="CL553">PRODUCT(CE$2:CE553+1)-1</f>
        <v>0.26707378530937165</v>
      </c>
      <c r="CM553" s="2"/>
      <c r="CN553" s="2">
        <f t="array" ref="CN553">PRODUCT(CG$2:CG553+1)-1</f>
        <v>0.16185458674858655</v>
      </c>
      <c r="CO553" s="2">
        <f t="array" ref="CO553">PRODUCT(CH$2:CH553+1)-1</f>
        <v>8.4945884110471548E-2</v>
      </c>
      <c r="CQ553" s="9">
        <f t="shared" si="373"/>
        <v>45415</v>
      </c>
      <c r="CR553" s="72">
        <f t="shared" si="374"/>
        <v>0.26197134662508792</v>
      </c>
      <c r="CS553" s="72">
        <f t="shared" si="375"/>
        <v>0.1821279011989001</v>
      </c>
      <c r="CT553" s="72"/>
      <c r="CU553" s="72">
        <f t="shared" si="376"/>
        <v>7.6908702638115001E-2</v>
      </c>
      <c r="CV553" s="72"/>
      <c r="CW553" s="3">
        <f t="shared" si="377"/>
        <v>45415</v>
      </c>
      <c r="CX553" s="75">
        <f t="shared" si="382"/>
        <v>115.76647179275926</v>
      </c>
      <c r="CY553" s="75">
        <f t="shared" si="383"/>
        <v>108.0172428143532</v>
      </c>
      <c r="CZ553" s="75">
        <f t="shared" si="384"/>
        <v>107.17406663649479</v>
      </c>
      <c r="DA553" s="72">
        <f>(CZ553/MAX($CZ$2:CZ553))-1</f>
        <v>-5.0974607276734751E-3</v>
      </c>
      <c r="DC553" s="3">
        <f t="shared" si="378"/>
        <v>45415</v>
      </c>
      <c r="DD553" s="2">
        <f t="shared" si="379"/>
        <v>-3.1986346642240968E-3</v>
      </c>
      <c r="DE553" s="2">
        <f t="shared" si="380"/>
        <v>7.4304343616949254E-4</v>
      </c>
      <c r="DF553" s="2" t="e">
        <f>NA()</f>
        <v>#N/A</v>
      </c>
      <c r="DG553" s="2">
        <f t="shared" si="381"/>
        <v>-6.6948773582543256E-4</v>
      </c>
      <c r="DH553" s="69"/>
      <c r="DI553" s="3">
        <f t="shared" si="388"/>
        <v>45415</v>
      </c>
      <c r="DJ553" s="2">
        <f t="shared" si="389"/>
        <v>4.2038021084947447E-2</v>
      </c>
      <c r="DK553" s="2">
        <f t="shared" si="390"/>
        <v>2.9720485533085931E-2</v>
      </c>
      <c r="DL553" s="2" t="e">
        <f>NA()</f>
        <v>#N/A</v>
      </c>
      <c r="DM553" s="2">
        <f t="shared" si="391"/>
        <v>1.8085081032371983E-2</v>
      </c>
      <c r="DO553" s="2">
        <f t="shared" si="385"/>
        <v>1.8743309758772201E-2</v>
      </c>
      <c r="DP553" s="72">
        <f t="shared" si="386"/>
        <v>-6.6948773582543256E-4</v>
      </c>
      <c r="DQ553" s="72">
        <v>1.0999999999999999E-2</v>
      </c>
      <c r="DR553" s="72">
        <f t="shared" si="387"/>
        <v>-3.9290633238524503E-4</v>
      </c>
      <c r="DS553" s="2" cm="1">
        <f t="array" ref="DS553">PRODUCT($DR$68:DR553+1)-1</f>
        <v>4.3896196428492518E-2</v>
      </c>
      <c r="DT553" s="2" cm="1">
        <f t="array" ref="DT553">PRODUCT($DP$68:DP553+1)-1</f>
        <v>6.1310475707421652E-2</v>
      </c>
      <c r="DU553" s="72">
        <f>DS553-MAX($DS$68:DS553)</f>
        <v>-3.0839975831122857E-3</v>
      </c>
    </row>
    <row r="554" spans="81:125" x14ac:dyDescent="0.3">
      <c r="CC554" s="3">
        <v>45418</v>
      </c>
      <c r="CD554" s="2">
        <v>8.0237357925658798E-3</v>
      </c>
      <c r="CE554" s="2">
        <v>8.4362230677910207E-3</v>
      </c>
      <c r="CF554" s="2" t="e">
        <f>NA()</f>
        <v>#N/A</v>
      </c>
      <c r="CG554" s="2">
        <v>7.6031206349746064E-3</v>
      </c>
      <c r="CH554" s="2">
        <v>6.3968044108131394E-3</v>
      </c>
      <c r="CJ554" s="9">
        <f t="shared" si="372"/>
        <v>45418</v>
      </c>
      <c r="CK554" s="2">
        <f t="array" ref="CK554">PRODUCT(CD$2:CD554+1)-1</f>
        <v>0.3577245387294361</v>
      </c>
      <c r="CL554" s="2">
        <f t="array" ref="CL554">PRODUCT(CE$2:CE554+1)-1</f>
        <v>0.27776310240559177</v>
      </c>
      <c r="CM554" s="2"/>
      <c r="CN554" s="2">
        <f t="array" ref="CN554">PRODUCT(CG$2:CG554+1)-1</f>
        <v>0.17068830733193474</v>
      </c>
      <c r="CO554" s="2">
        <f t="array" ref="CO554">PRODUCT(CH$2:CH554+1)-1</f>
        <v>9.1886070727442926E-2</v>
      </c>
      <c r="CQ554" s="9">
        <f t="shared" si="373"/>
        <v>45418</v>
      </c>
      <c r="CR554" s="72">
        <f t="shared" si="374"/>
        <v>0.26583846800199318</v>
      </c>
      <c r="CS554" s="72">
        <f t="shared" si="375"/>
        <v>0.18587703167814884</v>
      </c>
      <c r="CT554" s="72"/>
      <c r="CU554" s="72">
        <f t="shared" si="376"/>
        <v>7.8802236604491815E-2</v>
      </c>
      <c r="CV554" s="72"/>
      <c r="CW554" s="3">
        <f t="shared" si="377"/>
        <v>45418</v>
      </c>
      <c r="CX554" s="75">
        <f t="shared" si="382"/>
        <v>116.646658243285</v>
      </c>
      <c r="CY554" s="75">
        <f t="shared" si="383"/>
        <v>108.70820798963193</v>
      </c>
      <c r="CZ554" s="75">
        <f t="shared" si="384"/>
        <v>107.30253069244799</v>
      </c>
      <c r="DA554" s="72">
        <f>(CZ554/MAX($CZ$2:CZ554))-1</f>
        <v>-3.904922089510543E-3</v>
      </c>
      <c r="DC554" s="3">
        <f t="shared" si="378"/>
        <v>45418</v>
      </c>
      <c r="DD554" s="2">
        <f t="shared" si="379"/>
        <v>1.6269313817527404E-3</v>
      </c>
      <c r="DE554" s="2">
        <f t="shared" si="380"/>
        <v>2.0394186569778813E-3</v>
      </c>
      <c r="DF554" s="2" t="e">
        <f>NA()</f>
        <v>#N/A</v>
      </c>
      <c r="DG554" s="2">
        <f t="shared" si="381"/>
        <v>1.206316224161467E-3</v>
      </c>
      <c r="DH554" s="69"/>
      <c r="DI554" s="3">
        <f t="shared" si="388"/>
        <v>45418</v>
      </c>
      <c r="DJ554" s="2">
        <f t="shared" si="389"/>
        <v>4.2400507025331859E-2</v>
      </c>
      <c r="DK554" s="2">
        <f t="shared" si="390"/>
        <v>3.0359464878507634E-2</v>
      </c>
      <c r="DL554" s="2" t="e">
        <f>NA()</f>
        <v>#N/A</v>
      </c>
      <c r="DM554" s="2">
        <f t="shared" si="391"/>
        <v>1.8575598217534187E-2</v>
      </c>
      <c r="DO554" s="2">
        <f t="shared" si="385"/>
        <v>1.7345324495368745E-2</v>
      </c>
      <c r="DP554" s="72">
        <f t="shared" si="386"/>
        <v>1.206316224161467E-3</v>
      </c>
      <c r="DQ554" s="72">
        <v>1.0999999999999999E-2</v>
      </c>
      <c r="DR554" s="72">
        <f t="shared" si="387"/>
        <v>7.6501759706594865E-4</v>
      </c>
      <c r="DS554" s="2" cm="1">
        <f t="array" ref="DS554">PRODUCT($DR$68:DR554+1)-1</f>
        <v>4.4694795388270592E-2</v>
      </c>
      <c r="DT554" s="2" cm="1">
        <f t="array" ref="DT554">PRODUCT($DP$68:DP554+1)-1</f>
        <v>6.2590751753140106E-2</v>
      </c>
      <c r="DU554" s="72">
        <f>DS554-MAX($DS$68:DS554)</f>
        <v>-2.2853986233342116E-3</v>
      </c>
    </row>
    <row r="555" spans="81:125" x14ac:dyDescent="0.3">
      <c r="CC555" s="3">
        <v>45419</v>
      </c>
      <c r="CD555" s="2">
        <v>5.4859290313886699E-3</v>
      </c>
      <c r="CE555" s="2">
        <v>2.4973667521666102E-3</v>
      </c>
      <c r="CF555" s="2" t="e">
        <f>NA()</f>
        <v>#N/A</v>
      </c>
      <c r="CG555" s="2">
        <v>3.9782390525537458E-3</v>
      </c>
      <c r="CH555" s="2">
        <v>3.2311803311679821E-3</v>
      </c>
      <c r="CJ555" s="9">
        <f t="shared" si="372"/>
        <v>45419</v>
      </c>
      <c r="CK555" s="2">
        <f t="array" ref="CK555">PRODUCT(CD$2:CD555+1)-1</f>
        <v>0.36517291919308081</v>
      </c>
      <c r="CL555" s="2">
        <f t="array" ref="CL555">PRODUCT(CE$2:CE555+1)-1</f>
        <v>0.28095414549468467</v>
      </c>
      <c r="CM555" s="2"/>
      <c r="CN555" s="2">
        <f t="array" ref="CN555">PRODUCT(CG$2:CG555+1)-1</f>
        <v>0.1753455852745307</v>
      </c>
      <c r="CO555" s="2">
        <f t="array" ref="CO555">PRODUCT(CH$2:CH555+1)-1</f>
        <v>9.541415152305377E-2</v>
      </c>
      <c r="CQ555" s="9">
        <f t="shared" si="373"/>
        <v>45419</v>
      </c>
      <c r="CR555" s="72">
        <f t="shared" si="374"/>
        <v>0.26975876767002704</v>
      </c>
      <c r="CS555" s="72">
        <f t="shared" si="375"/>
        <v>0.1855399939716309</v>
      </c>
      <c r="CT555" s="72"/>
      <c r="CU555" s="72">
        <f t="shared" si="376"/>
        <v>7.9931433751476932E-2</v>
      </c>
      <c r="CV555" s="72"/>
      <c r="CW555" s="3">
        <f t="shared" si="377"/>
        <v>45419</v>
      </c>
      <c r="CX555" s="75">
        <f t="shared" si="382"/>
        <v>117.11070653445833</v>
      </c>
      <c r="CY555" s="75">
        <f t="shared" si="383"/>
        <v>109.05946381312455</v>
      </c>
      <c r="CZ555" s="75">
        <f t="shared" si="384"/>
        <v>107.38243380247103</v>
      </c>
      <c r="DA555" s="72">
        <f>(CZ555/MAX($CZ$2:CZ555))-1</f>
        <v>-3.1631772854497919E-3</v>
      </c>
      <c r="DC555" s="3">
        <f t="shared" si="378"/>
        <v>45419</v>
      </c>
      <c r="DD555" s="2">
        <f t="shared" si="379"/>
        <v>2.2547487002206879E-3</v>
      </c>
      <c r="DE555" s="2">
        <f t="shared" si="380"/>
        <v>-7.3381357900137185E-4</v>
      </c>
      <c r="DF555" s="2" t="e">
        <f>NA()</f>
        <v>#N/A</v>
      </c>
      <c r="DG555" s="2">
        <f t="shared" si="381"/>
        <v>7.4705872138576372E-4</v>
      </c>
      <c r="DH555" s="69"/>
      <c r="DI555" s="3">
        <f t="shared" si="388"/>
        <v>45419</v>
      </c>
      <c r="DJ555" s="2">
        <f t="shared" si="389"/>
        <v>4.2732984837804633E-2</v>
      </c>
      <c r="DK555" s="2">
        <f t="shared" si="390"/>
        <v>2.8108029325389697E-2</v>
      </c>
      <c r="DL555" s="2" t="e">
        <f>NA()</f>
        <v>#N/A</v>
      </c>
      <c r="DM555" s="2">
        <f t="shared" si="391"/>
        <v>1.8326970435778141E-2</v>
      </c>
      <c r="DO555" s="2">
        <f t="shared" si="385"/>
        <v>1.7283643844174319E-2</v>
      </c>
      <c r="DP555" s="72">
        <f t="shared" si="386"/>
        <v>7.4705872138576372E-4</v>
      </c>
      <c r="DQ555" s="72">
        <v>1.0999999999999999E-2</v>
      </c>
      <c r="DR555" s="72">
        <f t="shared" si="387"/>
        <v>4.754579537354484E-4</v>
      </c>
      <c r="DS555" s="2" cm="1">
        <f t="array" ref="DS555">PRODUCT($DR$68:DR555+1)-1</f>
        <v>4.5191503837963998E-2</v>
      </c>
      <c r="DT555" s="2" cm="1">
        <f t="array" ref="DT555">PRODUCT($DP$68:DP555+1)-1</f>
        <v>6.3384569441501171E-2</v>
      </c>
      <c r="DU555" s="72">
        <f>DS555-MAX($DS$68:DS555)</f>
        <v>-1.7886901736408056E-3</v>
      </c>
    </row>
    <row r="556" spans="81:125" x14ac:dyDescent="0.3">
      <c r="CC556" s="3">
        <v>45420</v>
      </c>
      <c r="CD556" s="2">
        <v>1.54428006735818E-4</v>
      </c>
      <c r="CE556" s="2">
        <v>-3.05717794611304E-4</v>
      </c>
      <c r="CF556" s="2" t="e">
        <f>NA()</f>
        <v>#N/A</v>
      </c>
      <c r="CG556" s="2">
        <v>-9.3448137540349141E-4</v>
      </c>
      <c r="CH556" s="2">
        <v>-1.8945726067088886E-3</v>
      </c>
      <c r="CJ556" s="9">
        <f t="shared" si="372"/>
        <v>45420</v>
      </c>
      <c r="CK556" s="2">
        <f t="array" ref="CK556">PRODUCT(CD$2:CD556+1)-1</f>
        <v>0.36538374012584152</v>
      </c>
      <c r="CL556" s="2">
        <f t="array" ref="CL556">PRODUCT(CE$2:CE556+1)-1</f>
        <v>0.28056253501832584</v>
      </c>
      <c r="CM556" s="2"/>
      <c r="CN556" s="2">
        <f t="array" ref="CN556">PRODUCT(CG$2:CG556+1)-1</f>
        <v>0.17424724671542879</v>
      </c>
      <c r="CO556" s="2">
        <f t="array" ref="CO556">PRODUCT(CH$2:CH556+1)-1</f>
        <v>9.3338809878577012E-2</v>
      </c>
      <c r="CQ556" s="9">
        <f t="shared" si="373"/>
        <v>45420</v>
      </c>
      <c r="CR556" s="72">
        <f t="shared" si="374"/>
        <v>0.2720449302472645</v>
      </c>
      <c r="CS556" s="72">
        <f t="shared" si="375"/>
        <v>0.18722372513974883</v>
      </c>
      <c r="CT556" s="72"/>
      <c r="CU556" s="72">
        <f t="shared" si="376"/>
        <v>8.0908436836851783E-2</v>
      </c>
      <c r="CV556" s="72"/>
      <c r="CW556" s="3">
        <f t="shared" si="377"/>
        <v>45420</v>
      </c>
      <c r="CX556" s="75">
        <f t="shared" si="382"/>
        <v>117.00126876034153</v>
      </c>
      <c r="CY556" s="75">
        <f t="shared" si="383"/>
        <v>108.85284274048185</v>
      </c>
      <c r="CZ556" s="75">
        <f t="shared" si="384"/>
        <v>107.48572643094543</v>
      </c>
      <c r="DA556" s="72">
        <f>(CZ556/MAX($CZ$2:CZ556))-1</f>
        <v>-2.2043063422966247E-3</v>
      </c>
      <c r="DC556" s="3">
        <f t="shared" si="378"/>
        <v>45420</v>
      </c>
      <c r="DD556" s="2">
        <f t="shared" si="379"/>
        <v>2.0490006134447065E-3</v>
      </c>
      <c r="DE556" s="2">
        <f t="shared" si="380"/>
        <v>1.5888548120975847E-3</v>
      </c>
      <c r="DF556" s="2" t="e">
        <f>NA()</f>
        <v>#N/A</v>
      </c>
      <c r="DG556" s="2">
        <f t="shared" si="381"/>
        <v>9.6009123130539719E-4</v>
      </c>
      <c r="DH556" s="69"/>
      <c r="DI556" s="3">
        <f t="shared" si="388"/>
        <v>45420</v>
      </c>
      <c r="DJ556" s="2">
        <f t="shared" si="389"/>
        <v>4.325840343935055E-2</v>
      </c>
      <c r="DK556" s="2">
        <f t="shared" si="390"/>
        <v>2.7802545664190367E-2</v>
      </c>
      <c r="DL556" s="2" t="e">
        <f>NA()</f>
        <v>#N/A</v>
      </c>
      <c r="DM556" s="2">
        <f t="shared" si="391"/>
        <v>1.8516858569913461E-2</v>
      </c>
      <c r="DO556" s="2">
        <f t="shared" si="385"/>
        <v>1.7263748611409103E-2</v>
      </c>
      <c r="DP556" s="72">
        <f t="shared" si="386"/>
        <v>9.6009123130539719E-4</v>
      </c>
      <c r="DQ556" s="72">
        <v>1.0999999999999999E-2</v>
      </c>
      <c r="DR556" s="72">
        <f t="shared" si="387"/>
        <v>6.1174451633174917E-4</v>
      </c>
      <c r="DS556" s="2" cm="1">
        <f t="array" ref="DS556">PRODUCT($DR$68:DR556+1)-1</f>
        <v>4.5830894008953571E-2</v>
      </c>
      <c r="DT556" s="2" cm="1">
        <f t="array" ref="DT556">PRODUCT($DP$68:DP556+1)-1</f>
        <v>6.4405515642127487E-2</v>
      </c>
      <c r="DU556" s="72">
        <f>DS556-MAX($DS$68:DS556)</f>
        <v>-1.1493000026512323E-3</v>
      </c>
    </row>
    <row r="557" spans="81:125" x14ac:dyDescent="0.3">
      <c r="CC557" s="3">
        <v>45421</v>
      </c>
      <c r="CD557" s="2">
        <v>5.1976874668509003E-3</v>
      </c>
      <c r="CE557" s="2">
        <v>5.1944385813054196E-3</v>
      </c>
      <c r="CF557" s="2" t="e">
        <f>NA()</f>
        <v>#N/A</v>
      </c>
      <c r="CG557" s="2">
        <v>4.5139478529895704E-3</v>
      </c>
      <c r="CH557" s="2">
        <v>4.3155426529701835E-3</v>
      </c>
      <c r="CJ557" s="9">
        <f t="shared" si="372"/>
        <v>45421</v>
      </c>
      <c r="CK557" s="2">
        <f t="array" ref="CK557">PRODUCT(CD$2:CD557+1)-1</f>
        <v>0.37248057807933566</v>
      </c>
      <c r="CL557" s="2">
        <f t="array" ref="CL557">PRODUCT(CE$2:CE557+1)-1</f>
        <v>0.28721433845599931</v>
      </c>
      <c r="CM557" s="2"/>
      <c r="CN557" s="2">
        <f t="array" ref="CN557">PRODUCT(CG$2:CG557+1)-1</f>
        <v>0.17954773755361897</v>
      </c>
      <c r="CO557" s="2">
        <f t="array" ref="CO557">PRODUCT(CH$2:CH557+1)-1</f>
        <v>9.8057160146755695E-2</v>
      </c>
      <c r="CQ557" s="9">
        <f t="shared" si="373"/>
        <v>45421</v>
      </c>
      <c r="CR557" s="72">
        <f t="shared" si="374"/>
        <v>0.27442341793257996</v>
      </c>
      <c r="CS557" s="72">
        <f t="shared" si="375"/>
        <v>0.18915717830924361</v>
      </c>
      <c r="CT557" s="72"/>
      <c r="CU557" s="72">
        <f t="shared" si="376"/>
        <v>8.1490577406863274E-2</v>
      </c>
      <c r="CV557" s="72"/>
      <c r="CW557" s="3">
        <f t="shared" si="377"/>
        <v>45421</v>
      </c>
      <c r="CX557" s="75">
        <f t="shared" si="382"/>
        <v>117.52940638625934</v>
      </c>
      <c r="CY557" s="75">
        <f t="shared" si="383"/>
        <v>109.32260182622545</v>
      </c>
      <c r="CZ557" s="75">
        <f t="shared" si="384"/>
        <v>107.50696052137425</v>
      </c>
      <c r="DA557" s="72">
        <f>(CZ557/MAX($CZ$2:CZ557))-1</f>
        <v>-2.0071891557441601E-3</v>
      </c>
      <c r="DC557" s="3">
        <f t="shared" si="378"/>
        <v>45421</v>
      </c>
      <c r="DD557" s="2">
        <f t="shared" si="379"/>
        <v>8.821448138807168E-4</v>
      </c>
      <c r="DE557" s="2">
        <f t="shared" si="380"/>
        <v>8.7889592833523614E-4</v>
      </c>
      <c r="DF557" s="2" t="e">
        <f>NA()</f>
        <v>#N/A</v>
      </c>
      <c r="DG557" s="2">
        <f t="shared" si="381"/>
        <v>1.9840520001938693E-4</v>
      </c>
      <c r="DH557" s="69"/>
      <c r="DI557" s="3">
        <f t="shared" si="388"/>
        <v>45421</v>
      </c>
      <c r="DJ557" s="2">
        <f t="shared" si="389"/>
        <v>4.1430309642701883E-2</v>
      </c>
      <c r="DK557" s="2">
        <f t="shared" si="390"/>
        <v>2.7774583202560023E-2</v>
      </c>
      <c r="DL557" s="2" t="e">
        <f>NA()</f>
        <v>#N/A</v>
      </c>
      <c r="DM557" s="2">
        <f t="shared" si="391"/>
        <v>1.7522239254416351E-2</v>
      </c>
      <c r="DO557" s="2">
        <f t="shared" si="385"/>
        <v>1.7253498842092936E-2</v>
      </c>
      <c r="DP557" s="72">
        <f t="shared" si="386"/>
        <v>1.9840520001938693E-4</v>
      </c>
      <c r="DQ557" s="72">
        <v>1.0999999999999999E-2</v>
      </c>
      <c r="DR557" s="72">
        <f t="shared" si="387"/>
        <v>1.2649360110592576E-4</v>
      </c>
      <c r="DS557" s="2" cm="1">
        <f t="array" ref="DS557">PRODUCT($DR$68:DR557+1)-1</f>
        <v>4.5963184924884493E-2</v>
      </c>
      <c r="DT557" s="2" cm="1">
        <f t="array" ref="DT557">PRODUCT($DP$68:DP557+1)-1</f>
        <v>6.4616699231360375E-2</v>
      </c>
      <c r="DU557" s="72">
        <f>DS557-MAX($DS$68:DS557)</f>
        <v>-1.0170090867203108E-3</v>
      </c>
    </row>
    <row r="558" spans="81:125" x14ac:dyDescent="0.3">
      <c r="CC558" s="3">
        <v>45422</v>
      </c>
      <c r="CD558" s="2">
        <v>4.4841595567215497E-3</v>
      </c>
      <c r="CE558" s="2">
        <v>6.4219996350216605E-3</v>
      </c>
      <c r="CF558" s="2" t="e">
        <f>NA()</f>
        <v>#N/A</v>
      </c>
      <c r="CG558" s="2">
        <v>4.1557405035418859E-3</v>
      </c>
      <c r="CH558" s="2">
        <v>3.752230492570563E-3</v>
      </c>
      <c r="CJ558" s="9">
        <f t="shared" si="372"/>
        <v>45422</v>
      </c>
      <c r="CK558" s="2">
        <f t="array" ref="CK558">PRODUCT(CD$2:CD558+1)-1</f>
        <v>0.37863499997994476</v>
      </c>
      <c r="CL558" s="2">
        <f t="array" ref="CL558">PRODUCT(CE$2:CE558+1)-1</f>
        <v>0.29548082846775836</v>
      </c>
      <c r="CM558" s="2"/>
      <c r="CN558" s="2">
        <f t="array" ref="CN558">PRODUCT(CG$2:CG558+1)-1</f>
        <v>0.1844496318624318</v>
      </c>
      <c r="CO558" s="2">
        <f t="array" ref="CO558">PRODUCT(CH$2:CH558+1)-1</f>
        <v>0.10217732370564381</v>
      </c>
      <c r="CQ558" s="9">
        <f t="shared" si="373"/>
        <v>45422</v>
      </c>
      <c r="CR558" s="72">
        <f t="shared" si="374"/>
        <v>0.27645767627430096</v>
      </c>
      <c r="CS558" s="72">
        <f t="shared" si="375"/>
        <v>0.19330350476211455</v>
      </c>
      <c r="CT558" s="72"/>
      <c r="CU558" s="72">
        <f t="shared" si="376"/>
        <v>8.2272308156787988E-2</v>
      </c>
      <c r="CV558" s="72"/>
      <c r="CW558" s="3">
        <f t="shared" si="377"/>
        <v>45422</v>
      </c>
      <c r="CX558" s="75">
        <f t="shared" si="382"/>
        <v>118.01782810073595</v>
      </c>
      <c r="CY558" s="75">
        <f t="shared" si="383"/>
        <v>109.73280542632496</v>
      </c>
      <c r="CZ558" s="75">
        <f t="shared" si="384"/>
        <v>107.55017849240498</v>
      </c>
      <c r="DA558" s="72">
        <f>(CZ558/MAX($CZ$2:CZ558))-1</f>
        <v>-1.6059944407343929E-3</v>
      </c>
      <c r="DC558" s="3">
        <f t="shared" si="378"/>
        <v>45422</v>
      </c>
      <c r="DD558" s="2">
        <f t="shared" si="379"/>
        <v>7.3192906415098669E-4</v>
      </c>
      <c r="DE558" s="2">
        <f t="shared" si="380"/>
        <v>2.6697691424510976E-3</v>
      </c>
      <c r="DF558" s="2" t="e">
        <f>NA()</f>
        <v>#N/A</v>
      </c>
      <c r="DG558" s="2">
        <f t="shared" si="381"/>
        <v>4.0351001097132296E-4</v>
      </c>
      <c r="DH558" s="69"/>
      <c r="DI558" s="3">
        <f t="shared" si="388"/>
        <v>45422</v>
      </c>
      <c r="DJ558" s="2">
        <f t="shared" si="389"/>
        <v>3.8064791271218305E-2</v>
      </c>
      <c r="DK558" s="2">
        <f t="shared" si="390"/>
        <v>2.8478601806156172E-2</v>
      </c>
      <c r="DL558" s="2" t="e">
        <f>NA()</f>
        <v>#N/A</v>
      </c>
      <c r="DM558" s="2">
        <f t="shared" si="391"/>
        <v>1.6392011100289851E-2</v>
      </c>
      <c r="DO558" s="2">
        <f t="shared" si="385"/>
        <v>1.725691612024631E-2</v>
      </c>
      <c r="DP558" s="72">
        <f t="shared" si="386"/>
        <v>4.0351001097132296E-4</v>
      </c>
      <c r="DQ558" s="72">
        <v>1.0999999999999999E-2</v>
      </c>
      <c r="DR558" s="72">
        <f t="shared" si="387"/>
        <v>2.5720760822827712E-4</v>
      </c>
      <c r="DS558" s="2" cm="1">
        <f t="array" ref="DS558">PRODUCT($DR$68:DR558+1)-1</f>
        <v>4.6232214613973976E-2</v>
      </c>
      <c r="DT558" s="2" cm="1">
        <f t="array" ref="DT558">PRODUCT($DP$68:DP558+1)-1</f>
        <v>6.5046282727347471E-2</v>
      </c>
      <c r="DU558" s="72">
        <f>DS558-MAX($DS$68:DS558)</f>
        <v>-7.4797939763082688E-4</v>
      </c>
    </row>
    <row r="559" spans="81:125" x14ac:dyDescent="0.3">
      <c r="CC559" s="3">
        <v>45425</v>
      </c>
      <c r="CD559" s="2">
        <v>8.8909582608431902E-4</v>
      </c>
      <c r="CE559" s="2">
        <v>2.4343512321793898E-3</v>
      </c>
      <c r="CF559" s="2" t="e">
        <f>NA()</f>
        <v>#N/A</v>
      </c>
      <c r="CG559" s="2">
        <v>6.8729113317052585E-4</v>
      </c>
      <c r="CH559" s="2">
        <v>4.7627486597834334E-4</v>
      </c>
      <c r="CJ559" s="9">
        <f t="shared" si="372"/>
        <v>45425</v>
      </c>
      <c r="CK559" s="2">
        <f t="array" ref="CK559">PRODUCT(CD$2:CD559+1)-1</f>
        <v>0.37986073860412062</v>
      </c>
      <c r="CL559" s="2">
        <f t="array" ref="CL559">PRODUCT(CE$2:CE559+1)-1</f>
        <v>0.29863448381880353</v>
      </c>
      <c r="CM559" s="2"/>
      <c r="CN559" s="2">
        <f t="array" ref="CN559">PRODUCT(CG$2:CG559+1)-1</f>
        <v>0.18526369359209793</v>
      </c>
      <c r="CO559" s="2">
        <f t="array" ref="CO559">PRODUCT(CH$2:CH559+1)-1</f>
        <v>0.10270226306277608</v>
      </c>
      <c r="CQ559" s="9">
        <f t="shared" si="373"/>
        <v>45425</v>
      </c>
      <c r="CR559" s="72">
        <f t="shared" si="374"/>
        <v>0.27715847554134454</v>
      </c>
      <c r="CS559" s="72">
        <f t="shared" si="375"/>
        <v>0.19593222075602745</v>
      </c>
      <c r="CT559" s="72"/>
      <c r="CU559" s="72">
        <f t="shared" si="376"/>
        <v>8.2561430529321855E-2</v>
      </c>
      <c r="CV559" s="72"/>
      <c r="CW559" s="3">
        <f t="shared" si="377"/>
        <v>45425</v>
      </c>
      <c r="CX559" s="75">
        <f t="shared" si="382"/>
        <v>118.09894070754564</v>
      </c>
      <c r="CY559" s="75">
        <f t="shared" si="383"/>
        <v>109.78506840352281</v>
      </c>
      <c r="CZ559" s="75">
        <f t="shared" si="384"/>
        <v>107.57286252577134</v>
      </c>
      <c r="DA559" s="72">
        <f>(CZ559/MAX($CZ$2:CZ559))-1</f>
        <v>-1.3954173570666084E-3</v>
      </c>
      <c r="DC559" s="3">
        <f t="shared" si="378"/>
        <v>45425</v>
      </c>
      <c r="DD559" s="2">
        <f t="shared" si="379"/>
        <v>4.1282096010597567E-4</v>
      </c>
      <c r="DE559" s="2">
        <f t="shared" si="380"/>
        <v>1.9580763662010465E-3</v>
      </c>
      <c r="DF559" s="2" t="e">
        <f>NA()</f>
        <v>#N/A</v>
      </c>
      <c r="DG559" s="2">
        <f t="shared" si="381"/>
        <v>2.1101626719218251E-4</v>
      </c>
      <c r="DH559" s="69"/>
      <c r="DI559" s="3">
        <f t="shared" si="388"/>
        <v>45425</v>
      </c>
      <c r="DJ559" s="2">
        <f t="shared" si="389"/>
        <v>3.7967584000700362E-2</v>
      </c>
      <c r="DK559" s="2">
        <f t="shared" si="390"/>
        <v>2.7581072337868849E-2</v>
      </c>
      <c r="DL559" s="2" t="e">
        <f>NA()</f>
        <v>#N/A</v>
      </c>
      <c r="DM559" s="2">
        <f t="shared" si="391"/>
        <v>1.6393368457722317E-2</v>
      </c>
      <c r="DO559" s="2">
        <f t="shared" si="385"/>
        <v>1.7242139075132626E-2</v>
      </c>
      <c r="DP559" s="72">
        <f t="shared" si="386"/>
        <v>2.1101626719218251E-4</v>
      </c>
      <c r="DQ559" s="72">
        <v>1.0999999999999999E-2</v>
      </c>
      <c r="DR559" s="72">
        <f t="shared" si="387"/>
        <v>1.3462244614774707E-4</v>
      </c>
      <c r="DS559" s="2" cm="1">
        <f t="array" ref="DS559">PRODUCT($DR$68:DR559+1)-1</f>
        <v>4.637306095394389E-2</v>
      </c>
      <c r="DT559" s="2" cm="1">
        <f t="array" ref="DT559">PRODUCT($DP$68:DP559+1)-1</f>
        <v>6.5271024818315482E-2</v>
      </c>
      <c r="DU559" s="72">
        <f>DS559-MAX($DS$68:DS559)</f>
        <v>-6.0713305766091352E-4</v>
      </c>
    </row>
    <row r="560" spans="81:125" x14ac:dyDescent="0.3">
      <c r="CC560" s="3">
        <v>45426</v>
      </c>
      <c r="CD560" s="2">
        <v>1.5408186620491399E-3</v>
      </c>
      <c r="CE560" s="2">
        <v>3.8102434351015E-3</v>
      </c>
      <c r="CF560" s="2" t="e">
        <f>NA()</f>
        <v>#N/A</v>
      </c>
      <c r="CG560" s="2">
        <v>2.6129560785731493E-3</v>
      </c>
      <c r="CH560" s="2">
        <v>3.3323369535134262E-3</v>
      </c>
      <c r="CJ560" s="9">
        <f t="shared" si="372"/>
        <v>45426</v>
      </c>
      <c r="CK560" s="2">
        <f t="array" ref="CK560">PRODUCT(CD$2:CD560+1)-1</f>
        <v>0.38198685378119079</v>
      </c>
      <c r="CL560" s="2">
        <f t="array" ref="CL560">PRODUCT(CE$2:CE560+1)-1</f>
        <v>0.30358259733537052</v>
      </c>
      <c r="CM560" s="2"/>
      <c r="CN560" s="2">
        <f t="array" ref="CN560">PRODUCT(CG$2:CG560+1)-1</f>
        <v>0.18836073556498167</v>
      </c>
      <c r="CO560" s="2">
        <f t="array" ref="CO560">PRODUCT(CH$2:CH560+1)-1</f>
        <v>0.10637683856270308</v>
      </c>
      <c r="CQ560" s="9">
        <f t="shared" si="373"/>
        <v>45426</v>
      </c>
      <c r="CR560" s="72">
        <f t="shared" si="374"/>
        <v>0.27561001521848771</v>
      </c>
      <c r="CS560" s="72">
        <f t="shared" si="375"/>
        <v>0.19720575877266744</v>
      </c>
      <c r="CT560" s="72"/>
      <c r="CU560" s="72">
        <f t="shared" si="376"/>
        <v>8.1983897002278594E-2</v>
      </c>
      <c r="CV560" s="72"/>
      <c r="CW560" s="3">
        <f t="shared" si="377"/>
        <v>45426</v>
      </c>
      <c r="CX560" s="75">
        <f t="shared" si="382"/>
        <v>118.40752805254048</v>
      </c>
      <c r="CY560" s="75">
        <f t="shared" si="383"/>
        <v>110.15090924390788</v>
      </c>
      <c r="CZ560" s="75">
        <f t="shared" si="384"/>
        <v>107.49573368509373</v>
      </c>
      <c r="DA560" s="72">
        <f>(CZ560/MAX($CZ$2:CZ560))-1</f>
        <v>-2.1114084717973602E-3</v>
      </c>
      <c r="DC560" s="3">
        <f t="shared" si="378"/>
        <v>45426</v>
      </c>
      <c r="DD560" s="2">
        <f t="shared" si="379"/>
        <v>-1.7915182914642863E-3</v>
      </c>
      <c r="DE560" s="2">
        <f t="shared" si="380"/>
        <v>4.7790648158807384E-4</v>
      </c>
      <c r="DF560" s="2" t="e">
        <f>NA()</f>
        <v>#N/A</v>
      </c>
      <c r="DG560" s="2">
        <f t="shared" si="381"/>
        <v>-7.1938087494027685E-4</v>
      </c>
      <c r="DH560" s="69"/>
      <c r="DI560" s="3">
        <f t="shared" si="388"/>
        <v>45426</v>
      </c>
      <c r="DJ560" s="2">
        <f t="shared" si="389"/>
        <v>3.8056142247895053E-2</v>
      </c>
      <c r="DK560" s="2">
        <f t="shared" si="390"/>
        <v>2.6310612791238593E-2</v>
      </c>
      <c r="DL560" s="2" t="e">
        <f>NA()</f>
        <v>#N/A</v>
      </c>
      <c r="DM560" s="2">
        <f t="shared" si="391"/>
        <v>1.6536965695819528E-2</v>
      </c>
      <c r="DO560" s="2">
        <f t="shared" si="385"/>
        <v>1.7332858715653095E-2</v>
      </c>
      <c r="DP560" s="72">
        <f t="shared" si="386"/>
        <v>-7.1938087494027685E-4</v>
      </c>
      <c r="DQ560" s="72">
        <v>1.0999999999999999E-2</v>
      </c>
      <c r="DR560" s="72">
        <f t="shared" si="387"/>
        <v>-4.5654267159039028E-4</v>
      </c>
      <c r="DS560" s="2" cm="1">
        <f t="array" ref="DS560">PRODUCT($DR$68:DR560+1)-1</f>
        <v>4.589534700121578E-2</v>
      </c>
      <c r="DT560" s="2" cm="1">
        <f t="array" ref="DT560">PRODUCT($DP$68:DP560+1)-1</f>
        <v>6.4504689216433153E-2</v>
      </c>
      <c r="DU560" s="72">
        <f>DS560-MAX($DS$68:DS560)</f>
        <v>-1.0848470103890229E-3</v>
      </c>
    </row>
    <row r="561" spans="81:125" x14ac:dyDescent="0.3">
      <c r="CC561" s="3">
        <v>45427</v>
      </c>
      <c r="CD561" s="2">
        <v>3.6974525568143103E-3</v>
      </c>
      <c r="CE561" s="2">
        <v>5.6698305747944202E-3</v>
      </c>
      <c r="CF561" s="2" t="e">
        <f>NA()</f>
        <v>#N/A</v>
      </c>
      <c r="CG561" s="2">
        <v>4.902088993391061E-3</v>
      </c>
      <c r="CH561" s="2">
        <v>4.5901928763738553E-3</v>
      </c>
      <c r="CJ561" s="9">
        <f t="shared" si="372"/>
        <v>45427</v>
      </c>
      <c r="CK561" s="2">
        <f t="array" ref="CK561">PRODUCT(CD$2:CD561+1)-1</f>
        <v>0.38709668460718771</v>
      </c>
      <c r="CL561" s="2">
        <f t="array" ref="CL561">PRODUCT(CE$2:CE561+1)-1</f>
        <v>0.31097368980251261</v>
      </c>
      <c r="CM561" s="2"/>
      <c r="CN561" s="2">
        <f t="array" ref="CN561">PRODUCT(CG$2:CG561+1)-1</f>
        <v>0.19418618564697288</v>
      </c>
      <c r="CO561" s="2">
        <f t="array" ref="CO561">PRODUCT(CH$2:CH561+1)-1</f>
        <v>0.11145532164565863</v>
      </c>
      <c r="CQ561" s="9">
        <f t="shared" si="373"/>
        <v>45427</v>
      </c>
      <c r="CR561" s="72">
        <f t="shared" si="374"/>
        <v>0.27564136296152908</v>
      </c>
      <c r="CS561" s="72">
        <f t="shared" si="375"/>
        <v>0.19951836815685398</v>
      </c>
      <c r="CT561" s="72"/>
      <c r="CU561" s="72">
        <f t="shared" si="376"/>
        <v>8.2730864001314242E-2</v>
      </c>
      <c r="CV561" s="72"/>
      <c r="CW561" s="3">
        <f t="shared" si="377"/>
        <v>45427</v>
      </c>
      <c r="CX561" s="75">
        <f t="shared" si="382"/>
        <v>118.98797229254149</v>
      </c>
      <c r="CY561" s="75">
        <f t="shared" si="383"/>
        <v>110.65652316284536</v>
      </c>
      <c r="CZ561" s="75">
        <f t="shared" si="384"/>
        <v>107.52910799251782</v>
      </c>
      <c r="DA561" s="72">
        <f>(CZ561/MAX($CZ$2:CZ561))-1</f>
        <v>-1.8015930076206166E-3</v>
      </c>
      <c r="DC561" s="3">
        <f t="shared" si="378"/>
        <v>45427</v>
      </c>
      <c r="DD561" s="2">
        <f t="shared" si="379"/>
        <v>-8.92740319559545E-4</v>
      </c>
      <c r="DE561" s="2">
        <f t="shared" si="380"/>
        <v>1.0796376984205649E-3</v>
      </c>
      <c r="DF561" s="2" t="e">
        <f>NA()</f>
        <v>#N/A</v>
      </c>
      <c r="DG561" s="2">
        <f t="shared" si="381"/>
        <v>3.118961170172057E-4</v>
      </c>
      <c r="DH561" s="69"/>
      <c r="DI561" s="3">
        <f t="shared" si="388"/>
        <v>45427</v>
      </c>
      <c r="DJ561" s="2">
        <f t="shared" si="389"/>
        <v>3.2079637651645371E-2</v>
      </c>
      <c r="DK561" s="2">
        <f t="shared" si="390"/>
        <v>2.6123918100633574E-2</v>
      </c>
      <c r="DL561" s="2" t="e">
        <f>NA()</f>
        <v>#N/A</v>
      </c>
      <c r="DM561" s="2">
        <f t="shared" si="391"/>
        <v>1.4064788646459374E-2</v>
      </c>
      <c r="DO561" s="2">
        <f t="shared" si="385"/>
        <v>1.7333460421705277E-2</v>
      </c>
      <c r="DP561" s="72">
        <f t="shared" si="386"/>
        <v>3.118961170172057E-4</v>
      </c>
      <c r="DQ561" s="72">
        <v>1.0999999999999999E-2</v>
      </c>
      <c r="DR561" s="72">
        <f t="shared" si="387"/>
        <v>1.9793262301467975E-4</v>
      </c>
      <c r="DS561" s="2" cm="1">
        <f t="array" ref="DS561">PRODUCT($DR$68:DR561+1)-1</f>
        <v>4.6102363810646585E-2</v>
      </c>
      <c r="DT561" s="2" cm="1">
        <f t="array" ref="DT561">PRODUCT($DP$68:DP561+1)-1</f>
        <v>6.4836704095546427E-2</v>
      </c>
      <c r="DU561" s="72">
        <f>DS561-MAX($DS$68:DS561)</f>
        <v>-8.778302009582184E-4</v>
      </c>
    </row>
    <row r="562" spans="81:125" x14ac:dyDescent="0.3">
      <c r="CC562" s="3">
        <v>45428</v>
      </c>
      <c r="CD562" s="2">
        <v>1.8056041611291801E-4</v>
      </c>
      <c r="CE562" s="2">
        <v>1.0253707425838001E-3</v>
      </c>
      <c r="CF562" s="2" t="e">
        <f>NA()</f>
        <v>#N/A</v>
      </c>
      <c r="CG562" s="2">
        <v>5.4022317659334611E-4</v>
      </c>
      <c r="CH562" s="2">
        <v>1.1697640701198164E-3</v>
      </c>
      <c r="CJ562" s="9">
        <f t="shared" si="372"/>
        <v>45428</v>
      </c>
      <c r="CK562" s="2">
        <f t="array" ref="CK562">PRODUCT(CD$2:CD562+1)-1</f>
        <v>0.38734713936174914</v>
      </c>
      <c r="CL562" s="2">
        <f t="array" ref="CL562">PRODUCT(CE$2:CE562+1)-1</f>
        <v>0.31231792386833312</v>
      </c>
      <c r="CM562" s="2"/>
      <c r="CN562" s="2">
        <f t="array" ref="CN562">PRODUCT(CG$2:CG562+1)-1</f>
        <v>0.19483131270162701</v>
      </c>
      <c r="CO562" s="2">
        <f t="array" ref="CO562">PRODUCT(CH$2:CH562+1)-1</f>
        <v>0.11275546214646326</v>
      </c>
      <c r="CQ562" s="9">
        <f t="shared" si="373"/>
        <v>45428</v>
      </c>
      <c r="CR562" s="72">
        <f t="shared" si="374"/>
        <v>0.27459167721528588</v>
      </c>
      <c r="CS562" s="72">
        <f t="shared" si="375"/>
        <v>0.19956246172186987</v>
      </c>
      <c r="CT562" s="72"/>
      <c r="CU562" s="72">
        <f t="shared" si="376"/>
        <v>8.2075850555163754E-2</v>
      </c>
      <c r="CV562" s="72"/>
      <c r="CW562" s="3">
        <f t="shared" si="377"/>
        <v>45428</v>
      </c>
      <c r="CX562" s="75">
        <f t="shared" si="382"/>
        <v>119.05225235290978</v>
      </c>
      <c r="CY562" s="75">
        <f t="shared" si="383"/>
        <v>110.78596518776564</v>
      </c>
      <c r="CZ562" s="75">
        <f t="shared" si="384"/>
        <v>107.46149311524616</v>
      </c>
      <c r="DA562" s="72">
        <f>(CZ562/MAX($CZ$2:CZ562))-1</f>
        <v>-2.4292654959505722E-3</v>
      </c>
      <c r="DC562" s="3">
        <f t="shared" si="378"/>
        <v>45428</v>
      </c>
      <c r="DD562" s="2">
        <f t="shared" si="379"/>
        <v>-9.8920365400689846E-4</v>
      </c>
      <c r="DE562" s="2">
        <f t="shared" si="380"/>
        <v>-1.4439332753601636E-4</v>
      </c>
      <c r="DF562" s="2" t="e">
        <f>NA()</f>
        <v>#N/A</v>
      </c>
      <c r="DG562" s="2">
        <f t="shared" si="381"/>
        <v>-6.2954089352647031E-4</v>
      </c>
      <c r="DH562" s="69"/>
      <c r="DI562" s="3">
        <f t="shared" si="388"/>
        <v>45428</v>
      </c>
      <c r="DJ562" s="2">
        <f t="shared" si="389"/>
        <v>2.9952707487355339E-2</v>
      </c>
      <c r="DK562" s="2">
        <f t="shared" si="390"/>
        <v>2.4470455928463666E-2</v>
      </c>
      <c r="DL562" s="2" t="e">
        <f>NA()</f>
        <v>#N/A</v>
      </c>
      <c r="DM562" s="2">
        <f t="shared" si="391"/>
        <v>1.3164619000579102E-2</v>
      </c>
      <c r="DO562" s="2">
        <f t="shared" si="385"/>
        <v>1.7396467452334481E-2</v>
      </c>
      <c r="DP562" s="72">
        <f t="shared" si="386"/>
        <v>-6.2954089352647031E-4</v>
      </c>
      <c r="DQ562" s="72">
        <v>1.0999999999999999E-2</v>
      </c>
      <c r="DR562" s="72">
        <f t="shared" si="387"/>
        <v>-3.9806643778486731E-4</v>
      </c>
      <c r="DS562" s="2" cm="1">
        <f t="array" ref="DS562">PRODUCT($DR$68:DR562+1)-1</f>
        <v>4.5685945569126085E-2</v>
      </c>
      <c r="DT562" s="2" cm="1">
        <f t="array" ref="DT562">PRODUCT($DP$68:DP562+1)-1</f>
        <v>6.4166345845390271E-2</v>
      </c>
      <c r="DU562" s="72">
        <f>DS562-MAX($DS$68:DS562)</f>
        <v>-1.2942484424787182E-3</v>
      </c>
    </row>
    <row r="563" spans="81:125" x14ac:dyDescent="0.3">
      <c r="CC563" s="3">
        <v>45429</v>
      </c>
      <c r="CD563" s="2">
        <v>2.7607996756808801E-3</v>
      </c>
      <c r="CE563" s="2">
        <v>3.1534410201490299E-3</v>
      </c>
      <c r="CF563" s="2" t="e">
        <f>NA()</f>
        <v>#N/A</v>
      </c>
      <c r="CG563" s="2">
        <v>1.8748729163545628E-3</v>
      </c>
      <c r="CH563" s="2">
        <v>9.6543628394796244E-4</v>
      </c>
      <c r="CJ563" s="9">
        <f t="shared" si="372"/>
        <v>45429</v>
      </c>
      <c r="CK563" s="2">
        <f t="array" ref="CK563">PRODUCT(CD$2:CD563+1)-1</f>
        <v>0.39117732689415585</v>
      </c>
      <c r="CL563" s="2">
        <f t="array" ref="CL563">PRODUCT(CE$2:CE563+1)-1</f>
        <v>0.31645624104093639</v>
      </c>
      <c r="CM563" s="2"/>
      <c r="CN563" s="2">
        <f t="array" ref="CN563">PRODUCT(CG$2:CG563+1)-1</f>
        <v>0.19707146956942356</v>
      </c>
      <c r="CO563" s="2">
        <f t="array" ref="CO563">PRODUCT(CH$2:CH563+1)-1</f>
        <v>0.11382975664478079</v>
      </c>
      <c r="CQ563" s="9">
        <f t="shared" si="373"/>
        <v>45429</v>
      </c>
      <c r="CR563" s="72">
        <f t="shared" si="374"/>
        <v>0.27734757024937506</v>
      </c>
      <c r="CS563" s="72">
        <f t="shared" si="375"/>
        <v>0.2026264843961556</v>
      </c>
      <c r="CT563" s="72"/>
      <c r="CU563" s="72">
        <f t="shared" si="376"/>
        <v>8.3241712924642774E-2</v>
      </c>
      <c r="CV563" s="72"/>
      <c r="CW563" s="3">
        <f t="shared" si="377"/>
        <v>45429</v>
      </c>
      <c r="CX563" s="75">
        <f t="shared" si="382"/>
        <v>119.27546019647724</v>
      </c>
      <c r="CY563" s="75">
        <f t="shared" si="383"/>
        <v>110.8929219783101</v>
      </c>
      <c r="CZ563" s="75">
        <f t="shared" si="384"/>
        <v>107.55912827313425</v>
      </c>
      <c r="DA563" s="72">
        <f>(CZ563/MAX($CZ$2:CZ563))-1</f>
        <v>-1.5229131520148043E-3</v>
      </c>
      <c r="DC563" s="3">
        <f t="shared" si="378"/>
        <v>45429</v>
      </c>
      <c r="DD563" s="2">
        <f t="shared" si="379"/>
        <v>1.7953633917329177E-3</v>
      </c>
      <c r="DE563" s="2">
        <f t="shared" si="380"/>
        <v>2.1880047362010675E-3</v>
      </c>
      <c r="DF563" s="2" t="e">
        <f>NA()</f>
        <v>#N/A</v>
      </c>
      <c r="DG563" s="2">
        <f t="shared" si="381"/>
        <v>9.0943663240660041E-4</v>
      </c>
      <c r="DH563" s="69"/>
      <c r="DI563" s="3">
        <f t="shared" si="388"/>
        <v>45429</v>
      </c>
      <c r="DJ563" s="2">
        <f t="shared" si="389"/>
        <v>2.9537374667944767E-2</v>
      </c>
      <c r="DK563" s="2">
        <f t="shared" si="390"/>
        <v>2.474131046534386E-2</v>
      </c>
      <c r="DL563" s="2" t="e">
        <f>NA()</f>
        <v>#N/A</v>
      </c>
      <c r="DM563" s="2">
        <f t="shared" si="391"/>
        <v>1.350002296231927E-2</v>
      </c>
      <c r="DO563" s="2">
        <f t="shared" si="385"/>
        <v>1.7452748046939776E-2</v>
      </c>
      <c r="DP563" s="72">
        <f t="shared" si="386"/>
        <v>9.0943663240660041E-4</v>
      </c>
      <c r="DQ563" s="72">
        <v>1.0999999999999999E-2</v>
      </c>
      <c r="DR563" s="72">
        <f t="shared" si="387"/>
        <v>5.7319356983593793E-4</v>
      </c>
      <c r="DS563" s="2" cm="1">
        <f t="array" ref="DS563">PRODUCT($DR$68:DR563+1)-1</f>
        <v>4.6285326029193996E-2</v>
      </c>
      <c r="DT563" s="2" cm="1">
        <f t="array" ref="DT563">PRODUCT($DP$68:DP563+1)-1</f>
        <v>6.513413770327614E-2</v>
      </c>
      <c r="DU563" s="72">
        <f>DS563-MAX($DS$68:DS563)</f>
        <v>-6.9486798241080727E-4</v>
      </c>
    </row>
    <row r="564" spans="81:125" x14ac:dyDescent="0.3">
      <c r="CC564" s="3">
        <v>45432</v>
      </c>
      <c r="CD564" s="2">
        <v>1.47794624257602E-3</v>
      </c>
      <c r="CE564" s="2">
        <v>1.5430401890981198E-3</v>
      </c>
      <c r="CF564" s="2" t="e">
        <f>NA()</f>
        <v>#N/A</v>
      </c>
      <c r="CG564" s="2">
        <v>1.3722683290202044E-3</v>
      </c>
      <c r="CH564" s="2">
        <v>1.0193065427424042E-3</v>
      </c>
      <c r="CJ564" s="9">
        <f t="shared" si="372"/>
        <v>45432</v>
      </c>
      <c r="CK564" s="2">
        <f t="array" ref="CK564">PRODUCT(CD$2:CD564+1)-1</f>
        <v>0.3932334121971961</v>
      </c>
      <c r="CL564" s="2">
        <f t="array" ref="CL564">PRODUCT(CE$2:CE564+1)-1</f>
        <v>0.3184875859280516</v>
      </c>
      <c r="CM564" s="2"/>
      <c r="CN564" s="2">
        <f t="array" ref="CN564">PRODUCT(CG$2:CG564+1)-1</f>
        <v>0.19871417283468751</v>
      </c>
      <c r="CO564" s="2">
        <f t="array" ref="CO564">PRODUCT(CH$2:CH564+1)-1</f>
        <v>0.11496509060323001</v>
      </c>
      <c r="CQ564" s="9">
        <f t="shared" si="373"/>
        <v>45432</v>
      </c>
      <c r="CR564" s="72">
        <f t="shared" si="374"/>
        <v>0.27826832159396608</v>
      </c>
      <c r="CS564" s="72">
        <f t="shared" si="375"/>
        <v>0.20352249532482158</v>
      </c>
      <c r="CT564" s="72"/>
      <c r="CU564" s="72">
        <f t="shared" si="376"/>
        <v>8.3749082231457495E-2</v>
      </c>
      <c r="CV564" s="72"/>
      <c r="CW564" s="3">
        <f t="shared" si="377"/>
        <v>45432</v>
      </c>
      <c r="CX564" s="75">
        <f t="shared" si="382"/>
        <v>119.43913813293419</v>
      </c>
      <c r="CY564" s="75">
        <f t="shared" si="383"/>
        <v>111.00595585922642</v>
      </c>
      <c r="CZ564" s="75">
        <f t="shared" si="384"/>
        <v>107.59705387736349</v>
      </c>
      <c r="DA564" s="72">
        <f>(CZ564/MAX($CZ$2:CZ564))-1</f>
        <v>-1.1708477584425614E-3</v>
      </c>
      <c r="DC564" s="3">
        <f t="shared" si="378"/>
        <v>45432</v>
      </c>
      <c r="DD564" s="2">
        <f t="shared" si="379"/>
        <v>4.5863969983361581E-4</v>
      </c>
      <c r="DE564" s="2">
        <f t="shared" si="380"/>
        <v>5.2373364635571566E-4</v>
      </c>
      <c r="DF564" s="2" t="e">
        <f>NA()</f>
        <v>#N/A</v>
      </c>
      <c r="DG564" s="2">
        <f t="shared" si="381"/>
        <v>3.5296178627780019E-4</v>
      </c>
      <c r="DH564" s="69"/>
      <c r="DI564" s="3">
        <f t="shared" si="388"/>
        <v>45432</v>
      </c>
      <c r="DJ564" s="2">
        <f t="shared" si="389"/>
        <v>2.7256755169695668E-2</v>
      </c>
      <c r="DK564" s="2">
        <f t="shared" si="390"/>
        <v>2.4363113293093572E-2</v>
      </c>
      <c r="DL564" s="2" t="e">
        <f>NA()</f>
        <v>#N/A</v>
      </c>
      <c r="DM564" s="2">
        <f t="shared" si="391"/>
        <v>1.2590126755634982E-2</v>
      </c>
      <c r="DO564" s="2">
        <f t="shared" si="385"/>
        <v>1.7222922151706725E-2</v>
      </c>
      <c r="DP564" s="72">
        <f t="shared" si="386"/>
        <v>3.5296178627780019E-4</v>
      </c>
      <c r="DQ564" s="72">
        <v>1.0999999999999999E-2</v>
      </c>
      <c r="DR564" s="72">
        <f t="shared" si="387"/>
        <v>2.2543094690067174E-4</v>
      </c>
      <c r="DS564" s="2" cm="1">
        <f t="array" ref="DS564">PRODUCT($DR$68:DR564+1)-1</f>
        <v>4.6521191120969085E-2</v>
      </c>
      <c r="DT564" s="2" cm="1">
        <f t="array" ref="DT564">PRODUCT($DP$68:DP564+1)-1</f>
        <v>6.5510089351145329E-2</v>
      </c>
      <c r="DU564" s="72">
        <f>DS564-MAX($DS$68:DS564)</f>
        <v>-4.5900289063571797E-4</v>
      </c>
    </row>
    <row r="565" spans="81:125" x14ac:dyDescent="0.3">
      <c r="CC565" s="3">
        <v>45433</v>
      </c>
      <c r="CD565" s="2">
        <v>-8.4728133431322095E-4</v>
      </c>
      <c r="CE565" s="2">
        <v>-5.59400669039678E-3</v>
      </c>
      <c r="CF565" s="2" t="e">
        <f>NA()</f>
        <v>#N/A</v>
      </c>
      <c r="CG565" s="2">
        <v>-2.051947841642407E-3</v>
      </c>
      <c r="CH565" s="2">
        <v>-2.7318066603526647E-3</v>
      </c>
      <c r="CJ565" s="9">
        <f t="shared" si="372"/>
        <v>45433</v>
      </c>
      <c r="CK565" s="2">
        <f t="array" ref="CK565">PRODUCT(CD$2:CD565+1)-1</f>
        <v>0.39205295153269981</v>
      </c>
      <c r="CL565" s="2">
        <f t="array" ref="CL565">PRODUCT(CE$2:CE565+1)-1</f>
        <v>0.31111195755116494</v>
      </c>
      <c r="CM565" s="2"/>
      <c r="CN565" s="2">
        <f t="array" ref="CN565">PRODUCT(CG$2:CG565+1)-1</f>
        <v>0.19625447387499317</v>
      </c>
      <c r="CO565" s="2">
        <f t="array" ref="CO565">PRODUCT(CH$2:CH565+1)-1</f>
        <v>0.11191922154265943</v>
      </c>
      <c r="CQ565" s="9">
        <f t="shared" si="373"/>
        <v>45433</v>
      </c>
      <c r="CR565" s="72">
        <f t="shared" si="374"/>
        <v>0.28013372999004038</v>
      </c>
      <c r="CS565" s="72">
        <f t="shared" si="375"/>
        <v>0.19919273600850551</v>
      </c>
      <c r="CT565" s="72"/>
      <c r="CU565" s="72">
        <f t="shared" si="376"/>
        <v>8.4335252332333743E-2</v>
      </c>
      <c r="CV565" s="72"/>
      <c r="CW565" s="3">
        <f t="shared" si="377"/>
        <v>45433</v>
      </c>
      <c r="CX565" s="75">
        <f t="shared" si="382"/>
        <v>119.19405525123469</v>
      </c>
      <c r="CY565" s="75">
        <f t="shared" si="383"/>
        <v>110.70270904967137</v>
      </c>
      <c r="CZ565" s="75">
        <f t="shared" si="384"/>
        <v>107.67040506457101</v>
      </c>
      <c r="DA565" s="72">
        <f>(CZ565/MAX($CZ$2:CZ565))-1</f>
        <v>-4.8992480103604574E-4</v>
      </c>
      <c r="DC565" s="3">
        <f t="shared" si="378"/>
        <v>45433</v>
      </c>
      <c r="DD565" s="2">
        <f t="shared" si="379"/>
        <v>1.8845253260394439E-3</v>
      </c>
      <c r="DE565" s="2">
        <f t="shared" si="380"/>
        <v>-2.8622000300441153E-3</v>
      </c>
      <c r="DF565" s="2" t="e">
        <f>NA()</f>
        <v>#N/A</v>
      </c>
      <c r="DG565" s="2">
        <f t="shared" si="381"/>
        <v>6.7985881871025777E-4</v>
      </c>
      <c r="DH565" s="69"/>
      <c r="DI565" s="3">
        <f t="shared" si="388"/>
        <v>45433</v>
      </c>
      <c r="DJ565" s="2">
        <f t="shared" si="389"/>
        <v>2.8236095599406336E-2</v>
      </c>
      <c r="DK565" s="2">
        <f t="shared" si="390"/>
        <v>2.5521264593272079E-2</v>
      </c>
      <c r="DL565" s="2" t="e">
        <f>NA()</f>
        <v>#N/A</v>
      </c>
      <c r="DM565" s="2">
        <f t="shared" si="391"/>
        <v>1.2502167182660595E-2</v>
      </c>
      <c r="DO565" s="2">
        <f t="shared" si="385"/>
        <v>1.720477765822228E-2</v>
      </c>
      <c r="DP565" s="72">
        <f t="shared" si="386"/>
        <v>6.7985881871025777E-4</v>
      </c>
      <c r="DQ565" s="72">
        <v>1.0999999999999999E-2</v>
      </c>
      <c r="DR565" s="72">
        <f t="shared" si="387"/>
        <v>4.3467269117766452E-4</v>
      </c>
      <c r="DS565" s="2" cm="1">
        <f t="array" ref="DS565">PRODUCT($DR$68:DR565+1)-1</f>
        <v>4.697608530348818E-2</v>
      </c>
      <c r="DT565" s="2" cm="1">
        <f t="array" ref="DT565">PRODUCT($DP$68:DP565+1)-1</f>
        <v>6.6234485781815344E-2</v>
      </c>
      <c r="DU565" s="72">
        <f>DS565-MAX($DS$68:DS565)</f>
        <v>-4.1087081166235606E-6</v>
      </c>
    </row>
    <row r="566" spans="81:125" x14ac:dyDescent="0.3">
      <c r="CC566" s="3">
        <v>45434</v>
      </c>
      <c r="CD566" s="2">
        <v>-6.5232684129278296E-3</v>
      </c>
      <c r="CE566" s="2">
        <v>-1.7893743521364401E-3</v>
      </c>
      <c r="CF566" s="2" t="e">
        <f>NA()</f>
        <v>#N/A</v>
      </c>
      <c r="CG566" s="2">
        <v>-3.4592312414246321E-3</v>
      </c>
      <c r="CH566" s="2">
        <v>-1.9762411892580989E-3</v>
      </c>
      <c r="CJ566" s="9">
        <f t="shared" si="372"/>
        <v>45434</v>
      </c>
      <c r="CK566" s="2">
        <f t="array" ref="CK566">PRODUCT(CD$2:CD566+1)-1</f>
        <v>0.3829722164848437</v>
      </c>
      <c r="CL566" s="2">
        <f t="array" ref="CL566">PRODUCT(CE$2:CE566+1)-1</f>
        <v>0.30876588744154354</v>
      </c>
      <c r="CM566" s="2"/>
      <c r="CN566" s="2">
        <f t="array" ref="CN566">PRODUCT(CG$2:CG566+1)-1</f>
        <v>0.19211635302627084</v>
      </c>
      <c r="CO566" s="2">
        <f t="array" ref="CO566">PRODUCT(CH$2:CH566+1)-1</f>
        <v>0.10972180097791906</v>
      </c>
      <c r="CQ566" s="9">
        <f t="shared" si="373"/>
        <v>45434</v>
      </c>
      <c r="CR566" s="72">
        <f t="shared" si="374"/>
        <v>0.27325041550692464</v>
      </c>
      <c r="CS566" s="72">
        <f t="shared" si="375"/>
        <v>0.19904408646362448</v>
      </c>
      <c r="CT566" s="72"/>
      <c r="CU566" s="72">
        <f t="shared" si="376"/>
        <v>8.2394552048351777E-2</v>
      </c>
      <c r="CV566" s="72"/>
      <c r="CW566" s="3">
        <f t="shared" si="377"/>
        <v>45434</v>
      </c>
      <c r="CX566" s="75">
        <f t="shared" si="382"/>
        <v>118.78173545151752</v>
      </c>
      <c r="CY566" s="75">
        <f t="shared" si="383"/>
        <v>110.48393379628496</v>
      </c>
      <c r="CZ566" s="75">
        <f t="shared" si="384"/>
        <v>107.51041474548906</v>
      </c>
      <c r="DA566" s="72">
        <f>(CZ566/MAX($CZ$2:CZ566))-1</f>
        <v>-1.9751234102621806E-3</v>
      </c>
      <c r="DC566" s="3">
        <f t="shared" si="378"/>
        <v>45434</v>
      </c>
      <c r="DD566" s="2">
        <f t="shared" si="379"/>
        <v>-4.5470272236697307E-3</v>
      </c>
      <c r="DE566" s="2">
        <f t="shared" si="380"/>
        <v>1.8686683712165883E-4</v>
      </c>
      <c r="DF566" s="2" t="e">
        <f>NA()</f>
        <v>#N/A</v>
      </c>
      <c r="DG566" s="2">
        <f t="shared" si="381"/>
        <v>-1.4829900521665332E-3</v>
      </c>
      <c r="DH566" s="69"/>
      <c r="DI566" s="3">
        <f t="shared" si="388"/>
        <v>45434</v>
      </c>
      <c r="DJ566" s="2">
        <f t="shared" si="389"/>
        <v>3.1362116494512308E-2</v>
      </c>
      <c r="DK566" s="2">
        <f t="shared" si="390"/>
        <v>2.4062075372735359E-2</v>
      </c>
      <c r="DL566" s="2" t="e">
        <f>NA()</f>
        <v>#N/A</v>
      </c>
      <c r="DM566" s="2">
        <f t="shared" si="391"/>
        <v>1.3442165581456491E-2</v>
      </c>
      <c r="DO566" s="2">
        <f t="shared" si="385"/>
        <v>1.7504741626611441E-2</v>
      </c>
      <c r="DP566" s="72">
        <f t="shared" si="386"/>
        <v>-1.4829900521665332E-3</v>
      </c>
      <c r="DQ566" s="72">
        <v>1.0999999999999999E-2</v>
      </c>
      <c r="DR566" s="72">
        <f t="shared" si="387"/>
        <v>-9.3191267382275022E-4</v>
      </c>
      <c r="DS566" s="2" cm="1">
        <f t="array" ref="DS566">PRODUCT($DR$68:DR566+1)-1</f>
        <v>4.6000395020404428E-2</v>
      </c>
      <c r="DT566" s="2" cm="1">
        <f t="array" ref="DT566">PRODUCT($DP$68:DP566+1)-1</f>
        <v>6.4653270646124028E-2</v>
      </c>
      <c r="DU566" s="72">
        <f>DS566-MAX($DS$68:DS566)</f>
        <v>-9.7979899120037572E-4</v>
      </c>
    </row>
    <row r="567" spans="81:125" x14ac:dyDescent="0.3">
      <c r="CC567" s="3">
        <v>45435</v>
      </c>
      <c r="CD567" s="2">
        <v>-4.9616475408766902E-3</v>
      </c>
      <c r="CE567" s="2">
        <v>-9.2003246042956493E-3</v>
      </c>
      <c r="CF567" s="2" t="e">
        <f>NA()</f>
        <v>#N/A</v>
      </c>
      <c r="CG567" s="2">
        <v>-7.0203732127586092E-3</v>
      </c>
      <c r="CH567" s="2">
        <v>-8.4816615696025055E-3</v>
      </c>
      <c r="CJ567" s="9">
        <f t="shared" si="372"/>
        <v>45435</v>
      </c>
      <c r="CK567" s="2">
        <f t="array" ref="CK567">PRODUCT(CD$2:CD567+1)-1</f>
        <v>0.37611039578782091</v>
      </c>
      <c r="CL567" s="2">
        <f t="array" ref="CL567">PRODUCT(CE$2:CE567+1)-1</f>
        <v>0.29672481644605231</v>
      </c>
      <c r="CM567" s="2"/>
      <c r="CN567" s="2">
        <f t="array" ref="CN567">PRODUCT(CG$2:CG567+1)-1</f>
        <v>0.18374725131499381</v>
      </c>
      <c r="CO567" s="2">
        <f t="array" ref="CO567">PRODUCT(CH$2:CH567+1)-1</f>
        <v>0.10030951622561446</v>
      </c>
      <c r="CQ567" s="9">
        <f t="shared" si="373"/>
        <v>45435</v>
      </c>
      <c r="CR567" s="72">
        <f t="shared" si="374"/>
        <v>0.27580087956220645</v>
      </c>
      <c r="CS567" s="72">
        <f t="shared" si="375"/>
        <v>0.19641530022043785</v>
      </c>
      <c r="CT567" s="72"/>
      <c r="CU567" s="72">
        <f t="shared" si="376"/>
        <v>8.343773508937935E-2</v>
      </c>
      <c r="CV567" s="72"/>
      <c r="CW567" s="3">
        <f t="shared" si="377"/>
        <v>45435</v>
      </c>
      <c r="CX567" s="75">
        <f t="shared" si="382"/>
        <v>117.94784333778871</v>
      </c>
      <c r="CY567" s="75">
        <f t="shared" si="383"/>
        <v>109.5468464609465</v>
      </c>
      <c r="CZ567" s="75">
        <f t="shared" si="384"/>
        <v>107.66886236185465</v>
      </c>
      <c r="DA567" s="72">
        <f>(CZ567/MAX($CZ$2:CZ567))-1</f>
        <v>-5.042457920931831E-4</v>
      </c>
      <c r="DC567" s="3">
        <f t="shared" si="378"/>
        <v>45435</v>
      </c>
      <c r="DD567" s="2">
        <f t="shared" si="379"/>
        <v>3.5200140287258153E-3</v>
      </c>
      <c r="DE567" s="2">
        <f t="shared" si="380"/>
        <v>-7.1866303469314378E-4</v>
      </c>
      <c r="DF567" s="2" t="e">
        <f>NA()</f>
        <v>#N/A</v>
      </c>
      <c r="DG567" s="2">
        <f t="shared" si="381"/>
        <v>1.4612883568438963E-3</v>
      </c>
      <c r="DH567" s="69"/>
      <c r="DI567" s="3">
        <f t="shared" si="388"/>
        <v>45435</v>
      </c>
      <c r="DJ567" s="2">
        <f t="shared" si="389"/>
        <v>3.370145307804337E-2</v>
      </c>
      <c r="DK567" s="2">
        <f t="shared" si="390"/>
        <v>2.4485094813946402E-2</v>
      </c>
      <c r="DL567" s="2" t="e">
        <f>NA()</f>
        <v>#N/A</v>
      </c>
      <c r="DM567" s="2">
        <f t="shared" si="391"/>
        <v>1.4099843013977036E-2</v>
      </c>
      <c r="DO567" s="2">
        <f t="shared" si="385"/>
        <v>1.7646776022683667E-2</v>
      </c>
      <c r="DP567" s="72">
        <f t="shared" si="386"/>
        <v>1.4612883568438963E-3</v>
      </c>
      <c r="DQ567" s="72">
        <v>1.0999999999999999E-2</v>
      </c>
      <c r="DR567" s="72">
        <f t="shared" si="387"/>
        <v>9.1088433970152184E-4</v>
      </c>
      <c r="DS567" s="2" cm="1">
        <f t="array" ref="DS567">PRODUCT($DR$68:DR567+1)-1</f>
        <v>4.6953180399549987E-2</v>
      </c>
      <c r="DT567" s="2" cm="1">
        <f t="array" ref="DT567">PRODUCT($DP$68:DP567+1)-1</f>
        <v>6.6209036074595051E-2</v>
      </c>
      <c r="DU567" s="72">
        <f>DS567-MAX($DS$68:DS567)</f>
        <v>-2.7013612054815894E-5</v>
      </c>
    </row>
    <row r="568" spans="81:125" x14ac:dyDescent="0.3">
      <c r="CC568" s="3">
        <v>45436</v>
      </c>
      <c r="CD568" s="2">
        <v>7.1506869992976607E-4</v>
      </c>
      <c r="CE568" s="2">
        <v>4.4271121799255297E-4</v>
      </c>
      <c r="CF568" s="2" t="e">
        <f>NA()</f>
        <v>#N/A</v>
      </c>
      <c r="CG568" s="2">
        <v>5.8727698384246981E-4</v>
      </c>
      <c r="CH568" s="2">
        <v>1.4201551075656571E-3</v>
      </c>
      <c r="CJ568" s="9">
        <f t="shared" si="372"/>
        <v>45436</v>
      </c>
      <c r="CK568" s="2">
        <f t="array" ref="CK568">PRODUCT(CD$2:CD568+1)-1</f>
        <v>0.37709440925949678</v>
      </c>
      <c r="CL568" s="2">
        <f t="array" ref="CL568">PRODUCT(CE$2:CE568+1)-1</f>
        <v>0.29729889106894225</v>
      </c>
      <c r="CM568" s="2"/>
      <c r="CN568" s="2">
        <f t="array" ref="CN568">PRODUCT(CG$2:CG568+1)-1</f>
        <v>0.18444243883037781</v>
      </c>
      <c r="CO568" s="2">
        <f t="array" ref="CO568">PRODUCT(CH$2:CH568+1)-1</f>
        <v>0.10187212640498533</v>
      </c>
      <c r="CQ568" s="9">
        <f t="shared" si="373"/>
        <v>45436</v>
      </c>
      <c r="CR568" s="72">
        <f t="shared" si="374"/>
        <v>0.27522228285451145</v>
      </c>
      <c r="CS568" s="72">
        <f t="shared" si="375"/>
        <v>0.19542676466395692</v>
      </c>
      <c r="CT568" s="72"/>
      <c r="CU568" s="72">
        <f t="shared" si="376"/>
        <v>8.2570312425392478E-2</v>
      </c>
      <c r="CV568" s="72"/>
      <c r="CW568" s="3">
        <f t="shared" si="377"/>
        <v>45436</v>
      </c>
      <c r="CX568" s="75">
        <f t="shared" si="382"/>
        <v>118.01711139147484</v>
      </c>
      <c r="CY568" s="75">
        <f t="shared" si="383"/>
        <v>109.70241997446573</v>
      </c>
      <c r="CZ568" s="75">
        <f t="shared" si="384"/>
        <v>107.57931449364968</v>
      </c>
      <c r="DA568" s="72">
        <f>(CZ568/MAX($CZ$2:CZ568))-1</f>
        <v>-1.3355233973904035E-3</v>
      </c>
      <c r="DC568" s="3">
        <f t="shared" si="378"/>
        <v>45436</v>
      </c>
      <c r="DD568" s="2">
        <f t="shared" si="379"/>
        <v>-7.0508640763589103E-4</v>
      </c>
      <c r="DE568" s="2">
        <f t="shared" si="380"/>
        <v>-9.7744388957310413E-4</v>
      </c>
      <c r="DF568" s="2" t="e">
        <f>NA()</f>
        <v>#N/A</v>
      </c>
      <c r="DG568" s="2">
        <f t="shared" si="381"/>
        <v>-8.328781237231873E-4</v>
      </c>
      <c r="DH568" s="69"/>
      <c r="DI568" s="3">
        <f t="shared" si="388"/>
        <v>45436</v>
      </c>
      <c r="DJ568" s="2">
        <f t="shared" si="389"/>
        <v>3.3574497590416058E-2</v>
      </c>
      <c r="DK568" s="2">
        <f t="shared" si="390"/>
        <v>2.3275792735180479E-2</v>
      </c>
      <c r="DL568" s="2" t="e">
        <f>NA()</f>
        <v>#N/A</v>
      </c>
      <c r="DM568" s="2">
        <f t="shared" si="391"/>
        <v>1.4342570431979573E-2</v>
      </c>
      <c r="DO568" s="2">
        <f t="shared" si="385"/>
        <v>1.6736901426390463E-2</v>
      </c>
      <c r="DP568" s="72">
        <f t="shared" si="386"/>
        <v>-8.328781237231873E-4</v>
      </c>
      <c r="DQ568" s="72">
        <v>1.0999999999999999E-2</v>
      </c>
      <c r="DR568" s="72">
        <f t="shared" si="387"/>
        <v>-5.4739280154384557E-4</v>
      </c>
      <c r="DS568" s="2" cm="1">
        <f t="array" ref="DS568">PRODUCT($DR$68:DR568+1)-1</f>
        <v>4.638008576504582E-2</v>
      </c>
      <c r="DT568" s="2" cm="1">
        <f t="array" ref="DT568">PRODUCT($DP$68:DP568+1)-1</f>
        <v>6.5321013893132385E-2</v>
      </c>
      <c r="DU568" s="72">
        <f>DS568-MAX($DS$68:DS568)</f>
        <v>-6.0010824655898354E-4</v>
      </c>
    </row>
    <row r="569" spans="81:125" x14ac:dyDescent="0.3">
      <c r="CC569" s="3">
        <v>45439</v>
      </c>
      <c r="CD569" s="2">
        <v>4.6193564151983902E-3</v>
      </c>
      <c r="CE569" s="2">
        <v>4.2381040148002898E-3</v>
      </c>
      <c r="CF569" s="2" t="e">
        <f>NA()</f>
        <v>#N/A</v>
      </c>
      <c r="CG569" s="2">
        <v>3.5180369693916251E-3</v>
      </c>
      <c r="CH569" s="2">
        <v>2.3820339245947952E-3</v>
      </c>
      <c r="CJ569" s="9">
        <f t="shared" si="372"/>
        <v>45439</v>
      </c>
      <c r="CK569" s="2">
        <f t="array" ref="CK569">PRODUCT(CD$2:CD569+1)-1</f>
        <v>0.3834556991532434</v>
      </c>
      <c r="CL569" s="2">
        <f t="array" ref="CL569">PRODUCT(CE$2:CE569+1)-1</f>
        <v>0.30279697870757749</v>
      </c>
      <c r="CM569" s="2"/>
      <c r="CN569" s="2">
        <f t="array" ref="CN569">PRODUCT(CG$2:CG569+1)-1</f>
        <v>0.18860935111829957</v>
      </c>
      <c r="CO569" s="2">
        <f t="array" ref="CO569">PRODUCT(CH$2:CH569+1)-1</f>
        <v>0.10449682319064735</v>
      </c>
      <c r="CQ569" s="9">
        <f t="shared" si="373"/>
        <v>45439</v>
      </c>
      <c r="CR569" s="72">
        <f t="shared" si="374"/>
        <v>0.27895887596259605</v>
      </c>
      <c r="CS569" s="72">
        <f t="shared" si="375"/>
        <v>0.19830015551693014</v>
      </c>
      <c r="CT569" s="72"/>
      <c r="CU569" s="72">
        <f t="shared" si="376"/>
        <v>8.4112527927652225E-2</v>
      </c>
      <c r="CV569" s="72"/>
      <c r="CW569" s="3">
        <f t="shared" si="377"/>
        <v>45439</v>
      </c>
      <c r="CX569" s="75">
        <f t="shared" si="382"/>
        <v>118.43229995237087</v>
      </c>
      <c r="CY569" s="75">
        <f t="shared" si="383"/>
        <v>109.96373486045505</v>
      </c>
      <c r="CZ569" s="75">
        <f t="shared" si="384"/>
        <v>107.70123450486881</v>
      </c>
      <c r="DA569" s="72">
        <f>(CZ569/MAX($CZ$2:CZ569))-1</f>
        <v>-2.0373347323421331E-4</v>
      </c>
      <c r="DC569" s="3">
        <f t="shared" si="378"/>
        <v>45439</v>
      </c>
      <c r="DD569" s="2">
        <f t="shared" si="379"/>
        <v>2.237322490603595E-3</v>
      </c>
      <c r="DE569" s="2">
        <f t="shared" si="380"/>
        <v>1.8560700902054946E-3</v>
      </c>
      <c r="DF569" s="2" t="e">
        <f>NA()</f>
        <v>#N/A</v>
      </c>
      <c r="DG569" s="2">
        <f t="shared" si="381"/>
        <v>1.1360030447968299E-3</v>
      </c>
      <c r="DH569" s="69"/>
      <c r="DI569" s="3">
        <f t="shared" si="388"/>
        <v>45439</v>
      </c>
      <c r="DJ569" s="2">
        <f t="shared" si="389"/>
        <v>3.3909122806175626E-2</v>
      </c>
      <c r="DK569" s="2">
        <f t="shared" si="390"/>
        <v>2.3453389616053449E-2</v>
      </c>
      <c r="DL569" s="2" t="e">
        <f>NA()</f>
        <v>#N/A</v>
      </c>
      <c r="DM569" s="2">
        <f t="shared" si="391"/>
        <v>1.4595243740618859E-2</v>
      </c>
      <c r="DO569" s="2">
        <f t="shared" si="385"/>
        <v>1.6847798890957402E-2</v>
      </c>
      <c r="DP569" s="72">
        <f t="shared" si="386"/>
        <v>1.1360030447968299E-3</v>
      </c>
      <c r="DQ569" s="72">
        <v>1.0999999999999999E-2</v>
      </c>
      <c r="DR569" s="72">
        <f t="shared" si="387"/>
        <v>7.4170124973844715E-4</v>
      </c>
      <c r="DS569" s="2" cm="1">
        <f t="array" ref="DS569">PRODUCT($DR$68:DR569+1)-1</f>
        <v>4.7156187182359144E-2</v>
      </c>
      <c r="DT569" s="2" cm="1">
        <f t="array" ref="DT569">PRODUCT($DP$68:DP569+1)-1</f>
        <v>6.653122180860116E-2</v>
      </c>
      <c r="DU569" s="72">
        <f>DS569-MAX($DS$68:DS569)</f>
        <v>0</v>
      </c>
    </row>
    <row r="570" spans="81:125" x14ac:dyDescent="0.3">
      <c r="CC570" s="3">
        <v>45440</v>
      </c>
      <c r="CD570" s="2">
        <v>-1.3305214966137199E-3</v>
      </c>
      <c r="CE570" s="2">
        <v>-3.9231978168373701E-3</v>
      </c>
      <c r="CF570" s="2" t="e">
        <f>NA()</f>
        <v>#N/A</v>
      </c>
      <c r="CG570" s="2">
        <v>-3.2905045119670075E-3</v>
      </c>
      <c r="CH570" s="2">
        <v>-5.5375024869023237E-3</v>
      </c>
      <c r="CJ570" s="9">
        <f t="shared" si="372"/>
        <v>45440</v>
      </c>
      <c r="CK570" s="2">
        <f t="array" ref="CK570">PRODUCT(CD$2:CD570+1)-1</f>
        <v>0.38161498160590734</v>
      </c>
      <c r="CL570" s="2">
        <f t="array" ref="CL570">PRODUCT(CE$2:CE570+1)-1</f>
        <v>0.29768584844492962</v>
      </c>
      <c r="CM570" s="2"/>
      <c r="CN570" s="2">
        <f t="array" ref="CN570">PRODUCT(CG$2:CG570+1)-1</f>
        <v>0.18469822668547864</v>
      </c>
      <c r="CO570" s="2">
        <f t="array" ref="CO570">PRODUCT(CH$2:CH570+1)-1</f>
        <v>9.8380669285453415E-2</v>
      </c>
      <c r="CQ570" s="9">
        <f t="shared" si="373"/>
        <v>45440</v>
      </c>
      <c r="CR570" s="72">
        <f t="shared" si="374"/>
        <v>0.28323431232045393</v>
      </c>
      <c r="CS570" s="72">
        <f t="shared" si="375"/>
        <v>0.19930517915947621</v>
      </c>
      <c r="CT570" s="72"/>
      <c r="CU570" s="72">
        <f t="shared" si="376"/>
        <v>8.6317557400025224E-2</v>
      </c>
      <c r="CV570" s="72"/>
      <c r="CW570" s="3">
        <f t="shared" si="377"/>
        <v>45440</v>
      </c>
      <c r="CX570" s="75">
        <f t="shared" si="382"/>
        <v>118.04259793501497</v>
      </c>
      <c r="CY570" s="75">
        <f t="shared" si="383"/>
        <v>109.3548104051962</v>
      </c>
      <c r="CZ570" s="75">
        <f t="shared" si="384"/>
        <v>107.94458652310549</v>
      </c>
      <c r="DA570" s="72">
        <f>(CZ570/MAX($CZ$2:CZ570))-1</f>
        <v>0</v>
      </c>
      <c r="DC570" s="3">
        <f t="shared" si="378"/>
        <v>45440</v>
      </c>
      <c r="DD570" s="2">
        <f t="shared" si="379"/>
        <v>4.2069809902886036E-3</v>
      </c>
      <c r="DE570" s="2">
        <f t="shared" si="380"/>
        <v>1.6143046700649536E-3</v>
      </c>
      <c r="DF570" s="2" t="e">
        <f>NA()</f>
        <v>#N/A</v>
      </c>
      <c r="DG570" s="2">
        <f t="shared" si="381"/>
        <v>2.2469979749353162E-3</v>
      </c>
      <c r="DH570" s="69"/>
      <c r="DI570" s="3">
        <f t="shared" si="388"/>
        <v>45440</v>
      </c>
      <c r="DJ570" s="2">
        <f t="shared" si="389"/>
        <v>3.6533646838275646E-2</v>
      </c>
      <c r="DK570" s="2">
        <f t="shared" si="390"/>
        <v>2.360758635973292E-2</v>
      </c>
      <c r="DL570" s="2" t="e">
        <f>NA()</f>
        <v>#N/A</v>
      </c>
      <c r="DM570" s="2">
        <f t="shared" si="391"/>
        <v>1.6329945561986945E-2</v>
      </c>
      <c r="DO570" s="2">
        <f t="shared" si="385"/>
        <v>1.7305369200320657E-2</v>
      </c>
      <c r="DP570" s="72">
        <f t="shared" si="386"/>
        <v>2.2469979749353162E-3</v>
      </c>
      <c r="DQ570" s="72">
        <v>1.0999999999999999E-2</v>
      </c>
      <c r="DR570" s="72">
        <f t="shared" si="387"/>
        <v>1.4282837562246569E-3</v>
      </c>
      <c r="DS570" s="2" cm="1">
        <f t="array" ref="DS570">PRODUCT($DR$68:DR570+1)-1</f>
        <v>4.8651823354741941E-2</v>
      </c>
      <c r="DT570" s="2" cm="1">
        <f t="array" ref="DT570">PRODUCT($DP$68:DP570+1)-1</f>
        <v>6.8927715304210491E-2</v>
      </c>
      <c r="DU570" s="72">
        <f>DS570-MAX($DS$68:DS570)</f>
        <v>0</v>
      </c>
    </row>
    <row r="571" spans="81:125" x14ac:dyDescent="0.3">
      <c r="CC571" s="3">
        <v>45441</v>
      </c>
      <c r="CD571" s="2">
        <v>-7.7749757272311806E-3</v>
      </c>
      <c r="CE571" s="2">
        <v>-7.8632106699890701E-3</v>
      </c>
      <c r="CF571" s="2" t="e">
        <f>NA()</f>
        <v>#N/A</v>
      </c>
      <c r="CG571" s="2">
        <v>-8.9254561581850623E-3</v>
      </c>
      <c r="CH571" s="2">
        <v>-9.7807119913753127E-3</v>
      </c>
      <c r="CJ571" s="9">
        <f t="shared" si="372"/>
        <v>45441</v>
      </c>
      <c r="CK571" s="2">
        <f t="array" ref="CK571">PRODUCT(CD$2:CD571+1)-1</f>
        <v>0.37087295865954251</v>
      </c>
      <c r="CL571" s="2">
        <f t="array" ref="CL571">PRODUCT(CE$2:CE571+1)-1</f>
        <v>0.28748187123514368</v>
      </c>
      <c r="CM571" s="2"/>
      <c r="CN571" s="2">
        <f t="array" ref="CN571">PRODUCT(CG$2:CG571+1)-1</f>
        <v>0.1741242546025179</v>
      </c>
      <c r="CO571" s="2">
        <f t="array" ref="CO571">PRODUCT(CH$2:CH571+1)-1</f>
        <v>8.7637724302278341E-2</v>
      </c>
      <c r="CQ571" s="9">
        <f t="shared" si="373"/>
        <v>45441</v>
      </c>
      <c r="CR571" s="72">
        <f t="shared" si="374"/>
        <v>0.28323523435726417</v>
      </c>
      <c r="CS571" s="72">
        <f t="shared" si="375"/>
        <v>0.19984414693286534</v>
      </c>
      <c r="CT571" s="72"/>
      <c r="CU571" s="72">
        <f t="shared" si="376"/>
        <v>8.6486530300239561E-2</v>
      </c>
      <c r="CV571" s="72"/>
      <c r="CW571" s="3">
        <f t="shared" si="377"/>
        <v>45441</v>
      </c>
      <c r="CX571" s="75">
        <f t="shared" si="382"/>
        <v>116.98901390234772</v>
      </c>
      <c r="CY571" s="75">
        <f t="shared" si="383"/>
        <v>108.28524249975153</v>
      </c>
      <c r="CZ571" s="75">
        <f t="shared" si="384"/>
        <v>108.0378186368435</v>
      </c>
      <c r="DA571" s="72">
        <f>(CZ571/MAX($CZ$2:CZ571))-1</f>
        <v>0</v>
      </c>
      <c r="DC571" s="3">
        <f t="shared" si="378"/>
        <v>45441</v>
      </c>
      <c r="DD571" s="2">
        <f t="shared" si="379"/>
        <v>2.0057362641441321E-3</v>
      </c>
      <c r="DE571" s="2">
        <f t="shared" si="380"/>
        <v>1.9175013213862425E-3</v>
      </c>
      <c r="DF571" s="2" t="e">
        <f>NA()</f>
        <v>#N/A</v>
      </c>
      <c r="DG571" s="2">
        <f t="shared" si="381"/>
        <v>8.5525583319025038E-4</v>
      </c>
      <c r="DH571" s="69"/>
      <c r="DI571" s="3">
        <f t="shared" si="388"/>
        <v>45441</v>
      </c>
      <c r="DJ571" s="2">
        <f t="shared" si="389"/>
        <v>3.3230665196621711E-2</v>
      </c>
      <c r="DK571" s="2">
        <f t="shared" si="390"/>
        <v>2.3650795050426887E-2</v>
      </c>
      <c r="DL571" s="2" t="e">
        <f>NA()</f>
        <v>#N/A</v>
      </c>
      <c r="DM571" s="2">
        <f t="shared" si="391"/>
        <v>1.4176675399945597E-2</v>
      </c>
      <c r="DO571" s="2">
        <f t="shared" si="385"/>
        <v>1.7351139391699393E-2</v>
      </c>
      <c r="DP571" s="72">
        <f t="shared" si="386"/>
        <v>8.5525583319025038E-4</v>
      </c>
      <c r="DQ571" s="72">
        <v>1.0999999999999999E-2</v>
      </c>
      <c r="DR571" s="72">
        <f t="shared" si="387"/>
        <v>5.4220152075968881E-4</v>
      </c>
      <c r="DS571" s="2" cm="1">
        <f t="array" ref="DS571">PRODUCT($DR$68:DR571+1)-1</f>
        <v>4.9220403968112336E-2</v>
      </c>
      <c r="DT571" s="2" cm="1">
        <f t="array" ref="DT571">PRODUCT($DP$68:DP571+1)-1</f>
        <v>6.9841921967983112E-2</v>
      </c>
      <c r="DU571" s="72">
        <f>DS571-MAX($DS$68:DS571)</f>
        <v>0</v>
      </c>
    </row>
    <row r="572" spans="81:125" x14ac:dyDescent="0.3">
      <c r="CC572" s="3">
        <v>45442</v>
      </c>
      <c r="CD572" s="2">
        <v>3.2812516771603102E-3</v>
      </c>
      <c r="CE572" s="2">
        <v>-4.3179470683941705E-3</v>
      </c>
      <c r="CF572" s="2" t="e">
        <f>NA()</f>
        <v>#N/A</v>
      </c>
      <c r="CG572" s="2">
        <v>1.2722755948922553E-4</v>
      </c>
      <c r="CH572" s="2">
        <v>5.7804765806523939E-4</v>
      </c>
      <c r="CJ572" s="9">
        <f t="shared" si="372"/>
        <v>45442</v>
      </c>
      <c r="CK572" s="2">
        <f t="array" ref="CK572">PRODUCT(CD$2:CD572+1)-1</f>
        <v>0.37537113785431786</v>
      </c>
      <c r="CL572" s="2">
        <f t="array" ref="CL572">PRODUCT(CE$2:CE572+1)-1</f>
        <v>0.28192259266363329</v>
      </c>
      <c r="CM572" s="2"/>
      <c r="CN572" s="2">
        <f t="array" ref="CN572">PRODUCT(CG$2:CG572+1)-1</f>
        <v>0.1742736355659682</v>
      </c>
      <c r="CO572" s="2">
        <f t="array" ref="CO572">PRODUCT(CH$2:CH572+1)-1</f>
        <v>8.826643074163476E-2</v>
      </c>
      <c r="CQ572" s="9">
        <f t="shared" si="373"/>
        <v>45442</v>
      </c>
      <c r="CR572" s="72">
        <f t="shared" si="374"/>
        <v>0.2871047071126831</v>
      </c>
      <c r="CS572" s="72">
        <f t="shared" si="375"/>
        <v>0.19365616192199853</v>
      </c>
      <c r="CT572" s="72"/>
      <c r="CU572" s="72">
        <f t="shared" si="376"/>
        <v>8.6007204824333439E-2</v>
      </c>
      <c r="CV572" s="72"/>
      <c r="CW572" s="3">
        <f t="shared" si="377"/>
        <v>45442</v>
      </c>
      <c r="CX572" s="75">
        <f t="shared" si="382"/>
        <v>117.00389812907358</v>
      </c>
      <c r="CY572" s="75">
        <f t="shared" si="383"/>
        <v>108.34783653058155</v>
      </c>
      <c r="CZ572" s="75">
        <f t="shared" si="384"/>
        <v>107.98914115470022</v>
      </c>
      <c r="DA572" s="72">
        <f>(CZ572/MAX($CZ$2:CZ572))-1</f>
        <v>-4.5055965362372774E-4</v>
      </c>
      <c r="DC572" s="3">
        <f t="shared" si="378"/>
        <v>45442</v>
      </c>
      <c r="DD572" s="2">
        <f t="shared" si="379"/>
        <v>2.7032040190950709E-3</v>
      </c>
      <c r="DE572" s="2">
        <f t="shared" si="380"/>
        <v>-4.8959947264594099E-3</v>
      </c>
      <c r="DF572" s="2" t="e">
        <f>NA()</f>
        <v>#N/A</v>
      </c>
      <c r="DG572" s="2">
        <f t="shared" si="381"/>
        <v>-4.5082009857601388E-4</v>
      </c>
      <c r="DH572" s="69"/>
      <c r="DI572" s="3">
        <f t="shared" si="388"/>
        <v>45442</v>
      </c>
      <c r="DJ572" s="2">
        <f t="shared" si="389"/>
        <v>3.3559604868378758E-2</v>
      </c>
      <c r="DK572" s="2">
        <f t="shared" si="390"/>
        <v>2.7747108687461962E-2</v>
      </c>
      <c r="DL572" s="2" t="e">
        <f>NA()</f>
        <v>#N/A</v>
      </c>
      <c r="DM572" s="2">
        <f t="shared" si="391"/>
        <v>1.4351040546634081E-2</v>
      </c>
      <c r="DO572" s="2">
        <f t="shared" si="385"/>
        <v>1.7392754725186626E-2</v>
      </c>
      <c r="DP572" s="72">
        <f t="shared" si="386"/>
        <v>-4.5082009857601388E-4</v>
      </c>
      <c r="DQ572" s="72">
        <v>1.0999999999999999E-2</v>
      </c>
      <c r="DR572" s="72">
        <f t="shared" si="387"/>
        <v>-2.8511993428820932E-4</v>
      </c>
      <c r="DS572" s="2" cm="1">
        <f t="array" ref="DS572">PRODUCT($DR$68:DR572+1)-1</f>
        <v>4.8921250315479003E-2</v>
      </c>
      <c r="DT572" s="2" cm="1">
        <f t="array" ref="DT572">PRODUCT($DP$68:DP572+1)-1</f>
        <v>6.9359615727260682E-2</v>
      </c>
      <c r="DU572" s="72">
        <f>DS572-MAX($DS$68:DS572)</f>
        <v>-2.9915365263333271E-4</v>
      </c>
    </row>
    <row r="573" spans="81:125" x14ac:dyDescent="0.3">
      <c r="CC573" s="3">
        <v>45443</v>
      </c>
      <c r="CD573" s="2">
        <v>5.5874353813307699E-3</v>
      </c>
      <c r="CE573" s="2">
        <v>4.3375210685925297E-3</v>
      </c>
      <c r="CF573" s="2" t="e">
        <f>NA()</f>
        <v>#N/A</v>
      </c>
      <c r="CG573" s="2">
        <v>7.1993809226980595E-3</v>
      </c>
      <c r="CH573" s="2">
        <v>7.2130080936008145E-3</v>
      </c>
      <c r="CJ573" s="9">
        <f t="shared" si="372"/>
        <v>45443</v>
      </c>
      <c r="CK573" s="2">
        <f t="array" ref="CK573">PRODUCT(CD$2:CD573+1)-1</f>
        <v>0.38305593521242631</v>
      </c>
      <c r="CL573" s="2">
        <f t="array" ref="CL573">PRODUCT(CE$2:CE573+1)-1</f>
        <v>0.28748295891761666</v>
      </c>
      <c r="CM573" s="2"/>
      <c r="CN573" s="2">
        <f t="array" ref="CN573">PRODUCT(CG$2:CG573+1)-1</f>
        <v>0.18272767877588914</v>
      </c>
      <c r="CO573" s="2">
        <f t="array" ref="CO573">PRODUCT(CH$2:CH573+1)-1</f>
        <v>9.6116105314568268E-2</v>
      </c>
      <c r="CQ573" s="9">
        <f t="shared" si="373"/>
        <v>45443</v>
      </c>
      <c r="CR573" s="72">
        <f t="shared" si="374"/>
        <v>0.28693982989785805</v>
      </c>
      <c r="CS573" s="72">
        <f t="shared" si="375"/>
        <v>0.19136685360304839</v>
      </c>
      <c r="CT573" s="72"/>
      <c r="CU573" s="72">
        <f t="shared" si="376"/>
        <v>8.6611573461320868E-2</v>
      </c>
      <c r="CV573" s="72"/>
      <c r="CW573" s="3">
        <f t="shared" si="377"/>
        <v>45443</v>
      </c>
      <c r="CX573" s="75">
        <f t="shared" si="382"/>
        <v>117.84625376114533</v>
      </c>
      <c r="CY573" s="75">
        <f t="shared" si="383"/>
        <v>109.12935035240076</v>
      </c>
      <c r="CZ573" s="75">
        <f t="shared" si="384"/>
        <v>107.98768010676862</v>
      </c>
      <c r="DA573" s="72">
        <f>(CZ573/MAX($CZ$2:CZ573))-1</f>
        <v>-4.6408313965884407E-4</v>
      </c>
      <c r="DC573" s="3">
        <f t="shared" si="378"/>
        <v>45443</v>
      </c>
      <c r="DD573" s="2">
        <f t="shared" si="379"/>
        <v>-1.6255727122700446E-3</v>
      </c>
      <c r="DE573" s="2">
        <f t="shared" si="380"/>
        <v>-2.8754870250082849E-3</v>
      </c>
      <c r="DF573" s="2" t="e">
        <f>NA()</f>
        <v>#N/A</v>
      </c>
      <c r="DG573" s="2">
        <f t="shared" si="381"/>
        <v>-1.3627170902755052E-5</v>
      </c>
      <c r="DH573" s="69"/>
      <c r="DI573" s="3">
        <f t="shared" si="388"/>
        <v>45443</v>
      </c>
      <c r="DJ573" s="2">
        <f t="shared" si="389"/>
        <v>3.4331331762836231E-2</v>
      </c>
      <c r="DK573" s="2">
        <f t="shared" si="390"/>
        <v>2.9622609548292392E-2</v>
      </c>
      <c r="DL573" s="2" t="e">
        <f>NA()</f>
        <v>#N/A</v>
      </c>
      <c r="DM573" s="2">
        <f t="shared" si="391"/>
        <v>1.3905229098258391E-2</v>
      </c>
      <c r="DO573" s="2">
        <f t="shared" si="385"/>
        <v>1.7391234278727824E-2</v>
      </c>
      <c r="DP573" s="72">
        <f t="shared" si="386"/>
        <v>-1.3627170902755052E-5</v>
      </c>
      <c r="DQ573" s="72">
        <v>1.0999999999999999E-2</v>
      </c>
      <c r="DR573" s="72">
        <f t="shared" si="387"/>
        <v>-8.6192203225998249E-6</v>
      </c>
      <c r="DS573" s="2" cm="1">
        <f t="array" ref="DS573">PRODUCT($DR$68:DR573+1)-1</f>
        <v>4.891220943212149E-2</v>
      </c>
      <c r="DT573" s="2" cm="1">
        <f t="array" ref="DT573">PRODUCT($DP$68:DP573+1)-1</f>
        <v>6.9345043381020544E-2</v>
      </c>
      <c r="DU573" s="72">
        <f>DS573-MAX($DS$68:DS573)</f>
        <v>-3.0819453599084667E-4</v>
      </c>
    </row>
    <row r="574" spans="81:125" x14ac:dyDescent="0.3">
      <c r="CC574" s="3">
        <v>45446</v>
      </c>
      <c r="CD574" s="2">
        <v>1.5823467073561301E-3</v>
      </c>
      <c r="CE574" s="2">
        <v>2.1314899383659798E-3</v>
      </c>
      <c r="CF574" s="2" t="e">
        <f>NA()</f>
        <v>#N/A</v>
      </c>
      <c r="CG574" s="2">
        <v>2.3833715442708524E-3</v>
      </c>
      <c r="CH574" s="2">
        <v>1.9323402478073071E-3</v>
      </c>
      <c r="CJ574" s="9">
        <f t="shared" si="372"/>
        <v>45446</v>
      </c>
      <c r="CK574" s="2">
        <f t="array" ref="CK574">PRODUCT(CD$2:CD574+1)-1</f>
        <v>0.38524440921759906</v>
      </c>
      <c r="CL574" s="2">
        <f t="array" ref="CL574">PRODUCT(CE$2:CE574+1)-1</f>
        <v>0.29022721589036715</v>
      </c>
      <c r="CM574" s="2"/>
      <c r="CN574" s="2">
        <f t="array" ref="CN574">PRODUCT(CG$2:CG574+1)-1</f>
        <v>0.18554655827010524</v>
      </c>
      <c r="CO574" s="2">
        <f t="array" ref="CO574">PRODUCT(CH$2:CH574+1)-1</f>
        <v>9.8234174581137479E-2</v>
      </c>
      <c r="CQ574" s="9">
        <f t="shared" si="373"/>
        <v>45446</v>
      </c>
      <c r="CR574" s="72">
        <f t="shared" si="374"/>
        <v>0.28701023463646158</v>
      </c>
      <c r="CS574" s="72">
        <f t="shared" si="375"/>
        <v>0.19199304130922967</v>
      </c>
      <c r="CT574" s="72"/>
      <c r="CU574" s="72">
        <f t="shared" si="376"/>
        <v>8.7312383688967765E-2</v>
      </c>
      <c r="CV574" s="72"/>
      <c r="CW574" s="3">
        <f t="shared" si="377"/>
        <v>45446</v>
      </c>
      <c r="CX574" s="75">
        <f t="shared" si="382"/>
        <v>118.12712516895859</v>
      </c>
      <c r="CY574" s="75">
        <f t="shared" si="383"/>
        <v>109.34022538830378</v>
      </c>
      <c r="CZ574" s="75">
        <f t="shared" si="384"/>
        <v>108.03629199542033</v>
      </c>
      <c r="DA574" s="72">
        <f>(CZ574/MAX($CZ$2:CZ574))-1</f>
        <v>-1.4130620577423869E-5</v>
      </c>
      <c r="DC574" s="3">
        <f t="shared" si="378"/>
        <v>45446</v>
      </c>
      <c r="DD574" s="2">
        <f t="shared" si="379"/>
        <v>-3.4999354045117692E-4</v>
      </c>
      <c r="DE574" s="2">
        <f t="shared" si="380"/>
        <v>1.9914969055867277E-4</v>
      </c>
      <c r="DF574" s="2" t="e">
        <f>NA()</f>
        <v>#N/A</v>
      </c>
      <c r="DG574" s="2">
        <f t="shared" si="381"/>
        <v>4.5103129646354529E-4</v>
      </c>
      <c r="DH574" s="69"/>
      <c r="DI574" s="3">
        <f t="shared" si="388"/>
        <v>45446</v>
      </c>
      <c r="DJ574" s="2">
        <f t="shared" si="389"/>
        <v>3.3620675442762808E-2</v>
      </c>
      <c r="DK574" s="2">
        <f t="shared" si="390"/>
        <v>2.9435450515747086E-2</v>
      </c>
      <c r="DL574" s="2" t="e">
        <f>NA()</f>
        <v>#N/A</v>
      </c>
      <c r="DM574" s="2">
        <f t="shared" si="391"/>
        <v>1.3587349810693953E-2</v>
      </c>
      <c r="DO574" s="2">
        <f t="shared" si="385"/>
        <v>1.711802264061367E-2</v>
      </c>
      <c r="DP574" s="72">
        <f t="shared" si="386"/>
        <v>4.5103129646354529E-4</v>
      </c>
      <c r="DQ574" s="72">
        <v>1.0999999999999999E-2</v>
      </c>
      <c r="DR574" s="72">
        <f t="shared" si="387"/>
        <v>2.8983162163414086E-4</v>
      </c>
      <c r="DS574" s="2" cm="1">
        <f t="array" ref="DS574">PRODUCT($DR$68:DR574+1)-1</f>
        <v>4.9216217358733161E-2</v>
      </c>
      <c r="DT574" s="2" cm="1">
        <f t="array" ref="DT574">PRODUCT($DP$68:DP574+1)-1</f>
        <v>6.9827351462303566E-2</v>
      </c>
      <c r="DU574" s="72">
        <f>DS574-MAX($DS$68:DS574)</f>
        <v>-4.1866093791753656E-6</v>
      </c>
    </row>
    <row r="575" spans="81:125" x14ac:dyDescent="0.3">
      <c r="CC575" s="3">
        <v>45447</v>
      </c>
      <c r="CD575" s="2">
        <v>-7.5105484735276092E-3</v>
      </c>
      <c r="CE575" s="2">
        <v>-4.2546917555699197E-3</v>
      </c>
      <c r="CF575" s="2" t="e">
        <f>NA()</f>
        <v>#N/A</v>
      </c>
      <c r="CG575" s="2">
        <v>-8.063132278797961E-3</v>
      </c>
      <c r="CH575" s="2">
        <v>-6.2193617234135301E-3</v>
      </c>
      <c r="CJ575" s="9">
        <f t="shared" si="372"/>
        <v>45447</v>
      </c>
      <c r="CK575" s="2">
        <f t="array" ref="CK575">PRODUCT(CD$2:CD575+1)-1</f>
        <v>0.37484046393448711</v>
      </c>
      <c r="CL575" s="2">
        <f t="array" ref="CL575">PRODUCT(CE$2:CE575+1)-1</f>
        <v>0.28473769679210648</v>
      </c>
      <c r="CM575" s="2"/>
      <c r="CN575" s="2">
        <f t="array" ref="CN575">PRODUCT(CG$2:CG575+1)-1</f>
        <v>0.17598733954809975</v>
      </c>
      <c r="CO575" s="2">
        <f t="array" ref="CO575">PRODUCT(CH$2:CH575+1)-1</f>
        <v>9.1403858992402887E-2</v>
      </c>
      <c r="CQ575" s="9">
        <f t="shared" si="373"/>
        <v>45447</v>
      </c>
      <c r="CR575" s="72">
        <f t="shared" si="374"/>
        <v>0.28343660494208422</v>
      </c>
      <c r="CS575" s="72">
        <f t="shared" si="375"/>
        <v>0.19333383779970359</v>
      </c>
      <c r="CT575" s="72"/>
      <c r="CU575" s="72">
        <f t="shared" si="376"/>
        <v>8.4583480555696866E-2</v>
      </c>
      <c r="CV575" s="72"/>
      <c r="CW575" s="3">
        <f t="shared" si="377"/>
        <v>45447</v>
      </c>
      <c r="CX575" s="75">
        <f t="shared" si="382"/>
        <v>117.17465053300715</v>
      </c>
      <c r="CY575" s="75">
        <f t="shared" si="383"/>
        <v>108.66019897569436</v>
      </c>
      <c r="CZ575" s="75">
        <f t="shared" si="384"/>
        <v>107.83585124781277</v>
      </c>
      <c r="DA575" s="72">
        <f>(CZ575/MAX($CZ$2:CZ575))-1</f>
        <v>-1.869413799528985E-3</v>
      </c>
      <c r="DC575" s="3">
        <f t="shared" si="378"/>
        <v>45447</v>
      </c>
      <c r="DD575" s="2">
        <f t="shared" si="379"/>
        <v>-1.2911867501140791E-3</v>
      </c>
      <c r="DE575" s="2">
        <f t="shared" si="380"/>
        <v>1.9646699678436104E-3</v>
      </c>
      <c r="DF575" s="2" t="e">
        <f>NA()</f>
        <v>#N/A</v>
      </c>
      <c r="DG575" s="2">
        <f t="shared" si="381"/>
        <v>-1.8437705553844309E-3</v>
      </c>
      <c r="DH575" s="69"/>
      <c r="DI575" s="3">
        <f t="shared" si="388"/>
        <v>45447</v>
      </c>
      <c r="DJ575" s="2">
        <f t="shared" si="389"/>
        <v>3.1704769283801421E-2</v>
      </c>
      <c r="DK575" s="2">
        <f t="shared" si="390"/>
        <v>2.9916856159859145E-2</v>
      </c>
      <c r="DL575" s="2" t="e">
        <f>NA()</f>
        <v>#N/A</v>
      </c>
      <c r="DM575" s="2">
        <f t="shared" si="391"/>
        <v>1.5055555527631799E-2</v>
      </c>
      <c r="DO575" s="2">
        <f t="shared" si="385"/>
        <v>1.7436595379000355E-2</v>
      </c>
      <c r="DP575" s="72">
        <f t="shared" si="386"/>
        <v>-1.8437705553844309E-3</v>
      </c>
      <c r="DQ575" s="72">
        <v>1.0999999999999999E-2</v>
      </c>
      <c r="DR575" s="72">
        <f t="shared" si="387"/>
        <v>-1.1631557461988593E-3</v>
      </c>
      <c r="DS575" s="2" cm="1">
        <f t="array" ref="DS575">PRODUCT($DR$68:DR575+1)-1</f>
        <v>4.7995815486507221E-2</v>
      </c>
      <c r="DT575" s="2" cm="1">
        <f t="array" ref="DT575">PRODUCT($DP$68:DP575+1)-1</f>
        <v>6.7854835292332494E-2</v>
      </c>
      <c r="DU575" s="72">
        <f>DS575-MAX($DS$68:DS575)</f>
        <v>-1.2245884816051156E-3</v>
      </c>
    </row>
    <row r="576" spans="81:125" x14ac:dyDescent="0.3">
      <c r="CC576" s="3">
        <v>45448</v>
      </c>
      <c r="CD576" s="2">
        <v>3.7345120168685901E-4</v>
      </c>
      <c r="CE576" s="2">
        <v>2.8264257523804596E-3</v>
      </c>
      <c r="CF576" s="2" t="e">
        <f>NA()</f>
        <v>#N/A</v>
      </c>
      <c r="CG576" s="2">
        <v>3.9181045771846043E-3</v>
      </c>
      <c r="CH576" s="2">
        <v>4.7929844577552227E-3</v>
      </c>
      <c r="CJ576" s="9">
        <f t="shared" si="372"/>
        <v>45448</v>
      </c>
      <c r="CK576" s="2">
        <f t="array" ref="CK576">PRODUCT(CD$2:CD576+1)-1</f>
        <v>0.37535389975787115</v>
      </c>
      <c r="CL576" s="2">
        <f t="array" ref="CL576">PRODUCT(CE$2:CE576+1)-1</f>
        <v>0.28836891250337371</v>
      </c>
      <c r="CM576" s="2"/>
      <c r="CN576" s="2">
        <f t="array" ref="CN576">PRODUCT(CG$2:CG576+1)-1</f>
        <v>0.18059498092589421</v>
      </c>
      <c r="CO576" s="2">
        <f t="array" ref="CO576">PRODUCT(CH$2:CH576+1)-1</f>
        <v>9.6634940725687457E-2</v>
      </c>
      <c r="CQ576" s="9">
        <f t="shared" si="373"/>
        <v>45448</v>
      </c>
      <c r="CR576" s="72">
        <f t="shared" si="374"/>
        <v>0.27871895903218369</v>
      </c>
      <c r="CS576" s="72">
        <f t="shared" si="375"/>
        <v>0.19173397177768625</v>
      </c>
      <c r="CT576" s="72"/>
      <c r="CU576" s="72">
        <f t="shared" si="376"/>
        <v>8.3960040200206754E-2</v>
      </c>
      <c r="CV576" s="72"/>
      <c r="CW576" s="3">
        <f t="shared" si="377"/>
        <v>45448</v>
      </c>
      <c r="CX576" s="75">
        <f t="shared" si="382"/>
        <v>117.63375306759053</v>
      </c>
      <c r="CY576" s="75">
        <f t="shared" si="383"/>
        <v>109.18100562056145</v>
      </c>
      <c r="CZ576" s="75">
        <f t="shared" si="384"/>
        <v>107.741957860697</v>
      </c>
      <c r="DA576" s="72">
        <f>(CZ576/MAX($CZ$2:CZ576))-1</f>
        <v>-2.7384926859824743E-3</v>
      </c>
      <c r="DC576" s="3">
        <f t="shared" si="378"/>
        <v>45448</v>
      </c>
      <c r="DD576" s="2">
        <f t="shared" si="379"/>
        <v>-4.4195332560683634E-3</v>
      </c>
      <c r="DE576" s="2">
        <f t="shared" si="380"/>
        <v>-1.9665587053747631E-3</v>
      </c>
      <c r="DF576" s="2" t="e">
        <f>NA()</f>
        <v>#N/A</v>
      </c>
      <c r="DG576" s="2">
        <f t="shared" si="381"/>
        <v>-8.7487988057061844E-4</v>
      </c>
      <c r="DH576" s="69"/>
      <c r="DI576" s="3">
        <f t="shared" si="388"/>
        <v>45448</v>
      </c>
      <c r="DJ576" s="2">
        <f t="shared" si="389"/>
        <v>3.5656037702936981E-2</v>
      </c>
      <c r="DK576" s="2">
        <f t="shared" si="390"/>
        <v>3.027242778308524E-2</v>
      </c>
      <c r="DL576" s="2" t="e">
        <f>NA()</f>
        <v>#N/A</v>
      </c>
      <c r="DM576" s="2">
        <f t="shared" si="391"/>
        <v>1.5161110183930033E-2</v>
      </c>
      <c r="DO576" s="2">
        <f t="shared" si="385"/>
        <v>1.7512054809593659E-2</v>
      </c>
      <c r="DP576" s="72">
        <f t="shared" si="386"/>
        <v>-8.7487988057061844E-4</v>
      </c>
      <c r="DQ576" s="72">
        <v>1.0999999999999999E-2</v>
      </c>
      <c r="DR576" s="72">
        <f t="shared" si="387"/>
        <v>-5.4954594368929492E-4</v>
      </c>
      <c r="DS576" s="2" cm="1">
        <f t="array" ref="DS576">PRODUCT($DR$68:DR576+1)-1</f>
        <v>4.7419893637103305E-2</v>
      </c>
      <c r="DT576" s="2" cm="1">
        <f t="array" ref="DT576">PRODUCT($DP$68:DP576+1)-1</f>
        <v>6.6920590581565076E-2</v>
      </c>
      <c r="DU576" s="72">
        <f>DS576-MAX($DS$68:DS576)</f>
        <v>-1.8005103310090309E-3</v>
      </c>
    </row>
    <row r="577" spans="81:125" x14ac:dyDescent="0.3">
      <c r="CC577" s="3">
        <v>45449</v>
      </c>
      <c r="CD577" s="2">
        <v>4.75533009371176E-3</v>
      </c>
      <c r="CE577" s="2">
        <v>-1.18178197709595E-3</v>
      </c>
      <c r="CF577" s="2" t="e">
        <f>NA()</f>
        <v>#N/A</v>
      </c>
      <c r="CG577" s="2">
        <v>1.9248860449373952E-3</v>
      </c>
      <c r="CH577" s="2">
        <v>4.4528553935219151E-4</v>
      </c>
      <c r="CJ577" s="9">
        <f t="shared" si="372"/>
        <v>45449</v>
      </c>
      <c r="CK577" s="2">
        <f t="array" ref="CK577">PRODUCT(CD$2:CD577+1)-1</f>
        <v>0.3818941615468936</v>
      </c>
      <c r="CL577" s="2">
        <f t="array" ref="CL577">PRODUCT(CE$2:CE577+1)-1</f>
        <v>0.28684634134272646</v>
      </c>
      <c r="CM577" s="2"/>
      <c r="CN577" s="2">
        <f t="array" ref="CN577">PRODUCT(CG$2:CG577+1)-1</f>
        <v>0.18286749172940175</v>
      </c>
      <c r="CO577" s="2">
        <f t="array" ref="CO577">PRODUCT(CH$2:CH577+1)-1</f>
        <v>9.7123256406741021E-2</v>
      </c>
      <c r="CQ577" s="9">
        <f t="shared" si="373"/>
        <v>45449</v>
      </c>
      <c r="CR577" s="72">
        <f t="shared" si="374"/>
        <v>0.28477090514015257</v>
      </c>
      <c r="CS577" s="72">
        <f t="shared" si="375"/>
        <v>0.18972308493598544</v>
      </c>
      <c r="CT577" s="72"/>
      <c r="CU577" s="72">
        <f t="shared" si="376"/>
        <v>8.5744235322660733E-2</v>
      </c>
      <c r="CV577" s="72"/>
      <c r="CW577" s="3">
        <f t="shared" si="377"/>
        <v>45449</v>
      </c>
      <c r="CX577" s="75">
        <f t="shared" si="382"/>
        <v>117.86018463728395</v>
      </c>
      <c r="CY577" s="75">
        <f t="shared" si="383"/>
        <v>109.22962234353622</v>
      </c>
      <c r="CZ577" s="75">
        <f t="shared" si="384"/>
        <v>107.90130196239616</v>
      </c>
      <c r="DA577" s="72">
        <f>(CZ577/MAX($CZ$2:CZ577))-1</f>
        <v>-1.2636008035873392E-3</v>
      </c>
      <c r="DC577" s="3">
        <f t="shared" si="378"/>
        <v>45449</v>
      </c>
      <c r="DD577" s="2">
        <f t="shared" si="379"/>
        <v>4.3100445543595685E-3</v>
      </c>
      <c r="DE577" s="2">
        <f t="shared" si="380"/>
        <v>-1.6270675164481415E-3</v>
      </c>
      <c r="DF577" s="2" t="e">
        <f>NA()</f>
        <v>#N/A</v>
      </c>
      <c r="DG577" s="2">
        <f t="shared" si="381"/>
        <v>1.4796005055852037E-3</v>
      </c>
      <c r="DH577" s="69"/>
      <c r="DI577" s="3">
        <f t="shared" si="388"/>
        <v>45449</v>
      </c>
      <c r="DJ577" s="2">
        <f t="shared" si="389"/>
        <v>3.7489302472458907E-2</v>
      </c>
      <c r="DK577" s="2">
        <f t="shared" si="390"/>
        <v>3.0721573308186017E-2</v>
      </c>
      <c r="DL577" s="2" t="e">
        <f>NA()</f>
        <v>#N/A</v>
      </c>
      <c r="DM577" s="2">
        <f t="shared" si="391"/>
        <v>1.5657384461771614E-2</v>
      </c>
      <c r="DO577" s="2">
        <f t="shared" si="385"/>
        <v>1.7707345063448836E-2</v>
      </c>
      <c r="DP577" s="72">
        <f t="shared" si="386"/>
        <v>1.4796005055852037E-3</v>
      </c>
      <c r="DQ577" s="72">
        <v>1.0999999999999999E-2</v>
      </c>
      <c r="DR577" s="72">
        <f t="shared" si="387"/>
        <v>9.1914431571297691E-4</v>
      </c>
      <c r="DS577" s="2" cm="1">
        <f t="array" ref="DS577">PRODUCT($DR$68:DR577+1)-1</f>
        <v>4.8382623678504544E-2</v>
      </c>
      <c r="DT577" s="2" cm="1">
        <f t="array" ref="DT577">PRODUCT($DP$68:DP577+1)-1</f>
        <v>6.8499206826808878E-2</v>
      </c>
      <c r="DU577" s="72">
        <f>DS577-MAX($DS$68:DS577)</f>
        <v>-8.3778028960779238E-4</v>
      </c>
    </row>
    <row r="578" spans="81:125" x14ac:dyDescent="0.3">
      <c r="CC578" s="3">
        <v>45450</v>
      </c>
      <c r="CD578" s="2">
        <v>-6.35155381543684E-4</v>
      </c>
      <c r="CE578" s="2">
        <v>-1.0853732556138599E-3</v>
      </c>
      <c r="CF578" s="2" t="e">
        <f>NA()</f>
        <v>#N/A</v>
      </c>
      <c r="CG578" s="2">
        <v>-1.5333063664017879E-3</v>
      </c>
      <c r="CH578" s="2">
        <v>-2.2198731501057445E-3</v>
      </c>
      <c r="CJ578" s="9">
        <f t="shared" ref="CJ578:CJ641" si="392">CC578</f>
        <v>45450</v>
      </c>
      <c r="CK578" s="2">
        <f t="array" ref="CK578">PRODUCT(CD$2:CD578+1)-1</f>
        <v>0.38101644403346335</v>
      </c>
      <c r="CL578" s="2">
        <f t="array" ref="CL578">PRODUCT(CE$2:CE578+1)-1</f>
        <v>0.28544963273974844</v>
      </c>
      <c r="CM578" s="2"/>
      <c r="CN578" s="2">
        <f t="array" ref="CN578">PRODUCT(CG$2:CG578+1)-1</f>
        <v>0.1810537934737233</v>
      </c>
      <c r="CO578" s="2">
        <f t="array" ref="CO578">PRODUCT(CH$2:CH578+1)-1</f>
        <v>9.4687781947487171E-2</v>
      </c>
      <c r="CQ578" s="9">
        <f t="shared" ref="CQ578:CQ641" si="393">CJ578</f>
        <v>45450</v>
      </c>
      <c r="CR578" s="72">
        <f t="shared" ref="CR578:CR641" si="394">CK578-$CO578</f>
        <v>0.28632866208597618</v>
      </c>
      <c r="CS578" s="72">
        <f t="shared" ref="CS578:CS641" si="395">CL578-$CO578</f>
        <v>0.19076185079226127</v>
      </c>
      <c r="CT578" s="72"/>
      <c r="CU578" s="72">
        <f t="shared" ref="CU578:CU641" si="396">CN578-$CO578</f>
        <v>8.6366011526236131E-2</v>
      </c>
      <c r="CV578" s="72"/>
      <c r="CW578" s="3">
        <f t="shared" ref="CW578:CW641" si="397">CQ578</f>
        <v>45450</v>
      </c>
      <c r="CX578" s="75">
        <f t="shared" si="382"/>
        <v>117.67946886583431</v>
      </c>
      <c r="CY578" s="75">
        <f t="shared" si="383"/>
        <v>108.98714643769961</v>
      </c>
      <c r="CZ578" s="75">
        <f t="shared" si="384"/>
        <v>107.97554822953688</v>
      </c>
      <c r="DA578" s="72">
        <f>(CZ578/MAX($CZ$2:CZ578))-1</f>
        <v>-5.7637601436522079E-4</v>
      </c>
      <c r="DC578" s="3">
        <f t="shared" ref="DC578:DC641" si="398">CC578</f>
        <v>45450</v>
      </c>
      <c r="DD578" s="2">
        <f t="shared" ref="DD578:DD641" si="399">CD578-$CH578</f>
        <v>1.5847177685620606E-3</v>
      </c>
      <c r="DE578" s="2">
        <f t="shared" ref="DE578:DE641" si="400">CE578-$CH578</f>
        <v>1.1344998944918846E-3</v>
      </c>
      <c r="DF578" s="2" t="e">
        <f>NA()</f>
        <v>#N/A</v>
      </c>
      <c r="DG578" s="2">
        <f t="shared" ref="DG578:DG641" si="401">CG578-$CH578</f>
        <v>6.8656678370395655E-4</v>
      </c>
      <c r="DH578" s="69"/>
      <c r="DI578" s="3">
        <f t="shared" si="388"/>
        <v>45450</v>
      </c>
      <c r="DJ578" s="2">
        <f t="shared" si="389"/>
        <v>3.7297839598872964E-2</v>
      </c>
      <c r="DK578" s="2">
        <f t="shared" si="390"/>
        <v>3.051180631423521E-2</v>
      </c>
      <c r="DL578" s="2" t="e">
        <f>NA()</f>
        <v>#N/A</v>
      </c>
      <c r="DM578" s="2">
        <f t="shared" si="391"/>
        <v>1.5534653502528382E-2</v>
      </c>
      <c r="DO578" s="2">
        <f t="shared" si="385"/>
        <v>1.7503247801321981E-2</v>
      </c>
      <c r="DP578" s="72">
        <f t="shared" si="386"/>
        <v>6.8656678370395655E-4</v>
      </c>
      <c r="DQ578" s="72">
        <v>1.0999999999999999E-2</v>
      </c>
      <c r="DR578" s="72">
        <f t="shared" si="387"/>
        <v>4.3147618696074899E-4</v>
      </c>
      <c r="DS578" s="2" cm="1">
        <f t="array" ref="DS578">PRODUCT($DR$68:DR578+1)-1</f>
        <v>4.8834975815445381E-2</v>
      </c>
      <c r="DT578" s="2" cm="1">
        <f t="array" ref="DT578">PRODUCT($DP$68:DP578+1)-1</f>
        <v>6.9232802890630163E-2</v>
      </c>
      <c r="DU578" s="72">
        <f>DS578-MAX($DS$68:DS578)</f>
        <v>-3.8542815266695563E-4</v>
      </c>
    </row>
    <row r="579" spans="81:125" x14ac:dyDescent="0.3">
      <c r="CC579" s="3">
        <v>45453</v>
      </c>
      <c r="CD579" s="2">
        <v>1.6442348401086702E-3</v>
      </c>
      <c r="CE579" s="2">
        <v>1.4577570959837299E-3</v>
      </c>
      <c r="CF579" s="2" t="e">
        <f>NA()</f>
        <v>#N/A</v>
      </c>
      <c r="CG579" s="2">
        <v>1.7425476120391198E-3</v>
      </c>
      <c r="CH579" s="2">
        <v>1.4832079669455656E-3</v>
      </c>
      <c r="CJ579" s="9">
        <f t="shared" si="392"/>
        <v>45453</v>
      </c>
      <c r="CK579" s="2">
        <f t="array" ref="CK579">PRODUCT(CD$2:CD579+1)-1</f>
        <v>0.38328715938550606</v>
      </c>
      <c r="CL579" s="2">
        <f t="array" ref="CL579">PRODUCT(CE$2:CE579+1)-1</f>
        <v>0.28732350606340451</v>
      </c>
      <c r="CM579" s="2"/>
      <c r="CN579" s="2">
        <f t="array" ref="CN579">PRODUCT(CG$2:CG579+1)-1</f>
        <v>0.18311183594123071</v>
      </c>
      <c r="CO579" s="2">
        <f t="array" ref="CO579">PRODUCT(CH$2:CH579+1)-1</f>
        <v>9.6311431586989737E-2</v>
      </c>
      <c r="CQ579" s="9">
        <f t="shared" si="393"/>
        <v>45453</v>
      </c>
      <c r="CR579" s="72">
        <f t="shared" si="394"/>
        <v>0.28697572779851632</v>
      </c>
      <c r="CS579" s="72">
        <f t="shared" si="395"/>
        <v>0.19101207447641477</v>
      </c>
      <c r="CT579" s="72"/>
      <c r="CU579" s="72">
        <f t="shared" si="396"/>
        <v>8.6800404354240968E-2</v>
      </c>
      <c r="CV579" s="72"/>
      <c r="CW579" s="3">
        <f t="shared" si="397"/>
        <v>45453</v>
      </c>
      <c r="CX579" s="75">
        <f t="shared" ref="CX579:CX642" si="402">(CG579+1)*CX578</f>
        <v>117.8845309432925</v>
      </c>
      <c r="CY579" s="75">
        <f t="shared" ref="CY579:CY642" si="403">(CH579+1)*CY578</f>
        <v>109.14879704159067</v>
      </c>
      <c r="CZ579" s="75">
        <f t="shared" ref="CZ579:CZ642" si="404">(CX579/$CX$2)/(CY579/$CY$2)*100</f>
        <v>108.00350909811047</v>
      </c>
      <c r="DA579" s="72">
        <f>(CZ579/MAX($CZ$2:CZ579))-1</f>
        <v>-3.1756970999530232E-4</v>
      </c>
      <c r="DC579" s="3">
        <f t="shared" si="398"/>
        <v>45453</v>
      </c>
      <c r="DD579" s="2">
        <f t="shared" si="399"/>
        <v>1.6102687316310463E-4</v>
      </c>
      <c r="DE579" s="2">
        <f t="shared" si="400"/>
        <v>-2.5450870961835634E-5</v>
      </c>
      <c r="DF579" s="2" t="e">
        <f>NA()</f>
        <v>#N/A</v>
      </c>
      <c r="DG579" s="2">
        <f t="shared" si="401"/>
        <v>2.5933964509355424E-4</v>
      </c>
      <c r="DH579" s="69"/>
      <c r="DI579" s="3">
        <f t="shared" si="388"/>
        <v>45453</v>
      </c>
      <c r="DJ579" s="2">
        <f t="shared" si="389"/>
        <v>3.7280582999204732E-2</v>
      </c>
      <c r="DK579" s="2">
        <f t="shared" si="390"/>
        <v>3.0399582258059055E-2</v>
      </c>
      <c r="DL579" s="2" t="e">
        <f>NA()</f>
        <v>#N/A</v>
      </c>
      <c r="DM579" s="2">
        <f t="shared" si="391"/>
        <v>1.5535610866063851E-2</v>
      </c>
      <c r="DO579" s="2">
        <f t="shared" si="385"/>
        <v>1.7203047668397132E-2</v>
      </c>
      <c r="DP579" s="72">
        <f t="shared" si="386"/>
        <v>2.5933964509355424E-4</v>
      </c>
      <c r="DQ579" s="72">
        <v>1.0999999999999999E-2</v>
      </c>
      <c r="DR579" s="72">
        <f t="shared" si="387"/>
        <v>1.6582736681417892E-4</v>
      </c>
      <c r="DS579" s="2" cm="1">
        <f t="array" ref="DS579">PRODUCT($DR$68:DR579+1)-1</f>
        <v>4.9008901357707524E-2</v>
      </c>
      <c r="DT579" s="2" cm="1">
        <f t="array" ref="DT579">PRODUCT($DP$68:DP579+1)-1</f>
        <v>6.9510097346254351E-2</v>
      </c>
      <c r="DU579" s="72">
        <f>DS579-MAX($DS$68:DS579)</f>
        <v>-2.1150261040481233E-4</v>
      </c>
    </row>
    <row r="580" spans="81:125" x14ac:dyDescent="0.3">
      <c r="CC580" s="3">
        <v>45454</v>
      </c>
      <c r="CD580" s="2">
        <v>-8.2673343602182002E-3</v>
      </c>
      <c r="CE580" s="2">
        <v>-7.4894238352206698E-3</v>
      </c>
      <c r="CF580" s="2" t="e">
        <f>NA()</f>
        <v>#N/A</v>
      </c>
      <c r="CG580" s="2">
        <v>-6.3674123552052873E-3</v>
      </c>
      <c r="CH580" s="2">
        <v>-4.0644295600951175E-3</v>
      </c>
      <c r="CJ580" s="9">
        <f t="shared" si="392"/>
        <v>45454</v>
      </c>
      <c r="CK580" s="2">
        <f t="array" ref="CK580">PRODUCT(CD$2:CD580+1)-1</f>
        <v>0.37185106192266959</v>
      </c>
      <c r="CL580" s="2">
        <f t="array" ref="CL580">PRODUCT(CE$2:CE580+1)-1</f>
        <v>0.27768219471345335</v>
      </c>
      <c r="CM580" s="2"/>
      <c r="CN580" s="2">
        <f t="array" ref="CN580">PRODUCT(CG$2:CG580+1)-1</f>
        <v>0.17557847501946888</v>
      </c>
      <c r="CO580" s="2">
        <f t="array" ref="CO580">PRODUCT(CH$2:CH580+1)-1</f>
        <v>9.18555509973773E-2</v>
      </c>
      <c r="CQ580" s="9">
        <f t="shared" si="393"/>
        <v>45454</v>
      </c>
      <c r="CR580" s="72">
        <f t="shared" si="394"/>
        <v>0.27999551092529229</v>
      </c>
      <c r="CS580" s="72">
        <f t="shared" si="395"/>
        <v>0.18582664371607605</v>
      </c>
      <c r="CT580" s="72"/>
      <c r="CU580" s="72">
        <f t="shared" si="396"/>
        <v>8.3722924022091583E-2</v>
      </c>
      <c r="CV580" s="72"/>
      <c r="CW580" s="3">
        <f t="shared" si="397"/>
        <v>45454</v>
      </c>
      <c r="CX580" s="75">
        <f t="shared" si="402"/>
        <v>117.1339115244766</v>
      </c>
      <c r="CY580" s="75">
        <f t="shared" si="403"/>
        <v>108.705169444446</v>
      </c>
      <c r="CZ580" s="75">
        <f t="shared" si="404"/>
        <v>107.75376380268477</v>
      </c>
      <c r="DA580" s="72">
        <f>(CZ580/MAX($CZ$2:CZ580))-1</f>
        <v>-2.6292166737792444E-3</v>
      </c>
      <c r="DC580" s="3">
        <f t="shared" si="398"/>
        <v>45454</v>
      </c>
      <c r="DD580" s="2">
        <f t="shared" si="399"/>
        <v>-4.2029048001230827E-3</v>
      </c>
      <c r="DE580" s="2">
        <f t="shared" si="400"/>
        <v>-3.4249942751255523E-3</v>
      </c>
      <c r="DF580" s="2" t="e">
        <f>NA()</f>
        <v>#N/A</v>
      </c>
      <c r="DG580" s="2">
        <f t="shared" si="401"/>
        <v>-2.3029827951101698E-3</v>
      </c>
      <c r="DH580" s="69"/>
      <c r="DI580" s="3">
        <f t="shared" si="388"/>
        <v>45454</v>
      </c>
      <c r="DJ580" s="2">
        <f t="shared" si="389"/>
        <v>4.0269969220328314E-2</v>
      </c>
      <c r="DK580" s="2">
        <f t="shared" si="390"/>
        <v>3.1115289214948036E-2</v>
      </c>
      <c r="DL580" s="2" t="e">
        <f>NA()</f>
        <v>#N/A</v>
      </c>
      <c r="DM580" s="2">
        <f t="shared" si="391"/>
        <v>1.7589303767826019E-2</v>
      </c>
      <c r="DO580" s="2">
        <f t="shared" ref="DO580:DO643" si="405">_xlfn.STDEV.P(DG514:DG580)*SQRT(252)</f>
        <v>1.6997203837627824E-2</v>
      </c>
      <c r="DP580" s="72">
        <f t="shared" ref="DP580:DP643" si="406">DG580</f>
        <v>-2.3029827951101698E-3</v>
      </c>
      <c r="DQ580" s="72">
        <v>1.0999999999999999E-2</v>
      </c>
      <c r="DR580" s="72">
        <f t="shared" si="387"/>
        <v>-1.4904104809363389E-3</v>
      </c>
      <c r="DS580" s="2" cm="1">
        <f t="array" ref="DS580">PRODUCT($DR$68:DR580+1)-1</f>
        <v>4.7445447496528459E-2</v>
      </c>
      <c r="DT580" s="2" cm="1">
        <f t="array" ref="DT580">PRODUCT($DP$68:DP580+1)-1</f>
        <v>6.7047033992869265E-2</v>
      </c>
      <c r="DU580" s="72">
        <f>DS580-MAX($DS$68:DS580)</f>
        <v>-1.7749564715838773E-3</v>
      </c>
    </row>
    <row r="581" spans="81:125" x14ac:dyDescent="0.3">
      <c r="CC581" s="3">
        <v>45455</v>
      </c>
      <c r="CD581" s="2">
        <v>2.4394516118779698E-3</v>
      </c>
      <c r="CE581" s="2">
        <v>6.8568025389257299E-3</v>
      </c>
      <c r="CF581" s="2" t="e">
        <f>NA()</f>
        <v>#N/A</v>
      </c>
      <c r="CG581" s="2">
        <v>4.3479705655526044E-3</v>
      </c>
      <c r="CH581" s="2">
        <v>4.4052617161514096E-3</v>
      </c>
      <c r="CJ581" s="9">
        <f t="shared" si="392"/>
        <v>45455</v>
      </c>
      <c r="CK581" s="2">
        <f t="array" ref="CK581">PRODUCT(CD$2:CD581+1)-1</f>
        <v>0.37519762620693342</v>
      </c>
      <c r="CL581" s="2">
        <f t="array" ref="CL581">PRODUCT(CE$2:CE581+1)-1</f>
        <v>0.28644300923010468</v>
      </c>
      <c r="CM581" s="2"/>
      <c r="CN581" s="2">
        <f t="array" ref="CN581">PRODUCT(CG$2:CG581+1)-1</f>
        <v>0.18068985562635076</v>
      </c>
      <c r="CO581" s="2">
        <f t="array" ref="CO581">PRODUCT(CH$2:CH581+1)-1</f>
        <v>9.6665460455753527E-2</v>
      </c>
      <c r="CQ581" s="9">
        <f t="shared" si="393"/>
        <v>45455</v>
      </c>
      <c r="CR581" s="72">
        <f t="shared" si="394"/>
        <v>0.27853216575117989</v>
      </c>
      <c r="CS581" s="72">
        <f t="shared" si="395"/>
        <v>0.18977754877435116</v>
      </c>
      <c r="CT581" s="72"/>
      <c r="CU581" s="72">
        <f t="shared" si="396"/>
        <v>8.4024395170597233E-2</v>
      </c>
      <c r="CV581" s="72"/>
      <c r="CW581" s="3">
        <f t="shared" si="397"/>
        <v>45455</v>
      </c>
      <c r="CX581" s="75">
        <f t="shared" si="402"/>
        <v>117.64320632401308</v>
      </c>
      <c r="CY581" s="75">
        <f t="shared" si="403"/>
        <v>109.18404416574737</v>
      </c>
      <c r="CZ581" s="75">
        <f t="shared" si="404"/>
        <v>107.74761754146445</v>
      </c>
      <c r="DA581" s="72">
        <f>(CZ581/MAX($CZ$2:CZ581))-1</f>
        <v>-2.6861065786094596E-3</v>
      </c>
      <c r="DC581" s="3">
        <f t="shared" si="398"/>
        <v>45455</v>
      </c>
      <c r="DD581" s="2">
        <f t="shared" si="399"/>
        <v>-1.9658101042734398E-3</v>
      </c>
      <c r="DE581" s="2">
        <f t="shared" si="400"/>
        <v>2.4515408227743203E-3</v>
      </c>
      <c r="DF581" s="2" t="e">
        <f>NA()</f>
        <v>#N/A</v>
      </c>
      <c r="DG581" s="2">
        <f t="shared" si="401"/>
        <v>-5.7291150598805241E-5</v>
      </c>
      <c r="DH581" s="69"/>
      <c r="DI581" s="3">
        <f t="shared" si="388"/>
        <v>45455</v>
      </c>
      <c r="DJ581" s="2">
        <f t="shared" si="389"/>
        <v>4.0891301637648113E-2</v>
      </c>
      <c r="DK581" s="2">
        <f t="shared" si="390"/>
        <v>3.154725874958586E-2</v>
      </c>
      <c r="DL581" s="2" t="e">
        <f>NA()</f>
        <v>#N/A</v>
      </c>
      <c r="DM581" s="2">
        <f t="shared" si="391"/>
        <v>1.758982200767592E-2</v>
      </c>
      <c r="DO581" s="2">
        <f t="shared" si="405"/>
        <v>1.6231763747333844E-2</v>
      </c>
      <c r="DP581" s="72">
        <f t="shared" si="406"/>
        <v>-5.7291150598805241E-5</v>
      </c>
      <c r="DQ581" s="72">
        <v>1.0999999999999999E-2</v>
      </c>
      <c r="DR581" s="72">
        <f t="shared" ref="DR581:DR644" si="407">DQ581/DO581*DP581</f>
        <v>-3.8825272866010747E-5</v>
      </c>
      <c r="DS581" s="2" cm="1">
        <f t="array" ref="DS581">PRODUCT($DR$68:DR581+1)-1</f>
        <v>4.7404780141217184E-2</v>
      </c>
      <c r="DT581" s="2" cm="1">
        <f t="array" ref="DT581">PRODUCT($DP$68:DP581+1)-1</f>
        <v>6.698590164054874E-2</v>
      </c>
      <c r="DU581" s="72">
        <f>DS581-MAX($DS$68:DS581)</f>
        <v>-1.8156238268951519E-3</v>
      </c>
    </row>
    <row r="582" spans="81:125" x14ac:dyDescent="0.3">
      <c r="CC582" s="3">
        <v>45456</v>
      </c>
      <c r="CD582" s="2">
        <v>-5.5640341961188397E-3</v>
      </c>
      <c r="CE582" s="2">
        <v>-2.0646075177254098E-3</v>
      </c>
      <c r="CF582" s="2" t="e">
        <f>NA()</f>
        <v>#N/A</v>
      </c>
      <c r="CG582" s="2">
        <v>-4.3295661556844662E-3</v>
      </c>
      <c r="CH582" s="2">
        <v>-3.5844488353324877E-3</v>
      </c>
      <c r="CJ582" s="9">
        <f t="shared" si="392"/>
        <v>45456</v>
      </c>
      <c r="CK582" s="2">
        <f t="array" ref="CK582">PRODUCT(CD$2:CD582+1)-1</f>
        <v>0.36754597958829649</v>
      </c>
      <c r="CL582" s="2">
        <f t="array" ref="CL582">PRODUCT(CE$2:CE582+1)-1</f>
        <v>0.28378700932212286</v>
      </c>
      <c r="CM582" s="2"/>
      <c r="CN582" s="2">
        <f t="array" ref="CN582">PRODUCT(CG$2:CG582+1)-1</f>
        <v>0.17557798078707099</v>
      </c>
      <c r="CO582" s="2">
        <f t="array" ref="CO582">PRODUCT(CH$2:CH582+1)-1</f>
        <v>9.2734519223273582E-2</v>
      </c>
      <c r="CQ582" s="9">
        <f t="shared" si="393"/>
        <v>45456</v>
      </c>
      <c r="CR582" s="72">
        <f t="shared" si="394"/>
        <v>0.27481146036502291</v>
      </c>
      <c r="CS582" s="72">
        <f t="shared" si="395"/>
        <v>0.19105249009884928</v>
      </c>
      <c r="CT582" s="72"/>
      <c r="CU582" s="72">
        <f t="shared" si="396"/>
        <v>8.2843461563797405E-2</v>
      </c>
      <c r="CV582" s="72"/>
      <c r="CW582" s="3">
        <f t="shared" si="397"/>
        <v>45456</v>
      </c>
      <c r="CX582" s="75">
        <f t="shared" si="402"/>
        <v>117.13386227946643</v>
      </c>
      <c r="CY582" s="75">
        <f t="shared" si="403"/>
        <v>108.79267954580057</v>
      </c>
      <c r="CZ582" s="75">
        <f t="shared" si="404"/>
        <v>107.66704411407969</v>
      </c>
      <c r="DA582" s="72">
        <f>(CZ582/MAX($CZ$2:CZ582))-1</f>
        <v>-3.4318956772917408E-3</v>
      </c>
      <c r="DC582" s="3">
        <f t="shared" si="398"/>
        <v>45456</v>
      </c>
      <c r="DD582" s="2">
        <f t="shared" si="399"/>
        <v>-1.979585360786352E-3</v>
      </c>
      <c r="DE582" s="2">
        <f t="shared" si="400"/>
        <v>1.5198413176070779E-3</v>
      </c>
      <c r="DF582" s="2" t="e">
        <f>NA()</f>
        <v>#N/A</v>
      </c>
      <c r="DG582" s="2">
        <f t="shared" si="401"/>
        <v>-7.4511732035197845E-4</v>
      </c>
      <c r="DH582" s="69"/>
      <c r="DI582" s="3">
        <f t="shared" si="388"/>
        <v>45456</v>
      </c>
      <c r="DJ582" s="2">
        <f t="shared" si="389"/>
        <v>4.0995275900754934E-2</v>
      </c>
      <c r="DK582" s="2">
        <f t="shared" si="390"/>
        <v>3.1980698707323778E-2</v>
      </c>
      <c r="DL582" s="2" t="e">
        <f>NA()</f>
        <v>#N/A</v>
      </c>
      <c r="DM582" s="2">
        <f t="shared" si="391"/>
        <v>1.7603314969716198E-2</v>
      </c>
      <c r="DO582" s="2">
        <f t="shared" si="405"/>
        <v>1.6205662714440183E-2</v>
      </c>
      <c r="DP582" s="72">
        <f t="shared" si="406"/>
        <v>-7.4511732035197845E-4</v>
      </c>
      <c r="DQ582" s="72">
        <v>1.0999999999999999E-2</v>
      </c>
      <c r="DR582" s="72">
        <f t="shared" si="407"/>
        <v>-5.0576706848084617E-4</v>
      </c>
      <c r="DS582" s="2" cm="1">
        <f t="array" ref="DS582">PRODUCT($DR$68:DR582+1)-1</f>
        <v>4.6875037296052469E-2</v>
      </c>
      <c r="DT582" s="2" cm="1">
        <f t="array" ref="DT582">PRODUCT($DP$68:DP582+1)-1</f>
        <v>6.6190871964664888E-2</v>
      </c>
      <c r="DU582" s="72">
        <f>DS582-MAX($DS$68:DS582)</f>
        <v>-2.3453666720598676E-3</v>
      </c>
    </row>
    <row r="583" spans="81:125" x14ac:dyDescent="0.3">
      <c r="CC583" s="3">
        <v>45457</v>
      </c>
      <c r="CD583" s="2">
        <v>-3.2011071583727402E-3</v>
      </c>
      <c r="CE583" s="2">
        <v>-1.3675128097762098E-3</v>
      </c>
      <c r="CF583" s="2" t="e">
        <f>NA()</f>
        <v>#N/A</v>
      </c>
      <c r="CG583" s="2">
        <v>-3.0646163286062911E-3</v>
      </c>
      <c r="CH583" s="2">
        <v>-3.3068746124756965E-3</v>
      </c>
      <c r="CJ583" s="9">
        <f t="shared" si="392"/>
        <v>45457</v>
      </c>
      <c r="CK583" s="2">
        <f t="array" ref="CK583">PRODUCT(CD$2:CD583+1)-1</f>
        <v>0.3631683183636325</v>
      </c>
      <c r="CL583" s="2">
        <f t="array" ref="CL583">PRODUCT(CE$2:CE583+1)-1</f>
        <v>0.28203141414185051</v>
      </c>
      <c r="CM583" s="2"/>
      <c r="CN583" s="2">
        <f t="array" ref="CN583">PRODUCT(CG$2:CG583+1)-1</f>
        <v>0.17197528531160078</v>
      </c>
      <c r="CO583" s="2">
        <f t="array" ref="CO583">PRODUCT(CH$2:CH583+1)-1</f>
        <v>8.9120983183478275E-2</v>
      </c>
      <c r="CQ583" s="9">
        <f t="shared" si="393"/>
        <v>45457</v>
      </c>
      <c r="CR583" s="72">
        <f t="shared" si="394"/>
        <v>0.27404733518015423</v>
      </c>
      <c r="CS583" s="72">
        <f t="shared" si="395"/>
        <v>0.19291043095837224</v>
      </c>
      <c r="CT583" s="72"/>
      <c r="CU583" s="72">
        <f t="shared" si="396"/>
        <v>8.2854302128122503E-2</v>
      </c>
      <c r="CV583" s="72"/>
      <c r="CW583" s="3">
        <f t="shared" si="397"/>
        <v>45457</v>
      </c>
      <c r="CX583" s="75">
        <f t="shared" si="402"/>
        <v>116.77489193249205</v>
      </c>
      <c r="CY583" s="75">
        <f t="shared" si="403"/>
        <v>108.43291579578735</v>
      </c>
      <c r="CZ583" s="75">
        <f t="shared" si="404"/>
        <v>107.69321388757564</v>
      </c>
      <c r="DA583" s="72">
        <f>(CZ583/MAX($CZ$2:CZ583))-1</f>
        <v>-3.1896677812999208E-3</v>
      </c>
      <c r="DC583" s="3">
        <f t="shared" si="398"/>
        <v>45457</v>
      </c>
      <c r="DD583" s="2">
        <f t="shared" si="399"/>
        <v>1.0576745410295629E-4</v>
      </c>
      <c r="DE583" s="2">
        <f t="shared" si="400"/>
        <v>1.9393618026994866E-3</v>
      </c>
      <c r="DF583" s="2" t="e">
        <f>NA()</f>
        <v>#N/A</v>
      </c>
      <c r="DG583" s="2">
        <f t="shared" si="401"/>
        <v>2.4225828386940538E-4</v>
      </c>
      <c r="DH583" s="69"/>
      <c r="DI583" s="3">
        <f t="shared" si="388"/>
        <v>45457</v>
      </c>
      <c r="DJ583" s="2">
        <f t="shared" si="389"/>
        <v>4.0854842112746224E-2</v>
      </c>
      <c r="DK583" s="2">
        <f t="shared" si="390"/>
        <v>3.2476008101908233E-2</v>
      </c>
      <c r="DL583" s="2" t="e">
        <f>NA()</f>
        <v>#N/A</v>
      </c>
      <c r="DM583" s="2">
        <f t="shared" si="391"/>
        <v>1.7593973400462266E-2</v>
      </c>
      <c r="DO583" s="2">
        <f t="shared" si="405"/>
        <v>1.620731743268751E-2</v>
      </c>
      <c r="DP583" s="72">
        <f t="shared" si="406"/>
        <v>2.4225828386940538E-4</v>
      </c>
      <c r="DQ583" s="72">
        <v>1.0999999999999999E-2</v>
      </c>
      <c r="DR583" s="72">
        <f t="shared" si="407"/>
        <v>1.6442209721819295E-4</v>
      </c>
      <c r="DS583" s="2" cm="1">
        <f t="array" ref="DS583">PRODUCT($DR$68:DR583+1)-1</f>
        <v>4.7047166685209918E-2</v>
      </c>
      <c r="DT583" s="2" cm="1">
        <f t="array" ref="DT583">PRODUCT($DP$68:DP583+1)-1</f>
        <v>6.6449165535584331E-2</v>
      </c>
      <c r="DU583" s="72">
        <f>DS583-MAX($DS$68:DS583)</f>
        <v>-2.1732372829024182E-3</v>
      </c>
    </row>
    <row r="584" spans="81:125" x14ac:dyDescent="0.3">
      <c r="CC584" s="3">
        <v>45460</v>
      </c>
      <c r="CD584" s="2">
        <v>1.6622506352075301E-3</v>
      </c>
      <c r="CE584" s="2">
        <v>3.5916085771381395E-4</v>
      </c>
      <c r="CF584" s="2" t="e">
        <f>NA()</f>
        <v>#N/A</v>
      </c>
      <c r="CG584" s="2">
        <v>2.4609345955483278E-3</v>
      </c>
      <c r="CH584" s="2">
        <v>1.8943109023759064E-3</v>
      </c>
      <c r="CJ584" s="9">
        <f t="shared" si="392"/>
        <v>45460</v>
      </c>
      <c r="CK584" s="2">
        <f t="array" ref="CK584">PRODUCT(CD$2:CD584+1)-1</f>
        <v>0.36543424576672723</v>
      </c>
      <c r="CL584" s="2">
        <f t="array" ref="CL584">PRODUCT(CE$2:CE584+1)-1</f>
        <v>0.28249186964416984</v>
      </c>
      <c r="CM584" s="2"/>
      <c r="CN584" s="2">
        <f t="array" ref="CN584">PRODUCT(CG$2:CG584+1)-1</f>
        <v>0.17485943983635188</v>
      </c>
      <c r="CO584" s="2">
        <f t="array" ref="CO584">PRODUCT(CH$2:CH584+1)-1</f>
        <v>9.1184116935929094E-2</v>
      </c>
      <c r="CQ584" s="9">
        <f t="shared" si="393"/>
        <v>45460</v>
      </c>
      <c r="CR584" s="72">
        <f t="shared" si="394"/>
        <v>0.27425012883079813</v>
      </c>
      <c r="CS584" s="72">
        <f t="shared" si="395"/>
        <v>0.19130775270824074</v>
      </c>
      <c r="CT584" s="72"/>
      <c r="CU584" s="72">
        <f t="shared" si="396"/>
        <v>8.3675322900422788E-2</v>
      </c>
      <c r="CV584" s="72"/>
      <c r="CW584" s="3">
        <f t="shared" si="397"/>
        <v>45460</v>
      </c>
      <c r="CX584" s="75">
        <f t="shared" si="402"/>
        <v>117.06226730394015</v>
      </c>
      <c r="CY584" s="75">
        <f t="shared" si="403"/>
        <v>108.63832145035572</v>
      </c>
      <c r="CZ584" s="75">
        <f t="shared" si="404"/>
        <v>107.75412003897161</v>
      </c>
      <c r="DA584" s="72">
        <f>(CZ584/MAX($CZ$2:CZ584))-1</f>
        <v>-2.6259193442761397E-3</v>
      </c>
      <c r="DC584" s="3">
        <f t="shared" si="398"/>
        <v>45460</v>
      </c>
      <c r="DD584" s="2">
        <f t="shared" si="399"/>
        <v>-2.3206026716837626E-4</v>
      </c>
      <c r="DE584" s="2">
        <f t="shared" si="400"/>
        <v>-1.5351500446620925E-3</v>
      </c>
      <c r="DF584" s="2" t="e">
        <f>NA()</f>
        <v>#N/A</v>
      </c>
      <c r="DG584" s="2">
        <f t="shared" si="401"/>
        <v>5.6662369317242141E-4</v>
      </c>
      <c r="DH584" s="69"/>
      <c r="DI584" s="3">
        <f t="shared" si="388"/>
        <v>45460</v>
      </c>
      <c r="DJ584" s="2">
        <f t="shared" si="389"/>
        <v>4.0693285952168333E-2</v>
      </c>
      <c r="DK584" s="2">
        <f t="shared" si="390"/>
        <v>3.2825457197877508E-2</v>
      </c>
      <c r="DL584" s="2" t="e">
        <f>NA()</f>
        <v>#N/A</v>
      </c>
      <c r="DM584" s="2">
        <f t="shared" si="391"/>
        <v>1.7493976786343509E-2</v>
      </c>
      <c r="DO584" s="2">
        <f t="shared" si="405"/>
        <v>1.6110254004158372E-2</v>
      </c>
      <c r="DP584" s="72">
        <f t="shared" si="406"/>
        <v>5.6662369317242141E-4</v>
      </c>
      <c r="DQ584" s="72">
        <v>1.0999999999999999E-2</v>
      </c>
      <c r="DR584" s="72">
        <f t="shared" si="407"/>
        <v>3.868877935312387E-4</v>
      </c>
      <c r="DS584" s="2" cm="1">
        <f t="array" ref="DS584">PRODUCT($DR$68:DR584+1)-1</f>
        <v>4.7452256453251795E-2</v>
      </c>
      <c r="DT584" s="2" cm="1">
        <f t="array" ref="DT584">PRODUCT($DP$68:DP584+1)-1</f>
        <v>6.7053440900340933E-2</v>
      </c>
      <c r="DU584" s="72">
        <f>DS584-MAX($DS$68:DS584)</f>
        <v>-1.7681475148605408E-3</v>
      </c>
    </row>
    <row r="585" spans="81:125" x14ac:dyDescent="0.3">
      <c r="CC585" s="3">
        <v>45461</v>
      </c>
      <c r="CD585" s="2">
        <v>5.9760014073211298E-3</v>
      </c>
      <c r="CE585" s="2">
        <v>6.1470983087012999E-3</v>
      </c>
      <c r="CF585" s="2" t="e">
        <f>NA()</f>
        <v>#N/A</v>
      </c>
      <c r="CG585" s="2">
        <v>5.212108085906466E-3</v>
      </c>
      <c r="CH585" s="2">
        <v>3.7534891786514812E-3</v>
      </c>
      <c r="CJ585" s="9">
        <f t="shared" si="392"/>
        <v>45461</v>
      </c>
      <c r="CK585" s="2">
        <f t="array" ref="CK585">PRODUCT(CD$2:CD585+1)-1</f>
        <v>0.37359408274103356</v>
      </c>
      <c r="CL585" s="2">
        <f t="array" ref="CL585">PRODUCT(CE$2:CE585+1)-1</f>
        <v>0.29037547324698276</v>
      </c>
      <c r="CM585" s="2"/>
      <c r="CN585" s="2">
        <f t="array" ref="CN585">PRODUCT(CG$2:CG585+1)-1</f>
        <v>0.18098293422252643</v>
      </c>
      <c r="CO585" s="2">
        <f t="array" ref="CO585">PRODUCT(CH$2:CH585+1)-1</f>
        <v>9.5279864710764439E-2</v>
      </c>
      <c r="CQ585" s="9">
        <f t="shared" si="393"/>
        <v>45461</v>
      </c>
      <c r="CR585" s="72">
        <f t="shared" si="394"/>
        <v>0.27831421803026912</v>
      </c>
      <c r="CS585" s="72">
        <f t="shared" si="395"/>
        <v>0.19509560853621832</v>
      </c>
      <c r="CT585" s="72"/>
      <c r="CU585" s="72">
        <f t="shared" si="396"/>
        <v>8.5703069511761987E-2</v>
      </c>
      <c r="CV585" s="72"/>
      <c r="CW585" s="3">
        <f t="shared" si="397"/>
        <v>45461</v>
      </c>
      <c r="CX585" s="75">
        <f t="shared" si="402"/>
        <v>117.67240849390956</v>
      </c>
      <c r="CY585" s="75">
        <f t="shared" si="403"/>
        <v>109.04609421430649</v>
      </c>
      <c r="CZ585" s="75">
        <f t="shared" si="404"/>
        <v>107.91070449772361</v>
      </c>
      <c r="DA585" s="72">
        <f>(CZ585/MAX($CZ$2:CZ585))-1</f>
        <v>-1.1765707668270897E-3</v>
      </c>
      <c r="DC585" s="3">
        <f t="shared" si="398"/>
        <v>45461</v>
      </c>
      <c r="DD585" s="2">
        <f t="shared" si="399"/>
        <v>2.2225122286696486E-3</v>
      </c>
      <c r="DE585" s="2">
        <f t="shared" si="400"/>
        <v>2.3936091300498187E-3</v>
      </c>
      <c r="DF585" s="2" t="e">
        <f>NA()</f>
        <v>#N/A</v>
      </c>
      <c r="DG585" s="2">
        <f t="shared" si="401"/>
        <v>1.4586189072549847E-3</v>
      </c>
      <c r="DH585" s="69"/>
      <c r="DI585" s="3">
        <f t="shared" si="388"/>
        <v>45461</v>
      </c>
      <c r="DJ585" s="2">
        <f t="shared" si="389"/>
        <v>4.0913098290610968E-2</v>
      </c>
      <c r="DK585" s="2">
        <f t="shared" si="390"/>
        <v>3.3000145997306385E-2</v>
      </c>
      <c r="DL585" s="2" t="e">
        <f>NA()</f>
        <v>#N/A</v>
      </c>
      <c r="DM585" s="2">
        <f t="shared" si="391"/>
        <v>1.7866774194509213E-2</v>
      </c>
      <c r="DO585" s="2">
        <f t="shared" si="405"/>
        <v>1.6060786846497564E-2</v>
      </c>
      <c r="DP585" s="72">
        <f t="shared" si="406"/>
        <v>1.4586189072549847E-3</v>
      </c>
      <c r="DQ585" s="72">
        <v>1.0999999999999999E-2</v>
      </c>
      <c r="DR585" s="72">
        <f t="shared" si="407"/>
        <v>9.9900510063140411E-4</v>
      </c>
      <c r="DS585" s="2" cm="1">
        <f t="array" ref="DS585">PRODUCT($DR$68:DR585+1)-1</f>
        <v>4.8498666600116591E-2</v>
      </c>
      <c r="DT585" s="2" cm="1">
        <f t="array" ref="DT585">PRODUCT($DP$68:DP585+1)-1</f>
        <v>6.860986522428969E-2</v>
      </c>
      <c r="DU585" s="72">
        <f>DS585-MAX($DS$68:DS585)</f>
        <v>-7.2173736799574506E-4</v>
      </c>
    </row>
    <row r="586" spans="81:125" x14ac:dyDescent="0.3">
      <c r="CC586" s="3">
        <v>45462</v>
      </c>
      <c r="CD586" s="2">
        <v>1.07359680154984E-3</v>
      </c>
      <c r="CE586" s="2">
        <v>1.30111887213169E-3</v>
      </c>
      <c r="CF586" s="2" t="e">
        <f>NA()</f>
        <v>#N/A</v>
      </c>
      <c r="CG586" s="2">
        <v>1.1742744997070584E-3</v>
      </c>
      <c r="CH586" s="2">
        <v>3.3437733367502886E-5</v>
      </c>
      <c r="CJ586" s="9">
        <f t="shared" si="392"/>
        <v>45462</v>
      </c>
      <c r="CK586" s="2">
        <f t="array" ref="CK586">PRODUCT(CD$2:CD586+1)-1</f>
        <v>0.37506876895489216</v>
      </c>
      <c r="CL586" s="2">
        <f t="array" ref="CL586">PRODUCT(CE$2:CE586+1)-1</f>
        <v>0.29205440512736036</v>
      </c>
      <c r="CM586" s="2"/>
      <c r="CN586" s="2">
        <f t="array" ref="CN586">PRODUCT(CG$2:CG586+1)-1</f>
        <v>0.18236973236677301</v>
      </c>
      <c r="CO586" s="2">
        <f t="array" ref="CO586">PRODUCT(CH$2:CH586+1)-1</f>
        <v>9.5316488386843368E-2</v>
      </c>
      <c r="CQ586" s="9">
        <f t="shared" si="393"/>
        <v>45462</v>
      </c>
      <c r="CR586" s="72">
        <f t="shared" si="394"/>
        <v>0.27975228056804879</v>
      </c>
      <c r="CS586" s="72">
        <f t="shared" si="395"/>
        <v>0.19673791674051699</v>
      </c>
      <c r="CT586" s="72"/>
      <c r="CU586" s="72">
        <f t="shared" si="396"/>
        <v>8.705324397992964E-2</v>
      </c>
      <c r="CV586" s="72"/>
      <c r="CW586" s="3">
        <f t="shared" si="397"/>
        <v>45462</v>
      </c>
      <c r="CX586" s="75">
        <f t="shared" si="402"/>
        <v>117.81058820252306</v>
      </c>
      <c r="CY586" s="75">
        <f t="shared" si="403"/>
        <v>109.04974046852959</v>
      </c>
      <c r="CZ586" s="75">
        <f t="shared" si="404"/>
        <v>108.03380888056466</v>
      </c>
      <c r="DA586" s="72">
        <f>(CZ586/MAX($CZ$2:CZ586))-1</f>
        <v>-3.7114376515767766E-5</v>
      </c>
      <c r="DC586" s="3">
        <f t="shared" si="398"/>
        <v>45462</v>
      </c>
      <c r="DD586" s="2">
        <f t="shared" si="399"/>
        <v>1.0401590681823371E-3</v>
      </c>
      <c r="DE586" s="2">
        <f t="shared" si="400"/>
        <v>1.2676811387641871E-3</v>
      </c>
      <c r="DF586" s="2" t="e">
        <f>NA()</f>
        <v>#N/A</v>
      </c>
      <c r="DG586" s="2">
        <f t="shared" si="401"/>
        <v>1.1408367663395555E-3</v>
      </c>
      <c r="DH586" s="69"/>
      <c r="DI586" s="3">
        <f t="shared" si="388"/>
        <v>45462</v>
      </c>
      <c r="DJ586" s="2">
        <f t="shared" si="389"/>
        <v>4.1002651284993627E-2</v>
      </c>
      <c r="DK586" s="2">
        <f t="shared" si="390"/>
        <v>3.3263677665939885E-2</v>
      </c>
      <c r="DL586" s="2" t="e">
        <f>NA()</f>
        <v>#N/A</v>
      </c>
      <c r="DM586" s="2">
        <f t="shared" si="391"/>
        <v>1.8157507741363838E-2</v>
      </c>
      <c r="DO586" s="2">
        <f t="shared" si="405"/>
        <v>1.5985497643779337E-2</v>
      </c>
      <c r="DP586" s="72">
        <f t="shared" si="406"/>
        <v>1.1408367663395555E-3</v>
      </c>
      <c r="DQ586" s="72">
        <v>1.0999999999999999E-2</v>
      </c>
      <c r="DR586" s="72">
        <f t="shared" si="407"/>
        <v>7.8503683209503081E-4</v>
      </c>
      <c r="DS586" s="2" cm="1">
        <f t="array" ref="DS586">PRODUCT($DR$68:DR586+1)-1</f>
        <v>4.9321776671800155E-2</v>
      </c>
      <c r="DT586" s="2" cm="1">
        <f t="array" ref="DT586">PRODUCT($DP$68:DP586+1)-1</f>
        <v>6.9828974647410558E-2</v>
      </c>
      <c r="DU586" s="72">
        <f>DS586-MAX($DS$68:DS586)</f>
        <v>0</v>
      </c>
    </row>
    <row r="587" spans="81:125" x14ac:dyDescent="0.3">
      <c r="CC587" s="3">
        <v>45463</v>
      </c>
      <c r="CD587" s="2">
        <v>4.5269119682955798E-3</v>
      </c>
      <c r="CE587" s="2">
        <v>2.29933706945507E-3</v>
      </c>
      <c r="CF587" s="2" t="e">
        <f>NA()</f>
        <v>#N/A</v>
      </c>
      <c r="CG587" s="2">
        <v>2.1092170712830715E-3</v>
      </c>
      <c r="CH587" s="2">
        <v>1.6216758431599754E-3</v>
      </c>
      <c r="CJ587" s="9">
        <f t="shared" si="392"/>
        <v>45463</v>
      </c>
      <c r="CK587" s="2">
        <f t="array" ref="CK587">PRODUCT(CD$2:CD587+1)-1</f>
        <v>0.38129358422230353</v>
      </c>
      <c r="CL587" s="2">
        <f t="array" ref="CL587">PRODUCT(CE$2:CE587+1)-1</f>
        <v>0.29502527371682241</v>
      </c>
      <c r="CM587" s="2"/>
      <c r="CN587" s="2">
        <f t="array" ref="CN587">PRODUCT(CG$2:CG587+1)-1</f>
        <v>0.18486360679084934</v>
      </c>
      <c r="CO587" s="2">
        <f t="array" ref="CO587">PRODUCT(CH$2:CH587+1)-1</f>
        <v>9.7092736676675173E-2</v>
      </c>
      <c r="CQ587" s="9">
        <f t="shared" si="393"/>
        <v>45463</v>
      </c>
      <c r="CR587" s="72">
        <f t="shared" si="394"/>
        <v>0.28420084754562835</v>
      </c>
      <c r="CS587" s="72">
        <f t="shared" si="395"/>
        <v>0.19793253704014724</v>
      </c>
      <c r="CT587" s="72"/>
      <c r="CU587" s="72">
        <f t="shared" si="396"/>
        <v>8.7770870114174171E-2</v>
      </c>
      <c r="CV587" s="72"/>
      <c r="CW587" s="3">
        <f t="shared" si="397"/>
        <v>45463</v>
      </c>
      <c r="CX587" s="75">
        <f t="shared" si="402"/>
        <v>118.05907630633773</v>
      </c>
      <c r="CY587" s="75">
        <f t="shared" si="403"/>
        <v>109.22658379835028</v>
      </c>
      <c r="CZ587" s="75">
        <f t="shared" si="404"/>
        <v>108.08639453953228</v>
      </c>
      <c r="DA587" s="72">
        <f>(CZ587/MAX($CZ$2:CZ587))-1</f>
        <v>0</v>
      </c>
      <c r="DC587" s="3">
        <f t="shared" si="398"/>
        <v>45463</v>
      </c>
      <c r="DD587" s="2">
        <f t="shared" si="399"/>
        <v>2.9052361251356044E-3</v>
      </c>
      <c r="DE587" s="2">
        <f t="shared" si="400"/>
        <v>6.7766122629509462E-4</v>
      </c>
      <c r="DF587" s="2" t="e">
        <f>NA()</f>
        <v>#N/A</v>
      </c>
      <c r="DG587" s="2">
        <f t="shared" si="401"/>
        <v>4.8754122812309612E-4</v>
      </c>
      <c r="DH587" s="69"/>
      <c r="DI587" s="3">
        <f t="shared" si="388"/>
        <v>45463</v>
      </c>
      <c r="DJ587" s="2">
        <f t="shared" si="389"/>
        <v>4.161393123138727E-2</v>
      </c>
      <c r="DK587" s="2">
        <f t="shared" si="390"/>
        <v>3.1944526549139103E-2</v>
      </c>
      <c r="DL587" s="2" t="e">
        <f>NA()</f>
        <v>#N/A</v>
      </c>
      <c r="DM587" s="2">
        <f t="shared" si="391"/>
        <v>1.810848450475986E-2</v>
      </c>
      <c r="DO587" s="2">
        <f t="shared" si="405"/>
        <v>1.5943972303540725E-2</v>
      </c>
      <c r="DP587" s="72">
        <f t="shared" si="406"/>
        <v>4.8754122812309612E-4</v>
      </c>
      <c r="DQ587" s="72">
        <v>1.0999999999999999E-2</v>
      </c>
      <c r="DR587" s="72">
        <f t="shared" si="407"/>
        <v>3.363624451456862E-4</v>
      </c>
      <c r="DS587" s="2" cm="1">
        <f t="array" ref="DS587">PRODUCT($DR$68:DR587+1)-1</f>
        <v>4.9674729110346094E-2</v>
      </c>
      <c r="DT587" s="2" cm="1">
        <f t="array" ref="DT587">PRODUCT($DP$68:DP587+1)-1</f>
        <v>7.0350560379591753E-2</v>
      </c>
      <c r="DU587" s="72">
        <f>DS587-MAX($DS$68:DS587)</f>
        <v>0</v>
      </c>
    </row>
    <row r="588" spans="81:125" x14ac:dyDescent="0.3">
      <c r="CC588" s="3">
        <v>45464</v>
      </c>
      <c r="CD588" s="2">
        <v>-2.6657334399151598E-3</v>
      </c>
      <c r="CE588" s="2">
        <v>-2.6613936439114898E-3</v>
      </c>
      <c r="CF588" s="2" t="e">
        <f>NA()</f>
        <v>#N/A</v>
      </c>
      <c r="CG588" s="2">
        <v>-1.8025996712068902E-3</v>
      </c>
      <c r="CH588" s="2">
        <v>-1.8916738531726818E-4</v>
      </c>
      <c r="CJ588" s="9">
        <f t="shared" si="392"/>
        <v>45464</v>
      </c>
      <c r="CK588" s="2">
        <f t="array" ref="CK588">PRODUCT(CD$2:CD588+1)-1</f>
        <v>0.37761142372450185</v>
      </c>
      <c r="CL588" s="2">
        <f t="array" ref="CL588">PRODUCT(CE$2:CE588+1)-1</f>
        <v>0.29157870168464761</v>
      </c>
      <c r="CM588" s="2"/>
      <c r="CN588" s="2">
        <f t="array" ref="CN588">PRODUCT(CG$2:CG588+1)-1</f>
        <v>0.18272777204282309</v>
      </c>
      <c r="CO588" s="2">
        <f t="array" ref="CO588">PRODUCT(CH$2:CH588+1)-1</f>
        <v>9.6885202512227542E-2</v>
      </c>
      <c r="CQ588" s="9">
        <f t="shared" si="393"/>
        <v>45464</v>
      </c>
      <c r="CR588" s="72">
        <f t="shared" si="394"/>
        <v>0.28072622121227431</v>
      </c>
      <c r="CS588" s="72">
        <f t="shared" si="395"/>
        <v>0.19469349917242007</v>
      </c>
      <c r="CT588" s="72"/>
      <c r="CU588" s="72">
        <f t="shared" si="396"/>
        <v>8.5842569530595547E-2</v>
      </c>
      <c r="CV588" s="72"/>
      <c r="CW588" s="3">
        <f t="shared" si="397"/>
        <v>45464</v>
      </c>
      <c r="CX588" s="75">
        <f t="shared" si="402"/>
        <v>117.84626305420494</v>
      </c>
      <c r="CY588" s="75">
        <f t="shared" si="403"/>
        <v>109.205921691086</v>
      </c>
      <c r="CZ588" s="75">
        <f t="shared" si="404"/>
        <v>107.91197146575999</v>
      </c>
      <c r="DA588" s="72">
        <f>(CZ588/MAX($CZ$2:CZ588))-1</f>
        <v>-1.6137375524030162E-3</v>
      </c>
      <c r="DC588" s="3">
        <f t="shared" si="398"/>
        <v>45464</v>
      </c>
      <c r="DD588" s="2">
        <f t="shared" si="399"/>
        <v>-2.4765660545978917E-3</v>
      </c>
      <c r="DE588" s="2">
        <f t="shared" si="400"/>
        <v>-2.4722262585942217E-3</v>
      </c>
      <c r="DF588" s="2" t="e">
        <f>NA()</f>
        <v>#N/A</v>
      </c>
      <c r="DG588" s="2">
        <f t="shared" si="401"/>
        <v>-1.613432285889622E-3</v>
      </c>
      <c r="DH588" s="69"/>
      <c r="DI588" s="3">
        <f t="shared" si="388"/>
        <v>45464</v>
      </c>
      <c r="DJ588" s="2">
        <f t="shared" si="389"/>
        <v>3.9378416598214276E-2</v>
      </c>
      <c r="DK588" s="2">
        <f t="shared" si="390"/>
        <v>3.3005448818111273E-2</v>
      </c>
      <c r="DL588" s="2" t="e">
        <f>NA()</f>
        <v>#N/A</v>
      </c>
      <c r="DM588" s="2">
        <f t="shared" si="391"/>
        <v>1.8249938016137252E-2</v>
      </c>
      <c r="DO588" s="2">
        <f t="shared" si="405"/>
        <v>1.626059999488209E-2</v>
      </c>
      <c r="DP588" s="72">
        <f t="shared" si="406"/>
        <v>-1.613432285889622E-3</v>
      </c>
      <c r="DQ588" s="72">
        <v>1.0999999999999999E-2</v>
      </c>
      <c r="DR588" s="72">
        <f t="shared" si="407"/>
        <v>-1.0914575815389237E-3</v>
      </c>
      <c r="DS588" s="2" cm="1">
        <f t="array" ref="DS588">PRODUCT($DR$68:DR588+1)-1</f>
        <v>4.8529053669108757E-2</v>
      </c>
      <c r="DT588" s="2" cm="1">
        <f t="array" ref="DT588">PRODUCT($DP$68:DP588+1)-1</f>
        <v>6.8623622228255243E-2</v>
      </c>
      <c r="DU588" s="72">
        <f>DS588-MAX($DS$68:DS588)</f>
        <v>-1.1456754412373371E-3</v>
      </c>
    </row>
    <row r="589" spans="81:125" x14ac:dyDescent="0.3">
      <c r="CC589" s="3">
        <v>45467</v>
      </c>
      <c r="CD589" s="2">
        <v>3.7396755491274601E-3</v>
      </c>
      <c r="CE589" s="2">
        <v>1.42270163436531E-3</v>
      </c>
      <c r="CF589" s="2" t="e">
        <f>NA()</f>
        <v>#N/A</v>
      </c>
      <c r="CG589" s="2">
        <v>2.8516971990589597E-3</v>
      </c>
      <c r="CH589" s="2">
        <v>3.5948603513613619E-3</v>
      </c>
      <c r="CJ589" s="9">
        <f t="shared" si="392"/>
        <v>45467</v>
      </c>
      <c r="CK589" s="2">
        <f t="array" ref="CK589">PRODUCT(CD$2:CD589+1)-1</f>
        <v>0.38276324348200297</v>
      </c>
      <c r="CL589" s="2">
        <f t="array" ref="CL589">PRODUCT(CE$2:CE589+1)-1</f>
        <v>0.29341623281444584</v>
      </c>
      <c r="CM589" s="2"/>
      <c r="CN589" s="2">
        <f t="array" ref="CN589">PRODUCT(CG$2:CG589+1)-1</f>
        <v>0.18610055351760679</v>
      </c>
      <c r="CO589" s="2">
        <f t="array" ref="CO589">PRODUCT(CH$2:CH589+1)-1</f>
        <v>0.10082835163673365</v>
      </c>
      <c r="CQ589" s="9">
        <f t="shared" si="393"/>
        <v>45467</v>
      </c>
      <c r="CR589" s="72">
        <f t="shared" si="394"/>
        <v>0.28193489184526932</v>
      </c>
      <c r="CS589" s="72">
        <f t="shared" si="395"/>
        <v>0.19258788117771219</v>
      </c>
      <c r="CT589" s="72"/>
      <c r="CU589" s="72">
        <f t="shared" si="396"/>
        <v>8.5272201880873144E-2</v>
      </c>
      <c r="CV589" s="72"/>
      <c r="CW589" s="3">
        <f t="shared" si="397"/>
        <v>45467</v>
      </c>
      <c r="CX589" s="75">
        <f t="shared" si="402"/>
        <v>118.18232491247618</v>
      </c>
      <c r="CY589" s="75">
        <f t="shared" si="403"/>
        <v>109.59850172910717</v>
      </c>
      <c r="CZ589" s="75">
        <f t="shared" si="404"/>
        <v>107.83206252635233</v>
      </c>
      <c r="DA589" s="72">
        <f>(CZ589/MAX($CZ$2:CZ589))-1</f>
        <v>-2.353043731946558E-3</v>
      </c>
      <c r="DC589" s="3">
        <f t="shared" si="398"/>
        <v>45467</v>
      </c>
      <c r="DD589" s="2">
        <f t="shared" si="399"/>
        <v>1.4481519776609816E-4</v>
      </c>
      <c r="DE589" s="2">
        <f t="shared" si="400"/>
        <v>-2.1721587169960519E-3</v>
      </c>
      <c r="DF589" s="2" t="e">
        <f>NA()</f>
        <v>#N/A</v>
      </c>
      <c r="DG589" s="2">
        <f t="shared" si="401"/>
        <v>-7.4316315230240227E-4</v>
      </c>
      <c r="DH589" s="69"/>
      <c r="DI589" s="3">
        <f t="shared" si="388"/>
        <v>45467</v>
      </c>
      <c r="DJ589" s="2">
        <f t="shared" si="389"/>
        <v>3.78192445911988E-2</v>
      </c>
      <c r="DK589" s="2">
        <f t="shared" si="390"/>
        <v>3.3674815064688952E-2</v>
      </c>
      <c r="DL589" s="2" t="e">
        <f>NA()</f>
        <v>#N/A</v>
      </c>
      <c r="DM589" s="2">
        <f t="shared" si="391"/>
        <v>1.7915788592948744E-2</v>
      </c>
      <c r="DO589" s="2">
        <f t="shared" si="405"/>
        <v>1.631902256340979E-2</v>
      </c>
      <c r="DP589" s="72">
        <f t="shared" si="406"/>
        <v>-7.4316315230240227E-4</v>
      </c>
      <c r="DQ589" s="72">
        <v>1.0999999999999999E-2</v>
      </c>
      <c r="DR589" s="72">
        <f t="shared" si="407"/>
        <v>-5.0093653854341722E-4</v>
      </c>
      <c r="DS589" s="2" cm="1">
        <f t="array" ref="DS589">PRODUCT($DR$68:DR589+1)-1</f>
        <v>4.8003807154401557E-2</v>
      </c>
      <c r="DT589" s="2" cm="1">
        <f t="array" ref="DT589">PRODUCT($DP$68:DP589+1)-1</f>
        <v>6.7829460528535224E-2</v>
      </c>
      <c r="DU589" s="72">
        <f>DS589-MAX($DS$68:DS589)</f>
        <v>-1.6709219559445376E-3</v>
      </c>
    </row>
    <row r="590" spans="81:125" x14ac:dyDescent="0.3">
      <c r="CC590" s="3">
        <v>45468</v>
      </c>
      <c r="CD590" s="2">
        <v>-2.1159526229143099E-3</v>
      </c>
      <c r="CE590" s="2">
        <v>2.9443896109659901E-4</v>
      </c>
      <c r="CF590" s="2" t="e">
        <f>NA()</f>
        <v>#N/A</v>
      </c>
      <c r="CG590" s="2">
        <v>-1.5255426623522329E-3</v>
      </c>
      <c r="CH590" s="2">
        <v>-2.4120168342141035E-3</v>
      </c>
      <c r="CJ590" s="9">
        <f t="shared" si="392"/>
        <v>45468</v>
      </c>
      <c r="CK590" s="2">
        <f t="array" ref="CK590">PRODUCT(CD$2:CD590+1)-1</f>
        <v>0.37983738197008776</v>
      </c>
      <c r="CL590" s="2">
        <f t="array" ref="CL590">PRODUCT(CE$2:CE590+1)-1</f>
        <v>0.29379706494630131</v>
      </c>
      <c r="CM590" s="2"/>
      <c r="CN590" s="2">
        <f t="array" ref="CN590">PRODUCT(CG$2:CG590+1)-1</f>
        <v>0.18429110652137615</v>
      </c>
      <c r="CO590" s="2">
        <f t="array" ref="CO590">PRODUCT(CH$2:CH590+1)-1</f>
        <v>9.8173135121005783E-2</v>
      </c>
      <c r="CQ590" s="9">
        <f t="shared" si="393"/>
        <v>45468</v>
      </c>
      <c r="CR590" s="72">
        <f t="shared" si="394"/>
        <v>0.28166424684908198</v>
      </c>
      <c r="CS590" s="72">
        <f t="shared" si="395"/>
        <v>0.19562392982529553</v>
      </c>
      <c r="CT590" s="72"/>
      <c r="CU590" s="72">
        <f t="shared" si="396"/>
        <v>8.6117971400370363E-2</v>
      </c>
      <c r="CV590" s="72"/>
      <c r="CW590" s="3">
        <f t="shared" si="397"/>
        <v>45468</v>
      </c>
      <c r="CX590" s="75">
        <f t="shared" si="402"/>
        <v>118.00203273388621</v>
      </c>
      <c r="CY590" s="75">
        <f t="shared" si="403"/>
        <v>109.33414829793192</v>
      </c>
      <c r="CZ590" s="75">
        <f t="shared" si="404"/>
        <v>107.92788398765826</v>
      </c>
      <c r="DA590" s="72">
        <f>(CZ590/MAX($CZ$2:CZ590))-1</f>
        <v>-1.4665171555522383E-3</v>
      </c>
      <c r="DC590" s="3">
        <f t="shared" si="398"/>
        <v>45468</v>
      </c>
      <c r="DD590" s="2">
        <f t="shared" si="399"/>
        <v>2.960642112997936E-4</v>
      </c>
      <c r="DE590" s="2">
        <f t="shared" si="400"/>
        <v>2.7064557953107027E-3</v>
      </c>
      <c r="DF590" s="2" t="e">
        <f>NA()</f>
        <v>#N/A</v>
      </c>
      <c r="DG590" s="2">
        <f t="shared" si="401"/>
        <v>8.864741718618706E-4</v>
      </c>
      <c r="DH590" s="69"/>
      <c r="DI590" s="3">
        <f t="shared" si="388"/>
        <v>45468</v>
      </c>
      <c r="DJ590" s="2">
        <f t="shared" si="389"/>
        <v>3.768975214545122E-2</v>
      </c>
      <c r="DK590" s="2">
        <f t="shared" si="390"/>
        <v>3.4807125091915303E-2</v>
      </c>
      <c r="DL590" s="2" t="e">
        <f>NA()</f>
        <v>#N/A</v>
      </c>
      <c r="DM590" s="2">
        <f t="shared" si="391"/>
        <v>1.7825478741404294E-2</v>
      </c>
      <c r="DO590" s="2">
        <f t="shared" si="405"/>
        <v>1.6344348836376327E-2</v>
      </c>
      <c r="DP590" s="72">
        <f t="shared" si="406"/>
        <v>8.864741718618706E-4</v>
      </c>
      <c r="DQ590" s="72">
        <v>1.0999999999999999E-2</v>
      </c>
      <c r="DR590" s="72">
        <f t="shared" si="407"/>
        <v>5.9661085235638536E-4</v>
      </c>
      <c r="DS590" s="2" cm="1">
        <f t="array" ref="DS590">PRODUCT($DR$68:DR590+1)-1</f>
        <v>4.8629057599060665E-2</v>
      </c>
      <c r="DT590" s="2" cm="1">
        <f t="array" ref="DT590">PRODUCT($DP$68:DP590+1)-1</f>
        <v>6.8776063765247031E-2</v>
      </c>
      <c r="DU590" s="72">
        <f>DS590-MAX($DS$68:DS590)</f>
        <v>-1.0456715112854287E-3</v>
      </c>
    </row>
    <row r="591" spans="81:125" x14ac:dyDescent="0.3">
      <c r="CC591" s="3">
        <v>45469</v>
      </c>
      <c r="CD591" s="2">
        <v>1.8118877824990799E-5</v>
      </c>
      <c r="CE591" s="2">
        <v>-3.11487375116815E-3</v>
      </c>
      <c r="CF591" s="2" t="e">
        <f>NA()</f>
        <v>#N/A</v>
      </c>
      <c r="CG591" s="2">
        <v>-7.2216051685055206E-4</v>
      </c>
      <c r="CH591" s="2">
        <v>-1.8620214327004225E-3</v>
      </c>
      <c r="CJ591" s="9">
        <f t="shared" si="392"/>
        <v>45469</v>
      </c>
      <c r="CK591" s="2">
        <f t="array" ref="CK591">PRODUCT(CD$2:CD591+1)-1</f>
        <v>0.37986238307503006</v>
      </c>
      <c r="CL591" s="2">
        <f t="array" ref="CL591">PRODUCT(CE$2:CE591+1)-1</f>
        <v>0.28976705042936168</v>
      </c>
      <c r="CM591" s="2"/>
      <c r="CN591" s="2">
        <f t="array" ref="CN591">PRODUCT(CG$2:CG591+1)-1</f>
        <v>0.18343585824378916</v>
      </c>
      <c r="CO591" s="2">
        <f t="array" ref="CO591">PRODUCT(CH$2:CH591+1)-1</f>
        <v>9.6128313206594651E-2</v>
      </c>
      <c r="CQ591" s="9">
        <f t="shared" si="393"/>
        <v>45469</v>
      </c>
      <c r="CR591" s="72">
        <f t="shared" si="394"/>
        <v>0.28373406986843541</v>
      </c>
      <c r="CS591" s="72">
        <f t="shared" si="395"/>
        <v>0.19363873722276703</v>
      </c>
      <c r="CT591" s="72"/>
      <c r="CU591" s="72">
        <f t="shared" si="396"/>
        <v>8.7307545037194512E-2</v>
      </c>
      <c r="CV591" s="72"/>
      <c r="CW591" s="3">
        <f t="shared" si="397"/>
        <v>45469</v>
      </c>
      <c r="CX591" s="75">
        <f t="shared" si="402"/>
        <v>117.91681632493768</v>
      </c>
      <c r="CY591" s="75">
        <f t="shared" si="403"/>
        <v>109.13056577047512</v>
      </c>
      <c r="CZ591" s="75">
        <f t="shared" si="404"/>
        <v>108.051136262724</v>
      </c>
      <c r="DA591" s="72">
        <f>(CZ591/MAX($CZ$2:CZ591))-1</f>
        <v>-3.2620457883236753E-4</v>
      </c>
      <c r="DC591" s="3">
        <f t="shared" si="398"/>
        <v>45469</v>
      </c>
      <c r="DD591" s="2">
        <f t="shared" si="399"/>
        <v>1.8801403105254133E-3</v>
      </c>
      <c r="DE591" s="2">
        <f t="shared" si="400"/>
        <v>-1.2528523184677275E-3</v>
      </c>
      <c r="DF591" s="2" t="e">
        <f>NA()</f>
        <v>#N/A</v>
      </c>
      <c r="DG591" s="2">
        <f t="shared" si="401"/>
        <v>1.1398609158498705E-3</v>
      </c>
      <c r="DH591" s="69"/>
      <c r="DI591" s="3">
        <f t="shared" si="388"/>
        <v>45469</v>
      </c>
      <c r="DJ591" s="2">
        <f t="shared" si="389"/>
        <v>3.7491414439586278E-2</v>
      </c>
      <c r="DK591" s="2">
        <f t="shared" si="390"/>
        <v>3.4454573337228199E-2</v>
      </c>
      <c r="DL591" s="2" t="e">
        <f>NA()</f>
        <v>#N/A</v>
      </c>
      <c r="DM591" s="2">
        <f t="shared" si="391"/>
        <v>1.7827932884330672E-2</v>
      </c>
      <c r="DO591" s="2">
        <f t="shared" si="405"/>
        <v>1.6447364834292336E-2</v>
      </c>
      <c r="DP591" s="72">
        <f t="shared" si="406"/>
        <v>1.1398609158498705E-3</v>
      </c>
      <c r="DQ591" s="72">
        <v>1.0999999999999999E-2</v>
      </c>
      <c r="DR591" s="72">
        <f t="shared" si="407"/>
        <v>7.6233914676752251E-4</v>
      </c>
      <c r="DS591" s="2" cm="1">
        <f t="array" ref="DS591">PRODUCT($DR$68:DR591+1)-1</f>
        <v>4.94284685801063E-2</v>
      </c>
      <c r="DT591" s="2" cm="1">
        <f t="array" ref="DT591">PRODUCT($DP$68:DP591+1)-1</f>
        <v>6.9994319828128981E-2</v>
      </c>
      <c r="DU591" s="72">
        <f>DS591-MAX($DS$68:DS591)</f>
        <v>-2.4626053023979466E-4</v>
      </c>
    </row>
    <row r="592" spans="81:125" x14ac:dyDescent="0.3">
      <c r="CC592" s="3">
        <v>45470</v>
      </c>
      <c r="CD592" s="2">
        <v>-3.2530212688882698E-3</v>
      </c>
      <c r="CE592" s="2">
        <v>-1.9589753235245101E-3</v>
      </c>
      <c r="CF592" s="2" t="e">
        <f>NA()</f>
        <v>#N/A</v>
      </c>
      <c r="CG592" s="2">
        <v>-1.4351132548312765E-3</v>
      </c>
      <c r="CH592" s="2">
        <v>-2.6172616760500311E-4</v>
      </c>
      <c r="CJ592" s="9">
        <f t="shared" si="392"/>
        <v>45470</v>
      </c>
      <c r="CK592" s="2">
        <f t="array" ref="CK592">PRODUCT(CD$2:CD592+1)-1</f>
        <v>0.37537366139474804</v>
      </c>
      <c r="CL592" s="2">
        <f t="array" ref="CL592">PRODUCT(CE$2:CE592+1)-1</f>
        <v>0.28724042860447563</v>
      </c>
      <c r="CM592" s="2"/>
      <c r="CN592" s="2">
        <f t="array" ref="CN592">PRODUCT(CG$2:CG592+1)-1</f>
        <v>0.1817374937573808</v>
      </c>
      <c r="CO592" s="2">
        <f t="array" ref="CO592">PRODUCT(CH$2:CH592+1)-1</f>
        <v>9.584142774397586E-2</v>
      </c>
      <c r="CQ592" s="9">
        <f t="shared" si="393"/>
        <v>45470</v>
      </c>
      <c r="CR592" s="72">
        <f t="shared" si="394"/>
        <v>0.27953223365077218</v>
      </c>
      <c r="CS592" s="72">
        <f t="shared" si="395"/>
        <v>0.19139900086049977</v>
      </c>
      <c r="CT592" s="72"/>
      <c r="CU592" s="72">
        <f t="shared" si="396"/>
        <v>8.5896066013404937E-2</v>
      </c>
      <c r="CV592" s="72"/>
      <c r="CW592" s="3">
        <f t="shared" si="397"/>
        <v>45470</v>
      </c>
      <c r="CX592" s="75">
        <f t="shared" si="402"/>
        <v>117.74759233886226</v>
      </c>
      <c r="CY592" s="75">
        <f t="shared" si="403"/>
        <v>109.10200344572745</v>
      </c>
      <c r="CZ592" s="75">
        <f t="shared" si="404"/>
        <v>107.92431726282237</v>
      </c>
      <c r="DA592" s="72">
        <f>(CZ592/MAX($CZ$2:CZ592))-1</f>
        <v>-1.4995159881165954E-3</v>
      </c>
      <c r="DC592" s="3">
        <f t="shared" si="398"/>
        <v>45470</v>
      </c>
      <c r="DD592" s="2">
        <f t="shared" si="399"/>
        <v>-2.9912951012832666E-3</v>
      </c>
      <c r="DE592" s="2">
        <f t="shared" si="400"/>
        <v>-1.697249155919507E-3</v>
      </c>
      <c r="DF592" s="2" t="e">
        <f>NA()</f>
        <v>#N/A</v>
      </c>
      <c r="DG592" s="2">
        <f t="shared" si="401"/>
        <v>-1.1733870872262734E-3</v>
      </c>
      <c r="DH592" s="69"/>
      <c r="DI592" s="3">
        <f t="shared" si="388"/>
        <v>45470</v>
      </c>
      <c r="DJ592" s="2">
        <f t="shared" si="389"/>
        <v>3.6277314547277811E-2</v>
      </c>
      <c r="DK592" s="2">
        <f t="shared" si="390"/>
        <v>3.429380908402508E-2</v>
      </c>
      <c r="DL592" s="2" t="e">
        <f>NA()</f>
        <v>#N/A</v>
      </c>
      <c r="DM592" s="2">
        <f t="shared" si="391"/>
        <v>1.6771335552813869E-2</v>
      </c>
      <c r="DO592" s="2">
        <f t="shared" si="405"/>
        <v>1.6362381094734941E-2</v>
      </c>
      <c r="DP592" s="72">
        <f t="shared" si="406"/>
        <v>-1.1733870872262734E-3</v>
      </c>
      <c r="DQ592" s="72">
        <v>1.0999999999999999E-2</v>
      </c>
      <c r="DR592" s="72">
        <f t="shared" si="407"/>
        <v>-7.888373877101715E-4</v>
      </c>
      <c r="DS592" s="2" cm="1">
        <f t="array" ref="DS592">PRODUCT($DR$68:DR592+1)-1</f>
        <v>4.8600640168362963E-2</v>
      </c>
      <c r="DT592" s="2" cm="1">
        <f t="array" ref="DT592">PRODUCT($DP$68:DP592+1)-1</f>
        <v>6.8738802309837199E-2</v>
      </c>
      <c r="DU592" s="72">
        <f>DS592-MAX($DS$68:DS592)</f>
        <v>-1.0740889419831312E-3</v>
      </c>
    </row>
    <row r="593" spans="81:125" x14ac:dyDescent="0.3">
      <c r="CC593" s="3">
        <v>45471</v>
      </c>
      <c r="CD593" s="2">
        <v>1.8796911245069201E-3</v>
      </c>
      <c r="CE593" s="2">
        <v>4.4934246980634605E-3</v>
      </c>
      <c r="CF593" s="2" t="e">
        <f>NA()</f>
        <v>#N/A</v>
      </c>
      <c r="CG593" s="2">
        <v>1.1715021241757674E-3</v>
      </c>
      <c r="CH593" s="2">
        <v>7.7424385896507353E-4</v>
      </c>
      <c r="CJ593" s="9">
        <f t="shared" si="392"/>
        <v>45471</v>
      </c>
      <c r="CK593" s="2">
        <f t="array" ref="CK593">PRODUCT(CD$2:CD593+1)-1</f>
        <v>0.37795893905895239</v>
      </c>
      <c r="CL593" s="2">
        <f t="array" ref="CL593">PRODUCT(CE$2:CE593+1)-1</f>
        <v>0.29302454653871268</v>
      </c>
      <c r="CM593" s="2"/>
      <c r="CN593" s="2">
        <f t="array" ref="CN593">PRODUCT(CG$2:CG593+1)-1</f>
        <v>0.18312190174153575</v>
      </c>
      <c r="CO593" s="2">
        <f t="array" ref="CO593">PRODUCT(CH$2:CH593+1)-1</f>
        <v>9.6689876239806072E-2</v>
      </c>
      <c r="CQ593" s="9">
        <f t="shared" si="393"/>
        <v>45471</v>
      </c>
      <c r="CR593" s="72">
        <f t="shared" si="394"/>
        <v>0.28126906281914632</v>
      </c>
      <c r="CS593" s="72">
        <f t="shared" si="395"/>
        <v>0.19633467029890661</v>
      </c>
      <c r="CT593" s="72"/>
      <c r="CU593" s="72">
        <f t="shared" si="396"/>
        <v>8.6432025501729681E-2</v>
      </c>
      <c r="CV593" s="72"/>
      <c r="CW593" s="3">
        <f t="shared" si="397"/>
        <v>45471</v>
      </c>
      <c r="CX593" s="75">
        <f t="shared" si="402"/>
        <v>117.88553389340383</v>
      </c>
      <c r="CY593" s="75">
        <f t="shared" si="403"/>
        <v>109.18647500189608</v>
      </c>
      <c r="CZ593" s="75">
        <f t="shared" si="404"/>
        <v>107.96715792075592</v>
      </c>
      <c r="DA593" s="72">
        <f>(CZ593/MAX($CZ$2:CZ593))-1</f>
        <v>-1.1031602939881591E-3</v>
      </c>
      <c r="DC593" s="3">
        <f t="shared" si="398"/>
        <v>45471</v>
      </c>
      <c r="DD593" s="2">
        <f t="shared" si="399"/>
        <v>1.1054472655418466E-3</v>
      </c>
      <c r="DE593" s="2">
        <f t="shared" si="400"/>
        <v>3.719180839098387E-3</v>
      </c>
      <c r="DF593" s="2" t="e">
        <f>NA()</f>
        <v>#N/A</v>
      </c>
      <c r="DG593" s="2">
        <f t="shared" si="401"/>
        <v>3.9725826521069384E-4</v>
      </c>
      <c r="DH593" s="69"/>
      <c r="DI593" s="3">
        <f t="shared" si="388"/>
        <v>45471</v>
      </c>
      <c r="DJ593" s="2">
        <f t="shared" si="389"/>
        <v>3.5798025780597098E-2</v>
      </c>
      <c r="DK593" s="2">
        <f t="shared" si="390"/>
        <v>3.6076767148029362E-2</v>
      </c>
      <c r="DL593" s="2" t="e">
        <f>NA()</f>
        <v>#N/A</v>
      </c>
      <c r="DM593" s="2">
        <f t="shared" si="391"/>
        <v>1.6568619833769425E-2</v>
      </c>
      <c r="DO593" s="2">
        <f t="shared" si="405"/>
        <v>1.6370938638003905E-2</v>
      </c>
      <c r="DP593" s="72">
        <f t="shared" si="406"/>
        <v>3.9725826521069384E-4</v>
      </c>
      <c r="DQ593" s="72">
        <v>1.0999999999999999E-2</v>
      </c>
      <c r="DR593" s="72">
        <f t="shared" si="407"/>
        <v>2.6692671776152004E-4</v>
      </c>
      <c r="DS593" s="2" cm="1">
        <f t="array" ref="DS593">PRODUCT($DR$68:DR593+1)-1</f>
        <v>4.888053969548567E-2</v>
      </c>
      <c r="DT593" s="2" cm="1">
        <f t="array" ref="DT593">PRODUCT($DP$68:DP593+1)-1</f>
        <v>6.9163367632406159E-2</v>
      </c>
      <c r="DU593" s="72">
        <f>DS593-MAX($DS$68:DS593)</f>
        <v>-7.9418941486042449E-4</v>
      </c>
    </row>
    <row r="594" spans="81:125" x14ac:dyDescent="0.3">
      <c r="CC594" s="3">
        <v>45473</v>
      </c>
      <c r="CD594" s="2">
        <v>-8.9590049837884309E-5</v>
      </c>
      <c r="CE594" s="2">
        <v>1.02866950063341E-4</v>
      </c>
      <c r="CF594" s="2" t="e">
        <f>NA()</f>
        <v>#N/A</v>
      </c>
      <c r="CG594" s="2">
        <v>5.515303054328453E-4</v>
      </c>
      <c r="CH594" s="2">
        <v>0</v>
      </c>
      <c r="CJ594" s="9">
        <f t="shared" si="392"/>
        <v>45473</v>
      </c>
      <c r="CK594" s="2">
        <f t="array" ref="CK594">PRODUCT(CD$2:CD594+1)-1</f>
        <v>0.3778354876489276</v>
      </c>
      <c r="CL594" s="2">
        <f t="array" ref="CL594">PRODUCT(CE$2:CE594+1)-1</f>
        <v>0.29315755603017224</v>
      </c>
      <c r="CM594" s="2"/>
      <c r="CN594" s="2">
        <f t="array" ref="CN594">PRODUCT(CG$2:CG594+1)-1</f>
        <v>0.18377442932536758</v>
      </c>
      <c r="CO594" s="2">
        <f t="array" ref="CO594">PRODUCT(CH$2:CH594+1)-1</f>
        <v>9.6689876239806072E-2</v>
      </c>
      <c r="CQ594" s="9">
        <f t="shared" si="393"/>
        <v>45473</v>
      </c>
      <c r="CR594" s="72">
        <f t="shared" si="394"/>
        <v>0.28114561140912153</v>
      </c>
      <c r="CS594" s="72">
        <f t="shared" si="395"/>
        <v>0.19646767979036617</v>
      </c>
      <c r="CT594" s="72"/>
      <c r="CU594" s="72">
        <f t="shared" si="396"/>
        <v>8.7084553085561511E-2</v>
      </c>
      <c r="CV594" s="72"/>
      <c r="CW594" s="3">
        <f t="shared" si="397"/>
        <v>45473</v>
      </c>
      <c r="CX594" s="75">
        <f t="shared" si="402"/>
        <v>117.95055133791817</v>
      </c>
      <c r="CY594" s="75">
        <f t="shared" si="403"/>
        <v>109.18647500189608</v>
      </c>
      <c r="CZ594" s="75">
        <f t="shared" si="404"/>
        <v>108.02670508034066</v>
      </c>
      <c r="DA594" s="72">
        <f>(CZ594/MAX($CZ$2:CZ594))-1</f>
        <v>-5.522384148893833E-4</v>
      </c>
      <c r="DC594" s="3">
        <f t="shared" si="398"/>
        <v>45473</v>
      </c>
      <c r="DD594" s="2">
        <f t="shared" si="399"/>
        <v>-8.9590049837884309E-5</v>
      </c>
      <c r="DE594" s="2">
        <f t="shared" si="400"/>
        <v>1.02866950063341E-4</v>
      </c>
      <c r="DF594" s="2" t="e">
        <f>NA()</f>
        <v>#N/A</v>
      </c>
      <c r="DG594" s="2">
        <f t="shared" si="401"/>
        <v>5.515303054328453E-4</v>
      </c>
      <c r="DH594" s="69"/>
      <c r="DI594" s="3">
        <f t="shared" si="388"/>
        <v>45473</v>
      </c>
      <c r="DJ594" s="2">
        <f t="shared" si="389"/>
        <v>3.4422141935054391E-2</v>
      </c>
      <c r="DK594" s="2">
        <f t="shared" si="390"/>
        <v>3.2167422504170456E-2</v>
      </c>
      <c r="DL594" s="2" t="e">
        <f>NA()</f>
        <v>#N/A</v>
      </c>
      <c r="DM594" s="2">
        <f t="shared" si="391"/>
        <v>1.6607289325293251E-2</v>
      </c>
      <c r="DO594" s="2">
        <f t="shared" si="405"/>
        <v>1.6386425007085769E-2</v>
      </c>
      <c r="DP594" s="72">
        <f t="shared" si="406"/>
        <v>5.515303054328453E-4</v>
      </c>
      <c r="DQ594" s="72">
        <v>1.0999999999999999E-2</v>
      </c>
      <c r="DR594" s="72">
        <f t="shared" si="407"/>
        <v>3.7023532327142109E-4</v>
      </c>
      <c r="DS594" s="2" cm="1">
        <f t="array" ref="DS594">PRODUCT($DR$68:DR594+1)-1</f>
        <v>4.9268872321172941E-2</v>
      </c>
      <c r="DT594" s="2" cm="1">
        <f t="array" ref="DT594">PRODUCT($DP$68:DP594+1)-1</f>
        <v>6.9753043631114009E-2</v>
      </c>
      <c r="DU594" s="72">
        <f>DS594-MAX($DS$68:DS594)</f>
        <v>-4.0585678917315349E-4</v>
      </c>
    </row>
    <row r="595" spans="81:125" x14ac:dyDescent="0.3">
      <c r="CC595" s="3">
        <v>45474</v>
      </c>
      <c r="CD595" s="2">
        <v>2.9784109023356397E-3</v>
      </c>
      <c r="CE595" s="2">
        <v>5.5191010770694294E-4</v>
      </c>
      <c r="CF595" s="2" t="e">
        <f>NA()</f>
        <v>#N/A</v>
      </c>
      <c r="CG595" s="2">
        <v>6.3297346650192639E-4</v>
      </c>
      <c r="CH595" s="2">
        <v>-2.1929214277366382E-3</v>
      </c>
      <c r="CJ595" s="9">
        <f t="shared" si="392"/>
        <v>45474</v>
      </c>
      <c r="CK595" s="2">
        <f t="array" ref="CK595">PRODUCT(CD$2:CD595+1)-1</f>
        <v>0.38193924788696609</v>
      </c>
      <c r="CL595" s="2">
        <f t="array" ref="CL595">PRODUCT(CE$2:CE595+1)-1</f>
        <v>0.29387126275620279</v>
      </c>
      <c r="CM595" s="2"/>
      <c r="CN595" s="2">
        <f t="array" ref="CN595">PRODUCT(CG$2:CG595+1)-1</f>
        <v>0.18452372712945397</v>
      </c>
      <c r="CO595" s="2">
        <f t="array" ref="CO595">PRODUCT(CH$2:CH595+1)-1</f>
        <v>9.4284921510618069E-2</v>
      </c>
      <c r="CQ595" s="9">
        <f t="shared" si="393"/>
        <v>45474</v>
      </c>
      <c r="CR595" s="72">
        <f t="shared" si="394"/>
        <v>0.28765432637634802</v>
      </c>
      <c r="CS595" s="72">
        <f t="shared" si="395"/>
        <v>0.19958634124558472</v>
      </c>
      <c r="CT595" s="72"/>
      <c r="CU595" s="72">
        <f t="shared" si="396"/>
        <v>9.0238805618835904E-2</v>
      </c>
      <c r="CV595" s="72"/>
      <c r="CW595" s="3">
        <f t="shared" si="397"/>
        <v>45474</v>
      </c>
      <c r="CX595" s="75">
        <f t="shared" si="402"/>
        <v>118.02521090727433</v>
      </c>
      <c r="CY595" s="75">
        <f t="shared" si="403"/>
        <v>108.9470376412454</v>
      </c>
      <c r="CZ595" s="75">
        <f t="shared" si="404"/>
        <v>108.33264810368016</v>
      </c>
      <c r="DA595" s="72">
        <f>(CZ595/MAX($CZ$2:CZ595))-1</f>
        <v>0</v>
      </c>
      <c r="DC595" s="3">
        <f t="shared" si="398"/>
        <v>45474</v>
      </c>
      <c r="DD595" s="2">
        <f t="shared" si="399"/>
        <v>5.1713323300722775E-3</v>
      </c>
      <c r="DE595" s="2">
        <f t="shared" si="400"/>
        <v>2.7448315354435811E-3</v>
      </c>
      <c r="DF595" s="2" t="e">
        <f>NA()</f>
        <v>#N/A</v>
      </c>
      <c r="DG595" s="2">
        <f t="shared" si="401"/>
        <v>2.8258948942385645E-3</v>
      </c>
      <c r="DH595" s="69"/>
      <c r="DI595" s="3">
        <f t="shared" si="388"/>
        <v>45474</v>
      </c>
      <c r="DJ595" s="2">
        <f t="shared" si="389"/>
        <v>3.845023616846964E-2</v>
      </c>
      <c r="DK595" s="2">
        <f t="shared" si="390"/>
        <v>3.1683948534303057E-2</v>
      </c>
      <c r="DL595" s="2" t="e">
        <f>NA()</f>
        <v>#N/A</v>
      </c>
      <c r="DM595" s="2">
        <f t="shared" si="391"/>
        <v>1.9025009288300934E-2</v>
      </c>
      <c r="DO595" s="2">
        <f t="shared" si="405"/>
        <v>1.7202132609550495E-2</v>
      </c>
      <c r="DP595" s="72">
        <f t="shared" si="406"/>
        <v>2.8258948942385645E-3</v>
      </c>
      <c r="DQ595" s="72">
        <v>1.0999999999999999E-2</v>
      </c>
      <c r="DR595" s="72">
        <f t="shared" si="407"/>
        <v>1.8070343103485981E-3</v>
      </c>
      <c r="DS595" s="2" cm="1">
        <f t="array" ref="DS595">PRODUCT($DR$68:DR595+1)-1</f>
        <v>5.1164937174238201E-2</v>
      </c>
      <c r="DT595" s="2" cm="1">
        <f t="array" ref="DT595">PRODUCT($DP$68:DP595+1)-1</f>
        <v>7.277605329520731E-2</v>
      </c>
      <c r="DU595" s="72">
        <f>DS595-MAX($DS$68:DS595)</f>
        <v>0</v>
      </c>
    </row>
    <row r="596" spans="81:125" x14ac:dyDescent="0.3">
      <c r="CC596" s="3">
        <v>45475</v>
      </c>
      <c r="CD596" s="2">
        <v>3.46797143421895E-4</v>
      </c>
      <c r="CE596" s="2">
        <v>2.05151705778839E-6</v>
      </c>
      <c r="CF596" s="2" t="e">
        <f>NA()</f>
        <v>#N/A</v>
      </c>
      <c r="CG596" s="2">
        <v>3.3718383427665613E-4</v>
      </c>
      <c r="CH596" s="2">
        <v>1.4335518058847807E-3</v>
      </c>
      <c r="CJ596" s="9">
        <f t="shared" si="392"/>
        <v>45475</v>
      </c>
      <c r="CK596" s="2">
        <f t="array" ref="CK596">PRODUCT(CD$2:CD596+1)-1</f>
        <v>0.38241850047051584</v>
      </c>
      <c r="CL596" s="2">
        <f t="array" ref="CL596">PRODUCT(CE$2:CE596+1)-1</f>
        <v>0.29387391715516897</v>
      </c>
      <c r="CM596" s="2"/>
      <c r="CN596" s="2">
        <f t="array" ref="CN596">PRODUCT(CG$2:CG596+1)-1</f>
        <v>0.18492312938155919</v>
      </c>
      <c r="CO596" s="2">
        <f t="array" ref="CO596">PRODUCT(CH$2:CH596+1)-1</f>
        <v>9.5853635636002021E-2</v>
      </c>
      <c r="CQ596" s="9">
        <f t="shared" si="393"/>
        <v>45475</v>
      </c>
      <c r="CR596" s="72">
        <f t="shared" si="394"/>
        <v>0.28656486483451382</v>
      </c>
      <c r="CS596" s="72">
        <f t="shared" si="395"/>
        <v>0.19802028151916695</v>
      </c>
      <c r="CT596" s="72"/>
      <c r="CU596" s="72">
        <f t="shared" si="396"/>
        <v>8.9069493745557171E-2</v>
      </c>
      <c r="CV596" s="72"/>
      <c r="CW596" s="3">
        <f t="shared" si="397"/>
        <v>45475</v>
      </c>
      <c r="CX596" s="75">
        <f t="shared" si="402"/>
        <v>118.06500710042936</v>
      </c>
      <c r="CY596" s="75">
        <f t="shared" si="403"/>
        <v>109.1032188638018</v>
      </c>
      <c r="CZ596" s="75">
        <f t="shared" si="404"/>
        <v>108.21404568073736</v>
      </c>
      <c r="DA596" s="72">
        <f>(CZ596/MAX($CZ$2:CZ596))-1</f>
        <v>-1.0947985212111933E-3</v>
      </c>
      <c r="DC596" s="3">
        <f t="shared" si="398"/>
        <v>45475</v>
      </c>
      <c r="DD596" s="2">
        <f t="shared" si="399"/>
        <v>-1.0867546624628857E-3</v>
      </c>
      <c r="DE596" s="2">
        <f t="shared" si="400"/>
        <v>-1.4315002888269923E-3</v>
      </c>
      <c r="DF596" s="2" t="e">
        <f>NA()</f>
        <v>#N/A</v>
      </c>
      <c r="DG596" s="2">
        <f t="shared" si="401"/>
        <v>-1.0963679716081247E-3</v>
      </c>
      <c r="DH596" s="69"/>
      <c r="DI596" s="3">
        <f t="shared" si="388"/>
        <v>45475</v>
      </c>
      <c r="DJ596" s="2">
        <f t="shared" si="389"/>
        <v>3.8613154080028432E-2</v>
      </c>
      <c r="DK596" s="2">
        <f t="shared" si="390"/>
        <v>3.2199290961076821E-2</v>
      </c>
      <c r="DL596" s="2" t="e">
        <f>NA()</f>
        <v>#N/A</v>
      </c>
      <c r="DM596" s="2">
        <f t="shared" si="391"/>
        <v>1.9424991369019672E-2</v>
      </c>
      <c r="DO596" s="2">
        <f t="shared" si="405"/>
        <v>1.7325601061998579E-2</v>
      </c>
      <c r="DP596" s="72">
        <f t="shared" si="406"/>
        <v>-1.0963679716081247E-3</v>
      </c>
      <c r="DQ596" s="72">
        <v>1.0999999999999999E-2</v>
      </c>
      <c r="DR596" s="72">
        <f t="shared" si="407"/>
        <v>-6.9608249921796329E-4</v>
      </c>
      <c r="DS596" s="2" cm="1">
        <f t="array" ref="DS596">PRODUCT($DR$68:DR596+1)-1</f>
        <v>5.0433239657679652E-2</v>
      </c>
      <c r="DT596" s="2" cm="1">
        <f t="array" ref="DT596">PRODUCT($DP$68:DP596+1)-1</f>
        <v>7.1599895989666207E-2</v>
      </c>
      <c r="DU596" s="72">
        <f>DS596-MAX($DS$68:DS596)</f>
        <v>-7.3169751655854931E-4</v>
      </c>
    </row>
    <row r="597" spans="81:125" x14ac:dyDescent="0.3">
      <c r="CC597" s="3">
        <v>45476</v>
      </c>
      <c r="CD597" s="2">
        <v>3.0304928505187102E-3</v>
      </c>
      <c r="CE597" s="2">
        <v>5.1566594058951596E-3</v>
      </c>
      <c r="CF597" s="2" t="e">
        <f>NA()</f>
        <v>#N/A</v>
      </c>
      <c r="CG597" s="2">
        <v>4.2919759394580747E-3</v>
      </c>
      <c r="CH597" s="2">
        <v>4.7178218924759374E-3</v>
      </c>
      <c r="CJ597" s="9">
        <f t="shared" si="392"/>
        <v>45476</v>
      </c>
      <c r="CK597" s="2">
        <f t="array" ref="CK597">PRODUCT(CD$2:CD597+1)-1</f>
        <v>0.3866079098526165</v>
      </c>
      <c r="CL597" s="2">
        <f t="array" ref="CL597">PRODUCT(CE$2:CE597+1)-1</f>
        <v>0.30054598426010948</v>
      </c>
      <c r="CM597" s="2"/>
      <c r="CN597" s="2">
        <f t="array" ref="CN597">PRODUCT(CG$2:CG597+1)-1</f>
        <v>0.19000879094297241</v>
      </c>
      <c r="CO597" s="2">
        <f t="array" ref="CO597">PRODUCT(CH$2:CH597+1)-1</f>
        <v>0.1010236779091549</v>
      </c>
      <c r="CQ597" s="9">
        <f t="shared" si="393"/>
        <v>45476</v>
      </c>
      <c r="CR597" s="72">
        <f t="shared" si="394"/>
        <v>0.28558423194346161</v>
      </c>
      <c r="CS597" s="72">
        <f t="shared" si="395"/>
        <v>0.19952230635095458</v>
      </c>
      <c r="CT597" s="72"/>
      <c r="CU597" s="72">
        <f t="shared" si="396"/>
        <v>8.8985113033817509E-2</v>
      </c>
      <c r="CV597" s="72"/>
      <c r="CW597" s="3">
        <f t="shared" si="397"/>
        <v>45476</v>
      </c>
      <c r="CX597" s="75">
        <f t="shared" si="402"/>
        <v>118.57173927019636</v>
      </c>
      <c r="CY597" s="75">
        <f t="shared" si="403"/>
        <v>109.61794841829703</v>
      </c>
      <c r="CZ597" s="75">
        <f t="shared" si="404"/>
        <v>108.16817955553415</v>
      </c>
      <c r="DA597" s="72">
        <f>(CZ597/MAX($CZ$2:CZ597))-1</f>
        <v>-1.5181808164478339E-3</v>
      </c>
      <c r="DC597" s="3">
        <f t="shared" si="398"/>
        <v>45476</v>
      </c>
      <c r="DD597" s="2">
        <f t="shared" si="399"/>
        <v>-1.6873290419572272E-3</v>
      </c>
      <c r="DE597" s="2">
        <f t="shared" si="400"/>
        <v>4.3883751341922215E-4</v>
      </c>
      <c r="DF597" s="2" t="e">
        <f>NA()</f>
        <v>#N/A</v>
      </c>
      <c r="DG597" s="2">
        <f t="shared" si="401"/>
        <v>-4.2584595301786276E-4</v>
      </c>
      <c r="DH597" s="69"/>
      <c r="DI597" s="3">
        <f t="shared" si="388"/>
        <v>45476</v>
      </c>
      <c r="DJ597" s="2">
        <f t="shared" si="389"/>
        <v>3.8787737190689765E-2</v>
      </c>
      <c r="DK597" s="2">
        <f t="shared" si="390"/>
        <v>3.1647207539810519E-2</v>
      </c>
      <c r="DL597" s="2" t="e">
        <f>NA()</f>
        <v>#N/A</v>
      </c>
      <c r="DM597" s="2">
        <f t="shared" si="391"/>
        <v>1.8356261939021404E-2</v>
      </c>
      <c r="DO597" s="2">
        <f t="shared" si="405"/>
        <v>1.7337768092697478E-2</v>
      </c>
      <c r="DP597" s="72">
        <f t="shared" si="406"/>
        <v>-4.2584595301786276E-4</v>
      </c>
      <c r="DQ597" s="72">
        <v>1.0999999999999999E-2</v>
      </c>
      <c r="DR597" s="72">
        <f t="shared" si="407"/>
        <v>-2.701792674899995E-4</v>
      </c>
      <c r="DS597" s="2" cm="1">
        <f t="array" ref="DS597">PRODUCT($DR$68:DR597+1)-1</f>
        <v>5.0149434374441748E-2</v>
      </c>
      <c r="DT597" s="2" cm="1">
        <f t="array" ref="DT597">PRODUCT($DP$68:DP597+1)-1</f>
        <v>7.1143559510704613E-2</v>
      </c>
      <c r="DU597" s="72">
        <f>DS597-MAX($DS$68:DS597)</f>
        <v>-1.0155027997964527E-3</v>
      </c>
    </row>
    <row r="598" spans="81:125" x14ac:dyDescent="0.3">
      <c r="CC598" s="3">
        <v>45477</v>
      </c>
      <c r="CD598" s="2">
        <v>4.7658853797372105E-3</v>
      </c>
      <c r="CE598" s="2">
        <v>1.7028798495601898E-3</v>
      </c>
      <c r="CF598" s="2" t="e">
        <f>NA()</f>
        <v>#N/A</v>
      </c>
      <c r="CG598" s="2">
        <v>3.2924740249564341E-3</v>
      </c>
      <c r="CH598" s="2">
        <v>2.4559399930146331E-3</v>
      </c>
      <c r="CJ598" s="9">
        <f t="shared" si="392"/>
        <v>45477</v>
      </c>
      <c r="CK598" s="2">
        <f t="array" ref="CK598">PRODUCT(CD$2:CD598+1)-1</f>
        <v>0.39321632421761099</v>
      </c>
      <c r="CL598" s="2">
        <f t="array" ref="CL598">PRODUCT(CE$2:CE598+1)-1</f>
        <v>0.30276065781013251</v>
      </c>
      <c r="CM598" s="2"/>
      <c r="CN598" s="2">
        <f t="array" ref="CN598">PRODUCT(CG$2:CG598+1)-1</f>
        <v>0.19392686397662207</v>
      </c>
      <c r="CO598" s="2">
        <f t="array" ref="CO598">PRODUCT(CH$2:CH598+1)-1</f>
        <v>0.10372772599298807</v>
      </c>
      <c r="CQ598" s="9">
        <f t="shared" si="393"/>
        <v>45477</v>
      </c>
      <c r="CR598" s="72">
        <f t="shared" si="394"/>
        <v>0.28948859822462292</v>
      </c>
      <c r="CS598" s="72">
        <f t="shared" si="395"/>
        <v>0.19903293181714443</v>
      </c>
      <c r="CT598" s="72"/>
      <c r="CU598" s="72">
        <f t="shared" si="396"/>
        <v>9.0199137983633992E-2</v>
      </c>
      <c r="CV598" s="72"/>
      <c r="CW598" s="3">
        <f t="shared" si="397"/>
        <v>45477</v>
      </c>
      <c r="CX598" s="75">
        <f t="shared" si="402"/>
        <v>118.9621336418374</v>
      </c>
      <c r="CY598" s="75">
        <f t="shared" si="403"/>
        <v>109.88716352176975</v>
      </c>
      <c r="CZ598" s="75">
        <f t="shared" si="404"/>
        <v>108.2584442342711</v>
      </c>
      <c r="DA598" s="72">
        <f>(CZ598/MAX($CZ$2:CZ598))-1</f>
        <v>-6.8496312707178042E-4</v>
      </c>
      <c r="DC598" s="3">
        <f t="shared" si="398"/>
        <v>45477</v>
      </c>
      <c r="DD598" s="2">
        <f t="shared" si="399"/>
        <v>2.3099453867225775E-3</v>
      </c>
      <c r="DE598" s="2">
        <f t="shared" si="400"/>
        <v>-7.5306014345444326E-4</v>
      </c>
      <c r="DF598" s="2" t="e">
        <f>NA()</f>
        <v>#N/A</v>
      </c>
      <c r="DG598" s="2">
        <f t="shared" si="401"/>
        <v>8.3653403194180109E-4</v>
      </c>
      <c r="DH598" s="69"/>
      <c r="DI598" s="3">
        <f t="shared" si="388"/>
        <v>45477</v>
      </c>
      <c r="DJ598" s="2">
        <f t="shared" si="389"/>
        <v>3.6328047612986039E-2</v>
      </c>
      <c r="DK598" s="2">
        <f t="shared" si="390"/>
        <v>3.0960693563801749E-2</v>
      </c>
      <c r="DL598" s="2" t="e">
        <f>NA()</f>
        <v>#N/A</v>
      </c>
      <c r="DM598" s="2">
        <f t="shared" si="391"/>
        <v>1.8143014548172732E-2</v>
      </c>
      <c r="DO598" s="2">
        <f t="shared" si="405"/>
        <v>1.7325816181151379E-2</v>
      </c>
      <c r="DP598" s="72">
        <f t="shared" si="406"/>
        <v>8.3653403194180109E-4</v>
      </c>
      <c r="DQ598" s="72">
        <v>1.0999999999999999E-2</v>
      </c>
      <c r="DR598" s="72">
        <f t="shared" si="407"/>
        <v>5.3110769819724043E-4</v>
      </c>
      <c r="DS598" s="2" cm="1">
        <f t="array" ref="DS598">PRODUCT($DR$68:DR598+1)-1</f>
        <v>5.0707176823295619E-2</v>
      </c>
      <c r="DT598" s="2" cm="1">
        <f t="array" ref="DT598">PRODUCT($DP$68:DP598+1)-1</f>
        <v>7.2039607551330542E-2</v>
      </c>
      <c r="DU598" s="72">
        <f>DS598-MAX($DS$68:DS598)</f>
        <v>-4.5776035094258205E-4</v>
      </c>
    </row>
    <row r="599" spans="81:125" x14ac:dyDescent="0.3">
      <c r="CC599" s="3">
        <v>45478</v>
      </c>
      <c r="CD599" s="2">
        <v>-2.3998651533122502E-3</v>
      </c>
      <c r="CE599" s="2">
        <v>-4.09584283087416E-3</v>
      </c>
      <c r="CF599" s="2" t="e">
        <f>NA()</f>
        <v>#N/A</v>
      </c>
      <c r="CG599" s="2">
        <v>-1.088743247792498E-3</v>
      </c>
      <c r="CH599" s="2">
        <v>-1.3272721239676599E-4</v>
      </c>
      <c r="CJ599" s="9">
        <f t="shared" si="392"/>
        <v>45478</v>
      </c>
      <c r="CK599" s="2">
        <f t="array" ref="CK599">PRODUCT(CD$2:CD599+1)-1</f>
        <v>0.38987279291009536</v>
      </c>
      <c r="CL599" s="2">
        <f t="array" ref="CL599">PRODUCT(CE$2:CE599+1)-1</f>
        <v>0.29742475490949594</v>
      </c>
      <c r="CM599" s="2"/>
      <c r="CN599" s="2">
        <f t="array" ref="CN599">PRODUCT(CG$2:CG599+1)-1</f>
        <v>0.19262698416510937</v>
      </c>
      <c r="CO599" s="2">
        <f t="array" ref="CO599">PRODUCT(CH$2:CH599+1)-1</f>
        <v>0.10358123128867192</v>
      </c>
      <c r="CQ599" s="9">
        <f t="shared" si="393"/>
        <v>45478</v>
      </c>
      <c r="CR599" s="72">
        <f t="shared" si="394"/>
        <v>0.28629156162142344</v>
      </c>
      <c r="CS599" s="72">
        <f t="shared" si="395"/>
        <v>0.19384352362082402</v>
      </c>
      <c r="CT599" s="72"/>
      <c r="CU599" s="72">
        <f t="shared" si="396"/>
        <v>8.9045752876437456E-2</v>
      </c>
      <c r="CV599" s="72"/>
      <c r="CW599" s="3">
        <f t="shared" si="397"/>
        <v>45478</v>
      </c>
      <c r="CX599" s="75">
        <f t="shared" si="402"/>
        <v>118.83261442209185</v>
      </c>
      <c r="CY599" s="75">
        <f t="shared" si="403"/>
        <v>109.87257850487732</v>
      </c>
      <c r="CZ599" s="75">
        <f t="shared" si="404"/>
        <v>108.15493368694973</v>
      </c>
      <c r="DA599" s="72">
        <f>(CZ599/MAX($CZ$2:CZ599))-1</f>
        <v>-1.6404511459956472E-3</v>
      </c>
      <c r="DC599" s="3">
        <f t="shared" si="398"/>
        <v>45478</v>
      </c>
      <c r="DD599" s="2">
        <f t="shared" si="399"/>
        <v>-2.2671379409154842E-3</v>
      </c>
      <c r="DE599" s="2">
        <f t="shared" si="400"/>
        <v>-3.963115618477394E-3</v>
      </c>
      <c r="DF599" s="2" t="e">
        <f>NA()</f>
        <v>#N/A</v>
      </c>
      <c r="DG599" s="2">
        <f t="shared" si="401"/>
        <v>-9.5601603539573199E-4</v>
      </c>
      <c r="DH599" s="69"/>
      <c r="DI599" s="3">
        <f t="shared" ref="DI599:DI662" si="408">DC599</f>
        <v>45478</v>
      </c>
      <c r="DJ599" s="2">
        <f t="shared" ref="DJ599:DJ662" si="409">_xlfn.STDEV.P(DD578:DD599)*SQRT(252)</f>
        <v>3.4467164785340336E-2</v>
      </c>
      <c r="DK599" s="2">
        <f t="shared" ref="DK599:DK662" si="410">_xlfn.STDEV.P(DE578:DE599)*SQRT(252)</f>
        <v>3.3417837638630168E-2</v>
      </c>
      <c r="DL599" s="2" t="e">
        <f>NA()</f>
        <v>#N/A</v>
      </c>
      <c r="DM599" s="2">
        <f t="shared" ref="DM599:DM662" si="411">_xlfn.STDEV.P(DG578:DG599)*SQRT(252)</f>
        <v>1.799028510912816E-2</v>
      </c>
      <c r="DO599" s="2">
        <f t="shared" si="405"/>
        <v>1.7449192403476532E-2</v>
      </c>
      <c r="DP599" s="72">
        <f t="shared" si="406"/>
        <v>-9.5601603539573199E-4</v>
      </c>
      <c r="DQ599" s="72">
        <v>1.0999999999999999E-2</v>
      </c>
      <c r="DR599" s="72">
        <f t="shared" si="407"/>
        <v>-6.0267410354520679E-4</v>
      </c>
      <c r="DS599" s="2" cm="1">
        <f t="array" ref="DS599">PRODUCT($DR$68:DR599+1)-1</f>
        <v>5.0073942817415062E-2</v>
      </c>
      <c r="DT599" s="2" cm="1">
        <f t="array" ref="DT599">PRODUCT($DP$68:DP599+1)-1</f>
        <v>7.101472049593216E-2</v>
      </c>
      <c r="DU599" s="72">
        <f>DS599-MAX($DS$68:DS599)</f>
        <v>-1.0909943568231384E-3</v>
      </c>
    </row>
    <row r="600" spans="81:125" x14ac:dyDescent="0.3">
      <c r="CC600" s="3">
        <v>45481</v>
      </c>
      <c r="CD600" s="2">
        <v>-1.15771241543206E-3</v>
      </c>
      <c r="CE600" s="2">
        <v>1.01528501114379E-3</v>
      </c>
      <c r="CF600" s="2" t="e">
        <f>NA()</f>
        <v>#N/A</v>
      </c>
      <c r="CG600" s="2">
        <v>8.8073265547972536E-5</v>
      </c>
      <c r="CH600" s="2">
        <v>3.6504828593231231E-4</v>
      </c>
      <c r="CJ600" s="9">
        <f t="shared" si="392"/>
        <v>45481</v>
      </c>
      <c r="CK600" s="2">
        <f t="array" ref="CK600">PRODUCT(CD$2:CD600+1)-1</f>
        <v>0.38826371992187214</v>
      </c>
      <c r="CL600" s="2">
        <f t="array" ref="CL600">PRODUCT(CE$2:CE600+1)-1</f>
        <v>0.29874201081624241</v>
      </c>
      <c r="CM600" s="2"/>
      <c r="CN600" s="2">
        <f t="array" ref="CN600">PRODUCT(CG$2:CG600+1)-1</f>
        <v>0.19273202271818546</v>
      </c>
      <c r="CO600" s="2">
        <f t="array" ref="CO600">PRODUCT(CH$2:CH600+1)-1</f>
        <v>0.10398409172554102</v>
      </c>
      <c r="CQ600" s="9">
        <f t="shared" si="393"/>
        <v>45481</v>
      </c>
      <c r="CR600" s="72">
        <f t="shared" si="394"/>
        <v>0.28427962819633112</v>
      </c>
      <c r="CS600" s="72">
        <f t="shared" si="395"/>
        <v>0.19475791909070139</v>
      </c>
      <c r="CT600" s="72"/>
      <c r="CU600" s="72">
        <f t="shared" si="396"/>
        <v>8.8747930992644442E-2</v>
      </c>
      <c r="CV600" s="72"/>
      <c r="CW600" s="3">
        <f t="shared" si="397"/>
        <v>45481</v>
      </c>
      <c r="CX600" s="75">
        <f t="shared" si="402"/>
        <v>118.84308039849761</v>
      </c>
      <c r="CY600" s="75">
        <f t="shared" si="403"/>
        <v>109.91268730133149</v>
      </c>
      <c r="CZ600" s="75">
        <f t="shared" si="404"/>
        <v>108.12498840346154</v>
      </c>
      <c r="DA600" s="72">
        <f>(CZ600/MAX($CZ$2:CZ600))-1</f>
        <v>-1.9168708958343661E-3</v>
      </c>
      <c r="DC600" s="3">
        <f t="shared" si="398"/>
        <v>45481</v>
      </c>
      <c r="DD600" s="2">
        <f t="shared" si="399"/>
        <v>-1.5227607013643724E-3</v>
      </c>
      <c r="DE600" s="2">
        <f t="shared" si="400"/>
        <v>6.5023672521147768E-4</v>
      </c>
      <c r="DF600" s="2" t="e">
        <f>NA()</f>
        <v>#N/A</v>
      </c>
      <c r="DG600" s="2">
        <f t="shared" si="401"/>
        <v>-2.7697502038433978E-4</v>
      </c>
      <c r="DH600" s="69"/>
      <c r="DI600" s="3">
        <f t="shared" si="408"/>
        <v>45481</v>
      </c>
      <c r="DJ600" s="2">
        <f t="shared" si="409"/>
        <v>3.4359635257033255E-2</v>
      </c>
      <c r="DK600" s="2">
        <f t="shared" si="410"/>
        <v>3.3285495948984861E-2</v>
      </c>
      <c r="DL600" s="2" t="e">
        <f>NA()</f>
        <v>#N/A</v>
      </c>
      <c r="DM600" s="2">
        <f t="shared" si="411"/>
        <v>1.7917031285787095E-2</v>
      </c>
      <c r="DO600" s="2">
        <f t="shared" si="405"/>
        <v>1.7289696975787066E-2</v>
      </c>
      <c r="DP600" s="72">
        <f t="shared" si="406"/>
        <v>-2.7697502038433978E-4</v>
      </c>
      <c r="DQ600" s="72">
        <v>1.0999999999999999E-2</v>
      </c>
      <c r="DR600" s="72">
        <f t="shared" si="407"/>
        <v>-1.7621623030724304E-4</v>
      </c>
      <c r="DS600" s="2" cm="1">
        <f t="array" ref="DS600">PRODUCT($DR$68:DR600+1)-1</f>
        <v>4.9888902745667929E-2</v>
      </c>
      <c r="DT600" s="2" cm="1">
        <f t="array" ref="DT600">PRODUCT($DP$68:DP600+1)-1</f>
        <v>7.0718076171890853E-2</v>
      </c>
      <c r="DU600" s="72">
        <f>DS600-MAX($DS$68:DS600)</f>
        <v>-1.2760344285702718E-3</v>
      </c>
    </row>
    <row r="601" spans="81:125" x14ac:dyDescent="0.3">
      <c r="CC601" s="3">
        <v>45482</v>
      </c>
      <c r="CD601" s="2">
        <v>2.5598660509587E-3</v>
      </c>
      <c r="CE601" s="2">
        <v>9.7657311888710296E-5</v>
      </c>
      <c r="CF601" s="2" t="e">
        <f>NA()</f>
        <v>#N/A</v>
      </c>
      <c r="CG601" s="2">
        <v>9.6523991689812134E-4</v>
      </c>
      <c r="CH601" s="2">
        <v>-1.3822540693564367E-4</v>
      </c>
      <c r="CJ601" s="9">
        <f t="shared" si="392"/>
        <v>45482</v>
      </c>
      <c r="CK601" s="2">
        <f t="array" ref="CK601">PRODUCT(CD$2:CD601+1)-1</f>
        <v>0.39181748908827774</v>
      </c>
      <c r="CL601" s="2">
        <f t="array" ref="CL601">PRODUCT(CE$2:CE601+1)-1</f>
        <v>0.29886884246985557</v>
      </c>
      <c r="CM601" s="2"/>
      <c r="CN601" s="2">
        <f t="array" ref="CN601">PRODUCT(CG$2:CG601+1)-1</f>
        <v>0.1938832952766758</v>
      </c>
      <c r="CO601" s="2">
        <f t="array" ref="CO601">PRODUCT(CH$2:CH601+1)-1</f>
        <v>0.10383149307521178</v>
      </c>
      <c r="CQ601" s="9">
        <f t="shared" si="393"/>
        <v>45482</v>
      </c>
      <c r="CR601" s="72">
        <f t="shared" si="394"/>
        <v>0.28798599601306596</v>
      </c>
      <c r="CS601" s="72">
        <f t="shared" si="395"/>
        <v>0.19503734939464379</v>
      </c>
      <c r="CT601" s="72"/>
      <c r="CU601" s="72">
        <f t="shared" si="396"/>
        <v>9.0051802201464026E-2</v>
      </c>
      <c r="CV601" s="72"/>
      <c r="CW601" s="3">
        <f t="shared" si="397"/>
        <v>45482</v>
      </c>
      <c r="CX601" s="75">
        <f t="shared" si="402"/>
        <v>118.95779248354538</v>
      </c>
      <c r="CY601" s="75">
        <f t="shared" si="403"/>
        <v>109.89749457540186</v>
      </c>
      <c r="CZ601" s="75">
        <f t="shared" si="404"/>
        <v>108.24431707305861</v>
      </c>
      <c r="DA601" s="72">
        <f>(CZ601/MAX($CZ$2:CZ601))-1</f>
        <v>-8.1536851694985479E-4</v>
      </c>
      <c r="DC601" s="3">
        <f t="shared" si="398"/>
        <v>45482</v>
      </c>
      <c r="DD601" s="2">
        <f t="shared" si="399"/>
        <v>2.6980914578943437E-3</v>
      </c>
      <c r="DE601" s="2">
        <f t="shared" si="400"/>
        <v>2.3588271882435397E-4</v>
      </c>
      <c r="DF601" s="2" t="e">
        <f>NA()</f>
        <v>#N/A</v>
      </c>
      <c r="DG601" s="2">
        <f t="shared" si="401"/>
        <v>1.103465323833765E-3</v>
      </c>
      <c r="DH601" s="69"/>
      <c r="DI601" s="3">
        <f t="shared" si="408"/>
        <v>45482</v>
      </c>
      <c r="DJ601" s="2">
        <f t="shared" si="409"/>
        <v>3.5618373031964495E-2</v>
      </c>
      <c r="DK601" s="2">
        <f t="shared" si="410"/>
        <v>3.3286721205196317E-2</v>
      </c>
      <c r="DL601" s="2" t="e">
        <f>NA()</f>
        <v>#N/A</v>
      </c>
      <c r="DM601" s="2">
        <f t="shared" si="411"/>
        <v>1.8237147308665862E-2</v>
      </c>
      <c r="DO601" s="2">
        <f t="shared" si="405"/>
        <v>1.7377743302450389E-2</v>
      </c>
      <c r="DP601" s="72">
        <f t="shared" si="406"/>
        <v>1.103465323833765E-3</v>
      </c>
      <c r="DQ601" s="72">
        <v>1.0999999999999999E-2</v>
      </c>
      <c r="DR601" s="72">
        <f t="shared" si="407"/>
        <v>6.9848646921029443E-4</v>
      </c>
      <c r="DS601" s="2" cm="1">
        <f t="array" ref="DS601">PRODUCT($DR$68:DR601+1)-1</f>
        <v>5.0622235938409865E-2</v>
      </c>
      <c r="DT601" s="2" cm="1">
        <f t="array" ref="DT601">PRODUCT($DP$68:DP601+1)-1</f>
        <v>7.1899576440548563E-2</v>
      </c>
      <c r="DU601" s="72">
        <f>DS601-MAX($DS$68:DS601)</f>
        <v>-5.4270123582833563E-4</v>
      </c>
    </row>
    <row r="602" spans="81:125" x14ac:dyDescent="0.3">
      <c r="CC602" s="3">
        <v>45483</v>
      </c>
      <c r="CD602" s="2">
        <v>4.37369679165589E-3</v>
      </c>
      <c r="CE602" s="2">
        <v>2.3094587373897499E-3</v>
      </c>
      <c r="CF602" s="2" t="e">
        <f>NA()</f>
        <v>#N/A</v>
      </c>
      <c r="CG602" s="2">
        <v>5.1409792223234465E-3</v>
      </c>
      <c r="CH602" s="2">
        <v>5.8394483490840088E-3</v>
      </c>
      <c r="CJ602" s="9">
        <f t="shared" si="392"/>
        <v>45483</v>
      </c>
      <c r="CK602" s="2">
        <f t="array" ref="CK602">PRODUCT(CD$2:CD602+1)-1</f>
        <v>0.39790487677487363</v>
      </c>
      <c r="CL602" s="2">
        <f t="array" ref="CL602">PRODUCT(CE$2:CE602+1)-1</f>
        <v>0.30186852646682083</v>
      </c>
      <c r="CM602" s="2"/>
      <c r="CN602" s="2">
        <f t="array" ref="CN602">PRODUCT(CG$2:CG602+1)-1</f>
        <v>0.20002102449157211</v>
      </c>
      <c r="CO602" s="2">
        <f t="array" ref="CO602">PRODUCT(CH$2:CH602+1)-1</f>
        <v>0.11027726006511673</v>
      </c>
      <c r="CQ602" s="9">
        <f t="shared" si="393"/>
        <v>45483</v>
      </c>
      <c r="CR602" s="72">
        <f t="shared" si="394"/>
        <v>0.28762761670975689</v>
      </c>
      <c r="CS602" s="72">
        <f t="shared" si="395"/>
        <v>0.1915912664017041</v>
      </c>
      <c r="CT602" s="72"/>
      <c r="CU602" s="72">
        <f t="shared" si="396"/>
        <v>8.9743764426455375E-2</v>
      </c>
      <c r="CV602" s="72"/>
      <c r="CW602" s="3">
        <f t="shared" si="397"/>
        <v>45483</v>
      </c>
      <c r="CX602" s="75">
        <f t="shared" si="402"/>
        <v>119.56935202303674</v>
      </c>
      <c r="CY602" s="75">
        <f t="shared" si="403"/>
        <v>110.53923531866866</v>
      </c>
      <c r="CZ602" s="75">
        <f t="shared" si="404"/>
        <v>108.1691506896493</v>
      </c>
      <c r="DA602" s="72">
        <f>(CZ602/MAX($CZ$2:CZ602))-1</f>
        <v>-1.5092164448373691E-3</v>
      </c>
      <c r="DC602" s="3">
        <f t="shared" si="398"/>
        <v>45483</v>
      </c>
      <c r="DD602" s="2">
        <f t="shared" si="399"/>
        <v>-1.4657515574281188E-3</v>
      </c>
      <c r="DE602" s="2">
        <f t="shared" si="400"/>
        <v>-3.5299896116942589E-3</v>
      </c>
      <c r="DF602" s="2" t="e">
        <f>NA()</f>
        <v>#N/A</v>
      </c>
      <c r="DG602" s="2">
        <f t="shared" si="401"/>
        <v>-6.9846912676056229E-4</v>
      </c>
      <c r="DH602" s="69"/>
      <c r="DI602" s="3">
        <f t="shared" si="408"/>
        <v>45483</v>
      </c>
      <c r="DJ602" s="2">
        <f t="shared" si="409"/>
        <v>3.2997164370982109E-2</v>
      </c>
      <c r="DK602" s="2">
        <f t="shared" si="410"/>
        <v>3.3415553892196241E-2</v>
      </c>
      <c r="DL602" s="2" t="e">
        <f>NA()</f>
        <v>#N/A</v>
      </c>
      <c r="DM602" s="2">
        <f t="shared" si="411"/>
        <v>1.6502615719779439E-2</v>
      </c>
      <c r="DO602" s="2">
        <f t="shared" si="405"/>
        <v>1.7100901000717237E-2</v>
      </c>
      <c r="DP602" s="72">
        <f t="shared" si="406"/>
        <v>-6.9846912676056229E-4</v>
      </c>
      <c r="DQ602" s="72">
        <v>1.0999999999999999E-2</v>
      </c>
      <c r="DR602" s="72">
        <f t="shared" si="407"/>
        <v>-4.49283952584951E-4</v>
      </c>
      <c r="DS602" s="2" cm="1">
        <f t="array" ref="DS602">PRODUCT($DR$68:DR602+1)-1</f>
        <v>5.0150208227573767E-2</v>
      </c>
      <c r="DT602" s="2" cm="1">
        <f t="array" ref="DT602">PRODUCT($DP$68:DP602+1)-1</f>
        <v>7.115088767941713E-2</v>
      </c>
      <c r="DU602" s="72">
        <f>DS602-MAX($DS$68:DS602)</f>
        <v>-1.0147289466644338E-3</v>
      </c>
    </row>
    <row r="603" spans="81:125" x14ac:dyDescent="0.3">
      <c r="CC603" s="3">
        <v>45484</v>
      </c>
      <c r="CD603" s="2">
        <v>6.9206249862809903E-3</v>
      </c>
      <c r="CE603" s="2">
        <v>7.27579836599479E-3</v>
      </c>
      <c r="CF603" s="2" t="e">
        <f>NA()</f>
        <v>#N/A</v>
      </c>
      <c r="CG603" s="2">
        <v>7.2257917312945714E-3</v>
      </c>
      <c r="CH603" s="2">
        <v>9.818851535226214E-3</v>
      </c>
      <c r="CJ603" s="9">
        <f t="shared" si="392"/>
        <v>45484</v>
      </c>
      <c r="CK603" s="2">
        <f t="array" ref="CK603">PRODUCT(CD$2:CD603+1)-1</f>
        <v>0.40757925219352575</v>
      </c>
      <c r="CL603" s="2">
        <f t="array" ref="CL603">PRODUCT(CE$2:CE603+1)-1</f>
        <v>0.31134065936442812</v>
      </c>
      <c r="CM603" s="2"/>
      <c r="CN603" s="2">
        <f t="array" ref="CN603">PRODUCT(CG$2:CG603+1)-1</f>
        <v>0.20869212648772284</v>
      </c>
      <c r="CO603" s="2">
        <f t="array" ref="CO603">PRODUCT(CH$2:CH603+1)-1</f>
        <v>0.1211789076446339</v>
      </c>
      <c r="CQ603" s="9">
        <f t="shared" si="393"/>
        <v>45484</v>
      </c>
      <c r="CR603" s="72">
        <f t="shared" si="394"/>
        <v>0.28640034454889185</v>
      </c>
      <c r="CS603" s="72">
        <f t="shared" si="395"/>
        <v>0.19016175171979421</v>
      </c>
      <c r="CT603" s="72"/>
      <c r="CU603" s="72">
        <f t="shared" si="396"/>
        <v>8.7513218843088936E-2</v>
      </c>
      <c r="CV603" s="72"/>
      <c r="CW603" s="3">
        <f t="shared" si="397"/>
        <v>45484</v>
      </c>
      <c r="CX603" s="75">
        <f t="shared" si="402"/>
        <v>120.43333525820105</v>
      </c>
      <c r="CY603" s="75">
        <f t="shared" si="403"/>
        <v>111.62460365908009</v>
      </c>
      <c r="CZ603" s="75">
        <f t="shared" si="404"/>
        <v>107.8913889146019</v>
      </c>
      <c r="DA603" s="72">
        <f>(CZ603/MAX($CZ$2:CZ603))-1</f>
        <v>-4.07318750905028E-3</v>
      </c>
      <c r="DC603" s="3">
        <f t="shared" si="398"/>
        <v>45484</v>
      </c>
      <c r="DD603" s="2">
        <f t="shared" si="399"/>
        <v>-2.8982265489452238E-3</v>
      </c>
      <c r="DE603" s="2">
        <f t="shared" si="400"/>
        <v>-2.543053169231424E-3</v>
      </c>
      <c r="DF603" s="2" t="e">
        <f>NA()</f>
        <v>#N/A</v>
      </c>
      <c r="DG603" s="2">
        <f t="shared" si="401"/>
        <v>-2.5930598039316426E-3</v>
      </c>
      <c r="DH603" s="69"/>
      <c r="DI603" s="3">
        <f t="shared" si="408"/>
        <v>45484</v>
      </c>
      <c r="DJ603" s="2">
        <f t="shared" si="409"/>
        <v>3.3798868431877543E-2</v>
      </c>
      <c r="DK603" s="2">
        <f t="shared" si="410"/>
        <v>3.3458330918376702E-2</v>
      </c>
      <c r="DL603" s="2" t="e">
        <f>NA()</f>
        <v>#N/A</v>
      </c>
      <c r="DM603" s="2">
        <f t="shared" si="411"/>
        <v>1.8871646254397086E-2</v>
      </c>
      <c r="DO603" s="2">
        <f t="shared" si="405"/>
        <v>1.7517253753935078E-2</v>
      </c>
      <c r="DP603" s="72">
        <f t="shared" si="406"/>
        <v>-2.5930598039316426E-3</v>
      </c>
      <c r="DQ603" s="72">
        <v>1.0999999999999999E-2</v>
      </c>
      <c r="DR603" s="72">
        <f t="shared" si="407"/>
        <v>-1.6283178998215122E-3</v>
      </c>
      <c r="DS603" s="2" cm="1">
        <f t="array" ref="DS603">PRODUCT($DR$68:DR603+1)-1</f>
        <v>4.8440229846015592E-2</v>
      </c>
      <c r="DT603" s="2" cm="1">
        <f t="array" ref="DT603">PRODUCT($DP$68:DP603+1)-1</f>
        <v>6.8373329368629943E-2</v>
      </c>
      <c r="DU603" s="72">
        <f>DS603-MAX($DS$68:DS603)</f>
        <v>-2.7247073282226086E-3</v>
      </c>
    </row>
    <row r="604" spans="81:125" x14ac:dyDescent="0.3">
      <c r="CC604" s="3">
        <v>45485</v>
      </c>
      <c r="CD604" s="2">
        <v>-1.9346937030029199E-4</v>
      </c>
      <c r="CE604" s="2">
        <v>5.1927868320709204E-3</v>
      </c>
      <c r="CF604" s="2" t="e">
        <f>NA()</f>
        <v>#N/A</v>
      </c>
      <c r="CG604" s="2">
        <v>3.3170292503458937E-3</v>
      </c>
      <c r="CH604" s="2">
        <v>6.2064122037663871E-3</v>
      </c>
      <c r="CJ604" s="9">
        <f t="shared" si="392"/>
        <v>45485</v>
      </c>
      <c r="CK604" s="2">
        <f t="array" ref="CK604">PRODUCT(CD$2:CD604+1)-1</f>
        <v>0.40730692872195617</v>
      </c>
      <c r="CL604" s="2">
        <f t="array" ref="CL604">PRODUCT(CE$2:CE604+1)-1</f>
        <v>0.31815017187273487</v>
      </c>
      <c r="CM604" s="2"/>
      <c r="CN604" s="2">
        <f t="array" ref="CN604">PRODUCT(CG$2:CG604+1)-1</f>
        <v>0.21270139362594542</v>
      </c>
      <c r="CO604" s="2">
        <f t="array" ref="CO604">PRODUCT(CH$2:CH604+1)-1</f>
        <v>0.12813740609964497</v>
      </c>
      <c r="CQ604" s="9">
        <f t="shared" si="393"/>
        <v>45485</v>
      </c>
      <c r="CR604" s="72">
        <f t="shared" si="394"/>
        <v>0.27916952262231121</v>
      </c>
      <c r="CS604" s="72">
        <f t="shared" si="395"/>
        <v>0.1900127657730899</v>
      </c>
      <c r="CT604" s="72"/>
      <c r="CU604" s="72">
        <f t="shared" si="396"/>
        <v>8.4563987526300455E-2</v>
      </c>
      <c r="CV604" s="72"/>
      <c r="CW604" s="3">
        <f t="shared" si="397"/>
        <v>45485</v>
      </c>
      <c r="CX604" s="75">
        <f t="shared" si="402"/>
        <v>120.83281615396923</v>
      </c>
      <c r="CY604" s="75">
        <f t="shared" si="403"/>
        <v>112.31739196147039</v>
      </c>
      <c r="CZ604" s="75">
        <f t="shared" si="404"/>
        <v>107.58157222473612</v>
      </c>
      <c r="DA604" s="72">
        <f>(CZ604/MAX($CZ$2:CZ604))-1</f>
        <v>-6.9330519662477164E-3</v>
      </c>
      <c r="DC604" s="3">
        <f t="shared" si="398"/>
        <v>45485</v>
      </c>
      <c r="DD604" s="2">
        <f t="shared" si="399"/>
        <v>-6.3998815740666792E-3</v>
      </c>
      <c r="DE604" s="2">
        <f t="shared" si="400"/>
        <v>-1.0136253716954667E-3</v>
      </c>
      <c r="DF604" s="2" t="e">
        <f>NA()</f>
        <v>#N/A</v>
      </c>
      <c r="DG604" s="2">
        <f t="shared" si="401"/>
        <v>-2.8893829534204934E-3</v>
      </c>
      <c r="DH604" s="69"/>
      <c r="DI604" s="3">
        <f t="shared" si="408"/>
        <v>45485</v>
      </c>
      <c r="DJ604" s="2">
        <f t="shared" si="409"/>
        <v>3.9520960299756082E-2</v>
      </c>
      <c r="DK604" s="2">
        <f t="shared" si="410"/>
        <v>3.3070152083377234E-2</v>
      </c>
      <c r="DL604" s="2" t="e">
        <f>NA()</f>
        <v>#N/A</v>
      </c>
      <c r="DM604" s="2">
        <f t="shared" si="411"/>
        <v>2.1117541600112678E-2</v>
      </c>
      <c r="DO604" s="2">
        <f t="shared" si="405"/>
        <v>1.8419268089407321E-2</v>
      </c>
      <c r="DP604" s="72">
        <f t="shared" si="406"/>
        <v>-2.8893829534204934E-3</v>
      </c>
      <c r="DQ604" s="72">
        <v>1.0999999999999999E-2</v>
      </c>
      <c r="DR604" s="72">
        <f t="shared" si="407"/>
        <v>-1.7255415542761728E-3</v>
      </c>
      <c r="DS604" s="2" cm="1">
        <f t="array" ref="DS604">PRODUCT($DR$68:DR604+1)-1</f>
        <v>4.6631102662241464E-2</v>
      </c>
      <c r="DT604" s="2" cm="1">
        <f t="array" ref="DT604">PRODUCT($DP$68:DP604+1)-1</f>
        <v>6.5286389682863266E-2</v>
      </c>
      <c r="DU604" s="72">
        <f>DS604-MAX($DS$68:DS604)</f>
        <v>-4.5338345119967371E-3</v>
      </c>
    </row>
    <row r="605" spans="81:125" x14ac:dyDescent="0.3">
      <c r="CC605" s="3">
        <v>45488</v>
      </c>
      <c r="CD605" s="2">
        <v>-2.18105826428894E-4</v>
      </c>
      <c r="CE605" s="2">
        <v>-6.9979760859040197E-4</v>
      </c>
      <c r="CF605" s="2" t="e">
        <f>NA()</f>
        <v>#N/A</v>
      </c>
      <c r="CG605" s="2">
        <v>-3.4499439988825216E-5</v>
      </c>
      <c r="CH605" s="2">
        <v>1.8937241980077069E-4</v>
      </c>
      <c r="CJ605" s="9">
        <f t="shared" si="392"/>
        <v>45488</v>
      </c>
      <c r="CK605" s="2">
        <f t="array" ref="CK605">PRODUCT(CD$2:CD605+1)-1</f>
        <v>0.40699998688122818</v>
      </c>
      <c r="CL605" s="2">
        <f t="array" ref="CL605">PRODUCT(CE$2:CE605+1)-1</f>
        <v>0.31722773353469536</v>
      </c>
      <c r="CM605" s="2"/>
      <c r="CN605" s="2">
        <f t="array" ref="CN605">PRODUCT(CG$2:CG605+1)-1</f>
        <v>0.21265955610699172</v>
      </c>
      <c r="CO605" s="2">
        <f t="array" ref="CO605">PRODUCT(CH$2:CH605+1)-1</f>
        <v>0.1283510442101059</v>
      </c>
      <c r="CQ605" s="9">
        <f t="shared" si="393"/>
        <v>45488</v>
      </c>
      <c r="CR605" s="72">
        <f t="shared" si="394"/>
        <v>0.27864894267112228</v>
      </c>
      <c r="CS605" s="72">
        <f t="shared" si="395"/>
        <v>0.18887668932458945</v>
      </c>
      <c r="CT605" s="72"/>
      <c r="CU605" s="72">
        <f t="shared" si="396"/>
        <v>8.4308511896885818E-2</v>
      </c>
      <c r="CV605" s="72"/>
      <c r="CW605" s="3">
        <f t="shared" si="397"/>
        <v>45488</v>
      </c>
      <c r="CX605" s="75">
        <f t="shared" si="402"/>
        <v>120.82864748947965</v>
      </c>
      <c r="CY605" s="75">
        <f t="shared" si="403"/>
        <v>112.33866177777185</v>
      </c>
      <c r="CZ605" s="75">
        <f t="shared" si="404"/>
        <v>107.55749229815706</v>
      </c>
      <c r="DA605" s="72">
        <f>(CZ605/MAX($CZ$2:CZ605))-1</f>
        <v>-7.1553296175427272E-3</v>
      </c>
      <c r="DC605" s="3">
        <f t="shared" si="398"/>
        <v>45488</v>
      </c>
      <c r="DD605" s="2">
        <f t="shared" si="399"/>
        <v>-4.0747824622966466E-4</v>
      </c>
      <c r="DE605" s="2">
        <f t="shared" si="400"/>
        <v>-8.8917002839117266E-4</v>
      </c>
      <c r="DF605" s="2" t="e">
        <f>NA()</f>
        <v>#N/A</v>
      </c>
      <c r="DG605" s="2">
        <f t="shared" si="401"/>
        <v>-2.2387185978959591E-4</v>
      </c>
      <c r="DH605" s="69"/>
      <c r="DI605" s="3">
        <f t="shared" si="408"/>
        <v>45488</v>
      </c>
      <c r="DJ605" s="2">
        <f t="shared" si="409"/>
        <v>3.9519772620186924E-2</v>
      </c>
      <c r="DK605" s="2">
        <f t="shared" si="410"/>
        <v>3.2237881997590645E-2</v>
      </c>
      <c r="DL605" s="2" t="e">
        <f>NA()</f>
        <v>#N/A</v>
      </c>
      <c r="DM605" s="2">
        <f t="shared" si="411"/>
        <v>2.1103003968650967E-2</v>
      </c>
      <c r="DO605" s="2">
        <f t="shared" si="405"/>
        <v>1.8403947011105266E-2</v>
      </c>
      <c r="DP605" s="72">
        <f t="shared" si="406"/>
        <v>-2.2387185978959591E-4</v>
      </c>
      <c r="DQ605" s="72">
        <v>1.0999999999999999E-2</v>
      </c>
      <c r="DR605" s="72">
        <f t="shared" si="407"/>
        <v>-1.338077346234253E-4</v>
      </c>
      <c r="DS605" s="2" cm="1">
        <f t="array" ref="DS605">PRODUCT($DR$68:DR605+1)-1</f>
        <v>4.6491055325407871E-2</v>
      </c>
      <c r="DT605" s="2" cm="1">
        <f t="array" ref="DT605">PRODUCT($DP$68:DP605+1)-1</f>
        <v>6.5047902037596472E-2</v>
      </c>
      <c r="DU605" s="72">
        <f>DS605-MAX($DS$68:DS605)</f>
        <v>-4.6738818488303302E-3</v>
      </c>
    </row>
    <row r="606" spans="81:125" x14ac:dyDescent="0.3">
      <c r="CC606" s="3">
        <v>45489</v>
      </c>
      <c r="CD606" s="2">
        <v>7.5067306402154498E-3</v>
      </c>
      <c r="CE606" s="2">
        <v>4.8661773812468398E-3</v>
      </c>
      <c r="CF606" s="2" t="e">
        <f>NA()</f>
        <v>#N/A</v>
      </c>
      <c r="CG606" s="2">
        <v>7.0460728833491981E-3</v>
      </c>
      <c r="CH606" s="2">
        <v>8.8068550655644451E-3</v>
      </c>
      <c r="CJ606" s="9">
        <f t="shared" si="392"/>
        <v>45489</v>
      </c>
      <c r="CK606" s="2">
        <f t="array" ref="CK606">PRODUCT(CD$2:CD606+1)-1</f>
        <v>0.41756195679353225</v>
      </c>
      <c r="CL606" s="2">
        <f t="array" ref="CL606">PRODUCT(CE$2:CE606+1)-1</f>
        <v>0.32363759733757291</v>
      </c>
      <c r="CM606" s="2"/>
      <c r="CN606" s="2">
        <f t="array" ref="CN606">PRODUCT(CG$2:CG606+1)-1</f>
        <v>0.22120404372201152</v>
      </c>
      <c r="CO606" s="2">
        <f t="array" ref="CO606">PRODUCT(CH$2:CH606+1)-1</f>
        <v>0.13828826831954255</v>
      </c>
      <c r="CQ606" s="9">
        <f t="shared" si="393"/>
        <v>45489</v>
      </c>
      <c r="CR606" s="72">
        <f t="shared" si="394"/>
        <v>0.2792736884739897</v>
      </c>
      <c r="CS606" s="72">
        <f t="shared" si="395"/>
        <v>0.18534932901803036</v>
      </c>
      <c r="CT606" s="72"/>
      <c r="CU606" s="72">
        <f t="shared" si="396"/>
        <v>8.2915775402468972E-2</v>
      </c>
      <c r="CV606" s="72"/>
      <c r="CW606" s="3">
        <f t="shared" si="397"/>
        <v>45489</v>
      </c>
      <c r="CX606" s="75">
        <f t="shared" si="402"/>
        <v>121.68001494608704</v>
      </c>
      <c r="CY606" s="75">
        <f t="shared" si="403"/>
        <v>113.32801209030815</v>
      </c>
      <c r="CZ606" s="75">
        <f t="shared" si="404"/>
        <v>107.36976031056065</v>
      </c>
      <c r="DA606" s="72">
        <f>(CZ606/MAX($CZ$2:CZ606))-1</f>
        <v>-8.8882512333490205E-3</v>
      </c>
      <c r="DC606" s="3">
        <f t="shared" si="398"/>
        <v>45489</v>
      </c>
      <c r="DD606" s="2">
        <f t="shared" si="399"/>
        <v>-1.3001244253489953E-3</v>
      </c>
      <c r="DE606" s="2">
        <f t="shared" si="400"/>
        <v>-3.9406776843176053E-3</v>
      </c>
      <c r="DF606" s="2" t="e">
        <f>NA()</f>
        <v>#N/A</v>
      </c>
      <c r="DG606" s="2">
        <f t="shared" si="401"/>
        <v>-1.760782182215247E-3</v>
      </c>
      <c r="DH606" s="69"/>
      <c r="DI606" s="3">
        <f t="shared" si="408"/>
        <v>45489</v>
      </c>
      <c r="DJ606" s="2">
        <f t="shared" si="409"/>
        <v>3.9696241120852765E-2</v>
      </c>
      <c r="DK606" s="2">
        <f t="shared" si="410"/>
        <v>3.4151422049813696E-2</v>
      </c>
      <c r="DL606" s="2" t="e">
        <f>NA()</f>
        <v>#N/A</v>
      </c>
      <c r="DM606" s="2">
        <f t="shared" si="411"/>
        <v>2.170743255739788E-2</v>
      </c>
      <c r="DO606" s="2">
        <f t="shared" si="405"/>
        <v>1.803004992391798E-2</v>
      </c>
      <c r="DP606" s="72">
        <f t="shared" si="406"/>
        <v>-1.760782182215247E-3</v>
      </c>
      <c r="DQ606" s="72">
        <v>1.0999999999999999E-2</v>
      </c>
      <c r="DR606" s="72">
        <f t="shared" si="407"/>
        <v>-1.074240176044885E-3</v>
      </c>
      <c r="DS606" s="2" cm="1">
        <f t="array" ref="DS606">PRODUCT($DR$68:DR606+1)-1</f>
        <v>4.5366872589905682E-2</v>
      </c>
      <c r="DT606" s="2" cm="1">
        <f t="array" ref="DT606">PRODUCT($DP$68:DP606+1)-1</f>
        <v>6.3172584668482967E-2</v>
      </c>
      <c r="DU606" s="72">
        <f>DS606-MAX($DS$68:DS606)</f>
        <v>-5.7980645843325185E-3</v>
      </c>
    </row>
    <row r="607" spans="81:125" x14ac:dyDescent="0.3">
      <c r="CC607" s="3">
        <v>45490</v>
      </c>
      <c r="CD607" s="2">
        <v>-5.8478419413567897E-3</v>
      </c>
      <c r="CE607" s="2">
        <v>-1.16072092147012E-2</v>
      </c>
      <c r="CF607" s="2" t="e">
        <f>NA()</f>
        <v>#N/A</v>
      </c>
      <c r="CG607" s="2">
        <v>-4.8032014552599929E-3</v>
      </c>
      <c r="CH607" s="2">
        <v>-2.600759314472012E-3</v>
      </c>
      <c r="CJ607" s="9">
        <f t="shared" si="392"/>
        <v>45490</v>
      </c>
      <c r="CK607" s="2">
        <f t="array" ref="CK607">PRODUCT(CD$2:CD607+1)-1</f>
        <v>0.40927227852812331</v>
      </c>
      <c r="CL607" s="2">
        <f t="array" ref="CL607">PRODUCT(CE$2:CE607+1)-1</f>
        <v>0.30827385882083136</v>
      </c>
      <c r="CM607" s="2"/>
      <c r="CN607" s="2">
        <f t="array" ref="CN607">PRODUCT(CG$2:CG607+1)-1</f>
        <v>0.21533835468203644</v>
      </c>
      <c r="CO607" s="2">
        <f t="array" ref="CO607">PRODUCT(CH$2:CH607+1)-1</f>
        <v>0.13532785450315621</v>
      </c>
      <c r="CQ607" s="9">
        <f t="shared" si="393"/>
        <v>45490</v>
      </c>
      <c r="CR607" s="72">
        <f t="shared" si="394"/>
        <v>0.2739444240249671</v>
      </c>
      <c r="CS607" s="72">
        <f t="shared" si="395"/>
        <v>0.17294600431767515</v>
      </c>
      <c r="CT607" s="72"/>
      <c r="CU607" s="72">
        <f t="shared" si="396"/>
        <v>8.0010500178880228E-2</v>
      </c>
      <c r="CV607" s="72"/>
      <c r="CW607" s="3">
        <f t="shared" si="397"/>
        <v>45490</v>
      </c>
      <c r="CX607" s="75">
        <f t="shared" si="402"/>
        <v>121.09556132122194</v>
      </c>
      <c r="CY607" s="75">
        <f t="shared" si="403"/>
        <v>113.03327320727368</v>
      </c>
      <c r="CZ607" s="75">
        <f t="shared" si="404"/>
        <v>107.13266800578634</v>
      </c>
      <c r="DA607" s="72">
        <f>(CZ607/MAX($CZ$2:CZ607))-1</f>
        <v>-1.107680942817324E-2</v>
      </c>
      <c r="DC607" s="3">
        <f t="shared" si="398"/>
        <v>45490</v>
      </c>
      <c r="DD607" s="2">
        <f t="shared" si="399"/>
        <v>-3.2470826268847777E-3</v>
      </c>
      <c r="DE607" s="2">
        <f t="shared" si="400"/>
        <v>-9.0064499002291878E-3</v>
      </c>
      <c r="DF607" s="2" t="e">
        <f>NA()</f>
        <v>#N/A</v>
      </c>
      <c r="DG607" s="2">
        <f t="shared" si="401"/>
        <v>-2.2024421407879809E-3</v>
      </c>
      <c r="DH607" s="69"/>
      <c r="DI607" s="3">
        <f t="shared" si="408"/>
        <v>45490</v>
      </c>
      <c r="DJ607" s="2">
        <f t="shared" si="409"/>
        <v>3.9961960652671893E-2</v>
      </c>
      <c r="DK607" s="2">
        <f t="shared" si="410"/>
        <v>4.2835726173987891E-2</v>
      </c>
      <c r="DL607" s="2" t="e">
        <f>NA()</f>
        <v>#N/A</v>
      </c>
      <c r="DM607" s="2">
        <f t="shared" si="411"/>
        <v>2.1945744514954811E-2</v>
      </c>
      <c r="DO607" s="2">
        <f t="shared" si="405"/>
        <v>1.8252436720718468E-2</v>
      </c>
      <c r="DP607" s="72">
        <f t="shared" si="406"/>
        <v>-2.2024421407879809E-3</v>
      </c>
      <c r="DQ607" s="72">
        <v>1.0999999999999999E-2</v>
      </c>
      <c r="DR607" s="72">
        <f t="shared" si="407"/>
        <v>-1.3273221498786355E-3</v>
      </c>
      <c r="DS607" s="2" cm="1">
        <f t="array" ref="DS607">PRODUCT($DR$68:DR607+1)-1</f>
        <v>4.3979333985167735E-2</v>
      </c>
      <c r="DT607" s="2" cm="1">
        <f t="array" ref="DT607">PRODUCT($DP$68:DP607+1)-1</f>
        <v>6.0831008565078504E-2</v>
      </c>
      <c r="DU607" s="72">
        <f>DS607-MAX($DS$68:DS607)</f>
        <v>-7.1856031890704664E-3</v>
      </c>
    </row>
    <row r="608" spans="81:125" x14ac:dyDescent="0.3">
      <c r="CC608" s="3">
        <v>45491</v>
      </c>
      <c r="CD608" s="2">
        <v>-5.4839560968101796E-3</v>
      </c>
      <c r="CE608" s="2">
        <v>-2.6997117494089702E-3</v>
      </c>
      <c r="CF608" s="2" t="e">
        <f>NA()</f>
        <v>#N/A</v>
      </c>
      <c r="CG608" s="2">
        <v>-5.706572578394669E-3</v>
      </c>
      <c r="CH608" s="2">
        <v>-5.7796009655965985E-3</v>
      </c>
      <c r="CJ608" s="9">
        <f t="shared" si="392"/>
        <v>45491</v>
      </c>
      <c r="CK608" s="2">
        <f t="array" ref="CK608">PRODUCT(CD$2:CD608+1)-1</f>
        <v>0.40154389122422351</v>
      </c>
      <c r="CL608" s="2">
        <f t="array" ref="CL608">PRODUCT(CE$2:CE608+1)-1</f>
        <v>0.30474189651272821</v>
      </c>
      <c r="CM608" s="2"/>
      <c r="CN608" s="2">
        <f t="array" ref="CN608">PRODUCT(CG$2:CG608+1)-1</f>
        <v>0.20840293815373667</v>
      </c>
      <c r="CO608" s="2">
        <f t="array" ref="CO608">PRODUCT(CH$2:CH608+1)-1</f>
        <v>0.12876611253900094</v>
      </c>
      <c r="CQ608" s="9">
        <f t="shared" si="393"/>
        <v>45491</v>
      </c>
      <c r="CR608" s="72">
        <f t="shared" si="394"/>
        <v>0.27277777868522257</v>
      </c>
      <c r="CS608" s="72">
        <f t="shared" si="395"/>
        <v>0.17597578397372726</v>
      </c>
      <c r="CT608" s="72"/>
      <c r="CU608" s="72">
        <f t="shared" si="396"/>
        <v>7.9636825614735729E-2</v>
      </c>
      <c r="CV608" s="72"/>
      <c r="CW608" s="3">
        <f t="shared" si="397"/>
        <v>45491</v>
      </c>
      <c r="CX608" s="75">
        <f t="shared" si="402"/>
        <v>120.40452071162093</v>
      </c>
      <c r="CY608" s="75">
        <f t="shared" si="403"/>
        <v>112.37998599230038</v>
      </c>
      <c r="CZ608" s="75">
        <f t="shared" si="404"/>
        <v>107.14053721262286</v>
      </c>
      <c r="DA608" s="72">
        <f>(CZ608/MAX($CZ$2:CZ608))-1</f>
        <v>-1.1004170136378333E-2</v>
      </c>
      <c r="DC608" s="3">
        <f t="shared" si="398"/>
        <v>45491</v>
      </c>
      <c r="DD608" s="2">
        <f t="shared" si="399"/>
        <v>2.9564486878641896E-4</v>
      </c>
      <c r="DE608" s="2">
        <f t="shared" si="400"/>
        <v>3.0798892161876283E-3</v>
      </c>
      <c r="DF608" s="2" t="e">
        <f>NA()</f>
        <v>#N/A</v>
      </c>
      <c r="DG608" s="2">
        <f t="shared" si="401"/>
        <v>7.3028387201929529E-5</v>
      </c>
      <c r="DH608" s="69"/>
      <c r="DI608" s="3">
        <f t="shared" si="408"/>
        <v>45491</v>
      </c>
      <c r="DJ608" s="2">
        <f t="shared" si="409"/>
        <v>3.9715251629731864E-2</v>
      </c>
      <c r="DK608" s="2">
        <f t="shared" si="410"/>
        <v>4.433037103072187E-2</v>
      </c>
      <c r="DL608" s="2" t="e">
        <f>NA()</f>
        <v>#N/A</v>
      </c>
      <c r="DM608" s="2">
        <f t="shared" si="411"/>
        <v>2.1402706417276873E-2</v>
      </c>
      <c r="DO608" s="2">
        <f t="shared" si="405"/>
        <v>1.824365083012806E-2</v>
      </c>
      <c r="DP608" s="72">
        <f t="shared" si="406"/>
        <v>7.3028387201929529E-5</v>
      </c>
      <c r="DQ608" s="72">
        <v>1.0999999999999999E-2</v>
      </c>
      <c r="DR608" s="72">
        <f t="shared" si="407"/>
        <v>4.4032428963977601E-5</v>
      </c>
      <c r="DS608" s="2" cm="1">
        <f t="array" ref="DS608">PRODUCT($DR$68:DR608+1)-1</f>
        <v>4.4025302931031129E-2</v>
      </c>
      <c r="DT608" s="2" cm="1">
        <f t="array" ref="DT608">PRODUCT($DP$68:DP608+1)-1</f>
        <v>6.0908479342727695E-2</v>
      </c>
      <c r="DU608" s="72">
        <f>DS608-MAX($DS$68:DS608)</f>
        <v>-7.1396342432070714E-3</v>
      </c>
    </row>
    <row r="609" spans="81:125" x14ac:dyDescent="0.3">
      <c r="CC609" s="3">
        <v>45492</v>
      </c>
      <c r="CD609" s="2">
        <v>-4.9659685710969894E-3</v>
      </c>
      <c r="CE609" s="2">
        <v>-6.1990123241167901E-3</v>
      </c>
      <c r="CF609" s="2" t="e">
        <f>NA()</f>
        <v>#N/A</v>
      </c>
      <c r="CG609" s="2">
        <v>-6.0699171320833739E-3</v>
      </c>
      <c r="CH609" s="2">
        <v>-6.3323311198113519E-3</v>
      </c>
      <c r="CJ609" s="9">
        <f t="shared" si="392"/>
        <v>45492</v>
      </c>
      <c r="CK609" s="2">
        <f t="array" ref="CK609">PRODUCT(CD$2:CD609+1)-1</f>
        <v>0.39458386830939096</v>
      </c>
      <c r="CL609" s="2">
        <f t="array" ref="CL609">PRODUCT(CE$2:CE609+1)-1</f>
        <v>0.29665378541645437</v>
      </c>
      <c r="CM609" s="2"/>
      <c r="CN609" s="2">
        <f t="array" ref="CN609">PRODUCT(CG$2:CG609+1)-1</f>
        <v>0.20106803245697735</v>
      </c>
      <c r="CO609" s="2">
        <f t="array" ref="CO609">PRODUCT(CH$2:CH609+1)-1</f>
        <v>0.12161839175758171</v>
      </c>
      <c r="CQ609" s="9">
        <f t="shared" si="393"/>
        <v>45492</v>
      </c>
      <c r="CR609" s="72">
        <f t="shared" si="394"/>
        <v>0.27296547655180925</v>
      </c>
      <c r="CS609" s="72">
        <f t="shared" si="395"/>
        <v>0.17503539365887266</v>
      </c>
      <c r="CT609" s="72"/>
      <c r="CU609" s="72">
        <f t="shared" si="396"/>
        <v>7.9449640699395641E-2</v>
      </c>
      <c r="CV609" s="72"/>
      <c r="CW609" s="3">
        <f t="shared" si="397"/>
        <v>45492</v>
      </c>
      <c r="CX609" s="75">
        <f t="shared" si="402"/>
        <v>119.67367524857318</v>
      </c>
      <c r="CY609" s="75">
        <f t="shared" si="403"/>
        <v>111.66835870975737</v>
      </c>
      <c r="CZ609" s="75">
        <f t="shared" si="404"/>
        <v>107.16883155740007</v>
      </c>
      <c r="DA609" s="72">
        <f>(CZ609/MAX($CZ$2:CZ609))-1</f>
        <v>-1.0742989917187806E-2</v>
      </c>
      <c r="DC609" s="3">
        <f t="shared" si="398"/>
        <v>45492</v>
      </c>
      <c r="DD609" s="2">
        <f t="shared" si="399"/>
        <v>1.3663625487143624E-3</v>
      </c>
      <c r="DE609" s="2">
        <f t="shared" si="400"/>
        <v>1.3331879569456178E-4</v>
      </c>
      <c r="DF609" s="2" t="e">
        <f>NA()</f>
        <v>#N/A</v>
      </c>
      <c r="DG609" s="2">
        <f t="shared" si="401"/>
        <v>2.6241398772797794E-4</v>
      </c>
      <c r="DH609" s="69"/>
      <c r="DI609" s="3">
        <f t="shared" si="408"/>
        <v>45492</v>
      </c>
      <c r="DJ609" s="2">
        <f t="shared" si="409"/>
        <v>3.8510932664347408E-2</v>
      </c>
      <c r="DK609" s="2">
        <f t="shared" si="410"/>
        <v>4.4141350998465986E-2</v>
      </c>
      <c r="DL609" s="2" t="e">
        <f>NA()</f>
        <v>#N/A</v>
      </c>
      <c r="DM609" s="2">
        <f t="shared" si="411"/>
        <v>2.131097496337668E-2</v>
      </c>
      <c r="DO609" s="2">
        <f t="shared" si="405"/>
        <v>1.8012185068111568E-2</v>
      </c>
      <c r="DP609" s="72">
        <f t="shared" si="406"/>
        <v>2.6241398772797794E-4</v>
      </c>
      <c r="DQ609" s="72">
        <v>1.0999999999999999E-2</v>
      </c>
      <c r="DR609" s="72">
        <f t="shared" si="407"/>
        <v>1.6025561885426424E-4</v>
      </c>
      <c r="DS609" s="2" cm="1">
        <f t="array" ref="DS609">PRODUCT($DR$68:DR609+1)-1</f>
        <v>4.4192613852051865E-2</v>
      </c>
      <c r="DT609" s="2" cm="1">
        <f t="array" ref="DT609">PRODUCT($DP$68:DP609+1)-1</f>
        <v>6.1186876567406623E-2</v>
      </c>
      <c r="DU609" s="72">
        <f>DS609-MAX($DS$68:DS609)</f>
        <v>-6.9723233221863357E-3</v>
      </c>
    </row>
    <row r="610" spans="81:125" x14ac:dyDescent="0.3">
      <c r="CC610" s="3">
        <v>45495</v>
      </c>
      <c r="CD610" s="2">
        <v>1.6889179845849299E-3</v>
      </c>
      <c r="CE610" s="2">
        <v>6.9261327157286202E-3</v>
      </c>
      <c r="CF610" s="2" t="e">
        <f>NA()</f>
        <v>#N/A</v>
      </c>
      <c r="CG610" s="2">
        <v>4.1884238568898266E-3</v>
      </c>
      <c r="CH610" s="2">
        <v>5.0393735068270384E-3</v>
      </c>
      <c r="CJ610" s="9">
        <f t="shared" si="392"/>
        <v>45495</v>
      </c>
      <c r="CK610" s="2">
        <f t="array" ref="CK610">PRODUCT(CD$2:CD610+1)-1</f>
        <v>0.39693920608559075</v>
      </c>
      <c r="CL610" s="2">
        <f t="array" ref="CL610">PRODUCT(CE$2:CE610+1)-1</f>
        <v>0.30563458162060053</v>
      </c>
      <c r="CM610" s="2"/>
      <c r="CN610" s="2">
        <f t="array" ref="CN610">PRODUCT(CG$2:CG610+1)-1</f>
        <v>0.20609861445786803</v>
      </c>
      <c r="CO610" s="2">
        <f t="array" ref="CO610">PRODUCT(CH$2:CH610+1)-1</f>
        <v>0.12727064576577485</v>
      </c>
      <c r="CQ610" s="9">
        <f t="shared" si="393"/>
        <v>45495</v>
      </c>
      <c r="CR610" s="72">
        <f t="shared" si="394"/>
        <v>0.2696685603198159</v>
      </c>
      <c r="CS610" s="72">
        <f t="shared" si="395"/>
        <v>0.17836393585482568</v>
      </c>
      <c r="CT610" s="72"/>
      <c r="CU610" s="72">
        <f t="shared" si="396"/>
        <v>7.8827968692093187E-2</v>
      </c>
      <c r="CV610" s="72"/>
      <c r="CW610" s="3">
        <f t="shared" si="397"/>
        <v>45495</v>
      </c>
      <c r="CX610" s="75">
        <f t="shared" si="402"/>
        <v>120.174919325026</v>
      </c>
      <c r="CY610" s="75">
        <f t="shared" si="403"/>
        <v>112.23109727819018</v>
      </c>
      <c r="CZ610" s="75">
        <f t="shared" si="404"/>
        <v>107.07809354046076</v>
      </c>
      <c r="DA610" s="72">
        <f>(CZ610/MAX($CZ$2:CZ610))-1</f>
        <v>-1.1580576909914764E-2</v>
      </c>
      <c r="DC610" s="3">
        <f t="shared" si="398"/>
        <v>45495</v>
      </c>
      <c r="DD610" s="2">
        <f t="shared" si="399"/>
        <v>-3.3504555222421085E-3</v>
      </c>
      <c r="DE610" s="2">
        <f t="shared" si="400"/>
        <v>1.8867592089015818E-3</v>
      </c>
      <c r="DF610" s="2" t="e">
        <f>NA()</f>
        <v>#N/A</v>
      </c>
      <c r="DG610" s="2">
        <f t="shared" si="401"/>
        <v>-8.5094964993721184E-4</v>
      </c>
      <c r="DH610" s="69"/>
      <c r="DI610" s="3">
        <f t="shared" si="408"/>
        <v>45495</v>
      </c>
      <c r="DJ610" s="2">
        <f t="shared" si="409"/>
        <v>3.9109873292245453E-2</v>
      </c>
      <c r="DK610" s="2">
        <f t="shared" si="410"/>
        <v>4.4765950407611665E-2</v>
      </c>
      <c r="DL610" s="2" t="e">
        <f>NA()</f>
        <v>#N/A</v>
      </c>
      <c r="DM610" s="2">
        <f t="shared" si="411"/>
        <v>2.0955694928672018E-2</v>
      </c>
      <c r="DO610" s="2">
        <f t="shared" si="405"/>
        <v>1.8013471018878364E-2</v>
      </c>
      <c r="DP610" s="72">
        <f t="shared" si="406"/>
        <v>-8.5094964993721184E-4</v>
      </c>
      <c r="DQ610" s="72">
        <v>1.0999999999999999E-2</v>
      </c>
      <c r="DR610" s="72">
        <f t="shared" si="407"/>
        <v>-5.1963589579706506E-4</v>
      </c>
      <c r="DS610" s="2" cm="1">
        <f t="array" ref="DS610">PRODUCT($DR$68:DR610+1)-1</f>
        <v>4.3650013887768235E-2</v>
      </c>
      <c r="DT610" s="2" cm="1">
        <f t="array" ref="DT610">PRODUCT($DP$68:DP610+1)-1</f>
        <v>6.0283859966273612E-2</v>
      </c>
      <c r="DU610" s="72">
        <f>DS610-MAX($DS$68:DS610)</f>
        <v>-7.5149232864699655E-3</v>
      </c>
    </row>
    <row r="611" spans="81:125" x14ac:dyDescent="0.3">
      <c r="CC611" s="3">
        <v>45496</v>
      </c>
      <c r="CD611" s="2">
        <v>-1.34537293612758E-3</v>
      </c>
      <c r="CE611" s="2">
        <v>-7.9485551935076792E-4</v>
      </c>
      <c r="CF611" s="2" t="e">
        <f>NA()</f>
        <v>#N/A</v>
      </c>
      <c r="CG611" s="2">
        <v>-1.2484943986112145E-3</v>
      </c>
      <c r="CH611" s="2">
        <v>-1.6298550457821692E-3</v>
      </c>
      <c r="CJ611" s="9">
        <f t="shared" si="392"/>
        <v>45496</v>
      </c>
      <c r="CK611" s="2">
        <f t="array" ref="CK611">PRODUCT(CD$2:CD611+1)-1</f>
        <v>0.39505980188430767</v>
      </c>
      <c r="CL611" s="2">
        <f t="array" ref="CL611">PRODUCT(CE$2:CE611+1)-1</f>
        <v>0.30459679076714408</v>
      </c>
      <c r="CM611" s="2"/>
      <c r="CN611" s="2">
        <f t="array" ref="CN611">PRODUCT(CG$2:CG611+1)-1</f>
        <v>0.20459280709354477</v>
      </c>
      <c r="CO611" s="2">
        <f t="array" ref="CO611">PRODUCT(CH$2:CH611+1)-1</f>
        <v>0.12543335801581135</v>
      </c>
      <c r="CQ611" s="9">
        <f t="shared" si="393"/>
        <v>45496</v>
      </c>
      <c r="CR611" s="72">
        <f t="shared" si="394"/>
        <v>0.26962644386849632</v>
      </c>
      <c r="CS611" s="72">
        <f t="shared" si="395"/>
        <v>0.17916343275133273</v>
      </c>
      <c r="CT611" s="72"/>
      <c r="CU611" s="72">
        <f t="shared" si="396"/>
        <v>7.9159449077733424E-2</v>
      </c>
      <c r="CV611" s="72"/>
      <c r="CW611" s="3">
        <f t="shared" si="397"/>
        <v>45496</v>
      </c>
      <c r="CX611" s="75">
        <f t="shared" si="402"/>
        <v>120.02488161139514</v>
      </c>
      <c r="CY611" s="75">
        <f t="shared" si="403"/>
        <v>112.04817685799765</v>
      </c>
      <c r="CZ611" s="75">
        <f t="shared" si="404"/>
        <v>107.11899557590006</v>
      </c>
      <c r="DA611" s="72">
        <f>(CZ611/MAX($CZ$2:CZ611))-1</f>
        <v>-1.1203017271566806E-2</v>
      </c>
      <c r="DC611" s="3">
        <f t="shared" si="398"/>
        <v>45496</v>
      </c>
      <c r="DD611" s="2">
        <f t="shared" si="399"/>
        <v>2.8448210965458919E-4</v>
      </c>
      <c r="DE611" s="2">
        <f t="shared" si="400"/>
        <v>8.349995264314013E-4</v>
      </c>
      <c r="DF611" s="2" t="e">
        <f>NA()</f>
        <v>#N/A</v>
      </c>
      <c r="DG611" s="2">
        <f t="shared" si="401"/>
        <v>3.8136064717095471E-4</v>
      </c>
      <c r="DH611" s="69"/>
      <c r="DI611" s="3">
        <f t="shared" si="408"/>
        <v>45496</v>
      </c>
      <c r="DJ611" s="2">
        <f t="shared" si="409"/>
        <v>3.9143510290693233E-2</v>
      </c>
      <c r="DK611" s="2">
        <f t="shared" si="410"/>
        <v>4.4775823333090596E-2</v>
      </c>
      <c r="DL611" s="2" t="e">
        <f>NA()</f>
        <v>#N/A</v>
      </c>
      <c r="DM611" s="2">
        <f t="shared" si="411"/>
        <v>2.1046919631401796E-2</v>
      </c>
      <c r="DO611" s="2">
        <f t="shared" si="405"/>
        <v>1.803359846324868E-2</v>
      </c>
      <c r="DP611" s="72">
        <f t="shared" si="406"/>
        <v>3.8136064717095471E-4</v>
      </c>
      <c r="DQ611" s="72">
        <v>1.0999999999999999E-2</v>
      </c>
      <c r="DR611" s="72">
        <f t="shared" si="407"/>
        <v>2.3261952557220212E-4</v>
      </c>
      <c r="DS611" s="2" cm="1">
        <f t="array" ref="DS611">PRODUCT($DR$68:DR611+1)-1</f>
        <v>4.3892787258862143E-2</v>
      </c>
      <c r="DT611" s="2" cm="1">
        <f t="array" ref="DT611">PRODUCT($DP$68:DP611+1)-1</f>
        <v>6.068821050529527E-2</v>
      </c>
      <c r="DU611" s="72">
        <f>DS611-MAX($DS$68:DS611)</f>
        <v>-7.2721499153760583E-3</v>
      </c>
    </row>
    <row r="612" spans="81:125" x14ac:dyDescent="0.3">
      <c r="CC612" s="3">
        <v>45497</v>
      </c>
      <c r="CD612" s="2">
        <v>-8.0581768185382704E-3</v>
      </c>
      <c r="CE612" s="2">
        <v>-1.4803256609032801E-2</v>
      </c>
      <c r="CF612" s="2" t="e">
        <f>NA()</f>
        <v>#N/A</v>
      </c>
      <c r="CG612" s="2">
        <v>-1.0478826706800901E-2</v>
      </c>
      <c r="CH612" s="2">
        <v>-9.6974693293125913E-3</v>
      </c>
      <c r="CJ612" s="9">
        <f t="shared" si="392"/>
        <v>45497</v>
      </c>
      <c r="CK612" s="2">
        <f t="array" ref="CK612">PRODUCT(CD$2:CD612+1)-1</f>
        <v>0.38381816332828889</v>
      </c>
      <c r="CL612" s="2">
        <f t="array" ref="CL612">PRODUCT(CE$2:CE612+1)-1</f>
        <v>0.28528450970209729</v>
      </c>
      <c r="CM612" s="2"/>
      <c r="CN612" s="2">
        <f t="array" ref="CN612">PRODUCT(CG$2:CG612+1)-1</f>
        <v>0.19197008781575264</v>
      </c>
      <c r="CO612" s="2">
        <f t="array" ref="CO612">PRODUCT(CH$2:CH612+1)-1</f>
        <v>0.11451950254426779</v>
      </c>
      <c r="CQ612" s="9">
        <f t="shared" si="393"/>
        <v>45497</v>
      </c>
      <c r="CR612" s="72">
        <f t="shared" si="394"/>
        <v>0.26929866078402109</v>
      </c>
      <c r="CS612" s="72">
        <f t="shared" si="395"/>
        <v>0.1707650071578295</v>
      </c>
      <c r="CT612" s="72"/>
      <c r="CU612" s="72">
        <f t="shared" si="396"/>
        <v>7.7450585271484851E-2</v>
      </c>
      <c r="CV612" s="72"/>
      <c r="CW612" s="3">
        <f t="shared" si="397"/>
        <v>45497</v>
      </c>
      <c r="CX612" s="75">
        <f t="shared" si="402"/>
        <v>118.76716167648505</v>
      </c>
      <c r="CY612" s="75">
        <f t="shared" si="403"/>
        <v>110.96159309951182</v>
      </c>
      <c r="CZ612" s="75">
        <f t="shared" si="404"/>
        <v>107.03447774940749</v>
      </c>
      <c r="DA612" s="72">
        <f>(CZ612/MAX($CZ$2:CZ612))-1</f>
        <v>-1.1983186758531494E-2</v>
      </c>
      <c r="DC612" s="3">
        <f t="shared" si="398"/>
        <v>45497</v>
      </c>
      <c r="DD612" s="2">
        <f t="shared" si="399"/>
        <v>1.6392925107743209E-3</v>
      </c>
      <c r="DE612" s="2">
        <f t="shared" si="400"/>
        <v>-5.1057872797202093E-3</v>
      </c>
      <c r="DF612" s="2" t="e">
        <f>NA()</f>
        <v>#N/A</v>
      </c>
      <c r="DG612" s="2">
        <f t="shared" si="401"/>
        <v>-7.8135737748830959E-4</v>
      </c>
      <c r="DH612" s="69"/>
      <c r="DI612" s="3">
        <f t="shared" si="408"/>
        <v>45497</v>
      </c>
      <c r="DJ612" s="2">
        <f t="shared" si="409"/>
        <v>3.9744994291191063E-2</v>
      </c>
      <c r="DK612" s="2">
        <f t="shared" si="410"/>
        <v>4.5585985954783803E-2</v>
      </c>
      <c r="DL612" s="2" t="e">
        <f>NA()</f>
        <v>#N/A</v>
      </c>
      <c r="DM612" s="2">
        <f t="shared" si="411"/>
        <v>2.0685694497258114E-2</v>
      </c>
      <c r="DO612" s="2">
        <f t="shared" si="405"/>
        <v>1.8009553970087161E-2</v>
      </c>
      <c r="DP612" s="72">
        <f t="shared" si="406"/>
        <v>-7.8135737748830959E-4</v>
      </c>
      <c r="DQ612" s="72">
        <v>1.0999999999999999E-2</v>
      </c>
      <c r="DR612" s="72">
        <f t="shared" si="407"/>
        <v>-4.772428660169538E-4</v>
      </c>
      <c r="DS612" s="2" cm="1">
        <f t="array" ref="DS612">PRODUCT($DR$68:DR612+1)-1</f>
        <v>4.3394596873256308E-2</v>
      </c>
      <c r="DT612" s="2" cm="1">
        <f t="array" ref="DT612">PRODUCT($DP$68:DP612+1)-1</f>
        <v>5.9859433946802154E-2</v>
      </c>
      <c r="DU612" s="72">
        <f>DS612-MAX($DS$68:DS612)</f>
        <v>-7.7703403009818928E-3</v>
      </c>
    </row>
    <row r="613" spans="81:125" x14ac:dyDescent="0.3">
      <c r="CC613" s="3">
        <v>45498</v>
      </c>
      <c r="CD613" s="2">
        <v>-6.4867778978805503E-3</v>
      </c>
      <c r="CE613" s="2">
        <v>-7.6887976990880399E-3</v>
      </c>
      <c r="CF613" s="2" t="e">
        <f>NA()</f>
        <v>#N/A</v>
      </c>
      <c r="CG613" s="2">
        <v>-5.1704657967721846E-3</v>
      </c>
      <c r="CH613" s="2">
        <v>-3.1162714277890302E-3</v>
      </c>
      <c r="CJ613" s="9">
        <f t="shared" si="392"/>
        <v>45498</v>
      </c>
      <c r="CK613" s="2">
        <f t="array" ref="CK613">PRODUCT(CD$2:CD613+1)-1</f>
        <v>0.37484164225172534</v>
      </c>
      <c r="CL613" s="2">
        <f t="array" ref="CL613">PRODUCT(CE$2:CE613+1)-1</f>
        <v>0.27540221712122626</v>
      </c>
      <c r="CM613" s="2"/>
      <c r="CN613" s="2">
        <f t="array" ref="CN613">PRODUCT(CG$2:CG613+1)-1</f>
        <v>0.18580704724592589</v>
      </c>
      <c r="CO613" s="2">
        <f t="array" ref="CO613">PRODUCT(CH$2:CH613+1)-1</f>
        <v>0.11104635726277534</v>
      </c>
      <c r="CQ613" s="9">
        <f t="shared" si="393"/>
        <v>45498</v>
      </c>
      <c r="CR613" s="72">
        <f t="shared" si="394"/>
        <v>0.26379528498895</v>
      </c>
      <c r="CS613" s="72">
        <f t="shared" si="395"/>
        <v>0.16435585985845091</v>
      </c>
      <c r="CT613" s="72"/>
      <c r="CU613" s="72">
        <f t="shared" si="396"/>
        <v>7.4760689983150552E-2</v>
      </c>
      <c r="CV613" s="72"/>
      <c r="CW613" s="3">
        <f t="shared" si="397"/>
        <v>45498</v>
      </c>
      <c r="CX613" s="75">
        <f t="shared" si="402"/>
        <v>118.15308012925708</v>
      </c>
      <c r="CY613" s="75">
        <f t="shared" si="403"/>
        <v>110.61580665735386</v>
      </c>
      <c r="CZ613" s="75">
        <f t="shared" si="404"/>
        <v>106.81392081264735</v>
      </c>
      <c r="DA613" s="72">
        <f>(CZ613/MAX($CZ$2:CZ613))-1</f>
        <v>-1.4019109821623688E-2</v>
      </c>
      <c r="DC613" s="3">
        <f t="shared" si="398"/>
        <v>45498</v>
      </c>
      <c r="DD613" s="2">
        <f t="shared" si="399"/>
        <v>-3.3705064700915201E-3</v>
      </c>
      <c r="DE613" s="2">
        <f t="shared" si="400"/>
        <v>-4.5725262712990097E-3</v>
      </c>
      <c r="DF613" s="2" t="e">
        <f>NA()</f>
        <v>#N/A</v>
      </c>
      <c r="DG613" s="2">
        <f t="shared" si="401"/>
        <v>-2.0541943689831544E-3</v>
      </c>
      <c r="DH613" s="69"/>
      <c r="DI613" s="3">
        <f t="shared" si="408"/>
        <v>45498</v>
      </c>
      <c r="DJ613" s="2">
        <f t="shared" si="409"/>
        <v>3.986899499849629E-2</v>
      </c>
      <c r="DK613" s="2">
        <f t="shared" si="410"/>
        <v>4.711927872700733E-2</v>
      </c>
      <c r="DL613" s="2" t="e">
        <f>NA()</f>
        <v>#N/A</v>
      </c>
      <c r="DM613" s="2">
        <f t="shared" si="411"/>
        <v>2.0693979920267516E-2</v>
      </c>
      <c r="DO613" s="2">
        <f t="shared" si="405"/>
        <v>1.8393292580659845E-2</v>
      </c>
      <c r="DP613" s="72">
        <f t="shared" si="406"/>
        <v>-2.0541943689831544E-3</v>
      </c>
      <c r="DQ613" s="72">
        <v>1.0999999999999999E-2</v>
      </c>
      <c r="DR613" s="72">
        <f t="shared" si="407"/>
        <v>-1.2284988106248064E-3</v>
      </c>
      <c r="DS613" s="2" cm="1">
        <f t="array" ref="DS613">PRODUCT($DR$68:DR613+1)-1</f>
        <v>4.2112787851985134E-2</v>
      </c>
      <c r="DT613" s="2" cm="1">
        <f t="array" ref="DT613">PRODUCT($DP$68:DP613+1)-1</f>
        <v>5.7682276665675047E-2</v>
      </c>
      <c r="DU613" s="72">
        <f>DS613-MAX($DS$68:DS613)</f>
        <v>-9.0521493222530669E-3</v>
      </c>
    </row>
    <row r="614" spans="81:125" x14ac:dyDescent="0.3">
      <c r="CC614" s="3">
        <v>45499</v>
      </c>
      <c r="CD614" s="2">
        <v>6.5749887525217198E-3</v>
      </c>
      <c r="CE614" s="2">
        <v>8.5620772630747907E-3</v>
      </c>
      <c r="CF614" s="2" t="e">
        <f>NA()</f>
        <v>#N/A</v>
      </c>
      <c r="CG614" s="2">
        <v>7.5240822241689409E-3</v>
      </c>
      <c r="CH614" s="2">
        <v>9.6362507622747007E-3</v>
      </c>
      <c r="CJ614" s="9">
        <f t="shared" si="392"/>
        <v>45499</v>
      </c>
      <c r="CK614" s="2">
        <f t="array" ref="CK614">PRODUCT(CD$2:CD614+1)-1</f>
        <v>0.38388121058602898</v>
      </c>
      <c r="CL614" s="2">
        <f t="array" ref="CL614">PRODUCT(CE$2:CE614+1)-1</f>
        <v>0.28632230944571502</v>
      </c>
      <c r="CM614" s="2"/>
      <c r="CN614" s="2">
        <f t="array" ref="CN614">PRODUCT(CG$2:CG614+1)-1</f>
        <v>0.19472915697140314</v>
      </c>
      <c r="CO614" s="2">
        <f t="array" ref="CO614">PRODUCT(CH$2:CH614+1)-1</f>
        <v>0.12175267856987126</v>
      </c>
      <c r="CQ614" s="9">
        <f t="shared" si="393"/>
        <v>45499</v>
      </c>
      <c r="CR614" s="72">
        <f t="shared" si="394"/>
        <v>0.26212853201615771</v>
      </c>
      <c r="CS614" s="72">
        <f t="shared" si="395"/>
        <v>0.16456963087584375</v>
      </c>
      <c r="CT614" s="72"/>
      <c r="CU614" s="72">
        <f t="shared" si="396"/>
        <v>7.2976478401531875E-2</v>
      </c>
      <c r="CV614" s="72"/>
      <c r="CW614" s="3">
        <f t="shared" si="397"/>
        <v>45499</v>
      </c>
      <c r="CX614" s="75">
        <f t="shared" si="402"/>
        <v>119.04207361918843</v>
      </c>
      <c r="CY614" s="75">
        <f t="shared" si="403"/>
        <v>111.68172830857542</v>
      </c>
      <c r="CZ614" s="75">
        <f t="shared" si="404"/>
        <v>106.59046508510011</v>
      </c>
      <c r="DA614" s="72">
        <f>(CZ614/MAX($CZ$2:CZ614))-1</f>
        <v>-1.6081791122771083E-2</v>
      </c>
      <c r="DC614" s="3">
        <f t="shared" si="398"/>
        <v>45499</v>
      </c>
      <c r="DD614" s="2">
        <f t="shared" si="399"/>
        <v>-3.0612620097529809E-3</v>
      </c>
      <c r="DE614" s="2">
        <f t="shared" si="400"/>
        <v>-1.07417349919991E-3</v>
      </c>
      <c r="DF614" s="2" t="e">
        <f>NA()</f>
        <v>#N/A</v>
      </c>
      <c r="DG614" s="2">
        <f t="shared" si="401"/>
        <v>-2.1121685381057598E-3</v>
      </c>
      <c r="DH614" s="69"/>
      <c r="DI614" s="3">
        <f t="shared" si="408"/>
        <v>45499</v>
      </c>
      <c r="DJ614" s="2">
        <f t="shared" si="409"/>
        <v>3.9914042722117918E-2</v>
      </c>
      <c r="DK614" s="2">
        <f t="shared" si="410"/>
        <v>4.7076726107188827E-2</v>
      </c>
      <c r="DL614" s="2" t="e">
        <f>NA()</f>
        <v>#N/A</v>
      </c>
      <c r="DM614" s="2">
        <f t="shared" si="411"/>
        <v>2.1256057834806684E-2</v>
      </c>
      <c r="DO614" s="2">
        <f t="shared" si="405"/>
        <v>1.8739780182966546E-2</v>
      </c>
      <c r="DP614" s="72">
        <f t="shared" si="406"/>
        <v>-2.1121685381057598E-3</v>
      </c>
      <c r="DQ614" s="72">
        <v>1.0999999999999999E-2</v>
      </c>
      <c r="DR614" s="72">
        <f t="shared" si="407"/>
        <v>-1.2398146452262913E-3</v>
      </c>
      <c r="DS614" s="2" cm="1">
        <f t="array" ref="DS614">PRODUCT($DR$68:DR614+1)-1</f>
        <v>4.0820761155628604E-2</v>
      </c>
      <c r="DT614" s="2" cm="1">
        <f t="array" ref="DT614">PRODUCT($DP$68:DP614+1)-1</f>
        <v>5.5448273437589624E-2</v>
      </c>
      <c r="DU614" s="72">
        <f>DS614-MAX($DS$68:DS614)</f>
        <v>-1.0344176018609597E-2</v>
      </c>
    </row>
    <row r="615" spans="81:125" x14ac:dyDescent="0.3">
      <c r="CC615" s="3">
        <v>45502</v>
      </c>
      <c r="CD615" s="2">
        <v>3.9375336651477104E-3</v>
      </c>
      <c r="CE615" s="2">
        <v>1.69726481551624E-3</v>
      </c>
      <c r="CF615" s="2" t="e">
        <f>NA()</f>
        <v>#N/A</v>
      </c>
      <c r="CG615" s="2">
        <v>3.4110152197705398E-3</v>
      </c>
      <c r="CH615" s="2">
        <v>3.3029519793223994E-3</v>
      </c>
      <c r="CJ615" s="9">
        <f t="shared" si="392"/>
        <v>45502</v>
      </c>
      <c r="CK615" s="2">
        <f t="array" ref="CK615">PRODUCT(CD$2:CD615+1)-1</f>
        <v>0.3893302894412769</v>
      </c>
      <c r="CL615" s="2">
        <f t="array" ref="CL615">PRODUCT(CE$2:CE615+1)-1</f>
        <v>0.28850553904295073</v>
      </c>
      <c r="CM615" s="2"/>
      <c r="CN615" s="2">
        <f t="array" ref="CN615">PRODUCT(CG$2:CG615+1)-1</f>
        <v>0.19880439630933622</v>
      </c>
      <c r="CO615" s="2">
        <f t="array" ref="CO615">PRODUCT(CH$2:CH615+1)-1</f>
        <v>0.12545777379986389</v>
      </c>
      <c r="CQ615" s="9">
        <f t="shared" si="393"/>
        <v>45502</v>
      </c>
      <c r="CR615" s="72">
        <f t="shared" si="394"/>
        <v>0.26387251564141301</v>
      </c>
      <c r="CS615" s="72">
        <f t="shared" si="395"/>
        <v>0.16304776524308684</v>
      </c>
      <c r="CT615" s="72"/>
      <c r="CU615" s="72">
        <f t="shared" si="396"/>
        <v>7.3346622509472326E-2</v>
      </c>
      <c r="CV615" s="72"/>
      <c r="CW615" s="3">
        <f t="shared" si="397"/>
        <v>45502</v>
      </c>
      <c r="CX615" s="75">
        <f t="shared" si="402"/>
        <v>119.44812794409653</v>
      </c>
      <c r="CY615" s="75">
        <f t="shared" si="403"/>
        <v>112.05060769414636</v>
      </c>
      <c r="CZ615" s="75">
        <f t="shared" si="404"/>
        <v>106.60194567631657</v>
      </c>
      <c r="DA615" s="72">
        <f>(CZ615/MAX($CZ$2:CZ615))-1</f>
        <v>-1.5975815764304069E-2</v>
      </c>
      <c r="DC615" s="3">
        <f t="shared" si="398"/>
        <v>45502</v>
      </c>
      <c r="DD615" s="2">
        <f t="shared" si="399"/>
        <v>6.3458168582531099E-4</v>
      </c>
      <c r="DE615" s="2">
        <f t="shared" si="400"/>
        <v>-1.6056871638061593E-3</v>
      </c>
      <c r="DF615" s="2" t="e">
        <f>NA()</f>
        <v>#N/A</v>
      </c>
      <c r="DG615" s="2">
        <f t="shared" si="401"/>
        <v>1.0806324044814039E-4</v>
      </c>
      <c r="DH615" s="69"/>
      <c r="DI615" s="3">
        <f t="shared" si="408"/>
        <v>45502</v>
      </c>
      <c r="DJ615" s="2">
        <f t="shared" si="409"/>
        <v>3.9688232756282513E-2</v>
      </c>
      <c r="DK615" s="2">
        <f t="shared" si="410"/>
        <v>4.4039613627730352E-2</v>
      </c>
      <c r="DL615" s="2" t="e">
        <f>NA()</f>
        <v>#N/A</v>
      </c>
      <c r="DM615" s="2">
        <f t="shared" si="411"/>
        <v>2.112678630296547E-2</v>
      </c>
      <c r="DO615" s="2">
        <f t="shared" si="405"/>
        <v>1.873562928832186E-2</v>
      </c>
      <c r="DP615" s="72">
        <f t="shared" si="406"/>
        <v>1.0806324044814039E-4</v>
      </c>
      <c r="DQ615" s="72">
        <v>1.0999999999999999E-2</v>
      </c>
      <c r="DR615" s="72">
        <f t="shared" si="407"/>
        <v>6.3445728277217368E-5</v>
      </c>
      <c r="DS615" s="2" cm="1">
        <f t="array" ref="DS615">PRODUCT($DR$68:DR615+1)-1</f>
        <v>4.0886796786826274E-2</v>
      </c>
      <c r="DT615" s="2" cm="1">
        <f t="array" ref="DT615">PRODUCT($DP$68:DP615+1)-1</f>
        <v>5.5562328598142807E-2</v>
      </c>
      <c r="DU615" s="72">
        <f>DS615-MAX($DS$68:DS615)</f>
        <v>-1.0278140387411927E-2</v>
      </c>
    </row>
    <row r="616" spans="81:125" x14ac:dyDescent="0.3">
      <c r="CC616" s="3">
        <v>45503</v>
      </c>
      <c r="CD616" s="2">
        <v>-2.63453686308868E-4</v>
      </c>
      <c r="CE616" s="2">
        <v>-4.0513114020349602E-3</v>
      </c>
      <c r="CF616" s="2" t="e">
        <f>NA()</f>
        <v>#N/A</v>
      </c>
      <c r="CG616" s="2">
        <v>-8.3055831187079502E-5</v>
      </c>
      <c r="CH616" s="2">
        <v>1.3938453862092359E-3</v>
      </c>
      <c r="CJ616" s="9">
        <f t="shared" si="392"/>
        <v>45503</v>
      </c>
      <c r="CK616" s="2">
        <f t="array" ref="CK616">PRODUCT(CD$2:CD616+1)-1</f>
        <v>0.38896426525502292</v>
      </c>
      <c r="CL616" s="2">
        <f t="array" ref="CL616">PRODUCT(CE$2:CE616+1)-1</f>
        <v>0.2832854018610409</v>
      </c>
      <c r="CM616" s="2"/>
      <c r="CN616" s="2">
        <f t="array" ref="CN616">PRODUCT(CG$2:CG616+1)-1</f>
        <v>0.19870482861377003</v>
      </c>
      <c r="CO616" s="2">
        <f t="array" ref="CO616">PRODUCT(CH$2:CH616+1)-1</f>
        <v>0.12702648792524807</v>
      </c>
      <c r="CQ616" s="9">
        <f t="shared" si="393"/>
        <v>45503</v>
      </c>
      <c r="CR616" s="72">
        <f t="shared" si="394"/>
        <v>0.26193777732977486</v>
      </c>
      <c r="CS616" s="72">
        <f t="shared" si="395"/>
        <v>0.15625891393579283</v>
      </c>
      <c r="CT616" s="72"/>
      <c r="CU616" s="72">
        <f t="shared" si="396"/>
        <v>7.1678340688521969E-2</v>
      </c>
      <c r="CV616" s="72"/>
      <c r="CW616" s="3">
        <f t="shared" si="397"/>
        <v>45503</v>
      </c>
      <c r="CX616" s="75">
        <f t="shared" si="402"/>
        <v>119.43820708054639</v>
      </c>
      <c r="CY616" s="75">
        <f t="shared" si="403"/>
        <v>112.20678891670279</v>
      </c>
      <c r="CZ616" s="75">
        <f t="shared" si="404"/>
        <v>106.44472427529486</v>
      </c>
      <c r="DA616" s="72">
        <f>(CZ616/MAX($CZ$2:CZ616))-1</f>
        <v>-1.7427099414928482E-2</v>
      </c>
      <c r="DC616" s="3">
        <f t="shared" si="398"/>
        <v>45503</v>
      </c>
      <c r="DD616" s="2">
        <f t="shared" si="399"/>
        <v>-1.657299072518104E-3</v>
      </c>
      <c r="DE616" s="2">
        <f t="shared" si="400"/>
        <v>-5.4451567882441961E-3</v>
      </c>
      <c r="DF616" s="2" t="e">
        <f>NA()</f>
        <v>#N/A</v>
      </c>
      <c r="DG616" s="2">
        <f t="shared" si="401"/>
        <v>-1.4769012173963154E-3</v>
      </c>
      <c r="DH616" s="69"/>
      <c r="DI616" s="3">
        <f t="shared" si="408"/>
        <v>45503</v>
      </c>
      <c r="DJ616" s="2">
        <f t="shared" si="409"/>
        <v>3.9702160311358592E-2</v>
      </c>
      <c r="DK616" s="2">
        <f t="shared" si="410"/>
        <v>4.5755519333854806E-2</v>
      </c>
      <c r="DL616" s="2" t="e">
        <f>NA()</f>
        <v>#N/A</v>
      </c>
      <c r="DM616" s="2">
        <f t="shared" si="411"/>
        <v>2.0945307036587053E-2</v>
      </c>
      <c r="DO616" s="2">
        <f t="shared" si="405"/>
        <v>1.8451330269600857E-2</v>
      </c>
      <c r="DP616" s="72">
        <f t="shared" si="406"/>
        <v>-1.4769012173963154E-3</v>
      </c>
      <c r="DQ616" s="72">
        <v>1.0999999999999999E-2</v>
      </c>
      <c r="DR616" s="72">
        <f t="shared" si="407"/>
        <v>-8.8047382784780127E-4</v>
      </c>
      <c r="DS616" s="2" cm="1">
        <f t="array" ref="DS616">PRODUCT($DR$68:DR616+1)-1</f>
        <v>3.9970323204503E-2</v>
      </c>
      <c r="DT616" s="2" cm="1">
        <f t="array" ref="DT616">PRODUCT($DP$68:DP616+1)-1</f>
        <v>5.400336730999844E-2</v>
      </c>
      <c r="DU616" s="72">
        <f>DS616-MAX($DS$68:DS616)</f>
        <v>-1.1194613969735201E-2</v>
      </c>
    </row>
    <row r="617" spans="81:125" x14ac:dyDescent="0.3">
      <c r="CC617" s="3">
        <v>45504</v>
      </c>
      <c r="CD617" s="2">
        <v>8.3653605853743988E-3</v>
      </c>
      <c r="CE617" s="2">
        <v>1.16556043768772E-2</v>
      </c>
      <c r="CF617" s="2" t="e">
        <f>NA()</f>
        <v>#N/A</v>
      </c>
      <c r="CG617" s="2">
        <v>9.0605552271070984E-3</v>
      </c>
      <c r="CH617" s="2">
        <v>7.4686279713387371E-3</v>
      </c>
      <c r="CJ617" s="9">
        <f t="shared" si="392"/>
        <v>45504</v>
      </c>
      <c r="CK617" s="2">
        <f t="array" ref="CK617">PRODUCT(CD$2:CD617+1)-1</f>
        <v>0.40058345217408076</v>
      </c>
      <c r="CL617" s="2">
        <f t="array" ref="CL617">PRODUCT(CE$2:CE617+1)-1</f>
        <v>0.29824286880775497</v>
      </c>
      <c r="CM617" s="2"/>
      <c r="CN617" s="2">
        <f t="array" ref="CN617">PRODUCT(CG$2:CG617+1)-1</f>
        <v>0.20956575991442494</v>
      </c>
      <c r="CO617" s="2">
        <f t="array" ref="CO617">PRODUCT(CH$2:CH617+1)-1</f>
        <v>0.1354438294774063</v>
      </c>
      <c r="CQ617" s="9">
        <f t="shared" si="393"/>
        <v>45504</v>
      </c>
      <c r="CR617" s="72">
        <f t="shared" si="394"/>
        <v>0.26513962269667446</v>
      </c>
      <c r="CS617" s="72">
        <f t="shared" si="395"/>
        <v>0.16279903933034867</v>
      </c>
      <c r="CT617" s="72"/>
      <c r="CU617" s="72">
        <f t="shared" si="396"/>
        <v>7.4121930437018646E-2</v>
      </c>
      <c r="CV617" s="72"/>
      <c r="CW617" s="3">
        <f t="shared" si="397"/>
        <v>45504</v>
      </c>
      <c r="CX617" s="75">
        <f t="shared" si="402"/>
        <v>120.52038355202633</v>
      </c>
      <c r="CY617" s="75">
        <f t="shared" si="403"/>
        <v>113.04481967898018</v>
      </c>
      <c r="CZ617" s="75">
        <f t="shared" si="404"/>
        <v>106.61292033927334</v>
      </c>
      <c r="DA617" s="72">
        <f>(CZ617/MAX($CZ$2:CZ617))-1</f>
        <v>-1.5874510542389197E-2</v>
      </c>
      <c r="DC617" s="3">
        <f t="shared" si="398"/>
        <v>45504</v>
      </c>
      <c r="DD617" s="2">
        <f t="shared" si="399"/>
        <v>8.9673261403566164E-4</v>
      </c>
      <c r="DE617" s="2">
        <f t="shared" si="400"/>
        <v>4.1869764055384624E-3</v>
      </c>
      <c r="DF617" s="2" t="e">
        <f>NA()</f>
        <v>#N/A</v>
      </c>
      <c r="DG617" s="2">
        <f t="shared" si="401"/>
        <v>1.5919272557683613E-3</v>
      </c>
      <c r="DH617" s="69"/>
      <c r="DI617" s="3">
        <f t="shared" si="408"/>
        <v>45504</v>
      </c>
      <c r="DJ617" s="2">
        <f t="shared" si="409"/>
        <v>3.4403857714402963E-2</v>
      </c>
      <c r="DK617" s="2">
        <f t="shared" si="410"/>
        <v>4.7532688011010314E-2</v>
      </c>
      <c r="DL617" s="2" t="e">
        <f>NA()</f>
        <v>#N/A</v>
      </c>
      <c r="DM617" s="2">
        <f t="shared" si="411"/>
        <v>1.8879658965473761E-2</v>
      </c>
      <c r="DO617" s="2">
        <f t="shared" si="405"/>
        <v>1.8746813211275113E-2</v>
      </c>
      <c r="DP617" s="72">
        <f t="shared" si="406"/>
        <v>1.5919272557683613E-3</v>
      </c>
      <c r="DQ617" s="72">
        <v>1.0999999999999999E-2</v>
      </c>
      <c r="DR617" s="72">
        <f t="shared" si="407"/>
        <v>9.3408941648386447E-4</v>
      </c>
      <c r="DS617" s="2" cm="1">
        <f t="array" ref="DS617">PRODUCT($DR$68:DR617+1)-1</f>
        <v>4.0941748476865492E-2</v>
      </c>
      <c r="DT617" s="2" cm="1">
        <f t="array" ref="DT617">PRODUCT($DP$68:DP617+1)-1</f>
        <v>5.5681263998090813E-2</v>
      </c>
      <c r="DU617" s="72">
        <f>DS617-MAX($DS$68:DS617)</f>
        <v>-1.0223188697372709E-2</v>
      </c>
    </row>
    <row r="618" spans="81:125" x14ac:dyDescent="0.3">
      <c r="CC618" s="3">
        <v>45505</v>
      </c>
      <c r="CD618" s="2">
        <v>-1.61605581727692E-2</v>
      </c>
      <c r="CE618" s="2">
        <v>-1.5085070680751999E-2</v>
      </c>
      <c r="CF618" s="2" t="e">
        <f>NA()</f>
        <v>#N/A</v>
      </c>
      <c r="CG618" s="2">
        <v>-1.4171780532758112E-2</v>
      </c>
      <c r="CH618" s="2">
        <v>-1.162253115289924E-2</v>
      </c>
      <c r="CJ618" s="9">
        <f t="shared" si="392"/>
        <v>45505</v>
      </c>
      <c r="CK618" s="2">
        <f t="array" ref="CK618">PRODUCT(CD$2:CD618+1)-1</f>
        <v>0.3779492418194037</v>
      </c>
      <c r="CL618" s="2">
        <f t="array" ref="CL618">PRODUCT(CE$2:CE618+1)-1</f>
        <v>0.27865878337100769</v>
      </c>
      <c r="CM618" s="2"/>
      <c r="CN618" s="2">
        <f t="array" ref="CN618">PRODUCT(CG$2:CG618+1)-1</f>
        <v>0.19242405942497887</v>
      </c>
      <c r="CO618" s="2">
        <f t="array" ref="CO618">PRODUCT(CH$2:CH618+1)-1</f>
        <v>0.12224709819693791</v>
      </c>
      <c r="CQ618" s="9">
        <f t="shared" si="393"/>
        <v>45505</v>
      </c>
      <c r="CR618" s="72">
        <f t="shared" si="394"/>
        <v>0.25570214362246579</v>
      </c>
      <c r="CS618" s="72">
        <f t="shared" si="395"/>
        <v>0.15641168517406978</v>
      </c>
      <c r="CT618" s="72"/>
      <c r="CU618" s="72">
        <f t="shared" si="396"/>
        <v>7.0176961228040957E-2</v>
      </c>
      <c r="CV618" s="72"/>
      <c r="CW618" s="3">
        <f t="shared" si="397"/>
        <v>45505</v>
      </c>
      <c r="CX618" s="75">
        <f t="shared" si="402"/>
        <v>118.81239512660318</v>
      </c>
      <c r="CY618" s="75">
        <f t="shared" si="403"/>
        <v>111.73095274058736</v>
      </c>
      <c r="CZ618" s="75">
        <f t="shared" si="404"/>
        <v>106.3379414677124</v>
      </c>
      <c r="DA618" s="72">
        <f>(CZ618/MAX($CZ$2:CZ618))-1</f>
        <v>-1.8412793104242375E-2</v>
      </c>
      <c r="DC618" s="3">
        <f t="shared" si="398"/>
        <v>45505</v>
      </c>
      <c r="DD618" s="2">
        <f t="shared" si="399"/>
        <v>-4.5380270198699599E-3</v>
      </c>
      <c r="DE618" s="2">
        <f t="shared" si="400"/>
        <v>-3.4625395278527586E-3</v>
      </c>
      <c r="DF618" s="2" t="e">
        <f>NA()</f>
        <v>#N/A</v>
      </c>
      <c r="DG618" s="2">
        <f t="shared" si="401"/>
        <v>-2.5492493798588717E-3</v>
      </c>
      <c r="DH618" s="69"/>
      <c r="DI618" s="3">
        <f t="shared" si="408"/>
        <v>45505</v>
      </c>
      <c r="DJ618" s="2">
        <f t="shared" si="409"/>
        <v>3.6262682672266386E-2</v>
      </c>
      <c r="DK618" s="2">
        <f t="shared" si="410"/>
        <v>4.7962167727333901E-2</v>
      </c>
      <c r="DL618" s="2" t="e">
        <f>NA()</f>
        <v>#N/A</v>
      </c>
      <c r="DM618" s="2">
        <f t="shared" si="411"/>
        <v>1.9792498004864146E-2</v>
      </c>
      <c r="DO618" s="2">
        <f t="shared" si="405"/>
        <v>1.9281536599415176E-2</v>
      </c>
      <c r="DP618" s="72">
        <f t="shared" si="406"/>
        <v>-2.5492493798588717E-3</v>
      </c>
      <c r="DQ618" s="72">
        <v>1.0999999999999999E-2</v>
      </c>
      <c r="DR618" s="72">
        <f t="shared" si="407"/>
        <v>-1.4543313513352518E-3</v>
      </c>
      <c r="DS618" s="2" cm="1">
        <f t="array" ref="DS618">PRODUCT($DR$68:DR618+1)-1</f>
        <v>3.9427874257141893E-2</v>
      </c>
      <c r="DT618" s="2" cm="1">
        <f t="array" ref="DT618">PRODUCT($DP$68:DP618+1)-1</f>
        <v>5.2990069190514966E-2</v>
      </c>
      <c r="DU618" s="72">
        <f>DS618-MAX($DS$68:DS618)</f>
        <v>-1.1737062917096308E-2</v>
      </c>
    </row>
    <row r="619" spans="81:125" x14ac:dyDescent="0.3">
      <c r="CC619" s="3">
        <v>45506</v>
      </c>
      <c r="CD619" s="2">
        <v>-2.64481159456839E-2</v>
      </c>
      <c r="CE619" s="2">
        <v>-2.8440620214109803E-2</v>
      </c>
      <c r="CF619" s="2" t="e">
        <f>NA()</f>
        <v>#N/A</v>
      </c>
      <c r="CG619" s="2">
        <v>-2.3143968428194044E-2</v>
      </c>
      <c r="CH619" s="2">
        <v>-2.1043642850926858E-2</v>
      </c>
      <c r="CJ619" s="9">
        <f t="shared" si="392"/>
        <v>45506</v>
      </c>
      <c r="CK619" s="2">
        <f t="array" ref="CK619">PRODUCT(CD$2:CD619+1)-1</f>
        <v>0.34150508050449702</v>
      </c>
      <c r="CL619" s="2">
        <f t="array" ref="CL619">PRODUCT(CE$2:CE619+1)-1</f>
        <v>0.24229293452971712</v>
      </c>
      <c r="CM619" s="2"/>
      <c r="CN619" s="2">
        <f t="array" ref="CN619">PRODUCT(CG$2:CG619+1)-1</f>
        <v>0.16482663464062819</v>
      </c>
      <c r="CO619" s="2">
        <f t="array" ref="CO619">PRODUCT(CH$2:CH619+1)-1</f>
        <v>9.8630931071992611E-2</v>
      </c>
      <c r="CQ619" s="9">
        <f t="shared" si="393"/>
        <v>45506</v>
      </c>
      <c r="CR619" s="72">
        <f t="shared" si="394"/>
        <v>0.2428741494325044</v>
      </c>
      <c r="CS619" s="72">
        <f t="shared" si="395"/>
        <v>0.14366200345772451</v>
      </c>
      <c r="CT619" s="72"/>
      <c r="CU619" s="72">
        <f t="shared" si="396"/>
        <v>6.6195703568635578E-2</v>
      </c>
      <c r="CV619" s="72"/>
      <c r="CW619" s="3">
        <f t="shared" si="397"/>
        <v>45506</v>
      </c>
      <c r="CX619" s="75">
        <f t="shared" si="402"/>
        <v>116.06260480491497</v>
      </c>
      <c r="CY619" s="75">
        <f t="shared" si="403"/>
        <v>109.37972647572064</v>
      </c>
      <c r="CZ619" s="75">
        <f t="shared" si="404"/>
        <v>106.10979616106258</v>
      </c>
      <c r="DA619" s="72">
        <f>(CZ619/MAX($CZ$2:CZ619))-1</f>
        <v>-2.0518763101684656E-2</v>
      </c>
      <c r="DC619" s="3">
        <f t="shared" si="398"/>
        <v>45506</v>
      </c>
      <c r="DD619" s="2">
        <f t="shared" si="399"/>
        <v>-5.4044730947570424E-3</v>
      </c>
      <c r="DE619" s="2">
        <f t="shared" si="400"/>
        <v>-7.3969773631829445E-3</v>
      </c>
      <c r="DF619" s="2" t="e">
        <f>NA()</f>
        <v>#N/A</v>
      </c>
      <c r="DG619" s="2">
        <f t="shared" si="401"/>
        <v>-2.1003255772671856E-3</v>
      </c>
      <c r="DH619" s="69"/>
      <c r="DI619" s="3">
        <f t="shared" si="408"/>
        <v>45506</v>
      </c>
      <c r="DJ619" s="2">
        <f t="shared" si="409"/>
        <v>3.8794942817669771E-2</v>
      </c>
      <c r="DK619" s="2">
        <f t="shared" si="410"/>
        <v>5.1025575081797642E-2</v>
      </c>
      <c r="DL619" s="2" t="e">
        <f>NA()</f>
        <v>#N/A</v>
      </c>
      <c r="DM619" s="2">
        <f t="shared" si="411"/>
        <v>2.0204721120694998E-2</v>
      </c>
      <c r="DO619" s="2">
        <f t="shared" si="405"/>
        <v>1.9632718077343052E-2</v>
      </c>
      <c r="DP619" s="72">
        <f t="shared" si="406"/>
        <v>-2.1003255772671856E-3</v>
      </c>
      <c r="DQ619" s="72">
        <v>1.0999999999999999E-2</v>
      </c>
      <c r="DR619" s="72">
        <f t="shared" si="407"/>
        <v>-1.1767897475490929E-3</v>
      </c>
      <c r="DS619" s="2" cm="1">
        <f t="array" ref="DS619">PRODUCT($DR$68:DR619+1)-1</f>
        <v>3.8204686191399384E-2</v>
      </c>
      <c r="DT619" s="2" cm="1">
        <f t="array" ref="DT619">PRODUCT($DP$68:DP619+1)-1</f>
        <v>5.0778447215585887E-2</v>
      </c>
      <c r="DU619" s="72">
        <f>DS619-MAX($DS$68:DS619)</f>
        <v>-1.2960250982838817E-2</v>
      </c>
    </row>
    <row r="620" spans="81:125" x14ac:dyDescent="0.3">
      <c r="CC620" s="3">
        <v>45509</v>
      </c>
      <c r="CD620" s="2">
        <v>-4.0029888273358995E-2</v>
      </c>
      <c r="CE620" s="2">
        <v>-3.50214714598708E-2</v>
      </c>
      <c r="CF620" s="2" t="e">
        <f>NA()</f>
        <v>#N/A</v>
      </c>
      <c r="CG620" s="2">
        <v>-3.6306908846603432E-2</v>
      </c>
      <c r="CH620" s="2">
        <v>-3.5780361915027092E-2</v>
      </c>
      <c r="CJ620" s="9">
        <f t="shared" si="392"/>
        <v>45509</v>
      </c>
      <c r="CK620" s="2">
        <f t="array" ref="CK620">PRODUCT(CD$2:CD620+1)-1</f>
        <v>0.28780478201375859</v>
      </c>
      <c r="CL620" s="2">
        <f t="array" ref="CL620">PRODUCT(CE$2:CE620+1)-1</f>
        <v>0.19878600797828549</v>
      </c>
      <c r="CM620" s="2"/>
      <c r="CN620" s="2">
        <f t="array" ref="CN620">PRODUCT(CG$2:CG620+1)-1</f>
        <v>0.12253538019463495</v>
      </c>
      <c r="CO620" s="2">
        <f t="array" ref="CO620">PRODUCT(CH$2:CH620+1)-1</f>
        <v>5.9321518747193602E-2</v>
      </c>
      <c r="CQ620" s="9">
        <f t="shared" si="393"/>
        <v>45509</v>
      </c>
      <c r="CR620" s="72">
        <f t="shared" si="394"/>
        <v>0.22848326326656498</v>
      </c>
      <c r="CS620" s="72">
        <f t="shared" si="395"/>
        <v>0.13946448923109189</v>
      </c>
      <c r="CT620" s="72"/>
      <c r="CU620" s="72">
        <f t="shared" si="396"/>
        <v>6.3213861447441344E-2</v>
      </c>
      <c r="CV620" s="72"/>
      <c r="CW620" s="3">
        <f t="shared" si="397"/>
        <v>45509</v>
      </c>
      <c r="CX620" s="75">
        <f t="shared" si="402"/>
        <v>111.84873039176355</v>
      </c>
      <c r="CY620" s="75">
        <f t="shared" si="403"/>
        <v>105.46608027625268</v>
      </c>
      <c r="CZ620" s="75">
        <f t="shared" si="404"/>
        <v>106.05185107741984</v>
      </c>
      <c r="DA620" s="72">
        <f>(CZ620/MAX($CZ$2:CZ620))-1</f>
        <v>-2.1053644180076492E-2</v>
      </c>
      <c r="DC620" s="3">
        <f t="shared" si="398"/>
        <v>45509</v>
      </c>
      <c r="DD620" s="2">
        <f t="shared" si="399"/>
        <v>-4.2495263583319023E-3</v>
      </c>
      <c r="DE620" s="2">
        <f t="shared" si="400"/>
        <v>7.5889045515629278E-4</v>
      </c>
      <c r="DF620" s="2" t="e">
        <f>NA()</f>
        <v>#N/A</v>
      </c>
      <c r="DG620" s="2">
        <f t="shared" si="401"/>
        <v>-5.2654693157633964E-4</v>
      </c>
      <c r="DH620" s="69"/>
      <c r="DI620" s="3">
        <f t="shared" si="408"/>
        <v>45509</v>
      </c>
      <c r="DJ620" s="2">
        <f t="shared" si="409"/>
        <v>3.7659445273323773E-2</v>
      </c>
      <c r="DK620" s="2">
        <f t="shared" si="410"/>
        <v>5.1678653459719226E-2</v>
      </c>
      <c r="DL620" s="2" t="e">
        <f>NA()</f>
        <v>#N/A</v>
      </c>
      <c r="DM620" s="2">
        <f t="shared" si="411"/>
        <v>1.9370448926551272E-2</v>
      </c>
      <c r="DO620" s="2">
        <f t="shared" si="405"/>
        <v>1.9620637540826279E-2</v>
      </c>
      <c r="DP620" s="72">
        <f t="shared" si="406"/>
        <v>-5.2654693157633964E-4</v>
      </c>
      <c r="DQ620" s="72">
        <v>1.0999999999999999E-2</v>
      </c>
      <c r="DR620" s="72">
        <f t="shared" si="407"/>
        <v>-2.9520020617514642E-4</v>
      </c>
      <c r="DS620" s="2" cm="1">
        <f t="array" ref="DS620">PRODUCT($DR$68:DR620+1)-1</f>
        <v>3.7898207953983798E-2</v>
      </c>
      <c r="DT620" s="2" cm="1">
        <f t="array" ref="DT620">PRODUCT($DP$68:DP620+1)-1</f>
        <v>5.0225163048437826E-2</v>
      </c>
      <c r="DU620" s="72">
        <f>DS620-MAX($DS$68:DS620)</f>
        <v>-1.3266729220254403E-2</v>
      </c>
    </row>
    <row r="621" spans="81:125" x14ac:dyDescent="0.3">
      <c r="CC621" s="3">
        <v>45510</v>
      </c>
      <c r="CD621" s="2">
        <v>1.5171509826635201E-2</v>
      </c>
      <c r="CE621" s="2">
        <v>1.7120271857934001E-2</v>
      </c>
      <c r="CF621" s="2" t="e">
        <f>NA()</f>
        <v>#N/A</v>
      </c>
      <c r="CG621" s="2">
        <v>1.3594562898628903E-2</v>
      </c>
      <c r="CH621" s="2">
        <v>1.461851832644756E-2</v>
      </c>
      <c r="CJ621" s="9">
        <f t="shared" si="392"/>
        <v>45510</v>
      </c>
      <c r="CK621" s="2">
        <f t="array" ref="CK621">PRODUCT(CD$2:CD621+1)-1</f>
        <v>0.30734272491886805</v>
      </c>
      <c r="CL621" s="2">
        <f t="array" ref="CL621">PRODUCT(CE$2:CE621+1)-1</f>
        <v>0.21930955033436117</v>
      </c>
      <c r="CM621" s="2"/>
      <c r="CN621" s="2">
        <f t="array" ref="CN621">PRODUCT(CG$2:CG621+1)-1</f>
        <v>0.13779575802662714</v>
      </c>
      <c r="CO621" s="2">
        <f t="array" ref="CO621">PRODUCT(CH$2:CH621+1)-1</f>
        <v>7.4807229782599682E-2</v>
      </c>
      <c r="CQ621" s="9">
        <f t="shared" si="393"/>
        <v>45510</v>
      </c>
      <c r="CR621" s="72">
        <f t="shared" si="394"/>
        <v>0.23253549513626837</v>
      </c>
      <c r="CS621" s="72">
        <f t="shared" si="395"/>
        <v>0.14450232055176149</v>
      </c>
      <c r="CT621" s="72"/>
      <c r="CU621" s="72">
        <f t="shared" si="396"/>
        <v>6.2988528244027453E-2</v>
      </c>
      <c r="CV621" s="72"/>
      <c r="CW621" s="3">
        <f t="shared" si="397"/>
        <v>45510</v>
      </c>
      <c r="CX621" s="75">
        <f t="shared" si="402"/>
        <v>113.36926499220617</v>
      </c>
      <c r="CY621" s="75">
        <f t="shared" si="403"/>
        <v>107.00783810358968</v>
      </c>
      <c r="CZ621" s="75">
        <f t="shared" si="404"/>
        <v>105.94482329645636</v>
      </c>
      <c r="DA621" s="72">
        <f>(CZ621/MAX($CZ$2:CZ621))-1</f>
        <v>-2.204159917644144E-2</v>
      </c>
      <c r="DC621" s="3">
        <f t="shared" si="398"/>
        <v>45510</v>
      </c>
      <c r="DD621" s="2">
        <f t="shared" si="399"/>
        <v>5.5299150018764051E-4</v>
      </c>
      <c r="DE621" s="2">
        <f t="shared" si="400"/>
        <v>2.5017535314864406E-3</v>
      </c>
      <c r="DF621" s="2" t="e">
        <f>NA()</f>
        <v>#N/A</v>
      </c>
      <c r="DG621" s="2">
        <f t="shared" si="401"/>
        <v>-1.0239554278186572E-3</v>
      </c>
      <c r="DH621" s="69"/>
      <c r="DI621" s="3">
        <f t="shared" si="408"/>
        <v>45510</v>
      </c>
      <c r="DJ621" s="2">
        <f t="shared" si="409"/>
        <v>3.8318804075934472E-2</v>
      </c>
      <c r="DK621" s="2">
        <f t="shared" si="410"/>
        <v>5.3122332719299108E-2</v>
      </c>
      <c r="DL621" s="2" t="e">
        <f>NA()</f>
        <v>#N/A</v>
      </c>
      <c r="DM621" s="2">
        <f t="shared" si="411"/>
        <v>1.9372664440336137E-2</v>
      </c>
      <c r="DO621" s="2">
        <f t="shared" si="405"/>
        <v>1.9507544382321006E-2</v>
      </c>
      <c r="DP621" s="72">
        <f t="shared" si="406"/>
        <v>-1.0239554278186572E-3</v>
      </c>
      <c r="DQ621" s="72">
        <v>1.0999999999999999E-2</v>
      </c>
      <c r="DR621" s="72">
        <f t="shared" si="407"/>
        <v>-5.7739249416820227E-4</v>
      </c>
      <c r="DS621" s="2" cm="1">
        <f t="array" ref="DS621">PRODUCT($DR$68:DR621+1)-1</f>
        <v>3.7298933319000582E-2</v>
      </c>
      <c r="DT621" s="2" cm="1">
        <f t="array" ref="DT621">PRODUCT($DP$68:DP621+1)-1</f>
        <v>4.9149779292302576E-2</v>
      </c>
      <c r="DU621" s="72">
        <f>DS621-MAX($DS$68:DS621)</f>
        <v>-1.3866003855237619E-2</v>
      </c>
    </row>
    <row r="622" spans="81:125" x14ac:dyDescent="0.3">
      <c r="CC622" s="3">
        <v>45511</v>
      </c>
      <c r="CD622" s="2">
        <v>7.3109167466045601E-3</v>
      </c>
      <c r="CE622" s="2">
        <v>3.56955019333971E-3</v>
      </c>
      <c r="CF622" s="2" t="e">
        <f>NA()</f>
        <v>#N/A</v>
      </c>
      <c r="CG622" s="2">
        <v>4.2363719780866057E-3</v>
      </c>
      <c r="CH622" s="2">
        <v>3.3904272960632031E-3</v>
      </c>
      <c r="CJ622" s="9">
        <f t="shared" si="392"/>
        <v>45511</v>
      </c>
      <c r="CK622" s="2">
        <f t="array" ref="CK622">PRODUCT(CD$2:CD622+1)-1</f>
        <v>0.31690059874002907</v>
      </c>
      <c r="CL622" s="2">
        <f t="array" ref="CL622">PRODUCT(CE$2:CE622+1)-1</f>
        <v>0.22366193697549819</v>
      </c>
      <c r="CM622" s="2"/>
      <c r="CN622" s="2">
        <f t="array" ref="CN622">PRODUCT(CG$2:CG622+1)-1</f>
        <v>0.14261588409271697</v>
      </c>
      <c r="CO622" s="2">
        <f t="array" ref="CO622">PRODUCT(CH$2:CH622+1)-1</f>
        <v>7.8451285552460615E-2</v>
      </c>
      <c r="CQ622" s="9">
        <f t="shared" si="393"/>
        <v>45511</v>
      </c>
      <c r="CR622" s="72">
        <f t="shared" si="394"/>
        <v>0.23844931318756846</v>
      </c>
      <c r="CS622" s="72">
        <f t="shared" si="395"/>
        <v>0.14521065142303757</v>
      </c>
      <c r="CT622" s="72"/>
      <c r="CU622" s="72">
        <f t="shared" si="396"/>
        <v>6.4164598540256357E-2</v>
      </c>
      <c r="CV622" s="72"/>
      <c r="CW622" s="3">
        <f t="shared" si="397"/>
        <v>45511</v>
      </c>
      <c r="CX622" s="75">
        <f t="shared" si="402"/>
        <v>113.84953936959543</v>
      </c>
      <c r="CY622" s="75">
        <f t="shared" si="403"/>
        <v>107.37064039878879</v>
      </c>
      <c r="CZ622" s="75">
        <f t="shared" si="404"/>
        <v>106.03414392122758</v>
      </c>
      <c r="DA622" s="72">
        <f>(CZ622/MAX($CZ$2:CZ622))-1</f>
        <v>-2.1217095886484572E-2</v>
      </c>
      <c r="DC622" s="3">
        <f t="shared" si="398"/>
        <v>45511</v>
      </c>
      <c r="DD622" s="2">
        <f t="shared" si="399"/>
        <v>3.9204894505413569E-3</v>
      </c>
      <c r="DE622" s="2">
        <f t="shared" si="400"/>
        <v>1.7912289727650688E-4</v>
      </c>
      <c r="DF622" s="2" t="e">
        <f>NA()</f>
        <v>#N/A</v>
      </c>
      <c r="DG622" s="2">
        <f t="shared" si="401"/>
        <v>8.4594468202340255E-4</v>
      </c>
      <c r="DH622" s="69"/>
      <c r="DI622" s="3">
        <f t="shared" si="408"/>
        <v>45511</v>
      </c>
      <c r="DJ622" s="2">
        <f t="shared" si="409"/>
        <v>4.2402606207477565E-2</v>
      </c>
      <c r="DK622" s="2">
        <f t="shared" si="410"/>
        <v>5.2915642375659357E-2</v>
      </c>
      <c r="DL622" s="2" t="e">
        <f>NA()</f>
        <v>#N/A</v>
      </c>
      <c r="DM622" s="2">
        <f t="shared" si="411"/>
        <v>2.0150693488712571E-2</v>
      </c>
      <c r="DO622" s="2">
        <f t="shared" si="405"/>
        <v>1.952631507955771E-2</v>
      </c>
      <c r="DP622" s="72">
        <f t="shared" si="406"/>
        <v>8.4594468202340255E-4</v>
      </c>
      <c r="DQ622" s="72">
        <v>1.0999999999999999E-2</v>
      </c>
      <c r="DR622" s="72">
        <f t="shared" si="407"/>
        <v>4.7655645544710749E-4</v>
      </c>
      <c r="DS622" s="2" cm="1">
        <f t="array" ref="DS622">PRODUCT($DR$68:DR622+1)-1</f>
        <v>3.7793264821902151E-2</v>
      </c>
      <c r="DT622" s="2" cm="1">
        <f t="array" ref="DT622">PRODUCT($DP$68:DP622+1)-1</f>
        <v>5.003730196874101E-2</v>
      </c>
      <c r="DU622" s="72">
        <f>DS622-MAX($DS$68:DS622)</f>
        <v>-1.337167235233605E-2</v>
      </c>
    </row>
    <row r="623" spans="81:125" x14ac:dyDescent="0.3">
      <c r="CC623" s="3">
        <v>45512</v>
      </c>
      <c r="CD623" s="2">
        <v>9.2600165955243289E-3</v>
      </c>
      <c r="CE623" s="2">
        <v>1.4120441147865901E-2</v>
      </c>
      <c r="CF623" s="2" t="e">
        <f>NA()</f>
        <v>#N/A</v>
      </c>
      <c r="CG623" s="2">
        <v>1.0083861301628071E-2</v>
      </c>
      <c r="CH623" s="2">
        <v>1.0550087445735601E-2</v>
      </c>
      <c r="CJ623" s="9">
        <f t="shared" si="392"/>
        <v>45512</v>
      </c>
      <c r="CK623" s="2">
        <f t="array" ref="CK623">PRODUCT(CD$2:CD623+1)-1</f>
        <v>0.32909512013901776</v>
      </c>
      <c r="CL623" s="2">
        <f t="array" ref="CL623">PRODUCT(CE$2:CE623+1)-1</f>
        <v>0.24094058334144441</v>
      </c>
      <c r="CM623" s="2"/>
      <c r="CN623" s="2">
        <f t="array" ref="CN623">PRODUCT(CG$2:CG623+1)-1</f>
        <v>0.15413786418894504</v>
      </c>
      <c r="CO623" s="2">
        <f t="array" ref="CO623">PRODUCT(CH$2:CH623+1)-1</f>
        <v>8.9829040921004966E-2</v>
      </c>
      <c r="CQ623" s="9">
        <f t="shared" si="393"/>
        <v>45512</v>
      </c>
      <c r="CR623" s="72">
        <f t="shared" si="394"/>
        <v>0.23926607921801279</v>
      </c>
      <c r="CS623" s="72">
        <f t="shared" si="395"/>
        <v>0.15111154242043945</v>
      </c>
      <c r="CT623" s="72"/>
      <c r="CU623" s="72">
        <f t="shared" si="396"/>
        <v>6.4308823267940074E-2</v>
      </c>
      <c r="CV623" s="72"/>
      <c r="CW623" s="3">
        <f t="shared" si="397"/>
        <v>45512</v>
      </c>
      <c r="CX623" s="75">
        <f t="shared" si="402"/>
        <v>114.99758233385268</v>
      </c>
      <c r="CY623" s="75">
        <f t="shared" si="403"/>
        <v>108.50341004410065</v>
      </c>
      <c r="CZ623" s="75">
        <f t="shared" si="404"/>
        <v>105.98522413914226</v>
      </c>
      <c r="DA623" s="72">
        <f>(CZ623/MAX($CZ$2:CZ623))-1</f>
        <v>-2.1668665962003342E-2</v>
      </c>
      <c r="DC623" s="3">
        <f t="shared" si="398"/>
        <v>45512</v>
      </c>
      <c r="DD623" s="2">
        <f t="shared" si="399"/>
        <v>-1.290070850211272E-3</v>
      </c>
      <c r="DE623" s="2">
        <f t="shared" si="400"/>
        <v>3.5703537021303001E-3</v>
      </c>
      <c r="DF623" s="2" t="e">
        <f>NA()</f>
        <v>#N/A</v>
      </c>
      <c r="DG623" s="2">
        <f t="shared" si="401"/>
        <v>-4.6622614410752987E-4</v>
      </c>
      <c r="DH623" s="69"/>
      <c r="DI623" s="3">
        <f t="shared" si="408"/>
        <v>45512</v>
      </c>
      <c r="DJ623" s="2">
        <f t="shared" si="409"/>
        <v>4.005854013004731E-2</v>
      </c>
      <c r="DK623" s="2">
        <f t="shared" si="410"/>
        <v>5.5352694018856306E-2</v>
      </c>
      <c r="DL623" s="2" t="e">
        <f>NA()</f>
        <v>#N/A</v>
      </c>
      <c r="DM623" s="2">
        <f t="shared" si="411"/>
        <v>1.9012442919299322E-2</v>
      </c>
      <c r="DO623" s="2">
        <f t="shared" si="405"/>
        <v>1.9403580456746162E-2</v>
      </c>
      <c r="DP623" s="72">
        <f t="shared" si="406"/>
        <v>-4.6622614410752987E-4</v>
      </c>
      <c r="DQ623" s="72">
        <v>1.0999999999999999E-2</v>
      </c>
      <c r="DR623" s="72">
        <f t="shared" si="407"/>
        <v>-2.6430624990140807E-4</v>
      </c>
      <c r="DS623" s="2" cm="1">
        <f t="array" ref="DS623">PRODUCT($DR$68:DR623+1)-1</f>
        <v>3.7518969575904171E-2</v>
      </c>
      <c r="DT623" s="2" cm="1">
        <f t="array" ref="DT623">PRODUCT($DP$68:DP623+1)-1</f>
        <v>4.9547747126275077E-2</v>
      </c>
      <c r="DU623" s="72">
        <f>DS623-MAX($DS$68:DS623)</f>
        <v>-1.364596759833403E-2</v>
      </c>
    </row>
    <row r="624" spans="81:125" x14ac:dyDescent="0.3">
      <c r="CC624" s="3">
        <v>45513</v>
      </c>
      <c r="CD624" s="2">
        <v>5.3620149521011991E-3</v>
      </c>
      <c r="CE624" s="2">
        <v>6.2161359610435297E-3</v>
      </c>
      <c r="CF624" s="2" t="e">
        <f>NA()</f>
        <v>#N/A</v>
      </c>
      <c r="CG624" s="2">
        <v>3.4782106674050989E-3</v>
      </c>
      <c r="CH624" s="2">
        <v>4.0157943375618288E-3</v>
      </c>
      <c r="CJ624" s="9">
        <f t="shared" si="392"/>
        <v>45513</v>
      </c>
      <c r="CK624" s="2">
        <f t="array" ref="CK624">PRODUCT(CD$2:CD624+1)-1</f>
        <v>0.33622174804596794</v>
      </c>
      <c r="CL624" s="2">
        <f t="array" ref="CL624">PRODUCT(CE$2:CE624+1)-1</f>
        <v>0.24865443872707149</v>
      </c>
      <c r="CM624" s="2"/>
      <c r="CN624" s="2">
        <f t="array" ref="CN624">PRODUCT(CG$2:CG624+1)-1</f>
        <v>0.15815219881982334</v>
      </c>
      <c r="CO624" s="2">
        <f t="array" ref="CO624">PRODUCT(CH$2:CH624+1)-1</f>
        <v>9.4205570212446021E-2</v>
      </c>
      <c r="CQ624" s="9">
        <f t="shared" si="393"/>
        <v>45513</v>
      </c>
      <c r="CR624" s="72">
        <f t="shared" si="394"/>
        <v>0.24201617783352192</v>
      </c>
      <c r="CS624" s="72">
        <f t="shared" si="395"/>
        <v>0.15444886851462547</v>
      </c>
      <c r="CT624" s="72"/>
      <c r="CU624" s="72">
        <f t="shared" si="396"/>
        <v>6.394662860737732E-2</v>
      </c>
      <c r="CV624" s="72"/>
      <c r="CW624" s="3">
        <f t="shared" si="397"/>
        <v>45513</v>
      </c>
      <c r="CX624" s="75">
        <f t="shared" si="402"/>
        <v>115.39756815145209</v>
      </c>
      <c r="CY624" s="75">
        <f t="shared" si="403"/>
        <v>108.93913742376189</v>
      </c>
      <c r="CZ624" s="75">
        <f t="shared" si="404"/>
        <v>105.92847610181417</v>
      </c>
      <c r="DA624" s="72">
        <f>(CZ624/MAX($CZ$2:CZ624))-1</f>
        <v>-2.2192497312214399E-2</v>
      </c>
      <c r="DC624" s="3">
        <f t="shared" si="398"/>
        <v>45513</v>
      </c>
      <c r="DD624" s="2">
        <f t="shared" si="399"/>
        <v>1.3462206145393703E-3</v>
      </c>
      <c r="DE624" s="2">
        <f t="shared" si="400"/>
        <v>2.2003416234817009E-3</v>
      </c>
      <c r="DF624" s="2" t="e">
        <f>NA()</f>
        <v>#N/A</v>
      </c>
      <c r="DG624" s="2">
        <f t="shared" si="401"/>
        <v>-5.3758367015672992E-4</v>
      </c>
      <c r="DH624" s="69"/>
      <c r="DI624" s="3">
        <f t="shared" si="408"/>
        <v>45513</v>
      </c>
      <c r="DJ624" s="2">
        <f t="shared" si="409"/>
        <v>4.1152088503029649E-2</v>
      </c>
      <c r="DK624" s="2">
        <f t="shared" si="410"/>
        <v>5.615339290581476E-2</v>
      </c>
      <c r="DL624" s="2" t="e">
        <f>NA()</f>
        <v>#N/A</v>
      </c>
      <c r="DM624" s="2">
        <f t="shared" si="411"/>
        <v>1.9044887208337639E-2</v>
      </c>
      <c r="DO624" s="2">
        <f t="shared" si="405"/>
        <v>1.9397167892848032E-2</v>
      </c>
      <c r="DP624" s="72">
        <f t="shared" si="406"/>
        <v>-5.3758367015672992E-4</v>
      </c>
      <c r="DQ624" s="72">
        <v>1.0999999999999999E-2</v>
      </c>
      <c r="DR624" s="72">
        <f t="shared" si="407"/>
        <v>-3.0485998803487071E-4</v>
      </c>
      <c r="DS624" s="2" cm="1">
        <f t="array" ref="DS624">PRODUCT($DR$68:DR624+1)-1</f>
        <v>3.7202671555253364E-2</v>
      </c>
      <c r="DT624" s="2" cm="1">
        <f t="array" ref="DT624">PRODUCT($DP$68:DP624+1)-1</f>
        <v>4.898352739637013E-2</v>
      </c>
      <c r="DU624" s="72">
        <f>DS624-MAX($DS$68:DS624)</f>
        <v>-1.3962265618984837E-2</v>
      </c>
    </row>
    <row r="625" spans="81:125" x14ac:dyDescent="0.3">
      <c r="CC625" s="3">
        <v>45516</v>
      </c>
      <c r="CD625" s="2">
        <v>2.8957884022682303E-3</v>
      </c>
      <c r="CE625" s="2">
        <v>1.76034304450701E-3</v>
      </c>
      <c r="CF625" s="2" t="e">
        <f>NA()</f>
        <v>#N/A</v>
      </c>
      <c r="CG625" s="2">
        <v>1.1475718565583334E-3</v>
      </c>
      <c r="CH625" s="2">
        <v>-1.7850966741416174E-3</v>
      </c>
      <c r="CJ625" s="9">
        <f t="shared" si="392"/>
        <v>45516</v>
      </c>
      <c r="CK625" s="2">
        <f t="array" ref="CK625">PRODUCT(CD$2:CD625+1)-1</f>
        <v>0.340091163486818</v>
      </c>
      <c r="CL625" s="2">
        <f t="array" ref="CL625">PRODUCT(CE$2:CE625+1)-1</f>
        <v>0.25085249888327743</v>
      </c>
      <c r="CM625" s="2"/>
      <c r="CN625" s="2">
        <f t="array" ref="CN625">PRODUCT(CG$2:CG625+1)-1</f>
        <v>0.15948126168880017</v>
      </c>
      <c r="CO625" s="2">
        <f t="array" ref="CO625">PRODUCT(CH$2:CH625+1)-1</f>
        <v>9.2252307488232654E-2</v>
      </c>
      <c r="CQ625" s="9">
        <f t="shared" si="393"/>
        <v>45516</v>
      </c>
      <c r="CR625" s="72">
        <f t="shared" si="394"/>
        <v>0.24783885599858535</v>
      </c>
      <c r="CS625" s="72">
        <f t="shared" si="395"/>
        <v>0.15860019139504478</v>
      </c>
      <c r="CT625" s="72"/>
      <c r="CU625" s="72">
        <f t="shared" si="396"/>
        <v>6.7228954200567514E-2</v>
      </c>
      <c r="CV625" s="72"/>
      <c r="CW625" s="3">
        <f t="shared" si="397"/>
        <v>45516</v>
      </c>
      <c r="CX625" s="75">
        <f t="shared" si="402"/>
        <v>115.52999515297797</v>
      </c>
      <c r="CY625" s="75">
        <f t="shared" si="403"/>
        <v>108.74467053186288</v>
      </c>
      <c r="CZ625" s="75">
        <f t="shared" si="404"/>
        <v>106.23968474770169</v>
      </c>
      <c r="DA625" s="72">
        <f>(CZ625/MAX($CZ$2:CZ625))-1</f>
        <v>-1.9319783948929192E-2</v>
      </c>
      <c r="DC625" s="3">
        <f t="shared" si="398"/>
        <v>45516</v>
      </c>
      <c r="DD625" s="2">
        <f t="shared" si="399"/>
        <v>4.6808850764098481E-3</v>
      </c>
      <c r="DE625" s="2">
        <f t="shared" si="400"/>
        <v>3.5454397186486276E-3</v>
      </c>
      <c r="DF625" s="2" t="e">
        <f>NA()</f>
        <v>#N/A</v>
      </c>
      <c r="DG625" s="2">
        <f t="shared" si="401"/>
        <v>2.9326685306999508E-3</v>
      </c>
      <c r="DH625" s="69"/>
      <c r="DI625" s="3">
        <f t="shared" si="408"/>
        <v>45516</v>
      </c>
      <c r="DJ625" s="2">
        <f t="shared" si="409"/>
        <v>4.5354077636385465E-2</v>
      </c>
      <c r="DK625" s="2">
        <f t="shared" si="410"/>
        <v>5.807959041529679E-2</v>
      </c>
      <c r="DL625" s="2" t="e">
        <f>NA()</f>
        <v>#N/A</v>
      </c>
      <c r="DM625" s="2">
        <f t="shared" si="411"/>
        <v>2.2101727109786418E-2</v>
      </c>
      <c r="DO625" s="2">
        <f t="shared" si="405"/>
        <v>2.0293175095703192E-2</v>
      </c>
      <c r="DP625" s="72">
        <f t="shared" si="406"/>
        <v>2.9326685306999508E-3</v>
      </c>
      <c r="DQ625" s="72">
        <v>1.0999999999999999E-2</v>
      </c>
      <c r="DR625" s="72">
        <f t="shared" si="407"/>
        <v>1.5896651798234347E-3</v>
      </c>
      <c r="DS625" s="2" cm="1">
        <f t="array" ref="DS625">PRODUCT($DR$68:DR625+1)-1</f>
        <v>3.8851476526644557E-2</v>
      </c>
      <c r="DT625" s="2" cm="1">
        <f t="array" ref="DT625">PRODUCT($DP$68:DP625+1)-1</f>
        <v>5.2059848376387885E-2</v>
      </c>
      <c r="DU625" s="72">
        <f>DS625-MAX($DS$68:DS625)</f>
        <v>-1.2313460647593644E-2</v>
      </c>
    </row>
    <row r="626" spans="81:125" x14ac:dyDescent="0.3">
      <c r="CC626" s="3">
        <v>45517</v>
      </c>
      <c r="CD626" s="2">
        <v>8.1935806656960892E-3</v>
      </c>
      <c r="CE626" s="2">
        <v>8.5654582195933103E-3</v>
      </c>
      <c r="CF626" s="2" t="e">
        <f>NA()</f>
        <v>#N/A</v>
      </c>
      <c r="CG626" s="2">
        <v>9.9345963275884012E-3</v>
      </c>
      <c r="CH626" s="2">
        <v>9.9305920354080257E-3</v>
      </c>
      <c r="CJ626" s="9">
        <f t="shared" si="392"/>
        <v>45517</v>
      </c>
      <c r="CK626" s="2">
        <f t="array" ref="CK626">PRODUCT(CD$2:CD626+1)-1</f>
        <v>0.35107130853423385</v>
      </c>
      <c r="CL626" s="2">
        <f t="array" ref="CL626">PRODUCT(CE$2:CE626+1)-1</f>
        <v>0.2615666237013361</v>
      </c>
      <c r="CM626" s="2"/>
      <c r="CN626" s="2">
        <f t="array" ref="CN626">PRODUCT(CG$2:CG626+1)-1</f>
        <v>0.17100023997308123</v>
      </c>
      <c r="CO626" s="2">
        <f t="array" ref="CO626">PRODUCT(CH$2:CH626+1)-1</f>
        <v>0.10309901955363143</v>
      </c>
      <c r="CQ626" s="9">
        <f t="shared" si="393"/>
        <v>45517</v>
      </c>
      <c r="CR626" s="72">
        <f t="shared" si="394"/>
        <v>0.24797228898060242</v>
      </c>
      <c r="CS626" s="72">
        <f t="shared" si="395"/>
        <v>0.15846760414770467</v>
      </c>
      <c r="CT626" s="72"/>
      <c r="CU626" s="72">
        <f t="shared" si="396"/>
        <v>6.7901220419449793E-2</v>
      </c>
      <c r="CV626" s="72"/>
      <c r="CW626" s="3">
        <f t="shared" si="397"/>
        <v>45517</v>
      </c>
      <c r="CX626" s="75">
        <f t="shared" si="402"/>
        <v>116.67773901855105</v>
      </c>
      <c r="CY626" s="75">
        <f t="shared" si="403"/>
        <v>109.82456949093967</v>
      </c>
      <c r="CZ626" s="75">
        <f t="shared" si="404"/>
        <v>106.24010597936081</v>
      </c>
      <c r="DA626" s="72">
        <f>(CZ626/MAX($CZ$2:CZ626))-1</f>
        <v>-1.9315895632096791E-2</v>
      </c>
      <c r="DC626" s="3">
        <f t="shared" si="398"/>
        <v>45517</v>
      </c>
      <c r="DD626" s="2">
        <f t="shared" si="399"/>
        <v>-1.7370113697119365E-3</v>
      </c>
      <c r="DE626" s="2">
        <f t="shared" si="400"/>
        <v>-1.3651338158147154E-3</v>
      </c>
      <c r="DF626" s="2" t="e">
        <f>NA()</f>
        <v>#N/A</v>
      </c>
      <c r="DG626" s="2">
        <f t="shared" si="401"/>
        <v>4.0042921803755405E-6</v>
      </c>
      <c r="DH626" s="69"/>
      <c r="DI626" s="3">
        <f t="shared" si="408"/>
        <v>45517</v>
      </c>
      <c r="DJ626" s="2">
        <f t="shared" si="409"/>
        <v>4.1486038717133723E-2</v>
      </c>
      <c r="DK626" s="2">
        <f t="shared" si="410"/>
        <v>5.8096464421584969E-2</v>
      </c>
      <c r="DL626" s="2" t="e">
        <f>NA()</f>
        <v>#N/A</v>
      </c>
      <c r="DM626" s="2">
        <f t="shared" si="411"/>
        <v>2.0851367862712921E-2</v>
      </c>
      <c r="DO626" s="2">
        <f t="shared" si="405"/>
        <v>2.0281994235926255E-2</v>
      </c>
      <c r="DP626" s="72">
        <f t="shared" si="406"/>
        <v>4.0042921803755405E-6</v>
      </c>
      <c r="DQ626" s="72">
        <v>1.0999999999999999E-2</v>
      </c>
      <c r="DR626" s="72">
        <f t="shared" si="407"/>
        <v>2.1717397940143611E-6</v>
      </c>
      <c r="DS626" s="2" cm="1">
        <f t="array" ref="DS626">PRODUCT($DR$68:DR626+1)-1</f>
        <v>3.8853732641736194E-2</v>
      </c>
      <c r="DT626" s="2" cm="1">
        <f t="array" ref="DT626">PRODUCT($DP$68:DP626+1)-1</f>
        <v>5.2064061131411821E-2</v>
      </c>
      <c r="DU626" s="72">
        <f>DS626-MAX($DS$68:DS626)</f>
        <v>-1.2311204532502007E-2</v>
      </c>
    </row>
    <row r="627" spans="81:125" x14ac:dyDescent="0.3">
      <c r="CC627" s="3">
        <v>45518</v>
      </c>
      <c r="CD627" s="2">
        <v>5.0478792596000402E-3</v>
      </c>
      <c r="CE627" s="2">
        <v>2.0760343451684499E-3</v>
      </c>
      <c r="CF627" s="2" t="e">
        <f>NA()</f>
        <v>#N/A</v>
      </c>
      <c r="CG627" s="2">
        <v>4.2128202811737786E-3</v>
      </c>
      <c r="CH627" s="2">
        <v>3.8402160259851659E-3</v>
      </c>
      <c r="CJ627" s="9">
        <f t="shared" si="392"/>
        <v>45518</v>
      </c>
      <c r="CK627" s="2">
        <f t="array" ref="CK627">PRODUCT(CD$2:CD627+1)-1</f>
        <v>0.35789135337082456</v>
      </c>
      <c r="CL627" s="2">
        <f t="array" ref="CL627">PRODUCT(CE$2:CE627+1)-1</f>
        <v>0.26418567934085835</v>
      </c>
      <c r="CM627" s="2"/>
      <c r="CN627" s="2">
        <f t="array" ref="CN627">PRODUCT(CG$2:CG627+1)-1</f>
        <v>0.17593345353329926</v>
      </c>
      <c r="CO627" s="2">
        <f t="array" ref="CO627">PRODUCT(CH$2:CH627+1)-1</f>
        <v>0.10733515808676986</v>
      </c>
      <c r="CQ627" s="9">
        <f t="shared" si="393"/>
        <v>45518</v>
      </c>
      <c r="CR627" s="72">
        <f t="shared" si="394"/>
        <v>0.25055619528405471</v>
      </c>
      <c r="CS627" s="72">
        <f t="shared" si="395"/>
        <v>0.15685052125408849</v>
      </c>
      <c r="CT627" s="72"/>
      <c r="CU627" s="72">
        <f t="shared" si="396"/>
        <v>6.85982954465294E-2</v>
      </c>
      <c r="CV627" s="72"/>
      <c r="CW627" s="3">
        <f t="shared" si="397"/>
        <v>45518</v>
      </c>
      <c r="CX627" s="75">
        <f t="shared" si="402"/>
        <v>117.1692813638499</v>
      </c>
      <c r="CY627" s="75">
        <f t="shared" si="403"/>
        <v>110.2463195627457</v>
      </c>
      <c r="CZ627" s="75">
        <f t="shared" si="404"/>
        <v>106.27954005953374</v>
      </c>
      <c r="DA627" s="72">
        <f>(CZ627/MAX($CZ$2:CZ627))-1</f>
        <v>-1.8951886435762955E-2</v>
      </c>
      <c r="DC627" s="3">
        <f t="shared" si="398"/>
        <v>45518</v>
      </c>
      <c r="DD627" s="2">
        <f t="shared" si="399"/>
        <v>1.2076632336148743E-3</v>
      </c>
      <c r="DE627" s="2">
        <f t="shared" si="400"/>
        <v>-1.764181680816716E-3</v>
      </c>
      <c r="DF627" s="2" t="e">
        <f>NA()</f>
        <v>#N/A</v>
      </c>
      <c r="DG627" s="2">
        <f t="shared" si="401"/>
        <v>3.7260425518861277E-4</v>
      </c>
      <c r="DH627" s="69"/>
      <c r="DI627" s="3">
        <f t="shared" si="408"/>
        <v>45518</v>
      </c>
      <c r="DJ627" s="2">
        <f t="shared" si="409"/>
        <v>4.2009566877449882E-2</v>
      </c>
      <c r="DK627" s="2">
        <f t="shared" si="410"/>
        <v>5.8157308393118022E-2</v>
      </c>
      <c r="DL627" s="2" t="e">
        <f>NA()</f>
        <v>#N/A</v>
      </c>
      <c r="DM627" s="2">
        <f t="shared" si="411"/>
        <v>2.1055976188642342E-2</v>
      </c>
      <c r="DO627" s="2">
        <f t="shared" si="405"/>
        <v>2.0282769109563687E-2</v>
      </c>
      <c r="DP627" s="72">
        <f t="shared" si="406"/>
        <v>3.7260425518861277E-4</v>
      </c>
      <c r="DQ627" s="72">
        <v>1.0999999999999999E-2</v>
      </c>
      <c r="DR627" s="72">
        <f t="shared" si="407"/>
        <v>2.020753076137989E-4</v>
      </c>
      <c r="DS627" s="2" cm="1">
        <f t="array" ref="DS627">PRODUCT($DR$68:DR627+1)-1</f>
        <v>3.9063659329325429E-2</v>
      </c>
      <c r="DT627" s="2" cm="1">
        <f t="array" ref="DT627">PRODUCT($DP$68:DP627+1)-1</f>
        <v>5.2456064677320446E-2</v>
      </c>
      <c r="DU627" s="72">
        <f>DS627-MAX($DS$68:DS627)</f>
        <v>-1.2101277844912772E-2</v>
      </c>
    </row>
    <row r="628" spans="81:125" x14ac:dyDescent="0.3">
      <c r="CC628" s="3">
        <v>45519</v>
      </c>
      <c r="CD628" s="2">
        <v>8.5600010305586505E-3</v>
      </c>
      <c r="CE628" s="2">
        <v>1.14468199456359E-2</v>
      </c>
      <c r="CF628" s="2" t="e">
        <f>NA()</f>
        <v>#N/A</v>
      </c>
      <c r="CG628" s="2">
        <v>1.0115532631548964E-2</v>
      </c>
      <c r="CH628" s="2">
        <v>9.6795709238035599E-3</v>
      </c>
      <c r="CJ628" s="9">
        <f t="shared" si="392"/>
        <v>45519</v>
      </c>
      <c r="CK628" s="2">
        <f t="array" ref="CK628">PRODUCT(CD$2:CD628+1)-1</f>
        <v>0.36951490475506543</v>
      </c>
      <c r="CL628" s="2">
        <f t="array" ref="CL628">PRODUCT(CE$2:CE628+1)-1</f>
        <v>0.27865658519012459</v>
      </c>
      <c r="CM628" s="2"/>
      <c r="CN628" s="2">
        <f t="array" ref="CN628">PRODUCT(CG$2:CG628+1)-1</f>
        <v>0.1878286467550454</v>
      </c>
      <c r="CO628" s="2">
        <f t="array" ref="CO628">PRODUCT(CH$2:CH628+1)-1</f>
        <v>0.11805368728589194</v>
      </c>
      <c r="CQ628" s="9">
        <f t="shared" si="393"/>
        <v>45519</v>
      </c>
      <c r="CR628" s="72">
        <f t="shared" si="394"/>
        <v>0.25146121746917349</v>
      </c>
      <c r="CS628" s="72">
        <f t="shared" si="395"/>
        <v>0.16060289790423266</v>
      </c>
      <c r="CT628" s="72"/>
      <c r="CU628" s="72">
        <f t="shared" si="396"/>
        <v>6.9774959469153464E-2</v>
      </c>
      <c r="CV628" s="72"/>
      <c r="CW628" s="3">
        <f t="shared" si="397"/>
        <v>45519</v>
      </c>
      <c r="CX628" s="75">
        <f t="shared" si="402"/>
        <v>118.35451105290107</v>
      </c>
      <c r="CY628" s="75">
        <f t="shared" si="403"/>
        <v>111.31345663204161</v>
      </c>
      <c r="CZ628" s="75">
        <f t="shared" si="404"/>
        <v>106.32542967750469</v>
      </c>
      <c r="DA628" s="72">
        <f>(CZ628/MAX($CZ$2:CZ628))-1</f>
        <v>-1.8528287282836953E-2</v>
      </c>
      <c r="DC628" s="3">
        <f t="shared" si="398"/>
        <v>45519</v>
      </c>
      <c r="DD628" s="2">
        <f t="shared" si="399"/>
        <v>-1.1195698932449094E-3</v>
      </c>
      <c r="DE628" s="2">
        <f t="shared" si="400"/>
        <v>1.76724902183234E-3</v>
      </c>
      <c r="DF628" s="2" t="e">
        <f>NA()</f>
        <v>#N/A</v>
      </c>
      <c r="DG628" s="2">
        <f t="shared" si="401"/>
        <v>4.3596170774540428E-4</v>
      </c>
      <c r="DH628" s="69"/>
      <c r="DI628" s="3">
        <f t="shared" si="408"/>
        <v>45519</v>
      </c>
      <c r="DJ628" s="2">
        <f t="shared" si="409"/>
        <v>4.1986452364837383E-2</v>
      </c>
      <c r="DK628" s="2">
        <f t="shared" si="410"/>
        <v>5.790636025556832E-2</v>
      </c>
      <c r="DL628" s="2" t="e">
        <f>NA()</f>
        <v>#N/A</v>
      </c>
      <c r="DM628" s="2">
        <f t="shared" si="411"/>
        <v>2.0848498595920716E-2</v>
      </c>
      <c r="DO628" s="2">
        <f t="shared" si="405"/>
        <v>2.029523636247375E-2</v>
      </c>
      <c r="DP628" s="72">
        <f t="shared" si="406"/>
        <v>4.3596170774540428E-4</v>
      </c>
      <c r="DQ628" s="72">
        <v>1.0999999999999999E-2</v>
      </c>
      <c r="DR628" s="72">
        <f t="shared" si="407"/>
        <v>2.3629085661039929E-4</v>
      </c>
      <c r="DS628" s="2" cm="1">
        <f t="array" ref="DS628">PRODUCT($DR$68:DR628+1)-1</f>
        <v>3.9309180571461155E-2</v>
      </c>
      <c r="DT628" s="2" cm="1">
        <f t="array" ref="DT628">PRODUCT($DP$68:DP628+1)-1</f>
        <v>5.2914895220604219E-2</v>
      </c>
      <c r="DU628" s="72">
        <f>DS628-MAX($DS$68:DS628)</f>
        <v>-1.1855756602777046E-2</v>
      </c>
    </row>
    <row r="629" spans="81:125" x14ac:dyDescent="0.3">
      <c r="CC629" s="3">
        <v>45520</v>
      </c>
      <c r="CD629" s="2">
        <v>1.0602244662127201E-2</v>
      </c>
      <c r="CE629" s="2">
        <v>4.5554368807967397E-3</v>
      </c>
      <c r="CF629" s="2" t="e">
        <f>NA()</f>
        <v>#N/A</v>
      </c>
      <c r="CG629" s="2">
        <v>6.8926240575710625E-3</v>
      </c>
      <c r="CH629" s="2">
        <v>5.8961942250053134E-3</v>
      </c>
      <c r="CJ629" s="9">
        <f t="shared" si="392"/>
        <v>45520</v>
      </c>
      <c r="CK629" s="2">
        <f t="array" ref="CK629">PRODUCT(CD$2:CD629+1)-1</f>
        <v>0.38403483684370854</v>
      </c>
      <c r="CL629" s="2">
        <f t="array" ref="CL629">PRODUCT(CE$2:CE629+1)-1</f>
        <v>0.28448142455617331</v>
      </c>
      <c r="CM629" s="2"/>
      <c r="CN629" s="2">
        <f t="array" ref="CN629">PRODUCT(CG$2:CG629+1)-1</f>
        <v>0.19601590306194128</v>
      </c>
      <c r="CO629" s="2">
        <f t="array" ref="CO629">PRODUCT(CH$2:CH629+1)-1</f>
        <v>0.12464594898011283</v>
      </c>
      <c r="CQ629" s="9">
        <f t="shared" si="393"/>
        <v>45520</v>
      </c>
      <c r="CR629" s="72">
        <f t="shared" si="394"/>
        <v>0.25938888786359571</v>
      </c>
      <c r="CS629" s="72">
        <f t="shared" si="395"/>
        <v>0.15983547557606048</v>
      </c>
      <c r="CT629" s="72"/>
      <c r="CU629" s="72">
        <f t="shared" si="396"/>
        <v>7.1369954081828446E-2</v>
      </c>
      <c r="CV629" s="72"/>
      <c r="CW629" s="3">
        <f t="shared" si="397"/>
        <v>45520</v>
      </c>
      <c r="CX629" s="75">
        <f t="shared" si="402"/>
        <v>119.17028420310636</v>
      </c>
      <c r="CY629" s="75">
        <f t="shared" si="403"/>
        <v>111.96978239220083</v>
      </c>
      <c r="CZ629" s="75">
        <f t="shared" si="404"/>
        <v>106.43075449203255</v>
      </c>
      <c r="DA629" s="72">
        <f>(CZ629/MAX($CZ$2:CZ629))-1</f>
        <v>-1.7556052076077688E-2</v>
      </c>
      <c r="DC629" s="3">
        <f t="shared" si="398"/>
        <v>45520</v>
      </c>
      <c r="DD629" s="2">
        <f t="shared" si="399"/>
        <v>4.7060504371218871E-3</v>
      </c>
      <c r="DE629" s="2">
        <f t="shared" si="400"/>
        <v>-1.3407573442085737E-3</v>
      </c>
      <c r="DF629" s="2" t="e">
        <f>NA()</f>
        <v>#N/A</v>
      </c>
      <c r="DG629" s="2">
        <f t="shared" si="401"/>
        <v>9.9642983256574905E-4</v>
      </c>
      <c r="DH629" s="69"/>
      <c r="DI629" s="3">
        <f t="shared" si="408"/>
        <v>45520</v>
      </c>
      <c r="DJ629" s="2">
        <f t="shared" si="409"/>
        <v>4.4687858165910727E-2</v>
      </c>
      <c r="DK629" s="2">
        <f t="shared" si="410"/>
        <v>5.0427555197341614E-2</v>
      </c>
      <c r="DL629" s="2" t="e">
        <f>NA()</f>
        <v>#N/A</v>
      </c>
      <c r="DM629" s="2">
        <f t="shared" si="411"/>
        <v>2.0429542816946145E-2</v>
      </c>
      <c r="DO629" s="2">
        <f t="shared" si="405"/>
        <v>2.0396989293124605E-2</v>
      </c>
      <c r="DP629" s="72">
        <f t="shared" si="406"/>
        <v>9.9642983256574905E-4</v>
      </c>
      <c r="DQ629" s="72">
        <v>1.0999999999999999E-2</v>
      </c>
      <c r="DR629" s="72">
        <f t="shared" si="407"/>
        <v>5.3736990301396438E-4</v>
      </c>
      <c r="DS629" s="2" cm="1">
        <f t="array" ref="DS629">PRODUCT($DR$68:DR629+1)-1</f>
        <v>3.9867674045026336E-2</v>
      </c>
      <c r="DT629" s="2" cm="1">
        <f t="array" ref="DT629">PRODUCT($DP$68:DP629+1)-1</f>
        <v>5.3964051033354776E-2</v>
      </c>
      <c r="DU629" s="72">
        <f>DS629-MAX($DS$68:DS629)</f>
        <v>-1.1297263129211865E-2</v>
      </c>
    </row>
    <row r="630" spans="81:125" x14ac:dyDescent="0.3">
      <c r="CC630" s="3">
        <v>45523</v>
      </c>
      <c r="CD630" s="2">
        <v>5.1919217557494504E-3</v>
      </c>
      <c r="CE630" s="2">
        <v>6.3447516886576709E-3</v>
      </c>
      <c r="CF630" s="2" t="e">
        <f>NA()</f>
        <v>#N/A</v>
      </c>
      <c r="CG630" s="2">
        <v>5.7140220283586236E-3</v>
      </c>
      <c r="CH630" s="2">
        <v>5.8670603368267127E-3</v>
      </c>
      <c r="CJ630" s="9">
        <f t="shared" si="392"/>
        <v>45523</v>
      </c>
      <c r="CK630" s="2">
        <f t="array" ref="CK630">PRODUCT(CD$2:CD630+1)-1</f>
        <v>0.39122063742383251</v>
      </c>
      <c r="CL630" s="2">
        <f t="array" ref="CL630">PRODUCT(CE$2:CE630+1)-1</f>
        <v>0.29263114024367542</v>
      </c>
      <c r="CM630" s="2"/>
      <c r="CN630" s="2">
        <f t="array" ref="CN630">PRODUCT(CG$2:CG630+1)-1</f>
        <v>0.2028499642783046</v>
      </c>
      <c r="CO630" s="2">
        <f t="array" ref="CO630">PRODUCT(CH$2:CH630+1)-1</f>
        <v>0.1312443146203468</v>
      </c>
      <c r="CQ630" s="9">
        <f t="shared" si="393"/>
        <v>45523</v>
      </c>
      <c r="CR630" s="72">
        <f t="shared" si="394"/>
        <v>0.2599763228034857</v>
      </c>
      <c r="CS630" s="72">
        <f t="shared" si="395"/>
        <v>0.16138682562332862</v>
      </c>
      <c r="CT630" s="72"/>
      <c r="CU630" s="72">
        <f t="shared" si="396"/>
        <v>7.1605649657957793E-2</v>
      </c>
      <c r="CV630" s="72"/>
      <c r="CW630" s="3">
        <f t="shared" si="397"/>
        <v>45523</v>
      </c>
      <c r="CX630" s="75">
        <f t="shared" si="402"/>
        <v>119.85122583216868</v>
      </c>
      <c r="CY630" s="75">
        <f t="shared" si="403"/>
        <v>112.62671586139723</v>
      </c>
      <c r="CZ630" s="75">
        <f t="shared" si="404"/>
        <v>106.41456151457191</v>
      </c>
      <c r="DA630" s="72">
        <f>(CZ630/MAX($CZ$2:CZ630))-1</f>
        <v>-1.7705526659631987E-2</v>
      </c>
      <c r="DC630" s="3">
        <f t="shared" si="398"/>
        <v>45523</v>
      </c>
      <c r="DD630" s="2">
        <f t="shared" si="399"/>
        <v>-6.751385810772623E-4</v>
      </c>
      <c r="DE630" s="2">
        <f t="shared" si="400"/>
        <v>4.7769135183095817E-4</v>
      </c>
      <c r="DF630" s="2" t="e">
        <f>NA()</f>
        <v>#N/A</v>
      </c>
      <c r="DG630" s="2">
        <f t="shared" si="401"/>
        <v>-1.5303830846808905E-4</v>
      </c>
      <c r="DH630" s="69"/>
      <c r="DI630" s="3">
        <f t="shared" si="408"/>
        <v>45523</v>
      </c>
      <c r="DJ630" s="2">
        <f t="shared" si="409"/>
        <v>4.4636277050045456E-2</v>
      </c>
      <c r="DK630" s="2">
        <f t="shared" si="410"/>
        <v>4.9095541839910474E-2</v>
      </c>
      <c r="DL630" s="2" t="e">
        <f>NA()</f>
        <v>#N/A</v>
      </c>
      <c r="DM630" s="2">
        <f t="shared" si="411"/>
        <v>2.0396629988532863E-2</v>
      </c>
      <c r="DO630" s="2">
        <f t="shared" si="405"/>
        <v>2.0293068507695959E-2</v>
      </c>
      <c r="DP630" s="72">
        <f t="shared" si="406"/>
        <v>-1.5303830846808905E-4</v>
      </c>
      <c r="DQ630" s="72">
        <v>1.0999999999999999E-2</v>
      </c>
      <c r="DR630" s="72">
        <f t="shared" si="407"/>
        <v>-8.2955487609503577E-5</v>
      </c>
      <c r="DS630" s="2" cm="1">
        <f t="array" ref="DS630">PRODUCT($DR$68:DR630+1)-1</f>
        <v>3.9781411315076509E-2</v>
      </c>
      <c r="DT630" s="2" cm="1">
        <f t="array" ref="DT630">PRODUCT($DP$68:DP630+1)-1</f>
        <v>5.3802754157798338E-2</v>
      </c>
      <c r="DU630" s="72">
        <f>DS630-MAX($DS$68:DS630)</f>
        <v>-1.1383525859161692E-2</v>
      </c>
    </row>
    <row r="631" spans="81:125" x14ac:dyDescent="0.3">
      <c r="CC631" s="3">
        <v>45524</v>
      </c>
      <c r="CD631" s="2">
        <v>-2.2018317955744297E-3</v>
      </c>
      <c r="CE631" s="2">
        <v>-2.04177649795467E-3</v>
      </c>
      <c r="CF631" s="2" t="e">
        <f>NA()</f>
        <v>#N/A</v>
      </c>
      <c r="CG631" s="2">
        <v>-1.6252857130832105E-3</v>
      </c>
      <c r="CH631" s="2">
        <v>-1.2302379539199659E-3</v>
      </c>
      <c r="CJ631" s="9">
        <f t="shared" si="392"/>
        <v>45524</v>
      </c>
      <c r="CK631" s="2">
        <f t="array" ref="CK631">PRODUCT(CD$2:CD631+1)-1</f>
        <v>0.38815740358969331</v>
      </c>
      <c r="CL631" s="2">
        <f t="array" ref="CL631">PRODUCT(CE$2:CE631+1)-1</f>
        <v>0.28999187636100143</v>
      </c>
      <c r="CM631" s="2"/>
      <c r="CN631" s="2">
        <f t="array" ref="CN631">PRODUCT(CG$2:CG631+1)-1</f>
        <v>0.20089498941638051</v>
      </c>
      <c r="CO631" s="2">
        <f t="array" ref="CO631">PRODUCT(CH$2:CH631+1)-1</f>
        <v>0.12985261492934463</v>
      </c>
      <c r="CQ631" s="9">
        <f t="shared" si="393"/>
        <v>45524</v>
      </c>
      <c r="CR631" s="72">
        <f t="shared" si="394"/>
        <v>0.25830478866034867</v>
      </c>
      <c r="CS631" s="72">
        <f t="shared" si="395"/>
        <v>0.1601392614316568</v>
      </c>
      <c r="CT631" s="72"/>
      <c r="CU631" s="72">
        <f t="shared" si="396"/>
        <v>7.1042374487035875E-2</v>
      </c>
      <c r="CV631" s="72"/>
      <c r="CW631" s="3">
        <f t="shared" si="397"/>
        <v>45524</v>
      </c>
      <c r="CX631" s="75">
        <f t="shared" si="402"/>
        <v>119.65643334712816</v>
      </c>
      <c r="CY631" s="75">
        <f t="shared" si="403"/>
        <v>112.48815820091917</v>
      </c>
      <c r="CZ631" s="75">
        <f t="shared" si="404"/>
        <v>106.37247089903053</v>
      </c>
      <c r="DA631" s="72">
        <f>(CZ631/MAX($CZ$2:CZ631))-1</f>
        <v>-1.8094057876011926E-2</v>
      </c>
      <c r="DC631" s="3">
        <f t="shared" si="398"/>
        <v>45524</v>
      </c>
      <c r="DD631" s="2">
        <f t="shared" si="399"/>
        <v>-9.7159384165446377E-4</v>
      </c>
      <c r="DE631" s="2">
        <f t="shared" si="400"/>
        <v>-8.1153854403470411E-4</v>
      </c>
      <c r="DF631" s="2" t="e">
        <f>NA()</f>
        <v>#N/A</v>
      </c>
      <c r="DG631" s="2">
        <f t="shared" si="401"/>
        <v>-3.9504775916324457E-4</v>
      </c>
      <c r="DH631" s="69"/>
      <c r="DI631" s="3">
        <f t="shared" si="408"/>
        <v>45524</v>
      </c>
      <c r="DJ631" s="2">
        <f t="shared" si="409"/>
        <v>4.4232775736140588E-2</v>
      </c>
      <c r="DK631" s="2">
        <f t="shared" si="410"/>
        <v>4.9054421117448892E-2</v>
      </c>
      <c r="DL631" s="2" t="e">
        <f>NA()</f>
        <v>#N/A</v>
      </c>
      <c r="DM631" s="2">
        <f t="shared" si="411"/>
        <v>2.0302919181510275E-2</v>
      </c>
      <c r="DO631" s="2">
        <f t="shared" si="405"/>
        <v>2.0273185879532751E-2</v>
      </c>
      <c r="DP631" s="72">
        <f t="shared" si="406"/>
        <v>-3.9504775916324457E-4</v>
      </c>
      <c r="DQ631" s="72">
        <v>1.0999999999999999E-2</v>
      </c>
      <c r="DR631" s="72">
        <f t="shared" si="407"/>
        <v>-2.14348419464886E-4</v>
      </c>
      <c r="DS631" s="2" cm="1">
        <f t="array" ref="DS631">PRODUCT($DR$68:DR631+1)-1</f>
        <v>3.9558535812972195E-2</v>
      </c>
      <c r="DT631" s="2" cm="1">
        <f t="array" ref="DT631">PRODUCT($DP$68:DP631+1)-1</f>
        <v>5.3386451741168184E-2</v>
      </c>
      <c r="DU631" s="72">
        <f>DS631-MAX($DS$68:DS631)</f>
        <v>-1.1606401361266006E-2</v>
      </c>
    </row>
    <row r="632" spans="81:125" x14ac:dyDescent="0.3">
      <c r="CC632" s="3">
        <v>45525</v>
      </c>
      <c r="CD632" s="2">
        <v>1.0913441390483199E-3</v>
      </c>
      <c r="CE632" s="2">
        <v>2.0576432629273401E-3</v>
      </c>
      <c r="CF632" s="2" t="e">
        <f>NA()</f>
        <v>#N/A</v>
      </c>
      <c r="CG632" s="2">
        <v>3.1737950371537845E-3</v>
      </c>
      <c r="CH632" s="2">
        <v>4.2138928806820797E-3</v>
      </c>
      <c r="CJ632" s="9">
        <f t="shared" si="392"/>
        <v>45525</v>
      </c>
      <c r="CK632" s="2">
        <f t="array" ref="CK632">PRODUCT(CD$2:CD632+1)-1</f>
        <v>0.38967236103617742</v>
      </c>
      <c r="CL632" s="2">
        <f t="array" ref="CL632">PRODUCT(CE$2:CE632+1)-1</f>
        <v>0.29264621945462665</v>
      </c>
      <c r="CM632" s="2"/>
      <c r="CN632" s="2">
        <f t="array" ref="CN632">PRODUCT(CG$2:CG632+1)-1</f>
        <v>0.20470638397393293</v>
      </c>
      <c r="CO632" s="2">
        <f t="array" ref="CO632">PRODUCT(CH$2:CH632+1)-1</f>
        <v>0.13461369281961533</v>
      </c>
      <c r="CQ632" s="9">
        <f t="shared" si="393"/>
        <v>45525</v>
      </c>
      <c r="CR632" s="72">
        <f t="shared" si="394"/>
        <v>0.25505866821656209</v>
      </c>
      <c r="CS632" s="72">
        <f t="shared" si="395"/>
        <v>0.15803252663501133</v>
      </c>
      <c r="CT632" s="72"/>
      <c r="CU632" s="72">
        <f t="shared" si="396"/>
        <v>7.0092691154317599E-2</v>
      </c>
      <c r="CV632" s="72"/>
      <c r="CW632" s="3">
        <f t="shared" si="397"/>
        <v>45525</v>
      </c>
      <c r="CX632" s="75">
        <f t="shared" si="402"/>
        <v>120.0361983414488</v>
      </c>
      <c r="CY632" s="75">
        <f t="shared" si="403"/>
        <v>112.96217124992306</v>
      </c>
      <c r="CZ632" s="75">
        <f t="shared" si="404"/>
        <v>106.2622973808416</v>
      </c>
      <c r="DA632" s="72">
        <f>(CZ632/MAX($CZ$2:CZ632))-1</f>
        <v>-1.9111050630435278E-2</v>
      </c>
      <c r="DC632" s="3">
        <f t="shared" si="398"/>
        <v>45525</v>
      </c>
      <c r="DD632" s="2">
        <f t="shared" si="399"/>
        <v>-3.1225487416337598E-3</v>
      </c>
      <c r="DE632" s="2">
        <f t="shared" si="400"/>
        <v>-2.1562496177547396E-3</v>
      </c>
      <c r="DF632" s="2" t="e">
        <f>NA()</f>
        <v>#N/A</v>
      </c>
      <c r="DG632" s="2">
        <f t="shared" si="401"/>
        <v>-1.0400978435282952E-3</v>
      </c>
      <c r="DH632" s="69"/>
      <c r="DI632" s="3">
        <f t="shared" si="408"/>
        <v>45525</v>
      </c>
      <c r="DJ632" s="2">
        <f t="shared" si="409"/>
        <v>4.4072163513961767E-2</v>
      </c>
      <c r="DK632" s="2">
        <f t="shared" si="410"/>
        <v>4.8576106375345582E-2</v>
      </c>
      <c r="DL632" s="2" t="e">
        <f>NA()</f>
        <v>#N/A</v>
      </c>
      <c r="DM632" s="2">
        <f t="shared" si="411"/>
        <v>2.0367564372342935E-2</v>
      </c>
      <c r="DO632" s="2">
        <f t="shared" si="405"/>
        <v>2.0272329435615161E-2</v>
      </c>
      <c r="DP632" s="72">
        <f t="shared" si="406"/>
        <v>-1.0400978435282952E-3</v>
      </c>
      <c r="DQ632" s="72">
        <v>1.0999999999999999E-2</v>
      </c>
      <c r="DR632" s="72">
        <f t="shared" si="407"/>
        <v>-5.6436909804312625E-4</v>
      </c>
      <c r="DS632" s="2" cm="1">
        <f t="array" ref="DS632">PRODUCT($DR$68:DR632+1)-1</f>
        <v>3.897184109975238E-2</v>
      </c>
      <c r="DT632" s="2" cm="1">
        <f t="array" ref="DT632">PRODUCT($DP$68:DP632+1)-1</f>
        <v>5.2290826764310294E-2</v>
      </c>
      <c r="DU632" s="72">
        <f>DS632-MAX($DS$68:DS632)</f>
        <v>-1.2193096074485821E-2</v>
      </c>
    </row>
    <row r="633" spans="81:125" x14ac:dyDescent="0.3">
      <c r="CC633" s="3">
        <v>45526</v>
      </c>
      <c r="CD633" s="2">
        <v>8.3548573223857193E-4</v>
      </c>
      <c r="CE633" s="2">
        <v>-3.3359001433735901E-3</v>
      </c>
      <c r="CF633" s="2" t="e">
        <f>NA()</f>
        <v>#N/A</v>
      </c>
      <c r="CG633" s="2">
        <v>-1.5196526356769566E-3</v>
      </c>
      <c r="CH633" s="2">
        <v>-1.4471546464960294E-3</v>
      </c>
      <c r="CJ633" s="9">
        <f t="shared" si="392"/>
        <v>45526</v>
      </c>
      <c r="CK633" s="2">
        <f t="array" ref="CK633">PRODUCT(CD$2:CD633+1)-1</f>
        <v>0.39083341246630954</v>
      </c>
      <c r="CL633" s="2">
        <f t="array" ref="CL633">PRODUCT(CE$2:CE633+1)-1</f>
        <v>0.28833408074581657</v>
      </c>
      <c r="CM633" s="2"/>
      <c r="CN633" s="2">
        <f t="array" ref="CN633">PRODUCT(CG$2:CG633+1)-1</f>
        <v>0.20287564874231001</v>
      </c>
      <c r="CO633" s="2">
        <f t="array" ref="CO633">PRODUCT(CH$2:CH633+1)-1</f>
        <v>0.1329717313420733</v>
      </c>
      <c r="CQ633" s="9">
        <f t="shared" si="393"/>
        <v>45526</v>
      </c>
      <c r="CR633" s="72">
        <f t="shared" si="394"/>
        <v>0.25786168112423624</v>
      </c>
      <c r="CS633" s="72">
        <f t="shared" si="395"/>
        <v>0.15536234940374327</v>
      </c>
      <c r="CT633" s="72"/>
      <c r="CU633" s="72">
        <f t="shared" si="396"/>
        <v>6.9903917400236715E-2</v>
      </c>
      <c r="CV633" s="72"/>
      <c r="CW633" s="3">
        <f t="shared" si="397"/>
        <v>45526</v>
      </c>
      <c r="CX633" s="75">
        <f t="shared" si="402"/>
        <v>119.85378501626256</v>
      </c>
      <c r="CY633" s="75">
        <f t="shared" si="403"/>
        <v>112.79869751892045</v>
      </c>
      <c r="CZ633" s="75">
        <f t="shared" si="404"/>
        <v>106.25458241320449</v>
      </c>
      <c r="DA633" s="72">
        <f>(CZ633/MAX($CZ$2:CZ633))-1</f>
        <v>-1.9182266166768547E-2</v>
      </c>
      <c r="DC633" s="3">
        <f t="shared" si="398"/>
        <v>45526</v>
      </c>
      <c r="DD633" s="2">
        <f t="shared" si="399"/>
        <v>2.2826403787346012E-3</v>
      </c>
      <c r="DE633" s="2">
        <f t="shared" si="400"/>
        <v>-1.8887454968775606E-3</v>
      </c>
      <c r="DF633" s="2" t="e">
        <f>NA()</f>
        <v>#N/A</v>
      </c>
      <c r="DG633" s="2">
        <f t="shared" si="401"/>
        <v>-7.2497989180927199E-5</v>
      </c>
      <c r="DH633" s="69"/>
      <c r="DI633" s="3">
        <f t="shared" si="408"/>
        <v>45526</v>
      </c>
      <c r="DJ633" s="2">
        <f t="shared" si="409"/>
        <v>4.4973356468733142E-2</v>
      </c>
      <c r="DK633" s="2">
        <f t="shared" si="410"/>
        <v>4.840506035113501E-2</v>
      </c>
      <c r="DL633" s="2" t="e">
        <f>NA()</f>
        <v>#N/A</v>
      </c>
      <c r="DM633" s="2">
        <f t="shared" si="411"/>
        <v>2.0237528883544104E-2</v>
      </c>
      <c r="DO633" s="2">
        <f t="shared" si="405"/>
        <v>2.0116643978394737E-2</v>
      </c>
      <c r="DP633" s="72">
        <f t="shared" si="406"/>
        <v>-7.2497989180927199E-5</v>
      </c>
      <c r="DQ633" s="72">
        <v>1.0999999999999999E-2</v>
      </c>
      <c r="DR633" s="72">
        <f t="shared" si="407"/>
        <v>-3.9642689995741334E-5</v>
      </c>
      <c r="DS633" s="2" cm="1">
        <f t="array" ref="DS633">PRODUCT($DR$68:DR633+1)-1</f>
        <v>3.8930653461141329E-2</v>
      </c>
      <c r="DT633" s="2" cm="1">
        <f t="array" ref="DT633">PRODUCT($DP$68:DP633+1)-1</f>
        <v>5.2214537795336247E-2</v>
      </c>
      <c r="DU633" s="72">
        <f>DS633-MAX($DS$68:DS633)</f>
        <v>-1.2234283713096872E-2</v>
      </c>
    </row>
    <row r="634" spans="81:125" x14ac:dyDescent="0.3">
      <c r="CC634" s="3">
        <v>45527</v>
      </c>
      <c r="CD634" s="2">
        <v>9.6378854505365704E-3</v>
      </c>
      <c r="CE634" s="2">
        <v>6.6278686841849703E-3</v>
      </c>
      <c r="CF634" s="2" t="e">
        <f>NA()</f>
        <v>#N/A</v>
      </c>
      <c r="CG634" s="2">
        <v>8.8583752535673077E-3</v>
      </c>
      <c r="CH634" s="2">
        <v>8.9164013296483269E-3</v>
      </c>
      <c r="CJ634" s="9">
        <f t="shared" si="392"/>
        <v>45527</v>
      </c>
      <c r="CK634" s="2">
        <f t="array" ref="CK634">PRODUCT(CD$2:CD634+1)-1</f>
        <v>0.4042381055764388</v>
      </c>
      <c r="CL634" s="2">
        <f t="array" ref="CL634">PRODUCT(CE$2:CE634+1)-1</f>
        <v>0.29687298985436006</v>
      </c>
      <c r="CM634" s="2"/>
      <c r="CN634" s="2">
        <f t="array" ref="CN634">PRODUCT(CG$2:CG634+1)-1</f>
        <v>0.21353117262224774</v>
      </c>
      <c r="CO634" s="2">
        <f t="array" ref="CO634">PRODUCT(CH$2:CH634+1)-1</f>
        <v>0.14307376199386579</v>
      </c>
      <c r="CQ634" s="9">
        <f t="shared" si="393"/>
        <v>45527</v>
      </c>
      <c r="CR634" s="72">
        <f t="shared" si="394"/>
        <v>0.26116434358257301</v>
      </c>
      <c r="CS634" s="72">
        <f t="shared" si="395"/>
        <v>0.15379922786049427</v>
      </c>
      <c r="CT634" s="72"/>
      <c r="CU634" s="72">
        <f t="shared" si="396"/>
        <v>7.0457410628381956E-2</v>
      </c>
      <c r="CV634" s="72"/>
      <c r="CW634" s="3">
        <f t="shared" si="397"/>
        <v>45527</v>
      </c>
      <c r="CX634" s="75">
        <f t="shared" si="402"/>
        <v>120.91549481949701</v>
      </c>
      <c r="CY634" s="75">
        <f t="shared" si="403"/>
        <v>113.80445597546075</v>
      </c>
      <c r="CZ634" s="75">
        <f t="shared" si="404"/>
        <v>106.24847136527728</v>
      </c>
      <c r="DA634" s="72">
        <f>(CZ634/MAX($CZ$2:CZ634))-1</f>
        <v>-1.9238676196747351E-2</v>
      </c>
      <c r="DC634" s="3">
        <f t="shared" si="398"/>
        <v>45527</v>
      </c>
      <c r="DD634" s="2">
        <f t="shared" si="399"/>
        <v>7.2148412088824353E-4</v>
      </c>
      <c r="DE634" s="2">
        <f t="shared" si="400"/>
        <v>-2.2885326454633566E-3</v>
      </c>
      <c r="DF634" s="2" t="e">
        <f>NA()</f>
        <v>#N/A</v>
      </c>
      <c r="DG634" s="2">
        <f t="shared" si="401"/>
        <v>-5.8026076081019173E-5</v>
      </c>
      <c r="DH634" s="69"/>
      <c r="DI634" s="3">
        <f t="shared" si="408"/>
        <v>45527</v>
      </c>
      <c r="DJ634" s="2">
        <f t="shared" si="409"/>
        <v>4.4591800462679458E-2</v>
      </c>
      <c r="DK634" s="2">
        <f t="shared" si="410"/>
        <v>4.6426907792986541E-2</v>
      </c>
      <c r="DL634" s="2" t="e">
        <f>NA()</f>
        <v>#N/A</v>
      </c>
      <c r="DM634" s="2">
        <f t="shared" si="411"/>
        <v>2.0207856654928448E-2</v>
      </c>
      <c r="DO634" s="2">
        <f t="shared" si="405"/>
        <v>1.9862920205873689E-2</v>
      </c>
      <c r="DP634" s="72">
        <f t="shared" si="406"/>
        <v>-5.8026076081019173E-5</v>
      </c>
      <c r="DQ634" s="72">
        <v>1.0999999999999999E-2</v>
      </c>
      <c r="DR634" s="72">
        <f t="shared" si="407"/>
        <v>-3.2134592007395886E-5</v>
      </c>
      <c r="DS634" s="2" cm="1">
        <f t="array" ref="DS634">PRODUCT($DR$68:DR634+1)-1</f>
        <v>3.8897267848468475E-2</v>
      </c>
      <c r="DT634" s="2" cm="1">
        <f t="array" ref="DT634">PRODUCT($DP$68:DP634+1)-1</f>
        <v>5.2153481914512634E-2</v>
      </c>
      <c r="DU634" s="72">
        <f>DS634-MAX($DS$68:DS634)</f>
        <v>-1.2267669325769726E-2</v>
      </c>
    </row>
    <row r="635" spans="81:125" x14ac:dyDescent="0.3">
      <c r="CC635" s="3">
        <v>45530</v>
      </c>
      <c r="CD635" s="2">
        <v>1.66852272153917E-3</v>
      </c>
      <c r="CE635" s="2">
        <v>-2.52599326086278E-3</v>
      </c>
      <c r="CF635" s="2" t="e">
        <f>NA()</f>
        <v>#N/A</v>
      </c>
      <c r="CG635" s="2">
        <v>-1.6033651181746495E-4</v>
      </c>
      <c r="CH635" s="2">
        <v>2.2961744665384032E-4</v>
      </c>
      <c r="CJ635" s="9">
        <f t="shared" si="392"/>
        <v>45530</v>
      </c>
      <c r="CK635" s="2">
        <f t="array" ref="CK635">PRODUCT(CD$2:CD635+1)-1</f>
        <v>0.40658110876204412</v>
      </c>
      <c r="CL635" s="2">
        <f t="array" ref="CL635">PRODUCT(CE$2:CE635+1)-1</f>
        <v>0.29359709742179296</v>
      </c>
      <c r="CM635" s="2"/>
      <c r="CN635" s="2">
        <f t="array" ref="CN635">PRODUCT(CG$2:CG635+1)-1</f>
        <v>0.21333659926704773</v>
      </c>
      <c r="CO635" s="2">
        <f t="array" ref="CO635">PRODUCT(CH$2:CH635+1)-1</f>
        <v>0.14333623167243181</v>
      </c>
      <c r="CQ635" s="9">
        <f t="shared" si="393"/>
        <v>45530</v>
      </c>
      <c r="CR635" s="72">
        <f t="shared" si="394"/>
        <v>0.26324487708961231</v>
      </c>
      <c r="CS635" s="72">
        <f t="shared" si="395"/>
        <v>0.15026086574936115</v>
      </c>
      <c r="CT635" s="72"/>
      <c r="CU635" s="72">
        <f t="shared" si="396"/>
        <v>7.000036759461592E-2</v>
      </c>
      <c r="CV635" s="72"/>
      <c r="CW635" s="3">
        <f t="shared" si="397"/>
        <v>45530</v>
      </c>
      <c r="CX635" s="75">
        <f t="shared" si="402"/>
        <v>120.89610765083297</v>
      </c>
      <c r="CY635" s="75">
        <f t="shared" si="403"/>
        <v>113.83058746405968</v>
      </c>
      <c r="CZ635" s="75">
        <f t="shared" si="404"/>
        <v>106.20704886461571</v>
      </c>
      <c r="DA635" s="72">
        <f>(CZ635/MAX($CZ$2:CZ635))-1</f>
        <v>-1.9621040159842895E-2</v>
      </c>
      <c r="DC635" s="3">
        <f t="shared" si="398"/>
        <v>45530</v>
      </c>
      <c r="DD635" s="2">
        <f t="shared" si="399"/>
        <v>1.4389052748853296E-3</v>
      </c>
      <c r="DE635" s="2">
        <f t="shared" si="400"/>
        <v>-2.7556107075166203E-3</v>
      </c>
      <c r="DF635" s="2" t="e">
        <f>NA()</f>
        <v>#N/A</v>
      </c>
      <c r="DG635" s="2">
        <f t="shared" si="401"/>
        <v>-3.8995395847130527E-4</v>
      </c>
      <c r="DH635" s="69"/>
      <c r="DI635" s="3">
        <f t="shared" si="408"/>
        <v>45530</v>
      </c>
      <c r="DJ635" s="2">
        <f t="shared" si="409"/>
        <v>4.383257114618011E-2</v>
      </c>
      <c r="DK635" s="2">
        <f t="shared" si="410"/>
        <v>4.5071815731156727E-2</v>
      </c>
      <c r="DL635" s="2" t="e">
        <f>NA()</f>
        <v>#N/A</v>
      </c>
      <c r="DM635" s="2">
        <f t="shared" si="411"/>
        <v>1.9311540724995479E-2</v>
      </c>
      <c r="DO635" s="2">
        <f t="shared" si="405"/>
        <v>1.9827876631321774E-2</v>
      </c>
      <c r="DP635" s="72">
        <f t="shared" si="406"/>
        <v>-3.8995395847130527E-4</v>
      </c>
      <c r="DQ635" s="72">
        <v>1.0999999999999999E-2</v>
      </c>
      <c r="DR635" s="72">
        <f t="shared" si="407"/>
        <v>-2.1633650556450985E-4</v>
      </c>
      <c r="DS635" s="2" cm="1">
        <f t="array" ref="DS635">PRODUCT($DR$68:DR635+1)-1</f>
        <v>3.8672516443901683E-2</v>
      </c>
      <c r="DT635" s="2" cm="1">
        <f t="array" ref="DT635">PRODUCT($DP$68:DP635+1)-1</f>
        <v>5.1743190499320635E-2</v>
      </c>
      <c r="DU635" s="72">
        <f>DS635-MAX($DS$68:DS635)</f>
        <v>-1.2492420730336518E-2</v>
      </c>
    </row>
    <row r="636" spans="81:125" x14ac:dyDescent="0.3">
      <c r="CC636" s="3">
        <v>45531</v>
      </c>
      <c r="CD636" s="2">
        <v>2.5057081813297799E-3</v>
      </c>
      <c r="CE636" s="2">
        <v>2.2137740514407401E-3</v>
      </c>
      <c r="CF636" s="2" t="e">
        <f>NA()</f>
        <v>#N/A</v>
      </c>
      <c r="CG636" s="2">
        <v>1.4785574927910624E-3</v>
      </c>
      <c r="CH636" s="2">
        <v>1.1958721057492294E-3</v>
      </c>
      <c r="CJ636" s="9">
        <f t="shared" si="392"/>
        <v>45531</v>
      </c>
      <c r="CK636" s="2">
        <f t="array" ref="CK636">PRODUCT(CD$2:CD636+1)-1</f>
        <v>0.410105590553973</v>
      </c>
      <c r="CL636" s="2">
        <f t="array" ref="CL636">PRODUCT(CE$2:CE636+1)-1</f>
        <v>0.29646082910908444</v>
      </c>
      <c r="CM636" s="2"/>
      <c r="CN636" s="2">
        <f t="array" ref="CN636">PRODUCT(CG$2:CG636+1)-1</f>
        <v>0.21513058718717182</v>
      </c>
      <c r="CO636" s="2">
        <f t="array" ref="CO636">PRODUCT(CH$2:CH636+1)-1</f>
        <v>0.14470351557938121</v>
      </c>
      <c r="CQ636" s="9">
        <f t="shared" si="393"/>
        <v>45531</v>
      </c>
      <c r="CR636" s="72">
        <f t="shared" si="394"/>
        <v>0.26540207497459178</v>
      </c>
      <c r="CS636" s="72">
        <f t="shared" si="395"/>
        <v>0.15175731352970323</v>
      </c>
      <c r="CT636" s="72"/>
      <c r="CU636" s="72">
        <f t="shared" si="396"/>
        <v>7.0427071607790603E-2</v>
      </c>
      <c r="CV636" s="72"/>
      <c r="CW636" s="3">
        <f t="shared" si="397"/>
        <v>45531</v>
      </c>
      <c r="CX636" s="75">
        <f t="shared" si="402"/>
        <v>121.0748594966494</v>
      </c>
      <c r="CY636" s="75">
        <f t="shared" si="403"/>
        <v>113.966714288389</v>
      </c>
      <c r="CZ636" s="75">
        <f t="shared" si="404"/>
        <v>106.2370361843314</v>
      </c>
      <c r="DA636" s="72">
        <f>(CZ636/MAX($CZ$2:CZ636))-1</f>
        <v>-1.9344232380834492E-2</v>
      </c>
      <c r="DC636" s="3">
        <f t="shared" si="398"/>
        <v>45531</v>
      </c>
      <c r="DD636" s="2">
        <f t="shared" si="399"/>
        <v>1.3098360755805505E-3</v>
      </c>
      <c r="DE636" s="2">
        <f t="shared" si="400"/>
        <v>1.0179019456915107E-3</v>
      </c>
      <c r="DF636" s="2" t="e">
        <f>NA()</f>
        <v>#N/A</v>
      </c>
      <c r="DG636" s="2">
        <f t="shared" si="401"/>
        <v>2.8268538704183301E-4</v>
      </c>
      <c r="DH636" s="69"/>
      <c r="DI636" s="3">
        <f t="shared" si="408"/>
        <v>45531</v>
      </c>
      <c r="DJ636" s="2">
        <f t="shared" si="409"/>
        <v>4.299309177521745E-2</v>
      </c>
      <c r="DK636" s="2">
        <f t="shared" si="410"/>
        <v>4.5372959468392905E-2</v>
      </c>
      <c r="DL636" s="2" t="e">
        <f>NA()</f>
        <v>#N/A</v>
      </c>
      <c r="DM636" s="2">
        <f t="shared" si="411"/>
        <v>1.8269193841415326E-2</v>
      </c>
      <c r="DO636" s="2">
        <f t="shared" si="405"/>
        <v>1.968061862851251E-2</v>
      </c>
      <c r="DP636" s="72">
        <f t="shared" si="406"/>
        <v>2.8268538704183301E-4</v>
      </c>
      <c r="DQ636" s="72">
        <v>1.0999999999999999E-2</v>
      </c>
      <c r="DR636" s="72">
        <f t="shared" si="407"/>
        <v>1.5800007693636135E-4</v>
      </c>
      <c r="DS636" s="2" cm="1">
        <f t="array" ref="DS636">PRODUCT($DR$68:DR636+1)-1</f>
        <v>3.8836626781411532E-2</v>
      </c>
      <c r="DT636" s="2" cm="1">
        <f t="array" ref="DT636">PRODUCT($DP$68:DP636+1)-1</f>
        <v>5.2040502930195576E-2</v>
      </c>
      <c r="DU636" s="72">
        <f>DS636-MAX($DS$68:DS636)</f>
        <v>-1.2328310392826669E-2</v>
      </c>
    </row>
    <row r="637" spans="81:125" x14ac:dyDescent="0.3">
      <c r="CC637" s="3">
        <v>45532</v>
      </c>
      <c r="CD637" s="2">
        <v>-3.1283367716611298E-3</v>
      </c>
      <c r="CE637" s="2">
        <v>-4.5918963523427E-3</v>
      </c>
      <c r="CF637" s="2" t="e">
        <f>NA()</f>
        <v>#N/A</v>
      </c>
      <c r="CG637" s="2">
        <v>-2.5712528195306963E-3</v>
      </c>
      <c r="CH637" s="2">
        <v>-2.0102914122697157E-3</v>
      </c>
      <c r="CJ637" s="9">
        <f t="shared" si="392"/>
        <v>45532</v>
      </c>
      <c r="CK637" s="2">
        <f t="array" ref="CK637">PRODUCT(CD$2:CD637+1)-1</f>
        <v>0.40569430538311813</v>
      </c>
      <c r="CL637" s="2">
        <f t="array" ref="CL637">PRODUCT(CE$2:CE637+1)-1</f>
        <v>0.29050761535694325</v>
      </c>
      <c r="CM637" s="2"/>
      <c r="CN637" s="2">
        <f t="array" ref="CN637">PRODUCT(CG$2:CG637+1)-1</f>
        <v>0.21200617923876885</v>
      </c>
      <c r="CO637" s="2">
        <f t="array" ref="CO637">PRODUCT(CH$2:CH637+1)-1</f>
        <v>0.14240232793241714</v>
      </c>
      <c r="CQ637" s="9">
        <f t="shared" si="393"/>
        <v>45532</v>
      </c>
      <c r="CR637" s="72">
        <f t="shared" si="394"/>
        <v>0.26329197745070099</v>
      </c>
      <c r="CS637" s="72">
        <f t="shared" si="395"/>
        <v>0.14810528742452611</v>
      </c>
      <c r="CT637" s="72"/>
      <c r="CU637" s="72">
        <f t="shared" si="396"/>
        <v>6.9603851306351716E-2</v>
      </c>
      <c r="CV637" s="72"/>
      <c r="CW637" s="3">
        <f t="shared" si="397"/>
        <v>45532</v>
      </c>
      <c r="CX637" s="75">
        <f t="shared" si="402"/>
        <v>120.76354542279435</v>
      </c>
      <c r="CY637" s="75">
        <f t="shared" si="403"/>
        <v>113.73760798137046</v>
      </c>
      <c r="CZ637" s="75">
        <f t="shared" si="404"/>
        <v>106.17732126261588</v>
      </c>
      <c r="DA637" s="72">
        <f>(CZ637/MAX($CZ$2:CZ637))-1</f>
        <v>-1.9895450529387237E-2</v>
      </c>
      <c r="DC637" s="3">
        <f t="shared" si="398"/>
        <v>45532</v>
      </c>
      <c r="DD637" s="2">
        <f t="shared" si="399"/>
        <v>-1.118045359391414E-3</v>
      </c>
      <c r="DE637" s="2">
        <f t="shared" si="400"/>
        <v>-2.5816049400729842E-3</v>
      </c>
      <c r="DF637" s="2" t="e">
        <f>NA()</f>
        <v>#N/A</v>
      </c>
      <c r="DG637" s="2">
        <f t="shared" si="401"/>
        <v>-5.6096140726098059E-4</v>
      </c>
      <c r="DH637" s="69"/>
      <c r="DI637" s="3">
        <f t="shared" si="408"/>
        <v>45532</v>
      </c>
      <c r="DJ637" s="2">
        <f t="shared" si="409"/>
        <v>4.3064666474067384E-2</v>
      </c>
      <c r="DK637" s="2">
        <f t="shared" si="410"/>
        <v>4.5746545992618022E-2</v>
      </c>
      <c r="DL637" s="2" t="e">
        <f>NA()</f>
        <v>#N/A</v>
      </c>
      <c r="DM637" s="2">
        <f t="shared" si="411"/>
        <v>1.8296404909062387E-2</v>
      </c>
      <c r="DO637" s="2">
        <f t="shared" si="405"/>
        <v>1.9099249713941276E-2</v>
      </c>
      <c r="DP637" s="72">
        <f t="shared" si="406"/>
        <v>-5.6096140726098059E-4</v>
      </c>
      <c r="DQ637" s="72">
        <v>1.0999999999999999E-2</v>
      </c>
      <c r="DR637" s="72">
        <f t="shared" si="407"/>
        <v>-3.2307947025618739E-4</v>
      </c>
      <c r="DS637" s="2" cm="1">
        <f t="array" ref="DS637">PRODUCT($DR$68:DR637+1)-1</f>
        <v>3.8500999994348195E-2</v>
      </c>
      <c r="DT637" s="2" cm="1">
        <f t="array" ref="DT637">PRODUCT($DP$68:DP637+1)-1</f>
        <v>5.1450348809176205E-2</v>
      </c>
      <c r="DU637" s="72">
        <f>DS637-MAX($DS$68:DS637)</f>
        <v>-1.2663937179890006E-2</v>
      </c>
    </row>
    <row r="638" spans="81:125" x14ac:dyDescent="0.3">
      <c r="CC638" s="3">
        <v>45533</v>
      </c>
      <c r="CD638" s="2">
        <v>1.6283653614364E-3</v>
      </c>
      <c r="CE638" s="2">
        <v>2.4393195452048198E-3</v>
      </c>
      <c r="CF638" s="2" t="e">
        <f>NA()</f>
        <v>#N/A</v>
      </c>
      <c r="CG638" s="2">
        <v>2.1869317537274737E-3</v>
      </c>
      <c r="CH638" s="2">
        <v>2.0463992989880886E-3</v>
      </c>
      <c r="CJ638" s="9">
        <f t="shared" si="392"/>
        <v>45533</v>
      </c>
      <c r="CK638" s="2">
        <f t="array" ref="CK638">PRODUCT(CD$2:CD638+1)-1</f>
        <v>0.40798328929877248</v>
      </c>
      <c r="CL638" s="2">
        <f t="array" ref="CL638">PRODUCT(CE$2:CE638+1)-1</f>
        <v>0.29365557580631907</v>
      </c>
      <c r="CM638" s="2"/>
      <c r="CN638" s="2">
        <f t="array" ref="CN638">PRODUCT(CG$2:CG638+1)-1</f>
        <v>0.21465675403786011</v>
      </c>
      <c r="CO638" s="2">
        <f t="array" ref="CO638">PRODUCT(CH$2:CH638+1)-1</f>
        <v>0.14474013925546036</v>
      </c>
      <c r="CQ638" s="9">
        <f t="shared" si="393"/>
        <v>45533</v>
      </c>
      <c r="CR638" s="72">
        <f t="shared" si="394"/>
        <v>0.26324315004331211</v>
      </c>
      <c r="CS638" s="72">
        <f t="shared" si="395"/>
        <v>0.1489154365508587</v>
      </c>
      <c r="CT638" s="72"/>
      <c r="CU638" s="72">
        <f t="shared" si="396"/>
        <v>6.9916614782399744E-2</v>
      </c>
      <c r="CV638" s="72"/>
      <c r="CW638" s="3">
        <f t="shared" si="397"/>
        <v>45533</v>
      </c>
      <c r="CX638" s="75">
        <f t="shared" si="402"/>
        <v>121.02764705497218</v>
      </c>
      <c r="CY638" s="75">
        <f t="shared" si="403"/>
        <v>113.97036054261211</v>
      </c>
      <c r="CZ638" s="75">
        <f t="shared" si="404"/>
        <v>106.19221214951007</v>
      </c>
      <c r="DA638" s="72">
        <f>(CZ638/MAX($CZ$2:CZ638))-1</f>
        <v>-1.975799531939415E-2</v>
      </c>
      <c r="DC638" s="3">
        <f t="shared" si="398"/>
        <v>45533</v>
      </c>
      <c r="DD638" s="2">
        <f t="shared" si="399"/>
        <v>-4.1803393755168857E-4</v>
      </c>
      <c r="DE638" s="2">
        <f t="shared" si="400"/>
        <v>3.9292024621673119E-4</v>
      </c>
      <c r="DF638" s="2" t="e">
        <f>NA()</f>
        <v>#N/A</v>
      </c>
      <c r="DG638" s="2">
        <f t="shared" si="401"/>
        <v>1.4053245473938511E-4</v>
      </c>
      <c r="DH638" s="69"/>
      <c r="DI638" s="3">
        <f t="shared" si="408"/>
        <v>45533</v>
      </c>
      <c r="DJ638" s="2">
        <f t="shared" si="409"/>
        <v>4.2754466935520492E-2</v>
      </c>
      <c r="DK638" s="2">
        <f t="shared" si="410"/>
        <v>4.2620276789255958E-2</v>
      </c>
      <c r="DL638" s="2" t="e">
        <f>NA()</f>
        <v>#N/A</v>
      </c>
      <c r="DM638" s="2">
        <f t="shared" si="411"/>
        <v>1.7753484963448248E-2</v>
      </c>
      <c r="DO638" s="2">
        <f t="shared" si="405"/>
        <v>1.8993602704435706E-2</v>
      </c>
      <c r="DP638" s="72">
        <f t="shared" si="406"/>
        <v>1.4053245473938511E-4</v>
      </c>
      <c r="DQ638" s="72">
        <v>1.0999999999999999E-2</v>
      </c>
      <c r="DR638" s="72">
        <f t="shared" si="407"/>
        <v>8.1388298270144478E-5</v>
      </c>
      <c r="DS638" s="2" cm="1">
        <f t="array" ref="DS638">PRODUCT($DR$68:DR638+1)-1</f>
        <v>3.8585521823489621E-2</v>
      </c>
      <c r="DT638" s="2" cm="1">
        <f t="array" ref="DT638">PRODUCT($DP$68:DP638+1)-1</f>
        <v>5.1598111707731098E-2</v>
      </c>
      <c r="DU638" s="72">
        <f>DS638-MAX($DS$68:DS638)</f>
        <v>-1.257941535074858E-2</v>
      </c>
    </row>
    <row r="639" spans="81:125" x14ac:dyDescent="0.3">
      <c r="CC639" s="3">
        <v>45534</v>
      </c>
      <c r="CD639" s="2">
        <v>7.1018734690271304E-3</v>
      </c>
      <c r="CE639" s="2">
        <v>8.3516809574033495E-3</v>
      </c>
      <c r="CF639" s="2" t="e">
        <f>NA()</f>
        <v>#N/A</v>
      </c>
      <c r="CG639" s="2">
        <v>6.7427512578453214E-3</v>
      </c>
      <c r="CH639" s="2">
        <v>6.5425693581671052E-3</v>
      </c>
      <c r="CJ639" s="9">
        <f t="shared" si="392"/>
        <v>45534</v>
      </c>
      <c r="CK639" s="2">
        <f t="array" ref="CK639">PRODUCT(CD$2:CD639+1)-1</f>
        <v>0.41798260846587709</v>
      </c>
      <c r="CL639" s="2">
        <f t="array" ref="CL639">PRODUCT(CE$2:CE639+1)-1</f>
        <v>0.30445977444421946</v>
      </c>
      <c r="CM639" s="2"/>
      <c r="CN639" s="2">
        <f t="array" ref="CN639">PRODUCT(CG$2:CG639+1)-1</f>
        <v>0.22284688239399908</v>
      </c>
      <c r="CO639" s="2">
        <f t="array" ref="CO639">PRODUCT(CH$2:CH639+1)-1</f>
        <v>0.152229681013617</v>
      </c>
      <c r="CQ639" s="9">
        <f t="shared" si="393"/>
        <v>45534</v>
      </c>
      <c r="CR639" s="72">
        <f t="shared" si="394"/>
        <v>0.26575292745226009</v>
      </c>
      <c r="CS639" s="72">
        <f t="shared" si="395"/>
        <v>0.15223009343060245</v>
      </c>
      <c r="CT639" s="72"/>
      <c r="CU639" s="72">
        <f t="shared" si="396"/>
        <v>7.0617201380382078E-2</v>
      </c>
      <c r="CV639" s="72"/>
      <c r="CW639" s="3">
        <f t="shared" si="397"/>
        <v>45534</v>
      </c>
      <c r="CX639" s="75">
        <f t="shared" si="402"/>
        <v>121.84370637438614</v>
      </c>
      <c r="CY639" s="75">
        <f t="shared" si="403"/>
        <v>114.71601953123746</v>
      </c>
      <c r="CZ639" s="75">
        <f t="shared" si="404"/>
        <v>106.21333173193635</v>
      </c>
      <c r="DA639" s="72">
        <f>(CZ639/MAX($CZ$2:CZ639))-1</f>
        <v>-1.9563044094662141E-2</v>
      </c>
      <c r="DC639" s="3">
        <f t="shared" si="398"/>
        <v>45534</v>
      </c>
      <c r="DD639" s="2">
        <f t="shared" si="399"/>
        <v>5.593041108600252E-4</v>
      </c>
      <c r="DE639" s="2">
        <f t="shared" si="400"/>
        <v>1.8091115992362444E-3</v>
      </c>
      <c r="DF639" s="2" t="e">
        <f>NA()</f>
        <v>#N/A</v>
      </c>
      <c r="DG639" s="2">
        <f t="shared" si="401"/>
        <v>2.0018189967821627E-4</v>
      </c>
      <c r="DH639" s="69"/>
      <c r="DI639" s="3">
        <f t="shared" si="408"/>
        <v>45534</v>
      </c>
      <c r="DJ639" s="2">
        <f t="shared" si="409"/>
        <v>4.2681403814268104E-2</v>
      </c>
      <c r="DK639" s="2">
        <f t="shared" si="410"/>
        <v>4.0402544322260668E-2</v>
      </c>
      <c r="DL639" s="2" t="e">
        <f>NA()</f>
        <v>#N/A</v>
      </c>
      <c r="DM639" s="2">
        <f t="shared" si="411"/>
        <v>1.6802302421833511E-2</v>
      </c>
      <c r="DO639" s="2">
        <f t="shared" si="405"/>
        <v>1.9009811703120466E-2</v>
      </c>
      <c r="DP639" s="72">
        <f t="shared" si="406"/>
        <v>2.0018189967821627E-4</v>
      </c>
      <c r="DQ639" s="72">
        <v>1.0999999999999999E-2</v>
      </c>
      <c r="DR639" s="72">
        <f t="shared" si="407"/>
        <v>1.1583496621899308E-4</v>
      </c>
      <c r="DS639" s="2" cm="1">
        <f t="array" ref="DS639">PRODUCT($DR$68:DR639+1)-1</f>
        <v>3.8705826342325445E-2</v>
      </c>
      <c r="DT639" s="2" cm="1">
        <f t="array" ref="DT639">PRODUCT($DP$68:DP639+1)-1</f>
        <v>5.1808622615430844E-2</v>
      </c>
      <c r="DU639" s="72">
        <f>DS639-MAX($DS$68:DS639)</f>
        <v>-1.2459110831912756E-2</v>
      </c>
    </row>
    <row r="640" spans="81:125" x14ac:dyDescent="0.3">
      <c r="CC640" s="3">
        <v>45535</v>
      </c>
      <c r="CD640" s="2">
        <v>-2.6325680398864298E-4</v>
      </c>
      <c r="CE640" s="2">
        <v>-1.38085488066153E-6</v>
      </c>
      <c r="CF640" s="2" t="e">
        <f>NA()</f>
        <v>#N/A</v>
      </c>
      <c r="CG640" s="2">
        <v>4.0175389331985193E-4</v>
      </c>
      <c r="CH640" s="2">
        <v>0</v>
      </c>
      <c r="CJ640" s="9">
        <f t="shared" si="392"/>
        <v>45535</v>
      </c>
      <c r="CK640" s="2">
        <f t="array" ref="CK640">PRODUCT(CD$2:CD640+1)-1</f>
        <v>0.41760931489626096</v>
      </c>
      <c r="CL640" s="2">
        <f t="array" ref="CL640">PRODUCT(CE$2:CE640+1)-1</f>
        <v>0.30445797317457335</v>
      </c>
      <c r="CM640" s="2"/>
      <c r="CN640" s="2">
        <f t="array" ref="CN640">PRODUCT(CG$2:CG640+1)-1</f>
        <v>0.22333816588993494</v>
      </c>
      <c r="CO640" s="2">
        <f t="array" ref="CO640">PRODUCT(CH$2:CH640+1)-1</f>
        <v>0.152229681013617</v>
      </c>
      <c r="CQ640" s="9">
        <f t="shared" si="393"/>
        <v>45535</v>
      </c>
      <c r="CR640" s="72">
        <f t="shared" si="394"/>
        <v>0.26537963388264396</v>
      </c>
      <c r="CS640" s="72">
        <f t="shared" si="395"/>
        <v>0.15222829216095635</v>
      </c>
      <c r="CT640" s="72"/>
      <c r="CU640" s="72">
        <f t="shared" si="396"/>
        <v>7.1108484876317934E-2</v>
      </c>
      <c r="CV640" s="72"/>
      <c r="CW640" s="3">
        <f t="shared" si="397"/>
        <v>45535</v>
      </c>
      <c r="CX640" s="75">
        <f t="shared" si="402"/>
        <v>121.89265755779857</v>
      </c>
      <c r="CY640" s="75">
        <f t="shared" si="403"/>
        <v>114.71601953123746</v>
      </c>
      <c r="CZ640" s="75">
        <f t="shared" si="404"/>
        <v>106.25600335148214</v>
      </c>
      <c r="DA640" s="72">
        <f>(CZ640/MAX($CZ$2:CZ640))-1</f>
        <v>-1.9169149730472346E-2</v>
      </c>
      <c r="DC640" s="3">
        <f t="shared" si="398"/>
        <v>45535</v>
      </c>
      <c r="DD640" s="2">
        <f t="shared" si="399"/>
        <v>-2.6325680398864298E-4</v>
      </c>
      <c r="DE640" s="2">
        <f t="shared" si="400"/>
        <v>-1.38085488066153E-6</v>
      </c>
      <c r="DF640" s="2" t="e">
        <f>NA()</f>
        <v>#N/A</v>
      </c>
      <c r="DG640" s="2">
        <f t="shared" si="401"/>
        <v>4.0175389331985193E-4</v>
      </c>
      <c r="DH640" s="69"/>
      <c r="DI640" s="3">
        <f t="shared" si="408"/>
        <v>45535</v>
      </c>
      <c r="DJ640" s="2">
        <f t="shared" si="409"/>
        <v>3.9819922604344353E-2</v>
      </c>
      <c r="DK640" s="2">
        <f t="shared" si="410"/>
        <v>3.9030318110207039E-2</v>
      </c>
      <c r="DL640" s="2" t="e">
        <f>NA()</f>
        <v>#N/A</v>
      </c>
      <c r="DM640" s="2">
        <f t="shared" si="411"/>
        <v>1.471215082256901E-2</v>
      </c>
      <c r="DO640" s="2">
        <f t="shared" si="405"/>
        <v>1.9045710313368821E-2</v>
      </c>
      <c r="DP640" s="72">
        <f t="shared" si="406"/>
        <v>4.0175389331985193E-4</v>
      </c>
      <c r="DQ640" s="72">
        <v>1.0999999999999999E-2</v>
      </c>
      <c r="DR640" s="72">
        <f t="shared" si="407"/>
        <v>2.3203612539545568E-4</v>
      </c>
      <c r="DS640" s="2" cm="1">
        <f t="array" ref="DS640">PRODUCT($DR$68:DR640+1)-1</f>
        <v>3.8946843617695404E-2</v>
      </c>
      <c r="DT640" s="2" cm="1">
        <f t="array" ref="DT640">PRODUCT($DP$68:DP640+1)-1</f>
        <v>5.2231190824594043E-2</v>
      </c>
      <c r="DU640" s="72">
        <f>DS640-MAX($DS$68:DS640)</f>
        <v>-1.2218093556542797E-2</v>
      </c>
    </row>
    <row r="641" spans="81:126" x14ac:dyDescent="0.3">
      <c r="CC641" s="3">
        <v>45537</v>
      </c>
      <c r="CD641" s="2">
        <v>1.3186404491927198E-4</v>
      </c>
      <c r="CE641" s="2">
        <v>-2.5340930388356702E-3</v>
      </c>
      <c r="CF641" s="2" t="e">
        <f>NA()</f>
        <v>#N/A</v>
      </c>
      <c r="CG641" s="2">
        <v>-5.6878813160191684E-4</v>
      </c>
      <c r="CH641" s="2">
        <v>-7.0456857094436387E-4</v>
      </c>
      <c r="CJ641" s="9">
        <f t="shared" si="392"/>
        <v>45537</v>
      </c>
      <c r="CK641" s="2">
        <f t="array" ref="CK641">PRODUCT(CD$2:CD641+1)-1</f>
        <v>0.41779624659463832</v>
      </c>
      <c r="CL641" s="2">
        <f t="array" ref="CL641">PRODUCT(CE$2:CE641+1)-1</f>
        <v>0.30115235530529794</v>
      </c>
      <c r="CM641" s="2"/>
      <c r="CN641" s="2">
        <f t="array" ref="CN641">PRODUCT(CG$2:CG641+1)-1</f>
        <v>0.2226423456602411</v>
      </c>
      <c r="CO641" s="2">
        <f t="array" ref="CO641">PRODUCT(CH$2:CH641+1)-1</f>
        <v>0.1514178561938655</v>
      </c>
      <c r="CQ641" s="9">
        <f t="shared" si="393"/>
        <v>45537</v>
      </c>
      <c r="CR641" s="72">
        <f t="shared" si="394"/>
        <v>0.26637839040077282</v>
      </c>
      <c r="CS641" s="72">
        <f t="shared" si="395"/>
        <v>0.14973449911143244</v>
      </c>
      <c r="CT641" s="72"/>
      <c r="CU641" s="72">
        <f t="shared" si="396"/>
        <v>7.1224489466375607E-2</v>
      </c>
      <c r="CV641" s="72"/>
      <c r="CW641" s="3">
        <f t="shared" si="397"/>
        <v>45537</v>
      </c>
      <c r="CX641" s="75">
        <f t="shared" si="402"/>
        <v>121.82332646085028</v>
      </c>
      <c r="CY641" s="75">
        <f t="shared" si="403"/>
        <v>114.63519422929191</v>
      </c>
      <c r="CZ641" s="75">
        <f t="shared" si="404"/>
        <v>106.27044101062081</v>
      </c>
      <c r="DA641" s="72">
        <f>(CZ641/MAX($CZ$2:CZ641))-1</f>
        <v>-1.9035878187761979E-2</v>
      </c>
      <c r="DC641" s="3">
        <f t="shared" si="398"/>
        <v>45537</v>
      </c>
      <c r="DD641" s="2">
        <f t="shared" si="399"/>
        <v>8.3643261586363582E-4</v>
      </c>
      <c r="DE641" s="2">
        <f t="shared" si="400"/>
        <v>-1.8295244678913063E-3</v>
      </c>
      <c r="DF641" s="2" t="e">
        <f>NA()</f>
        <v>#N/A</v>
      </c>
      <c r="DG641" s="2">
        <f t="shared" si="401"/>
        <v>1.3578043934244703E-4</v>
      </c>
      <c r="DH641" s="69"/>
      <c r="DI641" s="3">
        <f t="shared" si="408"/>
        <v>45537</v>
      </c>
      <c r="DJ641" s="2">
        <f t="shared" si="409"/>
        <v>3.4978189972430539E-2</v>
      </c>
      <c r="DK641" s="2">
        <f t="shared" si="410"/>
        <v>3.0892831364544956E-2</v>
      </c>
      <c r="DL641" s="2" t="e">
        <f>NA()</f>
        <v>#N/A</v>
      </c>
      <c r="DM641" s="2">
        <f t="shared" si="411"/>
        <v>1.2852302381998675E-2</v>
      </c>
      <c r="DO641" s="2">
        <f t="shared" si="405"/>
        <v>1.9012323503154658E-2</v>
      </c>
      <c r="DP641" s="72">
        <f t="shared" si="406"/>
        <v>1.3578043934244703E-4</v>
      </c>
      <c r="DQ641" s="72">
        <v>1.0999999999999999E-2</v>
      </c>
      <c r="DR641" s="72">
        <f t="shared" si="407"/>
        <v>7.8558774392782201E-5</v>
      </c>
      <c r="DS641" s="2" cm="1">
        <f t="array" ref="DS641">PRODUCT($DR$68:DR641+1)-1</f>
        <v>3.9028462008389164E-2</v>
      </c>
      <c r="DT641" s="2" cm="1">
        <f t="array" ref="DT641">PRODUCT($DP$68:DP641+1)-1</f>
        <v>5.2374063237974111E-2</v>
      </c>
      <c r="DU641" s="72">
        <f>DS641-MAX($DS$68:DS641)</f>
        <v>-1.2136475165849037E-2</v>
      </c>
    </row>
    <row r="642" spans="81:126" x14ac:dyDescent="0.3">
      <c r="CC642" s="3">
        <v>45538</v>
      </c>
      <c r="CD642" s="2">
        <v>-6.2843067106925802E-3</v>
      </c>
      <c r="CE642" s="2">
        <v>-1.2506956040488699E-2</v>
      </c>
      <c r="CF642" s="2" t="e">
        <f>NA()</f>
        <v>#N/A</v>
      </c>
      <c r="CG642" s="2">
        <v>-9.2738420198614935E-3</v>
      </c>
      <c r="CH642" s="2">
        <v>-8.8371723169082816E-3</v>
      </c>
      <c r="CJ642" s="9">
        <f t="shared" ref="CJ642:CJ705" si="412">CC642</f>
        <v>45538</v>
      </c>
      <c r="CK642" s="2">
        <f t="array" ref="CK642">PRODUCT(CD$2:CD642+1)-1</f>
        <v>0.4088863801277689</v>
      </c>
      <c r="CL642" s="2">
        <f t="array" ref="CL642">PRODUCT(CE$2:CE642+1)-1</f>
        <v>0.2848788999955163</v>
      </c>
      <c r="CM642" s="2"/>
      <c r="CN642" s="2">
        <f t="array" ref="CN642">PRODUCT(CG$2:CG642+1)-1</f>
        <v>0.21130375369979526</v>
      </c>
      <c r="CO642" s="2">
        <f t="array" ref="CO642">PRODUCT(CH$2:CH642+1)-1</f>
        <v>0.14124257818991515</v>
      </c>
      <c r="CQ642" s="9">
        <f t="shared" ref="CQ642:CQ705" si="413">CJ642</f>
        <v>45538</v>
      </c>
      <c r="CR642" s="72">
        <f t="shared" ref="CR642:CR705" si="414">CK642-$CO642</f>
        <v>0.26764380193785375</v>
      </c>
      <c r="CS642" s="72">
        <f t="shared" ref="CS642:CS705" si="415">CL642-$CO642</f>
        <v>0.14363632180560115</v>
      </c>
      <c r="CT642" s="72"/>
      <c r="CU642" s="72">
        <f t="shared" ref="CU642:CU705" si="416">CN642-$CO642</f>
        <v>7.0061175509880114E-2</v>
      </c>
      <c r="CV642" s="72"/>
      <c r="CW642" s="3">
        <f t="shared" ref="CW642:CW705" si="417">CQ642</f>
        <v>45538</v>
      </c>
      <c r="CX642" s="75">
        <f t="shared" si="402"/>
        <v>120.69355617691835</v>
      </c>
      <c r="CY642" s="75">
        <f t="shared" si="403"/>
        <v>113.62214326430541</v>
      </c>
      <c r="CZ642" s="75">
        <f t="shared" si="404"/>
        <v>106.22362218266169</v>
      </c>
      <c r="DA642" s="72">
        <f>(CZ642/MAX($CZ$2:CZ642))-1</f>
        <v>-1.9468054717909467E-2</v>
      </c>
      <c r="DC642" s="3">
        <f t="shared" ref="DC642:DC705" si="418">CC642</f>
        <v>45538</v>
      </c>
      <c r="DD642" s="2">
        <f t="shared" ref="DD642:DD705" si="419">CD642-$CH642</f>
        <v>2.5528656062157014E-3</v>
      </c>
      <c r="DE642" s="2">
        <f t="shared" ref="DE642:DE705" si="420">CE642-$CH642</f>
        <v>-3.6697837235804172E-3</v>
      </c>
      <c r="DF642" s="2" t="e">
        <f>NA()</f>
        <v>#N/A</v>
      </c>
      <c r="DG642" s="2">
        <f t="shared" ref="DG642:DG705" si="421">CG642-$CH642</f>
        <v>-4.3666970295321191E-4</v>
      </c>
      <c r="DH642" s="69"/>
      <c r="DI642" s="3">
        <f t="shared" si="408"/>
        <v>45538</v>
      </c>
      <c r="DJ642" s="2">
        <f t="shared" si="409"/>
        <v>3.1721853421554487E-2</v>
      </c>
      <c r="DK642" s="2">
        <f t="shared" si="410"/>
        <v>3.3003429059548485E-2</v>
      </c>
      <c r="DL642" s="2" t="e">
        <f>NA()</f>
        <v>#N/A</v>
      </c>
      <c r="DM642" s="2">
        <f t="shared" si="411"/>
        <v>1.2807932941746021E-2</v>
      </c>
      <c r="DO642" s="2">
        <f t="shared" si="405"/>
        <v>1.8758438450224988E-2</v>
      </c>
      <c r="DP642" s="72">
        <f t="shared" si="406"/>
        <v>-4.3666970295321191E-4</v>
      </c>
      <c r="DQ642" s="72">
        <v>1.0999999999999999E-2</v>
      </c>
      <c r="DR642" s="72">
        <f t="shared" si="407"/>
        <v>-2.5606431714617051E-4</v>
      </c>
      <c r="DS642" s="2" cm="1">
        <f t="array" ref="DS642">PRODUCT($DR$68:DR642+1)-1</f>
        <v>3.8762403894769593E-2</v>
      </c>
      <c r="DT642" s="2" cm="1">
        <f t="array" ref="DT642">PRODUCT($DP$68:DP642+1)-1</f>
        <v>5.1914523368384424E-2</v>
      </c>
      <c r="DU642" s="72">
        <f>DS642-MAX($DS$68:DS642)</f>
        <v>-1.2402533279468608E-2</v>
      </c>
    </row>
    <row r="643" spans="81:126" x14ac:dyDescent="0.3">
      <c r="CC643" s="3">
        <v>45539</v>
      </c>
      <c r="CD643" s="2">
        <v>-7.4046218243518699E-3</v>
      </c>
      <c r="CE643" s="2">
        <v>-8.2159943885902198E-3</v>
      </c>
      <c r="CF643" s="2" t="e">
        <f>NA()</f>
        <v>#N/A</v>
      </c>
      <c r="CG643" s="2">
        <v>-6.6771089439138587E-3</v>
      </c>
      <c r="CH643" s="2">
        <v>-5.631979804030629E-3</v>
      </c>
      <c r="CJ643" s="9">
        <f t="shared" si="412"/>
        <v>45539</v>
      </c>
      <c r="CK643" s="2">
        <f t="array" ref="CK643">PRODUCT(CD$2:CD643+1)-1</f>
        <v>0.39845410928944269</v>
      </c>
      <c r="CL643" s="2">
        <f t="array" ref="CL643">PRODUCT(CE$2:CE643+1)-1</f>
        <v>0.27432234216313511</v>
      </c>
      <c r="CM643" s="2"/>
      <c r="CN643" s="2">
        <f t="array" ref="CN643">PRODUCT(CG$2:CG643+1)-1</f>
        <v>0.20321574657217001</v>
      </c>
      <c r="CO643" s="2">
        <f t="array" ref="CO643">PRODUCT(CH$2:CH643+1)-1</f>
        <v>0.13481512303804966</v>
      </c>
      <c r="CQ643" s="9">
        <f t="shared" si="413"/>
        <v>45539</v>
      </c>
      <c r="CR643" s="72">
        <f t="shared" si="414"/>
        <v>0.26363898625139304</v>
      </c>
      <c r="CS643" s="72">
        <f t="shared" si="415"/>
        <v>0.13950721912508546</v>
      </c>
      <c r="CT643" s="72"/>
      <c r="CU643" s="72">
        <f t="shared" si="416"/>
        <v>6.8400623534120353E-2</v>
      </c>
      <c r="CV643" s="72"/>
      <c r="CW643" s="3">
        <f t="shared" si="417"/>
        <v>45539</v>
      </c>
      <c r="CX643" s="75">
        <f t="shared" ref="CX643:CX706" si="422">(CG643+1)*CX642</f>
        <v>119.88767215349668</v>
      </c>
      <c r="CY643" s="75">
        <f t="shared" ref="CY643:CY706" si="423">(CH643+1)*CY642</f>
        <v>112.98222564815016</v>
      </c>
      <c r="CZ643" s="75">
        <f t="shared" ref="CZ643:CZ706" si="424">(CX643/$CX$2)/(CY643/$CY$2)*100</f>
        <v>106.11197599067617</v>
      </c>
      <c r="DA643" s="72">
        <f>(CZ643/MAX($CZ$2:CZ643))-1</f>
        <v>-2.0498641470285905E-2</v>
      </c>
      <c r="DC643" s="3">
        <f t="shared" si="418"/>
        <v>45539</v>
      </c>
      <c r="DD643" s="2">
        <f t="shared" si="419"/>
        <v>-1.7726420203212408E-3</v>
      </c>
      <c r="DE643" s="2">
        <f t="shared" si="420"/>
        <v>-2.5840145845595908E-3</v>
      </c>
      <c r="DF643" s="2" t="e">
        <f>NA()</f>
        <v>#N/A</v>
      </c>
      <c r="DG643" s="2">
        <f t="shared" si="421"/>
        <v>-1.0451291398832297E-3</v>
      </c>
      <c r="DH643" s="69"/>
      <c r="DI643" s="3">
        <f t="shared" si="408"/>
        <v>45539</v>
      </c>
      <c r="DJ643" s="2">
        <f t="shared" si="409"/>
        <v>3.2760436910905757E-2</v>
      </c>
      <c r="DK643" s="2">
        <f t="shared" si="410"/>
        <v>3.2467194932430984E-2</v>
      </c>
      <c r="DL643" s="2" t="e">
        <f>NA()</f>
        <v>#N/A</v>
      </c>
      <c r="DM643" s="2">
        <f t="shared" si="411"/>
        <v>1.2828886782206065E-2</v>
      </c>
      <c r="DO643" s="2">
        <f t="shared" si="405"/>
        <v>1.8783511089577685E-2</v>
      </c>
      <c r="DP643" s="72">
        <f t="shared" si="406"/>
        <v>-1.0451291398832297E-3</v>
      </c>
      <c r="DQ643" s="72">
        <v>1.0999999999999999E-2</v>
      </c>
      <c r="DR643" s="72">
        <f t="shared" si="407"/>
        <v>-6.1204854001414518E-4</v>
      </c>
      <c r="DS643" s="2" cm="1">
        <f t="array" ref="DS643">PRODUCT($DR$68:DR643+1)-1</f>
        <v>3.8126630882044266E-2</v>
      </c>
      <c r="DT643" s="2" cm="1">
        <f t="array" ref="DT643">PRODUCT($DP$68:DP643+1)-1</f>
        <v>5.0815136847345732E-2</v>
      </c>
      <c r="DU643" s="72">
        <f>DS643-MAX($DS$68:DS643)</f>
        <v>-1.3038306292193935E-2</v>
      </c>
    </row>
    <row r="644" spans="81:126" x14ac:dyDescent="0.3">
      <c r="CC644" s="3">
        <v>45540</v>
      </c>
      <c r="CD644" s="2">
        <v>-1.17436296225126E-3</v>
      </c>
      <c r="CE644" s="2">
        <v>-1.6450753678032298E-4</v>
      </c>
      <c r="CF644" s="2" t="e">
        <f>NA()</f>
        <v>#N/A</v>
      </c>
      <c r="CG644" s="2">
        <v>-2.2780962606863617E-3</v>
      </c>
      <c r="CH644" s="2">
        <v>-2.0547024177716144E-3</v>
      </c>
      <c r="CJ644" s="9">
        <f t="shared" si="412"/>
        <v>45540</v>
      </c>
      <c r="CK644" s="2">
        <f t="array" ref="CK644">PRODUCT(CD$2:CD644+1)-1</f>
        <v>0.39681181657908504</v>
      </c>
      <c r="CL644" s="2">
        <f t="array" ref="CL644">PRODUCT(CE$2:CE644+1)-1</f>
        <v>0.27411270653356179</v>
      </c>
      <c r="CM644" s="2"/>
      <c r="CN644" s="2">
        <f t="array" ref="CN644">PRODUCT(CG$2:CG644+1)-1</f>
        <v>0.20047470527910516</v>
      </c>
      <c r="CO644" s="2">
        <f t="array" ref="CO644">PRODUCT(CH$2:CH644+1)-1</f>
        <v>0.13248341566101951</v>
      </c>
      <c r="CQ644" s="9">
        <f t="shared" si="413"/>
        <v>45540</v>
      </c>
      <c r="CR644" s="72">
        <f t="shared" si="414"/>
        <v>0.26432840091806553</v>
      </c>
      <c r="CS644" s="72">
        <f t="shared" si="415"/>
        <v>0.14162929087254228</v>
      </c>
      <c r="CT644" s="72"/>
      <c r="CU644" s="72">
        <f t="shared" si="416"/>
        <v>6.7991289618085649E-2</v>
      </c>
      <c r="CV644" s="72"/>
      <c r="CW644" s="3">
        <f t="shared" si="417"/>
        <v>45540</v>
      </c>
      <c r="CX644" s="75">
        <f t="shared" si="422"/>
        <v>119.61455649586141</v>
      </c>
      <c r="CY644" s="75">
        <f t="shared" si="423"/>
        <v>112.75008079594569</v>
      </c>
      <c r="CZ644" s="75">
        <f t="shared" si="424"/>
        <v>106.0882224220655</v>
      </c>
      <c r="DA644" s="72">
        <f>(CZ644/MAX($CZ$2:CZ644))-1</f>
        <v>-2.0717906567433109E-2</v>
      </c>
      <c r="DC644" s="3">
        <f t="shared" si="418"/>
        <v>45540</v>
      </c>
      <c r="DD644" s="2">
        <f t="shared" si="419"/>
        <v>8.8033945552035446E-4</v>
      </c>
      <c r="DE644" s="2">
        <f t="shared" si="420"/>
        <v>1.8901948809912914E-3</v>
      </c>
      <c r="DF644" s="2" t="e">
        <f>NA()</f>
        <v>#N/A</v>
      </c>
      <c r="DG644" s="2">
        <f t="shared" si="421"/>
        <v>-2.2339384291474723E-4</v>
      </c>
      <c r="DH644" s="69"/>
      <c r="DI644" s="3">
        <f t="shared" si="408"/>
        <v>45540</v>
      </c>
      <c r="DJ644" s="2">
        <f t="shared" si="409"/>
        <v>3.0702512372225793E-2</v>
      </c>
      <c r="DK644" s="2">
        <f t="shared" si="410"/>
        <v>3.3333270361890655E-2</v>
      </c>
      <c r="DL644" s="2" t="e">
        <f>NA()</f>
        <v>#N/A</v>
      </c>
      <c r="DM644" s="2">
        <f t="shared" si="411"/>
        <v>1.2575121218108692E-2</v>
      </c>
      <c r="DO644" s="2">
        <f t="shared" ref="DO644:DO707" si="425">_xlfn.STDEV.P(DG578:DG644)*SQRT(252)</f>
        <v>1.8485457701785096E-2</v>
      </c>
      <c r="DP644" s="72">
        <f t="shared" ref="DP644:DP707" si="426">DG644</f>
        <v>-2.2339384291474723E-4</v>
      </c>
      <c r="DQ644" s="72">
        <v>1.0999999999999999E-2</v>
      </c>
      <c r="DR644" s="72">
        <f t="shared" si="407"/>
        <v>-1.3293326633859442E-4</v>
      </c>
      <c r="DS644" s="2" cm="1">
        <f t="array" ref="DS644">PRODUCT($DR$68:DR644+1)-1</f>
        <v>3.7988629318127964E-2</v>
      </c>
      <c r="DT644" s="2" cm="1">
        <f t="array" ref="DT644">PRODUCT($DP$68:DP644+1)-1</f>
        <v>5.0580391215732545E-2</v>
      </c>
      <c r="DU644" s="72">
        <f>DS644-MAX($DS$68:DS644)</f>
        <v>-1.3176307856110236E-2</v>
      </c>
    </row>
    <row r="645" spans="81:126" x14ac:dyDescent="0.3">
      <c r="CC645" s="3">
        <v>45541</v>
      </c>
      <c r="CD645" s="2">
        <v>-8.7642324342278605E-3</v>
      </c>
      <c r="CE645" s="2">
        <v>-1.22641576692932E-2</v>
      </c>
      <c r="CF645" s="2" t="e">
        <f>NA()</f>
        <v>#N/A</v>
      </c>
      <c r="CG645" s="2">
        <v>-9.8116864738502403E-3</v>
      </c>
      <c r="CH645" s="2">
        <v>-9.2705879816528114E-3</v>
      </c>
      <c r="CJ645" s="9">
        <f t="shared" si="412"/>
        <v>45541</v>
      </c>
      <c r="CK645" s="2">
        <f t="array" ref="CK645">PRODUCT(CD$2:CD645+1)-1</f>
        <v>0.38456983315170978</v>
      </c>
      <c r="CL645" s="2">
        <f t="array" ref="CL645">PRODUCT(CE$2:CE645+1)-1</f>
        <v>0.25848678741218434</v>
      </c>
      <c r="CM645" s="2"/>
      <c r="CN645" s="2">
        <f t="array" ref="CN645">PRODUCT(CG$2:CG645+1)-1</f>
        <v>0.18869602385111883</v>
      </c>
      <c r="CO645" s="2">
        <f t="array" ref="CO645">PRODUCT(CH$2:CH645+1)-1</f>
        <v>0.12198462851837144</v>
      </c>
      <c r="CQ645" s="9">
        <f t="shared" si="413"/>
        <v>45541</v>
      </c>
      <c r="CR645" s="72">
        <f t="shared" si="414"/>
        <v>0.26258520463333834</v>
      </c>
      <c r="CS645" s="72">
        <f t="shared" si="415"/>
        <v>0.1365021588938129</v>
      </c>
      <c r="CT645" s="72"/>
      <c r="CU645" s="72">
        <f t="shared" si="416"/>
        <v>6.6711395332747392E-2</v>
      </c>
      <c r="CV645" s="72"/>
      <c r="CW645" s="3">
        <f t="shared" si="417"/>
        <v>45541</v>
      </c>
      <c r="CX645" s="75">
        <f t="shared" si="422"/>
        <v>118.44093596981537</v>
      </c>
      <c r="CY645" s="75">
        <f t="shared" si="423"/>
        <v>111.70482125198842</v>
      </c>
      <c r="CZ645" s="75">
        <f t="shared" si="424"/>
        <v>106.0302810946999</v>
      </c>
      <c r="DA645" s="72">
        <f>(CZ645/MAX($CZ$2:CZ645))-1</f>
        <v>-2.1252752972278133E-2</v>
      </c>
      <c r="DC645" s="3">
        <f t="shared" si="418"/>
        <v>45541</v>
      </c>
      <c r="DD645" s="2">
        <f t="shared" si="419"/>
        <v>5.0635554742495086E-4</v>
      </c>
      <c r="DE645" s="2">
        <f t="shared" si="420"/>
        <v>-2.9935696876403888E-3</v>
      </c>
      <c r="DF645" s="2" t="e">
        <f>NA()</f>
        <v>#N/A</v>
      </c>
      <c r="DG645" s="2">
        <f t="shared" si="421"/>
        <v>-5.4109849219742892E-4</v>
      </c>
      <c r="DH645" s="69"/>
      <c r="DI645" s="3">
        <f t="shared" si="408"/>
        <v>45541</v>
      </c>
      <c r="DJ645" s="2">
        <f t="shared" si="409"/>
        <v>3.0100926588127942E-2</v>
      </c>
      <c r="DK645" s="2">
        <f t="shared" si="410"/>
        <v>3.1434466870971109E-2</v>
      </c>
      <c r="DL645" s="2" t="e">
        <f>NA()</f>
        <v>#N/A</v>
      </c>
      <c r="DM645" s="2">
        <f t="shared" si="411"/>
        <v>1.2610928511947951E-2</v>
      </c>
      <c r="DO645" s="2">
        <f t="shared" si="425"/>
        <v>1.8401936985948931E-2</v>
      </c>
      <c r="DP645" s="72">
        <f t="shared" si="426"/>
        <v>-5.4109849219742892E-4</v>
      </c>
      <c r="DQ645" s="72">
        <v>1.0999999999999999E-2</v>
      </c>
      <c r="DR645" s="72">
        <f t="shared" ref="DR645:DR708" si="427">DQ645/DO645*DP645</f>
        <v>-3.2344874448361164E-4</v>
      </c>
      <c r="DS645" s="2" cm="1">
        <f t="array" ref="DS645">PRODUCT($DR$68:DR645+1)-1</f>
        <v>3.7652893199186632E-2</v>
      </c>
      <c r="DT645" s="2" cm="1">
        <f t="array" ref="DT645">PRODUCT($DP$68:DP645+1)-1</f>
        <v>5.0011923750113541E-2</v>
      </c>
      <c r="DU645" s="72">
        <f>DS645-MAX($DS$68:DS645)</f>
        <v>-1.3512043975051569E-2</v>
      </c>
    </row>
    <row r="646" spans="81:126" x14ac:dyDescent="0.3">
      <c r="CC646" s="3">
        <v>45544</v>
      </c>
      <c r="CD646" s="2">
        <v>2.11532585055796E-4</v>
      </c>
      <c r="CE646" s="2">
        <v>3.1522887885169198E-3</v>
      </c>
      <c r="CF646" s="2" t="e">
        <f>NA()</f>
        <v>#N/A</v>
      </c>
      <c r="CG646" s="2">
        <v>4.0511180847369365E-3</v>
      </c>
      <c r="CH646" s="2">
        <v>4.2815252457659714E-3</v>
      </c>
      <c r="CJ646" s="9">
        <f t="shared" si="412"/>
        <v>45544</v>
      </c>
      <c r="CK646" s="2">
        <f t="array" ref="CK646">PRODUCT(CD$2:CD646+1)-1</f>
        <v>0.38486271478770662</v>
      </c>
      <c r="CL646" s="2">
        <f t="array" ref="CL646">PRODUCT(CE$2:CE646+1)-1</f>
        <v>0.26245390120264034</v>
      </c>
      <c r="CM646" s="2"/>
      <c r="CN646" s="2">
        <f t="array" ref="CN646">PRODUCT(CG$2:CG646+1)-1</f>
        <v>0.19351157181059686</v>
      </c>
      <c r="CO646" s="2">
        <f t="array" ref="CO646">PRODUCT(CH$2:CH646+1)-1</f>
        <v>0.12678843403073414</v>
      </c>
      <c r="CQ646" s="9">
        <f t="shared" si="413"/>
        <v>45544</v>
      </c>
      <c r="CR646" s="72">
        <f t="shared" si="414"/>
        <v>0.25807428075697247</v>
      </c>
      <c r="CS646" s="72">
        <f t="shared" si="415"/>
        <v>0.1356654671719062</v>
      </c>
      <c r="CT646" s="72"/>
      <c r="CU646" s="72">
        <f t="shared" si="416"/>
        <v>6.6723137779862718E-2</v>
      </c>
      <c r="CV646" s="72"/>
      <c r="CW646" s="3">
        <f t="shared" si="417"/>
        <v>45544</v>
      </c>
      <c r="CX646" s="75">
        <f t="shared" si="422"/>
        <v>118.92075418749586</v>
      </c>
      <c r="CY646" s="75">
        <f t="shared" si="423"/>
        <v>112.18308826425259</v>
      </c>
      <c r="CZ646" s="75">
        <f t="shared" si="424"/>
        <v>106.00595511096323</v>
      </c>
      <c r="DA646" s="72">
        <f>(CZ646/MAX($CZ$2:CZ646))-1</f>
        <v>-2.1477301934779258E-2</v>
      </c>
      <c r="DC646" s="3">
        <f t="shared" si="418"/>
        <v>45544</v>
      </c>
      <c r="DD646" s="2">
        <f t="shared" si="419"/>
        <v>-4.0699926607101755E-3</v>
      </c>
      <c r="DE646" s="2">
        <f t="shared" si="420"/>
        <v>-1.1292364572490516E-3</v>
      </c>
      <c r="DF646" s="2" t="e">
        <f>NA()</f>
        <v>#N/A</v>
      </c>
      <c r="DG646" s="2">
        <f t="shared" si="421"/>
        <v>-2.3040716102903491E-4</v>
      </c>
      <c r="DH646" s="69"/>
      <c r="DI646" s="3">
        <f t="shared" si="408"/>
        <v>45544</v>
      </c>
      <c r="DJ646" s="2">
        <f t="shared" si="409"/>
        <v>3.3563424237692353E-2</v>
      </c>
      <c r="DK646" s="2">
        <f t="shared" si="410"/>
        <v>2.9828492324494551E-2</v>
      </c>
      <c r="DL646" s="2" t="e">
        <f>NA()</f>
        <v>#N/A</v>
      </c>
      <c r="DM646" s="2">
        <f t="shared" si="411"/>
        <v>1.2495619525865004E-2</v>
      </c>
      <c r="DO646" s="2">
        <f t="shared" si="425"/>
        <v>1.837306988347499E-2</v>
      </c>
      <c r="DP646" s="72">
        <f t="shared" si="426"/>
        <v>-2.3040716102903491E-4</v>
      </c>
      <c r="DQ646" s="72">
        <v>1.0999999999999999E-2</v>
      </c>
      <c r="DR646" s="72">
        <f t="shared" si="427"/>
        <v>-1.3794530731083384E-4</v>
      </c>
      <c r="DS646" s="2" cm="1">
        <f t="array" ref="DS646">PRODUCT($DR$68:DR646+1)-1</f>
        <v>3.750975385195221E-2</v>
      </c>
      <c r="DT646" s="2" cm="1">
        <f t="array" ref="DT646">PRODUCT($DP$68:DP646+1)-1</f>
        <v>4.9769993483715691E-2</v>
      </c>
      <c r="DU646" s="72">
        <f>DS646-MAX($DS$68:DS646)</f>
        <v>-1.3655183322285991E-2</v>
      </c>
    </row>
    <row r="647" spans="81:126" x14ac:dyDescent="0.3">
      <c r="CC647" s="3">
        <v>45545</v>
      </c>
      <c r="CD647" s="2">
        <v>-4.1971196351258096E-3</v>
      </c>
      <c r="CE647" s="2">
        <v>-3.23025359955398E-3</v>
      </c>
      <c r="CF647" s="2" t="e">
        <f>NA()</f>
        <v>#N/A</v>
      </c>
      <c r="CG647" s="2">
        <v>-1.4137237233198723E-3</v>
      </c>
      <c r="CH647" s="2">
        <v>4.3336944745453465E-5</v>
      </c>
      <c r="CJ647" s="9">
        <f t="shared" si="412"/>
        <v>45545</v>
      </c>
      <c r="CK647" s="2">
        <f t="array" ref="CK647">PRODUCT(CD$2:CD647+1)-1</f>
        <v>0.37905028029551757</v>
      </c>
      <c r="CL647" s="2">
        <f t="array" ref="CL647">PRODUCT(CE$2:CE647+1)-1</f>
        <v>0.25837585494400961</v>
      </c>
      <c r="CM647" s="2"/>
      <c r="CN647" s="2">
        <f t="array" ref="CN647">PRODUCT(CG$2:CG647+1)-1</f>
        <v>0.19182427618747155</v>
      </c>
      <c r="CO647" s="2">
        <f t="array" ref="CO647">PRODUCT(CH$2:CH647+1)-1</f>
        <v>0.12683726559883945</v>
      </c>
      <c r="CQ647" s="9">
        <f t="shared" si="413"/>
        <v>45545</v>
      </c>
      <c r="CR647" s="72">
        <f t="shared" si="414"/>
        <v>0.25221301469667812</v>
      </c>
      <c r="CS647" s="72">
        <f t="shared" si="415"/>
        <v>0.13153858934517015</v>
      </c>
      <c r="CT647" s="72"/>
      <c r="CU647" s="72">
        <f t="shared" si="416"/>
        <v>6.4987010588632099E-2</v>
      </c>
      <c r="CV647" s="72"/>
      <c r="CW647" s="3">
        <f t="shared" si="417"/>
        <v>45545</v>
      </c>
      <c r="CX647" s="75">
        <f t="shared" si="422"/>
        <v>118.75263309610591</v>
      </c>
      <c r="CY647" s="75">
        <f t="shared" si="423"/>
        <v>112.18794993655007</v>
      </c>
      <c r="CZ647" s="75">
        <f t="shared" si="424"/>
        <v>105.85150469659941</v>
      </c>
      <c r="DA647" s="72">
        <f>(CZ647/MAX($CZ$2:CZ647))-1</f>
        <v>-2.2903007085234073E-2</v>
      </c>
      <c r="DC647" s="3">
        <f t="shared" si="418"/>
        <v>45545</v>
      </c>
      <c r="DD647" s="2">
        <f t="shared" si="419"/>
        <v>-4.2404565798712631E-3</v>
      </c>
      <c r="DE647" s="2">
        <f t="shared" si="420"/>
        <v>-3.2735905442994335E-3</v>
      </c>
      <c r="DF647" s="2" t="e">
        <f>NA()</f>
        <v>#N/A</v>
      </c>
      <c r="DG647" s="2">
        <f t="shared" si="421"/>
        <v>-1.4570606680653258E-3</v>
      </c>
      <c r="DH647" s="69"/>
      <c r="DI647" s="3">
        <f t="shared" si="408"/>
        <v>45545</v>
      </c>
      <c r="DJ647" s="2">
        <f t="shared" si="409"/>
        <v>3.3160988179997776E-2</v>
      </c>
      <c r="DK647" s="2">
        <f t="shared" si="410"/>
        <v>2.6732725569117651E-2</v>
      </c>
      <c r="DL647" s="2" t="e">
        <f>NA()</f>
        <v>#N/A</v>
      </c>
      <c r="DM647" s="2">
        <f t="shared" si="411"/>
        <v>8.6814474569438561E-3</v>
      </c>
      <c r="DO647" s="2">
        <f t="shared" si="425"/>
        <v>1.8092294690458328E-2</v>
      </c>
      <c r="DP647" s="72">
        <f t="shared" si="426"/>
        <v>-1.4570606680653258E-3</v>
      </c>
      <c r="DQ647" s="72">
        <v>1.0999999999999999E-2</v>
      </c>
      <c r="DR647" s="72">
        <f t="shared" si="427"/>
        <v>-8.858836108374574E-4</v>
      </c>
      <c r="DS647" s="2" cm="1">
        <f t="array" ref="DS647">PRODUCT($DR$68:DR647+1)-1</f>
        <v>3.659064096493081E-2</v>
      </c>
      <c r="DT647" s="2" cm="1">
        <f t="array" ref="DT647">PRODUCT($DP$68:DP647+1)-1</f>
        <v>4.8240414915695418E-2</v>
      </c>
      <c r="DU647" s="72">
        <f>DS647-MAX($DS$68:DS647)</f>
        <v>-1.4574296209307391E-2</v>
      </c>
    </row>
    <row r="648" spans="81:126" x14ac:dyDescent="0.3">
      <c r="CC648" s="3">
        <v>45546</v>
      </c>
      <c r="CD648" s="2">
        <v>-5.4540793266028001E-3</v>
      </c>
      <c r="CE648" s="2">
        <v>1.9796764753099399E-3</v>
      </c>
      <c r="CF648" s="2" t="e">
        <f>NA()</f>
        <v>#N/A</v>
      </c>
      <c r="CG648" s="2">
        <v>-2.0357322950424186E-3</v>
      </c>
      <c r="CH648" s="2">
        <v>-1.6521494193101338E-3</v>
      </c>
      <c r="CJ648" s="9">
        <f t="shared" si="412"/>
        <v>45546</v>
      </c>
      <c r="CK648" s="2">
        <f t="array" ref="CK648">PRODUCT(CD$2:CD648+1)-1</f>
        <v>0.37152883067141196</v>
      </c>
      <c r="CL648" s="2">
        <f t="array" ref="CL648">PRODUCT(CE$2:CE648+1)-1</f>
        <v>0.26086703202114037</v>
      </c>
      <c r="CM648" s="2"/>
      <c r="CN648" s="2">
        <f t="array" ref="CN648">PRODUCT(CG$2:CG648+1)-1</f>
        <v>0.18939804101842128</v>
      </c>
      <c r="CO648" s="2">
        <f t="array" ref="CO648">PRODUCT(CH$2:CH648+1)-1</f>
        <v>0.12497556206482341</v>
      </c>
      <c r="CQ648" s="9">
        <f t="shared" si="413"/>
        <v>45546</v>
      </c>
      <c r="CR648" s="72">
        <f t="shared" si="414"/>
        <v>0.24655326860658855</v>
      </c>
      <c r="CS648" s="72">
        <f t="shared" si="415"/>
        <v>0.13589146995631696</v>
      </c>
      <c r="CT648" s="72"/>
      <c r="CU648" s="72">
        <f t="shared" si="416"/>
        <v>6.4422478953597873E-2</v>
      </c>
      <c r="CV648" s="72"/>
      <c r="CW648" s="3">
        <f t="shared" si="417"/>
        <v>45546</v>
      </c>
      <c r="CX648" s="75">
        <f t="shared" si="422"/>
        <v>118.51088452579084</v>
      </c>
      <c r="CY648" s="75">
        <f t="shared" si="423"/>
        <v>112.00259868020881</v>
      </c>
      <c r="CZ648" s="75">
        <f t="shared" si="424"/>
        <v>105.81083467908148</v>
      </c>
      <c r="DA648" s="72">
        <f>(CZ648/MAX($CZ$2:CZ648))-1</f>
        <v>-2.327842500614552E-2</v>
      </c>
      <c r="DC648" s="3">
        <f t="shared" si="418"/>
        <v>45546</v>
      </c>
      <c r="DD648" s="2">
        <f t="shared" si="419"/>
        <v>-3.8019299072926662E-3</v>
      </c>
      <c r="DE648" s="2">
        <f t="shared" si="420"/>
        <v>3.6318258946200738E-3</v>
      </c>
      <c r="DF648" s="2" t="e">
        <f>NA()</f>
        <v>#N/A</v>
      </c>
      <c r="DG648" s="2">
        <f t="shared" si="421"/>
        <v>-3.835828757322848E-4</v>
      </c>
      <c r="DH648" s="69"/>
      <c r="DI648" s="3">
        <f t="shared" si="408"/>
        <v>45546</v>
      </c>
      <c r="DJ648" s="2">
        <f t="shared" si="409"/>
        <v>3.4972169313621113E-2</v>
      </c>
      <c r="DK648" s="2">
        <f t="shared" si="410"/>
        <v>3.1014071491274577E-2</v>
      </c>
      <c r="DL648" s="2" t="e">
        <f>NA()</f>
        <v>#N/A</v>
      </c>
      <c r="DM648" s="2">
        <f t="shared" si="411"/>
        <v>8.6895358535802793E-3</v>
      </c>
      <c r="DO648" s="2">
        <f t="shared" si="425"/>
        <v>1.8089125445230544E-2</v>
      </c>
      <c r="DP648" s="72">
        <f t="shared" si="426"/>
        <v>-3.835828757322848E-4</v>
      </c>
      <c r="DQ648" s="72">
        <v>1.0999999999999999E-2</v>
      </c>
      <c r="DR648" s="72">
        <f t="shared" si="427"/>
        <v>-2.3325680646256122E-4</v>
      </c>
      <c r="DS648" s="2" cm="1">
        <f t="array" ref="DS648">PRODUCT($DR$68:DR648+1)-1</f>
        <v>3.6348849142410433E-2</v>
      </c>
      <c r="DT648" s="2" cm="1">
        <f t="array" ref="DT648">PRODUCT($DP$68:DP648+1)-1</f>
        <v>4.7838327842883333E-2</v>
      </c>
      <c r="DU648" s="72">
        <f>DS648-MAX($DS$68:DS648)</f>
        <v>-1.4816088031827768E-2</v>
      </c>
    </row>
    <row r="649" spans="81:126" x14ac:dyDescent="0.3">
      <c r="CC649" s="3">
        <v>45547</v>
      </c>
      <c r="CD649" s="2">
        <v>6.9986016940790695E-3</v>
      </c>
      <c r="CE649" s="2">
        <v>9.6438025699374704E-3</v>
      </c>
      <c r="CF649" s="2" t="e">
        <f>NA()</f>
        <v>#N/A</v>
      </c>
      <c r="CG649" s="2">
        <v>8.673567819686449E-3</v>
      </c>
      <c r="CH649" s="2">
        <v>8.3612312333494199E-3</v>
      </c>
      <c r="CJ649" s="9">
        <f t="shared" si="412"/>
        <v>45547</v>
      </c>
      <c r="CK649" s="2">
        <f t="array" ref="CK649">PRODUCT(CD$2:CD649+1)-1</f>
        <v>0.38112761466922729</v>
      </c>
      <c r="CL649" s="2">
        <f t="array" ref="CL649">PRODUCT(CE$2:CE649+1)-1</f>
        <v>0.27302658474489516</v>
      </c>
      <c r="CM649" s="2"/>
      <c r="CN649" s="2">
        <f t="array" ref="CN649">PRODUCT(CG$2:CG649+1)-1</f>
        <v>0.19971436559179678</v>
      </c>
      <c r="CO649" s="2">
        <f t="array" ref="CO649">PRODUCT(CH$2:CH649+1)-1</f>
        <v>0.13438174287111471</v>
      </c>
      <c r="CQ649" s="9">
        <f t="shared" si="413"/>
        <v>45547</v>
      </c>
      <c r="CR649" s="72">
        <f t="shared" si="414"/>
        <v>0.24674587179811258</v>
      </c>
      <c r="CS649" s="72">
        <f t="shared" si="415"/>
        <v>0.13864484187378046</v>
      </c>
      <c r="CT649" s="72"/>
      <c r="CU649" s="72">
        <f t="shared" si="416"/>
        <v>6.5332622720682076E-2</v>
      </c>
      <c r="CV649" s="72"/>
      <c r="CW649" s="3">
        <f t="shared" si="417"/>
        <v>45547</v>
      </c>
      <c r="CX649" s="75">
        <f t="shared" si="422"/>
        <v>119.53879672009633</v>
      </c>
      <c r="CY649" s="75">
        <f t="shared" si="423"/>
        <v>112.93907830651007</v>
      </c>
      <c r="CZ649" s="75">
        <f t="shared" si="424"/>
        <v>105.84360923831433</v>
      </c>
      <c r="DA649" s="72">
        <f>(CZ649/MAX($CZ$2:CZ649))-1</f>
        <v>-2.2975888699625302E-2</v>
      </c>
      <c r="DC649" s="3">
        <f t="shared" si="418"/>
        <v>45547</v>
      </c>
      <c r="DD649" s="2">
        <f t="shared" si="419"/>
        <v>-1.3626295392703503E-3</v>
      </c>
      <c r="DE649" s="2">
        <f t="shared" si="420"/>
        <v>1.2825713365880505E-3</v>
      </c>
      <c r="DF649" s="2" t="e">
        <f>NA()</f>
        <v>#N/A</v>
      </c>
      <c r="DG649" s="2">
        <f t="shared" si="421"/>
        <v>3.1233658633702914E-4</v>
      </c>
      <c r="DH649" s="69"/>
      <c r="DI649" s="3">
        <f t="shared" si="408"/>
        <v>45547</v>
      </c>
      <c r="DJ649" s="2">
        <f t="shared" si="409"/>
        <v>3.4812931371041675E-2</v>
      </c>
      <c r="DK649" s="2">
        <f t="shared" si="410"/>
        <v>3.1685060531695917E-2</v>
      </c>
      <c r="DL649" s="2" t="e">
        <f>NA()</f>
        <v>#N/A</v>
      </c>
      <c r="DM649" s="2">
        <f t="shared" si="411"/>
        <v>8.6475978509437321E-3</v>
      </c>
      <c r="DO649" s="2">
        <f t="shared" si="425"/>
        <v>1.8099084595296914E-2</v>
      </c>
      <c r="DP649" s="72">
        <f t="shared" si="426"/>
        <v>3.1233658633702914E-4</v>
      </c>
      <c r="DQ649" s="72">
        <v>1.0999999999999999E-2</v>
      </c>
      <c r="DR649" s="72">
        <f t="shared" si="427"/>
        <v>1.8982741539315723E-4</v>
      </c>
      <c r="DS649" s="2" cm="1">
        <f t="array" ref="DS649">PRODUCT($DR$68:DR649+1)-1</f>
        <v>3.6545576565888638E-2</v>
      </c>
      <c r="DT649" s="2" cm="1">
        <f t="array" ref="DT649">PRODUCT($DP$68:DP649+1)-1</f>
        <v>4.8165606089235036E-2</v>
      </c>
      <c r="DU649" s="72">
        <f>DS649-MAX($DS$68:DS649)</f>
        <v>-1.4619360608349563E-2</v>
      </c>
    </row>
    <row r="650" spans="81:126" x14ac:dyDescent="0.3">
      <c r="CC650" s="3">
        <v>45548</v>
      </c>
      <c r="CD650" s="2">
        <v>6.6101031158660693E-3</v>
      </c>
      <c r="CE650" s="2">
        <v>5.6359500025941998E-3</v>
      </c>
      <c r="CF650" s="2" t="e">
        <f>NA()</f>
        <v>#N/A</v>
      </c>
      <c r="CG650" s="2">
        <v>6.3307707852778275E-3</v>
      </c>
      <c r="CH650" s="2">
        <v>6.2095090506015804E-3</v>
      </c>
      <c r="CJ650" s="9">
        <f t="shared" si="412"/>
        <v>45548</v>
      </c>
      <c r="CK650" s="2">
        <f t="array" ref="CK650">PRODUCT(CD$2:CD650+1)-1</f>
        <v>0.39025701061836093</v>
      </c>
      <c r="CL650" s="2">
        <f t="array" ref="CL650">PRODUCT(CE$2:CE650+1)-1</f>
        <v>0.28020129892849055</v>
      </c>
      <c r="CM650" s="2"/>
      <c r="CN650" s="2">
        <f t="array" ref="CN650">PRODUCT(CG$2:CG650+1)-1</f>
        <v>0.20730948224816337</v>
      </c>
      <c r="CO650" s="2">
        <f t="array" ref="CO650">PRODUCT(CH$2:CH650+1)-1</f>
        <v>0.14142569657031001</v>
      </c>
      <c r="CQ650" s="9">
        <f t="shared" si="413"/>
        <v>45548</v>
      </c>
      <c r="CR650" s="72">
        <f t="shared" si="414"/>
        <v>0.24883131404805092</v>
      </c>
      <c r="CS650" s="72">
        <f t="shared" si="415"/>
        <v>0.13877560235818054</v>
      </c>
      <c r="CT650" s="72"/>
      <c r="CU650" s="72">
        <f t="shared" si="416"/>
        <v>6.5883785677853357E-2</v>
      </c>
      <c r="CV650" s="72"/>
      <c r="CW650" s="3">
        <f t="shared" si="417"/>
        <v>45548</v>
      </c>
      <c r="CX650" s="75">
        <f t="shared" si="422"/>
        <v>120.29556944207917</v>
      </c>
      <c r="CY650" s="75">
        <f t="shared" si="423"/>
        <v>113.64037453542095</v>
      </c>
      <c r="CZ650" s="75">
        <f t="shared" si="424"/>
        <v>105.85636481212393</v>
      </c>
      <c r="DA650" s="72">
        <f>(CZ650/MAX($CZ$2:CZ650))-1</f>
        <v>-2.2858144196625685E-2</v>
      </c>
      <c r="DC650" s="3">
        <f t="shared" si="418"/>
        <v>45548</v>
      </c>
      <c r="DD650" s="2">
        <f t="shared" si="419"/>
        <v>4.005940652644889E-4</v>
      </c>
      <c r="DE650" s="2">
        <f t="shared" si="420"/>
        <v>-5.7355904800738058E-4</v>
      </c>
      <c r="DF650" s="2" t="e">
        <f>NA()</f>
        <v>#N/A</v>
      </c>
      <c r="DG650" s="2">
        <f t="shared" si="421"/>
        <v>1.2126173467624703E-4</v>
      </c>
      <c r="DH650" s="69"/>
      <c r="DI650" s="3">
        <f t="shared" si="408"/>
        <v>45548</v>
      </c>
      <c r="DJ650" s="2">
        <f t="shared" si="409"/>
        <v>3.4778192527864717E-2</v>
      </c>
      <c r="DK650" s="2">
        <f t="shared" si="410"/>
        <v>3.0455890307834129E-2</v>
      </c>
      <c r="DL650" s="2" t="e">
        <f>NA()</f>
        <v>#N/A</v>
      </c>
      <c r="DM650" s="2">
        <f t="shared" si="411"/>
        <v>8.448862414814887E-3</v>
      </c>
      <c r="DO650" s="2">
        <f t="shared" si="425"/>
        <v>1.8088106478351906E-2</v>
      </c>
      <c r="DP650" s="72">
        <f t="shared" si="426"/>
        <v>1.2126173467624703E-4</v>
      </c>
      <c r="DQ650" s="72">
        <v>1.0999999999999999E-2</v>
      </c>
      <c r="DR650" s="72">
        <f t="shared" si="427"/>
        <v>7.3743433732830022E-5</v>
      </c>
      <c r="DS650" s="2" cm="1">
        <f t="array" ref="DS650">PRODUCT($DR$68:DR650+1)-1</f>
        <v>3.6622014995925101E-2</v>
      </c>
      <c r="DT650" s="2" cm="1">
        <f t="array" ref="DT650">PRODUCT($DP$68:DP650+1)-1</f>
        <v>4.8292708468857359E-2</v>
      </c>
      <c r="DU650" s="72">
        <f>DS650-MAX($DS$68:DS650)</f>
        <v>-1.45429221783131E-2</v>
      </c>
    </row>
    <row r="651" spans="81:126" x14ac:dyDescent="0.3">
      <c r="CC651" s="3">
        <v>45551</v>
      </c>
      <c r="CD651" s="2">
        <v>2.07555566849105E-3</v>
      </c>
      <c r="CE651" s="2">
        <v>1.3058606283020699E-3</v>
      </c>
      <c r="CF651" s="2" t="e">
        <f>NA()</f>
        <v>#N/A</v>
      </c>
      <c r="CG651" s="2">
        <v>2.5769004699358706E-3</v>
      </c>
      <c r="CH651" s="2">
        <v>3.2406763708703323E-3</v>
      </c>
      <c r="CJ651" s="9">
        <f t="shared" si="412"/>
        <v>45551</v>
      </c>
      <c r="CK651" s="2">
        <f t="array" ref="CK651">PRODUCT(CD$2:CD651+1)-1</f>
        <v>0.3931425664374093</v>
      </c>
      <c r="CL651" s="2">
        <f t="array" ref="CL651">PRODUCT(CE$2:CE651+1)-1</f>
        <v>0.28187306340106244</v>
      </c>
      <c r="CM651" s="2"/>
      <c r="CN651" s="2">
        <f t="array" ref="CN651">PRODUCT(CG$2:CG651+1)-1</f>
        <v>0.21042059862032669</v>
      </c>
      <c r="CO651" s="2">
        <f t="array" ref="CO651">PRODUCT(CH$2:CH651+1)-1</f>
        <v>0.14512468785428956</v>
      </c>
      <c r="CQ651" s="9">
        <f t="shared" si="413"/>
        <v>45551</v>
      </c>
      <c r="CR651" s="72">
        <f t="shared" si="414"/>
        <v>0.24801787858311974</v>
      </c>
      <c r="CS651" s="72">
        <f t="shared" si="415"/>
        <v>0.13674837554677288</v>
      </c>
      <c r="CT651" s="72"/>
      <c r="CU651" s="72">
        <f t="shared" si="416"/>
        <v>6.5295910766037135E-2</v>
      </c>
      <c r="CV651" s="72"/>
      <c r="CW651" s="3">
        <f t="shared" si="417"/>
        <v>45551</v>
      </c>
      <c r="CX651" s="75">
        <f t="shared" si="422"/>
        <v>120.60555915150566</v>
      </c>
      <c r="CY651" s="75">
        <f t="shared" si="423"/>
        <v>114.00864621195474</v>
      </c>
      <c r="CZ651" s="75">
        <f t="shared" si="424"/>
        <v>105.78632687847774</v>
      </c>
      <c r="DA651" s="72">
        <f>(CZ651/MAX($CZ$2:CZ651))-1</f>
        <v>-2.3504652288804495E-2</v>
      </c>
      <c r="DC651" s="3">
        <f t="shared" si="418"/>
        <v>45551</v>
      </c>
      <c r="DD651" s="2">
        <f t="shared" si="419"/>
        <v>-1.1651207023792823E-3</v>
      </c>
      <c r="DE651" s="2">
        <f t="shared" si="420"/>
        <v>-1.9348157425682624E-3</v>
      </c>
      <c r="DF651" s="2" t="e">
        <f>NA()</f>
        <v>#N/A</v>
      </c>
      <c r="DG651" s="2">
        <f t="shared" si="421"/>
        <v>-6.6377590093446171E-4</v>
      </c>
      <c r="DH651" s="69"/>
      <c r="DI651" s="3">
        <f t="shared" si="408"/>
        <v>45551</v>
      </c>
      <c r="DJ651" s="2">
        <f t="shared" si="409"/>
        <v>3.0316226485104521E-2</v>
      </c>
      <c r="DK651" s="2">
        <f t="shared" si="410"/>
        <v>3.0621575833261108E-2</v>
      </c>
      <c r="DL651" s="2" t="e">
        <f>NA()</f>
        <v>#N/A</v>
      </c>
      <c r="DM651" s="2">
        <f t="shared" si="411"/>
        <v>7.4848038436493109E-3</v>
      </c>
      <c r="DO651" s="2">
        <f t="shared" si="425"/>
        <v>1.8032702956807731E-2</v>
      </c>
      <c r="DP651" s="72">
        <f t="shared" si="426"/>
        <v>-6.6377590093446171E-4</v>
      </c>
      <c r="DQ651" s="72">
        <v>1.0999999999999999E-2</v>
      </c>
      <c r="DR651" s="72">
        <f t="shared" si="427"/>
        <v>-4.0490518408515088E-4</v>
      </c>
      <c r="DS651" s="2" cm="1">
        <f t="array" ref="DS651">PRODUCT($DR$68:DR651+1)-1</f>
        <v>3.6202281368116429E-2</v>
      </c>
      <c r="DT651" s="2" cm="1">
        <f t="array" ref="DT651">PRODUCT($DP$68:DP651+1)-1</f>
        <v>4.7596877031850449E-2</v>
      </c>
      <c r="DU651" s="72">
        <f>DS651-MAX($DS$68:DS651)</f>
        <v>-1.4962655806121772E-2</v>
      </c>
    </row>
    <row r="652" spans="81:126" x14ac:dyDescent="0.3">
      <c r="CC652" s="3">
        <v>45552</v>
      </c>
      <c r="CD652" s="2">
        <v>1.7749195081036E-3</v>
      </c>
      <c r="CE652" s="2">
        <v>7.7452382269016507E-4</v>
      </c>
      <c r="CF652" s="2" t="e">
        <f>NA()</f>
        <v>#N/A</v>
      </c>
      <c r="CG652" s="2">
        <v>2.025353044306817E-3</v>
      </c>
      <c r="CH652" s="2">
        <v>2.0788469329011683E-3</v>
      </c>
      <c r="CJ652" s="9">
        <f t="shared" si="412"/>
        <v>45552</v>
      </c>
      <c r="CK652" s="2">
        <f t="array" ref="CK652">PRODUCT(CD$2:CD652+1)-1</f>
        <v>0.39561528235614851</v>
      </c>
      <c r="CL652" s="2">
        <f t="array" ref="CL652">PRODUCT(CE$2:CE652+1)-1</f>
        <v>0.28286590462633132</v>
      </c>
      <c r="CM652" s="2"/>
      <c r="CN652" s="2">
        <f t="array" ref="CN652">PRODUCT(CG$2:CG652+1)-1</f>
        <v>0.21287212766463415</v>
      </c>
      <c r="CO652" s="2">
        <f t="array" ref="CO652">PRODUCT(CH$2:CH652+1)-1</f>
        <v>0.14750522679942479</v>
      </c>
      <c r="CQ652" s="9">
        <f t="shared" si="413"/>
        <v>45552</v>
      </c>
      <c r="CR652" s="72">
        <f t="shared" si="414"/>
        <v>0.24811005555672372</v>
      </c>
      <c r="CS652" s="72">
        <f t="shared" si="415"/>
        <v>0.13536067782690653</v>
      </c>
      <c r="CT652" s="72"/>
      <c r="CU652" s="72">
        <f t="shared" si="416"/>
        <v>6.5366900865209354E-2</v>
      </c>
      <c r="CV652" s="72"/>
      <c r="CW652" s="3">
        <f t="shared" si="417"/>
        <v>45552</v>
      </c>
      <c r="CX652" s="75">
        <f t="shared" si="422"/>
        <v>120.84982798789349</v>
      </c>
      <c r="CY652" s="75">
        <f t="shared" si="423"/>
        <v>114.24565273645668</v>
      </c>
      <c r="CZ652" s="75">
        <f t="shared" si="424"/>
        <v>105.78067969612061</v>
      </c>
      <c r="DA652" s="72">
        <f>(CZ652/MAX($CZ$2:CZ652))-1</f>
        <v>-2.3556780455668114E-2</v>
      </c>
      <c r="DC652" s="3">
        <f t="shared" si="418"/>
        <v>45552</v>
      </c>
      <c r="DD652" s="2">
        <f t="shared" si="419"/>
        <v>-3.0392742479756828E-4</v>
      </c>
      <c r="DE652" s="2">
        <f t="shared" si="420"/>
        <v>-1.3043231102110031E-3</v>
      </c>
      <c r="DF652" s="2" t="e">
        <f>NA()</f>
        <v>#N/A</v>
      </c>
      <c r="DG652" s="2">
        <f t="shared" si="421"/>
        <v>-5.3493888594351256E-5</v>
      </c>
      <c r="DH652" s="69"/>
      <c r="DI652" s="3">
        <f t="shared" si="408"/>
        <v>45552</v>
      </c>
      <c r="DJ652" s="2">
        <f t="shared" si="409"/>
        <v>3.0319651742291651E-2</v>
      </c>
      <c r="DK652" s="2">
        <f t="shared" si="410"/>
        <v>3.0262920333286362E-2</v>
      </c>
      <c r="DL652" s="2" t="e">
        <f>NA()</f>
        <v>#N/A</v>
      </c>
      <c r="DM652" s="2">
        <f t="shared" si="411"/>
        <v>7.5106196325173341E-3</v>
      </c>
      <c r="DO652" s="2">
        <f t="shared" si="425"/>
        <v>1.7718413553396466E-2</v>
      </c>
      <c r="DP652" s="72">
        <f t="shared" si="426"/>
        <v>-5.3493888594351256E-5</v>
      </c>
      <c r="DQ652" s="72">
        <v>1.0999999999999999E-2</v>
      </c>
      <c r="DR652" s="72">
        <f t="shared" si="427"/>
        <v>-3.3210240452089814E-5</v>
      </c>
      <c r="DS652" s="2" cm="1">
        <f t="array" ref="DS652">PRODUCT($DR$68:DR652+1)-1</f>
        <v>3.6167868841195272E-2</v>
      </c>
      <c r="DT652" s="2" cm="1">
        <f t="array" ref="DT652">PRODUCT($DP$68:DP652+1)-1</f>
        <v>4.7540837001218694E-2</v>
      </c>
      <c r="DU652" s="72">
        <f>DS652-MAX($DS$68:DS652)</f>
        <v>-1.4997068333042929E-2</v>
      </c>
    </row>
    <row r="653" spans="81:126" x14ac:dyDescent="0.3">
      <c r="CC653" s="3">
        <v>45553</v>
      </c>
      <c r="CD653" s="2">
        <v>-1.41828770911812E-3</v>
      </c>
      <c r="CE653" s="2">
        <v>-1.9058796336997E-3</v>
      </c>
      <c r="CF653" s="2" t="e">
        <f>NA()</f>
        <v>#N/A</v>
      </c>
      <c r="CG653" s="2">
        <v>-1.7186220488331449E-3</v>
      </c>
      <c r="CH653" s="2">
        <v>-1.6436694788132256E-3</v>
      </c>
      <c r="CJ653" s="9">
        <f t="shared" si="412"/>
        <v>45553</v>
      </c>
      <c r="CK653" s="2">
        <f t="array" ref="CK653">PRODUCT(CD$2:CD653+1)-1</f>
        <v>0.39363589835452539</v>
      </c>
      <c r="CL653" s="2">
        <f t="array" ref="CL653">PRODUCT(CE$2:CE653+1)-1</f>
        <v>0.28042091662593616</v>
      </c>
      <c r="CM653" s="2"/>
      <c r="CN653" s="2">
        <f t="array" ref="CN653">PRODUCT(CG$2:CG653+1)-1</f>
        <v>0.21078765888361461</v>
      </c>
      <c r="CO653" s="2">
        <f t="array" ref="CO653">PRODUCT(CH$2:CH653+1)-1</f>
        <v>0.14561910748135598</v>
      </c>
      <c r="CQ653" s="9">
        <f t="shared" si="413"/>
        <v>45553</v>
      </c>
      <c r="CR653" s="72">
        <f t="shared" si="414"/>
        <v>0.24801679087316941</v>
      </c>
      <c r="CS653" s="72">
        <f t="shared" si="415"/>
        <v>0.13480180914458018</v>
      </c>
      <c r="CT653" s="72"/>
      <c r="CU653" s="72">
        <f t="shared" si="416"/>
        <v>6.5168551402258634E-2</v>
      </c>
      <c r="CV653" s="72"/>
      <c r="CW653" s="3">
        <f t="shared" si="417"/>
        <v>45553</v>
      </c>
      <c r="CX653" s="75">
        <f t="shared" si="422"/>
        <v>120.6421328089158</v>
      </c>
      <c r="CY653" s="75">
        <f t="shared" si="423"/>
        <v>114.05787064396667</v>
      </c>
      <c r="CZ653" s="75">
        <f t="shared" si="424"/>
        <v>105.77273810897454</v>
      </c>
      <c r="DA653" s="72">
        <f>(CZ653/MAX($CZ$2:CZ653))-1</f>
        <v>-2.363008787762344E-2</v>
      </c>
      <c r="DC653" s="3">
        <f t="shared" si="418"/>
        <v>45553</v>
      </c>
      <c r="DD653" s="2">
        <f t="shared" si="419"/>
        <v>2.2538176969510559E-4</v>
      </c>
      <c r="DE653" s="2">
        <f t="shared" si="420"/>
        <v>-2.6221015488647444E-4</v>
      </c>
      <c r="DF653" s="2" t="e">
        <f>NA()</f>
        <v>#N/A</v>
      </c>
      <c r="DG653" s="2">
        <f t="shared" si="421"/>
        <v>-7.4952570019919378E-5</v>
      </c>
      <c r="DH653" s="69"/>
      <c r="DI653" s="3">
        <f t="shared" si="408"/>
        <v>45553</v>
      </c>
      <c r="DJ653" s="2">
        <f t="shared" si="409"/>
        <v>3.036719093693457E-2</v>
      </c>
      <c r="DK653" s="2">
        <f t="shared" si="410"/>
        <v>3.035413268683829E-2</v>
      </c>
      <c r="DL653" s="2" t="e">
        <f>NA()</f>
        <v>#N/A</v>
      </c>
      <c r="DM653" s="2">
        <f t="shared" si="411"/>
        <v>7.5245113701383976E-3</v>
      </c>
      <c r="DO653" s="2">
        <f t="shared" si="425"/>
        <v>1.7500657272349531E-2</v>
      </c>
      <c r="DP653" s="72">
        <f t="shared" si="426"/>
        <v>-7.4952570019919378E-5</v>
      </c>
      <c r="DQ653" s="72">
        <v>1.0999999999999999E-2</v>
      </c>
      <c r="DR653" s="72">
        <f t="shared" si="427"/>
        <v>-4.7111274587484318E-5</v>
      </c>
      <c r="DS653" s="2" cm="1">
        <f t="array" ref="DS653">PRODUCT($DR$68:DR653+1)-1</f>
        <v>3.6119053652207578E-2</v>
      </c>
      <c r="DT653" s="2" cm="1">
        <f t="array" ref="DT653">PRODUCT($DP$68:DP653+1)-1</f>
        <v>4.7462321123284745E-2</v>
      </c>
      <c r="DU653" s="72">
        <f>DS653-MAX($DS$68:DS653)</f>
        <v>-1.5045883522030623E-2</v>
      </c>
    </row>
    <row r="654" spans="81:126" x14ac:dyDescent="0.3">
      <c r="CC654" s="3">
        <v>45554</v>
      </c>
      <c r="CD654" s="2">
        <v>1.11555205922493E-2</v>
      </c>
      <c r="CE654" s="2">
        <v>1.7605531065338898E-2</v>
      </c>
      <c r="CF654" s="2" t="e">
        <f>NA()</f>
        <v>#N/A</v>
      </c>
      <c r="CG654" s="2">
        <v>1.2681875327050021E-2</v>
      </c>
      <c r="CH654" s="2">
        <v>1.1412739430428642E-2</v>
      </c>
      <c r="CJ654" s="9">
        <f t="shared" si="412"/>
        <v>45554</v>
      </c>
      <c r="CK654" s="2">
        <f t="array" ref="CK654">PRODUCT(CD$2:CD654+1)-1</f>
        <v>0.40918263231671714</v>
      </c>
      <c r="CL654" s="2">
        <f t="array" ref="CL654">PRODUCT(CE$2:CE654+1)-1</f>
        <v>0.30296340685030376</v>
      </c>
      <c r="CM654" s="2"/>
      <c r="CN654" s="2">
        <f t="array" ref="CN654">PRODUCT(CG$2:CG654+1)-1</f>
        <v>0.22614271702110744</v>
      </c>
      <c r="CO654" s="2">
        <f t="array" ref="CO654">PRODUCT(CH$2:CH654+1)-1</f>
        <v>0.15869375984156098</v>
      </c>
      <c r="CQ654" s="9">
        <f t="shared" si="413"/>
        <v>45554</v>
      </c>
      <c r="CR654" s="72">
        <f t="shared" si="414"/>
        <v>0.25048887247515617</v>
      </c>
      <c r="CS654" s="72">
        <f t="shared" si="415"/>
        <v>0.14426964700874279</v>
      </c>
      <c r="CT654" s="72"/>
      <c r="CU654" s="72">
        <f t="shared" si="416"/>
        <v>6.7448957179546465E-2</v>
      </c>
      <c r="CV654" s="72"/>
      <c r="CW654" s="3">
        <f t="shared" si="417"/>
        <v>45554</v>
      </c>
      <c r="CX654" s="75">
        <f t="shared" si="422"/>
        <v>122.17210129638789</v>
      </c>
      <c r="CY654" s="75">
        <f t="shared" si="423"/>
        <v>115.35958340161579</v>
      </c>
      <c r="CZ654" s="75">
        <f t="shared" si="424"/>
        <v>105.90546332943561</v>
      </c>
      <c r="DA654" s="72">
        <f>(CZ654/MAX($CZ$2:CZ654))-1</f>
        <v>-2.2404924247043323E-2</v>
      </c>
      <c r="DC654" s="3">
        <f t="shared" si="418"/>
        <v>45554</v>
      </c>
      <c r="DD654" s="2">
        <f t="shared" si="419"/>
        <v>-2.5721883817934194E-4</v>
      </c>
      <c r="DE654" s="2">
        <f t="shared" si="420"/>
        <v>6.1927916349102559E-3</v>
      </c>
      <c r="DF654" s="2" t="e">
        <f>NA()</f>
        <v>#N/A</v>
      </c>
      <c r="DG654" s="2">
        <f t="shared" si="421"/>
        <v>1.2691358966213789E-3</v>
      </c>
      <c r="DH654" s="69"/>
      <c r="DI654" s="3">
        <f t="shared" si="408"/>
        <v>45554</v>
      </c>
      <c r="DJ654" s="2">
        <f t="shared" si="409"/>
        <v>2.8923622763133136E-2</v>
      </c>
      <c r="DK654" s="2">
        <f t="shared" si="410"/>
        <v>3.8150301948597219E-2</v>
      </c>
      <c r="DL654" s="2" t="e">
        <f>NA()</f>
        <v>#N/A</v>
      </c>
      <c r="DM654" s="2">
        <f t="shared" si="411"/>
        <v>8.5705404790018484E-3</v>
      </c>
      <c r="DO654" s="2">
        <f t="shared" si="425"/>
        <v>1.7698957116486464E-2</v>
      </c>
      <c r="DP654" s="72">
        <f t="shared" si="426"/>
        <v>1.2691358966213789E-3</v>
      </c>
      <c r="DQ654" s="72">
        <v>1.0999999999999999E-2</v>
      </c>
      <c r="DR654" s="72">
        <f t="shared" si="427"/>
        <v>7.8877499792522001E-4</v>
      </c>
      <c r="DS654" s="2" cm="1">
        <f t="array" ref="DS654">PRODUCT($DR$68:DR654+1)-1</f>
        <v>3.693631845660228E-2</v>
      </c>
      <c r="DT654" s="2" cm="1">
        <f t="array" ref="DT654">PRODUCT($DP$68:DP654+1)-1</f>
        <v>4.8791693155380678E-2</v>
      </c>
      <c r="DU654" s="72">
        <f>DS654-MAX($DS$68:DS654)</f>
        <v>-1.4228618717635921E-2</v>
      </c>
      <c r="DV654" s="72"/>
    </row>
    <row r="655" spans="81:126" x14ac:dyDescent="0.3">
      <c r="CC655" s="3">
        <v>45555</v>
      </c>
      <c r="CD655" s="2">
        <v>-8.7016797969163796E-4</v>
      </c>
      <c r="CE655" s="2">
        <v>-6.1418971608240302E-4</v>
      </c>
      <c r="CF655" s="2" t="e">
        <f>NA()</f>
        <v>#N/A</v>
      </c>
      <c r="CG655" s="2">
        <v>-2.4303714192066383E-3</v>
      </c>
      <c r="CH655" s="2">
        <v>-3.0027340683885795E-3</v>
      </c>
      <c r="CJ655" s="9">
        <f t="shared" si="412"/>
        <v>45555</v>
      </c>
      <c r="CK655" s="2">
        <f t="array" ref="CK655">PRODUCT(CD$2:CD655+1)-1</f>
        <v>0.40795640671253763</v>
      </c>
      <c r="CL655" s="2">
        <f t="array" ref="CL655">PRODUCT(CE$2:CE655+1)-1</f>
        <v>0.30216314012538459</v>
      </c>
      <c r="CM655" s="2"/>
      <c r="CN655" s="2">
        <f t="array" ref="CN655">PRODUCT(CG$2:CG655+1)-1</f>
        <v>0.22316273480579096</v>
      </c>
      <c r="CO655" s="2">
        <f t="array" ref="CO655">PRODUCT(CH$2:CH655+1)-1</f>
        <v>0.15521451061405545</v>
      </c>
      <c r="CQ655" s="9">
        <f t="shared" si="413"/>
        <v>45555</v>
      </c>
      <c r="CR655" s="72">
        <f t="shared" si="414"/>
        <v>0.25274189609848219</v>
      </c>
      <c r="CS655" s="72">
        <f t="shared" si="415"/>
        <v>0.14694862951132914</v>
      </c>
      <c r="CT655" s="72"/>
      <c r="CU655" s="72">
        <f t="shared" si="416"/>
        <v>6.7948224191735518E-2</v>
      </c>
      <c r="CV655" s="72"/>
      <c r="CW655" s="3">
        <f t="shared" si="417"/>
        <v>45555</v>
      </c>
      <c r="CX655" s="75">
        <f t="shared" si="422"/>
        <v>121.87517771317273</v>
      </c>
      <c r="CY655" s="75">
        <f t="shared" si="423"/>
        <v>115.01318925042065</v>
      </c>
      <c r="CZ655" s="75">
        <f t="shared" si="424"/>
        <v>105.9662622239014</v>
      </c>
      <c r="DA655" s="72">
        <f>(CZ655/MAX($CZ$2:CZ655))-1</f>
        <v>-2.184370013289072E-2</v>
      </c>
      <c r="DC655" s="3">
        <f t="shared" si="418"/>
        <v>45555</v>
      </c>
      <c r="DD655" s="2">
        <f t="shared" si="419"/>
        <v>2.1325660886969415E-3</v>
      </c>
      <c r="DE655" s="2">
        <f t="shared" si="420"/>
        <v>2.3885443523061767E-3</v>
      </c>
      <c r="DF655" s="2" t="e">
        <f>NA()</f>
        <v>#N/A</v>
      </c>
      <c r="DG655" s="2">
        <f t="shared" si="421"/>
        <v>5.7236264918194115E-4</v>
      </c>
      <c r="DH655" s="69"/>
      <c r="DI655" s="3">
        <f t="shared" si="408"/>
        <v>45555</v>
      </c>
      <c r="DJ655" s="2">
        <f t="shared" si="409"/>
        <v>2.8772750554624662E-2</v>
      </c>
      <c r="DK655" s="2">
        <f t="shared" si="410"/>
        <v>3.908523825537788E-2</v>
      </c>
      <c r="DL655" s="2" t="e">
        <f>NA()</f>
        <v>#N/A</v>
      </c>
      <c r="DM655" s="2">
        <f t="shared" si="411"/>
        <v>8.8974307669558907E-3</v>
      </c>
      <c r="DO655" s="2">
        <f t="shared" si="425"/>
        <v>1.7590011691281535E-2</v>
      </c>
      <c r="DP655" s="72">
        <f t="shared" si="426"/>
        <v>5.7236264918194115E-4</v>
      </c>
      <c r="DQ655" s="72">
        <v>1.0999999999999999E-2</v>
      </c>
      <c r="DR655" s="72">
        <f t="shared" si="427"/>
        <v>3.5792978717131554E-4</v>
      </c>
      <c r="DS655" s="2" cm="1">
        <f t="array" ref="DS655">PRODUCT($DR$68:DR655+1)-1</f>
        <v>3.730746885237779E-2</v>
      </c>
      <c r="DT655" s="2" cm="1">
        <f t="array" ref="DT655">PRODUCT($DP$68:DP655+1)-1</f>
        <v>4.9391982347315233E-2</v>
      </c>
      <c r="DU655" s="72">
        <f>DS655-MAX($DS$68:DS655)</f>
        <v>-1.3857468321860411E-2</v>
      </c>
    </row>
    <row r="656" spans="81:126" x14ac:dyDescent="0.3">
      <c r="CC656" s="3">
        <v>45558</v>
      </c>
      <c r="CD656" s="2">
        <v>3.2496152462584398E-3</v>
      </c>
      <c r="CE656" s="2">
        <v>2.5812860879659299E-4</v>
      </c>
      <c r="CF656" s="2" t="e">
        <f>NA()</f>
        <v>#N/A</v>
      </c>
      <c r="CG656" s="2">
        <v>2.6256960211194121E-3</v>
      </c>
      <c r="CH656" s="2">
        <v>3.0646158398368595E-3</v>
      </c>
      <c r="CJ656" s="9">
        <f t="shared" si="412"/>
        <v>45558</v>
      </c>
      <c r="CK656" s="2">
        <f t="array" ref="CK656">PRODUCT(CD$2:CD656+1)-1</f>
        <v>0.41253172331785803</v>
      </c>
      <c r="CL656" s="2">
        <f t="array" ref="CL656">PRODUCT(CE$2:CE656+1)-1</f>
        <v>0.30249926568517127</v>
      </c>
      <c r="CM656" s="2"/>
      <c r="CN656" s="2">
        <f t="array" ref="CN656">PRODUCT(CG$2:CG656+1)-1</f>
        <v>0.22637438833175216</v>
      </c>
      <c r="CO656" s="2">
        <f t="array" ref="CO656">PRODUCT(CH$2:CH656+1)-1</f>
        <v>0.15875479930169267</v>
      </c>
      <c r="CQ656" s="9">
        <f t="shared" si="413"/>
        <v>45558</v>
      </c>
      <c r="CR656" s="72">
        <f t="shared" si="414"/>
        <v>0.25377692401616536</v>
      </c>
      <c r="CS656" s="72">
        <f t="shared" si="415"/>
        <v>0.1437444663834786</v>
      </c>
      <c r="CT656" s="72"/>
      <c r="CU656" s="72">
        <f t="shared" si="416"/>
        <v>6.761958903005949E-2</v>
      </c>
      <c r="CV656" s="72"/>
      <c r="CW656" s="3">
        <f t="shared" si="417"/>
        <v>45558</v>
      </c>
      <c r="CX656" s="75">
        <f t="shared" si="422"/>
        <v>122.19518488236744</v>
      </c>
      <c r="CY656" s="75">
        <f t="shared" si="423"/>
        <v>115.36566049198764</v>
      </c>
      <c r="CZ656" s="75">
        <f t="shared" si="424"/>
        <v>105.91989363321343</v>
      </c>
      <c r="DA656" s="72">
        <f>(CZ656/MAX($CZ$2:CZ656))-1</f>
        <v>-2.2271720600400946E-2</v>
      </c>
      <c r="DC656" s="3">
        <f t="shared" si="418"/>
        <v>45558</v>
      </c>
      <c r="DD656" s="2">
        <f t="shared" si="419"/>
        <v>1.8499940642158035E-4</v>
      </c>
      <c r="DE656" s="2">
        <f t="shared" si="420"/>
        <v>-2.8064872310402666E-3</v>
      </c>
      <c r="DF656" s="2" t="e">
        <f>NA()</f>
        <v>#N/A</v>
      </c>
      <c r="DG656" s="2">
        <f t="shared" si="421"/>
        <v>-4.3891981871744742E-4</v>
      </c>
      <c r="DH656" s="69"/>
      <c r="DI656" s="3">
        <f t="shared" si="408"/>
        <v>45558</v>
      </c>
      <c r="DJ656" s="2">
        <f t="shared" si="409"/>
        <v>2.8602855959381557E-2</v>
      </c>
      <c r="DK656" s="2">
        <f t="shared" si="410"/>
        <v>3.9409632222258871E-2</v>
      </c>
      <c r="DL656" s="2" t="e">
        <f>NA()</f>
        <v>#N/A</v>
      </c>
      <c r="DM656" s="2">
        <f t="shared" si="411"/>
        <v>8.9550508476569628E-3</v>
      </c>
      <c r="DO656" s="2">
        <f t="shared" si="425"/>
        <v>1.7568992244135745E-2</v>
      </c>
      <c r="DP656" s="72">
        <f t="shared" si="426"/>
        <v>-4.3891981871744742E-4</v>
      </c>
      <c r="DQ656" s="72">
        <v>1.0999999999999999E-2</v>
      </c>
      <c r="DR656" s="72">
        <f t="shared" si="427"/>
        <v>-2.7480904646101553E-4</v>
      </c>
      <c r="DS656" s="2" cm="1">
        <f t="array" ref="DS656">PRODUCT($DR$68:DR656+1)-1</f>
        <v>3.7022407375975508E-2</v>
      </c>
      <c r="DT656" s="2" cm="1">
        <f t="array" ref="DT656">PRODUCT($DP$68:DP656+1)-1</f>
        <v>4.8931383408659768E-2</v>
      </c>
      <c r="DU656" s="72">
        <f>DS656-MAX($DS$68:DS656)</f>
        <v>-1.4142529798262693E-2</v>
      </c>
    </row>
    <row r="657" spans="81:125" x14ac:dyDescent="0.3">
      <c r="CC657" s="3">
        <v>45559</v>
      </c>
      <c r="CD657" s="2">
        <v>1.07843452249969E-2</v>
      </c>
      <c r="CE657" s="2">
        <v>6.49609558996156E-3</v>
      </c>
      <c r="CF657" s="2" t="e">
        <f>NA()</f>
        <v>#N/A</v>
      </c>
      <c r="CG657" s="2">
        <v>6.6495374980010489E-3</v>
      </c>
      <c r="CH657" s="2">
        <v>4.8726012315829514E-3</v>
      </c>
      <c r="CJ657" s="9">
        <f t="shared" si="412"/>
        <v>45559</v>
      </c>
      <c r="CK657" s="2">
        <f t="array" ref="CK657">PRODUCT(CD$2:CD657+1)-1</f>
        <v>0.42776495306337758</v>
      </c>
      <c r="CL657" s="2">
        <f t="array" ref="CL657">PRODUCT(CE$2:CE657+1)-1</f>
        <v>0.31096042542091684</v>
      </c>
      <c r="CM657" s="2"/>
      <c r="CN657" s="2">
        <f t="array" ref="CN657">PRODUCT(CG$2:CG657+1)-1</f>
        <v>0.23452921081355238</v>
      </c>
      <c r="CO657" s="2">
        <f t="array" ref="CO657">PRODUCT(CH$2:CH657+1)-1</f>
        <v>0.16440094936387273</v>
      </c>
      <c r="CQ657" s="9">
        <f t="shared" si="413"/>
        <v>45559</v>
      </c>
      <c r="CR657" s="72">
        <f t="shared" si="414"/>
        <v>0.26336400369950486</v>
      </c>
      <c r="CS657" s="72">
        <f t="shared" si="415"/>
        <v>0.14655947605704411</v>
      </c>
      <c r="CT657" s="72"/>
      <c r="CU657" s="72">
        <f t="shared" si="416"/>
        <v>7.0128261449679652E-2</v>
      </c>
      <c r="CV657" s="72"/>
      <c r="CW657" s="3">
        <f t="shared" si="417"/>
        <v>45559</v>
      </c>
      <c r="CX657" s="75">
        <f t="shared" si="422"/>
        <v>123.00772634631792</v>
      </c>
      <c r="CY657" s="75">
        <f t="shared" si="423"/>
        <v>115.92779135138328</v>
      </c>
      <c r="CZ657" s="75">
        <f t="shared" si="424"/>
        <v>106.10719389406376</v>
      </c>
      <c r="DA657" s="72">
        <f>(CZ657/MAX($CZ$2:CZ657))-1</f>
        <v>-2.0542784179765627E-2</v>
      </c>
      <c r="DC657" s="3">
        <f t="shared" si="418"/>
        <v>45559</v>
      </c>
      <c r="DD657" s="2">
        <f t="shared" si="419"/>
        <v>5.9117439934139489E-3</v>
      </c>
      <c r="DE657" s="2">
        <f t="shared" si="420"/>
        <v>1.6234943583786085E-3</v>
      </c>
      <c r="DF657" s="2" t="e">
        <f>NA()</f>
        <v>#N/A</v>
      </c>
      <c r="DG657" s="2">
        <f t="shared" si="421"/>
        <v>1.7769362664180974E-3</v>
      </c>
      <c r="DH657" s="69"/>
      <c r="DI657" s="3">
        <f t="shared" si="408"/>
        <v>45559</v>
      </c>
      <c r="DJ657" s="2">
        <f t="shared" si="409"/>
        <v>3.4934070230945496E-2</v>
      </c>
      <c r="DK657" s="2">
        <f t="shared" si="410"/>
        <v>3.9087279483559181E-2</v>
      </c>
      <c r="DL657" s="2" t="e">
        <f>NA()</f>
        <v>#N/A</v>
      </c>
      <c r="DM657" s="2">
        <f t="shared" si="411"/>
        <v>1.0912672782969212E-2</v>
      </c>
      <c r="DO657" s="2">
        <f t="shared" si="425"/>
        <v>1.786969832287329E-2</v>
      </c>
      <c r="DP657" s="72">
        <f t="shared" si="426"/>
        <v>1.7769362664180974E-3</v>
      </c>
      <c r="DQ657" s="72">
        <v>1.0999999999999999E-2</v>
      </c>
      <c r="DR657" s="72">
        <f t="shared" si="427"/>
        <v>1.0938236660425166E-3</v>
      </c>
      <c r="DS657" s="2" cm="1">
        <f t="array" ref="DS657">PRODUCT($DR$68:DR657+1)-1</f>
        <v>3.8156727027379711E-2</v>
      </c>
      <c r="DT657" s="2" cm="1">
        <f t="array" ref="DT657">PRODUCT($DP$68:DP657+1)-1</f>
        <v>5.0795267624822893E-2</v>
      </c>
      <c r="DU657" s="72">
        <f>DS657-MAX($DS$68:DS657)</f>
        <v>-1.300821014685849E-2</v>
      </c>
    </row>
    <row r="658" spans="81:125" x14ac:dyDescent="0.3">
      <c r="CC658" s="3">
        <v>45560</v>
      </c>
      <c r="CD658" s="2">
        <v>-1.5772585371497401E-3</v>
      </c>
      <c r="CE658" s="2">
        <v>6.5043255046037807E-4</v>
      </c>
      <c r="CF658" s="2" t="e">
        <f>NA()</f>
        <v>#N/A</v>
      </c>
      <c r="CG658" s="2">
        <v>-2.4456353095973389E-3</v>
      </c>
      <c r="CH658" s="2">
        <v>-2.9618058103814127E-3</v>
      </c>
      <c r="CJ658" s="9">
        <f t="shared" si="412"/>
        <v>45560</v>
      </c>
      <c r="CK658" s="2">
        <f t="array" ref="CK658">PRODUCT(CD$2:CD658+1)-1</f>
        <v>0.42551299860211511</v>
      </c>
      <c r="CL658" s="2">
        <f t="array" ref="CL658">PRODUCT(CE$2:CE658+1)-1</f>
        <v>0.31181311675397594</v>
      </c>
      <c r="CM658" s="2"/>
      <c r="CN658" s="2">
        <f t="array" ref="CN658">PRODUCT(CG$2:CG658+1)-1</f>
        <v>0.23151000258485754</v>
      </c>
      <c r="CO658" s="2">
        <f t="array" ref="CO658">PRODUCT(CH$2:CH658+1)-1</f>
        <v>0.16095221986643327</v>
      </c>
      <c r="CQ658" s="9">
        <f t="shared" si="413"/>
        <v>45560</v>
      </c>
      <c r="CR658" s="72">
        <f t="shared" si="414"/>
        <v>0.26456077873568185</v>
      </c>
      <c r="CS658" s="72">
        <f t="shared" si="415"/>
        <v>0.15086089688754267</v>
      </c>
      <c r="CT658" s="72"/>
      <c r="CU658" s="72">
        <f t="shared" si="416"/>
        <v>7.0557782718424278E-2</v>
      </c>
      <c r="CV658" s="72"/>
      <c r="CW658" s="3">
        <f t="shared" si="417"/>
        <v>45560</v>
      </c>
      <c r="CX658" s="75">
        <f t="shared" si="422"/>
        <v>122.70689430741209</v>
      </c>
      <c r="CY658" s="75">
        <f t="shared" si="423"/>
        <v>115.58443574537407</v>
      </c>
      <c r="CZ658" s="75">
        <f t="shared" si="424"/>
        <v>106.16212599569062</v>
      </c>
      <c r="DA658" s="72">
        <f>(CZ658/MAX($CZ$2:CZ658))-1</f>
        <v>-2.0035715418977196E-2</v>
      </c>
      <c r="DC658" s="3">
        <f t="shared" si="418"/>
        <v>45560</v>
      </c>
      <c r="DD658" s="2">
        <f t="shared" si="419"/>
        <v>1.3845472732316726E-3</v>
      </c>
      <c r="DE658" s="2">
        <f t="shared" si="420"/>
        <v>3.6122383608417907E-3</v>
      </c>
      <c r="DF658" s="2" t="e">
        <f>NA()</f>
        <v>#N/A</v>
      </c>
      <c r="DG658" s="2">
        <f t="shared" si="421"/>
        <v>5.1617050078407375E-4</v>
      </c>
      <c r="DH658" s="69"/>
      <c r="DI658" s="3">
        <f t="shared" si="408"/>
        <v>45560</v>
      </c>
      <c r="DJ658" s="2">
        <f t="shared" si="409"/>
        <v>3.4970656057568252E-2</v>
      </c>
      <c r="DK658" s="2">
        <f t="shared" si="410"/>
        <v>4.0922387018802187E-2</v>
      </c>
      <c r="DL658" s="2" t="e">
        <f>NA()</f>
        <v>#N/A</v>
      </c>
      <c r="DM658" s="2">
        <f t="shared" si="411"/>
        <v>1.1018734942847072E-2</v>
      </c>
      <c r="DO658" s="2">
        <f t="shared" si="425"/>
        <v>1.772666231161386E-2</v>
      </c>
      <c r="DP658" s="72">
        <f t="shared" si="426"/>
        <v>5.1617050078407375E-4</v>
      </c>
      <c r="DQ658" s="72">
        <v>1.0999999999999999E-2</v>
      </c>
      <c r="DR658" s="72">
        <f t="shared" si="427"/>
        <v>3.2030144247204815E-4</v>
      </c>
      <c r="DS658" s="2" cm="1">
        <f t="array" ref="DS658">PRODUCT($DR$68:DR658+1)-1</f>
        <v>3.8489250124558616E-2</v>
      </c>
      <c r="DT658" s="2" cm="1">
        <f t="array" ref="DT658">PRODUCT($DP$68:DP658+1)-1</f>
        <v>5.133765714433447E-2</v>
      </c>
      <c r="DU658" s="72">
        <f>DS658-MAX($DS$68:DS658)</f>
        <v>-1.2675687049679585E-2</v>
      </c>
    </row>
    <row r="659" spans="81:125" x14ac:dyDescent="0.3">
      <c r="CC659" s="3">
        <v>45561</v>
      </c>
      <c r="CD659" s="2">
        <v>1.48125910375159E-2</v>
      </c>
      <c r="CE659" s="2">
        <v>1.42186191371769E-2</v>
      </c>
      <c r="CF659" s="2" t="e">
        <f>NA()</f>
        <v>#N/A</v>
      </c>
      <c r="CG659" s="2">
        <v>1.2360367183347652E-2</v>
      </c>
      <c r="CH659" s="2">
        <v>1.1382934536296574E-2</v>
      </c>
      <c r="CJ659" s="9">
        <f t="shared" si="412"/>
        <v>45561</v>
      </c>
      <c r="CK659" s="2">
        <f t="array" ref="CK659">PRODUCT(CD$2:CD659+1)-1</f>
        <v>0.44662853966907123</v>
      </c>
      <c r="CL659" s="2">
        <f t="array" ref="CL659">PRODUCT(CE$2:CE659+1)-1</f>
        <v>0.33046528784025364</v>
      </c>
      <c r="CM659" s="2"/>
      <c r="CN659" s="2">
        <f t="array" ref="CN659">PRODUCT(CG$2:CG659+1)-1</f>
        <v>0.24673191840677178</v>
      </c>
      <c r="CO659" s="2">
        <f t="array" ref="CO659">PRODUCT(CH$2:CH659+1)-1</f>
        <v>0.17416726298494112</v>
      </c>
      <c r="CQ659" s="9">
        <f t="shared" si="413"/>
        <v>45561</v>
      </c>
      <c r="CR659" s="72">
        <f t="shared" si="414"/>
        <v>0.27246127668413012</v>
      </c>
      <c r="CS659" s="72">
        <f t="shared" si="415"/>
        <v>0.15629802485531252</v>
      </c>
      <c r="CT659" s="72"/>
      <c r="CU659" s="72">
        <f t="shared" si="416"/>
        <v>7.2564655421830659E-2</v>
      </c>
      <c r="CV659" s="72"/>
      <c r="CW659" s="3">
        <f t="shared" si="417"/>
        <v>45561</v>
      </c>
      <c r="CX659" s="75">
        <f t="shared" si="422"/>
        <v>124.22359657697993</v>
      </c>
      <c r="CY659" s="75">
        <f t="shared" si="423"/>
        <v>116.90012581087844</v>
      </c>
      <c r="CZ659" s="75">
        <f t="shared" si="424"/>
        <v>106.26472445200739</v>
      </c>
      <c r="DA659" s="72">
        <f>(CZ659/MAX($CZ$2:CZ659))-1</f>
        <v>-1.9088646754888305E-2</v>
      </c>
      <c r="DC659" s="3">
        <f t="shared" si="418"/>
        <v>45561</v>
      </c>
      <c r="DD659" s="2">
        <f t="shared" si="419"/>
        <v>3.4296565012193261E-3</v>
      </c>
      <c r="DE659" s="2">
        <f t="shared" si="420"/>
        <v>2.8356846008803262E-3</v>
      </c>
      <c r="DF659" s="2" t="e">
        <f>NA()</f>
        <v>#N/A</v>
      </c>
      <c r="DG659" s="2">
        <f t="shared" si="421"/>
        <v>9.7743264705107795E-4</v>
      </c>
      <c r="DH659" s="69"/>
      <c r="DI659" s="3">
        <f t="shared" si="408"/>
        <v>45561</v>
      </c>
      <c r="DJ659" s="2">
        <f t="shared" si="409"/>
        <v>3.671157735847165E-2</v>
      </c>
      <c r="DK659" s="2">
        <f t="shared" si="410"/>
        <v>4.1074197872663434E-2</v>
      </c>
      <c r="DL659" s="2" t="e">
        <f>NA()</f>
        <v>#N/A</v>
      </c>
      <c r="DM659" s="2">
        <f t="shared" si="411"/>
        <v>1.1339368433313821E-2</v>
      </c>
      <c r="DO659" s="2">
        <f t="shared" si="425"/>
        <v>1.7794007183275413E-2</v>
      </c>
      <c r="DP659" s="72">
        <f t="shared" si="426"/>
        <v>9.7743264705107795E-4</v>
      </c>
      <c r="DQ659" s="72">
        <v>1.0999999999999999E-2</v>
      </c>
      <c r="DR659" s="72">
        <f t="shared" si="427"/>
        <v>6.0423484192292758E-4</v>
      </c>
      <c r="DS659" s="2" cm="1">
        <f t="array" ref="DS659">PRODUCT($DR$68:DR659+1)-1</f>
        <v>3.9116741512446263E-2</v>
      </c>
      <c r="DT659" s="2" cm="1">
        <f t="array" ref="DT659">PRODUCT($DP$68:DP659+1)-1</f>
        <v>5.236526889350146E-2</v>
      </c>
      <c r="DU659" s="72">
        <f>DS659-MAX($DS$68:DS659)</f>
        <v>-1.2048195661791938E-2</v>
      </c>
    </row>
    <row r="660" spans="81:125" x14ac:dyDescent="0.3">
      <c r="CC660" s="3">
        <v>45562</v>
      </c>
      <c r="CD660" s="2">
        <v>3.9763163445189998E-3</v>
      </c>
      <c r="CE660" s="2">
        <v>6.8031957200680501E-3</v>
      </c>
      <c r="CF660" s="2" t="e">
        <f>NA()</f>
        <v>#N/A</v>
      </c>
      <c r="CG660" s="2">
        <v>5.0381824813200181E-3</v>
      </c>
      <c r="CH660" s="2">
        <v>6.1394662147411516E-3</v>
      </c>
      <c r="CJ660" s="9">
        <f t="shared" si="412"/>
        <v>45562</v>
      </c>
      <c r="CK660" s="2">
        <f t="array" ref="CK660">PRODUCT(CD$2:CD660+1)-1</f>
        <v>0.45238079237580497</v>
      </c>
      <c r="CL660" s="2">
        <f t="array" ref="CL660">PRODUCT(CE$2:CE660+1)-1</f>
        <v>0.33951670359218755</v>
      </c>
      <c r="CM660" s="2"/>
      <c r="CN660" s="2">
        <f t="array" ref="CN660">PRODUCT(CG$2:CG660+1)-1</f>
        <v>0.25301318131699113</v>
      </c>
      <c r="CO660" s="2">
        <f t="array" ref="CO660">PRODUCT(CH$2:CH660+1)-1</f>
        <v>0.18137602322649227</v>
      </c>
      <c r="CQ660" s="9">
        <f t="shared" si="413"/>
        <v>45562</v>
      </c>
      <c r="CR660" s="72">
        <f t="shared" si="414"/>
        <v>0.27100476914931271</v>
      </c>
      <c r="CS660" s="72">
        <f t="shared" si="415"/>
        <v>0.15814068036569529</v>
      </c>
      <c r="CT660" s="72"/>
      <c r="CU660" s="72">
        <f t="shared" si="416"/>
        <v>7.1637158090498865E-2</v>
      </c>
      <c r="CV660" s="72"/>
      <c r="CW660" s="3">
        <f t="shared" si="417"/>
        <v>45562</v>
      </c>
      <c r="CX660" s="75">
        <f t="shared" si="422"/>
        <v>124.84945772502063</v>
      </c>
      <c r="CY660" s="75">
        <f t="shared" si="423"/>
        <v>117.61783018379332</v>
      </c>
      <c r="CZ660" s="75">
        <f t="shared" si="424"/>
        <v>106.14841094239446</v>
      </c>
      <c r="DA660" s="72">
        <f>(CZ660/MAX($CZ$2:CZ660))-1</f>
        <v>-2.0162316711719863E-2</v>
      </c>
      <c r="DC660" s="3">
        <f t="shared" si="418"/>
        <v>45562</v>
      </c>
      <c r="DD660" s="2">
        <f t="shared" si="419"/>
        <v>-2.1631498702221518E-3</v>
      </c>
      <c r="DE660" s="2">
        <f t="shared" si="420"/>
        <v>6.6372950532689844E-4</v>
      </c>
      <c r="DF660" s="2" t="e">
        <f>NA()</f>
        <v>#N/A</v>
      </c>
      <c r="DG660" s="2">
        <f t="shared" si="421"/>
        <v>-1.1012837334211335E-3</v>
      </c>
      <c r="DH660" s="69"/>
      <c r="DI660" s="3">
        <f t="shared" si="408"/>
        <v>45562</v>
      </c>
      <c r="DJ660" s="2">
        <f t="shared" si="409"/>
        <v>3.7419291353199963E-2</v>
      </c>
      <c r="DK660" s="2">
        <f t="shared" si="410"/>
        <v>4.1102305913672976E-2</v>
      </c>
      <c r="DL660" s="2" t="e">
        <f>NA()</f>
        <v>#N/A</v>
      </c>
      <c r="DM660" s="2">
        <f t="shared" si="411"/>
        <v>1.1940540937559582E-2</v>
      </c>
      <c r="DO660" s="2">
        <f t="shared" si="425"/>
        <v>1.7829148452996373E-2</v>
      </c>
      <c r="DP660" s="72">
        <f t="shared" si="426"/>
        <v>-1.1012837334211335E-3</v>
      </c>
      <c r="DQ660" s="72">
        <v>1.0999999999999999E-2</v>
      </c>
      <c r="DR660" s="72">
        <f t="shared" si="427"/>
        <v>-6.7945595380336651E-4</v>
      </c>
      <c r="DS660" s="2" cm="1">
        <f t="array" ref="DS660">PRODUCT($DR$68:DR660+1)-1</f>
        <v>3.8410707455728943E-2</v>
      </c>
      <c r="DT660" s="2" cm="1">
        <f t="array" ref="DT660">PRODUCT($DP$68:DP660+1)-1</f>
        <v>5.1206316141251706E-2</v>
      </c>
      <c r="DU660" s="72">
        <f>DS660-MAX($DS$68:DS660)</f>
        <v>-1.2754229718509258E-2</v>
      </c>
    </row>
    <row r="661" spans="81:125" x14ac:dyDescent="0.3">
      <c r="CC661" s="3">
        <v>45565</v>
      </c>
      <c r="CD661" s="2">
        <v>3.4779115202796503E-3</v>
      </c>
      <c r="CE661" s="2">
        <v>4.2863991485315696E-3</v>
      </c>
      <c r="CF661" s="2" t="e">
        <f>NA()</f>
        <v>#N/A</v>
      </c>
      <c r="CG661" s="2">
        <v>-4.7777386629087792E-4</v>
      </c>
      <c r="CH661" s="2">
        <v>-1.5138754695339651E-3</v>
      </c>
      <c r="CJ661" s="9">
        <f t="shared" si="412"/>
        <v>45565</v>
      </c>
      <c r="CK661" s="2">
        <f t="array" ref="CK661">PRODUCT(CD$2:CD661+1)-1</f>
        <v>0.4574320442654416</v>
      </c>
      <c r="CL661" s="2">
        <f t="array" ref="CL661">PRODUCT(CE$2:CE661+1)-1</f>
        <v>0.34525840684990894</v>
      </c>
      <c r="CM661" s="2"/>
      <c r="CN661" s="2">
        <f t="array" ref="CN661">PRODUCT(CG$2:CG661+1)-1</f>
        <v>0.25241452436483991</v>
      </c>
      <c r="CO661" s="2">
        <f t="array" ref="CO661">PRODUCT(CH$2:CH661+1)-1</f>
        <v>0.17958756704463408</v>
      </c>
      <c r="CQ661" s="9">
        <f t="shared" si="413"/>
        <v>45565</v>
      </c>
      <c r="CR661" s="72">
        <f t="shared" si="414"/>
        <v>0.27784447722080752</v>
      </c>
      <c r="CS661" s="72">
        <f t="shared" si="415"/>
        <v>0.16567083980527486</v>
      </c>
      <c r="CT661" s="72"/>
      <c r="CU661" s="72">
        <f t="shared" si="416"/>
        <v>7.2826957320205832E-2</v>
      </c>
      <c r="CV661" s="72"/>
      <c r="CW661" s="3">
        <f t="shared" si="417"/>
        <v>45565</v>
      </c>
      <c r="CX661" s="75">
        <f t="shared" si="422"/>
        <v>124.78980791689902</v>
      </c>
      <c r="CY661" s="75">
        <f t="shared" si="423"/>
        <v>117.43977143589827</v>
      </c>
      <c r="CZ661" s="75">
        <f t="shared" si="424"/>
        <v>106.25855823043099</v>
      </c>
      <c r="DA661" s="72">
        <f>(CZ661/MAX($CZ$2:CZ661))-1</f>
        <v>-1.9145566083311749E-2</v>
      </c>
      <c r="DC661" s="3">
        <f t="shared" si="418"/>
        <v>45565</v>
      </c>
      <c r="DD661" s="2">
        <f t="shared" si="419"/>
        <v>4.9917869898136154E-3</v>
      </c>
      <c r="DE661" s="2">
        <f t="shared" si="420"/>
        <v>5.8002746180655347E-3</v>
      </c>
      <c r="DF661" s="2" t="e">
        <f>NA()</f>
        <v>#N/A</v>
      </c>
      <c r="DG661" s="2">
        <f t="shared" si="421"/>
        <v>1.0361016032430872E-3</v>
      </c>
      <c r="DH661" s="69"/>
      <c r="DI661" s="3">
        <f t="shared" si="408"/>
        <v>45565</v>
      </c>
      <c r="DJ661" s="2">
        <f t="shared" si="409"/>
        <v>4.0910146295793197E-2</v>
      </c>
      <c r="DK661" s="2">
        <f t="shared" si="410"/>
        <v>4.4879350466998785E-2</v>
      </c>
      <c r="DL661" s="2" t="e">
        <f>NA()</f>
        <v>#N/A</v>
      </c>
      <c r="DM661" s="2">
        <f t="shared" si="411"/>
        <v>1.2424538785827957E-2</v>
      </c>
      <c r="DO661" s="2">
        <f t="shared" si="425"/>
        <v>1.7935384501426552E-2</v>
      </c>
      <c r="DP661" s="72">
        <f t="shared" si="426"/>
        <v>1.0361016032430872E-3</v>
      </c>
      <c r="DQ661" s="72">
        <v>1.0999999999999999E-2</v>
      </c>
      <c r="DR661" s="72">
        <f t="shared" si="427"/>
        <v>6.3545432409143222E-4</v>
      </c>
      <c r="DS661" s="2" cm="1">
        <f t="array" ref="DS661">PRODUCT($DR$68:DR661+1)-1</f>
        <v>3.9070570029964502E-2</v>
      </c>
      <c r="DT661" s="2" cm="1">
        <f t="array" ref="DT661">PRODUCT($DP$68:DP661+1)-1</f>
        <v>5.2295472690744971E-2</v>
      </c>
      <c r="DU661" s="72">
        <f>DS661-MAX($DS$68:DS661)</f>
        <v>-1.2094367144273699E-2</v>
      </c>
    </row>
    <row r="662" spans="81:125" x14ac:dyDescent="0.3">
      <c r="CC662" s="3">
        <v>45566</v>
      </c>
      <c r="CD662" s="2">
        <v>-4.8573991649590899E-3</v>
      </c>
      <c r="CE662" s="2">
        <v>-3.8269805065145302E-3</v>
      </c>
      <c r="CF662" s="2" t="e">
        <f>NA()</f>
        <v>#N/A</v>
      </c>
      <c r="CG662" s="2">
        <v>-3.4383415425394293E-3</v>
      </c>
      <c r="CH662" s="2">
        <v>-2.9754204398447781E-3</v>
      </c>
      <c r="CJ662" s="9">
        <f t="shared" si="412"/>
        <v>45566</v>
      </c>
      <c r="CK662" s="2">
        <f t="array" ref="CK662">PRODUCT(CD$2:CD662+1)-1</f>
        <v>0.45035271507064212</v>
      </c>
      <c r="CL662" s="2">
        <f t="array" ref="CL662">PRODUCT(CE$2:CE662+1)-1</f>
        <v>0.34011012915066963</v>
      </c>
      <c r="CM662" s="2"/>
      <c r="CN662" s="2">
        <f t="array" ref="CN662">PRODUCT(CG$2:CG662+1)-1</f>
        <v>0.24810829547723645</v>
      </c>
      <c r="CO662" s="2">
        <f t="array" ref="CO662">PRODUCT(CH$2:CH662+1)-1</f>
        <v>0.1760777980870627</v>
      </c>
      <c r="CQ662" s="9">
        <f t="shared" si="413"/>
        <v>45566</v>
      </c>
      <c r="CR662" s="72">
        <f t="shared" si="414"/>
        <v>0.27427491698357942</v>
      </c>
      <c r="CS662" s="72">
        <f t="shared" si="415"/>
        <v>0.16403233106360693</v>
      </c>
      <c r="CT662" s="72"/>
      <c r="CU662" s="72">
        <f t="shared" si="416"/>
        <v>7.2030497390173753E-2</v>
      </c>
      <c r="CV662" s="72"/>
      <c r="CW662" s="3">
        <f t="shared" si="417"/>
        <v>45566</v>
      </c>
      <c r="CX662" s="75">
        <f t="shared" si="422"/>
        <v>124.36073793625283</v>
      </c>
      <c r="CY662" s="75">
        <f t="shared" si="423"/>
        <v>117.09033873951719</v>
      </c>
      <c r="CZ662" s="75">
        <f t="shared" si="424"/>
        <v>106.20922210577048</v>
      </c>
      <c r="DA662" s="72">
        <f>(CZ662/MAX($CZ$2:CZ662))-1</f>
        <v>-1.9600979345371861E-2</v>
      </c>
      <c r="DC662" s="3">
        <f t="shared" si="418"/>
        <v>45566</v>
      </c>
      <c r="DD662" s="2">
        <f t="shared" si="419"/>
        <v>-1.8819787251143118E-3</v>
      </c>
      <c r="DE662" s="2">
        <f t="shared" si="420"/>
        <v>-8.5156006666975209E-4</v>
      </c>
      <c r="DF662" s="2" t="e">
        <f>NA()</f>
        <v>#N/A</v>
      </c>
      <c r="DG662" s="2">
        <f t="shared" si="421"/>
        <v>-4.6292110269465121E-4</v>
      </c>
      <c r="DH662" s="69"/>
      <c r="DI662" s="3">
        <f t="shared" si="408"/>
        <v>45566</v>
      </c>
      <c r="DJ662" s="2">
        <f t="shared" si="409"/>
        <v>4.1459098960203611E-2</v>
      </c>
      <c r="DK662" s="2">
        <f t="shared" si="410"/>
        <v>4.5041958097834123E-2</v>
      </c>
      <c r="DL662" s="2" t="e">
        <f>NA()</f>
        <v>#N/A</v>
      </c>
      <c r="DM662" s="2">
        <f t="shared" si="411"/>
        <v>1.2450239253084097E-2</v>
      </c>
      <c r="DO662" s="2">
        <f t="shared" si="425"/>
        <v>1.6905090138348147E-2</v>
      </c>
      <c r="DP662" s="72">
        <f t="shared" si="426"/>
        <v>-4.6292110269465121E-4</v>
      </c>
      <c r="DQ662" s="72">
        <v>1.0999999999999999E-2</v>
      </c>
      <c r="DR662" s="72">
        <f t="shared" si="427"/>
        <v>-3.0121886887133346E-4</v>
      </c>
      <c r="DS662" s="2" cm="1">
        <f t="array" ref="DS662">PRODUCT($DR$68:DR662+1)-1</f>
        <v>3.8757582368182497E-2</v>
      </c>
      <c r="DT662" s="2" cm="1">
        <f t="array" ref="DT662">PRODUCT($DP$68:DP662+1)-1</f>
        <v>5.1808342910166338E-2</v>
      </c>
      <c r="DU662" s="72">
        <f>DS662-MAX($DS$68:DS662)</f>
        <v>-1.2407354806055704E-2</v>
      </c>
    </row>
    <row r="663" spans="81:125" x14ac:dyDescent="0.3">
      <c r="CC663" s="3">
        <v>45567</v>
      </c>
      <c r="CD663" s="2">
        <v>5.0470315548230005E-3</v>
      </c>
      <c r="CE663" s="2">
        <v>1.3369185574633E-2</v>
      </c>
      <c r="CF663" s="2" t="e">
        <f>NA()</f>
        <v>#N/A</v>
      </c>
      <c r="CG663" s="2">
        <v>2.4013074553956614E-3</v>
      </c>
      <c r="CH663" s="2">
        <v>-1.4532243415077417E-4</v>
      </c>
      <c r="CJ663" s="9">
        <f t="shared" si="412"/>
        <v>45567</v>
      </c>
      <c r="CK663" s="2">
        <f t="array" ref="CK663">PRODUCT(CD$2:CD663+1)-1</f>
        <v>0.4576726909892268</v>
      </c>
      <c r="CL663" s="2">
        <f t="array" ref="CL663">PRODUCT(CE$2:CE663+1)-1</f>
        <v>0.35802631015773034</v>
      </c>
      <c r="CM663" s="2"/>
      <c r="CN663" s="2">
        <f t="array" ref="CN663">PRODUCT(CG$2:CG663+1)-1</f>
        <v>0.25110538723230724</v>
      </c>
      <c r="CO663" s="2">
        <f t="array" ref="CO663">PRODUCT(CH$2:CH663+1)-1</f>
        <v>0.175906887598694</v>
      </c>
      <c r="CQ663" s="9">
        <f t="shared" si="413"/>
        <v>45567</v>
      </c>
      <c r="CR663" s="72">
        <f t="shared" si="414"/>
        <v>0.28176580339053281</v>
      </c>
      <c r="CS663" s="72">
        <f t="shared" si="415"/>
        <v>0.18211942255903635</v>
      </c>
      <c r="CT663" s="72"/>
      <c r="CU663" s="72">
        <f t="shared" si="416"/>
        <v>7.5198499633613247E-2</v>
      </c>
      <c r="CV663" s="72"/>
      <c r="CW663" s="3">
        <f t="shared" si="417"/>
        <v>45567</v>
      </c>
      <c r="CX663" s="75">
        <f t="shared" si="422"/>
        <v>124.65936630341767</v>
      </c>
      <c r="CY663" s="75">
        <f t="shared" si="423"/>
        <v>117.07332288647603</v>
      </c>
      <c r="CZ663" s="75">
        <f t="shared" si="424"/>
        <v>106.47973699721302</v>
      </c>
      <c r="DA663" s="72">
        <f>(CZ663/MAX($CZ$2:CZ663))-1</f>
        <v>-1.7103903014479949E-2</v>
      </c>
      <c r="DC663" s="3">
        <f t="shared" si="418"/>
        <v>45567</v>
      </c>
      <c r="DD663" s="2">
        <f t="shared" si="419"/>
        <v>5.1923539889737746E-3</v>
      </c>
      <c r="DE663" s="2">
        <f t="shared" si="420"/>
        <v>1.3514508008783774E-2</v>
      </c>
      <c r="DF663" s="2" t="e">
        <f>NA()</f>
        <v>#N/A</v>
      </c>
      <c r="DG663" s="2">
        <f t="shared" si="421"/>
        <v>2.5466298895464356E-3</v>
      </c>
      <c r="DH663" s="69"/>
      <c r="DI663" s="3">
        <f t="shared" ref="DI663:DI726" si="428">DC663</f>
        <v>45567</v>
      </c>
      <c r="DJ663" s="2">
        <f t="shared" ref="DJ663:DJ726" si="429">_xlfn.STDEV.P(DD642:DD663)*SQRT(252)</f>
        <v>4.4708118728047648E-2</v>
      </c>
      <c r="DK663" s="2">
        <f t="shared" ref="DK663:DK726" si="430">_xlfn.STDEV.P(DE642:DE663)*SQRT(252)</f>
        <v>6.2070461310868644E-2</v>
      </c>
      <c r="DL663" s="2" t="e">
        <f>NA()</f>
        <v>#N/A</v>
      </c>
      <c r="DM663" s="2">
        <f t="shared" ref="DM663:DM726" si="431">_xlfn.STDEV.P(DG642:DG663)*SQRT(252)</f>
        <v>1.5068164920741509E-2</v>
      </c>
      <c r="DO663" s="2">
        <f t="shared" si="425"/>
        <v>1.769082591964161E-2</v>
      </c>
      <c r="DP663" s="72">
        <f t="shared" si="426"/>
        <v>2.5466298895464356E-3</v>
      </c>
      <c r="DQ663" s="72">
        <v>1.0999999999999999E-2</v>
      </c>
      <c r="DR663" s="72">
        <f t="shared" si="427"/>
        <v>1.583472072601701E-3</v>
      </c>
      <c r="DS663" s="2" cm="1">
        <f t="array" ref="DS663">PRODUCT($DR$68:DR663+1)-1</f>
        <v>4.0402425990065938E-2</v>
      </c>
      <c r="DT663" s="2" cm="1">
        <f t="array" ref="DT663">PRODUCT($DP$68:DP663+1)-1</f>
        <v>5.4486909474295686E-2</v>
      </c>
      <c r="DU663" s="72">
        <f>DS663-MAX($DS$68:DS663)</f>
        <v>-1.0762511184172263E-2</v>
      </c>
    </row>
    <row r="664" spans="81:125" x14ac:dyDescent="0.3">
      <c r="CC664" s="3">
        <v>45568</v>
      </c>
      <c r="CD664" s="2">
        <v>-4.0046661291490695E-3</v>
      </c>
      <c r="CE664" s="2">
        <v>-4.4942492606536702E-3</v>
      </c>
      <c r="CF664" s="2" t="e">
        <f>NA()</f>
        <v>#N/A</v>
      </c>
      <c r="CG664" s="2">
        <v>-4.525243959467188E-3</v>
      </c>
      <c r="CH664" s="2">
        <v>-5.0403068825364272E-3</v>
      </c>
      <c r="CJ664" s="9">
        <f t="shared" si="412"/>
        <v>45568</v>
      </c>
      <c r="CK664" s="2">
        <f t="array" ref="CK664">PRODUCT(CD$2:CD664+1)-1</f>
        <v>0.45183519853623677</v>
      </c>
      <c r="CL664" s="2">
        <f t="array" ref="CL664">PRODUCT(CE$2:CE664+1)-1</f>
        <v>0.35192300141735577</v>
      </c>
      <c r="CM664" s="2"/>
      <c r="CN664" s="2">
        <f t="array" ref="CN664">PRODUCT(CG$2:CG664+1)-1</f>
        <v>0.24544383013607729</v>
      </c>
      <c r="CO664" s="2">
        <f t="array" ref="CO664">PRODUCT(CH$2:CH664+1)-1</f>
        <v>0.16997995601990823</v>
      </c>
      <c r="CQ664" s="9">
        <f t="shared" si="413"/>
        <v>45568</v>
      </c>
      <c r="CR664" s="72">
        <f t="shared" si="414"/>
        <v>0.28185524251632854</v>
      </c>
      <c r="CS664" s="72">
        <f t="shared" si="415"/>
        <v>0.18194304539744754</v>
      </c>
      <c r="CT664" s="72"/>
      <c r="CU664" s="72">
        <f t="shared" si="416"/>
        <v>7.5463874116169061E-2</v>
      </c>
      <c r="CV664" s="72"/>
      <c r="CW664" s="3">
        <f t="shared" si="417"/>
        <v>45568</v>
      </c>
      <c r="CX664" s="75">
        <f t="shared" si="422"/>
        <v>124.09525225906212</v>
      </c>
      <c r="CY664" s="75">
        <f t="shared" si="423"/>
        <v>116.48323741136993</v>
      </c>
      <c r="CZ664" s="75">
        <f t="shared" si="424"/>
        <v>106.53485859154976</v>
      </c>
      <c r="DA664" s="72">
        <f>(CZ664/MAX($CZ$2:CZ664))-1</f>
        <v>-1.6595085079151861E-2</v>
      </c>
      <c r="DC664" s="3">
        <f t="shared" si="418"/>
        <v>45568</v>
      </c>
      <c r="DD664" s="2">
        <f t="shared" si="419"/>
        <v>1.0356407533873577E-3</v>
      </c>
      <c r="DE664" s="2">
        <f t="shared" si="420"/>
        <v>5.4605762188275706E-4</v>
      </c>
      <c r="DF664" s="2" t="e">
        <f>NA()</f>
        <v>#N/A</v>
      </c>
      <c r="DG664" s="2">
        <f t="shared" si="421"/>
        <v>5.1506292306923926E-4</v>
      </c>
      <c r="DH664" s="69"/>
      <c r="DI664" s="3">
        <f t="shared" si="428"/>
        <v>45568</v>
      </c>
      <c r="DJ664" s="2">
        <f t="shared" si="429"/>
        <v>4.4112978290892939E-2</v>
      </c>
      <c r="DK664" s="2">
        <f t="shared" si="430"/>
        <v>5.9965234686614986E-2</v>
      </c>
      <c r="DL664" s="2" t="e">
        <f>NA()</f>
        <v>#N/A</v>
      </c>
      <c r="DM664" s="2">
        <f t="shared" si="431"/>
        <v>1.5014490962063727E-2</v>
      </c>
      <c r="DO664" s="2">
        <f t="shared" si="425"/>
        <v>1.7746193882697037E-2</v>
      </c>
      <c r="DP664" s="72">
        <f t="shared" si="426"/>
        <v>5.1506292306923926E-4</v>
      </c>
      <c r="DQ664" s="72">
        <v>1.0999999999999999E-2</v>
      </c>
      <c r="DR664" s="72">
        <f t="shared" si="427"/>
        <v>3.1926238331509587E-4</v>
      </c>
      <c r="DS664" s="2" cm="1">
        <f t="array" ref="DS664">PRODUCT($DR$68:DR664+1)-1</f>
        <v>4.0734587348194351E-2</v>
      </c>
      <c r="DT664" s="2" cm="1">
        <f t="array" ref="DT664">PRODUCT($DP$68:DP664+1)-1</f>
        <v>5.5030036584227782E-2</v>
      </c>
      <c r="DU664" s="72">
        <f>DS664-MAX($DS$68:DS664)</f>
        <v>-1.043034982604385E-2</v>
      </c>
    </row>
    <row r="665" spans="81:125" x14ac:dyDescent="0.3">
      <c r="CC665" s="3">
        <v>45569</v>
      </c>
      <c r="CD665" s="2">
        <v>1.2768554496872999E-2</v>
      </c>
      <c r="CE665" s="2">
        <v>1.0501021390495899E-2</v>
      </c>
      <c r="CF665" s="2" t="e">
        <f>NA()</f>
        <v>#N/A</v>
      </c>
      <c r="CG665" s="2">
        <v>8.6011834409528923E-3</v>
      </c>
      <c r="CH665" s="2">
        <v>6.5735929380830171E-3</v>
      </c>
      <c r="CJ665" s="9">
        <f t="shared" si="412"/>
        <v>45569</v>
      </c>
      <c r="CK665" s="2">
        <f t="array" ref="CK665">PRODUCT(CD$2:CD665+1)-1</f>
        <v>0.47037303538922504</v>
      </c>
      <c r="CL665" s="2">
        <f t="array" ref="CL665">PRODUCT(CE$2:CE665+1)-1</f>
        <v>0.36611957377354276</v>
      </c>
      <c r="CM665" s="2"/>
      <c r="CN665" s="2">
        <f t="array" ref="CN665">PRODUCT(CG$2:CG665+1)-1</f>
        <v>0.25615612098448071</v>
      </c>
      <c r="CO665" s="2">
        <f t="array" ref="CO665">PRODUCT(CH$2:CH665+1)-1</f>
        <v>0.17767092799649942</v>
      </c>
      <c r="CQ665" s="9">
        <f t="shared" si="413"/>
        <v>45569</v>
      </c>
      <c r="CR665" s="72">
        <f t="shared" si="414"/>
        <v>0.29270210739272562</v>
      </c>
      <c r="CS665" s="72">
        <f t="shared" si="415"/>
        <v>0.18844864577704334</v>
      </c>
      <c r="CT665" s="72"/>
      <c r="CU665" s="72">
        <f t="shared" si="416"/>
        <v>7.8485192987981289E-2</v>
      </c>
      <c r="CV665" s="72"/>
      <c r="CW665" s="3">
        <f t="shared" si="417"/>
        <v>45569</v>
      </c>
      <c r="CX665" s="75">
        <f t="shared" si="422"/>
        <v>125.16261828789365</v>
      </c>
      <c r="CY665" s="75">
        <f t="shared" si="423"/>
        <v>117.24895079822235</v>
      </c>
      <c r="CZ665" s="75">
        <f t="shared" si="424"/>
        <v>106.74945697662592</v>
      </c>
      <c r="DA665" s="72">
        <f>(CZ665/MAX($CZ$2:CZ665))-1</f>
        <v>-1.4614164379504802E-2</v>
      </c>
      <c r="DC665" s="3">
        <f t="shared" si="418"/>
        <v>45569</v>
      </c>
      <c r="DD665" s="2">
        <f t="shared" si="419"/>
        <v>6.1949615587899819E-3</v>
      </c>
      <c r="DE665" s="2">
        <f t="shared" si="420"/>
        <v>3.9274284524128816E-3</v>
      </c>
      <c r="DF665" s="2" t="e">
        <f>NA()</f>
        <v>#N/A</v>
      </c>
      <c r="DG665" s="2">
        <f t="shared" si="421"/>
        <v>2.0275905028698752E-3</v>
      </c>
      <c r="DH665" s="69"/>
      <c r="DI665" s="3">
        <f t="shared" si="428"/>
        <v>45569</v>
      </c>
      <c r="DJ665" s="2">
        <f t="shared" si="429"/>
        <v>4.7674838804141834E-2</v>
      </c>
      <c r="DK665" s="2">
        <f t="shared" si="430"/>
        <v>5.9125621279518391E-2</v>
      </c>
      <c r="DL665" s="2" t="e">
        <f>NA()</f>
        <v>#N/A</v>
      </c>
      <c r="DM665" s="2">
        <f t="shared" si="431"/>
        <v>1.567174419783458E-2</v>
      </c>
      <c r="DO665" s="2">
        <f t="shared" si="425"/>
        <v>1.8157631236382275E-2</v>
      </c>
      <c r="DP665" s="72">
        <f t="shared" si="426"/>
        <v>2.0275905028698752E-3</v>
      </c>
      <c r="DQ665" s="72">
        <v>1.0999999999999999E-2</v>
      </c>
      <c r="DR665" s="72">
        <f t="shared" si="427"/>
        <v>1.2283262745682003E-3</v>
      </c>
      <c r="DS665" s="2" cm="1">
        <f t="array" ref="DS665">PRODUCT($DR$68:DR665+1)-1</f>
        <v>4.2012948986686061E-2</v>
      </c>
      <c r="DT665" s="2" cm="1">
        <f t="array" ref="DT665">PRODUCT($DP$68:DP665+1)-1</f>
        <v>5.7169205466648387E-2</v>
      </c>
      <c r="DU665" s="72">
        <f>DS665-MAX($DS$68:DS665)</f>
        <v>-9.1519881875521403E-3</v>
      </c>
    </row>
    <row r="666" spans="81:125" x14ac:dyDescent="0.3">
      <c r="CC666" s="3">
        <v>45572</v>
      </c>
      <c r="CD666" s="2">
        <v>7.7806714387362898E-3</v>
      </c>
      <c r="CE666" s="2">
        <v>-1.7278930544307699E-3</v>
      </c>
      <c r="CF666" s="2" t="e">
        <f>NA()</f>
        <v>#N/A</v>
      </c>
      <c r="CG666" s="2">
        <v>2.2896897403913061E-3</v>
      </c>
      <c r="CH666" s="2">
        <v>-1.7518762698510715E-3</v>
      </c>
      <c r="CJ666" s="9">
        <f t="shared" si="412"/>
        <v>45572</v>
      </c>
      <c r="CK666" s="2">
        <f t="array" ref="CK666">PRODUCT(CD$2:CD666+1)-1</f>
        <v>0.48181352486996598</v>
      </c>
      <c r="CL666" s="2">
        <f t="array" ref="CL666">PRODUCT(CE$2:CE666+1)-1</f>
        <v>0.36375906525049762</v>
      </c>
      <c r="CM666" s="2"/>
      <c r="CN666" s="2">
        <f t="array" ref="CN666">PRODUCT(CG$2:CG666+1)-1</f>
        <v>0.25903232876702842</v>
      </c>
      <c r="CO666" s="2">
        <f t="array" ref="CO666">PRODUCT(CH$2:CH666+1)-1</f>
        <v>0.17560779424404882</v>
      </c>
      <c r="CQ666" s="9">
        <f t="shared" si="413"/>
        <v>45572</v>
      </c>
      <c r="CR666" s="72">
        <f t="shared" si="414"/>
        <v>0.30620573062591716</v>
      </c>
      <c r="CS666" s="72">
        <f t="shared" si="415"/>
        <v>0.18815127100644879</v>
      </c>
      <c r="CT666" s="72"/>
      <c r="CU666" s="72">
        <f t="shared" si="416"/>
        <v>8.3424534522979599E-2</v>
      </c>
      <c r="CV666" s="72"/>
      <c r="CW666" s="3">
        <f t="shared" si="417"/>
        <v>45572</v>
      </c>
      <c r="CX666" s="75">
        <f t="shared" si="422"/>
        <v>125.44920185086795</v>
      </c>
      <c r="CY666" s="75">
        <f t="shared" si="423"/>
        <v>117.04354514365401</v>
      </c>
      <c r="CZ666" s="75">
        <f t="shared" si="424"/>
        <v>107.18164910068062</v>
      </c>
      <c r="DA666" s="72">
        <f>(CZ666/MAX($CZ$2:CZ666))-1</f>
        <v>-1.0624673384684313E-2</v>
      </c>
      <c r="DC666" s="3">
        <f t="shared" si="418"/>
        <v>45572</v>
      </c>
      <c r="DD666" s="2">
        <f t="shared" si="419"/>
        <v>9.5325477085873613E-3</v>
      </c>
      <c r="DE666" s="2">
        <f t="shared" si="420"/>
        <v>2.3983215420301596E-5</v>
      </c>
      <c r="DF666" s="2" t="e">
        <f>NA()</f>
        <v>#N/A</v>
      </c>
      <c r="DG666" s="2">
        <f t="shared" si="421"/>
        <v>4.041566010242378E-3</v>
      </c>
      <c r="DH666" s="69"/>
      <c r="DI666" s="3">
        <f t="shared" si="428"/>
        <v>45572</v>
      </c>
      <c r="DJ666" s="2">
        <f t="shared" si="429"/>
        <v>5.6095943631147421E-2</v>
      </c>
      <c r="DK666" s="2">
        <f t="shared" si="430"/>
        <v>5.9302693025311166E-2</v>
      </c>
      <c r="DL666" s="2" t="e">
        <f>NA()</f>
        <v>#N/A</v>
      </c>
      <c r="DM666" s="2">
        <f t="shared" si="431"/>
        <v>1.9895658374782254E-2</v>
      </c>
      <c r="DO666" s="2">
        <f t="shared" si="425"/>
        <v>1.9852162896004048E-2</v>
      </c>
      <c r="DP666" s="72">
        <f t="shared" si="426"/>
        <v>4.041566010242378E-3</v>
      </c>
      <c r="DQ666" s="72">
        <v>1.0999999999999999E-2</v>
      </c>
      <c r="DR666" s="72">
        <f t="shared" si="427"/>
        <v>2.2394147350873663E-3</v>
      </c>
      <c r="DS666" s="2" cm="1">
        <f t="array" ref="DS666">PRODUCT($DR$68:DR666+1)-1</f>
        <v>4.4346448138798511E-2</v>
      </c>
      <c r="DT666" s="2" cm="1">
        <f t="array" ref="DT666">PRODUCT($DP$68:DP666+1)-1</f>
        <v>6.1441824594537398E-2</v>
      </c>
      <c r="DU666" s="72">
        <f>DS666-MAX($DS$68:DS666)</f>
        <v>-6.8184890354396899E-3</v>
      </c>
    </row>
    <row r="667" spans="81:125" x14ac:dyDescent="0.3">
      <c r="CC667" s="3">
        <v>45573</v>
      </c>
      <c r="CD667" s="2">
        <v>-1.16991192267929E-2</v>
      </c>
      <c r="CE667" s="2">
        <v>-4.7145853988483899E-4</v>
      </c>
      <c r="CF667" s="2" t="e">
        <f>NA()</f>
        <v>#N/A</v>
      </c>
      <c r="CG667" s="2">
        <v>-5.1846989762396652E-3</v>
      </c>
      <c r="CH667" s="2">
        <v>-2.7362693278226713E-3</v>
      </c>
      <c r="CJ667" s="9">
        <f t="shared" si="412"/>
        <v>45573</v>
      </c>
      <c r="CK667" s="2">
        <f t="array" ref="CK667">PRODUCT(CD$2:CD667+1)-1</f>
        <v>0.46447761177063795</v>
      </c>
      <c r="CL667" s="2">
        <f t="array" ref="CL667">PRODUCT(CE$2:CE667+1)-1</f>
        <v>0.36311610939283989</v>
      </c>
      <c r="CM667" s="2"/>
      <c r="CN667" s="2">
        <f t="array" ref="CN667">PRODUCT(CG$2:CG667+1)-1</f>
        <v>0.25250462514101746</v>
      </c>
      <c r="CO667" s="2">
        <f t="array" ref="CO667">PRODUCT(CH$2:CH667+1)-1</f>
        <v>0.17239101469510953</v>
      </c>
      <c r="CQ667" s="9">
        <f t="shared" si="413"/>
        <v>45573</v>
      </c>
      <c r="CR667" s="72">
        <f t="shared" si="414"/>
        <v>0.29208659707552842</v>
      </c>
      <c r="CS667" s="72">
        <f t="shared" si="415"/>
        <v>0.19072509469773036</v>
      </c>
      <c r="CT667" s="72"/>
      <c r="CU667" s="72">
        <f t="shared" si="416"/>
        <v>8.0113610445907923E-2</v>
      </c>
      <c r="CV667" s="72"/>
      <c r="CW667" s="3">
        <f t="shared" si="417"/>
        <v>45573</v>
      </c>
      <c r="CX667" s="75">
        <f t="shared" si="422"/>
        <v>124.79878550246168</v>
      </c>
      <c r="CY667" s="75">
        <f t="shared" si="423"/>
        <v>116.72328248105781</v>
      </c>
      <c r="CZ667" s="75">
        <f t="shared" si="424"/>
        <v>106.91850233282669</v>
      </c>
      <c r="DA667" s="72">
        <f>(CZ667/MAX($CZ$2:CZ667))-1</f>
        <v>-1.3053735836864755E-2</v>
      </c>
      <c r="DC667" s="3">
        <f t="shared" si="418"/>
        <v>45573</v>
      </c>
      <c r="DD667" s="2">
        <f t="shared" si="419"/>
        <v>-8.9628498989702283E-3</v>
      </c>
      <c r="DE667" s="2">
        <f t="shared" si="420"/>
        <v>2.2648107879378321E-3</v>
      </c>
      <c r="DF667" s="2" t="e">
        <f>NA()</f>
        <v>#N/A</v>
      </c>
      <c r="DG667" s="2">
        <f t="shared" si="421"/>
        <v>-2.4484296484169939E-3</v>
      </c>
      <c r="DH667" s="69"/>
      <c r="DI667" s="3">
        <f t="shared" si="428"/>
        <v>45573</v>
      </c>
      <c r="DJ667" s="2">
        <f t="shared" si="429"/>
        <v>6.5061679819669677E-2</v>
      </c>
      <c r="DK667" s="2">
        <f t="shared" si="430"/>
        <v>5.7351934000969079E-2</v>
      </c>
      <c r="DL667" s="2" t="e">
        <f>NA()</f>
        <v>#N/A</v>
      </c>
      <c r="DM667" s="2">
        <f t="shared" si="431"/>
        <v>2.1902615645957493E-2</v>
      </c>
      <c r="DO667" s="2">
        <f t="shared" si="425"/>
        <v>2.0345190446490604E-2</v>
      </c>
      <c r="DP667" s="72">
        <f t="shared" si="426"/>
        <v>-2.4484296484169939E-3</v>
      </c>
      <c r="DQ667" s="72">
        <v>1.0999999999999999E-2</v>
      </c>
      <c r="DR667" s="72">
        <f t="shared" si="427"/>
        <v>-1.3237883520147943E-3</v>
      </c>
      <c r="DS667" s="2" cm="1">
        <f t="array" ref="DS667">PRODUCT($DR$68:DR667+1)-1</f>
        <v>4.2963954475284449E-2</v>
      </c>
      <c r="DT667" s="2" cm="1">
        <f t="array" ref="DT667">PRODUCT($DP$68:DP667+1)-1</f>
        <v>5.8842958961130343E-2</v>
      </c>
      <c r="DU667" s="72">
        <f>DS667-MAX($DS$68:DS667)</f>
        <v>-8.2009826989537515E-3</v>
      </c>
    </row>
    <row r="668" spans="81:125" x14ac:dyDescent="0.3">
      <c r="CC668" s="3">
        <v>45574</v>
      </c>
      <c r="CD668" s="2">
        <v>-2.7523044516878396E-3</v>
      </c>
      <c r="CE668" s="2">
        <v>3.9129406831053294E-3</v>
      </c>
      <c r="CF668" s="2" t="e">
        <f>NA()</f>
        <v>#N/A</v>
      </c>
      <c r="CG668" s="2">
        <v>1.6040364146501596E-3</v>
      </c>
      <c r="CH668" s="2">
        <v>2.7750154890640033E-3</v>
      </c>
      <c r="CJ668" s="9">
        <f t="shared" si="412"/>
        <v>45574</v>
      </c>
      <c r="CK668" s="2">
        <f t="array" ref="CK668">PRODUCT(CD$2:CD668+1)-1</f>
        <v>0.46044692352036454</v>
      </c>
      <c r="CL668" s="2">
        <f t="array" ref="CL668">PRODUCT(CE$2:CE668+1)-1</f>
        <v>0.36844990187307936</v>
      </c>
      <c r="CM668" s="2"/>
      <c r="CN668" s="2">
        <f t="array" ref="CN668">PRODUCT(CG$2:CG668+1)-1</f>
        <v>0.25451368816926134</v>
      </c>
      <c r="CO668" s="2">
        <f t="array" ref="CO668">PRODUCT(CH$2:CH668+1)-1</f>
        <v>0.17564441792012797</v>
      </c>
      <c r="CQ668" s="9">
        <f t="shared" si="413"/>
        <v>45574</v>
      </c>
      <c r="CR668" s="72">
        <f t="shared" si="414"/>
        <v>0.28480250560023657</v>
      </c>
      <c r="CS668" s="72">
        <f t="shared" si="415"/>
        <v>0.19280548395295138</v>
      </c>
      <c r="CT668" s="72"/>
      <c r="CU668" s="72">
        <f t="shared" si="416"/>
        <v>7.8869270249133372E-2</v>
      </c>
      <c r="CV668" s="72"/>
      <c r="CW668" s="3">
        <f t="shared" si="417"/>
        <v>45574</v>
      </c>
      <c r="CX668" s="75">
        <f t="shared" si="422"/>
        <v>124.99896729891174</v>
      </c>
      <c r="CY668" s="75">
        <f t="shared" si="423"/>
        <v>117.04719139787714</v>
      </c>
      <c r="CZ668" s="75">
        <f t="shared" si="424"/>
        <v>106.7936494725484</v>
      </c>
      <c r="DA668" s="72">
        <f>(CZ668/MAX($CZ$2:CZ668))-1</f>
        <v>-1.4206231067654285E-2</v>
      </c>
      <c r="DC668" s="3">
        <f t="shared" si="418"/>
        <v>45574</v>
      </c>
      <c r="DD668" s="2">
        <f t="shared" si="419"/>
        <v>-5.5273199407518429E-3</v>
      </c>
      <c r="DE668" s="2">
        <f t="shared" si="420"/>
        <v>1.1379251940413261E-3</v>
      </c>
      <c r="DF668" s="2" t="e">
        <f>NA()</f>
        <v>#N/A</v>
      </c>
      <c r="DG668" s="2">
        <f t="shared" si="421"/>
        <v>-1.1709790744138437E-3</v>
      </c>
      <c r="DH668" s="69"/>
      <c r="DI668" s="3">
        <f t="shared" si="428"/>
        <v>45574</v>
      </c>
      <c r="DJ668" s="2">
        <f t="shared" si="429"/>
        <v>6.6415010009464218E-2</v>
      </c>
      <c r="DK668" s="2">
        <f t="shared" si="430"/>
        <v>5.6580887793915527E-2</v>
      </c>
      <c r="DL668" s="2" t="e">
        <f>NA()</f>
        <v>#N/A</v>
      </c>
      <c r="DM668" s="2">
        <f t="shared" si="431"/>
        <v>2.2418459664324097E-2</v>
      </c>
      <c r="DO668" s="2">
        <f t="shared" si="425"/>
        <v>2.0282510229022114E-2</v>
      </c>
      <c r="DP668" s="72">
        <f t="shared" si="426"/>
        <v>-1.1709790744138437E-3</v>
      </c>
      <c r="DQ668" s="72">
        <v>1.0999999999999999E-2</v>
      </c>
      <c r="DR668" s="72">
        <f t="shared" si="427"/>
        <v>-6.3506783298061733E-4</v>
      </c>
      <c r="DS668" s="2" cm="1">
        <f t="array" ref="DS668">PRODUCT($DR$68:DR668+1)-1</f>
        <v>4.2301601616838935E-2</v>
      </c>
      <c r="DT668" s="2" cm="1">
        <f t="array" ref="DT668">PRODUCT($DP$68:DP668+1)-1</f>
        <v>5.7603076013096333E-2</v>
      </c>
      <c r="DU668" s="72">
        <f>DS668-MAX($DS$68:DS668)</f>
        <v>-8.8633355573992656E-3</v>
      </c>
    </row>
    <row r="669" spans="81:125" x14ac:dyDescent="0.3">
      <c r="CC669" s="3">
        <v>45575</v>
      </c>
      <c r="CD669" s="2">
        <v>5.03801978583751E-3</v>
      </c>
      <c r="CE669" s="2">
        <v>2.6830397381774102E-3</v>
      </c>
      <c r="CF669" s="2" t="e">
        <f>NA()</f>
        <v>#N/A</v>
      </c>
      <c r="CG669" s="2">
        <v>8.3609037785200289E-4</v>
      </c>
      <c r="CH669" s="2">
        <v>-6.490000207679536E-4</v>
      </c>
      <c r="CJ669" s="9">
        <f t="shared" si="412"/>
        <v>45575</v>
      </c>
      <c r="CK669" s="2">
        <f t="array" ref="CK669">PRODUCT(CD$2:CD669+1)-1</f>
        <v>0.46780468401722564</v>
      </c>
      <c r="CL669" s="2">
        <f t="array" ref="CL669">PRODUCT(CE$2:CE669+1)-1</f>
        <v>0.37212150733950988</v>
      </c>
      <c r="CM669" s="2"/>
      <c r="CN669" s="2">
        <f t="array" ref="CN669">PRODUCT(CG$2:CG669+1)-1</f>
        <v>0.2555625749928232</v>
      </c>
      <c r="CO669" s="2">
        <f t="array" ref="CO669">PRODUCT(CH$2:CH669+1)-1</f>
        <v>0.174881424668482</v>
      </c>
      <c r="CQ669" s="9">
        <f t="shared" si="413"/>
        <v>45575</v>
      </c>
      <c r="CR669" s="72">
        <f t="shared" si="414"/>
        <v>0.29292325934874364</v>
      </c>
      <c r="CS669" s="72">
        <f t="shared" si="415"/>
        <v>0.19724008267102788</v>
      </c>
      <c r="CT669" s="72"/>
      <c r="CU669" s="72">
        <f t="shared" si="416"/>
        <v>8.06811503243412E-2</v>
      </c>
      <c r="CV669" s="72"/>
      <c r="CW669" s="3">
        <f t="shared" si="417"/>
        <v>45575</v>
      </c>
      <c r="CX669" s="75">
        <f t="shared" si="422"/>
        <v>125.10347773271178</v>
      </c>
      <c r="CY669" s="75">
        <f t="shared" si="423"/>
        <v>116.97122776822908</v>
      </c>
      <c r="CZ669" s="75">
        <f t="shared" si="424"/>
        <v>106.95235069310908</v>
      </c>
      <c r="DA669" s="72">
        <f>(CZ669/MAX($CZ$2:CZ669))-1</f>
        <v>-1.2741287457960548E-2</v>
      </c>
      <c r="DC669" s="3">
        <f t="shared" si="418"/>
        <v>45575</v>
      </c>
      <c r="DD669" s="2">
        <f t="shared" si="419"/>
        <v>5.6870198066054636E-3</v>
      </c>
      <c r="DE669" s="2">
        <f t="shared" si="420"/>
        <v>3.3320397589453638E-3</v>
      </c>
      <c r="DF669" s="2" t="e">
        <f>NA()</f>
        <v>#N/A</v>
      </c>
      <c r="DG669" s="2">
        <f t="shared" si="421"/>
        <v>1.4850903986199566E-3</v>
      </c>
      <c r="DH669" s="69"/>
      <c r="DI669" s="3">
        <f t="shared" si="428"/>
        <v>45575</v>
      </c>
      <c r="DJ669" s="2">
        <f t="shared" si="429"/>
        <v>6.6414874484515066E-2</v>
      </c>
      <c r="DK669" s="2">
        <f t="shared" si="430"/>
        <v>5.4024923289958518E-2</v>
      </c>
      <c r="DL669" s="2" t="e">
        <f>NA()</f>
        <v>#N/A</v>
      </c>
      <c r="DM669" s="2">
        <f t="shared" si="431"/>
        <v>2.182150766908161E-2</v>
      </c>
      <c r="DO669" s="2">
        <f t="shared" si="425"/>
        <v>2.0514653037273903E-2</v>
      </c>
      <c r="DP669" s="72">
        <f t="shared" si="426"/>
        <v>1.4850903986199566E-3</v>
      </c>
      <c r="DQ669" s="72">
        <v>1.0999999999999999E-2</v>
      </c>
      <c r="DR669" s="72">
        <f t="shared" si="427"/>
        <v>7.9630858758069126E-4</v>
      </c>
      <c r="DS669" s="2" cm="1">
        <f t="array" ref="DS669">PRODUCT($DR$68:DR669+1)-1</f>
        <v>4.313159533305555E-2</v>
      </c>
      <c r="DT669" s="2" cm="1">
        <f t="array" ref="DT669">PRODUCT($DP$68:DP669+1)-1</f>
        <v>5.9173712186834315E-2</v>
      </c>
      <c r="DU669" s="72">
        <f>DS669-MAX($DS$68:DS669)</f>
        <v>-8.0333418411826507E-3</v>
      </c>
    </row>
    <row r="670" spans="81:125" x14ac:dyDescent="0.3">
      <c r="CC670" s="3">
        <v>45576</v>
      </c>
      <c r="CD670" s="2">
        <v>3.4496235853105402E-3</v>
      </c>
      <c r="CE670" s="2">
        <v>6.1984909502499396E-3</v>
      </c>
      <c r="CF670" s="2" t="e">
        <f>NA()</f>
        <v>#N/A</v>
      </c>
      <c r="CG670" s="2">
        <v>5.2486239787815298E-3</v>
      </c>
      <c r="CH670" s="2">
        <v>5.3616238654605741E-3</v>
      </c>
      <c r="CJ670" s="9">
        <f t="shared" si="412"/>
        <v>45576</v>
      </c>
      <c r="CK670" s="2">
        <f t="array" ref="CK670">PRODUCT(CD$2:CD670+1)-1</f>
        <v>0.47286805767384066</v>
      </c>
      <c r="CL670" s="2">
        <f t="array" ref="CL670">PRODUCT(CE$2:CE670+1)-1</f>
        <v>0.38062659008539712</v>
      </c>
      <c r="CM670" s="2"/>
      <c r="CN670" s="2">
        <f t="array" ref="CN670">PRODUCT(CG$2:CG670+1)-1</f>
        <v>0.26215255083079114</v>
      </c>
      <c r="CO670" s="2">
        <f t="array" ref="CO670">PRODUCT(CH$2:CH670+1)-1</f>
        <v>0.1811806969540708</v>
      </c>
      <c r="CQ670" s="9">
        <f t="shared" si="413"/>
        <v>45576</v>
      </c>
      <c r="CR670" s="72">
        <f t="shared" si="414"/>
        <v>0.29168736071976986</v>
      </c>
      <c r="CS670" s="72">
        <f t="shared" si="415"/>
        <v>0.19944589313132632</v>
      </c>
      <c r="CT670" s="72"/>
      <c r="CU670" s="72">
        <f t="shared" si="416"/>
        <v>8.0971853876720346E-2</v>
      </c>
      <c r="CV670" s="72"/>
      <c r="CW670" s="3">
        <f t="shared" si="417"/>
        <v>45576</v>
      </c>
      <c r="CX670" s="75">
        <f t="shared" si="422"/>
        <v>125.76009884576864</v>
      </c>
      <c r="CY670" s="75">
        <f t="shared" si="423"/>
        <v>117.59838349460344</v>
      </c>
      <c r="CZ670" s="75">
        <f t="shared" si="424"/>
        <v>106.94032954248878</v>
      </c>
      <c r="DA670" s="72">
        <f>(CZ670/MAX($CZ$2:CZ670))-1</f>
        <v>-1.2852252627101435E-2</v>
      </c>
      <c r="DC670" s="3">
        <f t="shared" si="418"/>
        <v>45576</v>
      </c>
      <c r="DD670" s="2">
        <f t="shared" si="419"/>
        <v>-1.9120002801500339E-3</v>
      </c>
      <c r="DE670" s="2">
        <f t="shared" si="420"/>
        <v>8.3686708478936545E-4</v>
      </c>
      <c r="DF670" s="2" t="e">
        <f>NA()</f>
        <v>#N/A</v>
      </c>
      <c r="DG670" s="2">
        <f t="shared" si="421"/>
        <v>-1.1299988667904434E-4</v>
      </c>
      <c r="DH670" s="69"/>
      <c r="DI670" s="3">
        <f t="shared" si="428"/>
        <v>45576</v>
      </c>
      <c r="DJ670" s="2">
        <f t="shared" si="429"/>
        <v>6.5148225181821853E-2</v>
      </c>
      <c r="DK670" s="2">
        <f t="shared" si="430"/>
        <v>5.3876350335023575E-2</v>
      </c>
      <c r="DL670" s="2" t="e">
        <f>NA()</f>
        <v>#N/A</v>
      </c>
      <c r="DM670" s="2">
        <f t="shared" si="431"/>
        <v>2.1717983448231119E-2</v>
      </c>
      <c r="DO670" s="2">
        <f t="shared" si="425"/>
        <v>1.9959428929746035E-2</v>
      </c>
      <c r="DP670" s="72">
        <f t="shared" si="426"/>
        <v>-1.1299988667904434E-4</v>
      </c>
      <c r="DQ670" s="72">
        <v>1.0999999999999999E-2</v>
      </c>
      <c r="DR670" s="72">
        <f t="shared" si="427"/>
        <v>-6.2276268416528477E-5</v>
      </c>
      <c r="DS670" s="2" cm="1">
        <f t="array" ref="DS670">PRODUCT($DR$68:DR670+1)-1</f>
        <v>4.3066632989830822E-2</v>
      </c>
      <c r="DT670" s="2" cm="1">
        <f t="array" ref="DT670">PRODUCT($DP$68:DP670+1)-1</f>
        <v>5.9054025677383715E-2</v>
      </c>
      <c r="DU670" s="72">
        <f>DS670-MAX($DS$68:DS670)</f>
        <v>-8.0983041844073789E-3</v>
      </c>
    </row>
    <row r="671" spans="81:125" x14ac:dyDescent="0.3">
      <c r="CC671" s="3">
        <v>45579</v>
      </c>
      <c r="CD671" s="2">
        <v>6.0496453584892897E-3</v>
      </c>
      <c r="CE671" s="2">
        <v>3.84453681767627E-3</v>
      </c>
      <c r="CF671" s="2" t="e">
        <f>NA()</f>
        <v>#N/A</v>
      </c>
      <c r="CG671" s="2">
        <v>5.0004894029863607E-3</v>
      </c>
      <c r="CH671" s="2">
        <v>4.2374852075592884E-3</v>
      </c>
      <c r="CJ671" s="9">
        <f t="shared" si="412"/>
        <v>45579</v>
      </c>
      <c r="CK671" s="2">
        <f t="array" ref="CK671">PRODUCT(CD$2:CD671+1)-1</f>
        <v>0.48177838708261445</v>
      </c>
      <c r="CL671" s="2">
        <f t="array" ref="CL671">PRODUCT(CE$2:CE671+1)-1</f>
        <v>0.38593445984244323</v>
      </c>
      <c r="CM671" s="2"/>
      <c r="CN671" s="2">
        <f t="array" ref="CN671">PRODUCT(CG$2:CG671+1)-1</f>
        <v>0.26846393128617252</v>
      </c>
      <c r="CO671" s="2">
        <f t="array" ref="CO671">PRODUCT(CH$2:CH671+1)-1</f>
        <v>0.18618593268486827</v>
      </c>
      <c r="CQ671" s="9">
        <f t="shared" si="413"/>
        <v>45579</v>
      </c>
      <c r="CR671" s="72">
        <f t="shared" si="414"/>
        <v>0.29559245439774617</v>
      </c>
      <c r="CS671" s="72">
        <f t="shared" si="415"/>
        <v>0.19974852715757496</v>
      </c>
      <c r="CT671" s="72"/>
      <c r="CU671" s="72">
        <f t="shared" si="416"/>
        <v>8.2277998601304247E-2</v>
      </c>
      <c r="CV671" s="72"/>
      <c r="CW671" s="3">
        <f t="shared" si="417"/>
        <v>45579</v>
      </c>
      <c r="CX671" s="75">
        <f t="shared" si="422"/>
        <v>126.38896088736541</v>
      </c>
      <c r="CY671" s="75">
        <f t="shared" si="423"/>
        <v>118.09670490509471</v>
      </c>
      <c r="CZ671" s="75">
        <f t="shared" si="424"/>
        <v>107.02158116006247</v>
      </c>
      <c r="DA671" s="72">
        <f>(CZ671/MAX($CZ$2:CZ671))-1</f>
        <v>-1.2102232951629932E-2</v>
      </c>
      <c r="DC671" s="3">
        <f t="shared" si="418"/>
        <v>45579</v>
      </c>
      <c r="DD671" s="2">
        <f t="shared" si="419"/>
        <v>1.8121601509300013E-3</v>
      </c>
      <c r="DE671" s="2">
        <f t="shared" si="420"/>
        <v>-3.929483898830184E-4</v>
      </c>
      <c r="DF671" s="2" t="e">
        <f>NA()</f>
        <v>#N/A</v>
      </c>
      <c r="DG671" s="2">
        <f t="shared" si="421"/>
        <v>7.6300419542707238E-4</v>
      </c>
      <c r="DH671" s="69"/>
      <c r="DI671" s="3">
        <f t="shared" si="428"/>
        <v>45579</v>
      </c>
      <c r="DJ671" s="2">
        <f t="shared" si="429"/>
        <v>6.4653860263734306E-2</v>
      </c>
      <c r="DK671" s="2">
        <f t="shared" si="430"/>
        <v>5.4386040914725133E-2</v>
      </c>
      <c r="DL671" s="2" t="e">
        <f>NA()</f>
        <v>#N/A</v>
      </c>
      <c r="DM671" s="2">
        <f t="shared" si="431"/>
        <v>2.1728066736832655E-2</v>
      </c>
      <c r="DO671" s="2">
        <f t="shared" si="425"/>
        <v>1.9287039563172913E-2</v>
      </c>
      <c r="DP671" s="72">
        <f t="shared" si="426"/>
        <v>7.6300419542707238E-4</v>
      </c>
      <c r="DQ671" s="72">
        <v>1.0999999999999999E-2</v>
      </c>
      <c r="DR671" s="72">
        <f t="shared" si="427"/>
        <v>4.3516508182643321E-4</v>
      </c>
      <c r="DS671" s="2" cm="1">
        <f t="array" ref="DS671">PRODUCT($DR$68:DR671+1)-1</f>
        <v>4.3520539166526317E-2</v>
      </c>
      <c r="DT671" s="2" cm="1">
        <f t="array" ref="DT671">PRODUCT($DP$68:DP671+1)-1</f>
        <v>5.9862088342159447E-2</v>
      </c>
      <c r="DU671" s="72">
        <f>DS671-MAX($DS$68:DS671)</f>
        <v>-7.6443980077118834E-3</v>
      </c>
    </row>
    <row r="672" spans="81:125" x14ac:dyDescent="0.3">
      <c r="CC672" s="3">
        <v>45580</v>
      </c>
      <c r="CD672" s="2">
        <v>-3.47508085305248E-3</v>
      </c>
      <c r="CE672" s="2">
        <v>-3.0255182942333604E-3</v>
      </c>
      <c r="CF672" s="2" t="e">
        <f>NA()</f>
        <v>#N/A</v>
      </c>
      <c r="CG672" s="2">
        <v>-4.3448598930477074E-3</v>
      </c>
      <c r="CH672" s="2">
        <v>-4.0703747729389228E-3</v>
      </c>
      <c r="CJ672" s="9">
        <f t="shared" si="412"/>
        <v>45580</v>
      </c>
      <c r="CK672" s="2">
        <f t="array" ref="CK672">PRODUCT(CD$2:CD672+1)-1</f>
        <v>0.47662908738119669</v>
      </c>
      <c r="CL672" s="2">
        <f t="array" ref="CL672">PRODUCT(CE$2:CE672+1)-1</f>
        <v>0.38174128977958155</v>
      </c>
      <c r="CM672" s="2"/>
      <c r="CN672" s="2">
        <f t="array" ref="CN672">PRODUCT(CG$2:CG672+1)-1</f>
        <v>0.26295263322534956</v>
      </c>
      <c r="CO672" s="2">
        <f t="array" ref="CO672">PRODUCT(CH$2:CH672+1)-1</f>
        <v>0.1813577113884528</v>
      </c>
      <c r="CQ672" s="9">
        <f t="shared" si="413"/>
        <v>45580</v>
      </c>
      <c r="CR672" s="72">
        <f t="shared" si="414"/>
        <v>0.29527137599274389</v>
      </c>
      <c r="CS672" s="72">
        <f t="shared" si="415"/>
        <v>0.20038357839112875</v>
      </c>
      <c r="CT672" s="72"/>
      <c r="CU672" s="72">
        <f t="shared" si="416"/>
        <v>8.1594921836896761E-2</v>
      </c>
      <c r="CV672" s="72"/>
      <c r="CW672" s="3">
        <f t="shared" si="417"/>
        <v>45580</v>
      </c>
      <c r="CX672" s="75">
        <f t="shared" si="422"/>
        <v>125.83981856028193</v>
      </c>
      <c r="CY672" s="75">
        <f t="shared" si="423"/>
        <v>117.6160070566818</v>
      </c>
      <c r="CZ672" s="75">
        <f t="shared" si="424"/>
        <v>106.99208526917334</v>
      </c>
      <c r="DA672" s="72">
        <f>(CZ672/MAX($CZ$2:CZ672))-1</f>
        <v>-1.2374504435854083E-2</v>
      </c>
      <c r="DC672" s="3">
        <f t="shared" si="418"/>
        <v>45580</v>
      </c>
      <c r="DD672" s="2">
        <f t="shared" si="419"/>
        <v>5.9529391988644284E-4</v>
      </c>
      <c r="DE672" s="2">
        <f t="shared" si="420"/>
        <v>1.0448564787055624E-3</v>
      </c>
      <c r="DF672" s="2" t="e">
        <f>NA()</f>
        <v>#N/A</v>
      </c>
      <c r="DG672" s="2">
        <f t="shared" si="421"/>
        <v>-2.7448512010878456E-4</v>
      </c>
      <c r="DH672" s="69"/>
      <c r="DI672" s="3">
        <f t="shared" si="428"/>
        <v>45580</v>
      </c>
      <c r="DJ672" s="2">
        <f t="shared" si="429"/>
        <v>6.4630203766318881E-2</v>
      </c>
      <c r="DK672" s="2">
        <f t="shared" si="430"/>
        <v>5.3822252491744361E-2</v>
      </c>
      <c r="DL672" s="2" t="e">
        <f>NA()</f>
        <v>#N/A</v>
      </c>
      <c r="DM672" s="2">
        <f t="shared" si="431"/>
        <v>2.1847304473705711E-2</v>
      </c>
      <c r="DO672" s="2">
        <f t="shared" si="425"/>
        <v>1.9288750473229241E-2</v>
      </c>
      <c r="DP672" s="72">
        <f t="shared" si="426"/>
        <v>-2.7448512010878456E-4</v>
      </c>
      <c r="DQ672" s="72">
        <v>1.0999999999999999E-2</v>
      </c>
      <c r="DR672" s="72">
        <f t="shared" si="427"/>
        <v>-1.5653353623850086E-4</v>
      </c>
      <c r="DS672" s="2" cm="1">
        <f t="array" ref="DS672">PRODUCT($DR$68:DR672+1)-1</f>
        <v>4.3357193206393196E-2</v>
      </c>
      <c r="DT672" s="2" cm="1">
        <f t="array" ref="DT672">PRODUCT($DP$68:DP672+1)-1</f>
        <v>5.9571171969542203E-2</v>
      </c>
      <c r="DU672" s="72">
        <f>DS672-MAX($DS$68:DS672)</f>
        <v>-7.8077439678450045E-3</v>
      </c>
    </row>
    <row r="673" spans="81:125" x14ac:dyDescent="0.3">
      <c r="CC673" s="3">
        <v>45581</v>
      </c>
      <c r="CD673" s="2">
        <v>3.7098381174931498E-3</v>
      </c>
      <c r="CE673" s="2">
        <v>1.7376115780791701E-3</v>
      </c>
      <c r="CF673" s="2" t="e">
        <f>NA()</f>
        <v>#N/A</v>
      </c>
      <c r="CG673" s="2">
        <v>2.4041045448759198E-3</v>
      </c>
      <c r="CH673" s="2">
        <v>2.562777720367837E-3</v>
      </c>
      <c r="CJ673" s="9">
        <f t="shared" si="412"/>
        <v>45581</v>
      </c>
      <c r="CK673" s="2">
        <f t="array" ref="CK673">PRODUCT(CD$2:CD673+1)-1</f>
        <v>0.48210714225496254</v>
      </c>
      <c r="CL673" s="2">
        <f t="array" ref="CL673">PRODUCT(CE$2:CE673+1)-1</f>
        <v>0.38414221944261251</v>
      </c>
      <c r="CM673" s="2"/>
      <c r="CN673" s="2">
        <f t="array" ref="CN673">PRODUCT(CG$2:CG673+1)-1</f>
        <v>0.26598890339084957</v>
      </c>
      <c r="CO673" s="2">
        <f t="array" ref="CO673">PRODUCT(CH$2:CH673+1)-1</f>
        <v>0.18438526861098392</v>
      </c>
      <c r="CQ673" s="9">
        <f t="shared" si="413"/>
        <v>45581</v>
      </c>
      <c r="CR673" s="72">
        <f t="shared" si="414"/>
        <v>0.29772187364397862</v>
      </c>
      <c r="CS673" s="72">
        <f t="shared" si="415"/>
        <v>0.19975695083162859</v>
      </c>
      <c r="CT673" s="72"/>
      <c r="CU673" s="72">
        <f t="shared" si="416"/>
        <v>8.1603634779865653E-2</v>
      </c>
      <c r="CV673" s="72"/>
      <c r="CW673" s="3">
        <f t="shared" si="417"/>
        <v>45581</v>
      </c>
      <c r="CX673" s="75">
        <f t="shared" si="422"/>
        <v>126.14235064000907</v>
      </c>
      <c r="CY673" s="75">
        <f t="shared" si="423"/>
        <v>117.91743073912528</v>
      </c>
      <c r="CZ673" s="75">
        <f t="shared" si="424"/>
        <v>106.97515189173363</v>
      </c>
      <c r="DA673" s="72">
        <f>(CZ673/MAX($CZ$2:CZ673))-1</f>
        <v>-1.2530813523983331E-2</v>
      </c>
      <c r="DC673" s="3">
        <f t="shared" si="418"/>
        <v>45581</v>
      </c>
      <c r="DD673" s="2">
        <f t="shared" si="419"/>
        <v>1.1470603971253128E-3</v>
      </c>
      <c r="DE673" s="2">
        <f t="shared" si="420"/>
        <v>-8.2516614228866697E-4</v>
      </c>
      <c r="DF673" s="2" t="e">
        <f>NA()</f>
        <v>#N/A</v>
      </c>
      <c r="DG673" s="2">
        <f t="shared" si="421"/>
        <v>-1.5867317549191724E-4</v>
      </c>
      <c r="DH673" s="69"/>
      <c r="DI673" s="3">
        <f t="shared" si="428"/>
        <v>45581</v>
      </c>
      <c r="DJ673" s="2">
        <f t="shared" si="429"/>
        <v>6.4116069807567622E-2</v>
      </c>
      <c r="DK673" s="2">
        <f t="shared" si="430"/>
        <v>5.3031678444142555E-2</v>
      </c>
      <c r="DL673" s="2" t="e">
        <f>NA()</f>
        <v>#N/A</v>
      </c>
      <c r="DM673" s="2">
        <f t="shared" si="431"/>
        <v>2.1604916545775982E-2</v>
      </c>
      <c r="DO673" s="2">
        <f t="shared" si="425"/>
        <v>1.9006943214386764E-2</v>
      </c>
      <c r="DP673" s="72">
        <f t="shared" si="426"/>
        <v>-1.5867317549191724E-4</v>
      </c>
      <c r="DQ673" s="72">
        <v>1.0999999999999999E-2</v>
      </c>
      <c r="DR673" s="72">
        <f t="shared" si="427"/>
        <v>-9.1829859789866424E-5</v>
      </c>
      <c r="DS673" s="2" cm="1">
        <f t="array" ref="DS673">PRODUCT($DR$68:DR673+1)-1</f>
        <v>4.326138186163031E-2</v>
      </c>
      <c r="DT673" s="2" cm="1">
        <f t="array" ref="DT673">PRODUCT($DP$68:DP673+1)-1</f>
        <v>5.9403046447026098E-2</v>
      </c>
      <c r="DU673" s="72">
        <f>DS673-MAX($DS$68:DS673)</f>
        <v>-7.9035553126078906E-3</v>
      </c>
    </row>
    <row r="674" spans="81:125" x14ac:dyDescent="0.3">
      <c r="CC674" s="3">
        <v>45582</v>
      </c>
      <c r="CD674" s="2">
        <v>-3.7157135280918601E-4</v>
      </c>
      <c r="CE674" s="2">
        <v>-2.85250526681269E-3</v>
      </c>
      <c r="CF674" s="2" t="e">
        <f>NA()</f>
        <v>#N/A</v>
      </c>
      <c r="CG674" s="2">
        <v>-1.099432649438192E-3</v>
      </c>
      <c r="CH674" s="2">
        <v>-1.6646395514233747E-3</v>
      </c>
      <c r="CJ674" s="9">
        <f t="shared" si="412"/>
        <v>45582</v>
      </c>
      <c r="CK674" s="2">
        <f t="array" ref="CK674">PRODUCT(CD$2:CD674+1)-1</f>
        <v>0.48155643369910672</v>
      </c>
      <c r="CL674" s="2">
        <f t="array" ref="CL674">PRODUCT(CE$2:CE674+1)-1</f>
        <v>0.38019394647163463</v>
      </c>
      <c r="CM674" s="2"/>
      <c r="CN674" s="2">
        <f t="array" ref="CN674">PRODUCT(CG$2:CG674+1)-1</f>
        <v>0.26459703385663524</v>
      </c>
      <c r="CO674" s="2">
        <f t="array" ref="CO674">PRODUCT(CH$2:CH674+1)-1</f>
        <v>0.18241369404873087</v>
      </c>
      <c r="CQ674" s="9">
        <f t="shared" si="413"/>
        <v>45582</v>
      </c>
      <c r="CR674" s="72">
        <f t="shared" si="414"/>
        <v>0.29914273965037586</v>
      </c>
      <c r="CS674" s="72">
        <f t="shared" si="415"/>
        <v>0.19778025242290376</v>
      </c>
      <c r="CT674" s="72"/>
      <c r="CU674" s="72">
        <f t="shared" si="416"/>
        <v>8.2183339807904376E-2</v>
      </c>
      <c r="CV674" s="72"/>
      <c r="CW674" s="3">
        <f t="shared" si="417"/>
        <v>45582</v>
      </c>
      <c r="CX674" s="75">
        <f t="shared" si="422"/>
        <v>126.00366562123855</v>
      </c>
      <c r="CY674" s="75">
        <f t="shared" si="423"/>
        <v>117.7211407201147</v>
      </c>
      <c r="CZ674" s="75">
        <f t="shared" si="424"/>
        <v>107.03571580300584</v>
      </c>
      <c r="DA674" s="72">
        <f>(CZ674/MAX($CZ$2:CZ674))-1</f>
        <v>-1.1971758499183749E-2</v>
      </c>
      <c r="DC674" s="3">
        <f t="shared" si="418"/>
        <v>45582</v>
      </c>
      <c r="DD674" s="2">
        <f t="shared" si="419"/>
        <v>1.2930681986141888E-3</v>
      </c>
      <c r="DE674" s="2">
        <f t="shared" si="420"/>
        <v>-1.1878657153893152E-3</v>
      </c>
      <c r="DF674" s="2" t="e">
        <f>NA()</f>
        <v>#N/A</v>
      </c>
      <c r="DG674" s="2">
        <f t="shared" si="421"/>
        <v>5.6520690198518268E-4</v>
      </c>
      <c r="DH674" s="69"/>
      <c r="DI674" s="3">
        <f t="shared" si="428"/>
        <v>45582</v>
      </c>
      <c r="DJ674" s="2">
        <f t="shared" si="429"/>
        <v>6.3877429100698352E-2</v>
      </c>
      <c r="DK674" s="2">
        <f t="shared" si="430"/>
        <v>5.2950694759922722E-2</v>
      </c>
      <c r="DL674" s="2" t="e">
        <f>NA()</f>
        <v>#N/A</v>
      </c>
      <c r="DM674" s="2">
        <f t="shared" si="431"/>
        <v>2.1516610087861092E-2</v>
      </c>
      <c r="DO674" s="2">
        <f t="shared" si="425"/>
        <v>1.8570933196049542E-2</v>
      </c>
      <c r="DP674" s="72">
        <f t="shared" si="426"/>
        <v>5.6520690198518268E-4</v>
      </c>
      <c r="DQ674" s="72">
        <v>1.0999999999999999E-2</v>
      </c>
      <c r="DR674" s="72">
        <f t="shared" si="427"/>
        <v>3.34785325874715E-4</v>
      </c>
      <c r="DS674" s="2" cm="1">
        <f t="array" ref="DS674">PRODUCT($DR$68:DR674+1)-1</f>
        <v>4.3610650463329348E-2</v>
      </c>
      <c r="DT674" s="2" cm="1">
        <f t="array" ref="DT674">PRODUCT($DP$68:DP674+1)-1</f>
        <v>6.0001828360862097E-2</v>
      </c>
      <c r="DU674" s="72">
        <f>DS674-MAX($DS$68:DS674)</f>
        <v>-7.554286710908853E-3</v>
      </c>
    </row>
    <row r="675" spans="81:125" x14ac:dyDescent="0.3">
      <c r="CC675" s="3">
        <v>45583</v>
      </c>
      <c r="CD675" s="2">
        <v>1.0450974843596399E-2</v>
      </c>
      <c r="CE675" s="2">
        <v>3.2318385017955399E-3</v>
      </c>
      <c r="CF675" s="2" t="e">
        <f>NA()</f>
        <v>#N/A</v>
      </c>
      <c r="CG675" s="2">
        <v>5.8421917901413135E-3</v>
      </c>
      <c r="CH675" s="2">
        <v>3.9439789792115043E-3</v>
      </c>
      <c r="CJ675" s="9">
        <f t="shared" si="412"/>
        <v>45583</v>
      </c>
      <c r="CK675" s="2">
        <f t="array" ref="CK675">PRODUCT(CD$2:CD675+1)-1</f>
        <v>0.49704014271706454</v>
      </c>
      <c r="CL675" s="2">
        <f t="array" ref="CL675">PRODUCT(CE$2:CE675+1)-1</f>
        <v>0.38465451040778675</v>
      </c>
      <c r="CM675" s="2"/>
      <c r="CN675" s="2">
        <f t="array" ref="CN675">PRODUCT(CG$2:CG675+1)-1</f>
        <v>0.27198505226566949</v>
      </c>
      <c r="CO675" s="2">
        <f t="array" ref="CO675">PRODUCT(CH$2:CH675+1)-1</f>
        <v>0.18707710880279094</v>
      </c>
      <c r="CQ675" s="9">
        <f t="shared" si="413"/>
        <v>45583</v>
      </c>
      <c r="CR675" s="72">
        <f t="shared" si="414"/>
        <v>0.3099630339142736</v>
      </c>
      <c r="CS675" s="72">
        <f t="shared" si="415"/>
        <v>0.19757740160499582</v>
      </c>
      <c r="CT675" s="72"/>
      <c r="CU675" s="72">
        <f t="shared" si="416"/>
        <v>8.4907943462878555E-2</v>
      </c>
      <c r="CV675" s="72"/>
      <c r="CW675" s="3">
        <f t="shared" si="417"/>
        <v>45583</v>
      </c>
      <c r="CX675" s="75">
        <f t="shared" si="422"/>
        <v>126.73980320205865</v>
      </c>
      <c r="CY675" s="75">
        <f t="shared" si="423"/>
        <v>118.18543042452363</v>
      </c>
      <c r="CZ675" s="75">
        <f t="shared" si="424"/>
        <v>107.2380941938508</v>
      </c>
      <c r="DA675" s="72">
        <f>(CZ675/MAX($CZ$2:CZ675))-1</f>
        <v>-1.010363845977269E-2</v>
      </c>
      <c r="DC675" s="3">
        <f t="shared" si="418"/>
        <v>45583</v>
      </c>
      <c r="DD675" s="2">
        <f t="shared" si="419"/>
        <v>6.5069958643848951E-3</v>
      </c>
      <c r="DE675" s="2">
        <f t="shared" si="420"/>
        <v>-7.121404774159644E-4</v>
      </c>
      <c r="DF675" s="2" t="e">
        <f>NA()</f>
        <v>#N/A</v>
      </c>
      <c r="DG675" s="2">
        <f t="shared" si="421"/>
        <v>1.8982128109298092E-3</v>
      </c>
      <c r="DH675" s="69"/>
      <c r="DI675" s="3">
        <f t="shared" si="428"/>
        <v>45583</v>
      </c>
      <c r="DJ675" s="2">
        <f t="shared" si="429"/>
        <v>6.5936773747178185E-2</v>
      </c>
      <c r="DK675" s="2">
        <f t="shared" si="430"/>
        <v>5.3188673675270741E-2</v>
      </c>
      <c r="DL675" s="2" t="e">
        <f>NA()</f>
        <v>#N/A</v>
      </c>
      <c r="DM675" s="2">
        <f t="shared" si="431"/>
        <v>2.1858653983734613E-2</v>
      </c>
      <c r="DO675" s="2">
        <f t="shared" si="425"/>
        <v>1.893081388410452E-2</v>
      </c>
      <c r="DP675" s="72">
        <f t="shared" si="426"/>
        <v>1.8982128109298092E-3</v>
      </c>
      <c r="DQ675" s="72">
        <v>1.0999999999999999E-2</v>
      </c>
      <c r="DR675" s="72">
        <f t="shared" si="427"/>
        <v>1.1029816809809917E-3</v>
      </c>
      <c r="DS675" s="2" cm="1">
        <f t="array" ref="DS675">PRODUCT($DR$68:DR675+1)-1</f>
        <v>4.4761733892866973E-2</v>
      </c>
      <c r="DT675" s="2" cm="1">
        <f t="array" ref="DT675">PRODUCT($DP$68:DP675+1)-1</f>
        <v>6.2013937411065534E-2</v>
      </c>
      <c r="DU675" s="72">
        <f>DS675-MAX($DS$68:DS675)</f>
        <v>-6.4032032813712281E-3</v>
      </c>
    </row>
    <row r="676" spans="81:125" x14ac:dyDescent="0.3">
      <c r="CC676" s="3">
        <v>45586</v>
      </c>
      <c r="CD676" s="2">
        <v>-7.5121486382709905E-3</v>
      </c>
      <c r="CE676" s="2">
        <v>-3.7564681491385498E-3</v>
      </c>
      <c r="CF676" s="2" t="e">
        <f>NA()</f>
        <v>#N/A</v>
      </c>
      <c r="CG676" s="2">
        <v>-6.4304348342144541E-3</v>
      </c>
      <c r="CH676" s="2">
        <v>-6.3555073350575197E-3</v>
      </c>
      <c r="CJ676" s="9">
        <f t="shared" si="412"/>
        <v>45586</v>
      </c>
      <c r="CK676" s="2">
        <f t="array" ref="CK676">PRODUCT(CD$2:CD676+1)-1</f>
        <v>0.48579415464751552</v>
      </c>
      <c r="CL676" s="2">
        <f t="array" ref="CL676">PRODUCT(CE$2:CE676+1)-1</f>
        <v>0.3794530998418788</v>
      </c>
      <c r="CM676" s="2"/>
      <c r="CN676" s="2">
        <f t="array" ref="CN676">PRODUCT(CG$2:CG676+1)-1</f>
        <v>0.2638056352769802</v>
      </c>
      <c r="CO676" s="2">
        <f t="array" ref="CO676">PRODUCT(CH$2:CH676+1)-1</f>
        <v>0.17953263153051591</v>
      </c>
      <c r="CQ676" s="9">
        <f t="shared" si="413"/>
        <v>45586</v>
      </c>
      <c r="CR676" s="72">
        <f t="shared" si="414"/>
        <v>0.30626152311699961</v>
      </c>
      <c r="CS676" s="72">
        <f t="shared" si="415"/>
        <v>0.1999204683113629</v>
      </c>
      <c r="CT676" s="72"/>
      <c r="CU676" s="72">
        <f t="shared" si="416"/>
        <v>8.4273003746464292E-2</v>
      </c>
      <c r="CV676" s="72"/>
      <c r="CW676" s="3">
        <f t="shared" si="417"/>
        <v>45586</v>
      </c>
      <c r="CX676" s="75">
        <f t="shared" si="422"/>
        <v>125.92481115666665</v>
      </c>
      <c r="CY676" s="75">
        <f t="shared" si="423"/>
        <v>117.43430205456364</v>
      </c>
      <c r="CZ676" s="75">
        <f t="shared" si="424"/>
        <v>107.23000771798179</v>
      </c>
      <c r="DA676" s="72">
        <f>(CZ676/MAX($CZ$2:CZ676))-1</f>
        <v>-1.0178283324553061E-2</v>
      </c>
      <c r="DC676" s="3">
        <f t="shared" si="418"/>
        <v>45586</v>
      </c>
      <c r="DD676" s="2">
        <f t="shared" si="419"/>
        <v>-1.1566413032134707E-3</v>
      </c>
      <c r="DE676" s="2">
        <f t="shared" si="420"/>
        <v>2.5990391859189699E-3</v>
      </c>
      <c r="DF676" s="2" t="e">
        <f>NA()</f>
        <v>#N/A</v>
      </c>
      <c r="DG676" s="2">
        <f t="shared" si="421"/>
        <v>-7.4927499156934342E-5</v>
      </c>
      <c r="DH676" s="69"/>
      <c r="DI676" s="3">
        <f t="shared" si="428"/>
        <v>45586</v>
      </c>
      <c r="DJ676" s="2">
        <f t="shared" si="429"/>
        <v>6.6301036818532763E-2</v>
      </c>
      <c r="DK676" s="2">
        <f t="shared" si="430"/>
        <v>5.1197635300870348E-2</v>
      </c>
      <c r="DL676" s="2" t="e">
        <f>NA()</f>
        <v>#N/A</v>
      </c>
      <c r="DM676" s="2">
        <f t="shared" si="431"/>
        <v>2.1859085781919432E-2</v>
      </c>
      <c r="DO676" s="2">
        <f t="shared" si="425"/>
        <v>1.8925450863855268E-2</v>
      </c>
      <c r="DP676" s="72">
        <f t="shared" si="426"/>
        <v>-7.4927499156934342E-5</v>
      </c>
      <c r="DQ676" s="72">
        <v>1.0999999999999999E-2</v>
      </c>
      <c r="DR676" s="72">
        <f t="shared" si="427"/>
        <v>-4.354995274117242E-5</v>
      </c>
      <c r="DS676" s="2" cm="1">
        <f t="array" ref="DS676">PRODUCT($DR$68:DR676+1)-1</f>
        <v>4.4716234568730195E-2</v>
      </c>
      <c r="DT676" s="2" cm="1">
        <f t="array" ref="DT676">PRODUCT($DP$68:DP676+1)-1</f>
        <v>6.1934363362665446E-2</v>
      </c>
      <c r="DU676" s="72">
        <f>DS676-MAX($DS$68:DS676)</f>
        <v>-6.4487026055080054E-3</v>
      </c>
    </row>
    <row r="677" spans="81:125" x14ac:dyDescent="0.3">
      <c r="CC677" s="3">
        <v>45587</v>
      </c>
      <c r="CD677" s="2">
        <v>-8.0490503718155804E-4</v>
      </c>
      <c r="CE677" s="2">
        <v>-4.5172806835321903E-3</v>
      </c>
      <c r="CF677" s="2" t="e">
        <f>NA()</f>
        <v>#N/A</v>
      </c>
      <c r="CG677" s="2">
        <v>-3.5051743655088513E-3</v>
      </c>
      <c r="CH677" s="2">
        <v>-5.6820240011178358E-3</v>
      </c>
      <c r="CJ677" s="9">
        <f t="shared" si="412"/>
        <v>45587</v>
      </c>
      <c r="CK677" s="2">
        <f t="array" ref="CK677">PRODUCT(CD$2:CD677+1)-1</f>
        <v>0.48459823144822489</v>
      </c>
      <c r="CL677" s="2">
        <f t="array" ref="CL677">PRODUCT(CE$2:CE677+1)-1</f>
        <v>0.37322172300012446</v>
      </c>
      <c r="CM677" s="2"/>
      <c r="CN677" s="2">
        <f t="array" ref="CN677">PRODUCT(CG$2:CG677+1)-1</f>
        <v>0.25937577616122165</v>
      </c>
      <c r="CO677" s="2">
        <f t="array" ref="CO677">PRODUCT(CH$2:CH677+1)-1</f>
        <v>0.17283049880805779</v>
      </c>
      <c r="CQ677" s="9">
        <f t="shared" si="413"/>
        <v>45587</v>
      </c>
      <c r="CR677" s="72">
        <f t="shared" si="414"/>
        <v>0.31176773264016711</v>
      </c>
      <c r="CS677" s="72">
        <f t="shared" si="415"/>
        <v>0.20039122419206667</v>
      </c>
      <c r="CT677" s="72"/>
      <c r="CU677" s="72">
        <f t="shared" si="416"/>
        <v>8.6545277353163863E-2</v>
      </c>
      <c r="CV677" s="72"/>
      <c r="CW677" s="3">
        <f t="shared" si="417"/>
        <v>45587</v>
      </c>
      <c r="CX677" s="75">
        <f t="shared" si="422"/>
        <v>125.48342273661875</v>
      </c>
      <c r="CY677" s="75">
        <f t="shared" si="423"/>
        <v>116.7670375317351</v>
      </c>
      <c r="CZ677" s="75">
        <f t="shared" si="424"/>
        <v>107.46476521896405</v>
      </c>
      <c r="DA677" s="72">
        <f>(CZ677/MAX($CZ$2:CZ677))-1</f>
        <v>-8.0112773010542204E-3</v>
      </c>
      <c r="DC677" s="3">
        <f t="shared" si="418"/>
        <v>45587</v>
      </c>
      <c r="DD677" s="2">
        <f t="shared" si="419"/>
        <v>4.8771189639362778E-3</v>
      </c>
      <c r="DE677" s="2">
        <f t="shared" si="420"/>
        <v>1.1647433175856455E-3</v>
      </c>
      <c r="DF677" s="2" t="e">
        <f>NA()</f>
        <v>#N/A</v>
      </c>
      <c r="DG677" s="2">
        <f t="shared" si="421"/>
        <v>2.1768496356089845E-3</v>
      </c>
      <c r="DH677" s="69"/>
      <c r="DI677" s="3">
        <f t="shared" si="428"/>
        <v>45587</v>
      </c>
      <c r="DJ677" s="2">
        <f t="shared" si="429"/>
        <v>6.7164127366180895E-2</v>
      </c>
      <c r="DK677" s="2">
        <f t="shared" si="430"/>
        <v>5.1193618307051721E-2</v>
      </c>
      <c r="DL677" s="2" t="e">
        <f>NA()</f>
        <v>#N/A</v>
      </c>
      <c r="DM677" s="2">
        <f t="shared" si="431"/>
        <v>2.2497965284872933E-2</v>
      </c>
      <c r="DO677" s="2">
        <f t="shared" si="425"/>
        <v>1.9300311805548875E-2</v>
      </c>
      <c r="DP677" s="72">
        <f t="shared" si="426"/>
        <v>2.1768496356089845E-3</v>
      </c>
      <c r="DQ677" s="72">
        <v>1.0999999999999999E-2</v>
      </c>
      <c r="DR677" s="72">
        <f t="shared" si="427"/>
        <v>1.2406714582100429E-3</v>
      </c>
      <c r="DS677" s="2" cm="1">
        <f t="array" ref="DS677">PRODUCT($DR$68:DR677+1)-1</f>
        <v>4.6012384182888333E-2</v>
      </c>
      <c r="DT677" s="2" cm="1">
        <f t="array" ref="DT677">PRODUCT($DP$68:DP677+1)-1</f>
        <v>6.4246034794592122E-2</v>
      </c>
      <c r="DU677" s="72">
        <f>DS677-MAX($DS$68:DS677)</f>
        <v>-5.152552991349868E-3</v>
      </c>
    </row>
    <row r="678" spans="81:125" x14ac:dyDescent="0.3">
      <c r="CC678" s="3">
        <v>45588</v>
      </c>
      <c r="CD678" s="2">
        <v>-2.1962493660454599E-3</v>
      </c>
      <c r="CE678" s="2">
        <v>-3.5835378753940102E-3</v>
      </c>
      <c r="CF678" s="2" t="e">
        <f>NA()</f>
        <v>#N/A</v>
      </c>
      <c r="CG678" s="2">
        <v>-3.1103529356605632E-3</v>
      </c>
      <c r="CH678" s="2">
        <v>-2.6178419198201741E-3</v>
      </c>
      <c r="CJ678" s="9">
        <f t="shared" si="412"/>
        <v>45588</v>
      </c>
      <c r="CK678" s="2">
        <f t="array" ref="CK678">PRODUCT(CD$2:CD678+1)-1</f>
        <v>0.48133768352357453</v>
      </c>
      <c r="CL678" s="2">
        <f t="array" ref="CL678">PRODUCT(CE$2:CE678+1)-1</f>
        <v>0.36830073094443971</v>
      </c>
      <c r="CM678" s="2"/>
      <c r="CN678" s="2">
        <f t="array" ref="CN678">PRODUCT(CG$2:CG678+1)-1</f>
        <v>0.25545867301873892</v>
      </c>
      <c r="CO678" s="2">
        <f t="array" ref="CO678">PRODUCT(CH$2:CH678+1)-1</f>
        <v>0.16976021396343444</v>
      </c>
      <c r="CQ678" s="9">
        <f t="shared" si="413"/>
        <v>45588</v>
      </c>
      <c r="CR678" s="72">
        <f t="shared" si="414"/>
        <v>0.3115774695601401</v>
      </c>
      <c r="CS678" s="72">
        <f t="shared" si="415"/>
        <v>0.19854051698100528</v>
      </c>
      <c r="CT678" s="72"/>
      <c r="CU678" s="72">
        <f t="shared" si="416"/>
        <v>8.5698459055304488E-2</v>
      </c>
      <c r="CV678" s="72"/>
      <c r="CW678" s="3">
        <f t="shared" si="417"/>
        <v>45588</v>
      </c>
      <c r="CX678" s="75">
        <f t="shared" si="422"/>
        <v>125.09312500433317</v>
      </c>
      <c r="CY678" s="75">
        <f t="shared" si="423"/>
        <v>116.4613598860313</v>
      </c>
      <c r="CZ678" s="75">
        <f t="shared" si="424"/>
        <v>107.41169871856975</v>
      </c>
      <c r="DA678" s="72">
        <f>(CZ678/MAX($CZ$2:CZ678))-1</f>
        <v>-8.5011250184616749E-3</v>
      </c>
      <c r="DC678" s="3">
        <f t="shared" si="418"/>
        <v>45588</v>
      </c>
      <c r="DD678" s="2">
        <f t="shared" si="419"/>
        <v>4.2159255377471417E-4</v>
      </c>
      <c r="DE678" s="2">
        <f t="shared" si="420"/>
        <v>-9.6569595557383613E-4</v>
      </c>
      <c r="DF678" s="2" t="e">
        <f>NA()</f>
        <v>#N/A</v>
      </c>
      <c r="DG678" s="2">
        <f t="shared" si="421"/>
        <v>-4.9251101584038906E-4</v>
      </c>
      <c r="DH678" s="69"/>
      <c r="DI678" s="3">
        <f t="shared" si="428"/>
        <v>45588</v>
      </c>
      <c r="DJ678" s="2">
        <f t="shared" si="429"/>
        <v>6.7106110673512839E-2</v>
      </c>
      <c r="DK678" s="2">
        <f t="shared" si="430"/>
        <v>4.9662392199906459E-2</v>
      </c>
      <c r="DL678" s="2" t="e">
        <f>NA()</f>
        <v>#N/A</v>
      </c>
      <c r="DM678" s="2">
        <f t="shared" si="431"/>
        <v>2.252808439441795E-2</v>
      </c>
      <c r="DO678" s="2">
        <f t="shared" si="425"/>
        <v>1.9318263866836504E-2</v>
      </c>
      <c r="DP678" s="72">
        <f t="shared" si="426"/>
        <v>-4.9251101584038906E-4</v>
      </c>
      <c r="DQ678" s="72">
        <v>1.0999999999999999E-2</v>
      </c>
      <c r="DR678" s="72">
        <f t="shared" si="427"/>
        <v>-2.8044037557353496E-4</v>
      </c>
      <c r="DS678" s="2" cm="1">
        <f t="array" ref="DS678">PRODUCT($DR$68:DR678+1)-1</f>
        <v>4.5719040077013551E-2</v>
      </c>
      <c r="DT678" s="2" cm="1">
        <f t="array" ref="DT678">PRODUCT($DP$68:DP678+1)-1</f>
        <v>6.3721881898891386E-2</v>
      </c>
      <c r="DU678" s="72">
        <f>DS678-MAX($DS$68:DS678)</f>
        <v>-5.4458970972246501E-3</v>
      </c>
    </row>
    <row r="679" spans="81:125" x14ac:dyDescent="0.3">
      <c r="CC679" s="3">
        <v>45589</v>
      </c>
      <c r="CD679" s="2">
        <v>-2.7256348473356801E-3</v>
      </c>
      <c r="CE679" s="2">
        <v>-4.8627349114530602E-3</v>
      </c>
      <c r="CF679" s="2" t="e">
        <f>NA()</f>
        <v>#N/A</v>
      </c>
      <c r="CG679" s="2">
        <v>-1.1931470293238679E-3</v>
      </c>
      <c r="CH679" s="2">
        <v>-9.2360676267999597E-4</v>
      </c>
      <c r="CJ679" s="9">
        <f t="shared" si="412"/>
        <v>45589</v>
      </c>
      <c r="CK679" s="2">
        <f t="array" ref="CK679">PRODUCT(CD$2:CD679+1)-1</f>
        <v>0.47730009791269112</v>
      </c>
      <c r="CL679" s="2">
        <f t="array" ref="CL679">PRODUCT(CE$2:CE679+1)-1</f>
        <v>0.36164704721070939</v>
      </c>
      <c r="CM679" s="2"/>
      <c r="CN679" s="2">
        <f t="array" ref="CN679">PRODUCT(CG$2:CG679+1)-1</f>
        <v>0.25396072623258781</v>
      </c>
      <c r="CO679" s="2">
        <f t="array" ref="CO679">PRODUCT(CH$2:CH679+1)-1</f>
        <v>0.16867981551910383</v>
      </c>
      <c r="CQ679" s="9">
        <f t="shared" si="413"/>
        <v>45589</v>
      </c>
      <c r="CR679" s="72">
        <f t="shared" si="414"/>
        <v>0.3086202823935873</v>
      </c>
      <c r="CS679" s="72">
        <f t="shared" si="415"/>
        <v>0.19296723169160557</v>
      </c>
      <c r="CT679" s="72"/>
      <c r="CU679" s="72">
        <f t="shared" si="416"/>
        <v>8.5280910713483982E-2</v>
      </c>
      <c r="CV679" s="72"/>
      <c r="CW679" s="3">
        <f t="shared" si="417"/>
        <v>45589</v>
      </c>
      <c r="CX679" s="75">
        <f t="shared" si="422"/>
        <v>124.94387051384543</v>
      </c>
      <c r="CY679" s="75">
        <f t="shared" si="423"/>
        <v>116.35379538644966</v>
      </c>
      <c r="CZ679" s="75">
        <f t="shared" si="424"/>
        <v>107.38272017587849</v>
      </c>
      <c r="DA679" s="72">
        <f>(CZ679/MAX($CZ$2:CZ679))-1</f>
        <v>-8.7686209506531165E-3</v>
      </c>
      <c r="DC679" s="3">
        <f t="shared" si="418"/>
        <v>45589</v>
      </c>
      <c r="DD679" s="2">
        <f t="shared" si="419"/>
        <v>-1.8020280846556842E-3</v>
      </c>
      <c r="DE679" s="2">
        <f t="shared" si="420"/>
        <v>-3.9391281487730643E-3</v>
      </c>
      <c r="DF679" s="2" t="e">
        <f>NA()</f>
        <v>#N/A</v>
      </c>
      <c r="DG679" s="2">
        <f t="shared" si="421"/>
        <v>-2.6954026664387188E-4</v>
      </c>
      <c r="DH679" s="69"/>
      <c r="DI679" s="3">
        <f t="shared" si="428"/>
        <v>45589</v>
      </c>
      <c r="DJ679" s="2">
        <f t="shared" si="429"/>
        <v>6.6465407283636438E-2</v>
      </c>
      <c r="DK679" s="2">
        <f t="shared" si="430"/>
        <v>5.3192510752075442E-2</v>
      </c>
      <c r="DL679" s="2" t="e">
        <f>NA()</f>
        <v>#N/A</v>
      </c>
      <c r="DM679" s="2">
        <f t="shared" si="431"/>
        <v>2.2358311373851969E-2</v>
      </c>
      <c r="DO679" s="2">
        <f t="shared" si="425"/>
        <v>1.9261116756522097E-2</v>
      </c>
      <c r="DP679" s="72">
        <f t="shared" si="426"/>
        <v>-2.6954026664387188E-4</v>
      </c>
      <c r="DQ679" s="72">
        <v>1.0999999999999999E-2</v>
      </c>
      <c r="DR679" s="72">
        <f t="shared" si="427"/>
        <v>-1.5393411350765097E-4</v>
      </c>
      <c r="DS679" s="2" cm="1">
        <f t="array" ref="DS679">PRODUCT($DR$68:DR679+1)-1</f>
        <v>4.5558068243601202E-2</v>
      </c>
      <c r="DT679" s="2" cm="1">
        <f t="array" ref="DT679">PRODUCT($DP$68:DP679+1)-1</f>
        <v>6.3435166019209399E-2</v>
      </c>
      <c r="DU679" s="72">
        <f>DS679-MAX($DS$68:DS679)</f>
        <v>-5.606868930636999E-3</v>
      </c>
    </row>
    <row r="680" spans="81:125" x14ac:dyDescent="0.3">
      <c r="CC680" s="3">
        <v>45590</v>
      </c>
      <c r="CD680" s="2">
        <v>-6.10721839114459E-3</v>
      </c>
      <c r="CE680" s="2">
        <v>-9.1793225396630306E-4</v>
      </c>
      <c r="CF680" s="2" t="e">
        <f>NA()</f>
        <v>#N/A</v>
      </c>
      <c r="CG680" s="2">
        <v>-3.0856806646734256E-3</v>
      </c>
      <c r="CH680" s="2">
        <v>-2.3921070911874232E-3</v>
      </c>
      <c r="CJ680" s="9">
        <f t="shared" si="412"/>
        <v>45590</v>
      </c>
      <c r="CK680" s="2">
        <f t="array" ref="CK680">PRODUCT(CD$2:CD680+1)-1</f>
        <v>0.46827790358547894</v>
      </c>
      <c r="CL680" s="2">
        <f t="array" ref="CL680">PRODUCT(CE$2:CE680+1)-1</f>
        <v>0.36039714746755669</v>
      </c>
      <c r="CM680" s="2"/>
      <c r="CN680" s="2">
        <f t="array" ref="CN680">PRODUCT(CG$2:CG680+1)-1</f>
        <v>0.25009140386539208</v>
      </c>
      <c r="CO680" s="2">
        <f t="array" ref="CO680">PRODUCT(CH$2:CH680+1)-1</f>
        <v>0.16588420824507288</v>
      </c>
      <c r="CQ680" s="9">
        <f t="shared" si="413"/>
        <v>45590</v>
      </c>
      <c r="CR680" s="72">
        <f t="shared" si="414"/>
        <v>0.30239369534040605</v>
      </c>
      <c r="CS680" s="72">
        <f t="shared" si="415"/>
        <v>0.1945129392224838</v>
      </c>
      <c r="CT680" s="72"/>
      <c r="CU680" s="72">
        <f t="shared" si="416"/>
        <v>8.4207195620319197E-2</v>
      </c>
      <c r="CV680" s="72"/>
      <c r="CW680" s="3">
        <f t="shared" si="417"/>
        <v>45590</v>
      </c>
      <c r="CX680" s="75">
        <f t="shared" si="422"/>
        <v>124.5583336284314</v>
      </c>
      <c r="CY680" s="75">
        <f t="shared" si="423"/>
        <v>116.07546464741917</v>
      </c>
      <c r="CZ680" s="75">
        <f t="shared" si="424"/>
        <v>107.30806377280426</v>
      </c>
      <c r="DA680" s="72">
        <f>(CZ680/MAX($CZ$2:CZ680))-1</f>
        <v>-9.4577613379792647E-3</v>
      </c>
      <c r="DC680" s="3">
        <f t="shared" si="418"/>
        <v>45590</v>
      </c>
      <c r="DD680" s="2">
        <f t="shared" si="419"/>
        <v>-3.7151112999571669E-3</v>
      </c>
      <c r="DE680" s="2">
        <f t="shared" si="420"/>
        <v>1.4741748372211201E-3</v>
      </c>
      <c r="DF680" s="2" t="e">
        <f>NA()</f>
        <v>#N/A</v>
      </c>
      <c r="DG680" s="2">
        <f t="shared" si="421"/>
        <v>-6.9357357348600246E-4</v>
      </c>
      <c r="DH680" s="69"/>
      <c r="DI680" s="3">
        <f t="shared" si="428"/>
        <v>45590</v>
      </c>
      <c r="DJ680" s="2">
        <f t="shared" si="429"/>
        <v>6.8580279894755278E-2</v>
      </c>
      <c r="DK680" s="2">
        <f t="shared" si="430"/>
        <v>5.2717632315896282E-2</v>
      </c>
      <c r="DL680" s="2" t="e">
        <f>NA()</f>
        <v>#N/A</v>
      </c>
      <c r="DM680" s="2">
        <f t="shared" si="431"/>
        <v>2.2730700258342083E-2</v>
      </c>
      <c r="DO680" s="2">
        <f t="shared" si="425"/>
        <v>1.88759837924946E-2</v>
      </c>
      <c r="DP680" s="72">
        <f t="shared" si="426"/>
        <v>-6.9357357348600246E-4</v>
      </c>
      <c r="DQ680" s="72">
        <v>1.0999999999999999E-2</v>
      </c>
      <c r="DR680" s="72">
        <f t="shared" si="427"/>
        <v>-4.0418075117120859E-4</v>
      </c>
      <c r="DS680" s="2" cm="1">
        <f t="array" ref="DS680">PRODUCT($DR$68:DR680+1)-1</f>
        <v>4.5135473798185277E-2</v>
      </c>
      <c r="DT680" s="2" cm="1">
        <f t="array" ref="DT680">PRODUCT($DP$68:DP680+1)-1</f>
        <v>6.2697595490942781E-2</v>
      </c>
      <c r="DU680" s="72">
        <f>DS680-MAX($DS$68:DS680)</f>
        <v>-6.0294633760529237E-3</v>
      </c>
    </row>
    <row r="681" spans="81:125" x14ac:dyDescent="0.3">
      <c r="CC681" s="3">
        <v>45593</v>
      </c>
      <c r="CD681" s="2">
        <v>6.1884345210121402E-3</v>
      </c>
      <c r="CE681" s="2">
        <v>3.3130891656654197E-3</v>
      </c>
      <c r="CF681" s="2" t="e">
        <f>NA()</f>
        <v>#N/A</v>
      </c>
      <c r="CG681" s="2">
        <v>6.4596494172282498E-3</v>
      </c>
      <c r="CH681" s="2">
        <v>6.7642208319154129E-3</v>
      </c>
      <c r="CJ681" s="9">
        <f t="shared" si="412"/>
        <v>45593</v>
      </c>
      <c r="CK681" s="2">
        <f t="array" ref="CK681">PRODUCT(CD$2:CD681+1)-1</f>
        <v>0.47736424525046672</v>
      </c>
      <c r="CL681" s="2">
        <f t="array" ref="CL681">PRODUCT(CE$2:CE681+1)-1</f>
        <v>0.36490426451783353</v>
      </c>
      <c r="CM681" s="2"/>
      <c r="CN681" s="2">
        <f t="array" ref="CN681">PRODUCT(CG$2:CG681+1)-1</f>
        <v>0.25816655607385308</v>
      </c>
      <c r="CO681" s="2">
        <f t="array" ref="CO681">PRODUCT(CH$2:CH681+1)-1</f>
        <v>0.17377050649408532</v>
      </c>
      <c r="CQ681" s="9">
        <f t="shared" si="413"/>
        <v>45593</v>
      </c>
      <c r="CR681" s="72">
        <f t="shared" si="414"/>
        <v>0.3035937387563814</v>
      </c>
      <c r="CS681" s="72">
        <f t="shared" si="415"/>
        <v>0.19113375802374821</v>
      </c>
      <c r="CT681" s="72"/>
      <c r="CU681" s="72">
        <f t="shared" si="416"/>
        <v>8.4396049579767762E-2</v>
      </c>
      <c r="CV681" s="72"/>
      <c r="CW681" s="3">
        <f t="shared" si="417"/>
        <v>45593</v>
      </c>
      <c r="CX681" s="75">
        <f t="shared" si="422"/>
        <v>125.36293679566521</v>
      </c>
      <c r="CY681" s="75">
        <f t="shared" si="423"/>
        <v>116.8606247234615</v>
      </c>
      <c r="CZ681" s="75">
        <f t="shared" si="424"/>
        <v>107.2756003934803</v>
      </c>
      <c r="DA681" s="72">
        <f>(CZ681/MAX($CZ$2:CZ681))-1</f>
        <v>-9.7574251964025471E-3</v>
      </c>
      <c r="DC681" s="3">
        <f t="shared" si="418"/>
        <v>45593</v>
      </c>
      <c r="DD681" s="2">
        <f t="shared" si="419"/>
        <v>-5.7578631090327275E-4</v>
      </c>
      <c r="DE681" s="2">
        <f t="shared" si="420"/>
        <v>-3.4511316662499932E-3</v>
      </c>
      <c r="DF681" s="2" t="e">
        <f>NA()</f>
        <v>#N/A</v>
      </c>
      <c r="DG681" s="2">
        <f t="shared" si="421"/>
        <v>-3.0457141468716309E-4</v>
      </c>
      <c r="DH681" s="69"/>
      <c r="DI681" s="3">
        <f t="shared" si="428"/>
        <v>45593</v>
      </c>
      <c r="DJ681" s="2">
        <f t="shared" si="429"/>
        <v>6.8342702719694712E-2</v>
      </c>
      <c r="DK681" s="2">
        <f t="shared" si="430"/>
        <v>5.490255407229943E-2</v>
      </c>
      <c r="DL681" s="2" t="e">
        <f>NA()</f>
        <v>#N/A</v>
      </c>
      <c r="DM681" s="2">
        <f t="shared" si="431"/>
        <v>2.2810724636816784E-2</v>
      </c>
      <c r="DO681" s="2">
        <f t="shared" si="425"/>
        <v>1.8404317242801525E-2</v>
      </c>
      <c r="DP681" s="72">
        <f t="shared" si="426"/>
        <v>-3.0457141468716309E-4</v>
      </c>
      <c r="DQ681" s="72">
        <v>1.0999999999999999E-2</v>
      </c>
      <c r="DR681" s="72">
        <f t="shared" si="427"/>
        <v>-1.8203802495684484E-4</v>
      </c>
      <c r="DS681" s="2" cm="1">
        <f t="array" ref="DS681">PRODUCT($DR$68:DR681+1)-1</f>
        <v>4.4945219400722713E-2</v>
      </c>
      <c r="DT681" s="2" cm="1">
        <f t="array" ref="DT681">PRODUCT($DP$68:DP681+1)-1</f>
        <v>6.2373928180899485E-2</v>
      </c>
      <c r="DU681" s="72">
        <f>DS681-MAX($DS$68:DS681)</f>
        <v>-6.2197177735154874E-3</v>
      </c>
    </row>
    <row r="682" spans="81:125" x14ac:dyDescent="0.3">
      <c r="CC682" s="3">
        <v>45594</v>
      </c>
      <c r="CD682" s="2">
        <v>-6.4559012830644997E-5</v>
      </c>
      <c r="CE682" s="2">
        <v>-4.6030556974518998E-4</v>
      </c>
      <c r="CF682" s="2" t="e">
        <f>NA()</f>
        <v>#N/A</v>
      </c>
      <c r="CG682" s="2">
        <v>-1.4081297389079417E-3</v>
      </c>
      <c r="CH682" s="2">
        <v>-1.8565032215790422E-3</v>
      </c>
      <c r="CJ682" s="9">
        <f t="shared" si="412"/>
        <v>45594</v>
      </c>
      <c r="CK682" s="2">
        <f t="array" ref="CK682">PRODUCT(CD$2:CD682+1)-1</f>
        <v>0.47726886807320201</v>
      </c>
      <c r="CL682" s="2">
        <f t="array" ref="CL682">PRODUCT(CE$2:CE682+1)-1</f>
        <v>0.36427599148270695</v>
      </c>
      <c r="CM682" s="2"/>
      <c r="CN682" s="2">
        <f t="array" ref="CN682">PRODUCT(CG$2:CG682+1)-1</f>
        <v>0.25639489432974605</v>
      </c>
      <c r="CO682" s="2">
        <f t="array" ref="CO682">PRODUCT(CH$2:CH682+1)-1</f>
        <v>0.17159139776738463</v>
      </c>
      <c r="CQ682" s="9">
        <f t="shared" si="413"/>
        <v>45594</v>
      </c>
      <c r="CR682" s="72">
        <f t="shared" si="414"/>
        <v>0.30567747030581738</v>
      </c>
      <c r="CS682" s="72">
        <f t="shared" si="415"/>
        <v>0.19268459371532232</v>
      </c>
      <c r="CT682" s="72"/>
      <c r="CU682" s="72">
        <f t="shared" si="416"/>
        <v>8.4803496562361413E-2</v>
      </c>
      <c r="CV682" s="72"/>
      <c r="CW682" s="3">
        <f t="shared" si="417"/>
        <v>45594</v>
      </c>
      <c r="CX682" s="75">
        <f t="shared" si="422"/>
        <v>125.1864095162064</v>
      </c>
      <c r="CY682" s="75">
        <f t="shared" si="423"/>
        <v>116.64367259718665</v>
      </c>
      <c r="CZ682" s="75">
        <f t="shared" si="424"/>
        <v>107.32378939106361</v>
      </c>
      <c r="DA682" s="72">
        <f>(CZ682/MAX($CZ$2:CZ682))-1</f>
        <v>-9.3126008666474247E-3</v>
      </c>
      <c r="DC682" s="3">
        <f t="shared" si="418"/>
        <v>45594</v>
      </c>
      <c r="DD682" s="2">
        <f t="shared" si="419"/>
        <v>1.7919442087483972E-3</v>
      </c>
      <c r="DE682" s="2">
        <f t="shared" si="420"/>
        <v>1.3961976518338521E-3</v>
      </c>
      <c r="DF682" s="2" t="e">
        <f>NA()</f>
        <v>#N/A</v>
      </c>
      <c r="DG682" s="2">
        <f t="shared" si="421"/>
        <v>4.4837348267110053E-4</v>
      </c>
      <c r="DH682" s="69"/>
      <c r="DI682" s="3">
        <f t="shared" si="428"/>
        <v>45594</v>
      </c>
      <c r="DJ682" s="2">
        <f t="shared" si="429"/>
        <v>6.750438032251066E-2</v>
      </c>
      <c r="DK682" s="2">
        <f t="shared" si="430"/>
        <v>5.4876764611299075E-2</v>
      </c>
      <c r="DL682" s="2" t="e">
        <f>NA()</f>
        <v>#N/A</v>
      </c>
      <c r="DM682" s="2">
        <f t="shared" si="431"/>
        <v>2.2185009404196994E-2</v>
      </c>
      <c r="DO682" s="2">
        <f t="shared" si="425"/>
        <v>1.8416649762307235E-2</v>
      </c>
      <c r="DP682" s="72">
        <f t="shared" si="426"/>
        <v>4.4837348267110053E-4</v>
      </c>
      <c r="DQ682" s="72">
        <v>1.0999999999999999E-2</v>
      </c>
      <c r="DR682" s="72">
        <f t="shared" si="427"/>
        <v>2.6780703184552563E-4</v>
      </c>
      <c r="DS682" s="2" cm="1">
        <f t="array" ref="DS682">PRODUCT($DR$68:DR682+1)-1</f>
        <v>4.5225063078371708E-2</v>
      </c>
      <c r="DT682" s="2" cm="1">
        <f t="array" ref="DT682">PRODUCT($DP$68:DP682+1)-1</f>
        <v>6.2850268478976901E-2</v>
      </c>
      <c r="DU682" s="72">
        <f>DS682-MAX($DS$68:DS682)</f>
        <v>-5.9398740958664931E-3</v>
      </c>
    </row>
    <row r="683" spans="81:125" x14ac:dyDescent="0.3">
      <c r="CC683" s="3">
        <v>45595</v>
      </c>
      <c r="CD683" s="2">
        <v>-4.0528599168067093E-3</v>
      </c>
      <c r="CE683" s="2">
        <v>-2.89196646841505E-3</v>
      </c>
      <c r="CF683" s="2" t="e">
        <f>NA()</f>
        <v>#N/A</v>
      </c>
      <c r="CG683" s="2">
        <v>-3.4306693168194191E-3</v>
      </c>
      <c r="CH683" s="2">
        <v>-2.8446389496717961E-3</v>
      </c>
      <c r="CJ683" s="9">
        <f t="shared" si="412"/>
        <v>45595</v>
      </c>
      <c r="CK683" s="2">
        <f t="array" ref="CK683">PRODUCT(CD$2:CD683+1)-1</f>
        <v>0.47128170429144167</v>
      </c>
      <c r="CL683" s="2">
        <f t="array" ref="CL683">PRODUCT(CE$2:CE683+1)-1</f>
        <v>0.36033055106167522</v>
      </c>
      <c r="CM683" s="2"/>
      <c r="CN683" s="2">
        <f t="array" ref="CN683">PRODUCT(CG$2:CG683+1)-1</f>
        <v>0.25208461891596046</v>
      </c>
      <c r="CO683" s="2">
        <f t="array" ref="CO683">PRODUCT(CH$2:CH683+1)-1</f>
        <v>0.16825864324419504</v>
      </c>
      <c r="CQ683" s="9">
        <f t="shared" si="413"/>
        <v>45595</v>
      </c>
      <c r="CR683" s="72">
        <f t="shared" si="414"/>
        <v>0.30302306104724663</v>
      </c>
      <c r="CS683" s="72">
        <f t="shared" si="415"/>
        <v>0.19207190781748018</v>
      </c>
      <c r="CT683" s="72"/>
      <c r="CU683" s="72">
        <f t="shared" si="416"/>
        <v>8.3825975671765418E-2</v>
      </c>
      <c r="CV683" s="72"/>
      <c r="CW683" s="3">
        <f t="shared" si="417"/>
        <v>45595</v>
      </c>
      <c r="CX683" s="75">
        <f t="shared" si="422"/>
        <v>124.75693634219635</v>
      </c>
      <c r="CY683" s="75">
        <f t="shared" si="423"/>
        <v>116.31186346288393</v>
      </c>
      <c r="CZ683" s="75">
        <f t="shared" si="424"/>
        <v>107.26071496740082</v>
      </c>
      <c r="DA683" s="72">
        <f>(CZ683/MAX($CZ$2:CZ683))-1</f>
        <v>-9.8948299985562871E-3</v>
      </c>
      <c r="DC683" s="3">
        <f t="shared" si="418"/>
        <v>45595</v>
      </c>
      <c r="DD683" s="2">
        <f t="shared" si="419"/>
        <v>-1.2082209671349133E-3</v>
      </c>
      <c r="DE683" s="2">
        <f t="shared" si="420"/>
        <v>-4.7327518743253867E-5</v>
      </c>
      <c r="DF683" s="2" t="e">
        <f>NA()</f>
        <v>#N/A</v>
      </c>
      <c r="DG683" s="2">
        <f t="shared" si="421"/>
        <v>-5.8603036714762304E-4</v>
      </c>
      <c r="DH683" s="69"/>
      <c r="DI683" s="3">
        <f t="shared" si="428"/>
        <v>45595</v>
      </c>
      <c r="DJ683" s="2">
        <f t="shared" si="429"/>
        <v>6.6581182957073423E-2</v>
      </c>
      <c r="DK683" s="2">
        <f t="shared" si="430"/>
        <v>5.2641461261942787E-2</v>
      </c>
      <c r="DL683" s="2" t="e">
        <f>NA()</f>
        <v>#N/A</v>
      </c>
      <c r="DM683" s="2">
        <f t="shared" si="431"/>
        <v>2.2385049114899094E-2</v>
      </c>
      <c r="DO683" s="2">
        <f t="shared" si="425"/>
        <v>1.8207782352598255E-2</v>
      </c>
      <c r="DP683" s="72">
        <f t="shared" si="426"/>
        <v>-5.8603036714762304E-4</v>
      </c>
      <c r="DQ683" s="72">
        <v>1.0999999999999999E-2</v>
      </c>
      <c r="DR683" s="72">
        <f t="shared" si="427"/>
        <v>-3.5404278861582281E-4</v>
      </c>
      <c r="DS683" s="2" cm="1">
        <f t="array" ref="DS683">PRODUCT($DR$68:DR683+1)-1</f>
        <v>4.4855008682308295E-2</v>
      </c>
      <c r="DT683" s="2" cm="1">
        <f t="array" ref="DT683">PRODUCT($DP$68:DP683+1)-1</f>
        <v>6.2227405945917136E-2</v>
      </c>
      <c r="DU683" s="72">
        <f>DS683-MAX($DS$68:DS683)</f>
        <v>-6.3099284919299059E-3</v>
      </c>
    </row>
    <row r="684" spans="81:125" x14ac:dyDescent="0.3">
      <c r="CC684" s="3">
        <v>45596</v>
      </c>
      <c r="CD684" s="2">
        <v>-7.6542759686909498E-3</v>
      </c>
      <c r="CE684" s="2">
        <v>-5.6224709486509808E-3</v>
      </c>
      <c r="CF684" s="2" t="e">
        <f>NA()</f>
        <v>#N/A</v>
      </c>
      <c r="CG684" s="2">
        <v>-8.4728548183506044E-3</v>
      </c>
      <c r="CH684" s="2">
        <v>-9.2374891584898755E-3</v>
      </c>
      <c r="CJ684" s="9">
        <f t="shared" si="412"/>
        <v>45596</v>
      </c>
      <c r="CK684" s="2">
        <f t="array" ref="CK684">PRODUCT(CD$2:CD684+1)-1</f>
        <v>0.46002010809910909</v>
      </c>
      <c r="CL684" s="2">
        <f t="array" ref="CL684">PRODUCT(CE$2:CE684+1)-1</f>
        <v>0.35268213205776866</v>
      </c>
      <c r="CM684" s="2"/>
      <c r="CN684" s="2">
        <f t="array" ref="CN684">PRODUCT(CG$2:CG684+1)-1</f>
        <v>0.24147588771959572</v>
      </c>
      <c r="CO684" s="2">
        <f t="array" ref="CO684">PRODUCT(CH$2:CH684+1)-1</f>
        <v>0.15746686669291465</v>
      </c>
      <c r="CQ684" s="9">
        <f t="shared" si="413"/>
        <v>45596</v>
      </c>
      <c r="CR684" s="72">
        <f t="shared" si="414"/>
        <v>0.30255324140619444</v>
      </c>
      <c r="CS684" s="72">
        <f t="shared" si="415"/>
        <v>0.19521526536485401</v>
      </c>
      <c r="CT684" s="72"/>
      <c r="CU684" s="72">
        <f t="shared" si="416"/>
        <v>8.4009021026681063E-2</v>
      </c>
      <c r="CV684" s="72"/>
      <c r="CW684" s="3">
        <f t="shared" si="417"/>
        <v>45596</v>
      </c>
      <c r="CX684" s="75">
        <f t="shared" si="422"/>
        <v>123.69988893298672</v>
      </c>
      <c r="CY684" s="75">
        <f t="shared" si="423"/>
        <v>115.23743388514178</v>
      </c>
      <c r="CZ684" s="75">
        <f t="shared" si="424"/>
        <v>107.343494871883</v>
      </c>
      <c r="DA684" s="72">
        <f>(CZ684/MAX($CZ$2:CZ684))-1</f>
        <v>-9.1307029700823383E-3</v>
      </c>
      <c r="DC684" s="3">
        <f t="shared" si="418"/>
        <v>45596</v>
      </c>
      <c r="DD684" s="2">
        <f t="shared" si="419"/>
        <v>1.5832131897989257E-3</v>
      </c>
      <c r="DE684" s="2">
        <f t="shared" si="420"/>
        <v>3.6150182098388947E-3</v>
      </c>
      <c r="DF684" s="2" t="e">
        <f>NA()</f>
        <v>#N/A</v>
      </c>
      <c r="DG684" s="2">
        <f t="shared" si="421"/>
        <v>7.6463434013927106E-4</v>
      </c>
      <c r="DH684" s="69"/>
      <c r="DI684" s="3">
        <f t="shared" si="428"/>
        <v>45596</v>
      </c>
      <c r="DJ684" s="2">
        <f t="shared" si="429"/>
        <v>6.5917647780379465E-2</v>
      </c>
      <c r="DK684" s="2">
        <f t="shared" si="430"/>
        <v>5.296188184402463E-2</v>
      </c>
      <c r="DL684" s="2" t="e">
        <f>NA()</f>
        <v>#N/A</v>
      </c>
      <c r="DM684" s="2">
        <f t="shared" si="431"/>
        <v>2.219255465147757E-2</v>
      </c>
      <c r="DO684" s="2">
        <f t="shared" si="425"/>
        <v>1.8024380163751103E-2</v>
      </c>
      <c r="DP684" s="72">
        <f t="shared" si="426"/>
        <v>7.6463434013927106E-4</v>
      </c>
      <c r="DQ684" s="72">
        <v>1.0999999999999999E-2</v>
      </c>
      <c r="DR684" s="72">
        <f t="shared" si="427"/>
        <v>4.6664449291007132E-4</v>
      </c>
      <c r="DS684" s="2" cm="1">
        <f t="array" ref="DS684">PRODUCT($DR$68:DR684+1)-1</f>
        <v>4.5342584517999329E-2</v>
      </c>
      <c r="DT684" s="2" cm="1">
        <f t="array" ref="DT684">PRODUCT($DP$68:DP684+1)-1</f>
        <v>6.3039621497540388E-2</v>
      </c>
      <c r="DU684" s="72">
        <f>DS684-MAX($DS$68:DS684)</f>
        <v>-5.8223526562388717E-3</v>
      </c>
    </row>
    <row r="685" spans="81:125" x14ac:dyDescent="0.3">
      <c r="CC685" s="3">
        <v>45597</v>
      </c>
      <c r="CD685" s="2">
        <v>2.6992732992632299E-3</v>
      </c>
      <c r="CE685" s="2">
        <v>4.3503533741562399E-4</v>
      </c>
      <c r="CF685" s="2" t="e">
        <f>NA()</f>
        <v>#N/A</v>
      </c>
      <c r="CG685" s="2">
        <v>2.3433969421900068E-3</v>
      </c>
      <c r="CH685" s="2">
        <v>7.3829538143499462E-5</v>
      </c>
      <c r="CJ685" s="9">
        <f t="shared" si="412"/>
        <v>45597</v>
      </c>
      <c r="CK685" s="2">
        <f t="array" ref="CK685">PRODUCT(CD$2:CD685+1)-1</f>
        <v>0.4639611013932885</v>
      </c>
      <c r="CL685" s="2">
        <f t="array" ref="CL685">PRODUCT(CE$2:CE685+1)-1</f>
        <v>0.35327059658550453</v>
      </c>
      <c r="CM685" s="2"/>
      <c r="CN685" s="2">
        <f t="array" ref="CN685">PRODUCT(CG$2:CG685+1)-1</f>
        <v>0.24438515851868048</v>
      </c>
      <c r="CO685" s="2">
        <f t="array" ref="CO685">PRODUCT(CH$2:CH685+1)-1</f>
        <v>0.15755232193709889</v>
      </c>
      <c r="CQ685" s="9">
        <f t="shared" si="413"/>
        <v>45597</v>
      </c>
      <c r="CR685" s="72">
        <f t="shared" si="414"/>
        <v>0.30640877945618961</v>
      </c>
      <c r="CS685" s="72">
        <f t="shared" si="415"/>
        <v>0.19571827464840563</v>
      </c>
      <c r="CT685" s="72"/>
      <c r="CU685" s="72">
        <f t="shared" si="416"/>
        <v>8.6832836581581585E-2</v>
      </c>
      <c r="CV685" s="72"/>
      <c r="CW685" s="3">
        <f t="shared" si="417"/>
        <v>45597</v>
      </c>
      <c r="CX685" s="75">
        <f t="shared" si="422"/>
        <v>123.98976687446152</v>
      </c>
      <c r="CY685" s="75">
        <f t="shared" si="423"/>
        <v>115.24594181166236</v>
      </c>
      <c r="CZ685" s="75">
        <f t="shared" si="424"/>
        <v>107.58710018361299</v>
      </c>
      <c r="DA685" s="72">
        <f>(CZ685/MAX($CZ$2:CZ685))-1</f>
        <v>-6.8820243307782247E-3</v>
      </c>
      <c r="DC685" s="3">
        <f t="shared" si="418"/>
        <v>45597</v>
      </c>
      <c r="DD685" s="2">
        <f t="shared" si="419"/>
        <v>2.6254437611197305E-3</v>
      </c>
      <c r="DE685" s="2">
        <f t="shared" si="420"/>
        <v>3.6120579927212453E-4</v>
      </c>
      <c r="DF685" s="2" t="e">
        <f>NA()</f>
        <v>#N/A</v>
      </c>
      <c r="DG685" s="2">
        <f t="shared" si="421"/>
        <v>2.2695674040465073E-3</v>
      </c>
      <c r="DH685" s="69"/>
      <c r="DI685" s="3">
        <f t="shared" si="428"/>
        <v>45597</v>
      </c>
      <c r="DJ685" s="2">
        <f t="shared" si="429"/>
        <v>6.4597321738608521E-2</v>
      </c>
      <c r="DK685" s="2">
        <f t="shared" si="430"/>
        <v>3.1170434847203932E-2</v>
      </c>
      <c r="DL685" s="2" t="e">
        <f>NA()</f>
        <v>#N/A</v>
      </c>
      <c r="DM685" s="2">
        <f t="shared" si="431"/>
        <v>2.1914745226951866E-2</v>
      </c>
      <c r="DO685" s="2">
        <f t="shared" si="425"/>
        <v>1.7740463496250879E-2</v>
      </c>
      <c r="DP685" s="72">
        <f t="shared" si="426"/>
        <v>2.2695674040465073E-3</v>
      </c>
      <c r="DQ685" s="72">
        <v>1.0999999999999999E-2</v>
      </c>
      <c r="DR685" s="72">
        <f t="shared" si="427"/>
        <v>1.4072485451007255E-3</v>
      </c>
      <c r="DS685" s="2" cm="1">
        <f t="array" ref="DS685">PRODUCT($DR$68:DR685+1)-1</f>
        <v>4.6813641349193968E-2</v>
      </c>
      <c r="DT685" s="2" cm="1">
        <f t="array" ref="DT685">PRODUCT($DP$68:DP685+1)-1</f>
        <v>6.5452261571701031E-2</v>
      </c>
      <c r="DU685" s="72">
        <f>DS685-MAX($DS$68:DS685)</f>
        <v>-4.3512958250442324E-3</v>
      </c>
    </row>
    <row r="686" spans="81:125" x14ac:dyDescent="0.3">
      <c r="CC686" s="3">
        <v>45600</v>
      </c>
      <c r="CD686" s="2">
        <v>2.8854959082647001E-3</v>
      </c>
      <c r="CE686" s="2">
        <v>-4.9737996090592996E-4</v>
      </c>
      <c r="CF686" s="2" t="e">
        <f>NA()</f>
        <v>#N/A</v>
      </c>
      <c r="CG686" s="2">
        <v>9.8644277430785782E-5</v>
      </c>
      <c r="CH686" s="2">
        <v>1.7401392111369152E-3</v>
      </c>
      <c r="CJ686" s="9">
        <f t="shared" si="412"/>
        <v>45600</v>
      </c>
      <c r="CK686" s="2">
        <f t="array" ref="CK686">PRODUCT(CD$2:CD686+1)-1</f>
        <v>0.46818535516121762</v>
      </c>
      <c r="CL686" s="2">
        <f t="array" ref="CL686">PRODUCT(CE$2:CE686+1)-1</f>
        <v>0.35259750690907965</v>
      </c>
      <c r="CM686" s="2"/>
      <c r="CN686" s="2">
        <f t="array" ref="CN686">PRODUCT(CG$2:CG686+1)-1</f>
        <v>0.24450790999348837</v>
      </c>
      <c r="CO686" s="2">
        <f t="array" ref="CO686">PRODUCT(CH$2:CH686+1)-1</f>
        <v>0.15956662412144418</v>
      </c>
      <c r="CQ686" s="9">
        <f t="shared" si="413"/>
        <v>45600</v>
      </c>
      <c r="CR686" s="72">
        <f t="shared" si="414"/>
        <v>0.30861873103977344</v>
      </c>
      <c r="CS686" s="72">
        <f t="shared" si="415"/>
        <v>0.19303088278763547</v>
      </c>
      <c r="CT686" s="72"/>
      <c r="CU686" s="72">
        <f t="shared" si="416"/>
        <v>8.4941285872044192E-2</v>
      </c>
      <c r="CV686" s="72"/>
      <c r="CW686" s="3">
        <f t="shared" si="417"/>
        <v>45600</v>
      </c>
      <c r="CX686" s="75">
        <f t="shared" si="422"/>
        <v>124.00199775542367</v>
      </c>
      <c r="CY686" s="75">
        <f t="shared" si="423"/>
        <v>115.44648579393323</v>
      </c>
      <c r="CZ686" s="75">
        <f t="shared" si="424"/>
        <v>107.41080328487575</v>
      </c>
      <c r="DA686" s="72">
        <f>(CZ686/MAX($CZ$2:CZ686))-1</f>
        <v>-8.5093906125339736E-3</v>
      </c>
      <c r="DC686" s="3">
        <f t="shared" si="418"/>
        <v>45600</v>
      </c>
      <c r="DD686" s="2">
        <f t="shared" si="419"/>
        <v>1.1453566971277849E-3</v>
      </c>
      <c r="DE686" s="2">
        <f t="shared" si="420"/>
        <v>-2.2375191720428451E-3</v>
      </c>
      <c r="DF686" s="2" t="e">
        <f>NA()</f>
        <v>#N/A</v>
      </c>
      <c r="DG686" s="2">
        <f t="shared" si="421"/>
        <v>-1.6414949337061294E-3</v>
      </c>
      <c r="DH686" s="69"/>
      <c r="DI686" s="3">
        <f t="shared" si="428"/>
        <v>45600</v>
      </c>
      <c r="DJ686" s="2">
        <f t="shared" si="429"/>
        <v>6.4600586582539657E-2</v>
      </c>
      <c r="DK686" s="2">
        <f t="shared" si="430"/>
        <v>3.2509457337969269E-2</v>
      </c>
      <c r="DL686" s="2" t="e">
        <f>NA()</f>
        <v>#N/A</v>
      </c>
      <c r="DM686" s="2">
        <f t="shared" si="431"/>
        <v>2.2998788416404511E-2</v>
      </c>
      <c r="DO686" s="2">
        <f t="shared" si="425"/>
        <v>1.7539853665260736E-2</v>
      </c>
      <c r="DP686" s="72">
        <f t="shared" si="426"/>
        <v>-1.6414949337061294E-3</v>
      </c>
      <c r="DQ686" s="72">
        <v>1.0999999999999999E-2</v>
      </c>
      <c r="DR686" s="72">
        <f t="shared" si="427"/>
        <v>-1.0294523897043588E-3</v>
      </c>
      <c r="DS686" s="2" cm="1">
        <f t="array" ref="DS686">PRODUCT($DR$68:DR686+1)-1</f>
        <v>4.5735996544531865E-2</v>
      </c>
      <c r="DT686" s="2" cm="1">
        <f t="array" ref="DT686">PRODUCT($DP$68:DP686+1)-1</f>
        <v>6.3703327082225369E-2</v>
      </c>
      <c r="DU686" s="72">
        <f>DS686-MAX($DS$68:DS686)</f>
        <v>-5.4289406297063358E-3</v>
      </c>
    </row>
    <row r="687" spans="81:125" x14ac:dyDescent="0.3">
      <c r="CC687" s="3">
        <v>45601</v>
      </c>
      <c r="CD687" s="2">
        <v>1.2686329404804998E-2</v>
      </c>
      <c r="CE687" s="2">
        <v>8.3047110602965102E-3</v>
      </c>
      <c r="CF687" s="2" t="e">
        <f>NA()</f>
        <v>#N/A</v>
      </c>
      <c r="CG687" s="2">
        <v>1.0621282656075466E-2</v>
      </c>
      <c r="CH687" s="2">
        <v>9.5488761383375476E-3</v>
      </c>
      <c r="CJ687" s="9">
        <f t="shared" si="412"/>
        <v>45601</v>
      </c>
      <c r="CK687" s="2">
        <f t="array" ref="CK687">PRODUCT(CD$2:CD687+1)-1</f>
        <v>0.48681123820410344</v>
      </c>
      <c r="CL687" s="2">
        <f t="array" ref="CL687">PRODUCT(CE$2:CE687+1)-1</f>
        <v>0.36383043838483697</v>
      </c>
      <c r="CM687" s="2"/>
      <c r="CN687" s="2">
        <f t="array" ref="CN687">PRODUCT(CG$2:CG687+1)-1</f>
        <v>0.25772618027325089</v>
      </c>
      <c r="CO687" s="2">
        <f t="array" ref="CO687">PRODUCT(CH$2:CH687+1)-1</f>
        <v>0.17063918218933005</v>
      </c>
      <c r="CQ687" s="9">
        <f t="shared" si="413"/>
        <v>45601</v>
      </c>
      <c r="CR687" s="72">
        <f t="shared" si="414"/>
        <v>0.31617205601477338</v>
      </c>
      <c r="CS687" s="72">
        <f t="shared" si="415"/>
        <v>0.19319125619550692</v>
      </c>
      <c r="CT687" s="72"/>
      <c r="CU687" s="72">
        <f t="shared" si="416"/>
        <v>8.7086998083920841E-2</v>
      </c>
      <c r="CV687" s="72"/>
      <c r="CW687" s="3">
        <f t="shared" si="417"/>
        <v>45601</v>
      </c>
      <c r="CX687" s="75">
        <f t="shared" si="422"/>
        <v>125.31905802350205</v>
      </c>
      <c r="CY687" s="75">
        <f t="shared" si="423"/>
        <v>116.54886998738584</v>
      </c>
      <c r="CZ687" s="75">
        <f t="shared" si="424"/>
        <v>107.52490181763702</v>
      </c>
      <c r="DA687" s="72">
        <f>(CZ687/MAX($CZ$2:CZ687))-1</f>
        <v>-7.4561667251969999E-3</v>
      </c>
      <c r="DC687" s="3">
        <f t="shared" si="418"/>
        <v>45601</v>
      </c>
      <c r="DD687" s="2">
        <f t="shared" si="419"/>
        <v>3.1374532664674507E-3</v>
      </c>
      <c r="DE687" s="2">
        <f t="shared" si="420"/>
        <v>-1.2441650780410374E-3</v>
      </c>
      <c r="DF687" s="2" t="e">
        <f>NA()</f>
        <v>#N/A</v>
      </c>
      <c r="DG687" s="2">
        <f t="shared" si="421"/>
        <v>1.0724065177379182E-3</v>
      </c>
      <c r="DH687" s="69"/>
      <c r="DI687" s="3">
        <f t="shared" si="428"/>
        <v>45601</v>
      </c>
      <c r="DJ687" s="2">
        <f t="shared" si="429"/>
        <v>6.250062988374501E-2</v>
      </c>
      <c r="DK687" s="2">
        <f t="shared" si="430"/>
        <v>3.0573089095992281E-2</v>
      </c>
      <c r="DL687" s="2" t="e">
        <f>NA()</f>
        <v>#N/A</v>
      </c>
      <c r="DM687" s="2">
        <f t="shared" si="431"/>
        <v>2.2421407840410506E-2</v>
      </c>
      <c r="DO687" s="2">
        <f t="shared" si="425"/>
        <v>1.7566544769122922E-2</v>
      </c>
      <c r="DP687" s="72">
        <f t="shared" si="426"/>
        <v>1.0724065177379182E-3</v>
      </c>
      <c r="DQ687" s="72">
        <v>1.0999999999999999E-2</v>
      </c>
      <c r="DR687" s="72">
        <f t="shared" si="427"/>
        <v>6.7153056279183607E-4</v>
      </c>
      <c r="DS687" s="2" cm="1">
        <f t="array" ref="DS687">PRODUCT($DR$68:DR687+1)-1</f>
        <v>4.643824022682308E-2</v>
      </c>
      <c r="DT687" s="2" cm="1">
        <f t="array" ref="DT687">PRODUCT($DP$68:DP687+1)-1</f>
        <v>6.4844049463127718E-2</v>
      </c>
      <c r="DU687" s="72">
        <f>DS687-MAX($DS$68:DS687)</f>
        <v>-4.726696947415121E-3</v>
      </c>
    </row>
    <row r="688" spans="81:125" x14ac:dyDescent="0.3">
      <c r="CC688" s="3">
        <v>45602</v>
      </c>
      <c r="CD688" s="2">
        <v>1.10257536330189E-2</v>
      </c>
      <c r="CE688" s="2">
        <v>1.2764794901105601E-2</v>
      </c>
      <c r="CF688" s="2" t="e">
        <f>NA()</f>
        <v>#N/A</v>
      </c>
      <c r="CG688" s="2">
        <v>1.3735210161046282E-2</v>
      </c>
      <c r="CH688" s="2">
        <v>1.4302548700621642E-2</v>
      </c>
      <c r="CJ688" s="9">
        <f t="shared" si="412"/>
        <v>45602</v>
      </c>
      <c r="CK688" s="2">
        <f t="array" ref="CK688">PRODUCT(CD$2:CD688+1)-1</f>
        <v>0.50320445261534563</v>
      </c>
      <c r="CL688" s="2">
        <f t="array" ref="CL688">PRODUCT(CE$2:CE688+1)-1</f>
        <v>0.38123945421070426</v>
      </c>
      <c r="CM688" s="2"/>
      <c r="CN688" s="2">
        <f t="array" ref="CN688">PRODUCT(CG$2:CG688+1)-1</f>
        <v>0.27500131368435388</v>
      </c>
      <c r="CO688" s="2">
        <f t="array" ref="CO688">PRODUCT(CH$2:CH688+1)-1</f>
        <v>0.18738230610344875</v>
      </c>
      <c r="CQ688" s="9">
        <f t="shared" si="413"/>
        <v>45602</v>
      </c>
      <c r="CR688" s="72">
        <f t="shared" si="414"/>
        <v>0.31582214651189688</v>
      </c>
      <c r="CS688" s="72">
        <f t="shared" si="415"/>
        <v>0.19385714810725552</v>
      </c>
      <c r="CT688" s="72"/>
      <c r="CU688" s="72">
        <f t="shared" si="416"/>
        <v>8.7619007580905128E-2</v>
      </c>
      <c r="CV688" s="72"/>
      <c r="CW688" s="3">
        <f t="shared" si="417"/>
        <v>45602</v>
      </c>
      <c r="CX688" s="75">
        <f t="shared" si="422"/>
        <v>127.04034162263919</v>
      </c>
      <c r="CY688" s="75">
        <f t="shared" si="423"/>
        <v>118.21581587638285</v>
      </c>
      <c r="CZ688" s="75">
        <f t="shared" si="424"/>
        <v>107.46475899255653</v>
      </c>
      <c r="DA688" s="72">
        <f>(CZ688/MAX($CZ$2:CZ688))-1</f>
        <v>-8.0113347759487308E-3</v>
      </c>
      <c r="DC688" s="3">
        <f t="shared" si="418"/>
        <v>45602</v>
      </c>
      <c r="DD688" s="2">
        <f t="shared" si="419"/>
        <v>-3.2767950676027419E-3</v>
      </c>
      <c r="DE688" s="2">
        <f t="shared" si="420"/>
        <v>-1.5377537995160413E-3</v>
      </c>
      <c r="DF688" s="2" t="e">
        <f>NA()</f>
        <v>#N/A</v>
      </c>
      <c r="DG688" s="2">
        <f t="shared" si="421"/>
        <v>-5.6733853957536065E-4</v>
      </c>
      <c r="DH688" s="69"/>
      <c r="DI688" s="3">
        <f t="shared" si="428"/>
        <v>45602</v>
      </c>
      <c r="DJ688" s="2">
        <f t="shared" si="429"/>
        <v>5.597974630389245E-2</v>
      </c>
      <c r="DK688" s="2">
        <f t="shared" si="430"/>
        <v>3.1103564568401902E-2</v>
      </c>
      <c r="DL688" s="2" t="e">
        <f>NA()</f>
        <v>#N/A</v>
      </c>
      <c r="DM688" s="2">
        <f t="shared" si="431"/>
        <v>1.8522217417506499E-2</v>
      </c>
      <c r="DO688" s="2">
        <f t="shared" si="425"/>
        <v>1.7467913251872413E-2</v>
      </c>
      <c r="DP688" s="72">
        <f t="shared" si="426"/>
        <v>-5.6733853957536065E-4</v>
      </c>
      <c r="DQ688" s="72">
        <v>1.0999999999999999E-2</v>
      </c>
      <c r="DR688" s="72">
        <f t="shared" si="427"/>
        <v>-3.5726785708991394E-4</v>
      </c>
      <c r="DS688" s="2" cm="1">
        <f t="array" ref="DS688">PRODUCT($DR$68:DR688+1)-1</f>
        <v>4.6064381479160366E-2</v>
      </c>
      <c r="DT688" s="2" cm="1">
        <f t="array" ref="DT688">PRODUCT($DP$68:DP688+1)-1</f>
        <v>6.4239922395229687E-2</v>
      </c>
      <c r="DU688" s="72">
        <f>DS688-MAX($DS$68:DS688)</f>
        <v>-5.1005556950778352E-3</v>
      </c>
    </row>
    <row r="689" spans="81:125" x14ac:dyDescent="0.3">
      <c r="CC689" s="3">
        <v>45603</v>
      </c>
      <c r="CD689" s="2">
        <v>2.7116985785258204E-3</v>
      </c>
      <c r="CE689" s="2">
        <v>4.8447144283299002E-3</v>
      </c>
      <c r="CF689" s="2" t="e">
        <f>NA()</f>
        <v>#N/A</v>
      </c>
      <c r="CG689" s="2">
        <v>3.6453714611814347E-3</v>
      </c>
      <c r="CH689" s="2">
        <v>4.3438700026217081E-3</v>
      </c>
      <c r="CJ689" s="9">
        <f t="shared" si="412"/>
        <v>45603</v>
      </c>
      <c r="CK689" s="2">
        <f t="array" ref="CK689">PRODUCT(CD$2:CD689+1)-1</f>
        <v>0.50728068999273646</v>
      </c>
      <c r="CL689" s="2">
        <f t="array" ref="CL689">PRODUCT(CE$2:CE689+1)-1</f>
        <v>0.38793116492349733</v>
      </c>
      <c r="CM689" s="2"/>
      <c r="CN689" s="2">
        <f t="array" ref="CN689">PRODUCT(CG$2:CG689+1)-1</f>
        <v>0.27964916708622778</v>
      </c>
      <c r="CO689" s="2">
        <f t="array" ref="CO689">PRODUCT(CH$2:CH689+1)-1</f>
        <v>0.19254014048457524</v>
      </c>
      <c r="CQ689" s="9">
        <f t="shared" si="413"/>
        <v>45603</v>
      </c>
      <c r="CR689" s="72">
        <f t="shared" si="414"/>
        <v>0.31474054950816122</v>
      </c>
      <c r="CS689" s="72">
        <f t="shared" si="415"/>
        <v>0.19539102443892209</v>
      </c>
      <c r="CT689" s="72"/>
      <c r="CU689" s="72">
        <f t="shared" si="416"/>
        <v>8.7109026601652539E-2</v>
      </c>
      <c r="CV689" s="72"/>
      <c r="CW689" s="3">
        <f t="shared" si="417"/>
        <v>45603</v>
      </c>
      <c r="CX689" s="75">
        <f t="shared" si="422"/>
        <v>127.50345085840911</v>
      </c>
      <c r="CY689" s="75">
        <f t="shared" si="423"/>
        <v>118.72933001280371</v>
      </c>
      <c r="CZ689" s="75">
        <f t="shared" si="424"/>
        <v>107.39001967303207</v>
      </c>
      <c r="DA689" s="72">
        <f>(CZ689/MAX($CZ$2:CZ689))-1</f>
        <v>-8.7012405507335133E-3</v>
      </c>
      <c r="DC689" s="3">
        <f t="shared" si="418"/>
        <v>45603</v>
      </c>
      <c r="DD689" s="2">
        <f t="shared" si="419"/>
        <v>-1.6321714240958877E-3</v>
      </c>
      <c r="DE689" s="2">
        <f t="shared" si="420"/>
        <v>5.0084442570819208E-4</v>
      </c>
      <c r="DF689" s="2" t="e">
        <f>NA()</f>
        <v>#N/A</v>
      </c>
      <c r="DG689" s="2">
        <f t="shared" si="421"/>
        <v>-6.9849854144027335E-4</v>
      </c>
      <c r="DH689" s="69"/>
      <c r="DI689" s="3">
        <f t="shared" si="428"/>
        <v>45603</v>
      </c>
      <c r="DJ689" s="2">
        <f t="shared" si="429"/>
        <v>4.6710180455218221E-2</v>
      </c>
      <c r="DK689" s="2">
        <f t="shared" si="430"/>
        <v>3.0246723071092572E-2</v>
      </c>
      <c r="DL689" s="2" t="e">
        <f>NA()</f>
        <v>#N/A</v>
      </c>
      <c r="DM689" s="2">
        <f t="shared" si="431"/>
        <v>1.654007554648607E-2</v>
      </c>
      <c r="DO689" s="2">
        <f t="shared" si="425"/>
        <v>1.7510601858253639E-2</v>
      </c>
      <c r="DP689" s="72">
        <f t="shared" si="426"/>
        <v>-6.9849854144027335E-4</v>
      </c>
      <c r="DQ689" s="72">
        <v>1.0999999999999999E-2</v>
      </c>
      <c r="DR689" s="72">
        <f t="shared" si="427"/>
        <v>-4.3879039784240132E-4</v>
      </c>
      <c r="DS689" s="2" cm="1">
        <f t="array" ref="DS689">PRODUCT($DR$68:DR689+1)-1</f>
        <v>4.5605378473042357E-2</v>
      </c>
      <c r="DT689" s="2" cm="1">
        <f t="array" ref="DT689">PRODUCT($DP$68:DP689+1)-1</f>
        <v>6.3496552361694159E-2</v>
      </c>
      <c r="DU689" s="72">
        <f>DS689-MAX($DS$68:DS689)</f>
        <v>-5.5595587011958436E-3</v>
      </c>
    </row>
    <row r="690" spans="81:125" x14ac:dyDescent="0.3">
      <c r="CC690" s="3">
        <v>45604</v>
      </c>
      <c r="CD690" s="2">
        <v>2.0612664966432898E-3</v>
      </c>
      <c r="CE690" s="2">
        <v>7.8465999562698004E-3</v>
      </c>
      <c r="CF690" s="2" t="e">
        <f>NA()</f>
        <v>#N/A</v>
      </c>
      <c r="CG690" s="2">
        <v>2.2841160054160822E-3</v>
      </c>
      <c r="CH690" s="2">
        <v>1.6788485555760957E-3</v>
      </c>
      <c r="CJ690" s="9">
        <f t="shared" si="412"/>
        <v>45604</v>
      </c>
      <c r="CK690" s="2">
        <f t="array" ref="CK690">PRODUCT(CD$2:CD690+1)-1</f>
        <v>0.51038759718005577</v>
      </c>
      <c r="CL690" s="2">
        <f t="array" ref="CL690">PRODUCT(CE$2:CE690+1)-1</f>
        <v>0.39882170554149154</v>
      </c>
      <c r="CM690" s="2"/>
      <c r="CN690" s="2">
        <f t="array" ref="CN690">PRODUCT(CG$2:CG690+1)-1</f>
        <v>0.28257203423008681</v>
      </c>
      <c r="CO690" s="2">
        <f t="array" ref="CO690">PRODUCT(CH$2:CH690+1)-1</f>
        <v>0.19454223477689436</v>
      </c>
      <c r="CQ690" s="9">
        <f t="shared" si="413"/>
        <v>45604</v>
      </c>
      <c r="CR690" s="72">
        <f t="shared" si="414"/>
        <v>0.31584536240316141</v>
      </c>
      <c r="CS690" s="72">
        <f t="shared" si="415"/>
        <v>0.20427947076459718</v>
      </c>
      <c r="CT690" s="72"/>
      <c r="CU690" s="72">
        <f t="shared" si="416"/>
        <v>8.8029799453192448E-2</v>
      </c>
      <c r="CV690" s="72"/>
      <c r="CW690" s="3">
        <f t="shared" si="417"/>
        <v>45604</v>
      </c>
      <c r="CX690" s="75">
        <f t="shared" si="422"/>
        <v>127.79468353126059</v>
      </c>
      <c r="CY690" s="75">
        <f t="shared" si="423"/>
        <v>118.92865857700023</v>
      </c>
      <c r="CZ690" s="75">
        <f t="shared" si="424"/>
        <v>107.45491041465</v>
      </c>
      <c r="DA690" s="72">
        <f>(CZ690/MAX($CZ$2:CZ690))-1</f>
        <v>-8.1022453008821049E-3</v>
      </c>
      <c r="DC690" s="3">
        <f t="shared" si="418"/>
        <v>45604</v>
      </c>
      <c r="DD690" s="2">
        <f t="shared" si="419"/>
        <v>3.8241794106719414E-4</v>
      </c>
      <c r="DE690" s="2">
        <f t="shared" si="420"/>
        <v>6.1677514006937047E-3</v>
      </c>
      <c r="DF690" s="2" t="e">
        <f>NA()</f>
        <v>#N/A</v>
      </c>
      <c r="DG690" s="2">
        <f t="shared" si="421"/>
        <v>6.0526744983998649E-4</v>
      </c>
      <c r="DH690" s="69"/>
      <c r="DI690" s="3">
        <f t="shared" si="428"/>
        <v>45604</v>
      </c>
      <c r="DJ690" s="2">
        <f t="shared" si="429"/>
        <v>4.1745132026341773E-2</v>
      </c>
      <c r="DK690" s="2">
        <f t="shared" si="430"/>
        <v>3.6301163186253343E-2</v>
      </c>
      <c r="DL690" s="2" t="e">
        <f>NA()</f>
        <v>#N/A</v>
      </c>
      <c r="DM690" s="2">
        <f t="shared" si="431"/>
        <v>1.5883549264239093E-2</v>
      </c>
      <c r="DO690" s="2">
        <f t="shared" si="425"/>
        <v>1.7480841571263221E-2</v>
      </c>
      <c r="DP690" s="72">
        <f t="shared" si="426"/>
        <v>6.0526744983998649E-4</v>
      </c>
      <c r="DQ690" s="72">
        <v>1.0999999999999999E-2</v>
      </c>
      <c r="DR690" s="72">
        <f t="shared" si="427"/>
        <v>3.8087079052217089E-4</v>
      </c>
      <c r="DS690" s="2" cm="1">
        <f t="array" ref="DS690">PRODUCT($DR$68:DR690+1)-1</f>
        <v>4.6003619020115627E-2</v>
      </c>
      <c r="DT690" s="2" cm="1">
        <f t="array" ref="DT690">PRODUCT($DP$68:DP690+1)-1</f>
        <v>6.4140252207855797E-2</v>
      </c>
      <c r="DU690" s="72">
        <f>DS690-MAX($DS$68:DS690)</f>
        <v>-5.1613181541225739E-3</v>
      </c>
    </row>
    <row r="691" spans="81:125" x14ac:dyDescent="0.3">
      <c r="CC691" s="3">
        <v>45607</v>
      </c>
      <c r="CD691" s="2">
        <v>4.0803005443315098E-3</v>
      </c>
      <c r="CE691" s="2">
        <v>1.05476702249185E-3</v>
      </c>
      <c r="CF691" s="2" t="e">
        <f>NA()</f>
        <v>#N/A</v>
      </c>
      <c r="CG691" s="2">
        <v>4.3879532291460407E-3</v>
      </c>
      <c r="CH691" s="2">
        <v>4.6959632089933478E-3</v>
      </c>
      <c r="CJ691" s="9">
        <f t="shared" si="412"/>
        <v>45607</v>
      </c>
      <c r="CK691" s="2">
        <f t="array" ref="CK691">PRODUCT(CD$2:CD691+1)-1</f>
        <v>0.51655043251498101</v>
      </c>
      <c r="CL691" s="2">
        <f t="array" ref="CL691">PRODUCT(CE$2:CE691+1)-1</f>
        <v>0.40029713654684262</v>
      </c>
      <c r="CM691" s="2"/>
      <c r="CN691" s="2">
        <f t="array" ref="CN691">PRODUCT(CG$2:CG691+1)-1</f>
        <v>0.28819990032929899</v>
      </c>
      <c r="CO691" s="2">
        <f t="array" ref="CO691">PRODUCT(CH$2:CH691+1)-1</f>
        <v>0.20015176116299527</v>
      </c>
      <c r="CQ691" s="9">
        <f t="shared" si="413"/>
        <v>45607</v>
      </c>
      <c r="CR691" s="72">
        <f t="shared" si="414"/>
        <v>0.31639867135198574</v>
      </c>
      <c r="CS691" s="72">
        <f t="shared" si="415"/>
        <v>0.20014537538384736</v>
      </c>
      <c r="CT691" s="72"/>
      <c r="CU691" s="72">
        <f t="shared" si="416"/>
        <v>8.8048139166303718E-2</v>
      </c>
      <c r="CV691" s="72"/>
      <c r="CW691" s="3">
        <f t="shared" si="417"/>
        <v>45607</v>
      </c>
      <c r="CX691" s="75">
        <f t="shared" si="422"/>
        <v>128.35544062552927</v>
      </c>
      <c r="CY691" s="75">
        <f t="shared" si="423"/>
        <v>119.48714318217276</v>
      </c>
      <c r="CZ691" s="75">
        <f t="shared" si="424"/>
        <v>107.42196792657073</v>
      </c>
      <c r="DA691" s="72">
        <f>(CZ691/MAX($CZ$2:CZ691))-1</f>
        <v>-8.4063317296356743E-3</v>
      </c>
      <c r="DC691" s="3">
        <f t="shared" si="418"/>
        <v>45607</v>
      </c>
      <c r="DD691" s="2">
        <f t="shared" si="419"/>
        <v>-6.1566266466183805E-4</v>
      </c>
      <c r="DE691" s="2">
        <f t="shared" si="420"/>
        <v>-3.6411961865014976E-3</v>
      </c>
      <c r="DF691" s="2" t="e">
        <f>NA()</f>
        <v>#N/A</v>
      </c>
      <c r="DG691" s="2">
        <f t="shared" si="421"/>
        <v>-3.0800997984730717E-4</v>
      </c>
      <c r="DH691" s="69"/>
      <c r="DI691" s="3">
        <f t="shared" si="428"/>
        <v>45607</v>
      </c>
      <c r="DJ691" s="2">
        <f t="shared" si="429"/>
        <v>3.8369219773156979E-2</v>
      </c>
      <c r="DK691" s="2">
        <f t="shared" si="430"/>
        <v>3.6883190364742705E-2</v>
      </c>
      <c r="DL691" s="2" t="e">
        <f>NA()</f>
        <v>#N/A</v>
      </c>
      <c r="DM691" s="2">
        <f t="shared" si="431"/>
        <v>1.5426110272532972E-2</v>
      </c>
      <c r="DO691" s="2">
        <f t="shared" si="425"/>
        <v>1.7449634209287627E-2</v>
      </c>
      <c r="DP691" s="72">
        <f t="shared" si="426"/>
        <v>-3.0800997984730717E-4</v>
      </c>
      <c r="DQ691" s="72">
        <v>1.0999999999999999E-2</v>
      </c>
      <c r="DR691" s="72">
        <f t="shared" si="427"/>
        <v>-1.9416508894593593E-4</v>
      </c>
      <c r="DS691" s="2" cm="1">
        <f t="array" ref="DS691">PRODUCT($DR$68:DR691+1)-1</f>
        <v>4.5800521634390856E-2</v>
      </c>
      <c r="DT691" s="2" cm="1">
        <f t="array" ref="DT691">PRODUCT($DP$68:DP691+1)-1</f>
        <v>6.3812486390218526E-2</v>
      </c>
      <c r="DU691" s="72">
        <f>DS691-MAX($DS$68:DS691)</f>
        <v>-5.3644155398473448E-3</v>
      </c>
    </row>
    <row r="692" spans="81:125" x14ac:dyDescent="0.3">
      <c r="CC692" s="3">
        <v>45608</v>
      </c>
      <c r="CD692" s="2">
        <v>-1.03081713652331E-2</v>
      </c>
      <c r="CE692" s="2">
        <v>-3.6949612461487603E-3</v>
      </c>
      <c r="CF692" s="2" t="e">
        <f>NA()</f>
        <v>#N/A</v>
      </c>
      <c r="CG692" s="2">
        <v>-8.4789284529667667E-3</v>
      </c>
      <c r="CH692" s="2">
        <v>-7.7154293328722812E-3</v>
      </c>
      <c r="CJ692" s="9">
        <f t="shared" si="412"/>
        <v>45608</v>
      </c>
      <c r="CK692" s="2">
        <f t="array" ref="CK692">PRODUCT(CD$2:CD692+1)-1</f>
        <v>0.50091757077259813</v>
      </c>
      <c r="CL692" s="2">
        <f t="array" ref="CL692">PRODUCT(CE$2:CE692+1)-1</f>
        <v>0.39512309289420888</v>
      </c>
      <c r="CM692" s="2"/>
      <c r="CN692" s="2">
        <f t="array" ref="CN692">PRODUCT(CG$2:CG692+1)-1</f>
        <v>0.27727734554128802</v>
      </c>
      <c r="CO692" s="2">
        <f t="array" ref="CO692">PRODUCT(CH$2:CH692+1)-1</f>
        <v>0.19089207506101991</v>
      </c>
      <c r="CQ692" s="9">
        <f t="shared" si="413"/>
        <v>45608</v>
      </c>
      <c r="CR692" s="72">
        <f t="shared" si="414"/>
        <v>0.31002549571157823</v>
      </c>
      <c r="CS692" s="72">
        <f t="shared" si="415"/>
        <v>0.20423101783318898</v>
      </c>
      <c r="CT692" s="72"/>
      <c r="CU692" s="72">
        <f t="shared" si="416"/>
        <v>8.6385270480268117E-2</v>
      </c>
      <c r="CV692" s="72"/>
      <c r="CW692" s="3">
        <f t="shared" si="417"/>
        <v>45608</v>
      </c>
      <c r="CX692" s="75">
        <f t="shared" si="422"/>
        <v>127.2671240279164</v>
      </c>
      <c r="CY692" s="75">
        <f t="shared" si="423"/>
        <v>118.56524857276391</v>
      </c>
      <c r="CZ692" s="75">
        <f t="shared" si="424"/>
        <v>107.33931363523614</v>
      </c>
      <c r="DA692" s="72">
        <f>(CZ692/MAX($CZ$2:CZ692))-1</f>
        <v>-9.1692992447978128E-3</v>
      </c>
      <c r="DC692" s="3">
        <f t="shared" si="418"/>
        <v>45608</v>
      </c>
      <c r="DD692" s="2">
        <f t="shared" si="419"/>
        <v>-2.5927420323608192E-3</v>
      </c>
      <c r="DE692" s="2">
        <f t="shared" si="420"/>
        <v>4.0204680867235209E-3</v>
      </c>
      <c r="DF692" s="2" t="e">
        <f>NA()</f>
        <v>#N/A</v>
      </c>
      <c r="DG692" s="2">
        <f t="shared" si="421"/>
        <v>-7.6349912009448552E-4</v>
      </c>
      <c r="DH692" s="69"/>
      <c r="DI692" s="3">
        <f t="shared" si="428"/>
        <v>45608</v>
      </c>
      <c r="DJ692" s="2">
        <f t="shared" si="429"/>
        <v>3.892531971246644E-2</v>
      </c>
      <c r="DK692" s="2">
        <f t="shared" si="430"/>
        <v>3.9186854457266725E-2</v>
      </c>
      <c r="DL692" s="2" t="e">
        <f>NA()</f>
        <v>#N/A</v>
      </c>
      <c r="DM692" s="2">
        <f t="shared" si="431"/>
        <v>1.5723963126636386E-2</v>
      </c>
      <c r="DO692" s="2">
        <f t="shared" si="425"/>
        <v>1.6715554414705597E-2</v>
      </c>
      <c r="DP692" s="72">
        <f t="shared" si="426"/>
        <v>-7.6349912009448552E-4</v>
      </c>
      <c r="DQ692" s="72">
        <v>1.0999999999999999E-2</v>
      </c>
      <c r="DR692" s="72">
        <f t="shared" si="427"/>
        <v>-5.0243564243676684E-4</v>
      </c>
      <c r="DS692" s="2" cm="1">
        <f t="array" ref="DS692">PRODUCT($DR$68:DR692+1)-1</f>
        <v>4.5275074177442809E-2</v>
      </c>
      <c r="DT692" s="2" cm="1">
        <f t="array" ref="DT692">PRODUCT($DP$68:DP692+1)-1</f>
        <v>6.3000266492914125E-2</v>
      </c>
      <c r="DU692" s="72">
        <f>DS692-MAX($DS$68:DS692)</f>
        <v>-5.8898629967953919E-3</v>
      </c>
    </row>
    <row r="693" spans="81:125" x14ac:dyDescent="0.3">
      <c r="CC693" s="3">
        <v>45609</v>
      </c>
      <c r="CD693" s="2">
        <v>3.8833686360022503E-3</v>
      </c>
      <c r="CE693" s="2">
        <v>-4.9958279586952399E-3</v>
      </c>
      <c r="CF693" s="2" t="e">
        <f>NA()</f>
        <v>#N/A</v>
      </c>
      <c r="CG693" s="2">
        <v>-8.0904342661175814E-4</v>
      </c>
      <c r="CH693" s="2">
        <v>-2.3372389826858964E-3</v>
      </c>
      <c r="CJ693" s="9">
        <f t="shared" si="412"/>
        <v>45609</v>
      </c>
      <c r="CK693" s="2">
        <f t="array" ref="CK693">PRODUCT(CD$2:CD693+1)-1</f>
        <v>0.50674618699216123</v>
      </c>
      <c r="CL693" s="2">
        <f t="array" ref="CL693">PRODUCT(CE$2:CE693+1)-1</f>
        <v>0.38815329794090658</v>
      </c>
      <c r="CM693" s="2"/>
      <c r="CN693" s="2">
        <f t="array" ref="CN693">PRODUCT(CG$2:CG693+1)-1</f>
        <v>0.27624397270091761</v>
      </c>
      <c r="CO693" s="2">
        <f t="array" ref="CO693">PRODUCT(CH$2:CH693+1)-1</f>
        <v>0.18810867567901557</v>
      </c>
      <c r="CQ693" s="9">
        <f t="shared" si="413"/>
        <v>45609</v>
      </c>
      <c r="CR693" s="72">
        <f t="shared" si="414"/>
        <v>0.31863751131314566</v>
      </c>
      <c r="CS693" s="72">
        <f t="shared" si="415"/>
        <v>0.20004462226189101</v>
      </c>
      <c r="CT693" s="72"/>
      <c r="CU693" s="72">
        <f t="shared" si="416"/>
        <v>8.8135297021902037E-2</v>
      </c>
      <c r="CV693" s="72"/>
      <c r="CW693" s="3">
        <f t="shared" si="417"/>
        <v>45609</v>
      </c>
      <c r="CX693" s="75">
        <f t="shared" si="422"/>
        <v>127.16415939779782</v>
      </c>
      <c r="CY693" s="75">
        <f t="shared" si="423"/>
        <v>118.28813325180779</v>
      </c>
      <c r="CZ693" s="75">
        <f t="shared" si="424"/>
        <v>107.50373338557557</v>
      </c>
      <c r="DA693" s="72">
        <f>(CZ693/MAX($CZ$2:CZ693))-1</f>
        <v>-7.6515688724905218E-3</v>
      </c>
      <c r="DC693" s="3">
        <f t="shared" si="418"/>
        <v>45609</v>
      </c>
      <c r="DD693" s="2">
        <f t="shared" si="419"/>
        <v>6.2206076186881471E-3</v>
      </c>
      <c r="DE693" s="2">
        <f t="shared" si="420"/>
        <v>-2.6585889760093436E-3</v>
      </c>
      <c r="DF693" s="2" t="e">
        <f>NA()</f>
        <v>#N/A</v>
      </c>
      <c r="DG693" s="2">
        <f t="shared" si="421"/>
        <v>1.5281955560741381E-3</v>
      </c>
      <c r="DH693" s="69"/>
      <c r="DI693" s="3">
        <f t="shared" si="428"/>
        <v>45609</v>
      </c>
      <c r="DJ693" s="2">
        <f t="shared" si="429"/>
        <v>4.3143587629797787E-2</v>
      </c>
      <c r="DK693" s="2">
        <f t="shared" si="430"/>
        <v>4.0214815975715183E-2</v>
      </c>
      <c r="DL693" s="2" t="e">
        <f>NA()</f>
        <v>#N/A</v>
      </c>
      <c r="DM693" s="2">
        <f t="shared" si="431"/>
        <v>1.624955206040175E-2</v>
      </c>
      <c r="DO693" s="2">
        <f t="shared" si="425"/>
        <v>1.6919995365239804E-2</v>
      </c>
      <c r="DP693" s="72">
        <f t="shared" si="426"/>
        <v>1.5281955560741381E-3</v>
      </c>
      <c r="DQ693" s="72">
        <v>1.0999999999999999E-2</v>
      </c>
      <c r="DR693" s="72">
        <f t="shared" si="427"/>
        <v>9.9350802136447696E-4</v>
      </c>
      <c r="DS693" s="2" cm="1">
        <f t="array" ref="DS693">PRODUCT($DR$68:DR693+1)-1</f>
        <v>4.6313563348170605E-2</v>
      </c>
      <c r="DT693" s="2" cm="1">
        <f t="array" ref="DT693">PRODUCT($DP$68:DP693+1)-1</f>
        <v>6.4624738776274393E-2</v>
      </c>
      <c r="DU693" s="72">
        <f>DS693-MAX($DS$68:DS693)</f>
        <v>-4.8513738260675954E-3</v>
      </c>
    </row>
    <row r="694" spans="81:125" x14ac:dyDescent="0.3">
      <c r="CC694" s="3">
        <v>45610</v>
      </c>
      <c r="CD694" s="2">
        <v>-6.1542873009653399E-3</v>
      </c>
      <c r="CE694" s="2">
        <v>-5.6668718143919605E-3</v>
      </c>
      <c r="CF694" s="2" t="e">
        <f>NA()</f>
        <v>#N/A</v>
      </c>
      <c r="CG694" s="2">
        <v>-5.3201510110358705E-3</v>
      </c>
      <c r="CH694" s="2">
        <v>-5.8105483801361713E-3</v>
      </c>
      <c r="CJ694" s="9">
        <f t="shared" si="412"/>
        <v>45610</v>
      </c>
      <c r="CK694" s="2">
        <f t="array" ref="CK694">PRODUCT(CD$2:CD694+1)-1</f>
        <v>0.49747323806777732</v>
      </c>
      <c r="CL694" s="2">
        <f t="array" ref="CL694">PRODUCT(CE$2:CE694+1)-1</f>
        <v>0.38028681114274998</v>
      </c>
      <c r="CM694" s="2"/>
      <c r="CN694" s="2">
        <f t="array" ref="CN694">PRODUCT(CG$2:CG694+1)-1</f>
        <v>0.26945416203922434</v>
      </c>
      <c r="CO694" s="2">
        <f t="array" ref="CO694">PRODUCT(CH$2:CH694+1)-1</f>
        <v>0.18120511273812312</v>
      </c>
      <c r="CQ694" s="9">
        <f t="shared" si="413"/>
        <v>45610</v>
      </c>
      <c r="CR694" s="72">
        <f t="shared" si="414"/>
        <v>0.3162681253296542</v>
      </c>
      <c r="CS694" s="72">
        <f t="shared" si="415"/>
        <v>0.19908169840462686</v>
      </c>
      <c r="CT694" s="72"/>
      <c r="CU694" s="72">
        <f t="shared" si="416"/>
        <v>8.8249049301101223E-2</v>
      </c>
      <c r="CV694" s="72"/>
      <c r="CW694" s="3">
        <f t="shared" si="417"/>
        <v>45610</v>
      </c>
      <c r="CX694" s="75">
        <f t="shared" si="422"/>
        <v>126.4876268666101</v>
      </c>
      <c r="CY694" s="75">
        <f t="shared" si="423"/>
        <v>117.60081433075217</v>
      </c>
      <c r="CZ694" s="75">
        <f t="shared" si="424"/>
        <v>107.55676105342584</v>
      </c>
      <c r="DA694" s="72">
        <f>(CZ694/MAX($CZ$2:CZ694))-1</f>
        <v>-7.1620796116028673E-3</v>
      </c>
      <c r="DC694" s="3">
        <f t="shared" si="418"/>
        <v>45610</v>
      </c>
      <c r="DD694" s="2">
        <f t="shared" si="419"/>
        <v>-3.4373892082916867E-4</v>
      </c>
      <c r="DE694" s="2">
        <f t="shared" si="420"/>
        <v>1.4367656574421073E-4</v>
      </c>
      <c r="DF694" s="2" t="e">
        <f>NA()</f>
        <v>#N/A</v>
      </c>
      <c r="DG694" s="2">
        <f t="shared" si="421"/>
        <v>4.9039736910030073E-4</v>
      </c>
      <c r="DH694" s="69"/>
      <c r="DI694" s="3">
        <f t="shared" si="428"/>
        <v>45610</v>
      </c>
      <c r="DJ694" s="2">
        <f t="shared" si="429"/>
        <v>4.3278410741678951E-2</v>
      </c>
      <c r="DK694" s="2">
        <f t="shared" si="430"/>
        <v>4.0055496626859352E-2</v>
      </c>
      <c r="DL694" s="2" t="e">
        <f>NA()</f>
        <v>#N/A</v>
      </c>
      <c r="DM694" s="2">
        <f t="shared" si="431"/>
        <v>1.618809302930212E-2</v>
      </c>
      <c r="DO694" s="2">
        <f t="shared" si="425"/>
        <v>1.6926616110413524E-2</v>
      </c>
      <c r="DP694" s="72">
        <f t="shared" si="426"/>
        <v>4.9039736910030073E-4</v>
      </c>
      <c r="DQ694" s="72">
        <v>1.0999999999999999E-2</v>
      </c>
      <c r="DR694" s="72">
        <f t="shared" si="427"/>
        <v>3.1869164072224719E-4</v>
      </c>
      <c r="DS694" s="2" cm="1">
        <f t="array" ref="DS694">PRODUCT($DR$68:DR694+1)-1</f>
        <v>4.664701473438404E-2</v>
      </c>
      <c r="DT694" s="2" cm="1">
        <f t="array" ref="DT694">PRODUCT($DP$68:DP694+1)-1</f>
        <v>6.5146827947249575E-2</v>
      </c>
      <c r="DU694" s="72">
        <f>DS694-MAX($DS$68:DS694)</f>
        <v>-4.5179224398541606E-3</v>
      </c>
    </row>
    <row r="695" spans="81:125" x14ac:dyDescent="0.3">
      <c r="CC695" s="3">
        <v>45611</v>
      </c>
      <c r="CD695" s="2">
        <v>-2.8324309010160399E-3</v>
      </c>
      <c r="CE695" s="2">
        <v>-5.74415895419944E-3</v>
      </c>
      <c r="CF695" s="2" t="e">
        <f>NA()</f>
        <v>#N/A</v>
      </c>
      <c r="CG695" s="2">
        <v>-5.8834768900663803E-3</v>
      </c>
      <c r="CH695" s="2">
        <v>-6.1752318941684647E-3</v>
      </c>
      <c r="CJ695" s="9">
        <f t="shared" si="412"/>
        <v>45611</v>
      </c>
      <c r="CK695" s="2">
        <f t="array" ref="CK695">PRODUCT(CD$2:CD695+1)-1</f>
        <v>0.49323174859482966</v>
      </c>
      <c r="CL695" s="2">
        <f t="array" ref="CL695">PRODUCT(CE$2:CE695+1)-1</f>
        <v>0.37235822429716103</v>
      </c>
      <c r="CM695" s="2"/>
      <c r="CN695" s="2">
        <f t="array" ref="CN695">PRODUCT(CG$2:CG695+1)-1</f>
        <v>0.261985357813868</v>
      </c>
      <c r="CO695" s="2">
        <f t="array" ref="CO695">PRODUCT(CH$2:CH695+1)-1</f>
        <v>0.17391089725238773</v>
      </c>
      <c r="CQ695" s="9">
        <f t="shared" si="413"/>
        <v>45611</v>
      </c>
      <c r="CR695" s="72">
        <f t="shared" si="414"/>
        <v>0.31932085134244192</v>
      </c>
      <c r="CS695" s="72">
        <f t="shared" si="415"/>
        <v>0.1984473270447733</v>
      </c>
      <c r="CT695" s="72"/>
      <c r="CU695" s="72">
        <f t="shared" si="416"/>
        <v>8.8074460561480272E-2</v>
      </c>
      <c r="CV695" s="72"/>
      <c r="CW695" s="3">
        <f t="shared" si="417"/>
        <v>45611</v>
      </c>
      <c r="CX695" s="75">
        <f t="shared" si="422"/>
        <v>125.74343983706106</v>
      </c>
      <c r="CY695" s="75">
        <f t="shared" si="423"/>
        <v>116.87460203131673</v>
      </c>
      <c r="CZ695" s="75">
        <f t="shared" si="424"/>
        <v>107.58833626091658</v>
      </c>
      <c r="DA695" s="72">
        <f>(CZ695/MAX($CZ$2:CZ695))-1</f>
        <v>-6.8706143142668319E-3</v>
      </c>
      <c r="DC695" s="3">
        <f t="shared" si="418"/>
        <v>45611</v>
      </c>
      <c r="DD695" s="2">
        <f t="shared" si="419"/>
        <v>3.3428009931524248E-3</v>
      </c>
      <c r="DE695" s="2">
        <f t="shared" si="420"/>
        <v>4.3107293996902472E-4</v>
      </c>
      <c r="DF695" s="2" t="e">
        <f>NA()</f>
        <v>#N/A</v>
      </c>
      <c r="DG695" s="2">
        <f t="shared" si="421"/>
        <v>2.9175500410208444E-4</v>
      </c>
      <c r="DH695" s="69"/>
      <c r="DI695" s="3">
        <f t="shared" si="428"/>
        <v>45611</v>
      </c>
      <c r="DJ695" s="2">
        <f t="shared" si="429"/>
        <v>4.416941845545929E-2</v>
      </c>
      <c r="DK695" s="2">
        <f t="shared" si="430"/>
        <v>3.9990803784846499E-2</v>
      </c>
      <c r="DL695" s="2" t="e">
        <f>NA()</f>
        <v>#N/A</v>
      </c>
      <c r="DM695" s="2">
        <f t="shared" si="431"/>
        <v>1.6129723721671856E-2</v>
      </c>
      <c r="DO695" s="2">
        <f t="shared" si="425"/>
        <v>1.6920672480208194E-2</v>
      </c>
      <c r="DP695" s="72">
        <f t="shared" si="426"/>
        <v>2.9175500410208444E-4</v>
      </c>
      <c r="DQ695" s="72">
        <v>1.0999999999999999E-2</v>
      </c>
      <c r="DR695" s="72">
        <f t="shared" si="427"/>
        <v>1.8966770078888973E-4</v>
      </c>
      <c r="DS695" s="2" cm="1">
        <f t="array" ref="DS695">PRODUCT($DR$68:DR695+1)-1</f>
        <v>4.6845529867206359E-2</v>
      </c>
      <c r="DT695" s="2" cm="1">
        <f t="array" ref="DT695">PRODUCT($DP$68:DP695+1)-1</f>
        <v>6.5457589864406751E-2</v>
      </c>
      <c r="DU695" s="72">
        <f>DS695-MAX($DS$68:DS695)</f>
        <v>-4.3194073070318417E-3</v>
      </c>
    </row>
    <row r="696" spans="81:125" x14ac:dyDescent="0.3">
      <c r="CC696" s="3">
        <v>45614</v>
      </c>
      <c r="CD696" s="2">
        <v>2.9725531004030099E-3</v>
      </c>
      <c r="CE696" s="2">
        <v>1.87556958126534E-3</v>
      </c>
      <c r="CF696" s="2" t="e">
        <f>NA()</f>
        <v>#N/A</v>
      </c>
      <c r="CG696" s="2">
        <v>2.6355693729447328E-3</v>
      </c>
      <c r="CH696" s="2">
        <v>2.875415973377704E-3</v>
      </c>
      <c r="CJ696" s="9">
        <f t="shared" si="412"/>
        <v>45614</v>
      </c>
      <c r="CK696" s="2">
        <f t="array" ref="CK696">PRODUCT(CD$2:CD696+1)-1</f>
        <v>0.49767045925873532</v>
      </c>
      <c r="CL696" s="2">
        <f t="array" ref="CL696">PRODUCT(CE$2:CE696+1)-1</f>
        <v>0.37493217763725206</v>
      </c>
      <c r="CM696" s="2"/>
      <c r="CN696" s="2">
        <f t="array" ref="CN696">PRODUCT(CG$2:CG696+1)-1</f>
        <v>0.26531140777202689</v>
      </c>
      <c r="CO696" s="2">
        <f t="array" ref="CO696">PRODUCT(CH$2:CH696+1)-1</f>
        <v>0.17728637939766934</v>
      </c>
      <c r="CQ696" s="9">
        <f t="shared" si="413"/>
        <v>45614</v>
      </c>
      <c r="CR696" s="72">
        <f t="shared" si="414"/>
        <v>0.32038407986106598</v>
      </c>
      <c r="CS696" s="72">
        <f t="shared" si="415"/>
        <v>0.19764579823958273</v>
      </c>
      <c r="CT696" s="72"/>
      <c r="CU696" s="72">
        <f t="shared" si="416"/>
        <v>8.802502837435755E-2</v>
      </c>
      <c r="CV696" s="72"/>
      <c r="CW696" s="3">
        <f t="shared" si="417"/>
        <v>45614</v>
      </c>
      <c r="CX696" s="75">
        <f t="shared" si="422"/>
        <v>126.07484539594434</v>
      </c>
      <c r="CY696" s="75">
        <f t="shared" si="423"/>
        <v>117.21066512887974</v>
      </c>
      <c r="CZ696" s="75">
        <f t="shared" si="424"/>
        <v>107.56260555071326</v>
      </c>
      <c r="DA696" s="72">
        <f>(CZ696/MAX($CZ$2:CZ696))-1</f>
        <v>-7.1081300646314016E-3</v>
      </c>
      <c r="DC696" s="3">
        <f t="shared" si="418"/>
        <v>45614</v>
      </c>
      <c r="DD696" s="2">
        <f t="shared" si="419"/>
        <v>9.7137127025305817E-5</v>
      </c>
      <c r="DE696" s="2">
        <f t="shared" si="420"/>
        <v>-9.9984639211236404E-4</v>
      </c>
      <c r="DF696" s="2" t="e">
        <f>NA()</f>
        <v>#N/A</v>
      </c>
      <c r="DG696" s="2">
        <f t="shared" si="421"/>
        <v>-2.3984660043297129E-4</v>
      </c>
      <c r="DH696" s="69"/>
      <c r="DI696" s="3">
        <f t="shared" si="428"/>
        <v>45614</v>
      </c>
      <c r="DJ696" s="2">
        <f t="shared" si="429"/>
        <v>4.4176732875231509E-2</v>
      </c>
      <c r="DK696" s="2">
        <f t="shared" si="430"/>
        <v>3.9931004025288361E-2</v>
      </c>
      <c r="DL696" s="2" t="e">
        <f>NA()</f>
        <v>#N/A</v>
      </c>
      <c r="DM696" s="2">
        <f t="shared" si="431"/>
        <v>1.6174602389226671E-2</v>
      </c>
      <c r="DO696" s="2">
        <f t="shared" si="425"/>
        <v>1.6862812789543401E-2</v>
      </c>
      <c r="DP696" s="72">
        <f t="shared" si="426"/>
        <v>-2.3984660043297129E-4</v>
      </c>
      <c r="DQ696" s="72">
        <v>1.0999999999999999E-2</v>
      </c>
      <c r="DR696" s="72">
        <f t="shared" si="427"/>
        <v>-1.5645744501170629E-4</v>
      </c>
      <c r="DS696" s="2" cm="1">
        <f t="array" ref="DS696">PRODUCT($DR$68:DR696+1)-1</f>
        <v>4.6681743090281502E-2</v>
      </c>
      <c r="DT696" s="2" cm="1">
        <f t="array" ref="DT696">PRODUCT($DP$68:DP696+1)-1</f>
        <v>6.5202043483572281E-2</v>
      </c>
      <c r="DU696" s="72">
        <f>DS696-MAX($DS$68:DS696)</f>
        <v>-4.4831940839566986E-3</v>
      </c>
    </row>
    <row r="697" spans="81:125" x14ac:dyDescent="0.3">
      <c r="CC697" s="3">
        <v>45615</v>
      </c>
      <c r="CD697" s="2">
        <v>-7.9180438458781297E-5</v>
      </c>
      <c r="CE697" s="2">
        <v>3.7642206030254997E-3</v>
      </c>
      <c r="CF697" s="2" t="e">
        <f>NA()</f>
        <v>#N/A</v>
      </c>
      <c r="CG697" s="2">
        <v>1.2117593120083323E-3</v>
      </c>
      <c r="CH697" s="2">
        <v>1.4724715227119045E-3</v>
      </c>
      <c r="CJ697" s="9">
        <f t="shared" si="412"/>
        <v>45615</v>
      </c>
      <c r="CK697" s="2">
        <f t="array" ref="CK697">PRODUCT(CD$2:CD697+1)-1</f>
        <v>0.49755187305510451</v>
      </c>
      <c r="CL697" s="2">
        <f t="array" ref="CL697">PRODUCT(CE$2:CE697+1)-1</f>
        <v>0.38010772566807693</v>
      </c>
      <c r="CM697" s="2"/>
      <c r="CN697" s="2">
        <f t="array" ref="CN697">PRODUCT(CG$2:CG697+1)-1</f>
        <v>0.26684466065298484</v>
      </c>
      <c r="CO697" s="2">
        <f t="array" ref="CO697">PRODUCT(CH$2:CH697+1)-1</f>
        <v>0.17901990006540891</v>
      </c>
      <c r="CQ697" s="9">
        <f t="shared" si="413"/>
        <v>45615</v>
      </c>
      <c r="CR697" s="72">
        <f t="shared" si="414"/>
        <v>0.3185319729896956</v>
      </c>
      <c r="CS697" s="72">
        <f t="shared" si="415"/>
        <v>0.20108782560266802</v>
      </c>
      <c r="CT697" s="72"/>
      <c r="CU697" s="72">
        <f t="shared" si="416"/>
        <v>8.7824760587575934E-2</v>
      </c>
      <c r="CV697" s="72"/>
      <c r="CW697" s="3">
        <f t="shared" si="417"/>
        <v>45615</v>
      </c>
      <c r="CX697" s="75">
        <f t="shared" si="422"/>
        <v>126.22761776386287</v>
      </c>
      <c r="CY697" s="75">
        <f t="shared" si="423"/>
        <v>117.38325449544014</v>
      </c>
      <c r="CZ697" s="75">
        <f t="shared" si="424"/>
        <v>107.53460389766778</v>
      </c>
      <c r="DA697" s="72">
        <f>(CZ697/MAX($CZ$2:CZ697))-1</f>
        <v>-7.3666084969011836E-3</v>
      </c>
      <c r="DC697" s="3">
        <f t="shared" si="418"/>
        <v>45615</v>
      </c>
      <c r="DD697" s="2">
        <f t="shared" si="419"/>
        <v>-1.5516519611706858E-3</v>
      </c>
      <c r="DE697" s="2">
        <f t="shared" si="420"/>
        <v>2.2917490803135952E-3</v>
      </c>
      <c r="DF697" s="2" t="e">
        <f>NA()</f>
        <v>#N/A</v>
      </c>
      <c r="DG697" s="2">
        <f t="shared" si="421"/>
        <v>-2.6071221070357218E-4</v>
      </c>
      <c r="DH697" s="69"/>
      <c r="DI697" s="3">
        <f t="shared" si="428"/>
        <v>45615</v>
      </c>
      <c r="DJ697" s="2">
        <f t="shared" si="429"/>
        <v>3.9849920303800739E-2</v>
      </c>
      <c r="DK697" s="2">
        <f t="shared" si="430"/>
        <v>4.0531013548129338E-2</v>
      </c>
      <c r="DL697" s="2" t="e">
        <f>NA()</f>
        <v>#N/A</v>
      </c>
      <c r="DM697" s="2">
        <f t="shared" si="431"/>
        <v>1.5156693354968602E-2</v>
      </c>
      <c r="DO697" s="2">
        <f t="shared" si="425"/>
        <v>1.6871575233243848E-2</v>
      </c>
      <c r="DP697" s="72">
        <f t="shared" si="426"/>
        <v>-2.6071221070357218E-4</v>
      </c>
      <c r="DQ697" s="72">
        <v>1.0999999999999999E-2</v>
      </c>
      <c r="DR697" s="72">
        <f t="shared" si="427"/>
        <v>-1.6998023469014896E-4</v>
      </c>
      <c r="DS697" s="2" cm="1">
        <f t="array" ref="DS697">PRODUCT($DR$68:DR697+1)-1</f>
        <v>4.6503827881945181E-2</v>
      </c>
      <c r="DT697" s="2" cm="1">
        <f t="array" ref="DT697">PRODUCT($DP$68:DP697+1)-1</f>
        <v>6.4924332303969656E-2</v>
      </c>
      <c r="DU697" s="72">
        <f>DS697-MAX($DS$68:DS697)</f>
        <v>-4.6611092922930197E-3</v>
      </c>
    </row>
    <row r="698" spans="81:125" x14ac:dyDescent="0.3">
      <c r="CC698" s="3">
        <v>45616</v>
      </c>
      <c r="CD698" s="2">
        <v>4.9924927190358997E-3</v>
      </c>
      <c r="CE698" s="2">
        <v>1.7981581186508099E-3</v>
      </c>
      <c r="CF698" s="2" t="e">
        <f>NA()</f>
        <v>#N/A</v>
      </c>
      <c r="CG698" s="2">
        <v>2.2433828062774059E-3</v>
      </c>
      <c r="CH698" s="2">
        <v>1.4651294025067596E-3</v>
      </c>
      <c r="CJ698" s="9">
        <f t="shared" si="412"/>
        <v>45616</v>
      </c>
      <c r="CK698" s="2">
        <f t="array" ref="CK698">PRODUCT(CD$2:CD698+1)-1</f>
        <v>0.50502838987771059</v>
      </c>
      <c r="CL698" s="2">
        <f t="array" ref="CL698">PRODUCT(CE$2:CE698+1)-1</f>
        <v>0.38258937757959965</v>
      </c>
      <c r="CM698" s="2"/>
      <c r="CN698" s="2">
        <f t="array" ref="CN698">PRODUCT(CG$2:CG698+1)-1</f>
        <v>0.26968667818291792</v>
      </c>
      <c r="CO698" s="2">
        <f t="array" ref="CO698">PRODUCT(CH$2:CH698+1)-1</f>
        <v>0.1807473167871354</v>
      </c>
      <c r="CQ698" s="9">
        <f t="shared" si="413"/>
        <v>45616</v>
      </c>
      <c r="CR698" s="72">
        <f t="shared" si="414"/>
        <v>0.32428107309057519</v>
      </c>
      <c r="CS698" s="72">
        <f t="shared" si="415"/>
        <v>0.20184206079246425</v>
      </c>
      <c r="CT698" s="72"/>
      <c r="CU698" s="72">
        <f t="shared" si="416"/>
        <v>8.8939361395782512E-2</v>
      </c>
      <c r="CV698" s="72"/>
      <c r="CW698" s="3">
        <f t="shared" si="417"/>
        <v>45616</v>
      </c>
      <c r="CX698" s="75">
        <f t="shared" si="422"/>
        <v>126.51079463123166</v>
      </c>
      <c r="CY698" s="75">
        <f t="shared" si="423"/>
        <v>117.55523615296335</v>
      </c>
      <c r="CZ698" s="75">
        <f t="shared" si="424"/>
        <v>107.61817063309311</v>
      </c>
      <c r="DA698" s="72">
        <f>(CZ698/MAX($CZ$2:CZ698))-1</f>
        <v>-6.5952183676267762E-3</v>
      </c>
      <c r="DC698" s="3">
        <f t="shared" si="418"/>
        <v>45616</v>
      </c>
      <c r="DD698" s="2">
        <f t="shared" si="419"/>
        <v>3.5273633165291401E-3</v>
      </c>
      <c r="DE698" s="2">
        <f t="shared" si="420"/>
        <v>3.3302871614405028E-4</v>
      </c>
      <c r="DF698" s="2" t="e">
        <f>NA()</f>
        <v>#N/A</v>
      </c>
      <c r="DG698" s="2">
        <f t="shared" si="421"/>
        <v>7.7825340377064628E-4</v>
      </c>
      <c r="DH698" s="69"/>
      <c r="DI698" s="3">
        <f t="shared" si="428"/>
        <v>45616</v>
      </c>
      <c r="DJ698" s="2">
        <f t="shared" si="429"/>
        <v>4.085208580414533E-2</v>
      </c>
      <c r="DK698" s="2">
        <f t="shared" si="430"/>
        <v>3.964984381908216E-2</v>
      </c>
      <c r="DL698" s="2" t="e">
        <f>NA()</f>
        <v>#N/A</v>
      </c>
      <c r="DM698" s="2">
        <f t="shared" si="431"/>
        <v>1.5289845610537823E-2</v>
      </c>
      <c r="DO698" s="2">
        <f t="shared" si="425"/>
        <v>1.6878263924025277E-2</v>
      </c>
      <c r="DP698" s="72">
        <f t="shared" si="426"/>
        <v>7.7825340377064628E-4</v>
      </c>
      <c r="DQ698" s="72">
        <v>1.0999999999999999E-2</v>
      </c>
      <c r="DR698" s="72">
        <f t="shared" si="427"/>
        <v>5.0720781947788483E-4</v>
      </c>
      <c r="DS698" s="2" cm="1">
        <f t="array" ref="DS698">PRODUCT($DR$68:DR698+1)-1</f>
        <v>4.7034622806560344E-2</v>
      </c>
      <c r="DT698" s="2" cm="1">
        <f t="array" ref="DT698">PRODUCT($DP$68:DP698+1)-1</f>
        <v>6.5753113290343279E-2</v>
      </c>
      <c r="DU698" s="72">
        <f>DS698-MAX($DS$68:DS698)</f>
        <v>-4.1303143676778564E-3</v>
      </c>
    </row>
    <row r="699" spans="81:125" x14ac:dyDescent="0.3">
      <c r="CC699" s="3">
        <v>45617</v>
      </c>
      <c r="CD699" s="2">
        <v>6.7712638972792201E-3</v>
      </c>
      <c r="CE699" s="2">
        <v>5.2300834756113801E-3</v>
      </c>
      <c r="CF699" s="2" t="e">
        <f>NA()</f>
        <v>#N/A</v>
      </c>
      <c r="CG699" s="2">
        <v>6.451515741649109E-3</v>
      </c>
      <c r="CH699" s="2">
        <v>6.2293217535152046E-3</v>
      </c>
      <c r="CJ699" s="9">
        <f t="shared" si="412"/>
        <v>45617</v>
      </c>
      <c r="CK699" s="2">
        <f t="array" ref="CK699">PRODUCT(CD$2:CD699+1)-1</f>
        <v>0.51521933427846989</v>
      </c>
      <c r="CL699" s="2">
        <f t="array" ref="CL699">PRODUCT(CE$2:CE699+1)-1</f>
        <v>0.38982043543683464</v>
      </c>
      <c r="CM699" s="2"/>
      <c r="CN699" s="2">
        <f t="array" ref="CN699">PRODUCT(CG$2:CG699+1)-1</f>
        <v>0.27787808177417728</v>
      </c>
      <c r="CO699" s="2">
        <f t="array" ref="CO699">PRODUCT(CH$2:CH699+1)-1</f>
        <v>0.18810257173300227</v>
      </c>
      <c r="CQ699" s="9">
        <f t="shared" si="413"/>
        <v>45617</v>
      </c>
      <c r="CR699" s="72">
        <f t="shared" si="414"/>
        <v>0.32711676254546762</v>
      </c>
      <c r="CS699" s="72">
        <f t="shared" si="415"/>
        <v>0.20171786370383238</v>
      </c>
      <c r="CT699" s="72"/>
      <c r="CU699" s="72">
        <f t="shared" si="416"/>
        <v>8.9775510041175011E-2</v>
      </c>
      <c r="CV699" s="72"/>
      <c r="CW699" s="3">
        <f t="shared" si="417"/>
        <v>45617</v>
      </c>
      <c r="CX699" s="75">
        <f t="shared" si="422"/>
        <v>127.32698101428359</v>
      </c>
      <c r="CY699" s="75">
        <f t="shared" si="423"/>
        <v>118.28752554277062</v>
      </c>
      <c r="CZ699" s="75">
        <f t="shared" si="424"/>
        <v>107.64193470954338</v>
      </c>
      <c r="DA699" s="72">
        <f>(CZ699/MAX($CZ$2:CZ699))-1</f>
        <v>-6.375856274423608E-3</v>
      </c>
      <c r="DC699" s="3">
        <f t="shared" si="418"/>
        <v>45617</v>
      </c>
      <c r="DD699" s="2">
        <f t="shared" si="419"/>
        <v>5.4194214376401557E-4</v>
      </c>
      <c r="DE699" s="2">
        <f t="shared" si="420"/>
        <v>-9.9923827790382447E-4</v>
      </c>
      <c r="DF699" s="2" t="e">
        <f>NA()</f>
        <v>#N/A</v>
      </c>
      <c r="DG699" s="2">
        <f t="shared" si="421"/>
        <v>2.2219398813390443E-4</v>
      </c>
      <c r="DH699" s="69"/>
      <c r="DI699" s="3">
        <f t="shared" si="428"/>
        <v>45617</v>
      </c>
      <c r="DJ699" s="2">
        <f t="shared" si="429"/>
        <v>3.7992811627228229E-2</v>
      </c>
      <c r="DK699" s="2">
        <f t="shared" si="430"/>
        <v>3.9600796302119975E-2</v>
      </c>
      <c r="DL699" s="2" t="e">
        <f>NA()</f>
        <v>#N/A</v>
      </c>
      <c r="DM699" s="2">
        <f t="shared" si="431"/>
        <v>1.3616311446936834E-2</v>
      </c>
      <c r="DO699" s="2">
        <f t="shared" si="425"/>
        <v>1.6710581382551437E-2</v>
      </c>
      <c r="DP699" s="72">
        <f t="shared" si="426"/>
        <v>2.2219398813390443E-4</v>
      </c>
      <c r="DQ699" s="72">
        <v>1.0999999999999999E-2</v>
      </c>
      <c r="DR699" s="72">
        <f t="shared" si="427"/>
        <v>1.4626264721256328E-4</v>
      </c>
      <c r="DS699" s="2" cm="1">
        <f t="array" ref="DS699">PRODUCT($DR$68:DR699+1)-1</f>
        <v>4.7187764862215209E-2</v>
      </c>
      <c r="DT699" s="2" cm="1">
        <f t="array" ref="DT699">PRODUCT($DP$68:DP699+1)-1</f>
        <v>6.59899172249514E-2</v>
      </c>
      <c r="DU699" s="72">
        <f>DS699-MAX($DS$68:DS699)</f>
        <v>-3.9771723120229918E-3</v>
      </c>
    </row>
    <row r="700" spans="81:125" x14ac:dyDescent="0.3">
      <c r="CC700" s="3">
        <v>45618</v>
      </c>
      <c r="CD700" s="2">
        <v>4.6438025062083303E-3</v>
      </c>
      <c r="CE700" s="2">
        <v>7.1462535783259895E-3</v>
      </c>
      <c r="CF700" s="2" t="e">
        <f>NA()</f>
        <v>#N/A</v>
      </c>
      <c r="CG700" s="2">
        <v>6.9939147517765277E-3</v>
      </c>
      <c r="CH700" s="2">
        <v>7.8245010146678062E-3</v>
      </c>
      <c r="CJ700" s="9">
        <f t="shared" si="412"/>
        <v>45618</v>
      </c>
      <c r="CK700" s="2">
        <f t="array" ref="CK700">PRODUCT(CD$2:CD700+1)-1</f>
        <v>0.52225571362044754</v>
      </c>
      <c r="CL700" s="2">
        <f t="array" ref="CL700">PRODUCT(CE$2:CE700+1)-1</f>
        <v>0.39975244469680571</v>
      </c>
      <c r="CM700" s="2"/>
      <c r="CN700" s="2">
        <f t="array" ref="CN700">PRODUCT(CG$2:CG700+1)-1</f>
        <v>0.28681545214126958</v>
      </c>
      <c r="CO700" s="2">
        <f t="array" ref="CO700">PRODUCT(CH$2:CH700+1)-1</f>
        <v>0.19739888151105656</v>
      </c>
      <c r="CQ700" s="9">
        <f t="shared" si="413"/>
        <v>45618</v>
      </c>
      <c r="CR700" s="72">
        <f t="shared" si="414"/>
        <v>0.32485683210939098</v>
      </c>
      <c r="CS700" s="72">
        <f t="shared" si="415"/>
        <v>0.20235356318574915</v>
      </c>
      <c r="CT700" s="72"/>
      <c r="CU700" s="72">
        <f t="shared" si="416"/>
        <v>8.9416570630213021E-2</v>
      </c>
      <c r="CV700" s="72"/>
      <c r="CW700" s="3">
        <f t="shared" si="417"/>
        <v>45618</v>
      </c>
      <c r="CX700" s="75">
        <f t="shared" si="422"/>
        <v>128.21749506509857</v>
      </c>
      <c r="CY700" s="75">
        <f t="shared" si="423"/>
        <v>119.21306640640258</v>
      </c>
      <c r="CZ700" s="75">
        <f t="shared" si="424"/>
        <v>107.55322292272855</v>
      </c>
      <c r="DA700" s="72">
        <f>(CZ700/MAX($CZ$2:CZ700))-1</f>
        <v>-7.1947394861580083E-3</v>
      </c>
      <c r="DC700" s="3">
        <f t="shared" si="418"/>
        <v>45618</v>
      </c>
      <c r="DD700" s="2">
        <f t="shared" si="419"/>
        <v>-3.1806985084594759E-3</v>
      </c>
      <c r="DE700" s="2">
        <f t="shared" si="420"/>
        <v>-6.7824743634181672E-4</v>
      </c>
      <c r="DF700" s="2" t="e">
        <f>NA()</f>
        <v>#N/A</v>
      </c>
      <c r="DG700" s="2">
        <f t="shared" si="421"/>
        <v>-8.3058626289127854E-4</v>
      </c>
      <c r="DH700" s="69"/>
      <c r="DI700" s="3">
        <f t="shared" si="428"/>
        <v>45618</v>
      </c>
      <c r="DJ700" s="2">
        <f t="shared" si="429"/>
        <v>3.9732750897895658E-2</v>
      </c>
      <c r="DK700" s="2">
        <f t="shared" si="430"/>
        <v>3.953558484393415E-2</v>
      </c>
      <c r="DL700" s="2" t="e">
        <f>NA()</f>
        <v>#N/A</v>
      </c>
      <c r="DM700" s="2">
        <f t="shared" si="431"/>
        <v>1.3821989079561928E-2</v>
      </c>
      <c r="DO700" s="2">
        <f t="shared" si="425"/>
        <v>1.68193461153009E-2</v>
      </c>
      <c r="DP700" s="72">
        <f t="shared" si="426"/>
        <v>-8.3058626289127854E-4</v>
      </c>
      <c r="DQ700" s="72">
        <v>1.0999999999999999E-2</v>
      </c>
      <c r="DR700" s="72">
        <f t="shared" si="427"/>
        <v>-5.4321070683553219E-4</v>
      </c>
      <c r="DS700" s="2" cm="1">
        <f t="array" ref="DS700">PRODUCT($DR$68:DR700+1)-1</f>
        <v>4.661892125627487E-2</v>
      </c>
      <c r="DT700" s="2" cm="1">
        <f t="array" ref="DT700">PRODUCT($DP$68:DP700+1)-1</f>
        <v>6.5104520643323838E-2</v>
      </c>
      <c r="DU700" s="72">
        <f>DS700-MAX($DS$68:DS700)</f>
        <v>-4.5460159179633308E-3</v>
      </c>
    </row>
    <row r="701" spans="81:125" x14ac:dyDescent="0.3">
      <c r="CC701" s="3">
        <v>45621</v>
      </c>
      <c r="CD701" s="2">
        <v>5.6729570378857294E-3</v>
      </c>
      <c r="CE701" s="2">
        <v>6.0176773450519904E-3</v>
      </c>
      <c r="CF701" s="2" t="e">
        <f>NA()</f>
        <v>#N/A</v>
      </c>
      <c r="CG701" s="2">
        <v>6.914879956174097E-3</v>
      </c>
      <c r="CH701" s="2">
        <v>7.544553647893526E-3</v>
      </c>
      <c r="CJ701" s="9">
        <f t="shared" si="412"/>
        <v>45621</v>
      </c>
      <c r="CK701" s="2">
        <f t="array" ref="CK701">PRODUCT(CD$2:CD701+1)-1</f>
        <v>0.53089140488449238</v>
      </c>
      <c r="CL701" s="2">
        <f t="array" ref="CL701">PRODUCT(CE$2:CE701+1)-1</f>
        <v>0.40817570327193886</v>
      </c>
      <c r="CM701" s="2"/>
      <c r="CN701" s="2">
        <f t="array" ref="CN701">PRODUCT(CG$2:CG701+1)-1</f>
        <v>0.29571362651857624</v>
      </c>
      <c r="CO701" s="2">
        <f t="array" ref="CO701">PRODUCT(CH$2:CH701+1)-1</f>
        <v>0.20643272161054438</v>
      </c>
      <c r="CQ701" s="9">
        <f t="shared" si="413"/>
        <v>45621</v>
      </c>
      <c r="CR701" s="72">
        <f t="shared" si="414"/>
        <v>0.324458683273948</v>
      </c>
      <c r="CS701" s="72">
        <f t="shared" si="415"/>
        <v>0.20174298166139448</v>
      </c>
      <c r="CT701" s="72"/>
      <c r="CU701" s="72">
        <f t="shared" si="416"/>
        <v>8.9280904908031866E-2</v>
      </c>
      <c r="CV701" s="72"/>
      <c r="CW701" s="3">
        <f t="shared" si="417"/>
        <v>45621</v>
      </c>
      <c r="CX701" s="75">
        <f t="shared" si="422"/>
        <v>129.10410365175505</v>
      </c>
      <c r="CY701" s="75">
        <f t="shared" si="423"/>
        <v>120.11247578143558</v>
      </c>
      <c r="CZ701" s="75">
        <f t="shared" si="424"/>
        <v>107.48600660491023</v>
      </c>
      <c r="DA701" s="72">
        <f>(CZ701/MAX($CZ$2:CZ701))-1</f>
        <v>-7.8152017290267217E-3</v>
      </c>
      <c r="DC701" s="3">
        <f t="shared" si="418"/>
        <v>45621</v>
      </c>
      <c r="DD701" s="2">
        <f t="shared" si="419"/>
        <v>-1.8715966100077966E-3</v>
      </c>
      <c r="DE701" s="2">
        <f t="shared" si="420"/>
        <v>-1.5268763028415356E-3</v>
      </c>
      <c r="DF701" s="2" t="e">
        <f>NA()</f>
        <v>#N/A</v>
      </c>
      <c r="DG701" s="2">
        <f t="shared" si="421"/>
        <v>-6.29673691719429E-4</v>
      </c>
      <c r="DH701" s="69"/>
      <c r="DI701" s="3">
        <f t="shared" si="428"/>
        <v>45621</v>
      </c>
      <c r="DJ701" s="2">
        <f t="shared" si="429"/>
        <v>3.9773093960826171E-2</v>
      </c>
      <c r="DK701" s="2">
        <f t="shared" si="430"/>
        <v>3.7560031459535174E-2</v>
      </c>
      <c r="DL701" s="2" t="e">
        <f>NA()</f>
        <v>#N/A</v>
      </c>
      <c r="DM701" s="2">
        <f t="shared" si="431"/>
        <v>1.3970666883047444E-2</v>
      </c>
      <c r="DO701" s="2">
        <f t="shared" si="425"/>
        <v>1.6885929554360503E-2</v>
      </c>
      <c r="DP701" s="72">
        <f t="shared" si="426"/>
        <v>-6.29673691719429E-4</v>
      </c>
      <c r="DQ701" s="72">
        <v>1.0999999999999999E-2</v>
      </c>
      <c r="DR701" s="72">
        <f t="shared" si="427"/>
        <v>-4.1018829236588234E-4</v>
      </c>
      <c r="DS701" s="2" cm="1">
        <f t="array" ref="DS701">PRODUCT($DR$68:DR701+1)-1</f>
        <v>4.6189610428206906E-2</v>
      </c>
      <c r="DT701" s="2" cm="1">
        <f t="array" ref="DT701">PRODUCT($DP$68:DP701+1)-1</f>
        <v>6.4433852347743237E-2</v>
      </c>
      <c r="DU701" s="72">
        <f>DS701-MAX($DS$68:DS701)</f>
        <v>-4.9753267460312944E-3</v>
      </c>
    </row>
    <row r="702" spans="81:125" x14ac:dyDescent="0.3">
      <c r="CC702" s="3">
        <v>45622</v>
      </c>
      <c r="CD702" s="2">
        <v>-8.5358728600382105E-4</v>
      </c>
      <c r="CE702" s="2">
        <v>2.9594958827496897E-3</v>
      </c>
      <c r="CF702" s="2" t="e">
        <f>NA()</f>
        <v>#N/A</v>
      </c>
      <c r="CG702" s="2">
        <v>-1.5891865553638595E-3</v>
      </c>
      <c r="CH702" s="2">
        <v>-2.6612968509673873E-3</v>
      </c>
      <c r="CJ702" s="9">
        <f t="shared" si="412"/>
        <v>45622</v>
      </c>
      <c r="CK702" s="2">
        <f t="array" ref="CK702">PRODUCT(CD$2:CD702+1)-1</f>
        <v>0.52958465544503053</v>
      </c>
      <c r="CL702" s="2">
        <f t="array" ref="CL702">PRODUCT(CE$2:CE702+1)-1</f>
        <v>0.41234319346796022</v>
      </c>
      <c r="CM702" s="2"/>
      <c r="CN702" s="2">
        <f t="array" ref="CN702">PRODUCT(CG$2:CG702+1)-1</f>
        <v>0.29365449584371106</v>
      </c>
      <c r="CO702" s="2">
        <f t="array" ref="CO702">PRODUCT(CH$2:CH702+1)-1</f>
        <v>0.20322204600761817</v>
      </c>
      <c r="CQ702" s="9">
        <f t="shared" si="413"/>
        <v>45622</v>
      </c>
      <c r="CR702" s="72">
        <f t="shared" si="414"/>
        <v>0.32636260943741235</v>
      </c>
      <c r="CS702" s="72">
        <f t="shared" si="415"/>
        <v>0.20912114746034205</v>
      </c>
      <c r="CT702" s="72"/>
      <c r="CU702" s="72">
        <f t="shared" si="416"/>
        <v>9.0432449836092887E-2</v>
      </c>
      <c r="CV702" s="72"/>
      <c r="CW702" s="3">
        <f t="shared" si="417"/>
        <v>45622</v>
      </c>
      <c r="CX702" s="75">
        <f t="shared" si="422"/>
        <v>128.89893314598939</v>
      </c>
      <c r="CY702" s="75">
        <f t="shared" si="423"/>
        <v>119.79282082787654</v>
      </c>
      <c r="CZ702" s="75">
        <f t="shared" si="424"/>
        <v>107.60155095704516</v>
      </c>
      <c r="DA702" s="72">
        <f>(CZ702/MAX($CZ$2:CZ702))-1</f>
        <v>-6.7486317322853484E-3</v>
      </c>
      <c r="DC702" s="3">
        <f t="shared" si="418"/>
        <v>45622</v>
      </c>
      <c r="DD702" s="2">
        <f t="shared" si="419"/>
        <v>1.8077095649635662E-3</v>
      </c>
      <c r="DE702" s="2">
        <f t="shared" si="420"/>
        <v>5.620792733717077E-3</v>
      </c>
      <c r="DF702" s="2" t="e">
        <f>NA()</f>
        <v>#N/A</v>
      </c>
      <c r="DG702" s="2">
        <f t="shared" si="421"/>
        <v>1.0721102956035278E-3</v>
      </c>
      <c r="DH702" s="69"/>
      <c r="DI702" s="3">
        <f t="shared" si="428"/>
        <v>45622</v>
      </c>
      <c r="DJ702" s="2">
        <f t="shared" si="429"/>
        <v>3.7726886950777215E-2</v>
      </c>
      <c r="DK702" s="2">
        <f t="shared" si="430"/>
        <v>4.1610090423099474E-2</v>
      </c>
      <c r="DL702" s="2" t="e">
        <f>NA()</f>
        <v>#N/A</v>
      </c>
      <c r="DM702" s="2">
        <f t="shared" si="431"/>
        <v>1.4123408305739335E-2</v>
      </c>
      <c r="DO702" s="2">
        <f t="shared" si="425"/>
        <v>1.6936783908101376E-2</v>
      </c>
      <c r="DP702" s="72">
        <f t="shared" si="426"/>
        <v>1.0721102956035278E-3</v>
      </c>
      <c r="DQ702" s="72">
        <v>1.0999999999999999E-2</v>
      </c>
      <c r="DR702" s="72">
        <f t="shared" si="427"/>
        <v>6.9630771199706662E-4</v>
      </c>
      <c r="DS702" s="2" cm="1">
        <f t="array" ref="DS702">PRODUCT($DR$68:DR702+1)-1</f>
        <v>4.6918080322159161E-2</v>
      </c>
      <c r="DT702" s="2" cm="1">
        <f t="array" ref="DT702">PRODUCT($DP$68:DP702+1)-1</f>
        <v>6.5575042839834063E-2</v>
      </c>
      <c r="DU702" s="72">
        <f>DS702-MAX($DS$68:DS702)</f>
        <v>-4.2468568520790395E-3</v>
      </c>
    </row>
    <row r="703" spans="81:125" x14ac:dyDescent="0.3">
      <c r="CC703" s="3">
        <v>45623</v>
      </c>
      <c r="CD703" s="2">
        <v>-2.5089856031403901E-3</v>
      </c>
      <c r="CE703" s="2">
        <v>-2.8715315256225798E-3</v>
      </c>
      <c r="CF703" s="2" t="e">
        <f>NA()</f>
        <v>#N/A</v>
      </c>
      <c r="CG703" s="2">
        <v>-2.3275359899642221E-3</v>
      </c>
      <c r="CH703" s="2">
        <v>-1.3544911273222215E-3</v>
      </c>
      <c r="CJ703" s="9">
        <f t="shared" si="412"/>
        <v>45623</v>
      </c>
      <c r="CK703" s="2">
        <f t="array" ref="CK703">PRODUCT(CD$2:CD703+1)-1</f>
        <v>0.52574694956573453</v>
      </c>
      <c r="CL703" s="2">
        <f t="array" ref="CL703">PRODUCT(CE$2:CE703+1)-1</f>
        <v>0.40828760546291853</v>
      </c>
      <c r="CM703" s="2"/>
      <c r="CN703" s="2">
        <f t="array" ref="CN703">PRODUCT(CG$2:CG703+1)-1</f>
        <v>0.29064346844605571</v>
      </c>
      <c r="CO703" s="2">
        <f t="array" ref="CO703">PRODUCT(CH$2:CH703+1)-1</f>
        <v>0.2015922924221023</v>
      </c>
      <c r="CQ703" s="9">
        <f t="shared" si="413"/>
        <v>45623</v>
      </c>
      <c r="CR703" s="72">
        <f t="shared" si="414"/>
        <v>0.32415465714363223</v>
      </c>
      <c r="CS703" s="72">
        <f t="shared" si="415"/>
        <v>0.20669531304081623</v>
      </c>
      <c r="CT703" s="72"/>
      <c r="CU703" s="72">
        <f t="shared" si="416"/>
        <v>8.9051176023953404E-2</v>
      </c>
      <c r="CV703" s="72"/>
      <c r="CW703" s="3">
        <f t="shared" si="417"/>
        <v>45623</v>
      </c>
      <c r="CX703" s="75">
        <f t="shared" si="422"/>
        <v>128.5989162400241</v>
      </c>
      <c r="CY703" s="75">
        <f t="shared" si="423"/>
        <v>119.63056251494828</v>
      </c>
      <c r="CZ703" s="75">
        <f t="shared" si="424"/>
        <v>107.49670781156378</v>
      </c>
      <c r="DA703" s="72">
        <f>(CZ703/MAX($CZ$2:CZ703))-1</f>
        <v>-7.7164207351078096E-3</v>
      </c>
      <c r="DC703" s="3">
        <f t="shared" si="418"/>
        <v>45623</v>
      </c>
      <c r="DD703" s="2">
        <f t="shared" si="419"/>
        <v>-1.1544944758181686E-3</v>
      </c>
      <c r="DE703" s="2">
        <f t="shared" si="420"/>
        <v>-1.5170403983003583E-3</v>
      </c>
      <c r="DF703" s="2" t="e">
        <f>NA()</f>
        <v>#N/A</v>
      </c>
      <c r="DG703" s="2">
        <f t="shared" si="421"/>
        <v>-9.7304486264200053E-4</v>
      </c>
      <c r="DH703" s="69"/>
      <c r="DI703" s="3">
        <f t="shared" si="428"/>
        <v>45623</v>
      </c>
      <c r="DJ703" s="2">
        <f t="shared" si="429"/>
        <v>3.7950632410476741E-2</v>
      </c>
      <c r="DK703" s="2">
        <f t="shared" si="430"/>
        <v>4.0094693923141855E-2</v>
      </c>
      <c r="DL703" s="2" t="e">
        <f>NA()</f>
        <v>#N/A</v>
      </c>
      <c r="DM703" s="2">
        <f t="shared" si="431"/>
        <v>1.4522713933563851E-2</v>
      </c>
      <c r="DO703" s="2">
        <f t="shared" si="425"/>
        <v>1.7084330713811106E-2</v>
      </c>
      <c r="DP703" s="72">
        <f t="shared" si="426"/>
        <v>-9.7304486264200053E-4</v>
      </c>
      <c r="DQ703" s="72">
        <v>1.0999999999999999E-2</v>
      </c>
      <c r="DR703" s="72">
        <f t="shared" si="427"/>
        <v>-6.2650938268299958E-4</v>
      </c>
      <c r="DS703" s="2" cm="1">
        <f t="array" ref="DS703">PRODUCT($DR$68:DR703+1)-1</f>
        <v>4.6262176321936854E-2</v>
      </c>
      <c r="DT703" s="2" cm="1">
        <f t="array" ref="DT703">PRODUCT($DP$68:DP703+1)-1</f>
        <v>6.4538190518639293E-2</v>
      </c>
      <c r="DU703" s="72">
        <f>DS703-MAX($DS$68:DS703)</f>
        <v>-4.9027608523013466E-3</v>
      </c>
    </row>
    <row r="704" spans="81:125" x14ac:dyDescent="0.3">
      <c r="CC704" s="3">
        <v>45624</v>
      </c>
      <c r="CD704" s="2">
        <v>-1.77012601962101E-3</v>
      </c>
      <c r="CE704" s="2">
        <v>3.2460956151036897E-4</v>
      </c>
      <c r="CF704" s="2" t="e">
        <f>NA()</f>
        <v>#N/A</v>
      </c>
      <c r="CG704" s="2">
        <v>2.2968441179553398E-5</v>
      </c>
      <c r="CH704" s="2">
        <v>-8.6357979223183889E-5</v>
      </c>
      <c r="CJ704" s="9">
        <f t="shared" si="412"/>
        <v>45624</v>
      </c>
      <c r="CK704" s="2">
        <f t="array" ref="CK704">PRODUCT(CD$2:CD704+1)-1</f>
        <v>0.52304618519095092</v>
      </c>
      <c r="CL704" s="2">
        <f t="array" ref="CL704">PRODUCT(CE$2:CE704+1)-1</f>
        <v>0.40874474908500824</v>
      </c>
      <c r="CM704" s="2"/>
      <c r="CN704" s="2">
        <f t="array" ref="CN704">PRODUCT(CG$2:CG704+1)-1</f>
        <v>0.29067311251464467</v>
      </c>
      <c r="CO704" s="2">
        <f t="array" ref="CO704">PRODUCT(CH$2:CH704+1)-1</f>
        <v>0.2014885253398786</v>
      </c>
      <c r="CQ704" s="9">
        <f t="shared" si="413"/>
        <v>45624</v>
      </c>
      <c r="CR704" s="72">
        <f t="shared" si="414"/>
        <v>0.32155765985107232</v>
      </c>
      <c r="CS704" s="72">
        <f t="shared" si="415"/>
        <v>0.20725622374512964</v>
      </c>
      <c r="CT704" s="72"/>
      <c r="CU704" s="72">
        <f t="shared" si="416"/>
        <v>8.9184587174766072E-2</v>
      </c>
      <c r="CV704" s="72"/>
      <c r="CW704" s="3">
        <f t="shared" si="417"/>
        <v>45624</v>
      </c>
      <c r="CX704" s="75">
        <f t="shared" si="422"/>
        <v>128.60186995666751</v>
      </c>
      <c r="CY704" s="75">
        <f t="shared" si="423"/>
        <v>119.62023146131615</v>
      </c>
      <c r="CZ704" s="75">
        <f t="shared" si="424"/>
        <v>107.50846105682041</v>
      </c>
      <c r="DA704" s="72">
        <f>(CZ704/MAX($CZ$2:CZ704))-1</f>
        <v>-7.6079285541968966E-3</v>
      </c>
      <c r="DC704" s="3">
        <f t="shared" si="418"/>
        <v>45624</v>
      </c>
      <c r="DD704" s="2">
        <f t="shared" si="419"/>
        <v>-1.6837680403978261E-3</v>
      </c>
      <c r="DE704" s="2">
        <f t="shared" si="420"/>
        <v>4.1096754073355286E-4</v>
      </c>
      <c r="DF704" s="2" t="e">
        <f>NA()</f>
        <v>#N/A</v>
      </c>
      <c r="DG704" s="2">
        <f t="shared" si="421"/>
        <v>1.0932642040273728E-4</v>
      </c>
      <c r="DH704" s="69"/>
      <c r="DI704" s="3">
        <f t="shared" si="428"/>
        <v>45624</v>
      </c>
      <c r="DJ704" s="2">
        <f t="shared" si="429"/>
        <v>3.8228467686791709E-2</v>
      </c>
      <c r="DK704" s="2">
        <f t="shared" si="430"/>
        <v>3.9933454268984689E-2</v>
      </c>
      <c r="DL704" s="2" t="e">
        <f>NA()</f>
        <v>#N/A</v>
      </c>
      <c r="DM704" s="2">
        <f t="shared" si="431"/>
        <v>1.4470841912458633E-2</v>
      </c>
      <c r="DO704" s="2">
        <f t="shared" si="425"/>
        <v>1.7024065130087581E-2</v>
      </c>
      <c r="DP704" s="72">
        <f t="shared" si="426"/>
        <v>1.0932642040273728E-4</v>
      </c>
      <c r="DQ704" s="72">
        <v>1.0999999999999999E-2</v>
      </c>
      <c r="DR704" s="72">
        <f t="shared" si="427"/>
        <v>7.0640626386273892E-5</v>
      </c>
      <c r="DS704" s="2" cm="1">
        <f t="array" ref="DS704">PRODUCT($DR$68:DR704+1)-1</f>
        <v>4.633608493743635E-2</v>
      </c>
      <c r="DT704" s="2" cm="1">
        <f t="array" ref="DT704">PRODUCT($DP$68:DP704+1)-1</f>
        <v>6.4654572668390919E-2</v>
      </c>
      <c r="DU704" s="72">
        <f>DS704-MAX($DS$68:DS704)</f>
        <v>-4.8288522368018505E-3</v>
      </c>
    </row>
    <row r="705" spans="81:125" x14ac:dyDescent="0.3">
      <c r="CC705" s="3">
        <v>45625</v>
      </c>
      <c r="CD705" s="2">
        <v>2.8312838957495999E-3</v>
      </c>
      <c r="CE705" s="2">
        <v>3.1182749595570804E-3</v>
      </c>
      <c r="CF705" s="2" t="e">
        <f>NA()</f>
        <v>#N/A</v>
      </c>
      <c r="CG705" s="2">
        <v>1.9296093947980535E-3</v>
      </c>
      <c r="CH705" s="2">
        <v>1.6765055527896422E-3</v>
      </c>
      <c r="CJ705" s="9">
        <f t="shared" si="412"/>
        <v>45625</v>
      </c>
      <c r="CK705" s="2">
        <f t="array" ref="CK705">PRODUCT(CD$2:CD705+1)-1</f>
        <v>0.52735836132756497</v>
      </c>
      <c r="CL705" s="2">
        <f t="array" ref="CL705">PRODUCT(CE$2:CE705+1)-1</f>
        <v>0.41313760256048759</v>
      </c>
      <c r="CM705" s="2"/>
      <c r="CN705" s="2">
        <f t="array" ref="CN705">PRODUCT(CG$2:CG705+1)-1</f>
        <v>0.29316360747816606</v>
      </c>
      <c r="CO705" s="2">
        <f t="array" ref="CO705">PRODUCT(CH$2:CH705+1)-1</f>
        <v>0.20350282752422388</v>
      </c>
      <c r="CQ705" s="9">
        <f t="shared" si="413"/>
        <v>45625</v>
      </c>
      <c r="CR705" s="72">
        <f t="shared" si="414"/>
        <v>0.32385553380334109</v>
      </c>
      <c r="CS705" s="72">
        <f t="shared" si="415"/>
        <v>0.20963477503626371</v>
      </c>
      <c r="CT705" s="72"/>
      <c r="CU705" s="72">
        <f t="shared" si="416"/>
        <v>8.9660779953942171E-2</v>
      </c>
      <c r="CV705" s="72"/>
      <c r="CW705" s="3">
        <f t="shared" si="417"/>
        <v>45625</v>
      </c>
      <c r="CX705" s="75">
        <f t="shared" si="422"/>
        <v>128.85002133312449</v>
      </c>
      <c r="CY705" s="75">
        <f t="shared" si="423"/>
        <v>119.82077544358702</v>
      </c>
      <c r="CZ705" s="75">
        <f t="shared" si="424"/>
        <v>107.53562631865002</v>
      </c>
      <c r="DA705" s="72">
        <f>(CZ705/MAX($CZ$2:CZ705))-1</f>
        <v>-7.3571707050615887E-3</v>
      </c>
      <c r="DC705" s="3">
        <f t="shared" si="418"/>
        <v>45625</v>
      </c>
      <c r="DD705" s="2">
        <f t="shared" si="419"/>
        <v>1.1547783429599577E-3</v>
      </c>
      <c r="DE705" s="2">
        <f t="shared" si="420"/>
        <v>1.4417694067674382E-3</v>
      </c>
      <c r="DF705" s="2" t="e">
        <f>NA()</f>
        <v>#N/A</v>
      </c>
      <c r="DG705" s="2">
        <f t="shared" si="421"/>
        <v>2.5310384200841131E-4</v>
      </c>
      <c r="DH705" s="69"/>
      <c r="DI705" s="3">
        <f t="shared" si="428"/>
        <v>45625</v>
      </c>
      <c r="DJ705" s="2">
        <f t="shared" si="429"/>
        <v>3.8000273380264078E-2</v>
      </c>
      <c r="DK705" s="2">
        <f t="shared" si="430"/>
        <v>4.0084326799350131E-2</v>
      </c>
      <c r="DL705" s="2" t="e">
        <f>NA()</f>
        <v>#N/A</v>
      </c>
      <c r="DM705" s="2">
        <f t="shared" si="431"/>
        <v>1.4295048689243393E-2</v>
      </c>
      <c r="DO705" s="2">
        <f t="shared" si="425"/>
        <v>1.7024291922389391E-2</v>
      </c>
      <c r="DP705" s="72">
        <f t="shared" si="426"/>
        <v>2.5310384200841131E-4</v>
      </c>
      <c r="DQ705" s="72">
        <v>1.0999999999999999E-2</v>
      </c>
      <c r="DR705" s="72">
        <f t="shared" si="427"/>
        <v>1.6353938682354109E-4</v>
      </c>
      <c r="DS705" s="2" cm="1">
        <f t="array" ref="DS705">PRODUCT($DR$68:DR705+1)-1</f>
        <v>4.6507202099178357E-2</v>
      </c>
      <c r="DT705" s="2" cm="1">
        <f t="array" ref="DT705">PRODUCT($DP$68:DP705+1)-1</f>
        <v>6.4924040831145113E-2</v>
      </c>
      <c r="DU705" s="72">
        <f>DS705-MAX($DS$68:DS705)</f>
        <v>-4.6577350750598434E-3</v>
      </c>
    </row>
    <row r="706" spans="81:125" x14ac:dyDescent="0.3">
      <c r="CC706" s="3">
        <v>45626</v>
      </c>
      <c r="CD706" s="2">
        <v>-2.8206660452689803E-4</v>
      </c>
      <c r="CE706" s="2">
        <v>3.8086753644250903E-6</v>
      </c>
      <c r="CF706" s="2" t="e">
        <f>NA()</f>
        <v>#N/A</v>
      </c>
      <c r="CG706" s="2">
        <v>3.2452724680871731E-4</v>
      </c>
      <c r="CH706" s="2">
        <v>0</v>
      </c>
      <c r="CJ706" s="9">
        <f t="shared" ref="CJ706:CJ769" si="432">CC706</f>
        <v>45626</v>
      </c>
      <c r="CK706" s="2">
        <f t="array" ref="CK706">PRODUCT(CD$2:CD706+1)-1</f>
        <v>0.52692754454068957</v>
      </c>
      <c r="CL706" s="2">
        <f t="array" ref="CL706">PRODUCT(CE$2:CE706+1)-1</f>
        <v>0.41314298474286093</v>
      </c>
      <c r="CM706" s="2"/>
      <c r="CN706" s="2">
        <f t="array" ref="CN706">PRODUCT(CG$2:CG706+1)-1</f>
        <v>0.29358327430337416</v>
      </c>
      <c r="CO706" s="2">
        <f t="array" ref="CO706">PRODUCT(CH$2:CH706+1)-1</f>
        <v>0.20350282752422388</v>
      </c>
      <c r="CQ706" s="9">
        <f t="shared" ref="CQ706:CQ769" si="433">CJ706</f>
        <v>45626</v>
      </c>
      <c r="CR706" s="72">
        <f t="shared" ref="CR706:CR769" si="434">CK706-$CO706</f>
        <v>0.32342471701646569</v>
      </c>
      <c r="CS706" s="72">
        <f t="shared" ref="CS706:CS769" si="435">CL706-$CO706</f>
        <v>0.20964015721863705</v>
      </c>
      <c r="CT706" s="72"/>
      <c r="CU706" s="72">
        <f t="shared" ref="CU706:CU769" si="436">CN706-$CO706</f>
        <v>9.0080446779150281E-2</v>
      </c>
      <c r="CV706" s="72"/>
      <c r="CW706" s="3">
        <f t="shared" ref="CW706:CW769" si="437">CQ706</f>
        <v>45626</v>
      </c>
      <c r="CX706" s="75">
        <f t="shared" si="422"/>
        <v>128.89183667579897</v>
      </c>
      <c r="CY706" s="75">
        <f t="shared" si="423"/>
        <v>119.82077544358702</v>
      </c>
      <c r="CZ706" s="75">
        <f t="shared" si="424"/>
        <v>107.57052455939305</v>
      </c>
      <c r="DA706" s="72">
        <f>(CZ706/MAX($CZ$2:CZ706))-1</f>
        <v>-7.0350310606062116E-3</v>
      </c>
      <c r="DC706" s="3">
        <f t="shared" ref="DC706:DC769" si="438">CC706</f>
        <v>45626</v>
      </c>
      <c r="DD706" s="2">
        <f t="shared" ref="DD706:DD769" si="439">CD706-$CH706</f>
        <v>-2.8206660452689803E-4</v>
      </c>
      <c r="DE706" s="2">
        <f t="shared" ref="DE706:DE769" si="440">CE706-$CH706</f>
        <v>3.8086753644250903E-6</v>
      </c>
      <c r="DF706" s="2" t="e">
        <f>NA()</f>
        <v>#N/A</v>
      </c>
      <c r="DG706" s="2">
        <f t="shared" ref="DG706:DG769" si="441">CG706-$CH706</f>
        <v>3.2452724680871731E-4</v>
      </c>
      <c r="DH706" s="69"/>
      <c r="DI706" s="3">
        <f t="shared" si="428"/>
        <v>45626</v>
      </c>
      <c r="DJ706" s="2">
        <f t="shared" si="429"/>
        <v>3.780599352658371E-2</v>
      </c>
      <c r="DK706" s="2">
        <f t="shared" si="430"/>
        <v>3.8489934729667281E-2</v>
      </c>
      <c r="DL706" s="2" t="e">
        <f>NA()</f>
        <v>#N/A</v>
      </c>
      <c r="DM706" s="2">
        <f t="shared" si="431"/>
        <v>1.4139412576517799E-2</v>
      </c>
      <c r="DO706" s="2">
        <f t="shared" si="425"/>
        <v>1.7026294144554664E-2</v>
      </c>
      <c r="DP706" s="72">
        <f t="shared" si="426"/>
        <v>3.2452724680871731E-4</v>
      </c>
      <c r="DQ706" s="72">
        <v>1.0999999999999999E-2</v>
      </c>
      <c r="DR706" s="72">
        <f t="shared" si="427"/>
        <v>2.0966392830923695E-4</v>
      </c>
      <c r="DS706" s="2" cm="1">
        <f t="array" ref="DS706">PRODUCT($DR$68:DR706+1)-1</f>
        <v>4.6726616910174545E-2</v>
      </c>
      <c r="DT706" s="2" cm="1">
        <f t="array" ref="DT706">PRODUCT($DP$68:DP706+1)-1</f>
        <v>6.5269637698176286E-2</v>
      </c>
      <c r="DU706" s="72">
        <f>DS706-MAX($DS$68:DS706)</f>
        <v>-4.4383202640636554E-3</v>
      </c>
    </row>
    <row r="707" spans="81:125" x14ac:dyDescent="0.3">
      <c r="CC707" s="3">
        <v>45628</v>
      </c>
      <c r="CD707" s="2">
        <v>5.3621979141340601E-3</v>
      </c>
      <c r="CE707" s="2">
        <v>2.6418853606737804E-3</v>
      </c>
      <c r="CF707" s="2" t="e">
        <f>NA()</f>
        <v>#N/A</v>
      </c>
      <c r="CG707" s="2">
        <v>3.1386895182668427E-3</v>
      </c>
      <c r="CH707" s="2">
        <v>1.5874786983689493E-3</v>
      </c>
      <c r="CJ707" s="9">
        <f t="shared" si="432"/>
        <v>45628</v>
      </c>
      <c r="CK707" s="2">
        <f t="array" ref="CK707">PRODUCT(CD$2:CD707+1)-1</f>
        <v>0.53511523223505941</v>
      </c>
      <c r="CL707" s="2">
        <f t="array" ref="CL707">PRODUCT(CE$2:CE707+1)-1</f>
        <v>0.41687634650679195</v>
      </c>
      <c r="CM707" s="2"/>
      <c r="CN707" s="2">
        <f t="array" ref="CN707">PRODUCT(CG$2:CG707+1)-1</f>
        <v>0.29764343056743536</v>
      </c>
      <c r="CO707" s="2">
        <f t="array" ref="CO707">PRODUCT(CH$2:CH707+1)-1</f>
        <v>0.20541336262634546</v>
      </c>
      <c r="CQ707" s="9">
        <f t="shared" si="433"/>
        <v>45628</v>
      </c>
      <c r="CR707" s="72">
        <f t="shared" si="434"/>
        <v>0.32970186960871395</v>
      </c>
      <c r="CS707" s="72">
        <f t="shared" si="435"/>
        <v>0.21146298388044649</v>
      </c>
      <c r="CT707" s="72"/>
      <c r="CU707" s="72">
        <f t="shared" si="436"/>
        <v>9.2230067941089899E-2</v>
      </c>
      <c r="CV707" s="72"/>
      <c r="CW707" s="3">
        <f t="shared" si="437"/>
        <v>45628</v>
      </c>
      <c r="CX707" s="75">
        <f t="shared" ref="CX707:CX770" si="442">(CG707+1)*CX706</f>
        <v>129.29638813256346</v>
      </c>
      <c r="CY707" s="75">
        <f t="shared" ref="CY707:CY770" si="443">(CH707+1)*CY706</f>
        <v>120.01098837222577</v>
      </c>
      <c r="CZ707" s="75">
        <f t="shared" ref="CZ707:CZ738" si="444">(CX707/$CX$2)/(CY707/$CY$2)*100</f>
        <v>107.73712464690159</v>
      </c>
      <c r="DA707" s="72">
        <f>(CZ707/MAX($CZ$2:CZ707))-1</f>
        <v>-5.4971743717426858E-3</v>
      </c>
      <c r="DC707" s="3">
        <f t="shared" si="438"/>
        <v>45628</v>
      </c>
      <c r="DD707" s="2">
        <f t="shared" si="439"/>
        <v>3.7747192157651108E-3</v>
      </c>
      <c r="DE707" s="2">
        <f t="shared" si="440"/>
        <v>1.0544066623048311E-3</v>
      </c>
      <c r="DF707" s="2" t="e">
        <f>NA()</f>
        <v>#N/A</v>
      </c>
      <c r="DG707" s="2">
        <f t="shared" si="441"/>
        <v>1.5512108198978934E-3</v>
      </c>
      <c r="DH707" s="69"/>
      <c r="DI707" s="3">
        <f t="shared" si="428"/>
        <v>45628</v>
      </c>
      <c r="DJ707" s="2">
        <f t="shared" si="429"/>
        <v>3.8806204696676928E-2</v>
      </c>
      <c r="DK707" s="2">
        <f t="shared" si="430"/>
        <v>3.8588628186303445E-2</v>
      </c>
      <c r="DL707" s="2" t="e">
        <f>NA()</f>
        <v>#N/A</v>
      </c>
      <c r="DM707" s="2">
        <f t="shared" si="431"/>
        <v>1.3030326522087354E-2</v>
      </c>
      <c r="DO707" s="2">
        <f t="shared" si="425"/>
        <v>1.7222588351272116E-2</v>
      </c>
      <c r="DP707" s="72">
        <f t="shared" si="426"/>
        <v>1.5512108198978934E-3</v>
      </c>
      <c r="DQ707" s="72">
        <v>1.0999999999999999E-2</v>
      </c>
      <c r="DR707" s="72">
        <f t="shared" si="427"/>
        <v>9.9075229987811183E-4</v>
      </c>
      <c r="DS707" s="2" cm="1">
        <f t="array" ref="DS707">PRODUCT($DR$68:DR707+1)-1</f>
        <v>4.7763663713221938E-2</v>
      </c>
      <c r="DT707" s="2" cm="1">
        <f t="array" ref="DT707">PRODUCT($DP$68:DP707+1)-1</f>
        <v>6.6922095486282362E-2</v>
      </c>
      <c r="DU707" s="72">
        <f>DS707-MAX($DS$68:DS707)</f>
        <v>-3.4012734610162632E-3</v>
      </c>
    </row>
    <row r="708" spans="81:125" x14ac:dyDescent="0.3">
      <c r="CC708" s="3">
        <v>45629</v>
      </c>
      <c r="CD708" s="2">
        <v>4.8095551954416803E-3</v>
      </c>
      <c r="CE708" s="2">
        <v>5.3547279083940901E-3</v>
      </c>
      <c r="CF708" s="2" t="e">
        <f>NA()</f>
        <v>#N/A</v>
      </c>
      <c r="CG708" s="2">
        <v>1.832140648142023E-3</v>
      </c>
      <c r="CH708" s="2">
        <v>1.6305366085851425E-3</v>
      </c>
      <c r="CJ708" s="9">
        <f t="shared" si="432"/>
        <v>45629</v>
      </c>
      <c r="CK708" s="2">
        <f t="array" ref="CK708">PRODUCT(CD$2:CD708+1)-1</f>
        <v>0.54249845367585725</v>
      </c>
      <c r="CL708" s="2">
        <f t="array" ref="CL708">PRODUCT(CE$2:CE708+1)-1</f>
        <v>0.42446333382217527</v>
      </c>
      <c r="CM708" s="2"/>
      <c r="CN708" s="2">
        <f t="array" ref="CN708">PRODUCT(CG$2:CG708+1)-1</f>
        <v>0.30002089584337255</v>
      </c>
      <c r="CO708" s="2">
        <f t="array" ref="CO708">PRODUCT(CH$2:CH708+1)-1</f>
        <v>0.20737883324258544</v>
      </c>
      <c r="CQ708" s="9">
        <f t="shared" si="433"/>
        <v>45629</v>
      </c>
      <c r="CR708" s="72">
        <f t="shared" si="434"/>
        <v>0.33511962043327181</v>
      </c>
      <c r="CS708" s="72">
        <f t="shared" si="435"/>
        <v>0.21708450057958983</v>
      </c>
      <c r="CT708" s="72"/>
      <c r="CU708" s="72">
        <f t="shared" si="436"/>
        <v>9.2642062600787112E-2</v>
      </c>
      <c r="CV708" s="72"/>
      <c r="CW708" s="3">
        <f t="shared" si="437"/>
        <v>45629</v>
      </c>
      <c r="CX708" s="75">
        <f t="shared" si="442"/>
        <v>129.53327730091908</v>
      </c>
      <c r="CY708" s="75">
        <f t="shared" si="443"/>
        <v>120.20667068219917</v>
      </c>
      <c r="CZ708" s="75">
        <f t="shared" si="444"/>
        <v>107.75880952844746</v>
      </c>
      <c r="DA708" s="72">
        <f>(CZ708/MAX($CZ$2:CZ708))-1</f>
        <v>-5.2970049682853348E-3</v>
      </c>
      <c r="DC708" s="3">
        <f t="shared" si="438"/>
        <v>45629</v>
      </c>
      <c r="DD708" s="2">
        <f t="shared" si="439"/>
        <v>3.1790185868565378E-3</v>
      </c>
      <c r="DE708" s="2">
        <f t="shared" si="440"/>
        <v>3.7241912998089476E-3</v>
      </c>
      <c r="DF708" s="2" t="e">
        <f>NA()</f>
        <v>#N/A</v>
      </c>
      <c r="DG708" s="2">
        <f t="shared" si="441"/>
        <v>2.0160403955688053E-4</v>
      </c>
      <c r="DH708" s="69"/>
      <c r="DI708" s="3">
        <f t="shared" si="428"/>
        <v>45629</v>
      </c>
      <c r="DJ708" s="2">
        <f t="shared" si="429"/>
        <v>3.9872191515241823E-2</v>
      </c>
      <c r="DK708" s="2">
        <f t="shared" si="430"/>
        <v>3.9226282540047494E-2</v>
      </c>
      <c r="DL708" s="2" t="e">
        <f>NA()</f>
        <v>#N/A</v>
      </c>
      <c r="DM708" s="2">
        <f t="shared" si="431"/>
        <v>1.1617304438737862E-2</v>
      </c>
      <c r="DO708" s="2">
        <f t="shared" ref="DO708:DO771" si="445">_xlfn.STDEV.P(DG642:DG708)*SQRT(252)</f>
        <v>1.7222022679626615E-2</v>
      </c>
      <c r="DP708" s="72">
        <f t="shared" ref="DP708:DP771" si="446">DG708</f>
        <v>2.0160403955688053E-4</v>
      </c>
      <c r="DQ708" s="72">
        <v>1.0999999999999999E-2</v>
      </c>
      <c r="DR708" s="72">
        <f t="shared" si="427"/>
        <v>1.2876794302153164E-4</v>
      </c>
      <c r="DS708" s="2" cm="1">
        <f t="array" ref="DS708">PRODUCT($DR$68:DR708+1)-1</f>
        <v>4.7898582084970887E-2</v>
      </c>
      <c r="DT708" s="2" cm="1">
        <f t="array" ref="DT708">PRODUCT($DP$68:DP708+1)-1</f>
        <v>6.7137191290624898E-2</v>
      </c>
      <c r="DU708" s="72">
        <f>DS708-MAX($DS$68:DS708)</f>
        <v>-3.2663550892673143E-3</v>
      </c>
    </row>
    <row r="709" spans="81:125" x14ac:dyDescent="0.3">
      <c r="CC709" s="3">
        <v>45630</v>
      </c>
      <c r="CD709" s="2">
        <v>9.9976191245754208E-4</v>
      </c>
      <c r="CE709" s="2">
        <v>3.7347611761506801E-3</v>
      </c>
      <c r="CF709" s="2" t="e">
        <f>NA()</f>
        <v>#N/A</v>
      </c>
      <c r="CG709" s="2">
        <v>1.8173941082791822E-3</v>
      </c>
      <c r="CH709" s="2">
        <v>1.7896594086035389E-3</v>
      </c>
      <c r="CJ709" s="9">
        <f t="shared" si="432"/>
        <v>45630</v>
      </c>
      <c r="CK709" s="2">
        <f t="array" ref="CK709">PRODUCT(CD$2:CD709+1)-1</f>
        <v>0.54404058487986706</v>
      </c>
      <c r="CL709" s="2">
        <f t="array" ref="CL709">PRODUCT(CE$2:CE709+1)-1</f>
        <v>0.42978336417818452</v>
      </c>
      <c r="CM709" s="2"/>
      <c r="CN709" s="2">
        <f t="array" ref="CN709">PRODUCT(CG$2:CG709+1)-1</f>
        <v>0.30238354616011809</v>
      </c>
      <c r="CO709" s="2">
        <f t="array" ref="CO709">PRODUCT(CH$2:CH709+1)-1</f>
        <v>0.20953963013124688</v>
      </c>
      <c r="CQ709" s="9">
        <f t="shared" si="433"/>
        <v>45630</v>
      </c>
      <c r="CR709" s="72">
        <f t="shared" si="434"/>
        <v>0.33450095474862018</v>
      </c>
      <c r="CS709" s="72">
        <f t="shared" si="435"/>
        <v>0.22024373404693764</v>
      </c>
      <c r="CT709" s="72"/>
      <c r="CU709" s="72">
        <f t="shared" si="436"/>
        <v>9.284391602887121E-2</v>
      </c>
      <c r="CV709" s="72"/>
      <c r="CW709" s="3">
        <f t="shared" si="437"/>
        <v>45630</v>
      </c>
      <c r="CX709" s="75">
        <f t="shared" si="442"/>
        <v>129.76869031591184</v>
      </c>
      <c r="CY709" s="75">
        <f t="shared" si="443"/>
        <v>120.42179968136247</v>
      </c>
      <c r="CZ709" s="75">
        <f t="shared" si="444"/>
        <v>107.76179284754204</v>
      </c>
      <c r="DA709" s="72">
        <f>(CZ709/MAX($CZ$2:CZ709))-1</f>
        <v>-5.269466463995065E-3</v>
      </c>
      <c r="DC709" s="3">
        <f t="shared" si="438"/>
        <v>45630</v>
      </c>
      <c r="DD709" s="2">
        <f t="shared" si="439"/>
        <v>-7.8989749614599681E-4</v>
      </c>
      <c r="DE709" s="2">
        <f t="shared" si="440"/>
        <v>1.9451017675471412E-3</v>
      </c>
      <c r="DF709" s="2" t="e">
        <f>NA()</f>
        <v>#N/A</v>
      </c>
      <c r="DG709" s="2">
        <f t="shared" si="441"/>
        <v>2.773469967564334E-5</v>
      </c>
      <c r="DH709" s="69"/>
      <c r="DI709" s="3">
        <f t="shared" si="428"/>
        <v>45630</v>
      </c>
      <c r="DJ709" s="2">
        <f t="shared" si="429"/>
        <v>3.8895770923776059E-2</v>
      </c>
      <c r="DK709" s="2">
        <f t="shared" si="430"/>
        <v>3.9004432145107105E-2</v>
      </c>
      <c r="DL709" s="2" t="e">
        <f>NA()</f>
        <v>#N/A</v>
      </c>
      <c r="DM709" s="2">
        <f t="shared" si="431"/>
        <v>1.1168785966724206E-2</v>
      </c>
      <c r="DO709" s="2">
        <f t="shared" si="445"/>
        <v>1.7179731279573989E-2</v>
      </c>
      <c r="DP709" s="72">
        <f t="shared" si="446"/>
        <v>2.773469967564334E-5</v>
      </c>
      <c r="DQ709" s="72">
        <v>1.0999999999999999E-2</v>
      </c>
      <c r="DR709" s="72">
        <f t="shared" ref="DR709:DR738" si="447">DQ709/DO709*DP709</f>
        <v>1.7758234483842399E-5</v>
      </c>
      <c r="DS709" s="2" cm="1">
        <f t="array" ref="DS709">PRODUCT($DR$68:DR709+1)-1</f>
        <v>4.7917190913706831E-2</v>
      </c>
      <c r="DT709" s="2" cm="1">
        <f t="array" ref="DT709">PRODUCT($DP$68:DP709+1)-1</f>
        <v>6.7166788020137869E-2</v>
      </c>
      <c r="DU709" s="72">
        <f>DS709-MAX($DS$68:DS709)</f>
        <v>-3.2477462605313701E-3</v>
      </c>
    </row>
    <row r="710" spans="81:125" x14ac:dyDescent="0.3">
      <c r="CC710" s="3">
        <v>45631</v>
      </c>
      <c r="CD710" s="2">
        <v>1.3608099517223901E-3</v>
      </c>
      <c r="CE710" s="2">
        <v>-6.1152733116853796E-4</v>
      </c>
      <c r="CF710" s="2" t="e">
        <f>NA()</f>
        <v>#N/A</v>
      </c>
      <c r="CG710" s="2">
        <v>-9.4894644794187217E-4</v>
      </c>
      <c r="CH710" s="2">
        <v>-2.5282982685446154E-3</v>
      </c>
      <c r="CJ710" s="9">
        <f t="shared" si="432"/>
        <v>45631</v>
      </c>
      <c r="CK710" s="2">
        <f t="array" ref="CK710">PRODUCT(CD$2:CD710+1)-1</f>
        <v>0.54614173067363492</v>
      </c>
      <c r="CL710" s="2">
        <f t="array" ref="CL710">PRODUCT(CE$2:CE710+1)-1</f>
        <v>0.42890901257333947</v>
      </c>
      <c r="CM710" s="2"/>
      <c r="CN710" s="2">
        <f t="array" ref="CN710">PRODUCT(CG$2:CG710+1)-1</f>
        <v>0.30114765392013143</v>
      </c>
      <c r="CO710" s="2">
        <f t="array" ref="CO710">PRODUCT(CH$2:CH710+1)-1</f>
        <v>0.20648155317864991</v>
      </c>
      <c r="CQ710" s="9">
        <f t="shared" si="433"/>
        <v>45631</v>
      </c>
      <c r="CR710" s="72">
        <f t="shared" si="434"/>
        <v>0.339660177494985</v>
      </c>
      <c r="CS710" s="72">
        <f t="shared" si="435"/>
        <v>0.22242745939468955</v>
      </c>
      <c r="CT710" s="72"/>
      <c r="CU710" s="72">
        <f t="shared" si="436"/>
        <v>9.4666100741481518E-2</v>
      </c>
      <c r="CV710" s="72"/>
      <c r="CW710" s="3">
        <f t="shared" si="437"/>
        <v>45631</v>
      </c>
      <c r="CX710" s="75">
        <f t="shared" si="442"/>
        <v>129.64554677818248</v>
      </c>
      <c r="CY710" s="75">
        <f t="shared" si="443"/>
        <v>120.11733745373306</v>
      </c>
      <c r="CZ710" s="75">
        <f t="shared" si="444"/>
        <v>107.93241802260187</v>
      </c>
      <c r="DA710" s="72">
        <f>(CZ710/MAX($CZ$2:CZ710))-1</f>
        <v>-3.6944548858000026E-3</v>
      </c>
      <c r="DC710" s="3">
        <f t="shared" si="438"/>
        <v>45631</v>
      </c>
      <c r="DD710" s="2">
        <f t="shared" si="439"/>
        <v>3.8891082202670057E-3</v>
      </c>
      <c r="DE710" s="2">
        <f t="shared" si="440"/>
        <v>1.9167709373760773E-3</v>
      </c>
      <c r="DF710" s="2" t="e">
        <f>NA()</f>
        <v>#N/A</v>
      </c>
      <c r="DG710" s="2">
        <f t="shared" si="441"/>
        <v>1.5793518206027432E-3</v>
      </c>
      <c r="DH710" s="69"/>
      <c r="DI710" s="3">
        <f t="shared" si="428"/>
        <v>45631</v>
      </c>
      <c r="DJ710" s="2">
        <f t="shared" si="429"/>
        <v>3.8713018604469143E-2</v>
      </c>
      <c r="DK710" s="2">
        <f t="shared" si="430"/>
        <v>3.8442926393225621E-2</v>
      </c>
      <c r="DL710" s="2" t="e">
        <f>NA()</f>
        <v>#N/A</v>
      </c>
      <c r="DM710" s="2">
        <f t="shared" si="431"/>
        <v>1.1930801799518612E-2</v>
      </c>
      <c r="DO710" s="2">
        <f t="shared" si="445"/>
        <v>1.7198142813986995E-2</v>
      </c>
      <c r="DP710" s="72">
        <f t="shared" si="446"/>
        <v>1.5793518206027432E-3</v>
      </c>
      <c r="DQ710" s="72">
        <v>1.0999999999999999E-2</v>
      </c>
      <c r="DR710" s="72">
        <f t="shared" si="447"/>
        <v>1.0101596558729047E-3</v>
      </c>
      <c r="DS710" s="2" cm="1">
        <f t="array" ref="DS710">PRODUCT($DR$68:DR710+1)-1</f>
        <v>4.8975754582663455E-2</v>
      </c>
      <c r="DT710" s="2" cm="1">
        <f t="array" ref="DT710">PRODUCT($DP$68:DP710+1)-1</f>
        <v>6.8852219829684147E-2</v>
      </c>
      <c r="DU710" s="72">
        <f>DS710-MAX($DS$68:DS710)</f>
        <v>-2.1891825915747454E-3</v>
      </c>
    </row>
    <row r="711" spans="81:125" x14ac:dyDescent="0.3">
      <c r="CC711" s="3">
        <v>45632</v>
      </c>
      <c r="CD711" s="2">
        <v>2.7719484205275301E-3</v>
      </c>
      <c r="CE711" s="2">
        <v>-1.0615084805376501E-4</v>
      </c>
      <c r="CF711" s="2" t="e">
        <f>NA()</f>
        <v>#N/A</v>
      </c>
      <c r="CG711" s="2">
        <v>1.7619376421512168E-3</v>
      </c>
      <c r="CH711" s="2">
        <v>1.6695673290969548E-3</v>
      </c>
      <c r="CJ711" s="9">
        <f t="shared" si="432"/>
        <v>45632</v>
      </c>
      <c r="CK711" s="2">
        <f t="array" ref="CK711">PRODUCT(CD$2:CD711+1)-1</f>
        <v>0.5504275558018874</v>
      </c>
      <c r="CL711" s="2">
        <f t="array" ref="CL711">PRODUCT(CE$2:CE711+1)-1</f>
        <v>0.42875733266986304</v>
      </c>
      <c r="CM711" s="2"/>
      <c r="CN711" s="2">
        <f t="array" ref="CN711">PRODUCT(CG$2:CG711+1)-1</f>
        <v>0.30344019494956997</v>
      </c>
      <c r="CO711" s="2">
        <f t="array" ref="CO711">PRODUCT(CH$2:CH711+1)-1</f>
        <v>0.2084958553629952</v>
      </c>
      <c r="CQ711" s="9">
        <f t="shared" si="433"/>
        <v>45632</v>
      </c>
      <c r="CR711" s="72">
        <f t="shared" si="434"/>
        <v>0.34193170043889221</v>
      </c>
      <c r="CS711" s="72">
        <f t="shared" si="435"/>
        <v>0.22026147730686785</v>
      </c>
      <c r="CT711" s="72"/>
      <c r="CU711" s="72">
        <f t="shared" si="436"/>
        <v>9.4944339586574777E-2</v>
      </c>
      <c r="CV711" s="72"/>
      <c r="CW711" s="3">
        <f t="shared" si="437"/>
        <v>45632</v>
      </c>
      <c r="CX711" s="75">
        <f t="shared" si="442"/>
        <v>129.87397414718822</v>
      </c>
      <c r="CY711" s="75">
        <f t="shared" si="443"/>
        <v>120.31788143600393</v>
      </c>
      <c r="CZ711" s="75">
        <f t="shared" si="444"/>
        <v>107.94237115641627</v>
      </c>
      <c r="DA711" s="72">
        <f>(CZ711/MAX($CZ$2:CZ711))-1</f>
        <v>-3.6025792233045362E-3</v>
      </c>
      <c r="DC711" s="3">
        <f t="shared" si="438"/>
        <v>45632</v>
      </c>
      <c r="DD711" s="2">
        <f t="shared" si="439"/>
        <v>1.1023810914305753E-3</v>
      </c>
      <c r="DE711" s="2">
        <f t="shared" si="440"/>
        <v>-1.7757181771507198E-3</v>
      </c>
      <c r="DF711" s="2" t="e">
        <f>NA()</f>
        <v>#N/A</v>
      </c>
      <c r="DG711" s="2">
        <f t="shared" si="441"/>
        <v>9.2370313054262023E-5</v>
      </c>
      <c r="DH711" s="69"/>
      <c r="DI711" s="3">
        <f t="shared" si="428"/>
        <v>45632</v>
      </c>
      <c r="DJ711" s="2">
        <f t="shared" si="429"/>
        <v>3.7992304788232505E-2</v>
      </c>
      <c r="DK711" s="2">
        <f t="shared" si="430"/>
        <v>3.938326746413788E-2</v>
      </c>
      <c r="DL711" s="2" t="e">
        <f>NA()</f>
        <v>#N/A</v>
      </c>
      <c r="DM711" s="2">
        <f t="shared" si="431"/>
        <v>1.1530850152800431E-2</v>
      </c>
      <c r="DO711" s="2">
        <f t="shared" si="445"/>
        <v>1.7175857198763869E-2</v>
      </c>
      <c r="DP711" s="72">
        <f t="shared" si="446"/>
        <v>9.2370313054262023E-5</v>
      </c>
      <c r="DQ711" s="72">
        <v>1.0999999999999999E-2</v>
      </c>
      <c r="DR711" s="72">
        <f t="shared" si="447"/>
        <v>5.9157073317424183E-5</v>
      </c>
      <c r="DS711" s="2" cm="1">
        <f t="array" ref="DS711">PRODUCT($DR$68:DR711+1)-1</f>
        <v>4.9037808918285686E-2</v>
      </c>
      <c r="DT711" s="2" cm="1">
        <f t="array" ref="DT711">PRODUCT($DP$68:DP711+1)-1</f>
        <v>6.8950950043838555E-2</v>
      </c>
      <c r="DU711" s="72">
        <f>DS711-MAX($DS$68:DS711)</f>
        <v>-2.1271282559525151E-3</v>
      </c>
    </row>
    <row r="712" spans="81:125" x14ac:dyDescent="0.3">
      <c r="CC712" s="3">
        <v>45635</v>
      </c>
      <c r="CD712" s="2">
        <v>-1.8559990275124299E-3</v>
      </c>
      <c r="CE712" s="2">
        <v>-7.4851216244467E-3</v>
      </c>
      <c r="CF712" s="2" t="e">
        <f>NA()</f>
        <v>#N/A</v>
      </c>
      <c r="CG712" s="2">
        <v>-2.2157134529550895E-3</v>
      </c>
      <c r="CH712" s="2">
        <v>-2.5405836776337676E-3</v>
      </c>
      <c r="CJ712" s="9">
        <f t="shared" si="432"/>
        <v>45635</v>
      </c>
      <c r="CK712" s="2">
        <f t="array" ref="CK712">PRODUCT(CD$2:CD712+1)-1</f>
        <v>0.54754996376609055</v>
      </c>
      <c r="CL712" s="2">
        <f t="array" ref="CL712">PRODUCT(CE$2:CE712+1)-1</f>
        <v>0.41806291026300912</v>
      </c>
      <c r="CM712" s="2"/>
      <c r="CN712" s="2">
        <f t="array" ref="CN712">PRODUCT(CG$2:CG712+1)-1</f>
        <v>0.30055214497449767</v>
      </c>
      <c r="CO712" s="2">
        <f t="array" ref="CO712">PRODUCT(CH$2:CH712+1)-1</f>
        <v>0.20542557051837185</v>
      </c>
      <c r="CQ712" s="9">
        <f t="shared" si="433"/>
        <v>45635</v>
      </c>
      <c r="CR712" s="72">
        <f t="shared" si="434"/>
        <v>0.34212439324771871</v>
      </c>
      <c r="CS712" s="72">
        <f t="shared" si="435"/>
        <v>0.21263733974463728</v>
      </c>
      <c r="CT712" s="72"/>
      <c r="CU712" s="72">
        <f t="shared" si="436"/>
        <v>9.5126574456125823E-2</v>
      </c>
      <c r="CV712" s="72"/>
      <c r="CW712" s="3">
        <f t="shared" si="437"/>
        <v>45635</v>
      </c>
      <c r="CX712" s="75">
        <f t="shared" si="442"/>
        <v>129.58621063548156</v>
      </c>
      <c r="CY712" s="75">
        <f t="shared" si="443"/>
        <v>120.01220379030015</v>
      </c>
      <c r="CZ712" s="75">
        <f t="shared" si="444"/>
        <v>107.97752773702105</v>
      </c>
      <c r="DA712" s="72">
        <f>(CZ712/MAX($CZ$2:CZ712))-1</f>
        <v>-3.2780548881186089E-3</v>
      </c>
      <c r="DC712" s="3">
        <f t="shared" si="438"/>
        <v>45635</v>
      </c>
      <c r="DD712" s="2">
        <f t="shared" si="439"/>
        <v>6.8458465012133764E-4</v>
      </c>
      <c r="DE712" s="2">
        <f t="shared" si="440"/>
        <v>-4.9445379468129325E-3</v>
      </c>
      <c r="DF712" s="2" t="e">
        <f>NA()</f>
        <v>#N/A</v>
      </c>
      <c r="DG712" s="2">
        <f t="shared" si="441"/>
        <v>3.2487022467867811E-4</v>
      </c>
      <c r="DH712" s="69"/>
      <c r="DI712" s="3">
        <f t="shared" si="428"/>
        <v>45635</v>
      </c>
      <c r="DJ712" s="2">
        <f t="shared" si="429"/>
        <v>3.7978356462585385E-2</v>
      </c>
      <c r="DK712" s="2">
        <f t="shared" si="430"/>
        <v>3.8895048186380073E-2</v>
      </c>
      <c r="DL712" s="2" t="e">
        <f>NA()</f>
        <v>#N/A</v>
      </c>
      <c r="DM712" s="2">
        <f t="shared" si="431"/>
        <v>1.1464191303923206E-2</v>
      </c>
      <c r="DO712" s="2">
        <f t="shared" si="445"/>
        <v>1.7104802226110258E-2</v>
      </c>
      <c r="DP712" s="72">
        <f t="shared" si="446"/>
        <v>3.2487022467867811E-4</v>
      </c>
      <c r="DQ712" s="72">
        <v>1.0999999999999999E-2</v>
      </c>
      <c r="DR712" s="72">
        <f t="shared" si="447"/>
        <v>2.0892217426580044E-4</v>
      </c>
      <c r="DS712" s="2" cm="1">
        <f t="array" ref="DS712">PRODUCT($DR$68:DR712+1)-1</f>
        <v>4.9256976178212009E-2</v>
      </c>
      <c r="DT712" s="2" cm="1">
        <f t="array" ref="DT712">PRODUCT($DP$68:DP712+1)-1</f>
        <v>6.92982203791499E-2</v>
      </c>
      <c r="DU712" s="72">
        <f>DS712-MAX($DS$68:DS712)</f>
        <v>-1.9079609960261923E-3</v>
      </c>
    </row>
    <row r="713" spans="81:125" x14ac:dyDescent="0.3">
      <c r="CC713" s="3">
        <v>45636</v>
      </c>
      <c r="CD713" s="2">
        <v>-4.66315620727364E-3</v>
      </c>
      <c r="CE713" s="2">
        <v>-3.0661703856909002E-3</v>
      </c>
      <c r="CF713" s="2" t="e">
        <f>NA()</f>
        <v>#N/A</v>
      </c>
      <c r="CG713" s="2">
        <v>-4.4498244891741801E-3</v>
      </c>
      <c r="CH713" s="2">
        <v>-4.516844487879923E-3</v>
      </c>
      <c r="CJ713" s="9">
        <f t="shared" si="432"/>
        <v>45636</v>
      </c>
      <c r="CK713" s="2">
        <f t="array" ref="CK713">PRODUCT(CD$2:CD713+1)-1</f>
        <v>0.54033349654648855</v>
      </c>
      <c r="CL713" s="2">
        <f t="array" ref="CL713">PRODUCT(CE$2:CE713+1)-1</f>
        <v>0.41371488776251408</v>
      </c>
      <c r="CM713" s="2"/>
      <c r="CN713" s="2">
        <f t="array" ref="CN713">PRODUCT(CG$2:CG713+1)-1</f>
        <v>0.29476491619034206</v>
      </c>
      <c r="CO713" s="2">
        <f t="array" ref="CO713">PRODUCT(CH$2:CH713+1)-1</f>
        <v>0.19998085067462634</v>
      </c>
      <c r="CQ713" s="9">
        <f t="shared" si="433"/>
        <v>45636</v>
      </c>
      <c r="CR713" s="72">
        <f t="shared" si="434"/>
        <v>0.3403526458718622</v>
      </c>
      <c r="CS713" s="72">
        <f t="shared" si="435"/>
        <v>0.21373403708788774</v>
      </c>
      <c r="CT713" s="72"/>
      <c r="CU713" s="72">
        <f t="shared" si="436"/>
        <v>9.4784065515715721E-2</v>
      </c>
      <c r="CV713" s="72"/>
      <c r="CW713" s="3">
        <f t="shared" si="437"/>
        <v>45636</v>
      </c>
      <c r="CX713" s="75">
        <f t="shared" si="442"/>
        <v>129.00957474193652</v>
      </c>
      <c r="CY713" s="75">
        <f t="shared" si="443"/>
        <v>119.47012732913161</v>
      </c>
      <c r="CZ713" s="75">
        <f t="shared" si="444"/>
        <v>107.98479722594121</v>
      </c>
      <c r="DA713" s="72">
        <f>(CZ713/MAX($CZ$2:CZ713))-1</f>
        <v>-3.2109514890288349E-3</v>
      </c>
      <c r="DC713" s="3">
        <f t="shared" si="438"/>
        <v>45636</v>
      </c>
      <c r="DD713" s="2">
        <f t="shared" si="439"/>
        <v>-1.46311719393717E-4</v>
      </c>
      <c r="DE713" s="2">
        <f t="shared" si="440"/>
        <v>1.4506741021890228E-3</v>
      </c>
      <c r="DF713" s="2" t="e">
        <f>NA()</f>
        <v>#N/A</v>
      </c>
      <c r="DG713" s="2">
        <f t="shared" si="441"/>
        <v>6.7019998705742864E-5</v>
      </c>
      <c r="DH713" s="69"/>
      <c r="DI713" s="3">
        <f t="shared" si="428"/>
        <v>45636</v>
      </c>
      <c r="DJ713" s="2">
        <f t="shared" si="429"/>
        <v>3.7824438043013074E-2</v>
      </c>
      <c r="DK713" s="2">
        <f t="shared" si="430"/>
        <v>3.6704103154906777E-2</v>
      </c>
      <c r="DL713" s="2" t="e">
        <f>NA()</f>
        <v>#N/A</v>
      </c>
      <c r="DM713" s="2">
        <f t="shared" si="431"/>
        <v>1.1332626339554772E-2</v>
      </c>
      <c r="DO713" s="2">
        <f t="shared" si="445"/>
        <v>1.7081491109869687E-2</v>
      </c>
      <c r="DP713" s="72">
        <f t="shared" si="446"/>
        <v>6.7019998705742864E-5</v>
      </c>
      <c r="DQ713" s="72">
        <v>1.0999999999999999E-2</v>
      </c>
      <c r="DR713" s="72">
        <f t="shared" si="447"/>
        <v>4.3158994786889869E-5</v>
      </c>
      <c r="DS713" s="2" cm="1">
        <f t="array" ref="DS713">PRODUCT($DR$68:DR713+1)-1</f>
        <v>4.9302261054577023E-2</v>
      </c>
      <c r="DT713" s="2" cm="1">
        <f t="array" ref="DT713">PRODUCT($DP$68:DP713+1)-1</f>
        <v>6.9369884744495902E-2</v>
      </c>
      <c r="DU713" s="72">
        <f>DS713-MAX($DS$68:DS713)</f>
        <v>-1.8626761196611774E-3</v>
      </c>
    </row>
    <row r="714" spans="81:125" x14ac:dyDescent="0.3">
      <c r="CC714" s="3">
        <v>45637</v>
      </c>
      <c r="CD714" s="2">
        <v>2.2134973458345399E-3</v>
      </c>
      <c r="CE714" s="2">
        <v>2.6144845891460399E-3</v>
      </c>
      <c r="CF714" s="2" t="e">
        <f>NA()</f>
        <v>#N/A</v>
      </c>
      <c r="CG714" s="2">
        <v>2.3688481285958408E-3</v>
      </c>
      <c r="CH714" s="2">
        <v>2.294102985385793E-3</v>
      </c>
      <c r="CJ714" s="9">
        <f t="shared" si="432"/>
        <v>45637</v>
      </c>
      <c r="CK714" s="2">
        <f t="array" ref="CK714">PRODUCT(CD$2:CD714+1)-1</f>
        <v>0.54374302065279423</v>
      </c>
      <c r="CL714" s="2">
        <f t="array" ref="CL714">PRODUCT(CE$2:CE714+1)-1</f>
        <v>0.41741102355001547</v>
      </c>
      <c r="CM714" s="2"/>
      <c r="CN714" s="2">
        <f t="array" ref="CN714">PRODUCT(CG$2:CG714+1)-1</f>
        <v>0.29783201763903122</v>
      </c>
      <c r="CO714" s="2">
        <f t="array" ref="CO714">PRODUCT(CH$2:CH714+1)-1</f>
        <v>0.20273373032656483</v>
      </c>
      <c r="CQ714" s="9">
        <f t="shared" si="433"/>
        <v>45637</v>
      </c>
      <c r="CR714" s="72">
        <f t="shared" si="434"/>
        <v>0.3410092903262294</v>
      </c>
      <c r="CS714" s="72">
        <f t="shared" si="435"/>
        <v>0.21467729322345064</v>
      </c>
      <c r="CT714" s="72"/>
      <c r="CU714" s="72">
        <f t="shared" si="436"/>
        <v>9.509828731246639E-2</v>
      </c>
      <c r="CV714" s="72"/>
      <c r="CW714" s="3">
        <f t="shared" si="437"/>
        <v>45637</v>
      </c>
      <c r="CX714" s="75">
        <f t="shared" si="442"/>
        <v>129.31517883163491</v>
      </c>
      <c r="CY714" s="75">
        <f t="shared" si="443"/>
        <v>119.7442041049018</v>
      </c>
      <c r="CZ714" s="75">
        <f t="shared" si="444"/>
        <v>107.99285009097264</v>
      </c>
      <c r="DA714" s="72">
        <f>(CZ714/MAX($CZ$2:CZ714))-1</f>
        <v>-3.1366168800961436E-3</v>
      </c>
      <c r="DC714" s="3">
        <f t="shared" si="438"/>
        <v>45637</v>
      </c>
      <c r="DD714" s="2">
        <f t="shared" si="439"/>
        <v>-8.0605639551253189E-5</v>
      </c>
      <c r="DE714" s="2">
        <f t="shared" si="440"/>
        <v>3.2038160376024688E-4</v>
      </c>
      <c r="DF714" s="2" t="e">
        <f>NA()</f>
        <v>#N/A</v>
      </c>
      <c r="DG714" s="2">
        <f t="shared" si="441"/>
        <v>7.4745143210047747E-5</v>
      </c>
      <c r="DH714" s="69"/>
      <c r="DI714" s="3">
        <f t="shared" si="428"/>
        <v>45637</v>
      </c>
      <c r="DJ714" s="2">
        <f t="shared" si="429"/>
        <v>3.6184796753569649E-2</v>
      </c>
      <c r="DK714" s="2">
        <f t="shared" si="430"/>
        <v>3.4545835913532684E-2</v>
      </c>
      <c r="DL714" s="2" t="e">
        <f>NA()</f>
        <v>#N/A</v>
      </c>
      <c r="DM714" s="2">
        <f t="shared" si="431"/>
        <v>1.0811837425206654E-2</v>
      </c>
      <c r="DO714" s="2">
        <f t="shared" si="445"/>
        <v>1.6747925012568679E-2</v>
      </c>
      <c r="DP714" s="72">
        <f t="shared" si="446"/>
        <v>7.4745143210047747E-5</v>
      </c>
      <c r="DQ714" s="72">
        <v>1.0999999999999999E-2</v>
      </c>
      <c r="DR714" s="72">
        <f t="shared" si="447"/>
        <v>4.9092444269573573E-5</v>
      </c>
      <c r="DS714" s="2" cm="1">
        <f t="array" ref="DS714">PRODUCT($DR$68:DR714+1)-1</f>
        <v>4.9353773867349737E-2</v>
      </c>
      <c r="DT714" s="2" cm="1">
        <f t="array" ref="DT714">PRODUCT($DP$68:DP714+1)-1</f>
        <v>6.9449814949675837E-2</v>
      </c>
      <c r="DU714" s="72">
        <f>DS714-MAX($DS$68:DS714)</f>
        <v>-1.8111633068884636E-3</v>
      </c>
    </row>
    <row r="715" spans="81:125" x14ac:dyDescent="0.3">
      <c r="CC715" s="3">
        <v>45638</v>
      </c>
      <c r="CD715" s="2">
        <v>9.1324427073158397E-4</v>
      </c>
      <c r="CE715" s="2">
        <v>-6.1544240779487502E-4</v>
      </c>
      <c r="CF715" s="2" t="e">
        <f>NA()</f>
        <v>#N/A</v>
      </c>
      <c r="CG715" s="2">
        <v>-1.1422840929034271E-3</v>
      </c>
      <c r="CH715" s="2">
        <v>-1.9183727327168887E-3</v>
      </c>
      <c r="CJ715" s="9">
        <f t="shared" si="432"/>
        <v>45638</v>
      </c>
      <c r="CK715" s="2">
        <f t="array" ref="CK715">PRODUCT(CD$2:CD715+1)-1</f>
        <v>0.54515283512188728</v>
      </c>
      <c r="CL715" s="2">
        <f t="array" ref="CL715">PRODUCT(CE$2:CE715+1)-1</f>
        <v>0.41653868869684696</v>
      </c>
      <c r="CM715" s="2"/>
      <c r="CN715" s="2">
        <f t="array" ref="CN715">PRODUCT(CG$2:CG715+1)-1</f>
        <v>0.29634952477002141</v>
      </c>
      <c r="CO715" s="2">
        <f t="array" ref="CO715">PRODUCT(CH$2:CH715+1)-1</f>
        <v>0.20042643873358745</v>
      </c>
      <c r="CQ715" s="9">
        <f t="shared" si="433"/>
        <v>45638</v>
      </c>
      <c r="CR715" s="72">
        <f t="shared" si="434"/>
        <v>0.34472639638829983</v>
      </c>
      <c r="CS715" s="72">
        <f t="shared" si="435"/>
        <v>0.21611224996325951</v>
      </c>
      <c r="CT715" s="72"/>
      <c r="CU715" s="72">
        <f t="shared" si="436"/>
        <v>9.5923086036433958E-2</v>
      </c>
      <c r="CV715" s="72"/>
      <c r="CW715" s="3">
        <f t="shared" si="437"/>
        <v>45638</v>
      </c>
      <c r="CX715" s="75">
        <f t="shared" si="442"/>
        <v>129.16746415988459</v>
      </c>
      <c r="CY715" s="75">
        <f t="shared" si="443"/>
        <v>119.51449008884607</v>
      </c>
      <c r="CZ715" s="75">
        <f t="shared" si="444"/>
        <v>108.07682320684511</v>
      </c>
      <c r="DA715" s="72">
        <f>(CZ715/MAX($CZ$2:CZ715))-1</f>
        <v>-2.3614755229671713E-3</v>
      </c>
      <c r="DC715" s="3">
        <f t="shared" si="438"/>
        <v>45638</v>
      </c>
      <c r="DD715" s="2">
        <f t="shared" si="439"/>
        <v>2.8316170034484727E-3</v>
      </c>
      <c r="DE715" s="2">
        <f t="shared" si="440"/>
        <v>1.3029303249220137E-3</v>
      </c>
      <c r="DF715" s="2" t="e">
        <f>NA()</f>
        <v>#N/A</v>
      </c>
      <c r="DG715" s="2">
        <f t="shared" si="441"/>
        <v>7.7608863981346162E-4</v>
      </c>
      <c r="DH715" s="69"/>
      <c r="DI715" s="3">
        <f t="shared" si="428"/>
        <v>45638</v>
      </c>
      <c r="DJ715" s="2">
        <f t="shared" si="429"/>
        <v>3.187974624053827E-2</v>
      </c>
      <c r="DK715" s="2">
        <f t="shared" si="430"/>
        <v>3.3151537008575697E-2</v>
      </c>
      <c r="DL715" s="2" t="e">
        <f>NA()</f>
        <v>#N/A</v>
      </c>
      <c r="DM715" s="2">
        <f t="shared" si="431"/>
        <v>1.0074319730073828E-2</v>
      </c>
      <c r="DO715" s="2">
        <f t="shared" si="445"/>
        <v>1.6718736634203084E-2</v>
      </c>
      <c r="DP715" s="72">
        <f t="shared" si="446"/>
        <v>7.7608863981346162E-4</v>
      </c>
      <c r="DQ715" s="72">
        <v>1.0999999999999999E-2</v>
      </c>
      <c r="DR715" s="72">
        <f t="shared" si="447"/>
        <v>5.1062321422560056E-4</v>
      </c>
      <c r="DS715" s="2" cm="1">
        <f t="array" ref="DS715">PRODUCT($DR$68:DR715+1)-1</f>
        <v>4.9889598264221569E-2</v>
      </c>
      <c r="DT715" s="2" cm="1">
        <f t="array" ref="DT715">PRODUCT($DP$68:DP715+1)-1</f>
        <v>7.0279802801908708E-2</v>
      </c>
      <c r="DU715" s="72">
        <f>DS715-MAX($DS$68:DS715)</f>
        <v>-1.2753389100166324E-3</v>
      </c>
    </row>
    <row r="716" spans="81:125" x14ac:dyDescent="0.3">
      <c r="CC716" s="3">
        <v>45639</v>
      </c>
      <c r="CD716" s="2">
        <v>-6.5769333954242004E-3</v>
      </c>
      <c r="CE716" s="2">
        <v>-5.7476581368121104E-4</v>
      </c>
      <c r="CF716" s="2" t="e">
        <f>NA()</f>
        <v>#N/A</v>
      </c>
      <c r="CG716" s="2">
        <v>-4.9195274943300152E-3</v>
      </c>
      <c r="CH716" s="2">
        <v>-4.1542936175406053E-3</v>
      </c>
      <c r="CJ716" s="9">
        <f t="shared" si="432"/>
        <v>45639</v>
      </c>
      <c r="CK716" s="2">
        <f t="array" ref="CK716">PRODUCT(CD$2:CD716+1)-1</f>
        <v>0.53499046783953985</v>
      </c>
      <c r="CL716" s="2">
        <f t="array" ref="CL716">PRODUCT(CE$2:CE716+1)-1</f>
        <v>0.4157245106848273</v>
      </c>
      <c r="CM716" s="2"/>
      <c r="CN716" s="2">
        <f t="array" ref="CN716">PRODUCT(CG$2:CG716+1)-1</f>
        <v>0.28997209764065368</v>
      </c>
      <c r="CO716" s="2">
        <f t="array" ref="CO716">PRODUCT(CH$2:CH716+1)-1</f>
        <v>0.19543951484082944</v>
      </c>
      <c r="CQ716" s="9">
        <f t="shared" si="433"/>
        <v>45639</v>
      </c>
      <c r="CR716" s="72">
        <f t="shared" si="434"/>
        <v>0.33955095299871041</v>
      </c>
      <c r="CS716" s="72">
        <f t="shared" si="435"/>
        <v>0.22028499584399786</v>
      </c>
      <c r="CT716" s="72"/>
      <c r="CU716" s="72">
        <f t="shared" si="436"/>
        <v>9.4532582799824239E-2</v>
      </c>
      <c r="CV716" s="72"/>
      <c r="CW716" s="3">
        <f t="shared" si="437"/>
        <v>45639</v>
      </c>
      <c r="CX716" s="75">
        <f t="shared" si="442"/>
        <v>128.53202126857715</v>
      </c>
      <c r="CY716" s="75">
        <f t="shared" si="443"/>
        <v>119.01799180546637</v>
      </c>
      <c r="CZ716" s="75">
        <f t="shared" si="444"/>
        <v>107.99377415026574</v>
      </c>
      <c r="DA716" s="72">
        <f>(CZ716/MAX($CZ$2:CZ716))-1</f>
        <v>-3.1280870480531187E-3</v>
      </c>
      <c r="DC716" s="3">
        <f t="shared" si="438"/>
        <v>45639</v>
      </c>
      <c r="DD716" s="2">
        <f t="shared" si="439"/>
        <v>-2.4226397778835951E-3</v>
      </c>
      <c r="DE716" s="2">
        <f t="shared" si="440"/>
        <v>3.5795278038593943E-3</v>
      </c>
      <c r="DF716" s="2" t="e">
        <f>NA()</f>
        <v>#N/A</v>
      </c>
      <c r="DG716" s="2">
        <f t="shared" si="441"/>
        <v>-7.6523387678940989E-4</v>
      </c>
      <c r="DH716" s="69"/>
      <c r="DI716" s="3">
        <f t="shared" si="428"/>
        <v>45639</v>
      </c>
      <c r="DJ716" s="2">
        <f t="shared" si="429"/>
        <v>3.3347970927620707E-2</v>
      </c>
      <c r="DK716" s="2">
        <f t="shared" si="430"/>
        <v>3.4695966307429951E-2</v>
      </c>
      <c r="DL716" s="2" t="e">
        <f>NA()</f>
        <v>#N/A</v>
      </c>
      <c r="DM716" s="2">
        <f t="shared" si="431"/>
        <v>1.0562074857453205E-2</v>
      </c>
      <c r="DO716" s="2">
        <f t="shared" si="445"/>
        <v>1.6848002235657064E-2</v>
      </c>
      <c r="DP716" s="72">
        <f t="shared" si="446"/>
        <v>-7.6523387678940989E-4</v>
      </c>
      <c r="DQ716" s="72">
        <v>1.0999999999999999E-2</v>
      </c>
      <c r="DR716" s="72">
        <f t="shared" si="447"/>
        <v>-4.9961844300261198E-4</v>
      </c>
      <c r="DS716" s="2" cm="1">
        <f t="array" ref="DS716">PRODUCT($DR$68:DR716+1)-1</f>
        <v>4.9365054057812108E-2</v>
      </c>
      <c r="DT716" s="2" cm="1">
        <f t="array" ref="DT716">PRODUCT($DP$68:DP716+1)-1</f>
        <v>6.9460788439161147E-2</v>
      </c>
      <c r="DU716" s="72">
        <f>DS716-MAX($DS$68:DS716)</f>
        <v>-1.7998831164260931E-3</v>
      </c>
    </row>
    <row r="717" spans="81:125" x14ac:dyDescent="0.3">
      <c r="CC717" s="3">
        <v>45642</v>
      </c>
      <c r="CD717" s="2">
        <v>-6.0920945411338003E-3</v>
      </c>
      <c r="CE717" s="2">
        <v>9.0656409388434301E-4</v>
      </c>
      <c r="CF717" s="2" t="e">
        <f>NA()</f>
        <v>#N/A</v>
      </c>
      <c r="CG717" s="2">
        <v>-2.614752682394153E-3</v>
      </c>
      <c r="CH717" s="2">
        <v>-2.2568637763151767E-3</v>
      </c>
      <c r="CJ717" s="9">
        <f t="shared" si="432"/>
        <v>45642</v>
      </c>
      <c r="CK717" s="2">
        <f t="array" ref="CK717">PRODUCT(CD$2:CD717+1)-1</f>
        <v>0.52563916078972217</v>
      </c>
      <c r="CL717" s="2">
        <f t="array" ref="CL717">PRODUCT(CE$2:CE717+1)-1</f>
        <v>0.41700795569304616</v>
      </c>
      <c r="CM717" s="2"/>
      <c r="CN717" s="2">
        <f t="array" ref="CN717">PRODUCT(CG$2:CG717+1)-1</f>
        <v>0.28659913963813421</v>
      </c>
      <c r="CO717" s="2">
        <f t="array" ref="CO717">PRODUCT(CH$2:CH717+1)-1</f>
        <v>0.19274157070300935</v>
      </c>
      <c r="CQ717" s="9">
        <f t="shared" si="433"/>
        <v>45642</v>
      </c>
      <c r="CR717" s="72">
        <f t="shared" si="434"/>
        <v>0.33289759008671282</v>
      </c>
      <c r="CS717" s="72">
        <f t="shared" si="435"/>
        <v>0.22426638499003682</v>
      </c>
      <c r="CT717" s="72"/>
      <c r="CU717" s="72">
        <f t="shared" si="436"/>
        <v>9.3857568935124869E-2</v>
      </c>
      <c r="CV717" s="72"/>
      <c r="CW717" s="3">
        <f t="shared" si="437"/>
        <v>45642</v>
      </c>
      <c r="CX717" s="75">
        <f t="shared" si="442"/>
        <v>128.19594182119158</v>
      </c>
      <c r="CY717" s="75">
        <f t="shared" si="443"/>
        <v>118.74938441103083</v>
      </c>
      <c r="CZ717" s="75">
        <f t="shared" si="444"/>
        <v>107.9550369519922</v>
      </c>
      <c r="DA717" s="72">
        <f>(CZ717/MAX($CZ$2:CZ717))-1</f>
        <v>-3.4856634477038462E-3</v>
      </c>
      <c r="DC717" s="3">
        <f t="shared" si="438"/>
        <v>45642</v>
      </c>
      <c r="DD717" s="2">
        <f t="shared" si="439"/>
        <v>-3.8352307648186236E-3</v>
      </c>
      <c r="DE717" s="2">
        <f t="shared" si="440"/>
        <v>3.1634278701995196E-3</v>
      </c>
      <c r="DF717" s="2" t="e">
        <f>NA()</f>
        <v>#N/A</v>
      </c>
      <c r="DG717" s="2">
        <f t="shared" si="441"/>
        <v>-3.5788890607897639E-4</v>
      </c>
      <c r="DH717" s="69"/>
      <c r="DI717" s="3">
        <f t="shared" si="428"/>
        <v>45642</v>
      </c>
      <c r="DJ717" s="2">
        <f t="shared" si="429"/>
        <v>3.4945609266020611E-2</v>
      </c>
      <c r="DK717" s="2">
        <f t="shared" si="430"/>
        <v>3.5697863758604807E-2</v>
      </c>
      <c r="DL717" s="2" t="e">
        <f>NA()</f>
        <v>#N/A</v>
      </c>
      <c r="DM717" s="2">
        <f t="shared" si="431"/>
        <v>1.0703629188686913E-2</v>
      </c>
      <c r="DO717" s="2">
        <f t="shared" si="445"/>
        <v>1.6892392734475223E-2</v>
      </c>
      <c r="DP717" s="72">
        <f t="shared" si="446"/>
        <v>-3.5788890607897639E-4</v>
      </c>
      <c r="DQ717" s="72">
        <v>1.0999999999999999E-2</v>
      </c>
      <c r="DR717" s="72">
        <f t="shared" si="447"/>
        <v>-2.3305034572362724E-4</v>
      </c>
      <c r="DS717" s="2" cm="1">
        <f t="array" ref="DS717">PRODUCT($DR$68:DR717+1)-1</f>
        <v>4.9120499169173604E-2</v>
      </c>
      <c r="DT717" s="2" cm="1">
        <f t="array" ref="DT717">PRODUCT($DP$68:DP717+1)-1</f>
        <v>6.9078040287492204E-2</v>
      </c>
      <c r="DU717" s="72">
        <f>DS717-MAX($DS$68:DS717)</f>
        <v>-2.0444380050645972E-3</v>
      </c>
    </row>
    <row r="718" spans="81:125" x14ac:dyDescent="0.3">
      <c r="CC718" s="3">
        <v>45643</v>
      </c>
      <c r="CD718" s="2">
        <v>-8.2996697818956706E-3</v>
      </c>
      <c r="CE718" s="2">
        <v>-5.5599034716784504E-3</v>
      </c>
      <c r="CF718" s="2" t="e">
        <f>NA()</f>
        <v>#N/A</v>
      </c>
      <c r="CG718" s="2">
        <v>-6.3939949082778141E-3</v>
      </c>
      <c r="CH718" s="2">
        <v>-6.1103861211330157E-3</v>
      </c>
      <c r="CJ718" s="9">
        <f t="shared" si="432"/>
        <v>45643</v>
      </c>
      <c r="CK718" s="2">
        <f t="array" ref="CK718">PRODUCT(CD$2:CD718+1)-1</f>
        <v>0.51297685954883909</v>
      </c>
      <c r="CL718" s="2">
        <f t="array" ref="CL718">PRODUCT(CE$2:CE718+1)-1</f>
        <v>0.40912952824079252</v>
      </c>
      <c r="CM718" s="2"/>
      <c r="CN718" s="2">
        <f t="array" ref="CN718">PRODUCT(CG$2:CG718+1)-1</f>
        <v>0.27837263129029322</v>
      </c>
      <c r="CO718" s="2">
        <f t="array" ref="CO718">PRODUCT(CH$2:CH718+1)-1</f>
        <v>0.18545345916328726</v>
      </c>
      <c r="CQ718" s="9">
        <f t="shared" si="433"/>
        <v>45643</v>
      </c>
      <c r="CR718" s="72">
        <f t="shared" si="434"/>
        <v>0.32752340038555183</v>
      </c>
      <c r="CS718" s="72">
        <f t="shared" si="435"/>
        <v>0.22367606907750526</v>
      </c>
      <c r="CT718" s="72"/>
      <c r="CU718" s="72">
        <f t="shared" si="436"/>
        <v>9.2919172127005956E-2</v>
      </c>
      <c r="CV718" s="72"/>
      <c r="CW718" s="3">
        <f t="shared" si="437"/>
        <v>45643</v>
      </c>
      <c r="CX718" s="75">
        <f t="shared" si="442"/>
        <v>127.37625762192499</v>
      </c>
      <c r="CY718" s="75">
        <f t="shared" si="443"/>
        <v>118.02377982063258</v>
      </c>
      <c r="CZ718" s="75">
        <f t="shared" si="444"/>
        <v>107.92423172305267</v>
      </c>
      <c r="DA718" s="72">
        <f>(CZ718/MAX($CZ$2:CZ718))-1</f>
        <v>-3.7700212057644178E-3</v>
      </c>
      <c r="DC718" s="3">
        <f t="shared" si="438"/>
        <v>45643</v>
      </c>
      <c r="DD718" s="2">
        <f t="shared" si="439"/>
        <v>-2.1892836607626549E-3</v>
      </c>
      <c r="DE718" s="2">
        <f t="shared" si="440"/>
        <v>5.5048264945456536E-4</v>
      </c>
      <c r="DF718" s="2" t="e">
        <f>NA()</f>
        <v>#N/A</v>
      </c>
      <c r="DG718" s="2">
        <f t="shared" si="441"/>
        <v>-2.8360878714479842E-4</v>
      </c>
      <c r="DH718" s="69"/>
      <c r="DI718" s="3">
        <f t="shared" si="428"/>
        <v>45643</v>
      </c>
      <c r="DJ718" s="2">
        <f t="shared" si="429"/>
        <v>3.5868920134542279E-2</v>
      </c>
      <c r="DK718" s="2">
        <f t="shared" si="430"/>
        <v>3.5200643498701188E-2</v>
      </c>
      <c r="DL718" s="2" t="e">
        <f>NA()</f>
        <v>#N/A</v>
      </c>
      <c r="DM718" s="2">
        <f t="shared" si="431"/>
        <v>1.0723054756298355E-2</v>
      </c>
      <c r="DO718" s="2">
        <f t="shared" si="445"/>
        <v>1.6827073419301213E-2</v>
      </c>
      <c r="DP718" s="72">
        <f t="shared" si="446"/>
        <v>-2.8360878714479842E-4</v>
      </c>
      <c r="DQ718" s="72">
        <v>1.0999999999999999E-2</v>
      </c>
      <c r="DR718" s="72">
        <f t="shared" si="447"/>
        <v>-1.8539745925244414E-4</v>
      </c>
      <c r="DS718" s="2" cm="1">
        <f t="array" ref="DS718">PRODUCT($DR$68:DR718+1)-1</f>
        <v>4.8925994894178038E-2</v>
      </c>
      <c r="DT718" s="2" cm="1">
        <f t="array" ref="DT718">PRODUCT($DP$68:DP718+1)-1</f>
        <v>6.8774840361123024E-2</v>
      </c>
      <c r="DU718" s="72">
        <f>DS718-MAX($DS$68:DS718)</f>
        <v>-2.2389422800601633E-3</v>
      </c>
    </row>
    <row r="719" spans="81:125" x14ac:dyDescent="0.3">
      <c r="CC719" s="3">
        <v>45644</v>
      </c>
      <c r="CD719" s="2">
        <v>-1.2679197383316999E-2</v>
      </c>
      <c r="CE719" s="2">
        <v>-1.34260256183341E-2</v>
      </c>
      <c r="CF719" s="2" t="e">
        <f>NA()</f>
        <v>#N/A</v>
      </c>
      <c r="CG719" s="2">
        <v>-1.6438340448939524E-2</v>
      </c>
      <c r="CH719" s="2">
        <v>-1.8299684363913493E-2</v>
      </c>
      <c r="CJ719" s="9">
        <f t="shared" si="432"/>
        <v>45644</v>
      </c>
      <c r="CK719" s="2">
        <f t="array" ref="CK719">PRODUCT(CD$2:CD719+1)-1</f>
        <v>0.4937935273102283</v>
      </c>
      <c r="CL719" s="2">
        <f t="array" ref="CL719">PRODUCT(CE$2:CE719+1)-1</f>
        <v>0.39021051909508064</v>
      </c>
      <c r="CM719" s="2"/>
      <c r="CN719" s="2">
        <f t="array" ref="CN719">PRODUCT(CG$2:CG719+1)-1</f>
        <v>0.25735830675653681</v>
      </c>
      <c r="CO719" s="2">
        <f t="array" ref="CO719">PRODUCT(CH$2:CH719+1)-1</f>
        <v>0.1637600350324897</v>
      </c>
      <c r="CQ719" s="9">
        <f t="shared" si="433"/>
        <v>45644</v>
      </c>
      <c r="CR719" s="72">
        <f t="shared" si="434"/>
        <v>0.33003349227773859</v>
      </c>
      <c r="CS719" s="72">
        <f t="shared" si="435"/>
        <v>0.22645048406259094</v>
      </c>
      <c r="CT719" s="72"/>
      <c r="CU719" s="72">
        <f t="shared" si="436"/>
        <v>9.3598271724047111E-2</v>
      </c>
      <c r="CV719" s="72"/>
      <c r="CW719" s="3">
        <f t="shared" si="437"/>
        <v>45644</v>
      </c>
      <c r="CX719" s="75">
        <f t="shared" si="442"/>
        <v>125.28240333402395</v>
      </c>
      <c r="CY719" s="75">
        <f t="shared" si="443"/>
        <v>115.86398190247898</v>
      </c>
      <c r="CZ719" s="75">
        <f t="shared" si="444"/>
        <v>108.12886047665127</v>
      </c>
      <c r="DA719" s="72">
        <f>(CZ719/MAX($CZ$2:CZ719))-1</f>
        <v>-1.8811284556974339E-3</v>
      </c>
      <c r="DC719" s="3">
        <f t="shared" si="438"/>
        <v>45644</v>
      </c>
      <c r="DD719" s="2">
        <f t="shared" si="439"/>
        <v>5.6204869805964938E-3</v>
      </c>
      <c r="DE719" s="2">
        <f t="shared" si="440"/>
        <v>4.8736587455793928E-3</v>
      </c>
      <c r="DF719" s="2" t="e">
        <f>NA()</f>
        <v>#N/A</v>
      </c>
      <c r="DG719" s="2">
        <f t="shared" si="441"/>
        <v>1.8613439149739695E-3</v>
      </c>
      <c r="DH719" s="69"/>
      <c r="DI719" s="3">
        <f t="shared" si="428"/>
        <v>45644</v>
      </c>
      <c r="DJ719" s="2">
        <f t="shared" si="429"/>
        <v>3.9615438969730882E-2</v>
      </c>
      <c r="DK719" s="2">
        <f t="shared" si="430"/>
        <v>3.7416913124548805E-2</v>
      </c>
      <c r="DL719" s="2" t="e">
        <f>NA()</f>
        <v>#N/A</v>
      </c>
      <c r="DM719" s="2">
        <f t="shared" si="431"/>
        <v>1.2005632068441527E-2</v>
      </c>
      <c r="DO719" s="2">
        <f t="shared" si="445"/>
        <v>1.7077860731711889E-2</v>
      </c>
      <c r="DP719" s="72">
        <f t="shared" si="446"/>
        <v>1.8613439149739695E-3</v>
      </c>
      <c r="DQ719" s="72">
        <v>1.0999999999999999E-2</v>
      </c>
      <c r="DR719" s="72">
        <f t="shared" si="447"/>
        <v>1.1989079537751486E-3</v>
      </c>
      <c r="DS719" s="2" cm="1">
        <f t="array" ref="DS719">PRODUCT($DR$68:DR719+1)-1</f>
        <v>5.0183560612378164E-2</v>
      </c>
      <c r="DT719" s="2" cm="1">
        <f t="array" ref="DT719">PRODUCT($DP$68:DP719+1)-1</f>
        <v>7.0764197906706405E-2</v>
      </c>
      <c r="DU719" s="72">
        <f>DS719-MAX($DS$68:DS719)</f>
        <v>-9.8137656186003674E-4</v>
      </c>
    </row>
    <row r="720" spans="81:125" x14ac:dyDescent="0.3">
      <c r="CC720" s="3">
        <v>45645</v>
      </c>
      <c r="CD720" s="2">
        <v>-1.87533364116632E-3</v>
      </c>
      <c r="CE720" s="2">
        <v>-2.9956309440333203E-3</v>
      </c>
      <c r="CF720" s="2" t="e">
        <f>NA()</f>
        <v>#N/A</v>
      </c>
      <c r="CG720" s="2">
        <v>-4.8758951235301808E-3</v>
      </c>
      <c r="CH720" s="2">
        <v>-6.2468202059194899E-3</v>
      </c>
      <c r="CJ720" s="9">
        <f t="shared" si="432"/>
        <v>45645</v>
      </c>
      <c r="CK720" s="2">
        <f t="array" ref="CK720">PRODUCT(CD$2:CD720+1)-1</f>
        <v>0.490992166055507</v>
      </c>
      <c r="CL720" s="2">
        <f t="array" ref="CL720">PRODUCT(CE$2:CE720+1)-1</f>
        <v>0.38604596144535885</v>
      </c>
      <c r="CM720" s="2"/>
      <c r="CN720" s="2">
        <f t="array" ref="CN720">PRODUCT(CG$2:CG720+1)-1</f>
        <v>0.25122755952009257</v>
      </c>
      <c r="CO720" s="2">
        <f t="array" ref="CO720">PRODUCT(CH$2:CH720+1)-1</f>
        <v>0.15649023533080708</v>
      </c>
      <c r="CQ720" s="9">
        <f t="shared" si="433"/>
        <v>45645</v>
      </c>
      <c r="CR720" s="72">
        <f t="shared" si="434"/>
        <v>0.33450193072469991</v>
      </c>
      <c r="CS720" s="72">
        <f t="shared" si="435"/>
        <v>0.22955572611455177</v>
      </c>
      <c r="CT720" s="72"/>
      <c r="CU720" s="72">
        <f t="shared" si="436"/>
        <v>9.4737324189285488E-2</v>
      </c>
      <c r="CV720" s="72"/>
      <c r="CW720" s="3">
        <f t="shared" si="437"/>
        <v>45645</v>
      </c>
      <c r="CX720" s="75">
        <f t="shared" si="442"/>
        <v>124.67153947454345</v>
      </c>
      <c r="CY720" s="75">
        <f t="shared" si="443"/>
        <v>115.14020043919228</v>
      </c>
      <c r="CZ720" s="75">
        <f t="shared" si="444"/>
        <v>108.27802887175349</v>
      </c>
      <c r="DA720" s="72">
        <f>(CZ720/MAX($CZ$2:CZ720))-1</f>
        <v>-5.0418071451918678E-4</v>
      </c>
      <c r="DC720" s="3">
        <f t="shared" si="438"/>
        <v>45645</v>
      </c>
      <c r="DD720" s="2">
        <f t="shared" si="439"/>
        <v>4.3714865647531704E-3</v>
      </c>
      <c r="DE720" s="2">
        <f t="shared" si="440"/>
        <v>3.2511892618861697E-3</v>
      </c>
      <c r="DF720" s="2" t="e">
        <f>NA()</f>
        <v>#N/A</v>
      </c>
      <c r="DG720" s="2">
        <f t="shared" si="441"/>
        <v>1.3709250823893092E-3</v>
      </c>
      <c r="DH720" s="69"/>
      <c r="DI720" s="3">
        <f t="shared" si="428"/>
        <v>45645</v>
      </c>
      <c r="DJ720" s="2">
        <f t="shared" si="429"/>
        <v>4.0449684049203294E-2</v>
      </c>
      <c r="DK720" s="2">
        <f t="shared" si="430"/>
        <v>3.8129555634615619E-2</v>
      </c>
      <c r="DL720" s="2" t="e">
        <f>NA()</f>
        <v>#N/A</v>
      </c>
      <c r="DM720" s="2">
        <f t="shared" si="431"/>
        <v>1.2456450364069239E-2</v>
      </c>
      <c r="DO720" s="2">
        <f t="shared" si="445"/>
        <v>1.7176068467673725E-2</v>
      </c>
      <c r="DP720" s="72">
        <f t="shared" si="446"/>
        <v>1.3709250823893092E-3</v>
      </c>
      <c r="DQ720" s="72">
        <v>1.0999999999999999E-2</v>
      </c>
      <c r="DR720" s="72">
        <f t="shared" si="447"/>
        <v>8.7797600100768659E-4</v>
      </c>
      <c r="DS720" s="2" cm="1">
        <f t="array" ref="DS720">PRODUCT($DR$68:DR720+1)-1</f>
        <v>5.1105596575248491E-2</v>
      </c>
      <c r="DT720" s="2" cm="1">
        <f t="array" ref="DT720">PRODUCT($DP$68:DP720+1)-1</f>
        <v>7.2232135402941156E-2</v>
      </c>
      <c r="DU720" s="72">
        <f>DS720-MAX($DS$68:DS720)</f>
        <v>-5.9340598989710003E-5</v>
      </c>
    </row>
    <row r="721" spans="81:125" x14ac:dyDescent="0.3">
      <c r="CC721" s="3">
        <v>45646</v>
      </c>
      <c r="CD721" s="2">
        <v>5.6078579125458097E-3</v>
      </c>
      <c r="CE721" s="2">
        <v>3.39882101699596E-3</v>
      </c>
      <c r="CF721" s="2" t="e">
        <f>NA()</f>
        <v>#N/A</v>
      </c>
      <c r="CG721" s="2">
        <v>5.6275619798030543E-3</v>
      </c>
      <c r="CH721" s="2">
        <v>6.5024859341518138E-3</v>
      </c>
      <c r="CJ721" s="9">
        <f t="shared" si="432"/>
        <v>45646</v>
      </c>
      <c r="CK721" s="2">
        <f t="array" ref="CK721">PRODUCT(CD$2:CD721+1)-1</f>
        <v>0.49935343827146528</v>
      </c>
      <c r="CL721" s="2">
        <f t="array" ref="CL721">PRODUCT(CE$2:CE721+1)-1</f>
        <v>0.39075688358964178</v>
      </c>
      <c r="CM721" s="2"/>
      <c r="CN721" s="2">
        <f t="array" ref="CN721">PRODUCT(CG$2:CG721+1)-1</f>
        <v>0.25826892016212954</v>
      </c>
      <c r="CO721" s="2">
        <f t="array" ref="CO721">PRODUCT(CH$2:CH721+1)-1</f>
        <v>0.16401029681902957</v>
      </c>
      <c r="CQ721" s="9">
        <f t="shared" si="433"/>
        <v>45646</v>
      </c>
      <c r="CR721" s="72">
        <f t="shared" si="434"/>
        <v>0.33534314145243571</v>
      </c>
      <c r="CS721" s="72">
        <f t="shared" si="435"/>
        <v>0.22674658677061221</v>
      </c>
      <c r="CT721" s="72"/>
      <c r="CU721" s="72">
        <f t="shared" si="436"/>
        <v>9.4258623343099979E-2</v>
      </c>
      <c r="CV721" s="72"/>
      <c r="CW721" s="3">
        <f t="shared" si="437"/>
        <v>45646</v>
      </c>
      <c r="CX721" s="75">
        <f t="shared" si="442"/>
        <v>125.37313629005389</v>
      </c>
      <c r="CY721" s="75">
        <f t="shared" si="443"/>
        <v>115.88889797300355</v>
      </c>
      <c r="CZ721" s="75">
        <f t="shared" si="444"/>
        <v>108.18390586409727</v>
      </c>
      <c r="DA721" s="72">
        <f>(CZ721/MAX($CZ$2:CZ721))-1</f>
        <v>-1.3730139730410151E-3</v>
      </c>
      <c r="DC721" s="3">
        <f t="shared" si="438"/>
        <v>45646</v>
      </c>
      <c r="DD721" s="2">
        <f t="shared" si="439"/>
        <v>-8.9462802160600405E-4</v>
      </c>
      <c r="DE721" s="2">
        <f t="shared" si="440"/>
        <v>-3.1036649171558538E-3</v>
      </c>
      <c r="DF721" s="2" t="e">
        <f>NA()</f>
        <v>#N/A</v>
      </c>
      <c r="DG721" s="2">
        <f t="shared" si="441"/>
        <v>-8.7492395434875941E-4</v>
      </c>
      <c r="DH721" s="69"/>
      <c r="DI721" s="3">
        <f t="shared" si="428"/>
        <v>45646</v>
      </c>
      <c r="DJ721" s="2">
        <f t="shared" si="429"/>
        <v>4.0716603260538164E-2</v>
      </c>
      <c r="DK721" s="2">
        <f t="shared" si="430"/>
        <v>4.0015368094590532E-2</v>
      </c>
      <c r="DL721" s="2" t="e">
        <f>NA()</f>
        <v>#N/A</v>
      </c>
      <c r="DM721" s="2">
        <f t="shared" si="431"/>
        <v>1.3025830835459383E-2</v>
      </c>
      <c r="DO721" s="2">
        <f t="shared" si="445"/>
        <v>1.7239979461356903E-2</v>
      </c>
      <c r="DP721" s="72">
        <f t="shared" si="446"/>
        <v>-8.7492395434875941E-4</v>
      </c>
      <c r="DQ721" s="72">
        <v>1.0999999999999999E-2</v>
      </c>
      <c r="DR721" s="72">
        <f t="shared" si="447"/>
        <v>-5.5824680762577115E-4</v>
      </c>
      <c r="DS721" s="2" cm="1">
        <f t="array" ref="DS721">PRODUCT($DR$68:DR721+1)-1</f>
        <v>5.0518820231482797E-2</v>
      </c>
      <c r="DT721" s="2" cm="1">
        <f t="array" ref="DT721">PRODUCT($DP$68:DP721+1)-1</f>
        <v>7.1294013823054669E-2</v>
      </c>
      <c r="DU721" s="72">
        <f>DS721-MAX($DS$68:DS721)</f>
        <v>-6.4611694275540366E-4</v>
      </c>
    </row>
    <row r="722" spans="81:125" x14ac:dyDescent="0.3">
      <c r="CC722" s="3">
        <v>45649</v>
      </c>
      <c r="CD722" s="2">
        <v>3.3266705575743E-3</v>
      </c>
      <c r="CE722" s="2">
        <v>1.2460333697907899E-3</v>
      </c>
      <c r="CF722" s="2" t="e">
        <f>NA()</f>
        <v>#N/A</v>
      </c>
      <c r="CG722" s="2">
        <v>2.9717149684861019E-3</v>
      </c>
      <c r="CH722" s="2">
        <v>2.705849038794339E-3</v>
      </c>
      <c r="CJ722" s="9">
        <f t="shared" si="432"/>
        <v>45649</v>
      </c>
      <c r="CK722" s="2">
        <f t="array" ref="CK722">PRODUCT(CD$2:CD722+1)-1</f>
        <v>0.50434129320996068</v>
      </c>
      <c r="CL722" s="2">
        <f t="array" ref="CL722">PRODUCT(CE$2:CE722+1)-1</f>
        <v>0.39248981307586073</v>
      </c>
      <c r="CM722" s="2"/>
      <c r="CN722" s="2">
        <f t="array" ref="CN722">PRODUCT(CG$2:CG722+1)-1</f>
        <v>0.2620081367465561</v>
      </c>
      <c r="CO722" s="2">
        <f t="array" ref="CO722">PRODUCT(CH$2:CH722+1)-1</f>
        <v>0.16715993296182408</v>
      </c>
      <c r="CQ722" s="9">
        <f t="shared" si="433"/>
        <v>45649</v>
      </c>
      <c r="CR722" s="72">
        <f t="shared" si="434"/>
        <v>0.33718136024813661</v>
      </c>
      <c r="CS722" s="72">
        <f t="shared" si="435"/>
        <v>0.22532988011403665</v>
      </c>
      <c r="CT722" s="72"/>
      <c r="CU722" s="72">
        <f t="shared" si="436"/>
        <v>9.4848203784732021E-2</v>
      </c>
      <c r="CV722" s="72"/>
      <c r="CW722" s="3">
        <f t="shared" si="437"/>
        <v>45649</v>
      </c>
      <c r="CX722" s="75">
        <f t="shared" si="442"/>
        <v>125.74570951581309</v>
      </c>
      <c r="CY722" s="75">
        <f t="shared" si="443"/>
        <v>116.20247583619074</v>
      </c>
      <c r="CZ722" s="75">
        <f t="shared" si="444"/>
        <v>108.21259066207448</v>
      </c>
      <c r="DA722" s="72">
        <f>(CZ722/MAX($CZ$2:CZ722))-1</f>
        <v>-1.1082295476685378E-3</v>
      </c>
      <c r="DC722" s="3">
        <f t="shared" si="438"/>
        <v>45649</v>
      </c>
      <c r="DD722" s="2">
        <f t="shared" si="439"/>
        <v>6.2082151877996096E-4</v>
      </c>
      <c r="DE722" s="2">
        <f t="shared" si="440"/>
        <v>-1.4598156690035491E-3</v>
      </c>
      <c r="DF722" s="2" t="e">
        <f>NA()</f>
        <v>#N/A</v>
      </c>
      <c r="DG722" s="2">
        <f t="shared" si="441"/>
        <v>2.6586592969176292E-4</v>
      </c>
      <c r="DH722" s="69"/>
      <c r="DI722" s="3">
        <f t="shared" si="428"/>
        <v>45649</v>
      </c>
      <c r="DJ722" s="2">
        <f t="shared" si="429"/>
        <v>3.872620376136407E-2</v>
      </c>
      <c r="DK722" s="2">
        <f t="shared" si="430"/>
        <v>4.0462277553361375E-2</v>
      </c>
      <c r="DL722" s="2" t="e">
        <f>NA()</f>
        <v>#N/A</v>
      </c>
      <c r="DM722" s="2">
        <f t="shared" si="431"/>
        <v>1.2501107347278497E-2</v>
      </c>
      <c r="DO722" s="2">
        <f t="shared" si="445"/>
        <v>1.7233029315995955E-2</v>
      </c>
      <c r="DP722" s="72">
        <f t="shared" si="446"/>
        <v>2.6586592969176292E-4</v>
      </c>
      <c r="DQ722" s="72">
        <v>1.0999999999999999E-2</v>
      </c>
      <c r="DR722" s="72">
        <f t="shared" si="447"/>
        <v>1.6970465105022503E-4</v>
      </c>
      <c r="DS722" s="2" cm="1">
        <f t="array" ref="DS722">PRODUCT($DR$68:DR722+1)-1</f>
        <v>5.0697098161291976E-2</v>
      </c>
      <c r="DT722" s="2" cm="1">
        <f t="array" ref="DT722">PRODUCT($DP$68:DP722+1)-1</f>
        <v>7.1578834402012959E-2</v>
      </c>
      <c r="DU722" s="72">
        <f>DS722-MAX($DS$68:DS722)</f>
        <v>-4.678390129462251E-4</v>
      </c>
    </row>
    <row r="723" spans="81:125" x14ac:dyDescent="0.3">
      <c r="CC723" s="3">
        <v>45650</v>
      </c>
      <c r="CD723" s="2">
        <v>6.5563419571328394E-3</v>
      </c>
      <c r="CE723" s="2">
        <v>4.85136266932607E-3</v>
      </c>
      <c r="CF723" s="2" t="e">
        <f>NA()</f>
        <v>#N/A</v>
      </c>
      <c r="CG723" s="2">
        <v>6.4212583197752566E-3</v>
      </c>
      <c r="CH723" s="2">
        <v>6.4587321012059551E-3</v>
      </c>
      <c r="CJ723" s="9">
        <f t="shared" si="432"/>
        <v>45650</v>
      </c>
      <c r="CK723" s="2">
        <f t="array" ref="CK723">PRODUCT(CD$2:CD723+1)-1</f>
        <v>0.51420426914848072</v>
      </c>
      <c r="CL723" s="2">
        <f t="array" ref="CL723">PRODUCT(CE$2:CE723+1)-1</f>
        <v>0.39924528617243382</v>
      </c>
      <c r="CM723" s="2"/>
      <c r="CN723" s="2">
        <f t="array" ref="CN723">PRODUCT(CG$2:CG723+1)-1</f>
        <v>0.27011181699426401</v>
      </c>
      <c r="CO723" s="2">
        <f t="array" ref="CO723">PRODUCT(CH$2:CH723+1)-1</f>
        <v>0.17469830628808602</v>
      </c>
      <c r="CQ723" s="9">
        <f t="shared" si="433"/>
        <v>45650</v>
      </c>
      <c r="CR723" s="72">
        <f t="shared" si="434"/>
        <v>0.33950596286039469</v>
      </c>
      <c r="CS723" s="72">
        <f t="shared" si="435"/>
        <v>0.2245469798843478</v>
      </c>
      <c r="CT723" s="72"/>
      <c r="CU723" s="72">
        <f t="shared" si="436"/>
        <v>9.5413510706177984E-2</v>
      </c>
      <c r="CV723" s="72"/>
      <c r="CW723" s="3">
        <f t="shared" si="437"/>
        <v>45650</v>
      </c>
      <c r="CX723" s="75">
        <f t="shared" si="442"/>
        <v>126.55315519921756</v>
      </c>
      <c r="CY723" s="75">
        <f t="shared" si="443"/>
        <v>116.95299649711356</v>
      </c>
      <c r="CZ723" s="75">
        <f t="shared" si="444"/>
        <v>108.20856155005904</v>
      </c>
      <c r="DA723" s="72">
        <f>(CZ723/MAX($CZ$2:CZ723))-1</f>
        <v>-1.1454215861349537E-3</v>
      </c>
      <c r="DC723" s="3">
        <f t="shared" si="438"/>
        <v>45650</v>
      </c>
      <c r="DD723" s="2">
        <f t="shared" si="439"/>
        <v>9.7609855926884294E-5</v>
      </c>
      <c r="DE723" s="2">
        <f t="shared" si="440"/>
        <v>-1.6073694318798851E-3</v>
      </c>
      <c r="DF723" s="2" t="e">
        <f>NA()</f>
        <v>#N/A</v>
      </c>
      <c r="DG723" s="2">
        <f t="shared" si="441"/>
        <v>-3.7473781430698468E-5</v>
      </c>
      <c r="DH723" s="69"/>
      <c r="DI723" s="3">
        <f t="shared" si="428"/>
        <v>45650</v>
      </c>
      <c r="DJ723" s="2">
        <f t="shared" si="429"/>
        <v>3.7810323353987763E-2</v>
      </c>
      <c r="DK723" s="2">
        <f t="shared" si="430"/>
        <v>4.0518914138082243E-2</v>
      </c>
      <c r="DL723" s="2" t="e">
        <f>NA()</f>
        <v>#N/A</v>
      </c>
      <c r="DM723" s="2">
        <f t="shared" si="431"/>
        <v>1.2158442421168113E-2</v>
      </c>
      <c r="DO723" s="2">
        <f t="shared" si="445"/>
        <v>1.71844117009055E-2</v>
      </c>
      <c r="DP723" s="72">
        <f t="shared" si="446"/>
        <v>-3.7473781430698468E-5</v>
      </c>
      <c r="DQ723" s="72">
        <v>1.0999999999999999E-2</v>
      </c>
      <c r="DR723" s="72">
        <f t="shared" si="447"/>
        <v>-2.3987530263602937E-5</v>
      </c>
      <c r="DS723" s="2" cm="1">
        <f t="array" ref="DS723">PRODUCT($DR$68:DR723+1)-1</f>
        <v>5.0671894532851924E-2</v>
      </c>
      <c r="DT723" s="2" cm="1">
        <f t="array" ref="DT723">PRODUCT($DP$68:DP723+1)-1</f>
        <v>7.1538678290986812E-2</v>
      </c>
      <c r="DU723" s="72">
        <f>DS723-MAX($DS$68:DS723)</f>
        <v>-4.9304264138627651E-4</v>
      </c>
    </row>
    <row r="724" spans="81:125" x14ac:dyDescent="0.3">
      <c r="CC724" s="3">
        <v>45651</v>
      </c>
      <c r="CD724" s="2">
        <v>-6.1074025784602103E-4</v>
      </c>
      <c r="CE724" s="2">
        <v>1.2144474643260899E-5</v>
      </c>
      <c r="CF724" s="2" t="e">
        <f>NA()</f>
        <v>#N/A</v>
      </c>
      <c r="CG724" s="2">
        <v>-9.8690109289074175E-5</v>
      </c>
      <c r="CH724" s="2">
        <v>1.0911981875727506E-4</v>
      </c>
      <c r="CJ724" s="9">
        <f t="shared" si="432"/>
        <v>45651</v>
      </c>
      <c r="CK724" s="2">
        <f t="array" ref="CK724">PRODUCT(CD$2:CD724+1)-1</f>
        <v>0.51327948364270948</v>
      </c>
      <c r="CL724" s="2">
        <f t="array" ref="CL724">PRODUCT(CE$2:CE724+1)-1</f>
        <v>0.3992622792713314</v>
      </c>
      <c r="CM724" s="2"/>
      <c r="CN724" s="2">
        <f t="array" ref="CN724">PRODUCT(CG$2:CG724+1)-1</f>
        <v>0.26998646952023542</v>
      </c>
      <c r="CO724" s="2">
        <f t="array" ref="CO724">PRODUCT(CH$2:CH724+1)-1</f>
        <v>0.17482648915436272</v>
      </c>
      <c r="CQ724" s="9">
        <f t="shared" si="433"/>
        <v>45651</v>
      </c>
      <c r="CR724" s="72">
        <f t="shared" si="434"/>
        <v>0.33845299448834676</v>
      </c>
      <c r="CS724" s="72">
        <f t="shared" si="435"/>
        <v>0.22443579011696868</v>
      </c>
      <c r="CT724" s="72"/>
      <c r="CU724" s="72">
        <f t="shared" si="436"/>
        <v>9.5159980365872698E-2</v>
      </c>
      <c r="CV724" s="72"/>
      <c r="CW724" s="3">
        <f t="shared" si="437"/>
        <v>45651</v>
      </c>
      <c r="CX724" s="75">
        <f t="shared" si="442"/>
        <v>126.54066565450006</v>
      </c>
      <c r="CY724" s="75">
        <f t="shared" si="443"/>
        <v>116.96575838689445</v>
      </c>
      <c r="CZ724" s="75">
        <f t="shared" si="444"/>
        <v>108.18607719015863</v>
      </c>
      <c r="DA724" s="72">
        <f>(CZ724/MAX($CZ$2:CZ724))-1</f>
        <v>-1.3529708364671267E-3</v>
      </c>
      <c r="DC724" s="3">
        <f t="shared" si="438"/>
        <v>45651</v>
      </c>
      <c r="DD724" s="2">
        <f t="shared" si="439"/>
        <v>-7.1986007660329609E-4</v>
      </c>
      <c r="DE724" s="2">
        <f t="shared" si="440"/>
        <v>-9.6975344114014152E-5</v>
      </c>
      <c r="DF724" s="2" t="e">
        <f>NA()</f>
        <v>#N/A</v>
      </c>
      <c r="DG724" s="2">
        <f t="shared" si="441"/>
        <v>-2.0780992804634923E-4</v>
      </c>
      <c r="DH724" s="69"/>
      <c r="DI724" s="3">
        <f t="shared" si="428"/>
        <v>45651</v>
      </c>
      <c r="DJ724" s="2">
        <f t="shared" si="429"/>
        <v>3.7894641947791824E-2</v>
      </c>
      <c r="DK724" s="2">
        <f t="shared" si="430"/>
        <v>3.7192261518688194E-2</v>
      </c>
      <c r="DL724" s="2" t="e">
        <f>NA()</f>
        <v>#N/A</v>
      </c>
      <c r="DM724" s="2">
        <f t="shared" si="431"/>
        <v>1.1965780195609902E-2</v>
      </c>
      <c r="DO724" s="2">
        <f t="shared" si="445"/>
        <v>1.6974407544856462E-2</v>
      </c>
      <c r="DP724" s="72">
        <f t="shared" si="446"/>
        <v>-2.0780992804634923E-4</v>
      </c>
      <c r="DQ724" s="72">
        <v>1.0999999999999999E-2</v>
      </c>
      <c r="DR724" s="72">
        <f t="shared" si="447"/>
        <v>-1.3466798192921385E-4</v>
      </c>
      <c r="DS724" s="2" cm="1">
        <f t="array" ref="DS724">PRODUCT($DR$68:DR724+1)-1</f>
        <v>5.0530402669145547E-2</v>
      </c>
      <c r="DT724" s="2" cm="1">
        <f t="array" ref="DT724">PRODUCT($DP$68:DP724+1)-1</f>
        <v>7.1316001915352256E-2</v>
      </c>
      <c r="DU724" s="72">
        <f>DS724-MAX($DS$68:DS724)</f>
        <v>-6.345345050926543E-4</v>
      </c>
    </row>
    <row r="725" spans="81:125" x14ac:dyDescent="0.3">
      <c r="CC725" s="3">
        <v>45652</v>
      </c>
      <c r="CD725" s="2">
        <v>9.4052827383173096E-5</v>
      </c>
      <c r="CE725" s="2">
        <v>1.67548331017131E-3</v>
      </c>
      <c r="CF725" s="2" t="e">
        <f>NA()</f>
        <v>#N/A</v>
      </c>
      <c r="CG725" s="2">
        <v>1.1637522659260009E-3</v>
      </c>
      <c r="CH725" s="2">
        <v>1.5119239361978121E-3</v>
      </c>
      <c r="CJ725" s="9">
        <f t="shared" si="432"/>
        <v>45652</v>
      </c>
      <c r="CK725" s="2">
        <f t="array" ref="CK725">PRODUCT(CD$2:CD725+1)-1</f>
        <v>0.51342181185676705</v>
      </c>
      <c r="CL725" s="2">
        <f t="array" ref="CL725">PRODUCT(CE$2:CE725+1)-1</f>
        <v>0.40160671986680274</v>
      </c>
      <c r="CM725" s="2"/>
      <c r="CN725" s="2">
        <f t="array" ref="CN725">PRODUCT(CG$2:CG725+1)-1</f>
        <v>0.27146441915183495</v>
      </c>
      <c r="CO725" s="2">
        <f t="array" ref="CO725">PRODUCT(CH$2:CH725+1)-1</f>
        <v>0.17660273744419452</v>
      </c>
      <c r="CQ725" s="9">
        <f t="shared" si="433"/>
        <v>45652</v>
      </c>
      <c r="CR725" s="72">
        <f t="shared" si="434"/>
        <v>0.33681907441257253</v>
      </c>
      <c r="CS725" s="72">
        <f t="shared" si="435"/>
        <v>0.22500398242260822</v>
      </c>
      <c r="CT725" s="72"/>
      <c r="CU725" s="72">
        <f t="shared" si="436"/>
        <v>9.4861681707640422E-2</v>
      </c>
      <c r="CV725" s="72"/>
      <c r="CW725" s="3">
        <f t="shared" si="437"/>
        <v>45652</v>
      </c>
      <c r="CX725" s="75">
        <f t="shared" si="442"/>
        <v>126.68792764088727</v>
      </c>
      <c r="CY725" s="75">
        <f t="shared" si="443"/>
        <v>117.14260171671512</v>
      </c>
      <c r="CZ725" s="75">
        <f t="shared" si="444"/>
        <v>108.14846672712251</v>
      </c>
      <c r="DA725" s="72">
        <f>(CZ725/MAX($CZ$2:CZ725))-1</f>
        <v>-1.7001465373704949E-3</v>
      </c>
      <c r="DC725" s="3">
        <f t="shared" si="438"/>
        <v>45652</v>
      </c>
      <c r="DD725" s="2">
        <f t="shared" si="439"/>
        <v>-1.417871108814639E-3</v>
      </c>
      <c r="DE725" s="2">
        <f t="shared" si="440"/>
        <v>1.6355937397349797E-4</v>
      </c>
      <c r="DF725" s="2" t="e">
        <f>NA()</f>
        <v>#N/A</v>
      </c>
      <c r="DG725" s="2">
        <f t="shared" si="441"/>
        <v>-3.4817167027181113E-4</v>
      </c>
      <c r="DH725" s="69"/>
      <c r="DI725" s="3">
        <f t="shared" si="428"/>
        <v>45652</v>
      </c>
      <c r="DJ725" s="2">
        <f t="shared" si="429"/>
        <v>3.8043773135622037E-2</v>
      </c>
      <c r="DK725" s="2">
        <f t="shared" si="430"/>
        <v>3.6474519865253449E-2</v>
      </c>
      <c r="DL725" s="2" t="e">
        <f>NA()</f>
        <v>#N/A</v>
      </c>
      <c r="DM725" s="2">
        <f t="shared" si="431"/>
        <v>1.1402587478850696E-2</v>
      </c>
      <c r="DO725" s="2">
        <f t="shared" si="445"/>
        <v>1.7012444652879488E-2</v>
      </c>
      <c r="DP725" s="72">
        <f t="shared" si="446"/>
        <v>-3.4817167027181113E-4</v>
      </c>
      <c r="DQ725" s="72">
        <v>1.0999999999999999E-2</v>
      </c>
      <c r="DR725" s="72">
        <f t="shared" si="447"/>
        <v>-2.2512275285149473E-4</v>
      </c>
      <c r="DS725" s="2" cm="1">
        <f t="array" ref="DS725">PRODUCT($DR$68:DR725+1)-1</f>
        <v>5.0293904372942455E-2</v>
      </c>
      <c r="DT725" s="2" cm="1">
        <f t="array" ref="DT725">PRODUCT($DP$68:DP725+1)-1</f>
        <v>7.0943000033576453E-2</v>
      </c>
      <c r="DU725" s="72">
        <f>DS725-MAX($DS$68:DS725)</f>
        <v>-8.7103280129574578E-4</v>
      </c>
    </row>
    <row r="726" spans="81:125" x14ac:dyDescent="0.3">
      <c r="CC726" s="3">
        <v>45653</v>
      </c>
      <c r="CD726" s="2">
        <v>-2.2103260060698502E-3</v>
      </c>
      <c r="CE726" s="2">
        <v>-3.0235050361041597E-3</v>
      </c>
      <c r="CF726" s="2" t="e">
        <f>NA()</f>
        <v>#N/A</v>
      </c>
      <c r="CG726" s="2">
        <v>-3.1150819467548247E-3</v>
      </c>
      <c r="CH726" s="2">
        <v>-3.4550557426034079E-3</v>
      </c>
      <c r="CJ726" s="9">
        <f t="shared" si="432"/>
        <v>45653</v>
      </c>
      <c r="CK726" s="2">
        <f t="array" ref="CK726">PRODUCT(CD$2:CD726+1)-1</f>
        <v>0.51007665626786669</v>
      </c>
      <c r="CL726" s="2">
        <f t="array" ref="CL726">PRODUCT(CE$2:CE726+1)-1</f>
        <v>0.39736895489064805</v>
      </c>
      <c r="CM726" s="2"/>
      <c r="CN726" s="2">
        <f t="array" ref="CN726">PRODUCT(CG$2:CG726+1)-1</f>
        <v>0.26750370329379392</v>
      </c>
      <c r="CO726" s="2">
        <f t="array" ref="CO726">PRODUCT(CH$2:CH726+1)-1</f>
        <v>0.17253750939942503</v>
      </c>
      <c r="CQ726" s="9">
        <f t="shared" si="433"/>
        <v>45653</v>
      </c>
      <c r="CR726" s="72">
        <f t="shared" si="434"/>
        <v>0.33753914686844166</v>
      </c>
      <c r="CS726" s="72">
        <f t="shared" si="435"/>
        <v>0.22483144549122303</v>
      </c>
      <c r="CT726" s="72"/>
      <c r="CU726" s="72">
        <f t="shared" si="436"/>
        <v>9.4966193894368889E-2</v>
      </c>
      <c r="CV726" s="72"/>
      <c r="CW726" s="3">
        <f t="shared" si="437"/>
        <v>45653</v>
      </c>
      <c r="CX726" s="75">
        <f t="shared" si="442"/>
        <v>126.29328436462136</v>
      </c>
      <c r="CY726" s="75">
        <f t="shared" si="443"/>
        <v>116.73786749795028</v>
      </c>
      <c r="CZ726" s="75">
        <f t="shared" si="444"/>
        <v>108.18536184656521</v>
      </c>
      <c r="DA726" s="72">
        <f>(CZ726/MAX($CZ$2:CZ726))-1</f>
        <v>-1.3595740498651976E-3</v>
      </c>
      <c r="DC726" s="3">
        <f t="shared" si="438"/>
        <v>45653</v>
      </c>
      <c r="DD726" s="2">
        <f t="shared" si="439"/>
        <v>1.2447297365335576E-3</v>
      </c>
      <c r="DE726" s="2">
        <f t="shared" si="440"/>
        <v>4.3155070649924816E-4</v>
      </c>
      <c r="DF726" s="2" t="e">
        <f>NA()</f>
        <v>#N/A</v>
      </c>
      <c r="DG726" s="2">
        <f t="shared" si="441"/>
        <v>3.3997379584858314E-4</v>
      </c>
      <c r="DH726" s="69"/>
      <c r="DI726" s="3">
        <f t="shared" si="428"/>
        <v>45653</v>
      </c>
      <c r="DJ726" s="2">
        <f t="shared" si="429"/>
        <v>3.7268026460828857E-2</v>
      </c>
      <c r="DK726" s="2">
        <f t="shared" si="430"/>
        <v>3.6472490305799944E-2</v>
      </c>
      <c r="DL726" s="2" t="e">
        <f>NA()</f>
        <v>#N/A</v>
      </c>
      <c r="DM726" s="2">
        <f t="shared" si="431"/>
        <v>1.1390174343470085E-2</v>
      </c>
      <c r="DO726" s="2">
        <f t="shared" si="445"/>
        <v>1.6957804255365194E-2</v>
      </c>
      <c r="DP726" s="72">
        <f t="shared" si="446"/>
        <v>3.3997379584858314E-4</v>
      </c>
      <c r="DQ726" s="72">
        <v>1.0999999999999999E-2</v>
      </c>
      <c r="DR726" s="72">
        <f t="shared" si="447"/>
        <v>2.2053042351584084E-4</v>
      </c>
      <c r="DS726" s="2" cm="1">
        <f t="array" ref="DS726">PRODUCT($DR$68:DR726+1)-1</f>
        <v>5.0525526132489951E-2</v>
      </c>
      <c r="DT726" s="2" cm="1">
        <f t="array" ref="DT726">PRODUCT($DP$68:DP726+1)-1</f>
        <v>7.1307092590435328E-2</v>
      </c>
      <c r="DU726" s="72">
        <f>DS726-MAX($DS$68:DS726)</f>
        <v>-6.3941104174825014E-4</v>
      </c>
    </row>
    <row r="727" spans="81:125" x14ac:dyDescent="0.3">
      <c r="CC727" s="3">
        <v>45656</v>
      </c>
      <c r="CD727" s="2">
        <v>-5.3299584543644593E-3</v>
      </c>
      <c r="CE727" s="2">
        <v>-7.09572072976328E-3</v>
      </c>
      <c r="CF727" s="2" t="e">
        <f>NA()</f>
        <v>#N/A</v>
      </c>
      <c r="CG727" s="2">
        <v>-6.8602165899595158E-3</v>
      </c>
      <c r="CH727" s="2">
        <v>-7.6889039277441285E-3</v>
      </c>
      <c r="CJ727" s="9">
        <f t="shared" si="432"/>
        <v>45656</v>
      </c>
      <c r="CK727" s="2">
        <f t="array" ref="CK727">PRODUCT(CD$2:CD727+1)-1</f>
        <v>0.50202801042705336</v>
      </c>
      <c r="CL727" s="2">
        <f t="array" ref="CL727">PRODUCT(CE$2:CE727+1)-1</f>
        <v>0.38745361503030273</v>
      </c>
      <c r="CM727" s="2"/>
      <c r="CN727" s="2">
        <f t="array" ref="CN727">PRODUCT(CG$2:CG727+1)-1</f>
        <v>0.25880835336062269</v>
      </c>
      <c r="CO727" s="2">
        <f t="array" ref="CO727">PRODUCT(CH$2:CH727+1)-1</f>
        <v>0.16352198113797645</v>
      </c>
      <c r="CQ727" s="9">
        <f t="shared" si="433"/>
        <v>45656</v>
      </c>
      <c r="CR727" s="72">
        <f t="shared" si="434"/>
        <v>0.33850602928907692</v>
      </c>
      <c r="CS727" s="72">
        <f t="shared" si="435"/>
        <v>0.22393163389232629</v>
      </c>
      <c r="CT727" s="72"/>
      <c r="CU727" s="72">
        <f t="shared" si="436"/>
        <v>9.5286372222646243E-2</v>
      </c>
      <c r="CV727" s="72"/>
      <c r="CW727" s="3">
        <f t="shared" si="437"/>
        <v>45656</v>
      </c>
      <c r="CX727" s="75">
        <f t="shared" si="442"/>
        <v>125.42688508002271</v>
      </c>
      <c r="CY727" s="75">
        <f t="shared" si="443"/>
        <v>115.84028125002881</v>
      </c>
      <c r="CZ727" s="75">
        <f t="shared" si="444"/>
        <v>108.27570835165898</v>
      </c>
      <c r="DA727" s="72">
        <f>(CZ727/MAX($CZ$2:CZ727))-1</f>
        <v>-5.2560103549470494E-4</v>
      </c>
      <c r="DC727" s="3">
        <f t="shared" si="438"/>
        <v>45656</v>
      </c>
      <c r="DD727" s="2">
        <f t="shared" si="439"/>
        <v>2.3589454733796691E-3</v>
      </c>
      <c r="DE727" s="2">
        <f t="shared" si="440"/>
        <v>5.9318319798084846E-4</v>
      </c>
      <c r="DF727" s="2" t="e">
        <f>NA()</f>
        <v>#N/A</v>
      </c>
      <c r="DG727" s="2">
        <f t="shared" si="441"/>
        <v>8.2868733778461261E-4</v>
      </c>
      <c r="DH727" s="69"/>
      <c r="DI727" s="3">
        <f t="shared" ref="DI727:DI790" si="448">DC727</f>
        <v>45656</v>
      </c>
      <c r="DJ727" s="2">
        <f t="shared" ref="DJ727:DJ790" si="449">_xlfn.STDEV.P(DD706:DD727)*SQRT(252)</f>
        <v>3.7640577702201784E-2</v>
      </c>
      <c r="DK727" s="2">
        <f t="shared" ref="DK727:DK790" si="450">_xlfn.STDEV.P(DE706:DE727)*SQRT(252)</f>
        <v>3.6392166060700469E-2</v>
      </c>
      <c r="DL727" s="2" t="e">
        <f>NA()</f>
        <v>#N/A</v>
      </c>
      <c r="DM727" s="2">
        <f t="shared" ref="DM727:DM790" si="451">_xlfn.STDEV.P(DG706:DG727)*SQRT(252)</f>
        <v>1.1530760833554947E-2</v>
      </c>
      <c r="DO727" s="2">
        <f t="shared" si="445"/>
        <v>1.6778109005599222E-2</v>
      </c>
      <c r="DP727" s="72">
        <f t="shared" si="446"/>
        <v>8.2868733778461261E-4</v>
      </c>
      <c r="DQ727" s="72">
        <v>1.0999999999999999E-2</v>
      </c>
      <c r="DR727" s="72">
        <f t="shared" si="447"/>
        <v>5.4330083995691504E-4</v>
      </c>
      <c r="DS727" s="2" cm="1">
        <f t="array" ref="DS727">PRODUCT($DR$68:DR727+1)-1</f>
        <v>5.109627753323398E-2</v>
      </c>
      <c r="DT727" s="2" cm="1">
        <f t="array" ref="DT727">PRODUCT($DP$68:DP727+1)-1</f>
        <v>7.2194871212943657E-2</v>
      </c>
      <c r="DU727" s="72">
        <f>DS727-MAX($DS$68:DS727)</f>
        <v>-6.8659641004220617E-5</v>
      </c>
    </row>
    <row r="728" spans="81:125" x14ac:dyDescent="0.3">
      <c r="CC728" s="3">
        <v>45657</v>
      </c>
      <c r="CD728" s="2">
        <v>-1.6041173423830799E-4</v>
      </c>
      <c r="CE728" s="2">
        <v>-8.3071976281645697E-4</v>
      </c>
      <c r="CF728" s="2" t="e">
        <f>NA()</f>
        <v>#N/A</v>
      </c>
      <c r="CG728" s="2">
        <v>-3.753944825562547E-4</v>
      </c>
      <c r="CH728" s="2">
        <v>-3.514883169480898E-4</v>
      </c>
      <c r="CJ728" s="9">
        <f t="shared" si="432"/>
        <v>45657</v>
      </c>
      <c r="CK728" s="2">
        <f t="array" ref="CK728">PRODUCT(CD$2:CD728+1)-1</f>
        <v>0.50178706750902635</v>
      </c>
      <c r="CL728" s="2">
        <f t="array" ref="CL728">PRODUCT(CE$2:CE728+1)-1</f>
        <v>0.38630102989230597</v>
      </c>
      <c r="CM728" s="2"/>
      <c r="CN728" s="2">
        <f t="array" ref="CN728">PRODUCT(CG$2:CG728+1)-1</f>
        <v>0.25833580365017528</v>
      </c>
      <c r="CO728" s="2">
        <f t="array" ref="CO728">PRODUCT(CH$2:CH728+1)-1</f>
        <v>0.16311301675509404</v>
      </c>
      <c r="CQ728" s="9">
        <f t="shared" si="433"/>
        <v>45657</v>
      </c>
      <c r="CR728" s="72">
        <f t="shared" si="434"/>
        <v>0.33867405075393231</v>
      </c>
      <c r="CS728" s="72">
        <f t="shared" si="435"/>
        <v>0.22318801313721193</v>
      </c>
      <c r="CT728" s="72"/>
      <c r="CU728" s="72">
        <f t="shared" si="436"/>
        <v>9.5222786895081235E-2</v>
      </c>
      <c r="CV728" s="72"/>
      <c r="CW728" s="3">
        <f t="shared" si="437"/>
        <v>45657</v>
      </c>
      <c r="CX728" s="75">
        <f t="shared" si="442"/>
        <v>125.37980051939945</v>
      </c>
      <c r="CY728" s="75">
        <f t="shared" si="443"/>
        <v>115.79956474453745</v>
      </c>
      <c r="CZ728" s="75">
        <f t="shared" si="444"/>
        <v>108.27311898451148</v>
      </c>
      <c r="DA728" s="72">
        <f>(CZ728/MAX($CZ$2:CZ728))-1</f>
        <v>-5.4950303727185901E-4</v>
      </c>
      <c r="DC728" s="3">
        <f t="shared" si="438"/>
        <v>45657</v>
      </c>
      <c r="DD728" s="2">
        <f t="shared" si="439"/>
        <v>1.9107658270978181E-4</v>
      </c>
      <c r="DE728" s="2">
        <f t="shared" si="440"/>
        <v>-4.7923144586836718E-4</v>
      </c>
      <c r="DF728" s="2" t="e">
        <f>NA()</f>
        <v>#N/A</v>
      </c>
      <c r="DG728" s="2">
        <f t="shared" si="441"/>
        <v>-2.3906165608164902E-5</v>
      </c>
      <c r="DH728" s="69"/>
      <c r="DI728" s="3">
        <f t="shared" si="448"/>
        <v>45657</v>
      </c>
      <c r="DJ728" s="2">
        <f t="shared" si="449"/>
        <v>3.7521047605977569E-2</v>
      </c>
      <c r="DK728" s="2">
        <f t="shared" si="450"/>
        <v>3.6532358006456808E-2</v>
      </c>
      <c r="DL728" s="2" t="e">
        <f>NA()</f>
        <v>#N/A</v>
      </c>
      <c r="DM728" s="2">
        <f t="shared" si="451"/>
        <v>1.1583036394925071E-2</v>
      </c>
      <c r="DO728" s="2">
        <f t="shared" si="445"/>
        <v>1.6726145502355176E-2</v>
      </c>
      <c r="DP728" s="72">
        <f t="shared" si="446"/>
        <v>-2.3906165608164902E-5</v>
      </c>
      <c r="DQ728" s="72">
        <v>1.0999999999999999E-2</v>
      </c>
      <c r="DR728" s="72">
        <f t="shared" si="447"/>
        <v>-1.5721961862210629E-5</v>
      </c>
      <c r="DS728" s="2" cm="1">
        <f t="array" ref="DS728">PRODUCT($DR$68:DR728+1)-1</f>
        <v>5.107975223764516E-2</v>
      </c>
      <c r="DT728" s="2" cm="1">
        <f t="array" ref="DT728">PRODUCT($DP$68:DP728+1)-1</f>
        <v>7.2169239144788122E-2</v>
      </c>
      <c r="DU728" s="72">
        <f>DS728-MAX($DS$68:DS728)</f>
        <v>-8.5184936593041272E-5</v>
      </c>
    </row>
    <row r="729" spans="81:125" x14ac:dyDescent="0.3">
      <c r="CC729" s="3">
        <v>45658</v>
      </c>
      <c r="CD729" s="2">
        <v>2.7333944678886702E-4</v>
      </c>
      <c r="CE729" s="2">
        <v>3.4036222507904896E-4</v>
      </c>
      <c r="CF729" s="2" t="e">
        <f>NA()</f>
        <v>#N/A</v>
      </c>
      <c r="CG729" s="2">
        <v>1.8098639058587078E-4</v>
      </c>
      <c r="CH729" s="2">
        <v>0</v>
      </c>
      <c r="CJ729" s="9">
        <f t="shared" si="432"/>
        <v>45658</v>
      </c>
      <c r="CK729" s="2">
        <f t="array" ref="CK729">PRODUCT(CD$2:CD729+1)-1</f>
        <v>0.50219756515525393</v>
      </c>
      <c r="CL729" s="2">
        <f t="array" ref="CL729">PRODUCT(CE$2:CE729+1)-1</f>
        <v>0.38677287439546948</v>
      </c>
      <c r="CM729" s="2"/>
      <c r="CN729" s="2">
        <f t="array" ref="CN729">PRODUCT(CG$2:CG729+1)-1</f>
        <v>0.25856354530542291</v>
      </c>
      <c r="CO729" s="2">
        <f t="array" ref="CO729">PRODUCT(CH$2:CH729+1)-1</f>
        <v>0.16311301675509404</v>
      </c>
      <c r="CQ729" s="9">
        <f t="shared" si="433"/>
        <v>45658</v>
      </c>
      <c r="CR729" s="72">
        <f t="shared" si="434"/>
        <v>0.33908454840015989</v>
      </c>
      <c r="CS729" s="72">
        <f t="shared" si="435"/>
        <v>0.22365985764037544</v>
      </c>
      <c r="CT729" s="72"/>
      <c r="CU729" s="72">
        <f t="shared" si="436"/>
        <v>9.5450528550328873E-2</v>
      </c>
      <c r="CV729" s="72"/>
      <c r="CW729" s="3">
        <f t="shared" si="437"/>
        <v>45658</v>
      </c>
      <c r="CX729" s="75">
        <f t="shared" si="442"/>
        <v>125.40249255694785</v>
      </c>
      <c r="CY729" s="75">
        <f t="shared" si="443"/>
        <v>115.79956474453745</v>
      </c>
      <c r="CZ729" s="75">
        <f t="shared" si="444"/>
        <v>108.29271494551398</v>
      </c>
      <c r="DA729" s="72">
        <f>(CZ729/MAX($CZ$2:CZ729))-1</f>
        <v>-3.6861609925720185E-4</v>
      </c>
      <c r="DC729" s="3">
        <f t="shared" si="438"/>
        <v>45658</v>
      </c>
      <c r="DD729" s="2">
        <f t="shared" si="439"/>
        <v>2.7333944678886702E-4</v>
      </c>
      <c r="DE729" s="2">
        <f t="shared" si="440"/>
        <v>3.4036222507904896E-4</v>
      </c>
      <c r="DF729" s="2" t="e">
        <f>NA()</f>
        <v>#N/A</v>
      </c>
      <c r="DG729" s="2">
        <f t="shared" si="441"/>
        <v>1.8098639058587078E-4</v>
      </c>
      <c r="DH729" s="69"/>
      <c r="DI729" s="3">
        <f t="shared" si="448"/>
        <v>45658</v>
      </c>
      <c r="DJ729" s="2">
        <f t="shared" si="449"/>
        <v>3.6094171911623285E-2</v>
      </c>
      <c r="DK729" s="2">
        <f t="shared" si="450"/>
        <v>3.6523750065478471E-2</v>
      </c>
      <c r="DL729" s="2" t="e">
        <f>NA()</f>
        <v>#N/A</v>
      </c>
      <c r="DM729" s="2">
        <f t="shared" si="451"/>
        <v>1.0734207520502007E-2</v>
      </c>
      <c r="DO729" s="2">
        <f t="shared" si="445"/>
        <v>1.6664403974882554E-2</v>
      </c>
      <c r="DP729" s="72">
        <f t="shared" si="446"/>
        <v>1.8098639058587078E-4</v>
      </c>
      <c r="DQ729" s="72">
        <v>1.0999999999999999E-2</v>
      </c>
      <c r="DR729" s="72">
        <f t="shared" si="447"/>
        <v>1.1946723683879064E-4</v>
      </c>
      <c r="DS729" s="2" cm="1">
        <f t="array" ref="DS729">PRODUCT($DR$68:DR729+1)-1</f>
        <v>5.1205321831342188E-2</v>
      </c>
      <c r="DT729" s="2" cm="1">
        <f t="array" ref="DT729">PRODUCT($DP$68:DP729+1)-1</f>
        <v>7.2363287185478242E-2</v>
      </c>
      <c r="DU729" s="72">
        <f>DS729-MAX($DS$68:DS729)</f>
        <v>0</v>
      </c>
    </row>
    <row r="730" spans="81:125" x14ac:dyDescent="0.3">
      <c r="CC730" s="3">
        <v>45659</v>
      </c>
      <c r="CD730" s="2">
        <v>-4.5082700722795001E-3</v>
      </c>
      <c r="CE730" s="2">
        <v>-8.1815964320364198E-4</v>
      </c>
      <c r="CF730" s="2" t="e">
        <f>NA()</f>
        <v>#N/A</v>
      </c>
      <c r="CG730" s="2">
        <v>-1.9238812402037292E-3</v>
      </c>
      <c r="CH730" s="2">
        <v>-1.1650424295858164E-3</v>
      </c>
      <c r="CJ730" s="9">
        <f t="shared" si="432"/>
        <v>45659</v>
      </c>
      <c r="CK730" s="2">
        <f t="array" ref="CK730">PRODUCT(CD$2:CD730+1)-1</f>
        <v>0.49542525282961347</v>
      </c>
      <c r="CL730" s="2">
        <f t="array" ref="CL730">PRODUCT(CE$2:CE730+1)-1</f>
        <v>0.38563827279534957</v>
      </c>
      <c r="CM730" s="2"/>
      <c r="CN730" s="2">
        <f t="array" ref="CN730">PRODUCT(CG$2:CG730+1)-1</f>
        <v>0.2561422185110056</v>
      </c>
      <c r="CO730" s="2">
        <f t="array" ref="CO730">PRODUCT(CH$2:CH730+1)-1</f>
        <v>0.1617579407401708</v>
      </c>
      <c r="CQ730" s="9">
        <f t="shared" si="433"/>
        <v>45659</v>
      </c>
      <c r="CR730" s="72">
        <f t="shared" si="434"/>
        <v>0.33366731208944267</v>
      </c>
      <c r="CS730" s="72">
        <f t="shared" si="435"/>
        <v>0.22388033205517877</v>
      </c>
      <c r="CT730" s="72"/>
      <c r="CU730" s="72">
        <f t="shared" si="436"/>
        <v>9.4384277770834801E-2</v>
      </c>
      <c r="CV730" s="72"/>
      <c r="CW730" s="3">
        <f t="shared" si="437"/>
        <v>45659</v>
      </c>
      <c r="CX730" s="75">
        <f t="shared" si="442"/>
        <v>125.16123305404275</v>
      </c>
      <c r="CY730" s="75">
        <f t="shared" si="443"/>
        <v>115.66465333828249</v>
      </c>
      <c r="CZ730" s="75">
        <f t="shared" si="444"/>
        <v>108.21044237947595</v>
      </c>
      <c r="DA730" s="72">
        <f>(CZ730/MAX($CZ$2:CZ730))-1</f>
        <v>-1.1280599740094432E-3</v>
      </c>
      <c r="DC730" s="3">
        <f t="shared" si="438"/>
        <v>45659</v>
      </c>
      <c r="DD730" s="2">
        <f t="shared" si="439"/>
        <v>-3.3432276426936837E-3</v>
      </c>
      <c r="DE730" s="2">
        <f t="shared" si="440"/>
        <v>3.468827863821744E-4</v>
      </c>
      <c r="DF730" s="2" t="e">
        <f>NA()</f>
        <v>#N/A</v>
      </c>
      <c r="DG730" s="2">
        <f t="shared" si="441"/>
        <v>-7.5883881061791282E-4</v>
      </c>
      <c r="DH730" s="69"/>
      <c r="DI730" s="3">
        <f t="shared" si="448"/>
        <v>45659</v>
      </c>
      <c r="DJ730" s="2">
        <f t="shared" si="449"/>
        <v>3.7252942215680547E-2</v>
      </c>
      <c r="DK730" s="2">
        <f t="shared" si="450"/>
        <v>3.4932524080572132E-2</v>
      </c>
      <c r="DL730" s="2" t="e">
        <f>NA()</f>
        <v>#N/A</v>
      </c>
      <c r="DM730" s="2">
        <f t="shared" si="451"/>
        <v>1.1223480966059291E-2</v>
      </c>
      <c r="DO730" s="2">
        <f t="shared" si="445"/>
        <v>1.6188256169578724E-2</v>
      </c>
      <c r="DP730" s="72">
        <f t="shared" si="446"/>
        <v>-7.5883881061791282E-4</v>
      </c>
      <c r="DQ730" s="72">
        <v>1.0999999999999999E-2</v>
      </c>
      <c r="DR730" s="72">
        <f t="shared" si="447"/>
        <v>-5.1563471873414669E-4</v>
      </c>
      <c r="DS730" s="2" cm="1">
        <f t="array" ref="DS730">PRODUCT($DR$68:DR730+1)-1</f>
        <v>5.066328387088781E-2</v>
      </c>
      <c r="DT730" s="2" cm="1">
        <f t="array" ref="DT730">PRODUCT($DP$68:DP730+1)-1</f>
        <v>7.1549536304080119E-2</v>
      </c>
      <c r="DU730" s="72">
        <f>DS730-MAX($DS$68:DS730)</f>
        <v>-5.4203796045437791E-4</v>
      </c>
    </row>
    <row r="731" spans="81:125" x14ac:dyDescent="0.3">
      <c r="CC731" s="3">
        <v>45660</v>
      </c>
      <c r="CD731" s="2">
        <v>5.0857747857244694E-3</v>
      </c>
      <c r="CE731" s="2">
        <v>3.9462169209549805E-3</v>
      </c>
      <c r="CF731" s="2" t="e">
        <f>NA()</f>
        <v>#N/A</v>
      </c>
      <c r="CG731" s="2">
        <v>5.3480903164669488E-3</v>
      </c>
      <c r="CH731" s="2">
        <v>6.7409590761260407E-3</v>
      </c>
      <c r="CJ731" s="9">
        <f t="shared" si="432"/>
        <v>45660</v>
      </c>
      <c r="CK731" s="2">
        <f t="array" ref="CK731">PRODUCT(CD$2:CD731+1)-1</f>
        <v>0.50303064887438986</v>
      </c>
      <c r="CL731" s="2">
        <f t="array" ref="CL731">PRODUCT(CE$2:CE731+1)-1</f>
        <v>0.39110630199377749</v>
      </c>
      <c r="CM731" s="2"/>
      <c r="CN731" s="2">
        <f t="array" ref="CN731">PRODUCT(CG$2:CG731+1)-1</f>
        <v>0.26286018054592963</v>
      </c>
      <c r="CO731" s="2">
        <f t="array" ref="CO731">PRODUCT(CH$2:CH731+1)-1</f>
        <v>0.16958930347506485</v>
      </c>
      <c r="CQ731" s="9">
        <f t="shared" si="433"/>
        <v>45660</v>
      </c>
      <c r="CR731" s="72">
        <f t="shared" si="434"/>
        <v>0.33344134539932502</v>
      </c>
      <c r="CS731" s="72">
        <f t="shared" si="435"/>
        <v>0.22151699851871265</v>
      </c>
      <c r="CT731" s="72"/>
      <c r="CU731" s="72">
        <f t="shared" si="436"/>
        <v>9.3270877070864788E-2</v>
      </c>
      <c r="CV731" s="72"/>
      <c r="CW731" s="3">
        <f t="shared" si="437"/>
        <v>45660</v>
      </c>
      <c r="CX731" s="75">
        <f t="shared" si="442"/>
        <v>125.83060663253613</v>
      </c>
      <c r="CY731" s="75">
        <f t="shared" si="443"/>
        <v>116.44434403299016</v>
      </c>
      <c r="CZ731" s="75">
        <f t="shared" si="444"/>
        <v>108.06072864894729</v>
      </c>
      <c r="DA731" s="72">
        <f>(CZ731/MAX($CZ$2:CZ731))-1</f>
        <v>-2.5100416125029001E-3</v>
      </c>
      <c r="DC731" s="3">
        <f t="shared" si="438"/>
        <v>45660</v>
      </c>
      <c r="DD731" s="2">
        <f t="shared" si="439"/>
        <v>-1.6551842904015714E-3</v>
      </c>
      <c r="DE731" s="2">
        <f t="shared" si="440"/>
        <v>-2.7947421551710603E-3</v>
      </c>
      <c r="DF731" s="2" t="e">
        <f>NA()</f>
        <v>#N/A</v>
      </c>
      <c r="DG731" s="2">
        <f t="shared" si="441"/>
        <v>-1.3928687596590919E-3</v>
      </c>
      <c r="DH731" s="69"/>
      <c r="DI731" s="3">
        <f t="shared" si="448"/>
        <v>45660</v>
      </c>
      <c r="DJ731" s="2">
        <f t="shared" si="449"/>
        <v>3.7660801262141184E-2</v>
      </c>
      <c r="DK731" s="2">
        <f t="shared" si="450"/>
        <v>3.6163976691947847E-2</v>
      </c>
      <c r="DL731" s="2" t="e">
        <f>NA()</f>
        <v>#N/A</v>
      </c>
      <c r="DM731" s="2">
        <f t="shared" si="451"/>
        <v>1.2379110841991883E-2</v>
      </c>
      <c r="DO731" s="2">
        <f t="shared" si="445"/>
        <v>1.6480315346908359E-2</v>
      </c>
      <c r="DP731" s="72">
        <f t="shared" si="446"/>
        <v>-1.3928687596590919E-3</v>
      </c>
      <c r="DQ731" s="72">
        <v>1.0999999999999999E-2</v>
      </c>
      <c r="DR731" s="72">
        <f t="shared" si="447"/>
        <v>-9.2968829987372017E-4</v>
      </c>
      <c r="DS731" s="2" cm="1">
        <f t="array" ref="DS731">PRODUCT($DR$68:DR731+1)-1</f>
        <v>4.9686494508766055E-2</v>
      </c>
      <c r="DT731" s="2" cm="1">
        <f t="array" ref="DT731">PRODUCT($DP$68:DP731+1)-1</f>
        <v>7.0057008430534973E-2</v>
      </c>
      <c r="DU731" s="72">
        <f>DS731-MAX($DS$68:DS731)</f>
        <v>-1.5188273225761328E-3</v>
      </c>
    </row>
    <row r="732" spans="81:125" x14ac:dyDescent="0.3">
      <c r="CC732" s="3">
        <v>45663</v>
      </c>
      <c r="CD732" s="2">
        <v>1.0851148274000398E-3</v>
      </c>
      <c r="CE732" s="2">
        <v>-1.8686400642606801E-3</v>
      </c>
      <c r="CF732" s="2" t="e">
        <f>NA()</f>
        <v>#N/A</v>
      </c>
      <c r="CG732" s="2">
        <v>1.3109962181892805E-3</v>
      </c>
      <c r="CH732" s="2">
        <v>9.2896060789526835E-4</v>
      </c>
      <c r="CJ732" s="9">
        <f t="shared" si="432"/>
        <v>45663</v>
      </c>
      <c r="CK732" s="2">
        <f t="array" ref="CK732">PRODUCT(CD$2:CD732+1)-1</f>
        <v>0.50466160971752005</v>
      </c>
      <c r="CL732" s="2">
        <f t="array" ref="CL732">PRODUCT(CE$2:CE732+1)-1</f>
        <v>0.38850682502422629</v>
      </c>
      <c r="CM732" s="2"/>
      <c r="CN732" s="2">
        <f t="array" ref="CN732">PRODUCT(CG$2:CG732+1)-1</f>
        <v>0.26451578546672705</v>
      </c>
      <c r="CO732" s="2">
        <f t="array" ref="CO732">PRODUCT(CH$2:CH732+1)-1</f>
        <v>0.17067580586540876</v>
      </c>
      <c r="CQ732" s="9">
        <f t="shared" si="433"/>
        <v>45663</v>
      </c>
      <c r="CR732" s="72">
        <f t="shared" si="434"/>
        <v>0.3339858038521113</v>
      </c>
      <c r="CS732" s="72">
        <f t="shared" si="435"/>
        <v>0.21783101915881753</v>
      </c>
      <c r="CT732" s="72"/>
      <c r="CU732" s="72">
        <f t="shared" si="436"/>
        <v>9.3839979601318291E-2</v>
      </c>
      <c r="CV732" s="72"/>
      <c r="CW732" s="3">
        <f t="shared" si="437"/>
        <v>45663</v>
      </c>
      <c r="CX732" s="75">
        <f t="shared" si="442"/>
        <v>125.99557008196383</v>
      </c>
      <c r="CY732" s="75">
        <f t="shared" si="443"/>
        <v>116.55251624160901</v>
      </c>
      <c r="CZ732" s="75">
        <f t="shared" si="444"/>
        <v>108.10197338063445</v>
      </c>
      <c r="DA732" s="72">
        <f>(CZ732/MAX($CZ$2:CZ732))-1</f>
        <v>-2.1293186041657641E-3</v>
      </c>
      <c r="DC732" s="3">
        <f t="shared" si="438"/>
        <v>45663</v>
      </c>
      <c r="DD732" s="2">
        <f t="shared" si="439"/>
        <v>1.5615421950477149E-4</v>
      </c>
      <c r="DE732" s="2">
        <f t="shared" si="440"/>
        <v>-2.7976006721559484E-3</v>
      </c>
      <c r="DF732" s="2" t="e">
        <f>NA()</f>
        <v>#N/A</v>
      </c>
      <c r="DG732" s="2">
        <f t="shared" si="441"/>
        <v>3.8203561029401213E-4</v>
      </c>
      <c r="DH732" s="69"/>
      <c r="DI732" s="3">
        <f t="shared" si="448"/>
        <v>45663</v>
      </c>
      <c r="DJ732" s="2">
        <f t="shared" si="449"/>
        <v>3.5548432715127164E-2</v>
      </c>
      <c r="DK732" s="2">
        <f t="shared" si="450"/>
        <v>3.7059313283368006E-2</v>
      </c>
      <c r="DL732" s="2" t="e">
        <f>NA()</f>
        <v>#N/A</v>
      </c>
      <c r="DM732" s="2">
        <f t="shared" si="451"/>
        <v>1.1356795283560542E-2</v>
      </c>
      <c r="DO732" s="2">
        <f t="shared" si="445"/>
        <v>1.6098287420078621E-2</v>
      </c>
      <c r="DP732" s="72">
        <f t="shared" si="446"/>
        <v>3.8203561029401213E-4</v>
      </c>
      <c r="DQ732" s="72">
        <v>1.0999999999999999E-2</v>
      </c>
      <c r="DR732" s="72">
        <f t="shared" si="447"/>
        <v>2.6104588665702987E-4</v>
      </c>
      <c r="DS732" s="2" cm="1">
        <f t="array" ref="DS732">PRODUCT($DR$68:DR732+1)-1</f>
        <v>4.9960510850437068E-2</v>
      </c>
      <c r="DT732" s="2" cm="1">
        <f t="array" ref="DT732">PRODUCT($DP$68:DP732+1)-1</f>
        <v>7.0465808312800027E-2</v>
      </c>
      <c r="DU732" s="72">
        <f>DS732-MAX($DS$68:DS732)</f>
        <v>-1.24481098090512E-3</v>
      </c>
    </row>
    <row r="733" spans="81:125" x14ac:dyDescent="0.3">
      <c r="CC733" s="3">
        <v>45664</v>
      </c>
      <c r="CD733" s="2">
        <v>-3.5560841333538403E-3</v>
      </c>
      <c r="CE733" s="2">
        <v>-1.14585753960061E-3</v>
      </c>
      <c r="CF733" s="2" t="e">
        <f>NA()</f>
        <v>#N/A</v>
      </c>
      <c r="CG733" s="2">
        <v>-2.6127845656146289E-3</v>
      </c>
      <c r="CH733" s="2">
        <v>-2.3358882110642298E-3</v>
      </c>
      <c r="CJ733" s="9">
        <f t="shared" si="432"/>
        <v>45664</v>
      </c>
      <c r="CK733" s="2">
        <f t="array" ref="CK733">PRODUCT(CD$2:CD733+1)-1</f>
        <v>0.49931090644113696</v>
      </c>
      <c r="CL733" s="2">
        <f t="array" ref="CL733">PRODUCT(CE$2:CE733+1)-1</f>
        <v>0.38691579400998544</v>
      </c>
      <c r="CM733" s="2"/>
      <c r="CN733" s="2">
        <f t="array" ref="CN733">PRODUCT(CG$2:CG733+1)-1</f>
        <v>0.26121187813948343</v>
      </c>
      <c r="CO733" s="2">
        <f t="array" ref="CO733">PRODUCT(CH$2:CH733+1)-1</f>
        <v>0.16794123805150973</v>
      </c>
      <c r="CQ733" s="9">
        <f t="shared" si="433"/>
        <v>45664</v>
      </c>
      <c r="CR733" s="72">
        <f t="shared" si="434"/>
        <v>0.33136966838962723</v>
      </c>
      <c r="CS733" s="72">
        <f t="shared" si="435"/>
        <v>0.2189745559584757</v>
      </c>
      <c r="CT733" s="72"/>
      <c r="CU733" s="72">
        <f t="shared" si="436"/>
        <v>9.32706400879737E-2</v>
      </c>
      <c r="CV733" s="72"/>
      <c r="CW733" s="3">
        <f t="shared" si="437"/>
        <v>45664</v>
      </c>
      <c r="CX733" s="75">
        <f t="shared" si="442"/>
        <v>125.66637080111786</v>
      </c>
      <c r="CY733" s="75">
        <f t="shared" si="443"/>
        <v>116.28026259295036</v>
      </c>
      <c r="CZ733" s="75">
        <f t="shared" si="444"/>
        <v>108.07197025433666</v>
      </c>
      <c r="DA733" s="72">
        <f>(CZ733/MAX($CZ$2:CZ733))-1</f>
        <v>-2.4062722910088707E-3</v>
      </c>
      <c r="DC733" s="3">
        <f t="shared" si="438"/>
        <v>45664</v>
      </c>
      <c r="DD733" s="2">
        <f t="shared" si="439"/>
        <v>-1.2201959222896104E-3</v>
      </c>
      <c r="DE733" s="2">
        <f t="shared" si="440"/>
        <v>1.1900306714636199E-3</v>
      </c>
      <c r="DF733" s="2" t="e">
        <f>NA()</f>
        <v>#N/A</v>
      </c>
      <c r="DG733" s="2">
        <f t="shared" si="441"/>
        <v>-2.7689635455039902E-4</v>
      </c>
      <c r="DH733" s="69"/>
      <c r="DI733" s="3">
        <f t="shared" si="448"/>
        <v>45664</v>
      </c>
      <c r="DJ733" s="2">
        <f t="shared" si="449"/>
        <v>3.5649765276622752E-2</v>
      </c>
      <c r="DK733" s="2">
        <f t="shared" si="450"/>
        <v>3.6672559155893708E-2</v>
      </c>
      <c r="DL733" s="2" t="e">
        <f>NA()</f>
        <v>#N/A</v>
      </c>
      <c r="DM733" s="2">
        <f t="shared" si="451"/>
        <v>1.1413524948228329E-2</v>
      </c>
      <c r="DO733" s="2">
        <f t="shared" si="445"/>
        <v>1.4249123090272476E-2</v>
      </c>
      <c r="DP733" s="72">
        <f t="shared" si="446"/>
        <v>-2.7689635455039902E-4</v>
      </c>
      <c r="DQ733" s="72">
        <v>1.0999999999999999E-2</v>
      </c>
      <c r="DR733" s="72">
        <f t="shared" si="447"/>
        <v>-2.1375770851005718E-4</v>
      </c>
      <c r="DS733" s="2" cm="1">
        <f t="array" ref="DS733">PRODUCT($DR$68:DR733+1)-1</f>
        <v>4.9736073697611571E-2</v>
      </c>
      <c r="DT733" s="2" cm="1">
        <f t="array" ref="DT733">PRODUCT($DP$68:DP733+1)-1</f>
        <v>7.0169400232807266E-2</v>
      </c>
      <c r="DU733" s="72">
        <f>DS733-MAX($DS$68:DS733)</f>
        <v>-1.4692481337306162E-3</v>
      </c>
    </row>
    <row r="734" spans="81:125" x14ac:dyDescent="0.3">
      <c r="CC734" s="3">
        <v>45665</v>
      </c>
      <c r="CD734" s="2">
        <v>-5.9475885739801492E-4</v>
      </c>
      <c r="CE734" s="2">
        <v>-2.33643983060139E-4</v>
      </c>
      <c r="CF734" s="2" t="e">
        <f>NA()</f>
        <v>#N/A</v>
      </c>
      <c r="CG734" s="2">
        <v>-1.0814653057626843E-3</v>
      </c>
      <c r="CH734" s="2">
        <v>-1.7612442641971038E-3</v>
      </c>
      <c r="CJ734" s="9">
        <f t="shared" si="432"/>
        <v>45665</v>
      </c>
      <c r="CK734" s="2">
        <f t="array" ref="CK734">PRODUCT(CD$2:CD734+1)-1</f>
        <v>0.49841917799953772</v>
      </c>
      <c r="CL734" s="2">
        <f t="array" ref="CL734">PRODUCT(CE$2:CE734+1)-1</f>
        <v>0.38659174947970398</v>
      </c>
      <c r="CM734" s="2"/>
      <c r="CN734" s="2">
        <f t="array" ref="CN734">PRODUCT(CG$2:CG734+1)-1</f>
        <v>0.25984792125005973</v>
      </c>
      <c r="CO734" s="2">
        <f t="array" ref="CO734">PRODUCT(CH$2:CH734+1)-1</f>
        <v>0.16588420824507222</v>
      </c>
      <c r="CQ734" s="9">
        <f t="shared" si="433"/>
        <v>45665</v>
      </c>
      <c r="CR734" s="72">
        <f t="shared" si="434"/>
        <v>0.3325349697544655</v>
      </c>
      <c r="CS734" s="72">
        <f t="shared" si="435"/>
        <v>0.22070754123463177</v>
      </c>
      <c r="CT734" s="72"/>
      <c r="CU734" s="72">
        <f t="shared" si="436"/>
        <v>9.3963713004987515E-2</v>
      </c>
      <c r="CV734" s="72"/>
      <c r="CW734" s="3">
        <f t="shared" si="437"/>
        <v>45665</v>
      </c>
      <c r="CX734" s="75">
        <f t="shared" si="442"/>
        <v>125.53046698099534</v>
      </c>
      <c r="CY734" s="75">
        <f t="shared" si="443"/>
        <v>116.0754646474192</v>
      </c>
      <c r="CZ734" s="75">
        <f t="shared" si="444"/>
        <v>108.14556492390174</v>
      </c>
      <c r="DA734" s="72">
        <f>(CZ734/MAX($CZ$2:CZ734))-1</f>
        <v>-1.7269325826815285E-3</v>
      </c>
      <c r="DC734" s="3">
        <f t="shared" si="438"/>
        <v>45665</v>
      </c>
      <c r="DD734" s="2">
        <f t="shared" si="439"/>
        <v>1.1664854067990889E-3</v>
      </c>
      <c r="DE734" s="2">
        <f t="shared" si="440"/>
        <v>1.5276002811369649E-3</v>
      </c>
      <c r="DF734" s="2" t="e">
        <f>NA()</f>
        <v>#N/A</v>
      </c>
      <c r="DG734" s="2">
        <f t="shared" si="441"/>
        <v>6.7977895843441953E-4</v>
      </c>
      <c r="DH734" s="69"/>
      <c r="DI734" s="3">
        <f t="shared" si="448"/>
        <v>45665</v>
      </c>
      <c r="DJ734" s="2">
        <f t="shared" si="449"/>
        <v>3.5787411379673228E-2</v>
      </c>
      <c r="DK734" s="2">
        <f t="shared" si="450"/>
        <v>3.2263702076506549E-2</v>
      </c>
      <c r="DL734" s="2" t="e">
        <f>NA()</f>
        <v>#N/A</v>
      </c>
      <c r="DM734" s="2">
        <f t="shared" si="451"/>
        <v>1.1569963452277282E-2</v>
      </c>
      <c r="DO734" s="2">
        <f t="shared" si="445"/>
        <v>1.3371345716872145E-2</v>
      </c>
      <c r="DP734" s="72">
        <f t="shared" si="446"/>
        <v>6.7977895843441953E-4</v>
      </c>
      <c r="DQ734" s="72">
        <v>1.0999999999999999E-2</v>
      </c>
      <c r="DR734" s="72">
        <f t="shared" si="447"/>
        <v>5.5922333481687764E-4</v>
      </c>
      <c r="DS734" s="2" cm="1">
        <f t="array" ref="DS734">PRODUCT($DR$68:DR734+1)-1</f>
        <v>5.0323110605422272E-2</v>
      </c>
      <c r="DT734" s="2" cm="1">
        <f t="array" ref="DT734">PRODUCT($DP$68:DP734+1)-1</f>
        <v>7.0896878873045965E-2</v>
      </c>
      <c r="DU734" s="72">
        <f>DS734-MAX($DS$68:DS734)</f>
        <v>-8.8221122591991552E-4</v>
      </c>
    </row>
    <row r="735" spans="81:125" x14ac:dyDescent="0.3">
      <c r="CC735" s="3">
        <v>45666</v>
      </c>
      <c r="CD735" s="2">
        <v>2.3304882715957699E-4</v>
      </c>
      <c r="CE735" s="2">
        <v>1.9057327990590299E-4</v>
      </c>
      <c r="CF735" s="2" t="e">
        <f>NA()</f>
        <v>#N/A</v>
      </c>
      <c r="CG735" s="2">
        <v>-7.9987573630602193E-4</v>
      </c>
      <c r="CH735" s="2">
        <v>-1.8900028795056922E-3</v>
      </c>
      <c r="CJ735" s="9">
        <f t="shared" si="432"/>
        <v>45666</v>
      </c>
      <c r="CK735" s="2">
        <f t="array" ref="CK735">PRODUCT(CD$2:CD735+1)-1</f>
        <v>0.49876838283156388</v>
      </c>
      <c r="CL735" s="2">
        <f t="array" ref="CL735">PRODUCT(CE$2:CE735+1)-1</f>
        <v>0.38685599681729288</v>
      </c>
      <c r="CM735" s="2"/>
      <c r="CN735" s="2">
        <f t="array" ref="CN735">PRODUCT(CG$2:CG735+1)-1</f>
        <v>0.25884019946641623</v>
      </c>
      <c r="CO735" s="2">
        <f t="array" ref="CO735">PRODUCT(CH$2:CH735+1)-1</f>
        <v>0.16368068373431877</v>
      </c>
      <c r="CQ735" s="9">
        <f t="shared" si="433"/>
        <v>45666</v>
      </c>
      <c r="CR735" s="72">
        <f t="shared" si="434"/>
        <v>0.33508769909724512</v>
      </c>
      <c r="CS735" s="72">
        <f t="shared" si="435"/>
        <v>0.22317531308297411</v>
      </c>
      <c r="CT735" s="72"/>
      <c r="CU735" s="72">
        <f t="shared" si="436"/>
        <v>9.5159515732097466E-2</v>
      </c>
      <c r="CV735" s="72"/>
      <c r="CW735" s="3">
        <f t="shared" si="437"/>
        <v>45666</v>
      </c>
      <c r="CX735" s="75">
        <f t="shared" si="442"/>
        <v>125.43005820629008</v>
      </c>
      <c r="CY735" s="75">
        <f t="shared" si="443"/>
        <v>115.85608168499562</v>
      </c>
      <c r="CZ735" s="75">
        <f t="shared" si="444"/>
        <v>108.26368057856939</v>
      </c>
      <c r="DA735" s="72">
        <f>(CZ735/MAX($CZ$2:CZ735))-1</f>
        <v>-6.3662733550795547E-4</v>
      </c>
      <c r="DC735" s="3">
        <f t="shared" si="438"/>
        <v>45666</v>
      </c>
      <c r="DD735" s="2">
        <f t="shared" si="439"/>
        <v>2.1230517066652692E-3</v>
      </c>
      <c r="DE735" s="2">
        <f t="shared" si="440"/>
        <v>2.0805761594115952E-3</v>
      </c>
      <c r="DF735" s="2" t="e">
        <f>NA()</f>
        <v>#N/A</v>
      </c>
      <c r="DG735" s="2">
        <f t="shared" si="441"/>
        <v>1.0901271431996702E-3</v>
      </c>
      <c r="DH735" s="69"/>
      <c r="DI735" s="3">
        <f t="shared" si="448"/>
        <v>45666</v>
      </c>
      <c r="DJ735" s="2">
        <f t="shared" si="449"/>
        <v>3.6428840971213058E-2</v>
      </c>
      <c r="DK735" s="2">
        <f t="shared" si="450"/>
        <v>3.2544892794991835E-2</v>
      </c>
      <c r="DL735" s="2" t="e">
        <f>NA()</f>
        <v>#N/A</v>
      </c>
      <c r="DM735" s="2">
        <f t="shared" si="451"/>
        <v>1.205329948107711E-2</v>
      </c>
      <c r="DO735" s="2">
        <f t="shared" si="445"/>
        <v>1.3226425216493325E-2</v>
      </c>
      <c r="DP735" s="72">
        <f t="shared" si="446"/>
        <v>1.0901271431996702E-3</v>
      </c>
      <c r="DQ735" s="72">
        <v>1.0999999999999999E-2</v>
      </c>
      <c r="DR735" s="72">
        <f t="shared" si="447"/>
        <v>9.0662430542782807E-4</v>
      </c>
      <c r="DS735" s="2" cm="1">
        <f t="array" ref="DS735">PRODUCT($DR$68:DR735+1)-1</f>
        <v>5.1275359066049742E-2</v>
      </c>
      <c r="DT735" s="2" cm="1">
        <f t="array" ref="DT735">PRODUCT($DP$68:DP735+1)-1</f>
        <v>7.2064292628273074E-2</v>
      </c>
      <c r="DU735" s="72">
        <f>DS735-MAX($DS$68:DS735)</f>
        <v>0</v>
      </c>
    </row>
    <row r="736" spans="81:125" x14ac:dyDescent="0.3">
      <c r="CC736" s="3">
        <v>45667</v>
      </c>
      <c r="CD736" s="2">
        <v>-1.36705746927902E-2</v>
      </c>
      <c r="CE736" s="2">
        <v>-1.1601893277641899E-2</v>
      </c>
      <c r="CF736" s="2" t="e">
        <f>NA()</f>
        <v>#N/A</v>
      </c>
      <c r="CG736" s="2">
        <v>-1.3278716156788004E-2</v>
      </c>
      <c r="CH736" s="2">
        <v>-1.2232223411174803E-2</v>
      </c>
      <c r="CJ736" s="9">
        <f t="shared" si="432"/>
        <v>45667</v>
      </c>
      <c r="CK736" s="2">
        <f t="array" ref="CK736">PRODUCT(CD$2:CD736+1)-1</f>
        <v>0.47827935770687269</v>
      </c>
      <c r="CL736" s="2">
        <f t="array" ref="CL736">PRODUCT(CE$2:CE736+1)-1</f>
        <v>0.37076584155076087</v>
      </c>
      <c r="CM736" s="2"/>
      <c r="CN736" s="2">
        <f t="array" ref="CN736">PRODUCT(CG$2:CG736+1)-1</f>
        <v>0.2421244177709474</v>
      </c>
      <c r="CO736" s="2">
        <f t="array" ref="CO736">PRODUCT(CH$2:CH736+1)-1</f>
        <v>0.149446281631612</v>
      </c>
      <c r="CQ736" s="9">
        <f t="shared" si="433"/>
        <v>45667</v>
      </c>
      <c r="CR736" s="72">
        <f t="shared" si="434"/>
        <v>0.32883307607526069</v>
      </c>
      <c r="CS736" s="72">
        <f t="shared" si="435"/>
        <v>0.22131955991914887</v>
      </c>
      <c r="CT736" s="72"/>
      <c r="CU736" s="72">
        <f t="shared" si="436"/>
        <v>9.2678136139335399E-2</v>
      </c>
      <c r="CV736" s="72"/>
      <c r="CW736" s="3">
        <f t="shared" si="437"/>
        <v>45667</v>
      </c>
      <c r="CX736" s="75">
        <f t="shared" si="442"/>
        <v>123.76450806583937</v>
      </c>
      <c r="CY736" s="75">
        <f t="shared" si="443"/>
        <v>114.43890421028144</v>
      </c>
      <c r="CZ736" s="75">
        <f t="shared" si="444"/>
        <v>108.14898038382307</v>
      </c>
      <c r="DA736" s="72">
        <f>(CZ736/MAX($CZ$2:CZ736))-1</f>
        <v>-1.6954050609129245E-3</v>
      </c>
      <c r="DC736" s="3">
        <f t="shared" si="438"/>
        <v>45667</v>
      </c>
      <c r="DD736" s="2">
        <f t="shared" si="439"/>
        <v>-1.4383512816153968E-3</v>
      </c>
      <c r="DE736" s="2">
        <f t="shared" si="440"/>
        <v>6.3033013353290361E-4</v>
      </c>
      <c r="DF736" s="2" t="e">
        <f>NA()</f>
        <v>#N/A</v>
      </c>
      <c r="DG736" s="2">
        <f t="shared" si="441"/>
        <v>-1.046492745613201E-3</v>
      </c>
      <c r="DH736" s="69"/>
      <c r="DI736" s="3">
        <f t="shared" si="448"/>
        <v>45667</v>
      </c>
      <c r="DJ736" s="2">
        <f t="shared" si="449"/>
        <v>3.6801593608044851E-2</v>
      </c>
      <c r="DK736" s="2">
        <f t="shared" si="450"/>
        <v>3.253957130513821E-2</v>
      </c>
      <c r="DL736" s="2" t="e">
        <f>NA()</f>
        <v>#N/A</v>
      </c>
      <c r="DM736" s="2">
        <f t="shared" si="451"/>
        <v>1.2651228764952583E-2</v>
      </c>
      <c r="DO736" s="2">
        <f t="shared" si="445"/>
        <v>1.3201115612978816E-2</v>
      </c>
      <c r="DP736" s="72">
        <f t="shared" si="446"/>
        <v>-1.046492745613201E-3</v>
      </c>
      <c r="DQ736" s="72">
        <v>1.0999999999999999E-2</v>
      </c>
      <c r="DR736" s="72">
        <f t="shared" si="447"/>
        <v>-8.7200358963810862E-4</v>
      </c>
      <c r="DS736" s="2" cm="1">
        <f t="array" ref="DS736">PRODUCT($DR$68:DR736+1)-1</f>
        <v>5.0358643179245988E-2</v>
      </c>
      <c r="DT736" s="2" cm="1">
        <f t="array" ref="DT736">PRODUCT($DP$68:DP736+1)-1</f>
        <v>7.0942385123206719E-2</v>
      </c>
      <c r="DU736" s="72">
        <f>DS736-MAX($DS$68:DS736)</f>
        <v>-9.1671588680375393E-4</v>
      </c>
    </row>
    <row r="737" spans="81:125" x14ac:dyDescent="0.3">
      <c r="CC737" s="3">
        <v>45670</v>
      </c>
      <c r="CD737" s="2">
        <v>-4.8787681277362404E-5</v>
      </c>
      <c r="CE737" s="2">
        <v>-5.7626681811680002E-3</v>
      </c>
      <c r="CF737" s="2" t="e">
        <f>NA()</f>
        <v>#N/A</v>
      </c>
      <c r="CG737" s="2">
        <v>-2.5288667651764818E-4</v>
      </c>
      <c r="CH737" s="2">
        <v>-1.0620672076133708E-5</v>
      </c>
      <c r="CJ737" s="9">
        <f t="shared" si="432"/>
        <v>45670</v>
      </c>
      <c r="CK737" s="2">
        <f t="array" ref="CK737">PRODUCT(CD$2:CD737+1)-1</f>
        <v>0.47820723588473002</v>
      </c>
      <c r="CL737" s="2">
        <f t="array" ref="CL737">PRODUCT(CE$2:CE737+1)-1</f>
        <v>0.36286657285182433</v>
      </c>
      <c r="CM737" s="2"/>
      <c r="CN737" s="2">
        <f t="array" ref="CN737">PRODUCT(CG$2:CG737+1)-1</f>
        <v>0.24181030105511581</v>
      </c>
      <c r="CO737" s="2">
        <f t="array" ref="CO737">PRODUCT(CH$2:CH737+1)-1</f>
        <v>0.14943407373958562</v>
      </c>
      <c r="CQ737" s="9">
        <f t="shared" si="433"/>
        <v>45670</v>
      </c>
      <c r="CR737" s="72">
        <f t="shared" si="434"/>
        <v>0.3287731621451444</v>
      </c>
      <c r="CS737" s="72">
        <f t="shared" si="435"/>
        <v>0.21343249911223872</v>
      </c>
      <c r="CT737" s="72"/>
      <c r="CU737" s="72">
        <f t="shared" si="436"/>
        <v>9.2376227315530191E-2</v>
      </c>
      <c r="CV737" s="72"/>
      <c r="CW737" s="3">
        <f t="shared" si="437"/>
        <v>45670</v>
      </c>
      <c r="CX737" s="75">
        <f t="shared" si="442"/>
        <v>123.73320967072375</v>
      </c>
      <c r="CY737" s="75">
        <f t="shared" si="443"/>
        <v>114.43768879220707</v>
      </c>
      <c r="CZ737" s="75">
        <f t="shared" si="444"/>
        <v>108.12277928418779</v>
      </c>
      <c r="DA737" s="72">
        <f>(CZ737/MAX($CZ$2:CZ737))-1</f>
        <v>-1.9372628950371507E-3</v>
      </c>
      <c r="DC737" s="3">
        <f t="shared" si="438"/>
        <v>45670</v>
      </c>
      <c r="DD737" s="2">
        <f t="shared" si="439"/>
        <v>-3.8167009201228696E-5</v>
      </c>
      <c r="DE737" s="2">
        <f t="shared" si="440"/>
        <v>-5.7520475090918665E-3</v>
      </c>
      <c r="DF737" s="2" t="e">
        <f>NA()</f>
        <v>#N/A</v>
      </c>
      <c r="DG737" s="2">
        <f t="shared" si="441"/>
        <v>-2.4226600444151447E-4</v>
      </c>
      <c r="DH737" s="69"/>
      <c r="DI737" s="3">
        <f t="shared" si="448"/>
        <v>45670</v>
      </c>
      <c r="DJ737" s="2">
        <f t="shared" si="449"/>
        <v>3.5552475163219688E-2</v>
      </c>
      <c r="DK737" s="2">
        <f t="shared" si="450"/>
        <v>3.8448661615866145E-2</v>
      </c>
      <c r="DL737" s="2" t="e">
        <f>NA()</f>
        <v>#N/A</v>
      </c>
      <c r="DM737" s="2">
        <f t="shared" si="451"/>
        <v>1.2440784630425928E-2</v>
      </c>
      <c r="DO737" s="2">
        <f t="shared" si="445"/>
        <v>1.3213703628952165E-2</v>
      </c>
      <c r="DP737" s="72">
        <f t="shared" si="446"/>
        <v>-2.4226600444151447E-4</v>
      </c>
      <c r="DQ737" s="72">
        <v>1.0999999999999999E-2</v>
      </c>
      <c r="DR737" s="72">
        <f t="shared" si="447"/>
        <v>-2.0167896327094974E-4</v>
      </c>
      <c r="DS737" s="2" cm="1">
        <f t="array" ref="DS737">PRODUCT($DR$68:DR737+1)-1</f>
        <v>5.014680793702686E-2</v>
      </c>
      <c r="DT737" s="2" cm="1">
        <f t="array" ref="DT737">PRODUCT($DP$68:DP737+1)-1</f>
        <v>7.0682932190575753E-2</v>
      </c>
      <c r="DU737" s="72">
        <f>DS737-MAX($DS$68:DS737)</f>
        <v>-1.1285511290228811E-3</v>
      </c>
    </row>
    <row r="738" spans="81:125" x14ac:dyDescent="0.3">
      <c r="CC738" s="3">
        <v>45671</v>
      </c>
      <c r="CD738" s="2">
        <v>8.17909869871381E-3</v>
      </c>
      <c r="CE738" s="2">
        <v>4.3258424010437198E-3</v>
      </c>
      <c r="CF738" s="2" t="e">
        <f>NA()</f>
        <v>#N/A</v>
      </c>
      <c r="CG738" s="2">
        <v>6.4925702015092126E-3</v>
      </c>
      <c r="CH738" s="2">
        <v>6.7548191811375169E-3</v>
      </c>
      <c r="CJ738" s="9">
        <f t="shared" si="432"/>
        <v>45671</v>
      </c>
      <c r="CK738" s="2">
        <f t="array" ref="CK738">PRODUCT(CD$2:CD738+1)-1</f>
        <v>0.4902976387641842</v>
      </c>
      <c r="CL738" s="2">
        <f t="array" ref="CL738">PRODUCT(CE$2:CE738+1)-1</f>
        <v>0.36876211885963195</v>
      </c>
      <c r="CM738" s="2"/>
      <c r="CN738" s="2">
        <f t="array" ref="CN738">PRODUCT(CG$2:CG738+1)-1</f>
        <v>0.24987284161167356</v>
      </c>
      <c r="CO738" s="2">
        <f t="array" ref="CO738">PRODUCT(CH$2:CH738+1)-1</f>
        <v>0.15719829306833488</v>
      </c>
      <c r="CQ738" s="9">
        <f t="shared" si="433"/>
        <v>45671</v>
      </c>
      <c r="CR738" s="72">
        <f t="shared" si="434"/>
        <v>0.33309934569584931</v>
      </c>
      <c r="CS738" s="72">
        <f t="shared" si="435"/>
        <v>0.21156382579129707</v>
      </c>
      <c r="CT738" s="72"/>
      <c r="CU738" s="72">
        <f t="shared" si="436"/>
        <v>9.2674548543338675E-2</v>
      </c>
      <c r="CV738" s="72"/>
      <c r="CW738" s="3">
        <f t="shared" si="437"/>
        <v>45671</v>
      </c>
      <c r="CX738" s="75">
        <f t="shared" si="442"/>
        <v>124.536556220769</v>
      </c>
      <c r="CY738" s="75">
        <f t="shared" si="443"/>
        <v>115.21069468750572</v>
      </c>
      <c r="CZ738" s="75">
        <f t="shared" si="444"/>
        <v>108.09461444404833</v>
      </c>
      <c r="DA738" s="72">
        <f>(CZ738/MAX($CZ$2:CZ738))-1</f>
        <v>-2.197247679240788E-3</v>
      </c>
      <c r="DC738" s="3">
        <f t="shared" si="438"/>
        <v>45671</v>
      </c>
      <c r="DD738" s="2">
        <f t="shared" si="439"/>
        <v>1.4242795175762931E-3</v>
      </c>
      <c r="DE738" s="2">
        <f t="shared" si="440"/>
        <v>-2.4289767800937971E-3</v>
      </c>
      <c r="DF738" s="2" t="e">
        <f>NA()</f>
        <v>#N/A</v>
      </c>
      <c r="DG738" s="2">
        <f t="shared" si="441"/>
        <v>-2.6224897962830434E-4</v>
      </c>
      <c r="DH738" s="69"/>
      <c r="DI738" s="3">
        <f t="shared" si="448"/>
        <v>45671</v>
      </c>
      <c r="DJ738" s="2">
        <f t="shared" si="449"/>
        <v>3.4872457305384713E-2</v>
      </c>
      <c r="DK738" s="2">
        <f t="shared" si="450"/>
        <v>3.7540524088900872E-2</v>
      </c>
      <c r="DL738" s="2" t="e">
        <f>NA()</f>
        <v>#N/A</v>
      </c>
      <c r="DM738" s="2">
        <f t="shared" si="451"/>
        <v>1.2186911391305467E-2</v>
      </c>
      <c r="DO738" s="2">
        <f t="shared" si="445"/>
        <v>1.3186045559886396E-2</v>
      </c>
      <c r="DP738" s="72">
        <f t="shared" si="446"/>
        <v>-2.6224897962830434E-4</v>
      </c>
      <c r="DQ738" s="72">
        <v>1.0999999999999999E-2</v>
      </c>
      <c r="DR738" s="72">
        <f t="shared" si="447"/>
        <v>-2.1877209227056551E-4</v>
      </c>
      <c r="DS738" s="2" cm="1">
        <f t="array" ref="DS738">PRODUCT($DR$68:DR738+1)-1</f>
        <v>4.9917065122663251E-2</v>
      </c>
      <c r="DT738" s="2" cm="1">
        <f t="array" ref="DT738">PRODUCT($DP$68:DP738+1)-1</f>
        <v>7.0402146684103384E-2</v>
      </c>
      <c r="DU738" s="72">
        <f>DS738-MAX($DS$68:DS738)</f>
        <v>-1.3582939433864905E-3</v>
      </c>
    </row>
    <row r="739" spans="81:125" x14ac:dyDescent="0.3">
      <c r="CC739" s="3">
        <v>45672</v>
      </c>
      <c r="CD739" s="2">
        <v>1.19074035517763E-2</v>
      </c>
      <c r="CE739" s="2">
        <v>6.7456648659858197E-3</v>
      </c>
      <c r="CF739" s="2" t="e">
        <f>NA()</f>
        <v>#N/A</v>
      </c>
      <c r="CG739" s="2">
        <v>1.0740308922051134E-2</v>
      </c>
      <c r="CH739" s="2">
        <v>9.3890770220801389E-3</v>
      </c>
      <c r="CJ739" s="9">
        <f t="shared" si="432"/>
        <v>45672</v>
      </c>
      <c r="CK739" s="2">
        <f t="array" ref="CK739">PRODUCT(CD$2:CD739+1)-1</f>
        <v>0.50804321416120879</v>
      </c>
      <c r="CL739" s="2">
        <f t="array" ref="CL739">PRODUCT(CE$2:CE739+1)-1</f>
        <v>0.37799532939471558</v>
      </c>
      <c r="CM739" s="2"/>
      <c r="CN739" s="2">
        <f t="array" ref="CN739">PRODUCT(CG$2:CG739+1)-1</f>
        <v>0.26329686204386493</v>
      </c>
      <c r="CO739" s="2">
        <f t="array" ref="CO739">PRODUCT(CH$2:CH739+1)-1</f>
        <v>0.16806331697177312</v>
      </c>
      <c r="CQ739" s="9">
        <f t="shared" si="433"/>
        <v>45672</v>
      </c>
      <c r="CR739" s="72">
        <f t="shared" si="434"/>
        <v>0.33997989718943566</v>
      </c>
      <c r="CS739" s="72">
        <f t="shared" si="435"/>
        <v>0.20993201242294246</v>
      </c>
      <c r="CT739" s="72"/>
      <c r="CU739" s="72">
        <f t="shared" si="436"/>
        <v>9.5233545072091808E-2</v>
      </c>
      <c r="CV739" s="72"/>
      <c r="CW739" s="3">
        <f t="shared" si="437"/>
        <v>45672</v>
      </c>
      <c r="CX739" s="75">
        <f t="shared" si="442"/>
        <v>125.87411730666847</v>
      </c>
      <c r="CY739" s="75">
        <f t="shared" si="443"/>
        <v>116.29241677369407</v>
      </c>
      <c r="CZ739" s="75">
        <f t="shared" ref="CZ739:CZ802" si="452">(CX739/$CX$2)/(CY739/$CY$2)*100</f>
        <v>108.23931671453735</v>
      </c>
      <c r="DA739" s="72">
        <f>(CZ739/MAX($CZ$2:CZ739))-1</f>
        <v>-8.6152596448563212E-4</v>
      </c>
      <c r="DC739" s="3">
        <f t="shared" si="438"/>
        <v>45672</v>
      </c>
      <c r="DD739" s="2">
        <f t="shared" si="439"/>
        <v>2.5183265296961615E-3</v>
      </c>
      <c r="DE739" s="2">
        <f t="shared" si="440"/>
        <v>-2.6434121560943193E-3</v>
      </c>
      <c r="DF739" s="2" t="e">
        <f>NA()</f>
        <v>#N/A</v>
      </c>
      <c r="DG739" s="2">
        <f t="shared" si="441"/>
        <v>1.3512318999709949E-3</v>
      </c>
      <c r="DH739" s="69"/>
      <c r="DI739" s="3">
        <f t="shared" si="448"/>
        <v>45672</v>
      </c>
      <c r="DJ739" s="2">
        <f t="shared" si="449"/>
        <v>3.2864366493385685E-2</v>
      </c>
      <c r="DK739" s="2">
        <f t="shared" si="450"/>
        <v>3.6726228722949589E-2</v>
      </c>
      <c r="DL739" s="2" t="e">
        <f>NA()</f>
        <v>#N/A</v>
      </c>
      <c r="DM739" s="2">
        <f t="shared" si="451"/>
        <v>1.2840145824429291E-2</v>
      </c>
      <c r="DO739" s="2">
        <f t="shared" si="445"/>
        <v>1.3360268778129581E-2</v>
      </c>
      <c r="DP739" s="72">
        <f t="shared" si="446"/>
        <v>1.3512318999709949E-3</v>
      </c>
      <c r="DQ739" s="72">
        <v>1.0999999999999999E-2</v>
      </c>
      <c r="DR739" s="72">
        <f t="shared" ref="DR739:DR802" si="453">DQ739/DO739*DP739</f>
        <v>1.1125188532144052E-3</v>
      </c>
      <c r="DS739" s="2" cm="1">
        <f t="array" ref="DS739">PRODUCT($DR$68:DR739+1)-1</f>
        <v>5.1085117651923806E-2</v>
      </c>
      <c r="DT739" s="2" cm="1">
        <f t="array" ref="DT739">PRODUCT($DP$68:DP739+1)-1</f>
        <v>7.1848508210500261E-2</v>
      </c>
      <c r="DU739" s="72">
        <f>DS739-MAX($DS$68:DS739)</f>
        <v>-1.9024141412593565E-4</v>
      </c>
    </row>
    <row r="740" spans="81:125" x14ac:dyDescent="0.3">
      <c r="CC740" s="3">
        <v>45673</v>
      </c>
      <c r="CD740" s="2">
        <v>4.1361244117175096E-3</v>
      </c>
      <c r="CE740" s="2">
        <v>7.2094749832434298E-3</v>
      </c>
      <c r="CF740" s="2" t="e">
        <f>NA()</f>
        <v>#N/A</v>
      </c>
      <c r="CG740" s="2">
        <v>5.8253007394109373E-3</v>
      </c>
      <c r="CH740" s="2">
        <v>6.3753514281832402E-3</v>
      </c>
      <c r="CJ740" s="9">
        <f t="shared" si="432"/>
        <v>45673</v>
      </c>
      <c r="CK740" s="2">
        <f t="array" ref="CK740">PRODUCT(CD$2:CD740+1)-1</f>
        <v>0.51428066851322596</v>
      </c>
      <c r="CL740" s="2">
        <f t="array" ref="CL740">PRODUCT(CE$2:CE740+1)-1</f>
        <v>0.38792995224901317</v>
      </c>
      <c r="CM740" s="2"/>
      <c r="CN740" s="2">
        <f t="array" ref="CN740">PRODUCT(CG$2:CG740+1)-1</f>
        <v>0.27065594618842459</v>
      </c>
      <c r="CO740" s="2">
        <f t="array" ref="CO740">PRODUCT(CH$2:CH740+1)-1</f>
        <v>0.17551013110783753</v>
      </c>
      <c r="CQ740" s="9">
        <f t="shared" si="433"/>
        <v>45673</v>
      </c>
      <c r="CR740" s="72">
        <f t="shared" si="434"/>
        <v>0.33877053740538843</v>
      </c>
      <c r="CS740" s="72">
        <f t="shared" si="435"/>
        <v>0.21241982114117564</v>
      </c>
      <c r="CT740" s="72"/>
      <c r="CU740" s="72">
        <f t="shared" si="436"/>
        <v>9.5145815080587059E-2</v>
      </c>
      <c r="CV740" s="72"/>
      <c r="CW740" s="3">
        <f t="shared" si="437"/>
        <v>45673</v>
      </c>
      <c r="CX740" s="75">
        <f t="shared" si="442"/>
        <v>126.6073718952877</v>
      </c>
      <c r="CY740" s="75">
        <f t="shared" si="443"/>
        <v>117.03382179905913</v>
      </c>
      <c r="CZ740" s="75">
        <f t="shared" si="452"/>
        <v>108.18015676926782</v>
      </c>
      <c r="DA740" s="72">
        <f>(CZ740/MAX($CZ$2:CZ740))-1</f>
        <v>-1.4076212211335815E-3</v>
      </c>
      <c r="DC740" s="3">
        <f t="shared" si="438"/>
        <v>45673</v>
      </c>
      <c r="DD740" s="2">
        <f t="shared" si="439"/>
        <v>-2.2392270164657306E-3</v>
      </c>
      <c r="DE740" s="2">
        <f t="shared" si="440"/>
        <v>8.3412355506018963E-4</v>
      </c>
      <c r="DF740" s="2" t="e">
        <f>NA()</f>
        <v>#N/A</v>
      </c>
      <c r="DG740" s="2">
        <f t="shared" si="441"/>
        <v>-5.5005068877230293E-4</v>
      </c>
      <c r="DH740" s="69"/>
      <c r="DI740" s="3">
        <f t="shared" si="448"/>
        <v>45673</v>
      </c>
      <c r="DJ740" s="2">
        <f t="shared" si="449"/>
        <v>3.2910177893961216E-2</v>
      </c>
      <c r="DK740" s="2">
        <f t="shared" si="450"/>
        <v>3.6815683441135859E-2</v>
      </c>
      <c r="DL740" s="2" t="e">
        <f>NA()</f>
        <v>#N/A</v>
      </c>
      <c r="DM740" s="2">
        <f t="shared" si="451"/>
        <v>1.2965214976505107E-2</v>
      </c>
      <c r="DO740" s="2">
        <f t="shared" si="445"/>
        <v>1.3417852736215145E-2</v>
      </c>
      <c r="DP740" s="72">
        <f t="shared" si="446"/>
        <v>-5.5005068877230293E-4</v>
      </c>
      <c r="DQ740" s="72">
        <v>1.0999999999999999E-2</v>
      </c>
      <c r="DR740" s="72">
        <f t="shared" si="453"/>
        <v>-4.5093337178792509E-4</v>
      </c>
      <c r="DS740" s="2" cm="1">
        <f t="array" ref="DS740">PRODUCT($DR$68:DR740+1)-1</f>
        <v>5.0611148295784947E-2</v>
      </c>
      <c r="DT740" s="2" cm="1">
        <f t="array" ref="DT740">PRODUCT($DP$68:DP740+1)-1</f>
        <v>7.125893720029941E-2</v>
      </c>
      <c r="DU740" s="72">
        <f>DS740-MAX($DS$68:DS740)</f>
        <v>-6.642107702647948E-4</v>
      </c>
    </row>
    <row r="741" spans="81:125" x14ac:dyDescent="0.3">
      <c r="CC741" s="3">
        <v>45674</v>
      </c>
      <c r="CD741" s="2">
        <v>4.5186098683451794E-3</v>
      </c>
      <c r="CE741" s="2">
        <v>4.0875920179679302E-3</v>
      </c>
      <c r="CF741" s="2" t="e">
        <f>NA()</f>
        <v>#N/A</v>
      </c>
      <c r="CG741" s="2">
        <v>5.3022499927948986E-3</v>
      </c>
      <c r="CH741" s="2">
        <v>5.5664600014539989E-3</v>
      </c>
      <c r="CJ741" s="9">
        <f t="shared" si="432"/>
        <v>45674</v>
      </c>
      <c r="CK741" s="2">
        <f t="array" ref="CK741">PRODUCT(CD$2:CD741+1)-1</f>
        <v>0.52112311208541406</v>
      </c>
      <c r="CL741" s="2">
        <f t="array" ref="CL741">PRODUCT(CE$2:CE741+1)-1</f>
        <v>0.39360324364332477</v>
      </c>
      <c r="CM741" s="2"/>
      <c r="CN741" s="2">
        <f t="array" ref="CN741">PRODUCT(CG$2:CG741+1)-1</f>
        <v>0.27739328166994692</v>
      </c>
      <c r="CO741" s="2">
        <f t="array" ref="CO741">PRODUCT(CH$2:CH741+1)-1</f>
        <v>0.18205356123395333</v>
      </c>
      <c r="CQ741" s="9">
        <f t="shared" si="433"/>
        <v>45674</v>
      </c>
      <c r="CR741" s="72">
        <f t="shared" si="434"/>
        <v>0.33906955085146073</v>
      </c>
      <c r="CS741" s="72">
        <f t="shared" si="435"/>
        <v>0.21154968240937144</v>
      </c>
      <c r="CT741" s="72"/>
      <c r="CU741" s="72">
        <f t="shared" si="436"/>
        <v>9.5339720435993591E-2</v>
      </c>
      <c r="CV741" s="72"/>
      <c r="CW741" s="3">
        <f t="shared" si="437"/>
        <v>45674</v>
      </c>
      <c r="CX741" s="75">
        <f t="shared" si="442"/>
        <v>127.27867583200727</v>
      </c>
      <c r="CY741" s="75">
        <f t="shared" si="443"/>
        <v>117.68528588692088</v>
      </c>
      <c r="CZ741" s="75">
        <f t="shared" si="452"/>
        <v>108.1517327104973</v>
      </c>
      <c r="DA741" s="72">
        <f>(CZ741/MAX($CZ$2:CZ741))-1</f>
        <v>-1.6699988078359151E-3</v>
      </c>
      <c r="DC741" s="3">
        <f t="shared" si="438"/>
        <v>45674</v>
      </c>
      <c r="DD741" s="2">
        <f t="shared" si="439"/>
        <v>-1.0478501331088194E-3</v>
      </c>
      <c r="DE741" s="2">
        <f t="shared" si="440"/>
        <v>-1.4788679834860687E-3</v>
      </c>
      <c r="DF741" s="2" t="e">
        <f>NA()</f>
        <v>#N/A</v>
      </c>
      <c r="DG741" s="2">
        <f t="shared" si="441"/>
        <v>-2.6421000865910031E-4</v>
      </c>
      <c r="DH741" s="69"/>
      <c r="DI741" s="3">
        <f t="shared" si="448"/>
        <v>45674</v>
      </c>
      <c r="DJ741" s="2">
        <f t="shared" si="449"/>
        <v>2.7830583525032575E-2</v>
      </c>
      <c r="DK741" s="2">
        <f t="shared" si="450"/>
        <v>3.2275556947891339E-2</v>
      </c>
      <c r="DL741" s="2" t="e">
        <f>NA()</f>
        <v>#N/A</v>
      </c>
      <c r="DM741" s="2">
        <f t="shared" si="451"/>
        <v>1.1489718617440798E-2</v>
      </c>
      <c r="DO741" s="2">
        <f t="shared" si="445"/>
        <v>1.3420127849591118E-2</v>
      </c>
      <c r="DP741" s="72">
        <f t="shared" si="446"/>
        <v>-2.6421000865910031E-4</v>
      </c>
      <c r="DQ741" s="72">
        <v>1.0999999999999999E-2</v>
      </c>
      <c r="DR741" s="72">
        <f t="shared" si="453"/>
        <v>-2.1656351771184146E-4</v>
      </c>
      <c r="DS741" s="2" cm="1">
        <f t="array" ref="DS741">PRODUCT($DR$68:DR741+1)-1</f>
        <v>5.0383624249762837E-2</v>
      </c>
      <c r="DT741" s="2" cm="1">
        <f t="array" ref="DT741">PRODUCT($DP$68:DP741+1)-1</f>
        <v>7.0975899867225634E-2</v>
      </c>
      <c r="DU741" s="72">
        <f>DS741-MAX($DS$68:DS741)</f>
        <v>-8.9173481628690432E-4</v>
      </c>
    </row>
    <row r="742" spans="81:125" x14ac:dyDescent="0.3">
      <c r="CC742" s="3">
        <v>45677</v>
      </c>
      <c r="CD742" s="2">
        <v>4.10284266437899E-3</v>
      </c>
      <c r="CE742" s="2">
        <v>1.37485247359526E-3</v>
      </c>
      <c r="CF742" s="2" t="e">
        <f>NA()</f>
        <v>#N/A</v>
      </c>
      <c r="CG742" s="2">
        <v>3.0158535308538077E-3</v>
      </c>
      <c r="CH742" s="2">
        <v>2.3082404701169068E-3</v>
      </c>
      <c r="CJ742" s="9">
        <f t="shared" si="432"/>
        <v>45677</v>
      </c>
      <c r="CK742" s="2">
        <f t="array" ref="CK742">PRODUCT(CD$2:CD742+1)-1</f>
        <v>0.52736404088745115</v>
      </c>
      <c r="CL742" s="2">
        <f t="array" ref="CL742">PRODUCT(CE$2:CE742+1)-1</f>
        <v>0.39551924251005821</v>
      </c>
      <c r="CM742" s="2"/>
      <c r="CN742" s="2">
        <f t="array" ref="CN742">PRODUCT(CG$2:CG742+1)-1</f>
        <v>0.2812457127087602</v>
      </c>
      <c r="CO742" s="2">
        <f t="array" ref="CO742">PRODUCT(CH$2:CH742+1)-1</f>
        <v>0.18478202510183928</v>
      </c>
      <c r="CQ742" s="9">
        <f t="shared" si="433"/>
        <v>45677</v>
      </c>
      <c r="CR742" s="72">
        <f t="shared" si="434"/>
        <v>0.34258201578561187</v>
      </c>
      <c r="CS742" s="72">
        <f t="shared" si="435"/>
        <v>0.21073721740821894</v>
      </c>
      <c r="CT742" s="72"/>
      <c r="CU742" s="72">
        <f t="shared" si="436"/>
        <v>9.6463687606920923E-2</v>
      </c>
      <c r="CV742" s="72"/>
      <c r="CW742" s="3">
        <f t="shared" si="437"/>
        <v>45677</v>
      </c>
      <c r="CX742" s="75">
        <f t="shared" si="442"/>
        <v>127.66252967591761</v>
      </c>
      <c r="CY742" s="75">
        <f t="shared" si="443"/>
        <v>117.95693182654234</v>
      </c>
      <c r="CZ742" s="75">
        <f t="shared" si="452"/>
        <v>108.22808604724266</v>
      </c>
      <c r="DA742" s="72">
        <f>(CZ742/MAX($CZ$2:CZ742))-1</f>
        <v>-9.6519431831321167E-4</v>
      </c>
      <c r="DC742" s="3">
        <f t="shared" si="438"/>
        <v>45677</v>
      </c>
      <c r="DD742" s="2">
        <f t="shared" si="439"/>
        <v>1.7946021942620832E-3</v>
      </c>
      <c r="DE742" s="2">
        <f t="shared" si="440"/>
        <v>-9.3338799652164682E-4</v>
      </c>
      <c r="DF742" s="2" t="e">
        <f>NA()</f>
        <v>#N/A</v>
      </c>
      <c r="DG742" s="2">
        <f t="shared" si="441"/>
        <v>7.0761306073690092E-4</v>
      </c>
      <c r="DH742" s="69"/>
      <c r="DI742" s="3">
        <f t="shared" si="448"/>
        <v>45677</v>
      </c>
      <c r="DJ742" s="2">
        <f t="shared" si="449"/>
        <v>2.4410508628025678E-2</v>
      </c>
      <c r="DK742" s="2">
        <f t="shared" si="450"/>
        <v>2.9389544987800682E-2</v>
      </c>
      <c r="DL742" s="2" t="e">
        <f>NA()</f>
        <v>#N/A</v>
      </c>
      <c r="DM742" s="2">
        <f t="shared" si="451"/>
        <v>1.0776478037359326E-2</v>
      </c>
      <c r="DO742" s="2">
        <f t="shared" si="445"/>
        <v>1.3028095317233425E-2</v>
      </c>
      <c r="DP742" s="72">
        <f t="shared" si="446"/>
        <v>7.0761306073690092E-4</v>
      </c>
      <c r="DQ742" s="72">
        <v>1.0999999999999999E-2</v>
      </c>
      <c r="DR742" s="72">
        <f t="shared" si="453"/>
        <v>5.9745829905079502E-4</v>
      </c>
      <c r="DS742" s="2" cm="1">
        <f t="array" ref="DS742">PRODUCT($DR$68:DR742+1)-1</f>
        <v>5.1011184663257936E-2</v>
      </c>
      <c r="DT742" s="2" cm="1">
        <f t="array" ref="DT742">PRODUCT($DP$68:DP742+1)-1</f>
        <v>7.1733736401706105E-2</v>
      </c>
      <c r="DU742" s="72">
        <f>DS742-MAX($DS$68:DS742)</f>
        <v>-2.6417440279180582E-4</v>
      </c>
    </row>
    <row r="743" spans="81:125" x14ac:dyDescent="0.3">
      <c r="CC743" s="3">
        <v>45678</v>
      </c>
      <c r="CD743" s="2">
        <v>7.3354275336492405E-3</v>
      </c>
      <c r="CE743" s="2">
        <v>7.0839099695856299E-3</v>
      </c>
      <c r="CF743" s="2" t="e">
        <f>NA()</f>
        <v>#N/A</v>
      </c>
      <c r="CG743" s="2">
        <v>7.062669067947256E-3</v>
      </c>
      <c r="CH743" s="2">
        <v>7.377602382264925E-3</v>
      </c>
      <c r="CJ743" s="9">
        <f t="shared" si="432"/>
        <v>45678</v>
      </c>
      <c r="CK743" s="2">
        <f t="array" ref="CK743">PRODUCT(CD$2:CD743+1)-1</f>
        <v>0.53856790912688268</v>
      </c>
      <c r="CL743" s="2">
        <f t="array" ref="CL743">PRODUCT(CE$2:CE743+1)-1</f>
        <v>0.40540497518482388</v>
      </c>
      <c r="CM743" s="2"/>
      <c r="CN743" s="2">
        <f t="array" ref="CN743">PRODUCT(CG$2:CG743+1)-1</f>
        <v>0.29029472717234839</v>
      </c>
      <c r="CO743" s="2">
        <f t="array" ref="CO743">PRODUCT(CH$2:CH743+1)-1</f>
        <v>0.19352287579269523</v>
      </c>
      <c r="CQ743" s="9">
        <f t="shared" si="433"/>
        <v>45678</v>
      </c>
      <c r="CR743" s="72">
        <f t="shared" si="434"/>
        <v>0.34504503333418746</v>
      </c>
      <c r="CS743" s="72">
        <f t="shared" si="435"/>
        <v>0.21188209939212865</v>
      </c>
      <c r="CT743" s="72"/>
      <c r="CU743" s="72">
        <f t="shared" si="436"/>
        <v>9.6771851379653162E-2</v>
      </c>
      <c r="CV743" s="72"/>
      <c r="CW743" s="3">
        <f t="shared" si="437"/>
        <v>45678</v>
      </c>
      <c r="CX743" s="75">
        <f t="shared" si="442"/>
        <v>128.56416787539561</v>
      </c>
      <c r="CY743" s="75">
        <f t="shared" si="443"/>
        <v>118.82717116779051</v>
      </c>
      <c r="CZ743" s="75">
        <f t="shared" si="452"/>
        <v>108.1942510386416</v>
      </c>
      <c r="DA743" s="72">
        <f>(CZ743/MAX($CZ$2:CZ743))-1</f>
        <v>-1.2775194501486453E-3</v>
      </c>
      <c r="DC743" s="3">
        <f t="shared" si="438"/>
        <v>45678</v>
      </c>
      <c r="DD743" s="2">
        <f t="shared" si="439"/>
        <v>-4.2174848615684525E-5</v>
      </c>
      <c r="DE743" s="2">
        <f t="shared" si="440"/>
        <v>-2.9369241267929516E-4</v>
      </c>
      <c r="DF743" s="2" t="e">
        <f>NA()</f>
        <v>#N/A</v>
      </c>
      <c r="DG743" s="2">
        <f t="shared" si="441"/>
        <v>-3.1493331431766899E-4</v>
      </c>
      <c r="DH743" s="69"/>
      <c r="DI743" s="3">
        <f t="shared" si="448"/>
        <v>45678</v>
      </c>
      <c r="DJ743" s="2">
        <f t="shared" si="449"/>
        <v>2.4215434578814327E-2</v>
      </c>
      <c r="DK743" s="2">
        <f t="shared" si="450"/>
        <v>2.8307391944685938E-2</v>
      </c>
      <c r="DL743" s="2" t="e">
        <f>NA()</f>
        <v>#N/A</v>
      </c>
      <c r="DM743" s="2">
        <f t="shared" si="451"/>
        <v>1.0421376887149066E-2</v>
      </c>
      <c r="DO743" s="2">
        <f t="shared" si="445"/>
        <v>1.305090372848311E-2</v>
      </c>
      <c r="DP743" s="72">
        <f t="shared" si="446"/>
        <v>-3.1493331431766899E-4</v>
      </c>
      <c r="DQ743" s="72">
        <v>1.0999999999999999E-2</v>
      </c>
      <c r="DR743" s="72">
        <f t="shared" si="453"/>
        <v>-2.6544264899707495E-4</v>
      </c>
      <c r="DS743" s="2" cm="1">
        <f t="array" ref="DS743">PRODUCT($DR$68:DR743+1)-1</f>
        <v>5.0732201470275351E-2</v>
      </c>
      <c r="DT743" s="2" cm="1">
        <f t="array" ref="DT743">PRODUCT($DP$68:DP743+1)-1</f>
        <v>7.1396211744034987E-2</v>
      </c>
      <c r="DU743" s="72">
        <f>DS743-MAX($DS$68:DS743)</f>
        <v>-5.431575957743906E-4</v>
      </c>
    </row>
    <row r="744" spans="81:125" x14ac:dyDescent="0.3">
      <c r="CC744" s="3">
        <v>45679</v>
      </c>
      <c r="CD744" s="2">
        <v>-2.6140168912003298E-5</v>
      </c>
      <c r="CE744" s="2">
        <v>2.1340151075950301E-3</v>
      </c>
      <c r="CF744" s="2" t="e">
        <f>NA()</f>
        <v>#N/A</v>
      </c>
      <c r="CG744" s="2">
        <v>2.8988113888763346E-4</v>
      </c>
      <c r="CH744" s="2">
        <v>-7.9781929392985784E-4</v>
      </c>
      <c r="CJ744" s="9">
        <f t="shared" si="432"/>
        <v>45679</v>
      </c>
      <c r="CK744" s="2">
        <f t="array" ref="CK744">PRODUCT(CD$2:CD744+1)-1</f>
        <v>0.53852769070185547</v>
      </c>
      <c r="CL744" s="2">
        <f t="array" ref="CL744">PRODUCT(CE$2:CE744+1)-1</f>
        <v>0.40840413063415748</v>
      </c>
      <c r="CM744" s="2"/>
      <c r="CN744" s="2">
        <f t="array" ref="CN744">PRODUCT(CG$2:CG744+1)-1</f>
        <v>0.2906687592773618</v>
      </c>
      <c r="CO744" s="2">
        <f t="array" ref="CO744">PRODUCT(CH$2:CH744+1)-1</f>
        <v>0.19257066021464109</v>
      </c>
      <c r="CQ744" s="9">
        <f t="shared" si="433"/>
        <v>45679</v>
      </c>
      <c r="CR744" s="72">
        <f t="shared" si="434"/>
        <v>0.34595703048721438</v>
      </c>
      <c r="CS744" s="72">
        <f t="shared" si="435"/>
        <v>0.21583347041951639</v>
      </c>
      <c r="CT744" s="72"/>
      <c r="CU744" s="72">
        <f t="shared" si="436"/>
        <v>9.8098099062720712E-2</v>
      </c>
      <c r="CV744" s="72"/>
      <c r="CW744" s="3">
        <f t="shared" si="437"/>
        <v>45679</v>
      </c>
      <c r="CX744" s="75">
        <f t="shared" si="442"/>
        <v>128.60143620279948</v>
      </c>
      <c r="CY744" s="75">
        <f t="shared" si="443"/>
        <v>118.73236855798974</v>
      </c>
      <c r="CZ744" s="75">
        <f t="shared" si="452"/>
        <v>108.31202793700658</v>
      </c>
      <c r="DA744" s="72">
        <f>(CZ744/MAX($CZ$2:CZ744))-1</f>
        <v>-1.9034120400940324E-4</v>
      </c>
      <c r="DC744" s="3">
        <f t="shared" si="438"/>
        <v>45679</v>
      </c>
      <c r="DD744" s="2">
        <f t="shared" si="439"/>
        <v>7.7167912501785452E-4</v>
      </c>
      <c r="DE744" s="2">
        <f t="shared" si="440"/>
        <v>2.9318344015248879E-3</v>
      </c>
      <c r="DF744" s="2" t="e">
        <f>NA()</f>
        <v>#N/A</v>
      </c>
      <c r="DG744" s="2">
        <f t="shared" si="441"/>
        <v>1.0877004328174913E-3</v>
      </c>
      <c r="DH744" s="69"/>
      <c r="DI744" s="3">
        <f t="shared" si="448"/>
        <v>45679</v>
      </c>
      <c r="DJ744" s="2">
        <f t="shared" si="449"/>
        <v>2.4262210312095286E-2</v>
      </c>
      <c r="DK744" s="2">
        <f t="shared" si="450"/>
        <v>3.0532128919027693E-2</v>
      </c>
      <c r="DL744" s="2" t="e">
        <f>NA()</f>
        <v>#N/A</v>
      </c>
      <c r="DM744" s="2">
        <f t="shared" si="451"/>
        <v>1.0995902189773655E-2</v>
      </c>
      <c r="DO744" s="2">
        <f t="shared" si="445"/>
        <v>1.2568763827885408E-2</v>
      </c>
      <c r="DP744" s="72">
        <f t="shared" si="446"/>
        <v>1.0877004328174913E-3</v>
      </c>
      <c r="DQ744" s="72">
        <v>1.0999999999999999E-2</v>
      </c>
      <c r="DR744" s="72">
        <f t="shared" si="453"/>
        <v>9.5193965968611634E-4</v>
      </c>
      <c r="DS744" s="2" cm="1">
        <f t="array" ref="DS744">PRODUCT($DR$68:DR744+1)-1</f>
        <v>5.1732435124564269E-2</v>
      </c>
      <c r="DT744" s="2" cm="1">
        <f t="array" ref="DT744">PRODUCT($DP$68:DP744+1)-1</f>
        <v>7.2561569867268139E-2</v>
      </c>
      <c r="DU744" s="72">
        <f>DS744-MAX($DS$68:DS744)</f>
        <v>0</v>
      </c>
    </row>
    <row r="745" spans="81:125" x14ac:dyDescent="0.3">
      <c r="CC745" s="3">
        <v>45680</v>
      </c>
      <c r="CD745" s="2">
        <v>5.6817662214809807E-3</v>
      </c>
      <c r="CE745" s="2">
        <v>5.1355149826140005E-3</v>
      </c>
      <c r="CF745" s="2" t="e">
        <f>NA()</f>
        <v>#N/A</v>
      </c>
      <c r="CG745" s="2">
        <v>3.8182544958727297E-3</v>
      </c>
      <c r="CH745" s="2">
        <v>2.9379097846726765E-3</v>
      </c>
      <c r="CJ745" s="9">
        <f t="shared" si="432"/>
        <v>45680</v>
      </c>
      <c r="CK745" s="2">
        <f t="array" ref="CK745">PRODUCT(CD$2:CD745+1)-1</f>
        <v>0.54726924536569843</v>
      </c>
      <c r="CL745" s="2">
        <f t="array" ref="CL745">PRODUCT(CE$2:CE745+1)-1</f>
        <v>0.41563701114860474</v>
      </c>
      <c r="CM745" s="2"/>
      <c r="CN745" s="2">
        <f t="array" ref="CN745">PRODUCT(CG$2:CG745+1)-1</f>
        <v>0.29559686107015493</v>
      </c>
      <c r="CO745" s="2">
        <f t="array" ref="CO745">PRODUCT(CH$2:CH745+1)-1</f>
        <v>0.19607432522619916</v>
      </c>
      <c r="CQ745" s="9">
        <f t="shared" si="433"/>
        <v>45680</v>
      </c>
      <c r="CR745" s="72">
        <f t="shared" si="434"/>
        <v>0.35119492013949927</v>
      </c>
      <c r="CS745" s="72">
        <f t="shared" si="435"/>
        <v>0.21956268592240558</v>
      </c>
      <c r="CT745" s="72"/>
      <c r="CU745" s="72">
        <f t="shared" si="436"/>
        <v>9.9522535843955762E-2</v>
      </c>
      <c r="CV745" s="72"/>
      <c r="CW745" s="3">
        <f t="shared" si="437"/>
        <v>45680</v>
      </c>
      <c r="CX745" s="75">
        <f t="shared" si="442"/>
        <v>129.09246921475651</v>
      </c>
      <c r="CY745" s="75">
        <f t="shared" si="443"/>
        <v>119.08119354533362</v>
      </c>
      <c r="CZ745" s="75">
        <f t="shared" si="452"/>
        <v>108.40710054322022</v>
      </c>
      <c r="DA745" s="72">
        <f>(CZ745/MAX($CZ$2:CZ745))-1</f>
        <v>0</v>
      </c>
      <c r="DC745" s="3">
        <f t="shared" si="438"/>
        <v>45680</v>
      </c>
      <c r="DD745" s="2">
        <f t="shared" si="439"/>
        <v>2.7438564368083042E-3</v>
      </c>
      <c r="DE745" s="2">
        <f t="shared" si="440"/>
        <v>2.197605197941324E-3</v>
      </c>
      <c r="DF745" s="2" t="e">
        <f>NA()</f>
        <v>#N/A</v>
      </c>
      <c r="DG745" s="2">
        <f t="shared" si="441"/>
        <v>8.8034471120005319E-4</v>
      </c>
      <c r="DH745" s="69"/>
      <c r="DI745" s="3">
        <f t="shared" si="448"/>
        <v>45680</v>
      </c>
      <c r="DJ745" s="2">
        <f t="shared" si="449"/>
        <v>2.5855323991903562E-2</v>
      </c>
      <c r="DK745" s="2">
        <f t="shared" si="450"/>
        <v>3.1479454240095933E-2</v>
      </c>
      <c r="DL745" s="2" t="e">
        <f>NA()</f>
        <v>#N/A</v>
      </c>
      <c r="DM745" s="2">
        <f t="shared" si="451"/>
        <v>1.1333638624486426E-2</v>
      </c>
      <c r="DO745" s="2">
        <f t="shared" si="445"/>
        <v>1.2596334834752865E-2</v>
      </c>
      <c r="DP745" s="72">
        <f t="shared" si="446"/>
        <v>8.8034471120005319E-4</v>
      </c>
      <c r="DQ745" s="72">
        <v>1.0999999999999999E-2</v>
      </c>
      <c r="DR745" s="72">
        <f t="shared" si="453"/>
        <v>7.6877853361624908E-4</v>
      </c>
      <c r="DS745" s="2" cm="1">
        <f t="array" ref="DS745">PRODUCT($DR$68:DR745+1)-1</f>
        <v>5.2540984443796068E-2</v>
      </c>
      <c r="DT745" s="2" cm="1">
        <f t="array" ref="DT745">PRODUCT($DP$68:DP745+1)-1</f>
        <v>7.3505793772737249E-2</v>
      </c>
      <c r="DU745" s="72">
        <f>DS745-MAX($DS$68:DS745)</f>
        <v>0</v>
      </c>
    </row>
    <row r="746" spans="81:125" x14ac:dyDescent="0.3">
      <c r="CC746" s="3">
        <v>45681</v>
      </c>
      <c r="CD746" s="2">
        <v>3.5000987881976804E-3</v>
      </c>
      <c r="CE746" s="2">
        <v>9.5216666743192001E-4</v>
      </c>
      <c r="CF746" s="2" t="e">
        <f>NA()</f>
        <v>#N/A</v>
      </c>
      <c r="CG746" s="2">
        <v>9.1600554132728921E-4</v>
      </c>
      <c r="CH746" s="2">
        <v>1.4289286607360729E-4</v>
      </c>
      <c r="CJ746" s="9">
        <f t="shared" si="432"/>
        <v>45681</v>
      </c>
      <c r="CK746" s="2">
        <f t="array" ref="CK746">PRODUCT(CD$2:CD746+1)-1</f>
        <v>0.55268484057641842</v>
      </c>
      <c r="CL746" s="2">
        <f t="array" ref="CL746">PRODUCT(CE$2:CE746+1)-1</f>
        <v>0.41698493352380339</v>
      </c>
      <c r="CM746" s="2"/>
      <c r="CN746" s="2">
        <f t="array" ref="CN746">PRODUCT(CG$2:CG746+1)-1</f>
        <v>0.29678363497422144</v>
      </c>
      <c r="CO746" s="2">
        <f t="array" ref="CO746">PRODUCT(CH$2:CH746+1)-1</f>
        <v>0.19624523571456787</v>
      </c>
      <c r="CQ746" s="9">
        <f t="shared" si="433"/>
        <v>45681</v>
      </c>
      <c r="CR746" s="72">
        <f t="shared" si="434"/>
        <v>0.35643960486185056</v>
      </c>
      <c r="CS746" s="72">
        <f t="shared" si="435"/>
        <v>0.22073969780923552</v>
      </c>
      <c r="CT746" s="72"/>
      <c r="CU746" s="72">
        <f t="shared" si="436"/>
        <v>0.10053839925965358</v>
      </c>
      <c r="CV746" s="72"/>
      <c r="CW746" s="3">
        <f t="shared" si="437"/>
        <v>45681</v>
      </c>
      <c r="CX746" s="75">
        <f t="shared" si="442"/>
        <v>129.21071863190085</v>
      </c>
      <c r="CY746" s="75">
        <f t="shared" si="443"/>
        <v>119.09820939837478</v>
      </c>
      <c r="CZ746" s="75">
        <f t="shared" si="452"/>
        <v>108.49089947246853</v>
      </c>
      <c r="DA746" s="72">
        <f>(CZ746/MAX($CZ$2:CZ746))-1</f>
        <v>0</v>
      </c>
      <c r="DC746" s="3">
        <f t="shared" si="438"/>
        <v>45681</v>
      </c>
      <c r="DD746" s="2">
        <f t="shared" si="439"/>
        <v>3.3572059221240731E-3</v>
      </c>
      <c r="DE746" s="2">
        <f t="shared" si="440"/>
        <v>8.0927380135831272E-4</v>
      </c>
      <c r="DF746" s="2" t="e">
        <f>NA()</f>
        <v>#N/A</v>
      </c>
      <c r="DG746" s="2">
        <f t="shared" si="441"/>
        <v>7.7311267525368192E-4</v>
      </c>
      <c r="DH746" s="69"/>
      <c r="DI746" s="3">
        <f t="shared" si="448"/>
        <v>45681</v>
      </c>
      <c r="DJ746" s="2">
        <f t="shared" si="449"/>
        <v>2.770752486267946E-2</v>
      </c>
      <c r="DK746" s="2">
        <f t="shared" si="450"/>
        <v>3.1685829023080966E-2</v>
      </c>
      <c r="DL746" s="2" t="e">
        <f>NA()</f>
        <v>#N/A</v>
      </c>
      <c r="DM746" s="2">
        <f t="shared" si="451"/>
        <v>1.1507513741050641E-2</v>
      </c>
      <c r="DO746" s="2">
        <f t="shared" si="445"/>
        <v>1.2629611904785789E-2</v>
      </c>
      <c r="DP746" s="72">
        <f t="shared" si="446"/>
        <v>7.7311267525368192E-4</v>
      </c>
      <c r="DQ746" s="72">
        <v>1.0999999999999999E-2</v>
      </c>
      <c r="DR746" s="72">
        <f t="shared" si="453"/>
        <v>6.7335714603929792E-4</v>
      </c>
      <c r="DS746" s="2" cm="1">
        <f t="array" ref="DS746">PRODUCT($DR$68:DR746+1)-1</f>
        <v>5.3249720437170467E-2</v>
      </c>
      <c r="DT746" s="2" cm="1">
        <f t="array" ref="DT746">PRODUCT($DP$68:DP746+1)-1</f>
        <v>7.4335734708861345E-2</v>
      </c>
      <c r="DU746" s="72">
        <f>DS746-MAX($DS$68:DS746)</f>
        <v>0</v>
      </c>
    </row>
    <row r="747" spans="81:125" x14ac:dyDescent="0.3">
      <c r="CC747" s="3">
        <v>45684</v>
      </c>
      <c r="CD747" s="2">
        <v>-1.11245281409744E-3</v>
      </c>
      <c r="CE747" s="2">
        <v>-5.5627185433426698E-3</v>
      </c>
      <c r="CF747" s="2" t="e">
        <f>NA()</f>
        <v>#N/A</v>
      </c>
      <c r="CG747" s="2">
        <v>-2.5203977803632911E-3</v>
      </c>
      <c r="CH747" s="2">
        <v>-2.0410350088529983E-3</v>
      </c>
      <c r="CJ747" s="9">
        <f t="shared" si="432"/>
        <v>45684</v>
      </c>
      <c r="CK747" s="2">
        <f t="array" ref="CK747">PRODUCT(CD$2:CD747+1)-1</f>
        <v>0.55095755195611273</v>
      </c>
      <c r="CL747" s="2">
        <f t="array" ref="CL747">PRODUCT(CE$2:CE747+1)-1</f>
        <v>0.4091026451584534</v>
      </c>
      <c r="CM747" s="2"/>
      <c r="CN747" s="2">
        <f t="array" ref="CN747">PRODUCT(CG$2:CG747+1)-1</f>
        <v>0.29351522437902089</v>
      </c>
      <c r="CO747" s="2">
        <f t="array" ref="CO747">PRODUCT(CH$2:CH747+1)-1</f>
        <v>0.19380365730930094</v>
      </c>
      <c r="CQ747" s="9">
        <f t="shared" si="433"/>
        <v>45684</v>
      </c>
      <c r="CR747" s="72">
        <f t="shared" si="434"/>
        <v>0.3571538946468118</v>
      </c>
      <c r="CS747" s="72">
        <f t="shared" si="435"/>
        <v>0.21529898784915247</v>
      </c>
      <c r="CT747" s="72"/>
      <c r="CU747" s="72">
        <f t="shared" si="436"/>
        <v>9.9711567069719953E-2</v>
      </c>
      <c r="CV747" s="72"/>
      <c r="CW747" s="3">
        <f t="shared" si="437"/>
        <v>45684</v>
      </c>
      <c r="CX747" s="75">
        <f t="shared" si="442"/>
        <v>128.88505622346185</v>
      </c>
      <c r="CY747" s="75">
        <f t="shared" si="443"/>
        <v>118.85512578350099</v>
      </c>
      <c r="CZ747" s="75">
        <f t="shared" si="452"/>
        <v>108.43878661003711</v>
      </c>
      <c r="DA747" s="72">
        <f>(CZ747/MAX($CZ$2:CZ747))-1</f>
        <v>-4.8034316873402094E-4</v>
      </c>
      <c r="DC747" s="3">
        <f t="shared" si="438"/>
        <v>45684</v>
      </c>
      <c r="DD747" s="2">
        <f t="shared" si="439"/>
        <v>9.2858219475555831E-4</v>
      </c>
      <c r="DE747" s="2">
        <f t="shared" si="440"/>
        <v>-3.5216835344896716E-3</v>
      </c>
      <c r="DF747" s="2" t="e">
        <f>NA()</f>
        <v>#N/A</v>
      </c>
      <c r="DG747" s="2">
        <f t="shared" si="441"/>
        <v>-4.7936277151029282E-4</v>
      </c>
      <c r="DH747" s="69"/>
      <c r="DI747" s="3">
        <f t="shared" si="448"/>
        <v>45684</v>
      </c>
      <c r="DJ747" s="2">
        <f t="shared" si="449"/>
        <v>2.7072501187563481E-2</v>
      </c>
      <c r="DK747" s="2">
        <f t="shared" si="450"/>
        <v>3.3428639068527638E-2</v>
      </c>
      <c r="DL747" s="2" t="e">
        <f>NA()</f>
        <v>#N/A</v>
      </c>
      <c r="DM747" s="2">
        <f t="shared" si="451"/>
        <v>1.1577686258552695E-2</v>
      </c>
      <c r="DO747" s="2">
        <f t="shared" si="445"/>
        <v>1.258227727720419E-2</v>
      </c>
      <c r="DP747" s="72">
        <f t="shared" si="446"/>
        <v>-4.7936277151029282E-4</v>
      </c>
      <c r="DQ747" s="72">
        <v>1.0999999999999999E-2</v>
      </c>
      <c r="DR747" s="72">
        <f t="shared" si="453"/>
        <v>-4.1908077293500014E-4</v>
      </c>
      <c r="DS747" s="2" cm="1">
        <f t="array" ref="DS747">PRODUCT($DR$68:DR747+1)-1</f>
        <v>5.280832373023614E-2</v>
      </c>
      <c r="DT747" s="2" cm="1">
        <f t="array" ref="DT747">PRODUCT($DP$68:DP747+1)-1</f>
        <v>7.3820738153538734E-2</v>
      </c>
      <c r="DU747" s="72">
        <f>DS747-MAX($DS$68:DS747)</f>
        <v>-4.413967069343272E-4</v>
      </c>
    </row>
    <row r="748" spans="81:125" x14ac:dyDescent="0.3">
      <c r="CC748" s="3">
        <v>45685</v>
      </c>
      <c r="CD748" s="2">
        <v>3.2556184403536E-3</v>
      </c>
      <c r="CE748" s="2">
        <v>1.34030306791422E-3</v>
      </c>
      <c r="CF748" s="2" t="e">
        <f>NA()</f>
        <v>#N/A</v>
      </c>
      <c r="CG748" s="2">
        <v>1.613362230671206E-3</v>
      </c>
      <c r="CH748" s="2">
        <v>2.7610326262017537E-4</v>
      </c>
      <c r="CJ748" s="9">
        <f t="shared" si="432"/>
        <v>45685</v>
      </c>
      <c r="CK748" s="2">
        <f t="array" ref="CK748">PRODUCT(CD$2:CD748+1)-1</f>
        <v>0.55600687796246673</v>
      </c>
      <c r="CL748" s="2">
        <f t="array" ref="CL748">PRODUCT(CE$2:CE748+1)-1</f>
        <v>0.41099126975676525</v>
      </c>
      <c r="CM748" s="2"/>
      <c r="CN748" s="2">
        <f t="array" ref="CN748">PRODUCT(CG$2:CG748+1)-1</f>
        <v>0.29560213298683213</v>
      </c>
      <c r="CO748" s="2">
        <f t="array" ref="CO748">PRODUCT(CH$2:CH748+1)-1</f>
        <v>0.19413327039401196</v>
      </c>
      <c r="CQ748" s="9">
        <f t="shared" si="433"/>
        <v>45685</v>
      </c>
      <c r="CR748" s="72">
        <f t="shared" si="434"/>
        <v>0.36187360756845477</v>
      </c>
      <c r="CS748" s="72">
        <f t="shared" si="435"/>
        <v>0.2168579993627533</v>
      </c>
      <c r="CT748" s="72"/>
      <c r="CU748" s="72">
        <f t="shared" si="436"/>
        <v>0.10146886259282017</v>
      </c>
      <c r="CV748" s="72"/>
      <c r="CW748" s="3">
        <f t="shared" si="437"/>
        <v>45685</v>
      </c>
      <c r="CX748" s="75">
        <f t="shared" si="442"/>
        <v>129.0929945052707</v>
      </c>
      <c r="CY748" s="75">
        <f t="shared" si="443"/>
        <v>118.88794207150895</v>
      </c>
      <c r="CZ748" s="75">
        <f t="shared" si="452"/>
        <v>108.58375732302912</v>
      </c>
      <c r="DA748" s="72">
        <f>(CZ748/MAX($CZ$2:CZ748))-1</f>
        <v>0</v>
      </c>
      <c r="DC748" s="3">
        <f t="shared" si="438"/>
        <v>45685</v>
      </c>
      <c r="DD748" s="2">
        <f t="shared" si="439"/>
        <v>2.9795151777334246E-3</v>
      </c>
      <c r="DE748" s="2">
        <f t="shared" si="440"/>
        <v>1.0641998052940446E-3</v>
      </c>
      <c r="DF748" s="2" t="e">
        <f>NA()</f>
        <v>#N/A</v>
      </c>
      <c r="DG748" s="2">
        <f t="shared" si="441"/>
        <v>1.3372589680510306E-3</v>
      </c>
      <c r="DH748" s="69"/>
      <c r="DI748" s="3">
        <f t="shared" si="448"/>
        <v>45685</v>
      </c>
      <c r="DJ748" s="2">
        <f t="shared" si="449"/>
        <v>2.8234357658045252E-2</v>
      </c>
      <c r="DK748" s="2">
        <f t="shared" si="450"/>
        <v>3.3677476844188078E-2</v>
      </c>
      <c r="DL748" s="2" t="e">
        <f>NA()</f>
        <v>#N/A</v>
      </c>
      <c r="DM748" s="2">
        <f t="shared" si="451"/>
        <v>1.2243027066156339E-2</v>
      </c>
      <c r="DO748" s="2">
        <f t="shared" si="445"/>
        <v>1.2752099941453954E-2</v>
      </c>
      <c r="DP748" s="72">
        <f t="shared" si="446"/>
        <v>1.3372589680510306E-3</v>
      </c>
      <c r="DQ748" s="72">
        <v>1.0999999999999999E-2</v>
      </c>
      <c r="DR748" s="72">
        <f t="shared" si="453"/>
        <v>1.1535236326640774E-3</v>
      </c>
      <c r="DS748" s="2" cm="1">
        <f t="array" ref="DS748">PRODUCT($DR$68:DR748+1)-1</f>
        <v>5.4022763012324448E-2</v>
      </c>
      <c r="DT748" s="2" cm="1">
        <f t="array" ref="DT748">PRODUCT($DP$68:DP748+1)-1</f>
        <v>7.52567145657137E-2</v>
      </c>
      <c r="DU748" s="72">
        <f>DS748-MAX($DS$68:DS748)</f>
        <v>0</v>
      </c>
    </row>
    <row r="749" spans="81:125" x14ac:dyDescent="0.3">
      <c r="CC749" s="3">
        <v>45686</v>
      </c>
      <c r="CD749" s="2">
        <v>1.1510742829079499E-3</v>
      </c>
      <c r="CE749" s="2">
        <v>9.1459793966674997E-4</v>
      </c>
      <c r="CF749" s="2" t="e">
        <f>NA()</f>
        <v>#N/A</v>
      </c>
      <c r="CG749" s="2">
        <v>1.9618522862789136E-4</v>
      </c>
      <c r="CH749" s="2">
        <v>4.600450844183257E-5</v>
      </c>
      <c r="CJ749" s="9">
        <f t="shared" si="432"/>
        <v>45686</v>
      </c>
      <c r="CK749" s="2">
        <f t="array" ref="CK749">PRODUCT(CD$2:CD749+1)-1</f>
        <v>0.5577979574637173</v>
      </c>
      <c r="CL749" s="2">
        <f t="array" ref="CL749">PRODUCT(CE$2:CE749+1)-1</f>
        <v>0.41228175946497259</v>
      </c>
      <c r="CM749" s="2"/>
      <c r="CN749" s="2">
        <f t="array" ref="CN749">PRODUCT(CG$2:CG749+1)-1</f>
        <v>0.29585631098750298</v>
      </c>
      <c r="CO749" s="2">
        <f t="array" ref="CO749">PRODUCT(CH$2:CH749+1)-1</f>
        <v>0.19418820590813057</v>
      </c>
      <c r="CQ749" s="9">
        <f t="shared" si="433"/>
        <v>45686</v>
      </c>
      <c r="CR749" s="72">
        <f t="shared" si="434"/>
        <v>0.36360975155558672</v>
      </c>
      <c r="CS749" s="72">
        <f t="shared" si="435"/>
        <v>0.21809355355684201</v>
      </c>
      <c r="CT749" s="72"/>
      <c r="CU749" s="72">
        <f t="shared" si="436"/>
        <v>0.10166810507937241</v>
      </c>
      <c r="CV749" s="72"/>
      <c r="CW749" s="3">
        <f t="shared" si="437"/>
        <v>45686</v>
      </c>
      <c r="CX749" s="75">
        <f t="shared" si="442"/>
        <v>129.11832064391197</v>
      </c>
      <c r="CY749" s="75">
        <f t="shared" si="443"/>
        <v>118.89341145284361</v>
      </c>
      <c r="CZ749" s="75">
        <f t="shared" si="452"/>
        <v>108.60006375973479</v>
      </c>
      <c r="DA749" s="72">
        <f>(CZ749/MAX($CZ$2:CZ749))-1</f>
        <v>0</v>
      </c>
      <c r="DC749" s="3">
        <f t="shared" si="438"/>
        <v>45686</v>
      </c>
      <c r="DD749" s="2">
        <f t="shared" si="439"/>
        <v>1.1050697744661173E-3</v>
      </c>
      <c r="DE749" s="2">
        <f t="shared" si="440"/>
        <v>8.685934312249174E-4</v>
      </c>
      <c r="DF749" s="2" t="e">
        <f>NA()</f>
        <v>#N/A</v>
      </c>
      <c r="DG749" s="2">
        <f t="shared" si="441"/>
        <v>1.5018072018605879E-4</v>
      </c>
      <c r="DH749" s="69"/>
      <c r="DI749" s="3">
        <f t="shared" si="448"/>
        <v>45686</v>
      </c>
      <c r="DJ749" s="2">
        <f t="shared" si="449"/>
        <v>2.7603743173707763E-2</v>
      </c>
      <c r="DK749" s="2">
        <f t="shared" si="450"/>
        <v>3.3781717065503911E-2</v>
      </c>
      <c r="DL749" s="2" t="e">
        <f>NA()</f>
        <v>#N/A</v>
      </c>
      <c r="DM749" s="2">
        <f t="shared" si="451"/>
        <v>1.202701771478366E-2</v>
      </c>
      <c r="DO749" s="2">
        <f t="shared" si="445"/>
        <v>1.274143044076596E-2</v>
      </c>
      <c r="DP749" s="72">
        <f t="shared" si="446"/>
        <v>1.5018072018605879E-4</v>
      </c>
      <c r="DQ749" s="72">
        <v>1.0999999999999999E-2</v>
      </c>
      <c r="DR749" s="72">
        <f t="shared" si="453"/>
        <v>1.2965482405814839E-4</v>
      </c>
      <c r="DS749" s="2" cm="1">
        <f t="array" ref="DS749">PRODUCT($DR$68:DR749+1)-1</f>
        <v>5.4159422148216008E-2</v>
      </c>
      <c r="DT749" s="2" cm="1">
        <f t="array" ref="DT749">PRODUCT($DP$68:DP749+1)-1</f>
        <v>7.5418197393491981E-2</v>
      </c>
      <c r="DU749" s="72">
        <f>DS749-MAX($DS$68:DS749)</f>
        <v>0</v>
      </c>
    </row>
    <row r="750" spans="81:125" x14ac:dyDescent="0.3">
      <c r="CC750" s="3">
        <v>45687</v>
      </c>
      <c r="CD750" s="2">
        <v>4.0852308392447202E-3</v>
      </c>
      <c r="CE750" s="2">
        <v>7.8155646888322713E-3</v>
      </c>
      <c r="CF750" s="2" t="e">
        <f>NA()</f>
        <v>#N/A</v>
      </c>
      <c r="CG750" s="2">
        <v>6.5643426134515464E-3</v>
      </c>
      <c r="CH750" s="2">
        <v>7.6006174543297167E-3</v>
      </c>
      <c r="CJ750" s="9">
        <f t="shared" si="432"/>
        <v>45687</v>
      </c>
      <c r="CK750" s="2">
        <f t="array" ref="CK750">PRODUCT(CD$2:CD750+1)-1</f>
        <v>0.56416192172086044</v>
      </c>
      <c r="CL750" s="2">
        <f t="array" ref="CL750">PRODUCT(CE$2:CE750+1)-1</f>
        <v>0.42331953891492891</v>
      </c>
      <c r="CM750" s="2"/>
      <c r="CN750" s="2">
        <f t="array" ref="CN750">PRODUCT(CG$2:CG750+1)-1</f>
        <v>0.30436275579062855</v>
      </c>
      <c r="CO750" s="2">
        <f t="array" ref="CO750">PRODUCT(CH$2:CH750+1)-1</f>
        <v>0.20326477362971063</v>
      </c>
      <c r="CQ750" s="9">
        <f t="shared" si="433"/>
        <v>45687</v>
      </c>
      <c r="CR750" s="72">
        <f t="shared" si="434"/>
        <v>0.36089714809114981</v>
      </c>
      <c r="CS750" s="72">
        <f t="shared" si="435"/>
        <v>0.22005476528521828</v>
      </c>
      <c r="CT750" s="72"/>
      <c r="CU750" s="72">
        <f t="shared" si="436"/>
        <v>0.10109798216091792</v>
      </c>
      <c r="CV750" s="72"/>
      <c r="CW750" s="3">
        <f t="shared" si="437"/>
        <v>45687</v>
      </c>
      <c r="CX750" s="75">
        <f t="shared" si="442"/>
        <v>129.96589753829213</v>
      </c>
      <c r="CY750" s="75">
        <f t="shared" si="443"/>
        <v>119.79707479113689</v>
      </c>
      <c r="CZ750" s="75">
        <f t="shared" si="452"/>
        <v>108.48837316343851</v>
      </c>
      <c r="DA750" s="72">
        <f>(CZ750/MAX($CZ$2:CZ750))-1</f>
        <v>-1.0284579256176762E-3</v>
      </c>
      <c r="DC750" s="3">
        <f t="shared" si="438"/>
        <v>45687</v>
      </c>
      <c r="DD750" s="2">
        <f t="shared" si="439"/>
        <v>-3.5153866150849965E-3</v>
      </c>
      <c r="DE750" s="2">
        <f t="shared" si="440"/>
        <v>2.1494723450255458E-4</v>
      </c>
      <c r="DF750" s="2" t="e">
        <f>NA()</f>
        <v>#N/A</v>
      </c>
      <c r="DG750" s="2">
        <f t="shared" si="441"/>
        <v>-1.0362748408781703E-3</v>
      </c>
      <c r="DH750" s="69"/>
      <c r="DI750" s="3">
        <f t="shared" si="448"/>
        <v>45687</v>
      </c>
      <c r="DJ750" s="2">
        <f t="shared" si="449"/>
        <v>3.0602458341250468E-2</v>
      </c>
      <c r="DK750" s="2">
        <f t="shared" si="450"/>
        <v>3.3835682860062749E-2</v>
      </c>
      <c r="DL750" s="2" t="e">
        <f>NA()</f>
        <v>#N/A</v>
      </c>
      <c r="DM750" s="2">
        <f t="shared" si="451"/>
        <v>1.2632536633822647E-2</v>
      </c>
      <c r="DO750" s="2">
        <f t="shared" si="445"/>
        <v>1.2871494142861073E-2</v>
      </c>
      <c r="DP750" s="72">
        <f t="shared" si="446"/>
        <v>-1.0362748408781703E-3</v>
      </c>
      <c r="DQ750" s="72">
        <v>1.0999999999999999E-2</v>
      </c>
      <c r="DR750" s="72">
        <f t="shared" si="453"/>
        <v>-8.8560217820416148E-4</v>
      </c>
      <c r="DS750" s="2" cm="1">
        <f t="array" ref="DS750">PRODUCT($DR$68:DR750+1)-1</f>
        <v>5.3225856267786975E-2</v>
      </c>
      <c r="DT750" s="2" cm="1">
        <f t="array" ref="DT750">PRODUCT($DP$68:DP750+1)-1</f>
        <v>7.4303768572110407E-2</v>
      </c>
      <c r="DU750" s="72">
        <f>DS750-MAX($DS$68:DS750)</f>
        <v>-9.3356588042903255E-4</v>
      </c>
    </row>
    <row r="751" spans="81:125" x14ac:dyDescent="0.3">
      <c r="CC751" s="3">
        <v>45688</v>
      </c>
      <c r="CD751" s="2">
        <v>-2.8280124883969301E-3</v>
      </c>
      <c r="CE751" s="2">
        <v>-4.7517597347359599E-3</v>
      </c>
      <c r="CF751" s="2" t="e">
        <f>NA()</f>
        <v>#N/A</v>
      </c>
      <c r="CG751" s="2">
        <v>-3.3135265625081779E-3</v>
      </c>
      <c r="CH751" s="2">
        <v>-2.9523814355066902E-3</v>
      </c>
      <c r="CJ751" s="9">
        <f t="shared" si="432"/>
        <v>45688</v>
      </c>
      <c r="CK751" s="2">
        <f t="array" ref="CK751">PRODUCT(CD$2:CD751+1)-1</f>
        <v>0.55973845227235897</v>
      </c>
      <c r="CL751" s="2">
        <f t="array" ref="CL751">PRODUCT(CE$2:CE751+1)-1</f>
        <v>0.41655626644025001</v>
      </c>
      <c r="CM751" s="2"/>
      <c r="CN751" s="2">
        <f t="array" ref="CN751">PRODUCT(CG$2:CG751+1)-1</f>
        <v>0.30004071515217001</v>
      </c>
      <c r="CO751" s="2">
        <f t="array" ref="CO751">PRODUCT(CH$2:CH751+1)-1</f>
        <v>0.19971227705004702</v>
      </c>
      <c r="CQ751" s="9">
        <f t="shared" si="433"/>
        <v>45688</v>
      </c>
      <c r="CR751" s="72">
        <f t="shared" si="434"/>
        <v>0.36002617522231195</v>
      </c>
      <c r="CS751" s="72">
        <f t="shared" si="435"/>
        <v>0.216843989390203</v>
      </c>
      <c r="CT751" s="72"/>
      <c r="CU751" s="72">
        <f t="shared" si="436"/>
        <v>0.100328438102123</v>
      </c>
      <c r="CV751" s="72"/>
      <c r="CW751" s="3">
        <f t="shared" si="437"/>
        <v>45688</v>
      </c>
      <c r="CX751" s="75">
        <f t="shared" si="442"/>
        <v>129.53525208457879</v>
      </c>
      <c r="CY751" s="75">
        <f t="shared" si="443"/>
        <v>119.44338813149554</v>
      </c>
      <c r="CZ751" s="75">
        <f t="shared" si="452"/>
        <v>108.44907709916359</v>
      </c>
      <c r="DA751" s="72">
        <f>(CZ751/MAX($CZ$2:CZ751))-1</f>
        <v>-1.3902999256542037E-3</v>
      </c>
      <c r="DC751" s="3">
        <f t="shared" si="438"/>
        <v>45688</v>
      </c>
      <c r="DD751" s="2">
        <f t="shared" si="439"/>
        <v>1.2436894710976011E-4</v>
      </c>
      <c r="DE751" s="2">
        <f t="shared" si="440"/>
        <v>-1.7993782992292697E-3</v>
      </c>
      <c r="DF751" s="2" t="e">
        <f>NA()</f>
        <v>#N/A</v>
      </c>
      <c r="DG751" s="2">
        <f t="shared" si="441"/>
        <v>-3.6114512700148767E-4</v>
      </c>
      <c r="DH751" s="69"/>
      <c r="DI751" s="3">
        <f t="shared" si="448"/>
        <v>45688</v>
      </c>
      <c r="DJ751" s="2">
        <f t="shared" si="449"/>
        <v>3.0608421799580701E-2</v>
      </c>
      <c r="DK751" s="2">
        <f t="shared" si="450"/>
        <v>3.4077525833686353E-2</v>
      </c>
      <c r="DL751" s="2" t="e">
        <f>NA()</f>
        <v>#N/A</v>
      </c>
      <c r="DM751" s="2">
        <f t="shared" si="451"/>
        <v>1.2715088931196576E-2</v>
      </c>
      <c r="DO751" s="2">
        <f t="shared" si="445"/>
        <v>1.2857974707990886E-2</v>
      </c>
      <c r="DP751" s="72">
        <f t="shared" si="446"/>
        <v>-3.6114512700148767E-4</v>
      </c>
      <c r="DQ751" s="72">
        <v>1.0999999999999999E-2</v>
      </c>
      <c r="DR751" s="72">
        <f t="shared" si="453"/>
        <v>-3.0895973022465985E-4</v>
      </c>
      <c r="DS751" s="2" cm="1">
        <f t="array" ref="DS751">PRODUCT($DR$68:DR751+1)-1</f>
        <v>5.2900451891368716E-2</v>
      </c>
      <c r="DT751" s="2" cm="1">
        <f t="array" ref="DT751">PRODUCT($DP$68:DP751+1)-1</f>
        <v>7.3915789001171239E-2</v>
      </c>
      <c r="DU751" s="72">
        <f>DS751-MAX($DS$68:DS751)</f>
        <v>-1.2589702568472916E-3</v>
      </c>
    </row>
    <row r="752" spans="81:125" x14ac:dyDescent="0.3">
      <c r="CC752" s="3">
        <v>45691</v>
      </c>
      <c r="CD752" s="2">
        <v>-8.4097494888693003E-3</v>
      </c>
      <c r="CE752" s="2">
        <v>-7.1874895578801805E-3</v>
      </c>
      <c r="CF752" s="2" t="e">
        <f>NA()</f>
        <v>#N/A</v>
      </c>
      <c r="CG752" s="2">
        <v>-9.1496929856634216E-3</v>
      </c>
      <c r="CH752" s="2">
        <v>-9.8042707342264057E-3</v>
      </c>
      <c r="CJ752" s="9">
        <f t="shared" si="432"/>
        <v>45691</v>
      </c>
      <c r="CK752" s="2">
        <f t="array" ref="CK752">PRODUCT(CD$2:CD752+1)-1</f>
        <v>0.54662144262059176</v>
      </c>
      <c r="CL752" s="2">
        <f t="array" ref="CL752">PRODUCT(CE$2:CE752+1)-1</f>
        <v>0.40637478306706099</v>
      </c>
      <c r="CM752" s="2"/>
      <c r="CN752" s="2">
        <f t="array" ref="CN752">PRODUCT(CG$2:CG752+1)-1</f>
        <v>0.28814574173966534</v>
      </c>
      <c r="CO752" s="2">
        <f t="array" ref="CO752">PRODUCT(CH$2:CH752+1)-1</f>
        <v>0.18794997308267303</v>
      </c>
      <c r="CQ752" s="9">
        <f t="shared" si="433"/>
        <v>45691</v>
      </c>
      <c r="CR752" s="72">
        <f t="shared" si="434"/>
        <v>0.35867146953791873</v>
      </c>
      <c r="CS752" s="72">
        <f t="shared" si="435"/>
        <v>0.21842480998438796</v>
      </c>
      <c r="CT752" s="72"/>
      <c r="CU752" s="72">
        <f t="shared" si="436"/>
        <v>0.10019576865699231</v>
      </c>
      <c r="CV752" s="72"/>
      <c r="CW752" s="3">
        <f t="shared" si="437"/>
        <v>45691</v>
      </c>
      <c r="CX752" s="75">
        <f t="shared" si="442"/>
        <v>128.35004429718438</v>
      </c>
      <c r="CY752" s="75">
        <f t="shared" si="443"/>
        <v>118.27233281684107</v>
      </c>
      <c r="CZ752" s="75">
        <f t="shared" si="452"/>
        <v>108.52076833214228</v>
      </c>
      <c r="DA752" s="72">
        <f>(CZ752/MAX($CZ$2:CZ752))-1</f>
        <v>-7.3016004638770671E-4</v>
      </c>
      <c r="DC752" s="3">
        <f t="shared" si="438"/>
        <v>45691</v>
      </c>
      <c r="DD752" s="2">
        <f t="shared" si="439"/>
        <v>1.3945212453571054E-3</v>
      </c>
      <c r="DE752" s="2">
        <f t="shared" si="440"/>
        <v>2.6167811763462253E-3</v>
      </c>
      <c r="DF752" s="2" t="e">
        <f>NA()</f>
        <v>#N/A</v>
      </c>
      <c r="DG752" s="2">
        <f t="shared" si="441"/>
        <v>6.545777485629841E-4</v>
      </c>
      <c r="DH752" s="69"/>
      <c r="DI752" s="3">
        <f t="shared" si="448"/>
        <v>45691</v>
      </c>
      <c r="DJ752" s="2">
        <f t="shared" si="449"/>
        <v>2.8046567346742827E-2</v>
      </c>
      <c r="DK752" s="2">
        <f t="shared" si="450"/>
        <v>3.5478065193814287E-2</v>
      </c>
      <c r="DL752" s="2" t="e">
        <f>NA()</f>
        <v>#N/A</v>
      </c>
      <c r="DM752" s="2">
        <f t="shared" si="451"/>
        <v>1.2522204977088404E-2</v>
      </c>
      <c r="DO752" s="2">
        <f t="shared" si="445"/>
        <v>1.221756247479914E-2</v>
      </c>
      <c r="DP752" s="72">
        <f t="shared" si="446"/>
        <v>6.545777485629841E-4</v>
      </c>
      <c r="DQ752" s="72">
        <v>1.0999999999999999E-2</v>
      </c>
      <c r="DR752" s="72">
        <f t="shared" si="453"/>
        <v>5.8934466257445515E-4</v>
      </c>
      <c r="DS752" s="2" cm="1">
        <f t="array" ref="DS752">PRODUCT($DR$68:DR752+1)-1</f>
        <v>5.3520973152913154E-2</v>
      </c>
      <c r="DT752" s="2" cm="1">
        <f t="array" ref="DT752">PRODUCT($DP$68:DP752+1)-1</f>
        <v>7.4618750380481824E-2</v>
      </c>
      <c r="DU752" s="72">
        <f>DS752-MAX($DS$68:DS752)</f>
        <v>-6.3844899530285382E-4</v>
      </c>
    </row>
    <row r="753" spans="81:125" x14ac:dyDescent="0.3">
      <c r="CC753" s="3">
        <v>45692</v>
      </c>
      <c r="CD753" s="2">
        <v>1.04722046626433E-2</v>
      </c>
      <c r="CE753" s="2">
        <v>4.43878839465928E-3</v>
      </c>
      <c r="CF753" s="2" t="e">
        <f>NA()</f>
        <v>#N/A</v>
      </c>
      <c r="CG753" s="2">
        <v>5.515176488742916E-3</v>
      </c>
      <c r="CH753" s="2">
        <v>4.12598910697759E-3</v>
      </c>
      <c r="CJ753" s="9">
        <f t="shared" si="432"/>
        <v>45692</v>
      </c>
      <c r="CK753" s="2">
        <f t="array" ref="CK753">PRODUCT(CD$2:CD753+1)-1</f>
        <v>0.56281797890334717</v>
      </c>
      <c r="CL753" s="2">
        <f t="array" ref="CL753">PRODUCT(CE$2:CE753+1)-1</f>
        <v>0.41261738313268048</v>
      </c>
      <c r="CM753" s="2"/>
      <c r="CN753" s="2">
        <f t="array" ref="CN753">PRODUCT(CG$2:CG753+1)-1</f>
        <v>0.29525009284858217</v>
      </c>
      <c r="CO753" s="2">
        <f t="array" ref="CO753">PRODUCT(CH$2:CH753+1)-1</f>
        <v>0.19285144173124635</v>
      </c>
      <c r="CQ753" s="9">
        <f t="shared" si="433"/>
        <v>45692</v>
      </c>
      <c r="CR753" s="72">
        <f t="shared" si="434"/>
        <v>0.36996653717210082</v>
      </c>
      <c r="CS753" s="72">
        <f t="shared" si="435"/>
        <v>0.21976594140143413</v>
      </c>
      <c r="CT753" s="72"/>
      <c r="CU753" s="72">
        <f t="shared" si="436"/>
        <v>0.10239865111733581</v>
      </c>
      <c r="CV753" s="72"/>
      <c r="CW753" s="3">
        <f t="shared" si="437"/>
        <v>45692</v>
      </c>
      <c r="CX753" s="75">
        <f t="shared" si="442"/>
        <v>129.05791744382131</v>
      </c>
      <c r="CY753" s="75">
        <f t="shared" si="443"/>
        <v>118.76032317370019</v>
      </c>
      <c r="CZ753" s="75">
        <f t="shared" si="452"/>
        <v>108.67090455375383</v>
      </c>
      <c r="DA753" s="72">
        <f>(CZ753/MAX($CZ$2:CZ753))-1</f>
        <v>0</v>
      </c>
      <c r="DC753" s="3">
        <f t="shared" si="438"/>
        <v>45692</v>
      </c>
      <c r="DD753" s="2">
        <f t="shared" si="439"/>
        <v>6.3462155556657102E-3</v>
      </c>
      <c r="DE753" s="2">
        <f t="shared" si="440"/>
        <v>3.1279928768168999E-4</v>
      </c>
      <c r="DF753" s="2" t="e">
        <f>NA()</f>
        <v>#N/A</v>
      </c>
      <c r="DG753" s="2">
        <f t="shared" si="441"/>
        <v>1.389187381765326E-3</v>
      </c>
      <c r="DH753" s="69"/>
      <c r="DI753" s="3">
        <f t="shared" si="448"/>
        <v>45692</v>
      </c>
      <c r="DJ753" s="2">
        <f t="shared" si="449"/>
        <v>3.2989523500816187E-2</v>
      </c>
      <c r="DK753" s="2">
        <f t="shared" si="450"/>
        <v>3.4489380310845939E-2</v>
      </c>
      <c r="DL753" s="2" t="e">
        <f>NA()</f>
        <v>#N/A</v>
      </c>
      <c r="DM753" s="2">
        <f t="shared" si="451"/>
        <v>1.2014662163012294E-2</v>
      </c>
      <c r="DO753" s="2">
        <f t="shared" si="445"/>
        <v>1.1956391134610644E-2</v>
      </c>
      <c r="DP753" s="72">
        <f t="shared" si="446"/>
        <v>1.389187381765326E-3</v>
      </c>
      <c r="DQ753" s="72">
        <v>1.0999999999999999E-2</v>
      </c>
      <c r="DR753" s="72">
        <f t="shared" si="453"/>
        <v>1.2780663519098071E-3</v>
      </c>
      <c r="DS753" s="2" cm="1">
        <f t="array" ref="DS753">PRODUCT($DR$68:DR753+1)-1</f>
        <v>5.486744285973133E-2</v>
      </c>
      <c r="DT753" s="2" cm="1">
        <f t="array" ref="DT753">PRODUCT($DP$68:DP753+1)-1</f>
        <v>7.6111597188718738E-2</v>
      </c>
      <c r="DU753" s="72">
        <f>DS753-MAX($DS$68:DS753)</f>
        <v>0</v>
      </c>
    </row>
    <row r="754" spans="81:125" x14ac:dyDescent="0.3">
      <c r="CC754" s="3">
        <v>45693</v>
      </c>
      <c r="CD754" s="2">
        <v>4.5999238765632696E-3</v>
      </c>
      <c r="CE754" s="2">
        <v>7.7507294336185391E-3</v>
      </c>
      <c r="CF754" s="2" t="e">
        <f>NA()</f>
        <v>#N/A</v>
      </c>
      <c r="CG754" s="2">
        <v>4.345894749151708E-3</v>
      </c>
      <c r="CH754" s="2">
        <v>3.9401708089632503E-3</v>
      </c>
      <c r="CJ754" s="9">
        <f t="shared" si="432"/>
        <v>45693</v>
      </c>
      <c r="CK754" s="2">
        <f t="array" ref="CK754">PRODUCT(CD$2:CD754+1)-1</f>
        <v>0.57000682263922697</v>
      </c>
      <c r="CL754" s="2">
        <f t="array" ref="CL754">PRODUCT(CE$2:CE754+1)-1</f>
        <v>0.42356619826256825</v>
      </c>
      <c r="CM754" s="2"/>
      <c r="CN754" s="2">
        <f t="array" ref="CN754">PRODUCT(CG$2:CG754+1)-1</f>
        <v>0.30087911342593099</v>
      </c>
      <c r="CO754" s="2">
        <f t="array" ref="CO754">PRODUCT(CH$2:CH754+1)-1</f>
        <v>0.19755148016138557</v>
      </c>
      <c r="CQ754" s="9">
        <f t="shared" si="433"/>
        <v>45693</v>
      </c>
      <c r="CR754" s="72">
        <f t="shared" si="434"/>
        <v>0.3724553424778414</v>
      </c>
      <c r="CS754" s="72">
        <f t="shared" si="435"/>
        <v>0.22601471810118268</v>
      </c>
      <c r="CT754" s="72"/>
      <c r="CU754" s="72">
        <f t="shared" si="436"/>
        <v>0.10332763326454542</v>
      </c>
      <c r="CV754" s="72"/>
      <c r="CW754" s="3">
        <f t="shared" si="437"/>
        <v>45693</v>
      </c>
      <c r="CX754" s="75">
        <f t="shared" si="442"/>
        <v>129.61878956957688</v>
      </c>
      <c r="CY754" s="75">
        <f t="shared" si="443"/>
        <v>119.22825913233224</v>
      </c>
      <c r="CZ754" s="75">
        <f t="shared" si="452"/>
        <v>108.71482189948955</v>
      </c>
      <c r="DA754" s="72">
        <f>(CZ754/MAX($CZ$2:CZ754))-1</f>
        <v>0</v>
      </c>
      <c r="DC754" s="3">
        <f t="shared" si="438"/>
        <v>45693</v>
      </c>
      <c r="DD754" s="2">
        <f t="shared" si="439"/>
        <v>6.5975306760001923E-4</v>
      </c>
      <c r="DE754" s="2">
        <f t="shared" si="440"/>
        <v>3.8105586246552888E-3</v>
      </c>
      <c r="DF754" s="2" t="e">
        <f>NA()</f>
        <v>#N/A</v>
      </c>
      <c r="DG754" s="2">
        <f t="shared" si="441"/>
        <v>4.0572394018845766E-4</v>
      </c>
      <c r="DH754" s="69"/>
      <c r="DI754" s="3">
        <f t="shared" si="448"/>
        <v>45693</v>
      </c>
      <c r="DJ754" s="2">
        <f t="shared" si="449"/>
        <v>3.2904612818246526E-2</v>
      </c>
      <c r="DK754" s="2">
        <f t="shared" si="450"/>
        <v>3.5686536783091333E-2</v>
      </c>
      <c r="DL754" s="2" t="e">
        <f>NA()</f>
        <v>#N/A</v>
      </c>
      <c r="DM754" s="2">
        <f t="shared" si="451"/>
        <v>1.2017745757806354E-2</v>
      </c>
      <c r="DO754" s="2">
        <f t="shared" si="445"/>
        <v>1.1836109580446497E-2</v>
      </c>
      <c r="DP754" s="72">
        <f t="shared" si="446"/>
        <v>4.0572394018845766E-4</v>
      </c>
      <c r="DQ754" s="72">
        <v>1.0999999999999999E-2</v>
      </c>
      <c r="DR754" s="72">
        <f t="shared" si="453"/>
        <v>3.7706336797066698E-4</v>
      </c>
      <c r="DS754" s="2" cm="1">
        <f t="array" ref="DS754">PRODUCT($DR$68:DR754+1)-1</f>
        <v>5.5265194730498735E-2</v>
      </c>
      <c r="DT754" s="2" cm="1">
        <f t="array" ref="DT754">PRODUCT($DP$68:DP754+1)-1</f>
        <v>7.6548201426012596E-2</v>
      </c>
      <c r="DU754" s="72">
        <f>DS754-MAX($DS$68:DS754)</f>
        <v>0</v>
      </c>
    </row>
    <row r="755" spans="81:125" x14ac:dyDescent="0.3">
      <c r="CC755" s="3">
        <v>45694</v>
      </c>
      <c r="CD755" s="2">
        <v>9.4135261799290805E-3</v>
      </c>
      <c r="CE755" s="2">
        <v>1.4682593055548299E-3</v>
      </c>
      <c r="CF755" s="2" t="e">
        <f>NA()</f>
        <v>#N/A</v>
      </c>
      <c r="CG755" s="2">
        <v>4.4048176848419307E-3</v>
      </c>
      <c r="CH755" s="2">
        <v>2.3803091853429326E-3</v>
      </c>
      <c r="CJ755" s="9">
        <f t="shared" si="432"/>
        <v>45694</v>
      </c>
      <c r="CK755" s="2">
        <f t="array" ref="CK755">PRODUCT(CD$2:CD755+1)-1</f>
        <v>0.58478612296680854</v>
      </c>
      <c r="CL755" s="2">
        <f t="array" ref="CL755">PRODUCT(CE$2:CE755+1)-1</f>
        <v>0.42565636258024053</v>
      </c>
      <c r="CM755" s="2"/>
      <c r="CN755" s="2">
        <f t="array" ref="CN755">PRODUCT(CG$2:CG755+1)-1</f>
        <v>0.30660924875059092</v>
      </c>
      <c r="CO755" s="2">
        <f t="array" ref="CO755">PRODUCT(CH$2:CH755+1)-1</f>
        <v>0.20040202294953469</v>
      </c>
      <c r="CQ755" s="9">
        <f t="shared" si="433"/>
        <v>45694</v>
      </c>
      <c r="CR755" s="72">
        <f t="shared" si="434"/>
        <v>0.38438410001727386</v>
      </c>
      <c r="CS755" s="72">
        <f t="shared" si="435"/>
        <v>0.22525433963070585</v>
      </c>
      <c r="CT755" s="72"/>
      <c r="CU755" s="72">
        <f t="shared" si="436"/>
        <v>0.10620722580105624</v>
      </c>
      <c r="CV755" s="72"/>
      <c r="CW755" s="3">
        <f t="shared" si="437"/>
        <v>45694</v>
      </c>
      <c r="CX755" s="75">
        <f t="shared" si="442"/>
        <v>130.18973670616074</v>
      </c>
      <c r="CY755" s="75">
        <f t="shared" si="443"/>
        <v>119.51205925269738</v>
      </c>
      <c r="CZ755" s="75">
        <f t="shared" si="452"/>
        <v>108.93439333254761</v>
      </c>
      <c r="DA755" s="72">
        <f>(CZ755/MAX($CZ$2:CZ755))-1</f>
        <v>0</v>
      </c>
      <c r="DC755" s="3">
        <f t="shared" si="438"/>
        <v>45694</v>
      </c>
      <c r="DD755" s="2">
        <f t="shared" si="439"/>
        <v>7.0332169945861479E-3</v>
      </c>
      <c r="DE755" s="2">
        <f t="shared" si="440"/>
        <v>-9.1204987978810268E-4</v>
      </c>
      <c r="DF755" s="2" t="e">
        <f>NA()</f>
        <v>#N/A</v>
      </c>
      <c r="DG755" s="2">
        <f t="shared" si="441"/>
        <v>2.0245084994989981E-3</v>
      </c>
      <c r="DH755" s="69"/>
      <c r="DI755" s="3">
        <f t="shared" si="448"/>
        <v>45694</v>
      </c>
      <c r="DJ755" s="2">
        <f t="shared" si="449"/>
        <v>3.7759868236773957E-2</v>
      </c>
      <c r="DK755" s="2">
        <f t="shared" si="450"/>
        <v>3.5629108136094378E-2</v>
      </c>
      <c r="DL755" s="2" t="e">
        <f>NA()</f>
        <v>#N/A</v>
      </c>
      <c r="DM755" s="2">
        <f t="shared" si="451"/>
        <v>1.3196326903293688E-2</v>
      </c>
      <c r="DO755" s="2">
        <f t="shared" si="445"/>
        <v>1.2277410165888064E-2</v>
      </c>
      <c r="DP755" s="72">
        <f t="shared" si="446"/>
        <v>2.0245084994989981E-3</v>
      </c>
      <c r="DQ755" s="72">
        <v>1.0999999999999999E-2</v>
      </c>
      <c r="DR755" s="72">
        <f t="shared" si="453"/>
        <v>1.8138673542375822E-3</v>
      </c>
      <c r="DS755" s="2" cm="1">
        <f t="array" ref="DS755">PRODUCT($DR$68:DR755+1)-1</f>
        <v>5.7179305817283588E-2</v>
      </c>
      <c r="DT755" s="2" cm="1">
        <f t="array" ref="DT755">PRODUCT($DP$68:DP755+1)-1</f>
        <v>7.8727682409919897E-2</v>
      </c>
      <c r="DU755" s="72">
        <f>DS755-MAX($DS$68:DS755)</f>
        <v>0</v>
      </c>
    </row>
    <row r="756" spans="81:125" x14ac:dyDescent="0.3">
      <c r="CC756" s="3">
        <v>45695</v>
      </c>
      <c r="CD756" s="2">
        <v>1.9697448688769099E-3</v>
      </c>
      <c r="CE756" s="2">
        <v>-5.5942326088398399E-4</v>
      </c>
      <c r="CF756" s="2" t="e">
        <f>NA()</f>
        <v>#N/A</v>
      </c>
      <c r="CG756" s="2">
        <v>-1.6890969294774032E-3</v>
      </c>
      <c r="CH756" s="2">
        <v>-2.7255161191904742E-3</v>
      </c>
      <c r="CJ756" s="9">
        <f t="shared" si="432"/>
        <v>45695</v>
      </c>
      <c r="CK756" s="2">
        <f t="array" ref="CK756">PRODUCT(CD$2:CD756+1)-1</f>
        <v>0.58790774730078965</v>
      </c>
      <c r="CL756" s="2">
        <f t="array" ref="CL756">PRODUCT(CE$2:CE756+1)-1</f>
        <v>0.424858817248986</v>
      </c>
      <c r="CM756" s="2"/>
      <c r="CN756" s="2">
        <f t="array" ref="CN756">PRODUCT(CG$2:CG756+1)-1</f>
        <v>0.30440225908049956</v>
      </c>
      <c r="CO756" s="2">
        <f t="array" ref="CO756">PRODUCT(CH$2:CH756+1)-1</f>
        <v>0.19713030788647679</v>
      </c>
      <c r="CQ756" s="9">
        <f t="shared" si="433"/>
        <v>45695</v>
      </c>
      <c r="CR756" s="72">
        <f t="shared" si="434"/>
        <v>0.39077743941431287</v>
      </c>
      <c r="CS756" s="72">
        <f t="shared" si="435"/>
        <v>0.22772850936250921</v>
      </c>
      <c r="CT756" s="72"/>
      <c r="CU756" s="72">
        <f t="shared" si="436"/>
        <v>0.10727195119402277</v>
      </c>
      <c r="CV756" s="72"/>
      <c r="CW756" s="3">
        <f t="shared" si="437"/>
        <v>45695</v>
      </c>
      <c r="CX756" s="75">
        <f t="shared" si="442"/>
        <v>129.9698336216409</v>
      </c>
      <c r="CY756" s="75">
        <f t="shared" si="443"/>
        <v>119.18632720876651</v>
      </c>
      <c r="CZ756" s="75">
        <f t="shared" si="452"/>
        <v>109.04760358458401</v>
      </c>
      <c r="DA756" s="72">
        <f>(CZ756/MAX($CZ$2:CZ756))-1</f>
        <v>0</v>
      </c>
      <c r="DC756" s="3">
        <f t="shared" si="438"/>
        <v>45695</v>
      </c>
      <c r="DD756" s="2">
        <f t="shared" si="439"/>
        <v>4.6952609880673846E-3</v>
      </c>
      <c r="DE756" s="2">
        <f t="shared" si="440"/>
        <v>2.1660928583064902E-3</v>
      </c>
      <c r="DF756" s="2" t="e">
        <f>NA()</f>
        <v>#N/A</v>
      </c>
      <c r="DG756" s="2">
        <f t="shared" si="441"/>
        <v>1.036419189713071E-3</v>
      </c>
      <c r="DH756" s="69"/>
      <c r="DI756" s="3">
        <f t="shared" si="448"/>
        <v>45695</v>
      </c>
      <c r="DJ756" s="2">
        <f t="shared" si="449"/>
        <v>3.9405848109180956E-2</v>
      </c>
      <c r="DK756" s="2">
        <f t="shared" si="450"/>
        <v>3.6002016554578492E-2</v>
      </c>
      <c r="DL756" s="2" t="e">
        <f>NA()</f>
        <v>#N/A</v>
      </c>
      <c r="DM756" s="2">
        <f t="shared" si="451"/>
        <v>1.3346394703337655E-2</v>
      </c>
      <c r="DO756" s="2">
        <f t="shared" si="445"/>
        <v>1.2252874039430376E-2</v>
      </c>
      <c r="DP756" s="72">
        <f t="shared" si="446"/>
        <v>1.036419189713071E-3</v>
      </c>
      <c r="DQ756" s="72">
        <v>1.0999999999999999E-2</v>
      </c>
      <c r="DR756" s="72">
        <f t="shared" si="453"/>
        <v>9.3044383302693149E-4</v>
      </c>
      <c r="DS756" s="2" cm="1">
        <f t="array" ref="DS756">PRODUCT($DR$68:DR756+1)-1</f>
        <v>5.8162951782784855E-2</v>
      </c>
      <c r="DT756" s="2" cm="1">
        <f t="array" ref="DT756">PRODUCT($DP$68:DP756+1)-1</f>
        <v>7.984569648044415E-2</v>
      </c>
      <c r="DU756" s="72">
        <f>DS756-MAX($DS$68:DS756)</f>
        <v>0</v>
      </c>
    </row>
    <row r="757" spans="81:125" x14ac:dyDescent="0.3">
      <c r="CC757" s="3">
        <v>45698</v>
      </c>
      <c r="CD757" s="2">
        <v>4.0316274041982706E-3</v>
      </c>
      <c r="CE757" s="2">
        <v>1.4232627192056798E-3</v>
      </c>
      <c r="CF757" s="2" t="e">
        <f>NA()</f>
        <v>#N/A</v>
      </c>
      <c r="CG757" s="2">
        <v>3.034754025414916E-3</v>
      </c>
      <c r="CH757" s="2">
        <v>2.3760478064898116E-3</v>
      </c>
      <c r="CJ757" s="9">
        <f t="shared" si="432"/>
        <v>45698</v>
      </c>
      <c r="CK757" s="2">
        <f t="array" ref="CK757">PRODUCT(CD$2:CD757+1)-1</f>
        <v>0.59430959969014618</v>
      </c>
      <c r="CL757" s="2">
        <f t="array" ref="CL757">PRODUCT(CE$2:CE757+1)-1</f>
        <v>0.42688676568370787</v>
      </c>
      <c r="CM757" s="2"/>
      <c r="CN757" s="2">
        <f t="array" ref="CN757">PRODUCT(CG$2:CG757+1)-1</f>
        <v>0.30836079908700453</v>
      </c>
      <c r="CO757" s="2">
        <f t="array" ref="CO757">PRODUCT(CH$2:CH757+1)-1</f>
        <v>0.19997474672861282</v>
      </c>
      <c r="CQ757" s="9">
        <f t="shared" si="433"/>
        <v>45698</v>
      </c>
      <c r="CR757" s="72">
        <f t="shared" si="434"/>
        <v>0.39433485296153337</v>
      </c>
      <c r="CS757" s="72">
        <f t="shared" si="435"/>
        <v>0.22691201895509505</v>
      </c>
      <c r="CT757" s="72"/>
      <c r="CU757" s="72">
        <f t="shared" si="436"/>
        <v>0.10838605235839172</v>
      </c>
      <c r="CV757" s="72"/>
      <c r="CW757" s="3">
        <f t="shared" si="437"/>
        <v>45698</v>
      </c>
      <c r="CX757" s="75">
        <f t="shared" si="442"/>
        <v>130.36426009740669</v>
      </c>
      <c r="CY757" s="75">
        <f t="shared" si="443"/>
        <v>119.46951962009447</v>
      </c>
      <c r="CZ757" s="75">
        <f t="shared" si="452"/>
        <v>109.11926365147933</v>
      </c>
      <c r="DA757" s="72">
        <f>(CZ757/MAX($CZ$2:CZ757))-1</f>
        <v>0</v>
      </c>
      <c r="DC757" s="3">
        <f t="shared" si="438"/>
        <v>45698</v>
      </c>
      <c r="DD757" s="2">
        <f t="shared" si="439"/>
        <v>1.655579597708459E-3</v>
      </c>
      <c r="DE757" s="2">
        <f t="shared" si="440"/>
        <v>-9.5278508728413179E-4</v>
      </c>
      <c r="DF757" s="2" t="e">
        <f>NA()</f>
        <v>#N/A</v>
      </c>
      <c r="DG757" s="2">
        <f t="shared" si="441"/>
        <v>6.587062189251044E-4</v>
      </c>
      <c r="DH757" s="69"/>
      <c r="DI757" s="3">
        <f t="shared" si="448"/>
        <v>45698</v>
      </c>
      <c r="DJ757" s="2">
        <f t="shared" si="449"/>
        <v>3.9343289104308503E-2</v>
      </c>
      <c r="DK757" s="2">
        <f t="shared" si="450"/>
        <v>3.5420530823093328E-2</v>
      </c>
      <c r="DL757" s="2" t="e">
        <f>NA()</f>
        <v>#N/A</v>
      </c>
      <c r="DM757" s="2">
        <f t="shared" si="451"/>
        <v>1.3157878575669146E-2</v>
      </c>
      <c r="DO757" s="2">
        <f t="shared" si="445"/>
        <v>1.2259492201805869E-2</v>
      </c>
      <c r="DP757" s="72">
        <f t="shared" si="446"/>
        <v>6.587062189251044E-4</v>
      </c>
      <c r="DQ757" s="72">
        <v>1.0999999999999999E-2</v>
      </c>
      <c r="DR757" s="72">
        <f t="shared" si="453"/>
        <v>5.9103332249836734E-4</v>
      </c>
      <c r="DS757" s="2" cm="1">
        <f t="array" ref="DS757">PRODUCT($DR$68:DR757+1)-1</f>
        <v>5.8788361347921647E-2</v>
      </c>
      <c r="DT757" s="2" cm="1">
        <f t="array" ref="DT757">PRODUCT($DP$68:DP757+1)-1</f>
        <v>8.0556997556195498E-2</v>
      </c>
      <c r="DU757" s="72">
        <f>DS757-MAX($DS$68:DS757)</f>
        <v>0</v>
      </c>
    </row>
    <row r="758" spans="81:125" x14ac:dyDescent="0.3">
      <c r="CC758" s="3">
        <v>45699</v>
      </c>
      <c r="CD758" s="2">
        <v>-8.6966122485132591E-4</v>
      </c>
      <c r="CE758" s="2">
        <v>-1.3951170588802899E-3</v>
      </c>
      <c r="CF758" s="2" t="e">
        <f>NA()</f>
        <v>#N/A</v>
      </c>
      <c r="CG758" s="2">
        <v>-1.7247164393144857E-3</v>
      </c>
      <c r="CH758" s="2">
        <v>-3.0062566763314758E-3</v>
      </c>
      <c r="CJ758" s="9">
        <f t="shared" si="432"/>
        <v>45699</v>
      </c>
      <c r="CK758" s="2">
        <f t="array" ref="CK758">PRODUCT(CD$2:CD758+1)-1</f>
        <v>0.59292309045088754</v>
      </c>
      <c r="CL758" s="2">
        <f t="array" ref="CL758">PRODUCT(CE$2:CE758+1)-1</f>
        <v>0.42489609161581199</v>
      </c>
      <c r="CM758" s="2"/>
      <c r="CN758" s="2">
        <f t="array" ref="CN758">PRODUCT(CG$2:CG758+1)-1</f>
        <v>0.3061042477082645</v>
      </c>
      <c r="CO758" s="2">
        <f t="array" ref="CO758">PRODUCT(CH$2:CH758+1)-1</f>
        <v>0.19636731463483081</v>
      </c>
      <c r="CQ758" s="9">
        <f t="shared" si="433"/>
        <v>45699</v>
      </c>
      <c r="CR758" s="72">
        <f t="shared" si="434"/>
        <v>0.39655577581605672</v>
      </c>
      <c r="CS758" s="72">
        <f t="shared" si="435"/>
        <v>0.22852877698098117</v>
      </c>
      <c r="CT758" s="72"/>
      <c r="CU758" s="72">
        <f t="shared" si="436"/>
        <v>0.10973693307343368</v>
      </c>
      <c r="CV758" s="72"/>
      <c r="CW758" s="3">
        <f t="shared" si="437"/>
        <v>45699</v>
      </c>
      <c r="CX758" s="75">
        <f t="shared" si="442"/>
        <v>130.13941871491761</v>
      </c>
      <c r="CY758" s="75">
        <f t="shared" si="443"/>
        <v>119.11036357911846</v>
      </c>
      <c r="CZ758" s="75">
        <f t="shared" si="452"/>
        <v>109.25952604323396</v>
      </c>
      <c r="DA758" s="72">
        <f>(CZ758/MAX($CZ$2:CZ758))-1</f>
        <v>0</v>
      </c>
      <c r="DC758" s="3">
        <f t="shared" si="438"/>
        <v>45699</v>
      </c>
      <c r="DD758" s="2">
        <f t="shared" si="439"/>
        <v>2.13659545148015E-3</v>
      </c>
      <c r="DE758" s="2">
        <f t="shared" si="440"/>
        <v>1.6111396174511858E-3</v>
      </c>
      <c r="DF758" s="2" t="e">
        <f>NA()</f>
        <v>#N/A</v>
      </c>
      <c r="DG758" s="2">
        <f t="shared" si="441"/>
        <v>1.2815402370169901E-3</v>
      </c>
      <c r="DH758" s="69"/>
      <c r="DI758" s="3">
        <f t="shared" si="448"/>
        <v>45699</v>
      </c>
      <c r="DJ758" s="2">
        <f t="shared" si="449"/>
        <v>3.8126697262196751E-2</v>
      </c>
      <c r="DK758" s="2">
        <f t="shared" si="450"/>
        <v>3.5799480222947155E-2</v>
      </c>
      <c r="DL758" s="2" t="e">
        <f>NA()</f>
        <v>#N/A</v>
      </c>
      <c r="DM758" s="2">
        <f t="shared" si="451"/>
        <v>1.254692820118551E-2</v>
      </c>
      <c r="DO758" s="2">
        <f t="shared" si="445"/>
        <v>1.2378916459666028E-2</v>
      </c>
      <c r="DP758" s="72">
        <f t="shared" si="446"/>
        <v>1.2815402370169901E-3</v>
      </c>
      <c r="DQ758" s="72">
        <v>1.0999999999999999E-2</v>
      </c>
      <c r="DR758" s="72">
        <f t="shared" si="453"/>
        <v>1.138786472395922E-3</v>
      </c>
      <c r="DS758" s="2" cm="1">
        <f t="array" ref="DS758">PRODUCT($DR$68:DR758+1)-1</f>
        <v>5.9994095210955001E-2</v>
      </c>
      <c r="DT758" s="2" cm="1">
        <f t="array" ref="DT758">PRODUCT($DP$68:DP758+1)-1</f>
        <v>8.1941774826953973E-2</v>
      </c>
      <c r="DU758" s="72">
        <f>DS758-MAX($DS$68:DS758)</f>
        <v>0</v>
      </c>
    </row>
    <row r="759" spans="81:125" x14ac:dyDescent="0.3">
      <c r="CC759" s="3">
        <v>45700</v>
      </c>
      <c r="CD759" s="2">
        <v>4.4218269961309202E-3</v>
      </c>
      <c r="CE759" s="2">
        <v>-5.3535928735814998E-4</v>
      </c>
      <c r="CF759" s="2" t="e">
        <f>NA()</f>
        <v>#N/A</v>
      </c>
      <c r="CG759" s="2">
        <v>-4.0308758507918101E-4</v>
      </c>
      <c r="CH759" s="2">
        <v>-1.7142944606859389E-3</v>
      </c>
      <c r="CJ759" s="9">
        <f t="shared" si="432"/>
        <v>45700</v>
      </c>
      <c r="CK759" s="2">
        <f t="array" ref="CK759">PRODUCT(CD$2:CD759+1)-1</f>
        <v>0.59996672077500346</v>
      </c>
      <c r="CL759" s="2">
        <f t="array" ref="CL759">PRODUCT(CE$2:CE759+1)-1</f>
        <v>0.42413326025964504</v>
      </c>
      <c r="CM759" s="2"/>
      <c r="CN759" s="2">
        <f t="array" ref="CN759">PRODUCT(CG$2:CG759+1)-1</f>
        <v>0.30557777330119396</v>
      </c>
      <c r="CO759" s="2">
        <f t="array" ref="CO759">PRODUCT(CH$2:CH759+1)-1</f>
        <v>0.1943163887744066</v>
      </c>
      <c r="CQ759" s="9">
        <f t="shared" si="433"/>
        <v>45700</v>
      </c>
      <c r="CR759" s="72">
        <f t="shared" si="434"/>
        <v>0.40565033200059686</v>
      </c>
      <c r="CS759" s="72">
        <f t="shared" si="435"/>
        <v>0.22981687148523844</v>
      </c>
      <c r="CT759" s="72"/>
      <c r="CU759" s="72">
        <f t="shared" si="436"/>
        <v>0.11126138452678735</v>
      </c>
      <c r="CV759" s="72"/>
      <c r="CW759" s="3">
        <f t="shared" si="437"/>
        <v>45700</v>
      </c>
      <c r="CX759" s="75">
        <f t="shared" si="442"/>
        <v>130.0869611309042</v>
      </c>
      <c r="CY759" s="75">
        <f t="shared" si="443"/>
        <v>118.90617334262448</v>
      </c>
      <c r="CZ759" s="75">
        <f t="shared" si="452"/>
        <v>109.40303389973087</v>
      </c>
      <c r="DA759" s="72">
        <f>(CZ759/MAX($CZ$2:CZ759))-1</f>
        <v>0</v>
      </c>
      <c r="DC759" s="3">
        <f t="shared" si="438"/>
        <v>45700</v>
      </c>
      <c r="DD759" s="2">
        <f t="shared" si="439"/>
        <v>6.1361214568168591E-3</v>
      </c>
      <c r="DE759" s="2">
        <f t="shared" si="440"/>
        <v>1.1789351733277891E-3</v>
      </c>
      <c r="DF759" s="2" t="e">
        <f>NA()</f>
        <v>#N/A</v>
      </c>
      <c r="DG759" s="2">
        <f t="shared" si="441"/>
        <v>1.311206875606758E-3</v>
      </c>
      <c r="DH759" s="69"/>
      <c r="DI759" s="3">
        <f t="shared" si="448"/>
        <v>45700</v>
      </c>
      <c r="DJ759" s="2">
        <f t="shared" si="449"/>
        <v>4.051436005625552E-2</v>
      </c>
      <c r="DK759" s="2">
        <f t="shared" si="450"/>
        <v>3.0045833000301177E-2</v>
      </c>
      <c r="DL759" s="2" t="e">
        <f>NA()</f>
        <v>#N/A</v>
      </c>
      <c r="DM759" s="2">
        <f t="shared" si="451"/>
        <v>1.2595440688068353E-2</v>
      </c>
      <c r="DO759" s="2">
        <f t="shared" si="445"/>
        <v>1.2382586551419252E-2</v>
      </c>
      <c r="DP759" s="72">
        <f t="shared" si="446"/>
        <v>1.311206875606758E-3</v>
      </c>
      <c r="DQ759" s="72">
        <v>1.0999999999999999E-2</v>
      </c>
      <c r="DR759" s="72">
        <f t="shared" si="453"/>
        <v>1.1648031347716433E-3</v>
      </c>
      <c r="DS759" s="2" cm="1">
        <f t="array" ref="DS759">PRODUCT($DR$68:DR759+1)-1</f>
        <v>6.1228779655896348E-2</v>
      </c>
      <c r="DT759" s="2" cm="1">
        <f t="array" ref="DT759">PRODUCT($DP$68:DP759+1)-1</f>
        <v>8.3360424321113236E-2</v>
      </c>
      <c r="DU759" s="72">
        <f>DS759-MAX($DS$68:DS759)</f>
        <v>0</v>
      </c>
    </row>
    <row r="760" spans="81:125" x14ac:dyDescent="0.3">
      <c r="CC760" s="3">
        <v>45701</v>
      </c>
      <c r="CD760" s="2">
        <v>2.4927815477990799E-3</v>
      </c>
      <c r="CE760" s="2">
        <v>2.6847716494520202E-3</v>
      </c>
      <c r="CF760" s="2" t="e">
        <f>NA()</f>
        <v>#N/A</v>
      </c>
      <c r="CG760" s="2">
        <v>5.7766685151744686E-3</v>
      </c>
      <c r="CH760" s="2">
        <v>7.7582373775317848E-3</v>
      </c>
      <c r="CJ760" s="9">
        <f t="shared" si="432"/>
        <v>45701</v>
      </c>
      <c r="CK760" s="2">
        <f t="array" ref="CK760">PRODUCT(CD$2:CD760+1)-1</f>
        <v>0.60395508829364397</v>
      </c>
      <c r="CL760" s="2">
        <f t="array" ref="CL760">PRODUCT(CE$2:CE760+1)-1</f>
        <v>0.42795673286183189</v>
      </c>
      <c r="CM760" s="2"/>
      <c r="CN760" s="2">
        <f t="array" ref="CN760">PRODUCT(CG$2:CG760+1)-1</f>
        <v>0.31311966331833463</v>
      </c>
      <c r="CO760" s="2">
        <f t="array" ref="CO760">PRODUCT(CH$2:CH760+1)-1</f>
        <v>0.20358217882239504</v>
      </c>
      <c r="CQ760" s="9">
        <f t="shared" si="433"/>
        <v>45701</v>
      </c>
      <c r="CR760" s="72">
        <f t="shared" si="434"/>
        <v>0.40037290947124893</v>
      </c>
      <c r="CS760" s="72">
        <f t="shared" si="435"/>
        <v>0.22437455403943685</v>
      </c>
      <c r="CT760" s="72"/>
      <c r="CU760" s="72">
        <f t="shared" si="436"/>
        <v>0.10953748449593959</v>
      </c>
      <c r="CV760" s="72"/>
      <c r="CW760" s="3">
        <f t="shared" si="437"/>
        <v>45701</v>
      </c>
      <c r="CX760" s="75">
        <f t="shared" si="442"/>
        <v>130.83843038350383</v>
      </c>
      <c r="CY760" s="75">
        <f t="shared" si="443"/>
        <v>119.82867566107051</v>
      </c>
      <c r="CZ760" s="75">
        <f t="shared" si="452"/>
        <v>109.18791321167052</v>
      </c>
      <c r="DA760" s="72">
        <f>(CZ760/MAX($CZ$2:CZ760))-1</f>
        <v>-1.96631373365308E-3</v>
      </c>
      <c r="DC760" s="3">
        <f t="shared" si="438"/>
        <v>45701</v>
      </c>
      <c r="DD760" s="2">
        <f t="shared" si="439"/>
        <v>-5.2654558297327049E-3</v>
      </c>
      <c r="DE760" s="2">
        <f t="shared" si="440"/>
        <v>-5.0734657280797641E-3</v>
      </c>
      <c r="DF760" s="2" t="e">
        <f>NA()</f>
        <v>#N/A</v>
      </c>
      <c r="DG760" s="2">
        <f t="shared" si="441"/>
        <v>-1.9815688623573162E-3</v>
      </c>
      <c r="DH760" s="69"/>
      <c r="DI760" s="3">
        <f t="shared" si="448"/>
        <v>45701</v>
      </c>
      <c r="DJ760" s="2">
        <f t="shared" si="449"/>
        <v>4.6880579867140205E-2</v>
      </c>
      <c r="DK760" s="2">
        <f t="shared" si="450"/>
        <v>3.3792552877069927E-2</v>
      </c>
      <c r="DL760" s="2" t="e">
        <f>NA()</f>
        <v>#N/A</v>
      </c>
      <c r="DM760" s="2">
        <f t="shared" si="451"/>
        <v>1.4912688894799742E-2</v>
      </c>
      <c r="DO760" s="2">
        <f t="shared" si="445"/>
        <v>1.2888255989480705E-2</v>
      </c>
      <c r="DP760" s="72">
        <f t="shared" si="446"/>
        <v>-1.9815688623573162E-3</v>
      </c>
      <c r="DQ760" s="72">
        <v>1.0999999999999999E-2</v>
      </c>
      <c r="DR760" s="72">
        <f t="shared" si="453"/>
        <v>-1.6912495766472383E-3</v>
      </c>
      <c r="DS760" s="2" cm="1">
        <f t="array" ref="DS760">PRODUCT($DR$68:DR760+1)-1</f>
        <v>5.9433976931577481E-2</v>
      </c>
      <c r="DT760" s="2" cm="1">
        <f t="array" ref="DT760">PRODUCT($DP$68:DP760+1)-1</f>
        <v>8.121367103756838E-2</v>
      </c>
      <c r="DU760" s="72">
        <f>DS760-MAX($DS$68:DS760)</f>
        <v>-1.7948027243188669E-3</v>
      </c>
    </row>
    <row r="761" spans="81:125" x14ac:dyDescent="0.3">
      <c r="CC761" s="3">
        <v>45702</v>
      </c>
      <c r="CD761" s="2">
        <v>8.539103682643211E-4</v>
      </c>
      <c r="CE761" s="2">
        <v>-4.5696193155386798E-3</v>
      </c>
      <c r="CF761" s="2" t="e">
        <f>NA()</f>
        <v>#N/A</v>
      </c>
      <c r="CG761" s="2">
        <v>5.2328899350059673E-5</v>
      </c>
      <c r="CH761" s="2">
        <v>2.3328819713874793E-4</v>
      </c>
      <c r="CJ761" s="9">
        <f t="shared" si="432"/>
        <v>45702</v>
      </c>
      <c r="CK761" s="2">
        <f t="array" ref="CK761">PRODUCT(CD$2:CD761+1)-1</f>
        <v>0.60532472217376831</v>
      </c>
      <c r="CL761" s="2">
        <f t="array" ref="CL761">PRODUCT(CE$2:CE761+1)-1</f>
        <v>0.42143151419359293</v>
      </c>
      <c r="CM761" s="2"/>
      <c r="CN761" s="2">
        <f t="array" ref="CN761">PRODUCT(CG$2:CG761+1)-1</f>
        <v>0.31318837742503103</v>
      </c>
      <c r="CO761" s="2">
        <f t="array" ref="CO761">PRODUCT(CH$2:CH761+1)-1</f>
        <v>0.20386296033900075</v>
      </c>
      <c r="CQ761" s="9">
        <f t="shared" si="433"/>
        <v>45702</v>
      </c>
      <c r="CR761" s="72">
        <f t="shared" si="434"/>
        <v>0.40146176183476756</v>
      </c>
      <c r="CS761" s="72">
        <f t="shared" si="435"/>
        <v>0.21756855385459217</v>
      </c>
      <c r="CT761" s="72"/>
      <c r="CU761" s="72">
        <f t="shared" si="436"/>
        <v>0.10932541708603027</v>
      </c>
      <c r="CV761" s="72"/>
      <c r="CW761" s="3">
        <f t="shared" si="437"/>
        <v>45702</v>
      </c>
      <c r="CX761" s="75">
        <f t="shared" si="442"/>
        <v>130.84527701455849</v>
      </c>
      <c r="CY761" s="75">
        <f t="shared" si="443"/>
        <v>119.856630276781</v>
      </c>
      <c r="CZ761" s="75">
        <f t="shared" si="452"/>
        <v>109.1681592519344</v>
      </c>
      <c r="DA761" s="72">
        <f>(CZ761/MAX($CZ$2:CZ761))-1</f>
        <v>-2.1468750858567587E-3</v>
      </c>
      <c r="DC761" s="3">
        <f t="shared" si="438"/>
        <v>45702</v>
      </c>
      <c r="DD761" s="2">
        <f t="shared" si="439"/>
        <v>6.2062217112557317E-4</v>
      </c>
      <c r="DE761" s="2">
        <f t="shared" si="440"/>
        <v>-4.8029075126774278E-3</v>
      </c>
      <c r="DF761" s="2" t="e">
        <f>NA()</f>
        <v>#N/A</v>
      </c>
      <c r="DG761" s="2">
        <f t="shared" si="441"/>
        <v>-1.8095929778868825E-4</v>
      </c>
      <c r="DH761" s="69"/>
      <c r="DI761" s="3">
        <f t="shared" si="448"/>
        <v>45702</v>
      </c>
      <c r="DJ761" s="2">
        <f t="shared" si="449"/>
        <v>4.685513594153725E-2</v>
      </c>
      <c r="DK761" s="2">
        <f t="shared" si="450"/>
        <v>3.6475547378977832E-2</v>
      </c>
      <c r="DL761" s="2" t="e">
        <f>NA()</f>
        <v>#N/A</v>
      </c>
      <c r="DM761" s="2">
        <f t="shared" si="451"/>
        <v>1.4720076322237976E-2</v>
      </c>
      <c r="DO761" s="2">
        <f t="shared" si="445"/>
        <v>1.2902237315288364E-2</v>
      </c>
      <c r="DP761" s="72">
        <f t="shared" si="446"/>
        <v>-1.8095929778868825E-4</v>
      </c>
      <c r="DQ761" s="72">
        <v>1.0999999999999999E-2</v>
      </c>
      <c r="DR761" s="72">
        <f t="shared" si="453"/>
        <v>-1.5427962042807009E-4</v>
      </c>
      <c r="DS761" s="2" cm="1">
        <f t="array" ref="DS761">PRODUCT($DR$68:DR761+1)-1</f>
        <v>5.9270527859747846E-2</v>
      </c>
      <c r="DT761" s="2" cm="1">
        <f t="array" ref="DT761">PRODUCT($DP$68:DP761+1)-1</f>
        <v>8.1018015370897922E-2</v>
      </c>
      <c r="DU761" s="72">
        <f>DS761-MAX($DS$68:DS761)</f>
        <v>-1.9582517961485024E-3</v>
      </c>
    </row>
    <row r="762" spans="81:125" x14ac:dyDescent="0.3">
      <c r="CC762" s="3">
        <v>45705</v>
      </c>
      <c r="CD762" s="2">
        <v>1.3255693040354899E-3</v>
      </c>
      <c r="CE762" s="2">
        <v>5.2670275127786293E-4</v>
      </c>
      <c r="CF762" s="2" t="e">
        <f>NA()</f>
        <v>#N/A</v>
      </c>
      <c r="CG762" s="2">
        <v>1.0165501369716087E-3</v>
      </c>
      <c r="CH762" s="2">
        <v>8.4674005080453973E-4</v>
      </c>
      <c r="CJ762" s="9">
        <f t="shared" si="432"/>
        <v>45705</v>
      </c>
      <c r="CK762" s="2">
        <f t="array" ref="CK762">PRODUCT(CD$2:CD762+1)-1</f>
        <v>0.60745269134849122</v>
      </c>
      <c r="CL762" s="2">
        <f t="array" ref="CL762">PRODUCT(CE$2:CE762+1)-1</f>
        <v>0.42218018608287178</v>
      </c>
      <c r="CM762" s="2"/>
      <c r="CN762" s="2">
        <f t="array" ref="CN762">PRODUCT(CG$2:CG762+1)-1</f>
        <v>0.31452329924997202</v>
      </c>
      <c r="CO762" s="2">
        <f t="array" ref="CO762">PRODUCT(CH$2:CH762+1)-1</f>
        <v>0.20488231932319989</v>
      </c>
      <c r="CQ762" s="9">
        <f t="shared" si="433"/>
        <v>45705</v>
      </c>
      <c r="CR762" s="72">
        <f t="shared" si="434"/>
        <v>0.40257037202529133</v>
      </c>
      <c r="CS762" s="72">
        <f t="shared" si="435"/>
        <v>0.21729786675967189</v>
      </c>
      <c r="CT762" s="72"/>
      <c r="CU762" s="72">
        <f t="shared" si="436"/>
        <v>0.10964097992677213</v>
      </c>
      <c r="CV762" s="72"/>
      <c r="CW762" s="3">
        <f t="shared" si="437"/>
        <v>45705</v>
      </c>
      <c r="CX762" s="75">
        <f t="shared" si="442"/>
        <v>130.97828779882974</v>
      </c>
      <c r="CY762" s="75">
        <f t="shared" si="443"/>
        <v>119.95811768599083</v>
      </c>
      <c r="CZ762" s="75">
        <f t="shared" si="452"/>
        <v>109.18668142299958</v>
      </c>
      <c r="DA762" s="72">
        <f>(CZ762/MAX($CZ$2:CZ762))-1</f>
        <v>-1.9775729156613631E-3</v>
      </c>
      <c r="DC762" s="3">
        <f t="shared" si="438"/>
        <v>45705</v>
      </c>
      <c r="DD762" s="2">
        <f t="shared" si="439"/>
        <v>4.7882925323095016E-4</v>
      </c>
      <c r="DE762" s="2">
        <f t="shared" si="440"/>
        <v>-3.200372995266768E-4</v>
      </c>
      <c r="DF762" s="2" t="e">
        <f>NA()</f>
        <v>#N/A</v>
      </c>
      <c r="DG762" s="2">
        <f t="shared" si="441"/>
        <v>1.6981008616706898E-4</v>
      </c>
      <c r="DH762" s="69"/>
      <c r="DI762" s="3">
        <f t="shared" si="448"/>
        <v>45705</v>
      </c>
      <c r="DJ762" s="2">
        <f t="shared" si="449"/>
        <v>4.5223026046388351E-2</v>
      </c>
      <c r="DK762" s="2">
        <f t="shared" si="450"/>
        <v>3.6386749546800067E-2</v>
      </c>
      <c r="DL762" s="2" t="e">
        <f>NA()</f>
        <v>#N/A</v>
      </c>
      <c r="DM762" s="2">
        <f t="shared" si="451"/>
        <v>1.4383381680450998E-2</v>
      </c>
      <c r="DO762" s="2">
        <f t="shared" si="445"/>
        <v>1.2901861077876829E-2</v>
      </c>
      <c r="DP762" s="72">
        <f t="shared" si="446"/>
        <v>1.6981008616706898E-4</v>
      </c>
      <c r="DQ762" s="72">
        <v>1.0999999999999999E-2</v>
      </c>
      <c r="DR762" s="72">
        <f t="shared" si="453"/>
        <v>1.4477841115811705E-4</v>
      </c>
      <c r="DS762" s="2" cm="1">
        <f t="array" ref="DS762">PRODUCT($DR$68:DR762+1)-1</f>
        <v>5.9423887363758032E-2</v>
      </c>
      <c r="DT762" s="2" cm="1">
        <f t="array" ref="DT762">PRODUCT($DP$68:DP762+1)-1</f>
        <v>8.1201583133236221E-2</v>
      </c>
      <c r="DU762" s="72">
        <f>DS762-MAX($DS$68:DS762)</f>
        <v>-1.8048922921383159E-3</v>
      </c>
    </row>
    <row r="763" spans="81:125" x14ac:dyDescent="0.3">
      <c r="CC763" s="3">
        <v>45706</v>
      </c>
      <c r="CD763" s="2">
        <v>2.8670303224187497E-3</v>
      </c>
      <c r="CE763" s="2">
        <v>2.7713814217535898E-3</v>
      </c>
      <c r="CF763" s="2" t="e">
        <f>NA()</f>
        <v>#N/A</v>
      </c>
      <c r="CG763" s="2">
        <v>4.0514211196796259E-3</v>
      </c>
      <c r="CH763" s="2">
        <v>4.8583036971741045E-3</v>
      </c>
      <c r="CJ763" s="9">
        <f t="shared" si="432"/>
        <v>45706</v>
      </c>
      <c r="CK763" s="2">
        <f t="array" ref="CK763">PRODUCT(CD$2:CD763+1)-1</f>
        <v>0.6120613069564409</v>
      </c>
      <c r="CL763" s="2">
        <f t="array" ref="CL763">PRODUCT(CE$2:CE763+1)-1</f>
        <v>0.42612158982896786</v>
      </c>
      <c r="CM763" s="2"/>
      <c r="CN763" s="2">
        <f t="array" ref="CN763">PRODUCT(CG$2:CG763+1)-1</f>
        <v>0.31984898670686435</v>
      </c>
      <c r="CO763" s="2">
        <f t="array" ref="CO763">PRODUCT(CH$2:CH763+1)-1</f>
        <v>0.21073600354982758</v>
      </c>
      <c r="CQ763" s="9">
        <f t="shared" si="433"/>
        <v>45706</v>
      </c>
      <c r="CR763" s="72">
        <f t="shared" si="434"/>
        <v>0.40132530340661332</v>
      </c>
      <c r="CS763" s="72">
        <f t="shared" si="435"/>
        <v>0.21538558627914028</v>
      </c>
      <c r="CT763" s="72"/>
      <c r="CU763" s="72">
        <f t="shared" si="436"/>
        <v>0.10911298315703677</v>
      </c>
      <c r="CV763" s="72"/>
      <c r="CW763" s="3">
        <f t="shared" si="437"/>
        <v>45706</v>
      </c>
      <c r="CX763" s="75">
        <f t="shared" si="442"/>
        <v>131.50893600023738</v>
      </c>
      <c r="CY763" s="75">
        <f t="shared" si="443"/>
        <v>120.54091065265072</v>
      </c>
      <c r="CZ763" s="75">
        <f t="shared" si="452"/>
        <v>109.09900654325735</v>
      </c>
      <c r="DA763" s="72">
        <f>(CZ763/MAX($CZ$2:CZ763))-1</f>
        <v>-2.7789664110428047E-3</v>
      </c>
      <c r="DC763" s="3">
        <f t="shared" si="438"/>
        <v>45706</v>
      </c>
      <c r="DD763" s="2">
        <f t="shared" si="439"/>
        <v>-1.9912733747553548E-3</v>
      </c>
      <c r="DE763" s="2">
        <f t="shared" si="440"/>
        <v>-2.0869222754205147E-3</v>
      </c>
      <c r="DF763" s="2" t="e">
        <f>NA()</f>
        <v>#N/A</v>
      </c>
      <c r="DG763" s="2">
        <f t="shared" si="441"/>
        <v>-8.0688257749447854E-4</v>
      </c>
      <c r="DH763" s="69"/>
      <c r="DI763" s="3">
        <f t="shared" si="448"/>
        <v>45706</v>
      </c>
      <c r="DJ763" s="2">
        <f t="shared" si="449"/>
        <v>4.5956221701035513E-2</v>
      </c>
      <c r="DK763" s="2">
        <f t="shared" si="450"/>
        <v>3.6721183021597728E-2</v>
      </c>
      <c r="DL763" s="2" t="e">
        <f>NA()</f>
        <v>#N/A</v>
      </c>
      <c r="DM763" s="2">
        <f t="shared" si="451"/>
        <v>1.4785572376469864E-2</v>
      </c>
      <c r="DO763" s="2">
        <f t="shared" si="445"/>
        <v>1.3023353330084187E-2</v>
      </c>
      <c r="DP763" s="72">
        <f t="shared" si="446"/>
        <v>-8.0688257749447854E-4</v>
      </c>
      <c r="DQ763" s="72">
        <v>1.0999999999999999E-2</v>
      </c>
      <c r="DR763" s="72">
        <f t="shared" si="453"/>
        <v>-6.8152250249835526E-4</v>
      </c>
      <c r="DS763" s="2" cm="1">
        <f t="array" ref="DS763">PRODUCT($DR$68:DR763+1)-1</f>
        <v>5.8701866144835302E-2</v>
      </c>
      <c r="DT763" s="2" cm="1">
        <f t="array" ref="DT763">PRODUCT($DP$68:DP763+1)-1</f>
        <v>8.0329180413046597E-2</v>
      </c>
      <c r="DU763" s="72">
        <f>DS763-MAX($DS$68:DS763)</f>
        <v>-2.5269135110610463E-3</v>
      </c>
    </row>
    <row r="764" spans="81:125" x14ac:dyDescent="0.3">
      <c r="CC764" s="3">
        <v>45707</v>
      </c>
      <c r="CD764" s="2">
        <v>-6.23806744478705E-4</v>
      </c>
      <c r="CE764" s="2">
        <v>-7.9048120575675505E-4</v>
      </c>
      <c r="CF764" s="2" t="e">
        <f>NA()</f>
        <v>#N/A</v>
      </c>
      <c r="CG764" s="2">
        <v>-5.989205314552358E-4</v>
      </c>
      <c r="CH764" s="2">
        <v>-5.5960837496782379E-4</v>
      </c>
      <c r="CJ764" s="9">
        <f t="shared" si="432"/>
        <v>45707</v>
      </c>
      <c r="CK764" s="2">
        <f t="array" ref="CK764">PRODUCT(CD$2:CD764+1)-1</f>
        <v>0.61105569224064826</v>
      </c>
      <c r="CL764" s="2">
        <f t="array" ref="CL764">PRODUCT(CE$2:CE764+1)-1</f>
        <v>0.42499426751508418</v>
      </c>
      <c r="CM764" s="2"/>
      <c r="CN764" s="2">
        <f t="array" ref="CN764">PRODUCT(CG$2:CG764+1)-1</f>
        <v>0.31905850205030517</v>
      </c>
      <c r="CO764" s="2">
        <f t="array" ref="CO764">PRODUCT(CH$2:CH764+1)-1</f>
        <v>0.21005846554236607</v>
      </c>
      <c r="CQ764" s="9">
        <f t="shared" si="433"/>
        <v>45707</v>
      </c>
      <c r="CR764" s="72">
        <f t="shared" si="434"/>
        <v>0.40099722669828219</v>
      </c>
      <c r="CS764" s="72">
        <f t="shared" si="435"/>
        <v>0.21493580197271811</v>
      </c>
      <c r="CT764" s="72"/>
      <c r="CU764" s="72">
        <f t="shared" si="436"/>
        <v>0.1090000365079391</v>
      </c>
      <c r="CV764" s="72"/>
      <c r="CW764" s="3">
        <f t="shared" si="437"/>
        <v>45707</v>
      </c>
      <c r="CX764" s="75">
        <f t="shared" si="442"/>
        <v>131.43017259839701</v>
      </c>
      <c r="CY764" s="75">
        <f t="shared" si="443"/>
        <v>120.47345494952326</v>
      </c>
      <c r="CZ764" s="75">
        <f t="shared" si="452"/>
        <v>109.09471522458159</v>
      </c>
      <c r="DA764" s="72">
        <f>(CZ764/MAX($CZ$2:CZ764))-1</f>
        <v>-2.8181912709281942E-3</v>
      </c>
      <c r="DC764" s="3">
        <f t="shared" si="438"/>
        <v>45707</v>
      </c>
      <c r="DD764" s="2">
        <f t="shared" si="439"/>
        <v>-6.4198369510881214E-5</v>
      </c>
      <c r="DE764" s="2">
        <f t="shared" si="440"/>
        <v>-2.3087283078893127E-4</v>
      </c>
      <c r="DF764" s="2" t="e">
        <f>NA()</f>
        <v>#N/A</v>
      </c>
      <c r="DG764" s="2">
        <f t="shared" si="441"/>
        <v>-3.931215648741201E-5</v>
      </c>
      <c r="DH764" s="69"/>
      <c r="DI764" s="3">
        <f t="shared" si="448"/>
        <v>45707</v>
      </c>
      <c r="DJ764" s="2">
        <f t="shared" si="449"/>
        <v>4.6253950880978396E-2</v>
      </c>
      <c r="DK764" s="2">
        <f t="shared" si="450"/>
        <v>3.6599014012419467E-2</v>
      </c>
      <c r="DL764" s="2" t="e">
        <f>NA()</f>
        <v>#N/A</v>
      </c>
      <c r="DM764" s="2">
        <f t="shared" si="451"/>
        <v>1.4811378514086633E-2</v>
      </c>
      <c r="DO764" s="2">
        <f t="shared" si="445"/>
        <v>1.3000154619810715E-2</v>
      </c>
      <c r="DP764" s="72">
        <f t="shared" si="446"/>
        <v>-3.931215648741201E-5</v>
      </c>
      <c r="DQ764" s="72">
        <v>1.0999999999999999E-2</v>
      </c>
      <c r="DR764" s="72">
        <f t="shared" si="453"/>
        <v>-3.3263736779142121E-5</v>
      </c>
      <c r="DS764" s="2" cm="1">
        <f t="array" ref="DS764">PRODUCT($DR$68:DR764+1)-1</f>
        <v>5.8666649764632206E-2</v>
      </c>
      <c r="DT764" s="2" cm="1">
        <f t="array" ref="DT764">PRODUCT($DP$68:DP764+1)-1</f>
        <v>8.0286710343248302E-2</v>
      </c>
      <c r="DU764" s="72">
        <f>DS764-MAX($DS$68:DS764)</f>
        <v>-2.5621298912641421E-3</v>
      </c>
    </row>
    <row r="765" spans="81:125" x14ac:dyDescent="0.3">
      <c r="CC765" s="3">
        <v>45708</v>
      </c>
      <c r="CD765" s="2">
        <v>-4.9884548281269297E-3</v>
      </c>
      <c r="CE765" s="2">
        <v>-6.2749642402701901E-3</v>
      </c>
      <c r="CF765" s="2" t="e">
        <f>NA()</f>
        <v>#N/A</v>
      </c>
      <c r="CG765" s="2">
        <v>-4.7298279202670169E-3</v>
      </c>
      <c r="CH765" s="2">
        <v>-4.31291048314697E-3</v>
      </c>
      <c r="CJ765" s="9">
        <f t="shared" si="432"/>
        <v>45708</v>
      </c>
      <c r="CK765" s="2">
        <f t="array" ref="CK765">PRODUCT(CD$2:CD765+1)-1</f>
        <v>0.60301901369430899</v>
      </c>
      <c r="CL765" s="2">
        <f t="array" ref="CL765">PRODUCT(CE$2:CE765+1)-1</f>
        <v>0.41605247944383694</v>
      </c>
      <c r="CM765" s="2"/>
      <c r="CN765" s="2">
        <f t="array" ref="CN765">PRODUCT(CG$2:CG765+1)-1</f>
        <v>0.31281958231884199</v>
      </c>
      <c r="CO765" s="2">
        <f t="array" ref="CO765">PRODUCT(CH$2:CH765+1)-1</f>
        <v>0.20483959170110766</v>
      </c>
      <c r="CQ765" s="9">
        <f t="shared" si="433"/>
        <v>45708</v>
      </c>
      <c r="CR765" s="72">
        <f t="shared" si="434"/>
        <v>0.39817942199320133</v>
      </c>
      <c r="CS765" s="72">
        <f t="shared" si="435"/>
        <v>0.21121288774272928</v>
      </c>
      <c r="CT765" s="72"/>
      <c r="CU765" s="72">
        <f t="shared" si="436"/>
        <v>0.10797999061773433</v>
      </c>
      <c r="CV765" s="72"/>
      <c r="CW765" s="3">
        <f t="shared" si="437"/>
        <v>45708</v>
      </c>
      <c r="CX765" s="75">
        <f t="shared" si="442"/>
        <v>130.80853049847559</v>
      </c>
      <c r="CY765" s="75">
        <f t="shared" si="443"/>
        <v>119.95386372273053</v>
      </c>
      <c r="CZ765" s="75">
        <f t="shared" si="452"/>
        <v>109.0490347195779</v>
      </c>
      <c r="DA765" s="72">
        <f>(CZ765/MAX($CZ$2:CZ765))-1</f>
        <v>-3.2357345818893046E-3</v>
      </c>
      <c r="DC765" s="3">
        <f t="shared" si="438"/>
        <v>45708</v>
      </c>
      <c r="DD765" s="2">
        <f t="shared" si="439"/>
        <v>-6.7554434497995967E-4</v>
      </c>
      <c r="DE765" s="2">
        <f t="shared" si="440"/>
        <v>-1.9620537571232201E-3</v>
      </c>
      <c r="DF765" s="2" t="e">
        <f>NA()</f>
        <v>#N/A</v>
      </c>
      <c r="DG765" s="2">
        <f t="shared" si="441"/>
        <v>-4.1691743712004691E-4</v>
      </c>
      <c r="DH765" s="69"/>
      <c r="DI765" s="3">
        <f t="shared" si="448"/>
        <v>45708</v>
      </c>
      <c r="DJ765" s="2">
        <f t="shared" si="449"/>
        <v>4.6537315640393699E-2</v>
      </c>
      <c r="DK765" s="2">
        <f t="shared" si="450"/>
        <v>3.7158848285247348E-2</v>
      </c>
      <c r="DL765" s="2" t="e">
        <f>NA()</f>
        <v>#N/A</v>
      </c>
      <c r="DM765" s="2">
        <f t="shared" si="451"/>
        <v>1.4868482592517352E-2</v>
      </c>
      <c r="DO765" s="2">
        <f t="shared" si="445"/>
        <v>1.3008638490083444E-2</v>
      </c>
      <c r="DP765" s="72">
        <f t="shared" si="446"/>
        <v>-4.1691743712004691E-4</v>
      </c>
      <c r="DQ765" s="72">
        <v>1.0999999999999999E-2</v>
      </c>
      <c r="DR765" s="72">
        <f t="shared" si="453"/>
        <v>-3.525420290383593E-4</v>
      </c>
      <c r="DS765" s="2" cm="1">
        <f t="array" ref="DS765">PRODUCT($DR$68:DR765+1)-1</f>
        <v>5.8293425275848909E-2</v>
      </c>
      <c r="DT765" s="2" cm="1">
        <f t="array" ref="DT765">PRODUCT($DP$68:DP765+1)-1</f>
        <v>7.983631997661722E-2</v>
      </c>
      <c r="DU765" s="72">
        <f>DS765-MAX($DS$68:DS765)</f>
        <v>-2.9353543800474391E-3</v>
      </c>
    </row>
    <row r="766" spans="81:125" x14ac:dyDescent="0.3">
      <c r="CC766" s="3">
        <v>45709</v>
      </c>
      <c r="CD766" s="2">
        <v>-6.4329911585356801E-3</v>
      </c>
      <c r="CE766" s="2">
        <v>-7.5634272558858795E-3</v>
      </c>
      <c r="CF766" s="2" t="e">
        <f>NA()</f>
        <v>#N/A</v>
      </c>
      <c r="CG766" s="2">
        <v>-8.0866317734787103E-3</v>
      </c>
      <c r="CH766" s="2">
        <v>-9.098876825728075E-3</v>
      </c>
      <c r="CJ766" s="9">
        <f t="shared" si="432"/>
        <v>45709</v>
      </c>
      <c r="CK766" s="2">
        <f t="array" ref="CK766">PRODUCT(CD$2:CD766+1)-1</f>
        <v>0.59270680655224894</v>
      </c>
      <c r="CL766" s="2">
        <f t="array" ref="CL766">PRODUCT(CE$2:CE766+1)-1</f>
        <v>0.40534226952504659</v>
      </c>
      <c r="CM766" s="2"/>
      <c r="CN766" s="2">
        <f t="array" ref="CN766">PRODUCT(CG$2:CG766+1)-1</f>
        <v>0.30220329377161748</v>
      </c>
      <c r="CO766" s="2">
        <f t="array" ref="CO766">PRODUCT(CH$2:CH766+1)-1</f>
        <v>0.19387690466145879</v>
      </c>
      <c r="CQ766" s="9">
        <f t="shared" si="433"/>
        <v>45709</v>
      </c>
      <c r="CR766" s="72">
        <f t="shared" si="434"/>
        <v>0.39882990189079015</v>
      </c>
      <c r="CS766" s="72">
        <f t="shared" si="435"/>
        <v>0.2114653648635878</v>
      </c>
      <c r="CT766" s="72"/>
      <c r="CU766" s="72">
        <f t="shared" si="436"/>
        <v>0.10832638911015868</v>
      </c>
      <c r="CV766" s="72"/>
      <c r="CW766" s="3">
        <f t="shared" si="437"/>
        <v>45709</v>
      </c>
      <c r="CX766" s="75">
        <f t="shared" si="442"/>
        <v>129.75073007950456</v>
      </c>
      <c r="CY766" s="75">
        <f t="shared" si="443"/>
        <v>118.86241829194724</v>
      </c>
      <c r="CZ766" s="75">
        <f t="shared" si="452"/>
        <v>109.16043266157828</v>
      </c>
      <c r="DA766" s="72">
        <f>(CZ766/MAX($CZ$2:CZ766))-1</f>
        <v>-2.2175000957920243E-3</v>
      </c>
      <c r="DC766" s="3">
        <f t="shared" si="438"/>
        <v>45709</v>
      </c>
      <c r="DD766" s="2">
        <f t="shared" si="439"/>
        <v>2.6658856671923949E-3</v>
      </c>
      <c r="DE766" s="2">
        <f t="shared" si="440"/>
        <v>1.5354495698421955E-3</v>
      </c>
      <c r="DF766" s="2" t="e">
        <f>NA()</f>
        <v>#N/A</v>
      </c>
      <c r="DG766" s="2">
        <f t="shared" si="441"/>
        <v>1.0122450522493647E-3</v>
      </c>
      <c r="DH766" s="69"/>
      <c r="DI766" s="3">
        <f t="shared" si="448"/>
        <v>45709</v>
      </c>
      <c r="DJ766" s="2">
        <f t="shared" si="449"/>
        <v>4.6647618243906716E-2</v>
      </c>
      <c r="DK766" s="2">
        <f t="shared" si="450"/>
        <v>3.6132782483091798E-2</v>
      </c>
      <c r="DL766" s="2" t="e">
        <f>NA()</f>
        <v>#N/A</v>
      </c>
      <c r="DM766" s="2">
        <f t="shared" si="451"/>
        <v>1.4828055522486857E-2</v>
      </c>
      <c r="DO766" s="2">
        <f t="shared" si="445"/>
        <v>1.3103100339944948E-2</v>
      </c>
      <c r="DP766" s="72">
        <f t="shared" si="446"/>
        <v>1.0122450522493647E-3</v>
      </c>
      <c r="DQ766" s="72">
        <v>1.0999999999999999E-2</v>
      </c>
      <c r="DR766" s="72">
        <f t="shared" si="453"/>
        <v>8.4977564743198735E-4</v>
      </c>
      <c r="DS766" s="2" cm="1">
        <f t="array" ref="DS766">PRODUCT($DR$68:DR766+1)-1</f>
        <v>5.919273725648555E-2</v>
      </c>
      <c r="DT766" s="2" cm="1">
        <f t="array" ref="DT766">PRODUCT($DP$68:DP766+1)-1</f>
        <v>8.092937894875285E-2</v>
      </c>
      <c r="DU766" s="72">
        <f>DS766-MAX($DS$68:DS766)</f>
        <v>-2.0360423994107979E-3</v>
      </c>
    </row>
    <row r="767" spans="81:125" x14ac:dyDescent="0.3">
      <c r="CC767" s="3">
        <v>45712</v>
      </c>
      <c r="CD767" s="2">
        <v>-2.7297459746530302E-3</v>
      </c>
      <c r="CE767" s="2">
        <v>-3.0590031378953096E-3</v>
      </c>
      <c r="CF767" s="2" t="e">
        <f>NA()</f>
        <v>#N/A</v>
      </c>
      <c r="CG767" s="2">
        <v>-2.2052001838613312E-3</v>
      </c>
      <c r="CH767" s="2">
        <v>-1.7025323251070867E-3</v>
      </c>
      <c r="CJ767" s="9">
        <f t="shared" si="432"/>
        <v>45712</v>
      </c>
      <c r="CK767" s="2">
        <f t="array" ref="CK767">PRODUCT(CD$2:CD767+1)-1</f>
        <v>0.58835912155826042</v>
      </c>
      <c r="CL767" s="2">
        <f t="array" ref="CL767">PRODUCT(CE$2:CE767+1)-1</f>
        <v>0.40104332311275259</v>
      </c>
      <c r="CM767" s="2"/>
      <c r="CN767" s="2">
        <f t="array" ref="CN767">PRODUCT(CG$2:CG767+1)-1</f>
        <v>0.29933167482876755</v>
      </c>
      <c r="CO767" s="2">
        <f t="array" ref="CO767">PRODUCT(CH$2:CH767+1)-1</f>
        <v>0.19184429063907382</v>
      </c>
      <c r="CQ767" s="9">
        <f t="shared" si="433"/>
        <v>45712</v>
      </c>
      <c r="CR767" s="72">
        <f t="shared" si="434"/>
        <v>0.3965148309191866</v>
      </c>
      <c r="CS767" s="72">
        <f t="shared" si="435"/>
        <v>0.20919903247367877</v>
      </c>
      <c r="CT767" s="72"/>
      <c r="CU767" s="72">
        <f t="shared" si="436"/>
        <v>0.10748738418969372</v>
      </c>
      <c r="CV767" s="72"/>
      <c r="CW767" s="3">
        <f t="shared" si="437"/>
        <v>45712</v>
      </c>
      <c r="CX767" s="75">
        <f t="shared" si="442"/>
        <v>129.4646037456771</v>
      </c>
      <c r="CY767" s="75">
        <f t="shared" si="443"/>
        <v>118.6600511825648</v>
      </c>
      <c r="CZ767" s="75">
        <f t="shared" si="452"/>
        <v>109.10546764090716</v>
      </c>
      <c r="DA767" s="72">
        <f>(CZ767/MAX($CZ$2:CZ767))-1</f>
        <v>-2.7199086553342244E-3</v>
      </c>
      <c r="DC767" s="3">
        <f t="shared" si="438"/>
        <v>45712</v>
      </c>
      <c r="DD767" s="2">
        <f t="shared" si="439"/>
        <v>-1.0272136495459434E-3</v>
      </c>
      <c r="DE767" s="2">
        <f t="shared" si="440"/>
        <v>-1.3564708127882228E-3</v>
      </c>
      <c r="DF767" s="2" t="e">
        <f>NA()</f>
        <v>#N/A</v>
      </c>
      <c r="DG767" s="2">
        <f t="shared" si="441"/>
        <v>-5.0266785875424441E-4</v>
      </c>
      <c r="DH767" s="69"/>
      <c r="DI767" s="3">
        <f t="shared" si="448"/>
        <v>45712</v>
      </c>
      <c r="DJ767" s="2">
        <f t="shared" si="449"/>
        <v>4.7182506836858269E-2</v>
      </c>
      <c r="DK767" s="2">
        <f t="shared" si="450"/>
        <v>3.539258318556561E-2</v>
      </c>
      <c r="DL767" s="2" t="e">
        <f>NA()</f>
        <v>#N/A</v>
      </c>
      <c r="DM767" s="2">
        <f t="shared" si="451"/>
        <v>1.4969976297396459E-2</v>
      </c>
      <c r="DO767" s="2">
        <f t="shared" si="445"/>
        <v>1.3020273704697827E-2</v>
      </c>
      <c r="DP767" s="72">
        <f t="shared" si="446"/>
        <v>-5.0266785875424441E-4</v>
      </c>
      <c r="DQ767" s="72">
        <v>1.0999999999999999E-2</v>
      </c>
      <c r="DR767" s="72">
        <f t="shared" si="453"/>
        <v>-4.2467205925952634E-4</v>
      </c>
      <c r="DS767" s="2" cm="1">
        <f t="array" ref="DS767">PRODUCT($DR$68:DR767+1)-1</f>
        <v>5.8742927695601965E-2</v>
      </c>
      <c r="DT767" s="2" cm="1">
        <f t="array" ref="DT767">PRODUCT($DP$68:DP767+1)-1</f>
        <v>8.0386030492372251E-2</v>
      </c>
      <c r="DU767" s="72">
        <f>DS767-MAX($DS$68:DS767)</f>
        <v>-2.4858519602943829E-3</v>
      </c>
    </row>
    <row r="768" spans="81:125" x14ac:dyDescent="0.3">
      <c r="CC768" s="3">
        <v>45713</v>
      </c>
      <c r="CD768" s="2">
        <v>-9.8953497978171412E-4</v>
      </c>
      <c r="CE768" s="2">
        <v>-4.2261625538538902E-3</v>
      </c>
      <c r="CF768" s="2" t="e">
        <f>NA()</f>
        <v>#N/A</v>
      </c>
      <c r="CG768" s="2">
        <v>-2.6517910057210999E-3</v>
      </c>
      <c r="CH768" s="2">
        <v>-3.067736021059364E-3</v>
      </c>
      <c r="CJ768" s="9">
        <f t="shared" si="432"/>
        <v>45713</v>
      </c>
      <c r="CK768" s="2">
        <f t="array" ref="CK768">PRODUCT(CD$2:CD768+1)-1</f>
        <v>0.58678738464702307</v>
      </c>
      <c r="CL768" s="2">
        <f t="array" ref="CL768">PRODUCT(CE$2:CE768+1)-1</f>
        <v>0.39512228628428647</v>
      </c>
      <c r="CM768" s="2"/>
      <c r="CN768" s="2">
        <f t="array" ref="CN768">PRODUCT(CG$2:CG768+1)-1</f>
        <v>0.29588611878000814</v>
      </c>
      <c r="CO768" s="2">
        <f t="array" ref="CO768">PRODUCT(CH$2:CH768+1)-1</f>
        <v>0.18818802697718628</v>
      </c>
      <c r="CQ768" s="9">
        <f t="shared" si="433"/>
        <v>45713</v>
      </c>
      <c r="CR768" s="72">
        <f t="shared" si="434"/>
        <v>0.39859935766983678</v>
      </c>
      <c r="CS768" s="72">
        <f t="shared" si="435"/>
        <v>0.20693425930710019</v>
      </c>
      <c r="CT768" s="72"/>
      <c r="CU768" s="72">
        <f t="shared" si="436"/>
        <v>0.10769809180282186</v>
      </c>
      <c r="CV768" s="72"/>
      <c r="CW768" s="3">
        <f t="shared" si="437"/>
        <v>45713</v>
      </c>
      <c r="CX768" s="75">
        <f t="shared" si="442"/>
        <v>129.12129067390507</v>
      </c>
      <c r="CY768" s="75">
        <f t="shared" si="443"/>
        <v>118.2960334692913</v>
      </c>
      <c r="CZ768" s="75">
        <f t="shared" si="452"/>
        <v>109.1509891643357</v>
      </c>
      <c r="DA768" s="72">
        <f>(CZ768/MAX($CZ$2:CZ768))-1</f>
        <v>-2.3038185177403081E-3</v>
      </c>
      <c r="DC768" s="3">
        <f t="shared" si="438"/>
        <v>45713</v>
      </c>
      <c r="DD768" s="2">
        <f t="shared" si="439"/>
        <v>2.0782010412776497E-3</v>
      </c>
      <c r="DE768" s="2">
        <f t="shared" si="440"/>
        <v>-1.1584265327945261E-3</v>
      </c>
      <c r="DF768" s="2" t="e">
        <f>NA()</f>
        <v>#N/A</v>
      </c>
      <c r="DG768" s="2">
        <f t="shared" si="441"/>
        <v>4.1594501533826411E-4</v>
      </c>
      <c r="DH768" s="69"/>
      <c r="DI768" s="3">
        <f t="shared" si="448"/>
        <v>45713</v>
      </c>
      <c r="DJ768" s="2">
        <f t="shared" si="449"/>
        <v>4.6747904899628961E-2</v>
      </c>
      <c r="DK768" s="2">
        <f t="shared" si="450"/>
        <v>3.5277388967219152E-2</v>
      </c>
      <c r="DL768" s="2" t="e">
        <f>NA()</f>
        <v>#N/A</v>
      </c>
      <c r="DM768" s="2">
        <f t="shared" si="451"/>
        <v>1.4884529149284533E-2</v>
      </c>
      <c r="DO768" s="2">
        <f t="shared" si="445"/>
        <v>1.2920929378946623E-2</v>
      </c>
      <c r="DP768" s="72">
        <f t="shared" si="446"/>
        <v>4.1594501533826411E-4</v>
      </c>
      <c r="DQ768" s="72">
        <v>1.0999999999999999E-2</v>
      </c>
      <c r="DR768" s="72">
        <f t="shared" si="453"/>
        <v>3.5410728087223036E-4</v>
      </c>
      <c r="DS768" s="2" cm="1">
        <f t="array" ref="DS768">PRODUCT($DR$68:DR768+1)-1</f>
        <v>5.9117836274870772E-2</v>
      </c>
      <c r="DT768" s="2" cm="1">
        <f t="array" ref="DT768">PRODUCT($DP$68:DP768+1)-1</f>
        <v>8.083541167639674E-2</v>
      </c>
      <c r="DU768" s="72">
        <f>DS768-MAX($DS$68:DS768)</f>
        <v>-2.1109433810255762E-3</v>
      </c>
    </row>
    <row r="769" spans="81:125" x14ac:dyDescent="0.3">
      <c r="CC769" s="3">
        <v>45714</v>
      </c>
      <c r="CD769" s="2">
        <v>5.9027502446431504E-3</v>
      </c>
      <c r="CE769" s="2">
        <v>7.3485120775851299E-4</v>
      </c>
      <c r="CF769" s="2" t="e">
        <f>NA()</f>
        <v>#N/A</v>
      </c>
      <c r="CG769" s="2">
        <v>3.433600134384142E-3</v>
      </c>
      <c r="CH769" s="2">
        <v>2.4555761613898053E-3</v>
      </c>
      <c r="CJ769" s="9">
        <f t="shared" si="432"/>
        <v>45714</v>
      </c>
      <c r="CK769" s="2">
        <f t="array" ref="CK769">PRODUCT(CD$2:CD769+1)-1</f>
        <v>0.59615379426994486</v>
      </c>
      <c r="CL769" s="2">
        <f t="array" ref="CL769">PRODUCT(CE$2:CE769+1)-1</f>
        <v>0.39614749358133339</v>
      </c>
      <c r="CM769" s="2"/>
      <c r="CN769" s="2">
        <f t="array" ref="CN769">PRODUCT(CG$2:CG769+1)-1</f>
        <v>0.30033567353159785</v>
      </c>
      <c r="CO769" s="2">
        <f t="array" ref="CO769">PRODUCT(CH$2:CH769+1)-1</f>
        <v>0.19110571317148017</v>
      </c>
      <c r="CQ769" s="9">
        <f t="shared" si="433"/>
        <v>45714</v>
      </c>
      <c r="CR769" s="72">
        <f t="shared" si="434"/>
        <v>0.40504808109846469</v>
      </c>
      <c r="CS769" s="72">
        <f t="shared" si="435"/>
        <v>0.20504178040985321</v>
      </c>
      <c r="CT769" s="72"/>
      <c r="CU769" s="72">
        <f t="shared" si="436"/>
        <v>0.10922996036011767</v>
      </c>
      <c r="CV769" s="72"/>
      <c r="CW769" s="3">
        <f t="shared" si="437"/>
        <v>45714</v>
      </c>
      <c r="CX769" s="75">
        <f t="shared" si="442"/>
        <v>129.56464155491486</v>
      </c>
      <c r="CY769" s="75">
        <f t="shared" si="443"/>
        <v>118.58651838906546</v>
      </c>
      <c r="CZ769" s="75">
        <f t="shared" si="452"/>
        <v>109.25747995217444</v>
      </c>
      <c r="DA769" s="72">
        <f>(CZ769/MAX($CZ$2:CZ769))-1</f>
        <v>-1.3304379446171799E-3</v>
      </c>
      <c r="DC769" s="3">
        <f t="shared" si="438"/>
        <v>45714</v>
      </c>
      <c r="DD769" s="2">
        <f t="shared" si="439"/>
        <v>3.4471740832533451E-3</v>
      </c>
      <c r="DE769" s="2">
        <f t="shared" si="440"/>
        <v>-1.7207249536312923E-3</v>
      </c>
      <c r="DF769" s="2" t="e">
        <f>NA()</f>
        <v>#N/A</v>
      </c>
      <c r="DG769" s="2">
        <f t="shared" si="441"/>
        <v>9.7802397299433675E-4</v>
      </c>
      <c r="DH769" s="69"/>
      <c r="DI769" s="3">
        <f t="shared" si="448"/>
        <v>45714</v>
      </c>
      <c r="DJ769" s="2">
        <f t="shared" si="449"/>
        <v>4.7260527514751849E-2</v>
      </c>
      <c r="DK769" s="2">
        <f t="shared" si="450"/>
        <v>3.3928714784831927E-2</v>
      </c>
      <c r="DL769" s="2" t="e">
        <f>NA()</f>
        <v>#N/A</v>
      </c>
      <c r="DM769" s="2">
        <f t="shared" si="451"/>
        <v>1.4818843072340123E-2</v>
      </c>
      <c r="DO769" s="2">
        <f t="shared" si="445"/>
        <v>1.2899077689255144E-2</v>
      </c>
      <c r="DP769" s="72">
        <f t="shared" si="446"/>
        <v>9.7802397299433675E-4</v>
      </c>
      <c r="DQ769" s="72">
        <v>1.0999999999999999E-2</v>
      </c>
      <c r="DR769" s="72">
        <f t="shared" si="453"/>
        <v>8.340335613219288E-4</v>
      </c>
      <c r="DS769" s="2" cm="1">
        <f t="array" ref="DS769">PRODUCT($DR$68:DR769+1)-1</f>
        <v>6.0001176095718645E-2</v>
      </c>
      <c r="DT769" s="2" cm="1">
        <f t="array" ref="DT769">PRODUCT($DP$68:DP769+1)-1</f>
        <v>8.1892494619877576E-2</v>
      </c>
      <c r="DU769" s="72">
        <f>DS769-MAX($DS$68:DS769)</f>
        <v>-1.2276035601777036E-3</v>
      </c>
    </row>
    <row r="770" spans="81:125" x14ac:dyDescent="0.3">
      <c r="CC770" s="3">
        <v>45715</v>
      </c>
      <c r="CD770" s="2">
        <v>-4.6822465907715403E-3</v>
      </c>
      <c r="CE770" s="2">
        <v>-4.3673165813749E-3</v>
      </c>
      <c r="CF770" s="2" t="e">
        <f>NA()</f>
        <v>#N/A</v>
      </c>
      <c r="CG770" s="2">
        <v>-5.2280980200828091E-3</v>
      </c>
      <c r="CH770" s="2">
        <v>-5.672937474697215E-3</v>
      </c>
      <c r="CJ770" s="9">
        <f t="shared" ref="CJ770:CJ833" si="454">CC770</f>
        <v>45715</v>
      </c>
      <c r="CK770" s="2">
        <f t="array" ref="CK770">PRODUCT(CD$2:CD770+1)-1</f>
        <v>0.58868020860837733</v>
      </c>
      <c r="CL770" s="2">
        <f t="array" ref="CL770">PRODUCT(CE$2:CE770+1)-1</f>
        <v>0.39005007548257065</v>
      </c>
      <c r="CM770" s="2"/>
      <c r="CN770" s="2">
        <f t="array" ref="CN770">PRODUCT(CG$2:CG770+1)-1</f>
        <v>0.29353739117136413</v>
      </c>
      <c r="CO770" s="2">
        <f t="array" ref="CO770">PRODUCT(CH$2:CH770+1)-1</f>
        <v>0.18434864493490366</v>
      </c>
      <c r="CQ770" s="9">
        <f t="shared" ref="CQ770:CQ822" si="455">CJ770</f>
        <v>45715</v>
      </c>
      <c r="CR770" s="72">
        <f t="shared" ref="CR770:CR822" si="456">CK770-$CO770</f>
        <v>0.40433156367347367</v>
      </c>
      <c r="CS770" s="72">
        <f t="shared" ref="CS770:CS822" si="457">CL770-$CO770</f>
        <v>0.20570143054766699</v>
      </c>
      <c r="CT770" s="72"/>
      <c r="CU770" s="72">
        <f t="shared" ref="CU770:CU833" si="458">CN770-$CO770</f>
        <v>0.10918874623646047</v>
      </c>
      <c r="CV770" s="72"/>
      <c r="CW770" s="3">
        <f t="shared" ref="CW770:CW833" si="459">CQ770</f>
        <v>45715</v>
      </c>
      <c r="CX770" s="75">
        <f t="shared" si="442"/>
        <v>128.88726490892887</v>
      </c>
      <c r="CY770" s="75">
        <f t="shared" si="443"/>
        <v>117.91378448490227</v>
      </c>
      <c r="CZ770" s="75">
        <f t="shared" si="452"/>
        <v>109.30635927933572</v>
      </c>
      <c r="DA770" s="72">
        <f>(CZ770/MAX($CZ$2:CZ770))-1</f>
        <v>-8.8365575385918049E-4</v>
      </c>
      <c r="DC770" s="3">
        <f t="shared" ref="DC770:DC833" si="460">CC770</f>
        <v>45715</v>
      </c>
      <c r="DD770" s="2">
        <f t="shared" ref="DD770:DD833" si="461">CD770-$CH770</f>
        <v>9.9069088392567464E-4</v>
      </c>
      <c r="DE770" s="2">
        <f t="shared" ref="DE770:DE833" si="462">CE770-$CH770</f>
        <v>1.305620893322315E-3</v>
      </c>
      <c r="DF770" s="2" t="e">
        <f>NA()</f>
        <v>#N/A</v>
      </c>
      <c r="DG770" s="2">
        <f t="shared" ref="DG770:DG833" si="463">CG770-$CH770</f>
        <v>4.4483945461440584E-4</v>
      </c>
      <c r="DH770" s="69"/>
      <c r="DI770" s="3">
        <f t="shared" si="448"/>
        <v>45715</v>
      </c>
      <c r="DJ770" s="2">
        <f t="shared" si="449"/>
        <v>4.6960522319488648E-2</v>
      </c>
      <c r="DK770" s="2">
        <f t="shared" si="450"/>
        <v>3.4050546161599388E-2</v>
      </c>
      <c r="DL770" s="2" t="e">
        <f>NA()</f>
        <v>#N/A</v>
      </c>
      <c r="DM770" s="2">
        <f t="shared" si="451"/>
        <v>1.4419976836405219E-2</v>
      </c>
      <c r="DO770" s="2">
        <f t="shared" si="445"/>
        <v>1.2689893122749853E-2</v>
      </c>
      <c r="DP770" s="72">
        <f t="shared" si="446"/>
        <v>4.4483945461440584E-4</v>
      </c>
      <c r="DQ770" s="72">
        <v>1.0999999999999999E-2</v>
      </c>
      <c r="DR770" s="72">
        <f t="shared" si="453"/>
        <v>3.8560088358712024E-4</v>
      </c>
      <c r="DS770" s="2" cm="1">
        <f t="array" ref="DS770">PRODUCT($DR$68:DR770+1)-1</f>
        <v>6.0409913485824696E-2</v>
      </c>
      <c r="DT770" s="2" cm="1">
        <f t="array" ref="DT770">PRODUCT($DP$68:DP770+1)-1</f>
        <v>8.2373763087135732E-2</v>
      </c>
      <c r="DU770" s="72">
        <f>DS770-MAX($DS$68:DS770)</f>
        <v>-8.1886617007165263E-4</v>
      </c>
    </row>
    <row r="771" spans="81:125" x14ac:dyDescent="0.3">
      <c r="CC771" s="3">
        <v>45716</v>
      </c>
      <c r="CD771" s="2">
        <v>-3.1275573031159798E-3</v>
      </c>
      <c r="CE771" s="2">
        <v>-2.7798598608463898E-5</v>
      </c>
      <c r="CF771" s="2" t="e">
        <f>NA()</f>
        <v>#N/A</v>
      </c>
      <c r="CG771" s="2">
        <v>1.8688967283337373E-6</v>
      </c>
      <c r="CH771" s="2">
        <v>1.3193836004741222E-3</v>
      </c>
      <c r="CJ771" s="9">
        <f t="shared" si="454"/>
        <v>45716</v>
      </c>
      <c r="CK771" s="2">
        <f t="array" ref="CK771">PRODUCT(CD$2:CD771+1)-1</f>
        <v>0.58371152021962835</v>
      </c>
      <c r="CL771" s="2">
        <f t="array" ref="CL771">PRODUCT(CE$2:CE771+1)-1</f>
        <v>0.3900114340384766</v>
      </c>
      <c r="CM771" s="2"/>
      <c r="CN771" s="2">
        <f t="array" ref="CN771">PRODUCT(CG$2:CG771+1)-1</f>
        <v>0.29353980865916229</v>
      </c>
      <c r="CO771" s="2">
        <f t="array" ref="CO771">PRODUCT(CH$2:CH771+1)-1</f>
        <v>0.18591125511427453</v>
      </c>
      <c r="CQ771" s="9">
        <f t="shared" si="455"/>
        <v>45716</v>
      </c>
      <c r="CR771" s="72">
        <f t="shared" si="456"/>
        <v>0.39780026510535382</v>
      </c>
      <c r="CS771" s="72">
        <f t="shared" si="457"/>
        <v>0.20410017892420207</v>
      </c>
      <c r="CT771" s="72"/>
      <c r="CU771" s="72">
        <f t="shared" si="458"/>
        <v>0.10762855354488776</v>
      </c>
      <c r="CV771" s="72"/>
      <c r="CW771" s="3">
        <f t="shared" si="459"/>
        <v>45716</v>
      </c>
      <c r="CX771" s="75">
        <f t="shared" ref="CX771:CX834" si="464">(CG771+1)*CX770</f>
        <v>128.88750578591657</v>
      </c>
      <c r="CY771" s="75">
        <f t="shared" ref="CY771:CY834" si="465">(CH771+1)*CY770</f>
        <v>118.06935799842148</v>
      </c>
      <c r="CZ771" s="75">
        <f t="shared" si="452"/>
        <v>109.16253630145063</v>
      </c>
      <c r="DA771" s="72">
        <f>(CZ771/MAX($CZ$2:CZ771))-1</f>
        <v>-2.1982717453764566E-3</v>
      </c>
      <c r="DC771" s="3">
        <f t="shared" si="460"/>
        <v>45716</v>
      </c>
      <c r="DD771" s="2">
        <f t="shared" si="461"/>
        <v>-4.446940903590102E-3</v>
      </c>
      <c r="DE771" s="2">
        <f t="shared" si="462"/>
        <v>-1.3471821990825861E-3</v>
      </c>
      <c r="DF771" s="2" t="e">
        <f>NA()</f>
        <v>#N/A</v>
      </c>
      <c r="DG771" s="2">
        <f t="shared" si="463"/>
        <v>-1.3175147037457885E-3</v>
      </c>
      <c r="DH771" s="69"/>
      <c r="DI771" s="3">
        <f t="shared" si="448"/>
        <v>45716</v>
      </c>
      <c r="DJ771" s="2">
        <f t="shared" si="449"/>
        <v>5.0691218196804014E-2</v>
      </c>
      <c r="DK771" s="2">
        <f t="shared" si="450"/>
        <v>3.3962389132652482E-2</v>
      </c>
      <c r="DL771" s="2" t="e">
        <f>NA()</f>
        <v>#N/A</v>
      </c>
      <c r="DM771" s="2">
        <f t="shared" si="451"/>
        <v>1.5379765289206471E-2</v>
      </c>
      <c r="DO771" s="2">
        <f t="shared" si="445"/>
        <v>1.3041032001596406E-2</v>
      </c>
      <c r="DP771" s="72">
        <f t="shared" si="446"/>
        <v>-1.3175147037457885E-3</v>
      </c>
      <c r="DQ771" s="72">
        <v>1.0999999999999999E-2</v>
      </c>
      <c r="DR771" s="72">
        <f t="shared" si="453"/>
        <v>-1.1113124896426577E-3</v>
      </c>
      <c r="DS771" s="2" cm="1">
        <f t="array" ref="DS771">PRODUCT($DR$68:DR771+1)-1</f>
        <v>5.923146670482704E-2</v>
      </c>
      <c r="DT771" s="2" cm="1">
        <f t="array" ref="DT771">PRODUCT($DP$68:DP771+1)-1</f>
        <v>8.0947719739319801E-2</v>
      </c>
      <c r="DU771" s="72">
        <f>DS771-MAX($DS$68:DS771)</f>
        <v>-1.9973129510693077E-3</v>
      </c>
    </row>
    <row r="772" spans="81:125" x14ac:dyDescent="0.3">
      <c r="CC772" s="3">
        <v>45719</v>
      </c>
      <c r="CD772" s="2">
        <v>-1.7101838267209498E-3</v>
      </c>
      <c r="CE772" s="2">
        <v>-1.72707762851887E-3</v>
      </c>
      <c r="CF772" s="2" t="e">
        <f>NA()</f>
        <v>#N/A</v>
      </c>
      <c r="CG772" s="2">
        <v>-3.7314351549683346E-3</v>
      </c>
      <c r="CH772" s="2">
        <v>-4.8176399740588183E-3</v>
      </c>
      <c r="CJ772" s="9">
        <f t="shared" si="454"/>
        <v>45719</v>
      </c>
      <c r="CK772" s="2">
        <f t="array" ref="CK772">PRODUCT(CD$2:CD772+1)-1</f>
        <v>0.58100308239155707</v>
      </c>
      <c r="CL772" s="2">
        <f t="array" ref="CL772">PRODUCT(CE$2:CE772+1)-1</f>
        <v>0.3876107763873633</v>
      </c>
      <c r="CM772" s="2"/>
      <c r="CN772" s="2">
        <f t="array" ref="CN772">PRODUCT(CG$2:CG772+1)-1</f>
        <v>0.28871304874278048</v>
      </c>
      <c r="CO772" s="2">
        <f t="array" ref="CO772">PRODUCT(CH$2:CH772+1)-1</f>
        <v>0.1801979616459497</v>
      </c>
      <c r="CQ772" s="9">
        <f t="shared" si="455"/>
        <v>45719</v>
      </c>
      <c r="CR772" s="72">
        <f t="shared" si="456"/>
        <v>0.40080512074560737</v>
      </c>
      <c r="CS772" s="72">
        <f t="shared" si="457"/>
        <v>0.2074128147414136</v>
      </c>
      <c r="CT772" s="72"/>
      <c r="CU772" s="72">
        <f t="shared" si="458"/>
        <v>0.10851508709683078</v>
      </c>
      <c r="CV772" s="72"/>
      <c r="CW772" s="3">
        <f t="shared" si="459"/>
        <v>45719</v>
      </c>
      <c r="CX772" s="75">
        <f t="shared" si="464"/>
        <v>128.40657041579081</v>
      </c>
      <c r="CY772" s="75">
        <f t="shared" si="465"/>
        <v>117.50054233961683</v>
      </c>
      <c r="CZ772" s="75">
        <f t="shared" si="452"/>
        <v>109.28168318121617</v>
      </c>
      <c r="DA772" s="72">
        <f>(CZ772/MAX($CZ$2:CZ772))-1</f>
        <v>-1.109207982531113E-3</v>
      </c>
      <c r="DC772" s="3">
        <f t="shared" si="460"/>
        <v>45719</v>
      </c>
      <c r="DD772" s="2">
        <f t="shared" si="461"/>
        <v>3.1074561473378682E-3</v>
      </c>
      <c r="DE772" s="2">
        <f t="shared" si="462"/>
        <v>3.090562345539948E-3</v>
      </c>
      <c r="DF772" s="2" t="e">
        <f>NA()</f>
        <v>#N/A</v>
      </c>
      <c r="DG772" s="2">
        <f t="shared" si="463"/>
        <v>1.0862048190904837E-3</v>
      </c>
      <c r="DH772" s="69"/>
      <c r="DI772" s="3">
        <f t="shared" si="448"/>
        <v>45719</v>
      </c>
      <c r="DJ772" s="2">
        <f t="shared" si="449"/>
        <v>4.851707369482304E-2</v>
      </c>
      <c r="DK772" s="2">
        <f t="shared" si="450"/>
        <v>3.5845239206659052E-2</v>
      </c>
      <c r="DL772" s="2" t="e">
        <f>NA()</f>
        <v>#N/A</v>
      </c>
      <c r="DM772" s="2">
        <f t="shared" si="451"/>
        <v>1.4968176757411729E-2</v>
      </c>
      <c r="DO772" s="2">
        <f t="shared" ref="DO772:DO822" si="466">_xlfn.STDEV.P(DG706:DG772)*SQRT(252)</f>
        <v>1.3145468333843993E-2</v>
      </c>
      <c r="DP772" s="72">
        <f t="shared" ref="DP772:DP822" si="467">DG772</f>
        <v>1.0862048190904837E-3</v>
      </c>
      <c r="DQ772" s="72">
        <v>1.0999999999999999E-2</v>
      </c>
      <c r="DR772" s="72">
        <f t="shared" si="453"/>
        <v>9.0892562414331384E-4</v>
      </c>
      <c r="DS772" s="2" cm="1">
        <f t="array" ref="DS772">PRODUCT($DR$68:DR772+1)-1</f>
        <v>6.0194229326813842E-2</v>
      </c>
      <c r="DT772" s="2" cm="1">
        <f t="array" ref="DT772">PRODUCT($DP$68:DP772+1)-1</f>
        <v>8.2121850361685622E-2</v>
      </c>
      <c r="DU772" s="72">
        <f>DS772-MAX($DS$68:DS772)</f>
        <v>-1.0345503290825064E-3</v>
      </c>
    </row>
    <row r="773" spans="81:125" x14ac:dyDescent="0.3">
      <c r="CC773" s="3">
        <v>45720</v>
      </c>
      <c r="CD773" s="2">
        <v>-1.3713199803273901E-2</v>
      </c>
      <c r="CE773" s="2">
        <v>-1.0205432870265102E-2</v>
      </c>
      <c r="CF773" s="2" t="e">
        <f>NA()</f>
        <v>#N/A</v>
      </c>
      <c r="CG773" s="2">
        <v>-1.2839743202414058E-2</v>
      </c>
      <c r="CH773" s="2">
        <v>-1.2314455650374923E-2</v>
      </c>
      <c r="CJ773" s="9">
        <f t="shared" si="454"/>
        <v>45720</v>
      </c>
      <c r="CK773" s="2">
        <f t="array" ref="CK773">PRODUCT(CD$2:CD773+1)-1</f>
        <v>0.55932247123312973</v>
      </c>
      <c r="CL773" s="2">
        <f t="array" ref="CL773">PRODUCT(CE$2:CE773+1)-1</f>
        <v>0.37344960775888558</v>
      </c>
      <c r="CM773" s="2"/>
      <c r="CN773" s="2">
        <f t="array" ref="CN773">PRODUCT(CG$2:CG773+1)-1</f>
        <v>0.27216630413532306</v>
      </c>
      <c r="CO773" s="2">
        <f t="array" ref="CO773">PRODUCT(CH$2:CH773+1)-1</f>
        <v>0.16566446618859776</v>
      </c>
      <c r="CQ773" s="9">
        <f t="shared" si="455"/>
        <v>45720</v>
      </c>
      <c r="CR773" s="72">
        <f t="shared" si="456"/>
        <v>0.39365800504453197</v>
      </c>
      <c r="CS773" s="72">
        <f t="shared" si="457"/>
        <v>0.20778514157028782</v>
      </c>
      <c r="CT773" s="72"/>
      <c r="CU773" s="72">
        <f t="shared" si="458"/>
        <v>0.1065018379467253</v>
      </c>
      <c r="CV773" s="72"/>
      <c r="CW773" s="3">
        <f t="shared" si="459"/>
        <v>45720</v>
      </c>
      <c r="CX773" s="75">
        <f t="shared" si="464"/>
        <v>126.75786302614935</v>
      </c>
      <c r="CY773" s="75">
        <f t="shared" si="465"/>
        <v>116.05358712208061</v>
      </c>
      <c r="CZ773" s="75">
        <f t="shared" si="452"/>
        <v>109.2235631569135</v>
      </c>
      <c r="DA773" s="72">
        <f>(CZ773/MAX($CZ$2:CZ773))-1</f>
        <v>-1.640454898004573E-3</v>
      </c>
      <c r="DC773" s="3">
        <f t="shared" si="460"/>
        <v>45720</v>
      </c>
      <c r="DD773" s="2">
        <f t="shared" si="461"/>
        <v>-1.3987441528989786E-3</v>
      </c>
      <c r="DE773" s="2">
        <f t="shared" si="462"/>
        <v>2.1090227801098208E-3</v>
      </c>
      <c r="DF773" s="2" t="e">
        <f>NA()</f>
        <v>#N/A</v>
      </c>
      <c r="DG773" s="2">
        <f t="shared" si="463"/>
        <v>-5.2528755203913591E-4</v>
      </c>
      <c r="DH773" s="69"/>
      <c r="DI773" s="3">
        <f t="shared" si="448"/>
        <v>45720</v>
      </c>
      <c r="DJ773" s="2">
        <f t="shared" si="449"/>
        <v>4.9220645956385173E-2</v>
      </c>
      <c r="DK773" s="2">
        <f t="shared" si="450"/>
        <v>3.6271168578673331E-2</v>
      </c>
      <c r="DL773" s="2" t="e">
        <f>NA()</f>
        <v>#N/A</v>
      </c>
      <c r="DM773" s="2">
        <f t="shared" si="451"/>
        <v>1.5064534216505535E-2</v>
      </c>
      <c r="DO773" s="2">
        <f t="shared" si="466"/>
        <v>1.3226314774527289E-2</v>
      </c>
      <c r="DP773" s="72">
        <f t="shared" si="467"/>
        <v>-5.2528755203913591E-4</v>
      </c>
      <c r="DQ773" s="72">
        <v>1.0999999999999999E-2</v>
      </c>
      <c r="DR773" s="72">
        <f t="shared" si="453"/>
        <v>-4.3686870991145051E-4</v>
      </c>
      <c r="DS773" s="2" cm="1">
        <f t="array" ref="DS773">PRODUCT($DR$68:DR773+1)-1</f>
        <v>5.9731063641592197E-2</v>
      </c>
      <c r="DT773" s="2" cm="1">
        <f t="array" ref="DT773">PRODUCT($DP$68:DP773+1)-1</f>
        <v>8.1553425223900966E-2</v>
      </c>
      <c r="DU773" s="72">
        <f>DS773-MAX($DS$68:DS773)</f>
        <v>-1.4977160143041512E-3</v>
      </c>
    </row>
    <row r="774" spans="81:125" x14ac:dyDescent="0.3">
      <c r="CC774" s="3">
        <v>45721</v>
      </c>
      <c r="CD774" s="2">
        <v>1.5906150365767601E-2</v>
      </c>
      <c r="CE774" s="2">
        <v>1.0087555746917999E-2</v>
      </c>
      <c r="CF774" s="2" t="e">
        <f>NA()</f>
        <v>#N/A</v>
      </c>
      <c r="CG774" s="2">
        <v>1.2578201606905835E-2</v>
      </c>
      <c r="CH774" s="2">
        <v>1.1583031800972865E-2</v>
      </c>
      <c r="CJ774" s="9">
        <f t="shared" si="454"/>
        <v>45721</v>
      </c>
      <c r="CK774" s="2">
        <f t="array" ref="CK774">PRODUCT(CD$2:CD774+1)-1</f>
        <v>0.58412528892928428</v>
      </c>
      <c r="CL774" s="2">
        <f t="array" ref="CL774">PRODUCT(CE$2:CE774+1)-1</f>
        <v>0.38730435724273593</v>
      </c>
      <c r="CM774" s="2"/>
      <c r="CN774" s="2">
        <f t="array" ref="CN774">PRODUCT(CG$2:CG774+1)-1</f>
        <v>0.28816786838624942</v>
      </c>
      <c r="CO774" s="2">
        <f t="array" ref="CO774">PRODUCT(CH$2:CH774+1)-1</f>
        <v>0.1791663947697244</v>
      </c>
      <c r="CQ774" s="9">
        <f t="shared" si="455"/>
        <v>45721</v>
      </c>
      <c r="CR774" s="72">
        <f t="shared" si="456"/>
        <v>0.40495889415955988</v>
      </c>
      <c r="CS774" s="72">
        <f t="shared" si="457"/>
        <v>0.20813796247301153</v>
      </c>
      <c r="CT774" s="72"/>
      <c r="CU774" s="72">
        <f t="shared" si="458"/>
        <v>0.10900147361652501</v>
      </c>
      <c r="CV774" s="72"/>
      <c r="CW774" s="3">
        <f t="shared" si="459"/>
        <v>45721</v>
      </c>
      <c r="CX774" s="75">
        <f t="shared" si="464"/>
        <v>128.35224898255282</v>
      </c>
      <c r="CY774" s="75">
        <f t="shared" si="465"/>
        <v>117.39783951233265</v>
      </c>
      <c r="CZ774" s="75">
        <f t="shared" si="452"/>
        <v>109.33101453631897</v>
      </c>
      <c r="DA774" s="72">
        <f>(CZ774/MAX($CZ$2:CZ774))-1</f>
        <v>-6.582940238925028E-4</v>
      </c>
      <c r="DC774" s="3">
        <f t="shared" si="460"/>
        <v>45721</v>
      </c>
      <c r="DD774" s="2">
        <f t="shared" si="461"/>
        <v>4.3231185647947361E-3</v>
      </c>
      <c r="DE774" s="2">
        <f t="shared" si="462"/>
        <v>-1.4954760540548655E-3</v>
      </c>
      <c r="DF774" s="2" t="e">
        <f>NA()</f>
        <v>#N/A</v>
      </c>
      <c r="DG774" s="2">
        <f t="shared" si="463"/>
        <v>9.9516980593297028E-4</v>
      </c>
      <c r="DH774" s="69"/>
      <c r="DI774" s="3">
        <f t="shared" si="448"/>
        <v>45721</v>
      </c>
      <c r="DJ774" s="2">
        <f t="shared" si="449"/>
        <v>5.0228088821106902E-2</v>
      </c>
      <c r="DK774" s="2">
        <f t="shared" si="450"/>
        <v>3.5279031744058172E-2</v>
      </c>
      <c r="DL774" s="2" t="e">
        <f>NA()</f>
        <v>#N/A</v>
      </c>
      <c r="DM774" s="2">
        <f t="shared" si="451"/>
        <v>1.5192058414987379E-2</v>
      </c>
      <c r="DO774" s="2">
        <f t="shared" si="466"/>
        <v>1.3059143801645414E-2</v>
      </c>
      <c r="DP774" s="72">
        <f t="shared" si="467"/>
        <v>9.9516980593297028E-4</v>
      </c>
      <c r="DQ774" s="72">
        <v>1.0999999999999999E-2</v>
      </c>
      <c r="DR774" s="72">
        <f t="shared" si="453"/>
        <v>8.3825310690608973E-4</v>
      </c>
      <c r="DS774" s="2" cm="1">
        <f t="array" ref="DS774">PRODUCT($DR$68:DR774+1)-1</f>
        <v>6.0619386498174554E-2</v>
      </c>
      <c r="DT774" s="2" cm="1">
        <f t="array" ref="DT774">PRODUCT($DP$68:DP774+1)-1</f>
        <v>8.262975453618715E-2</v>
      </c>
      <c r="DU774" s="72">
        <f>DS774-MAX($DS$68:DS774)</f>
        <v>-6.093931577217937E-4</v>
      </c>
    </row>
    <row r="775" spans="81:125" x14ac:dyDescent="0.3">
      <c r="CC775" s="3">
        <v>45722</v>
      </c>
      <c r="CD775" s="2">
        <v>-2.96694067584524E-3</v>
      </c>
      <c r="CE775" s="2">
        <v>-1.0910036183059899E-2</v>
      </c>
      <c r="CF775" s="2" t="e">
        <f>NA()</f>
        <v>#N/A</v>
      </c>
      <c r="CG775" s="2">
        <v>-5.0845327240221921E-3</v>
      </c>
      <c r="CH775" s="2">
        <v>-5.6993182559361699E-3</v>
      </c>
      <c r="CJ775" s="9">
        <f t="shared" si="454"/>
        <v>45722</v>
      </c>
      <c r="CK775" s="2">
        <f t="array" ref="CK775">PRODUCT(CD$2:CD775+1)-1</f>
        <v>0.57942528317392483</v>
      </c>
      <c r="CL775" s="2">
        <f t="array" ref="CL775">PRODUCT(CE$2:CE775+1)-1</f>
        <v>0.37216881650830103</v>
      </c>
      <c r="CM775" s="2"/>
      <c r="CN775" s="2">
        <f t="array" ref="CN775">PRODUCT(CG$2:CG775+1)-1</f>
        <v>0.28161813670540559</v>
      </c>
      <c r="CO775" s="2">
        <f t="array" ref="CO775">PRODUCT(CH$2:CH775+1)-1</f>
        <v>0.17244595020922682</v>
      </c>
      <c r="CQ775" s="9">
        <f t="shared" si="455"/>
        <v>45722</v>
      </c>
      <c r="CR775" s="72">
        <f t="shared" si="456"/>
        <v>0.40697933296469802</v>
      </c>
      <c r="CS775" s="72">
        <f t="shared" si="457"/>
        <v>0.19972286629907421</v>
      </c>
      <c r="CT775" s="72"/>
      <c r="CU775" s="72">
        <f t="shared" si="458"/>
        <v>0.10917218649617877</v>
      </c>
      <c r="CV775" s="72"/>
      <c r="CW775" s="3">
        <f t="shared" si="459"/>
        <v>45722</v>
      </c>
      <c r="CX775" s="75">
        <f t="shared" si="464"/>
        <v>127.69963777239919</v>
      </c>
      <c r="CY775" s="75">
        <f t="shared" si="465"/>
        <v>116.72875186239256</v>
      </c>
      <c r="CZ775" s="75">
        <f t="shared" si="452"/>
        <v>109.39861493845136</v>
      </c>
      <c r="DA775" s="72">
        <f>(CZ775/MAX($CZ$2:CZ775))-1</f>
        <v>-4.0391578935206063E-5</v>
      </c>
      <c r="DC775" s="3">
        <f t="shared" si="460"/>
        <v>45722</v>
      </c>
      <c r="DD775" s="2">
        <f t="shared" si="461"/>
        <v>2.73237758009093E-3</v>
      </c>
      <c r="DE775" s="2">
        <f t="shared" si="462"/>
        <v>-5.2107179271237286E-3</v>
      </c>
      <c r="DF775" s="2" t="e">
        <f>NA()</f>
        <v>#N/A</v>
      </c>
      <c r="DG775" s="2">
        <f t="shared" si="463"/>
        <v>6.1478553191397778E-4</v>
      </c>
      <c r="DH775" s="69"/>
      <c r="DI775" s="3">
        <f t="shared" si="448"/>
        <v>45722</v>
      </c>
      <c r="DJ775" s="2">
        <f t="shared" si="449"/>
        <v>4.7526981400966076E-2</v>
      </c>
      <c r="DK775" s="2">
        <f t="shared" si="450"/>
        <v>3.8760571621422567E-2</v>
      </c>
      <c r="DL775" s="2" t="e">
        <f>NA()</f>
        <v>#N/A</v>
      </c>
      <c r="DM775" s="2">
        <f t="shared" si="451"/>
        <v>1.4788802244145688E-2</v>
      </c>
      <c r="DO775" s="2">
        <f t="shared" si="466"/>
        <v>1.3081332230932569E-2</v>
      </c>
      <c r="DP775" s="72">
        <f t="shared" si="467"/>
        <v>6.1478553191397778E-4</v>
      </c>
      <c r="DQ775" s="72">
        <v>1.0999999999999999E-2</v>
      </c>
      <c r="DR775" s="72">
        <f t="shared" si="453"/>
        <v>5.1696881721745292E-4</v>
      </c>
      <c r="DS775" s="2" cm="1">
        <f t="array" ref="DS775">PRODUCT($DR$68:DR775+1)-1</f>
        <v>6.1167693647930399E-2</v>
      </c>
      <c r="DT775" s="2" cm="1">
        <f t="array" ref="DT775">PRODUCT($DP$68:DP775+1)-1</f>
        <v>8.3295339645695687E-2</v>
      </c>
      <c r="DU775" s="72">
        <f>DS775-MAX($DS$68:DS775)</f>
        <v>-6.1086007965949207E-5</v>
      </c>
    </row>
    <row r="776" spans="81:125" x14ac:dyDescent="0.3">
      <c r="CC776" s="3">
        <v>45723</v>
      </c>
      <c r="CD776" s="2">
        <v>-3.9936901733916797E-4</v>
      </c>
      <c r="CE776" s="2">
        <v>-8.6474241554057602E-6</v>
      </c>
      <c r="CF776" s="2" t="e">
        <f>NA()</f>
        <v>#N/A</v>
      </c>
      <c r="CG776" s="2">
        <v>1.0918045882026789E-3</v>
      </c>
      <c r="CH776" s="2">
        <v>2.4468971261975003E-3</v>
      </c>
      <c r="CJ776" s="9">
        <f t="shared" si="454"/>
        <v>45723</v>
      </c>
      <c r="CK776" s="2">
        <f t="array" ref="CK776">PRODUCT(CD$2:CD776+1)-1</f>
        <v>0.57879450965062307</v>
      </c>
      <c r="CL776" s="2">
        <f t="array" ref="CL776">PRODUCT(CE$2:CE776+1)-1</f>
        <v>0.37215695078253175</v>
      </c>
      <c r="CM776" s="2"/>
      <c r="CN776" s="2">
        <f t="array" ref="CN776">PRODUCT(CG$2:CG776+1)-1</f>
        <v>0.28301741326738439</v>
      </c>
      <c r="CO776" s="2">
        <f t="array" ref="CO776">PRODUCT(CH$2:CH776+1)-1</f>
        <v>0.17531480483541562</v>
      </c>
      <c r="CQ776" s="9">
        <f t="shared" si="455"/>
        <v>45723</v>
      </c>
      <c r="CR776" s="72">
        <f t="shared" si="456"/>
        <v>0.40347970481520745</v>
      </c>
      <c r="CS776" s="72">
        <f t="shared" si="457"/>
        <v>0.19684214594711613</v>
      </c>
      <c r="CT776" s="72"/>
      <c r="CU776" s="72">
        <f t="shared" si="458"/>
        <v>0.10770260843196877</v>
      </c>
      <c r="CV776" s="72"/>
      <c r="CW776" s="3">
        <f t="shared" si="459"/>
        <v>45723</v>
      </c>
      <c r="CX776" s="75">
        <f t="shared" si="464"/>
        <v>127.83906082283092</v>
      </c>
      <c r="CY776" s="75">
        <f t="shared" si="465"/>
        <v>117.01437510986926</v>
      </c>
      <c r="CZ776" s="75">
        <f t="shared" si="452"/>
        <v>109.25073154712652</v>
      </c>
      <c r="DA776" s="72">
        <f>(CZ776/MAX($CZ$2:CZ776))-1</f>
        <v>-1.3921218377174194E-3</v>
      </c>
      <c r="DC776" s="3">
        <f t="shared" si="460"/>
        <v>45723</v>
      </c>
      <c r="DD776" s="2">
        <f t="shared" si="461"/>
        <v>-2.8462661435366683E-3</v>
      </c>
      <c r="DE776" s="2">
        <f t="shared" si="462"/>
        <v>-2.4555445503529061E-3</v>
      </c>
      <c r="DF776" s="2" t="e">
        <f>NA()</f>
        <v>#N/A</v>
      </c>
      <c r="DG776" s="2">
        <f t="shared" si="463"/>
        <v>-1.3550925379948215E-3</v>
      </c>
      <c r="DH776" s="69"/>
      <c r="DI776" s="3">
        <f t="shared" si="448"/>
        <v>45723</v>
      </c>
      <c r="DJ776" s="2">
        <f t="shared" si="449"/>
        <v>4.9417132335736483E-2</v>
      </c>
      <c r="DK776" s="2">
        <f t="shared" si="450"/>
        <v>3.6159900985530971E-2</v>
      </c>
      <c r="DL776" s="2" t="e">
        <f>NA()</f>
        <v>#N/A</v>
      </c>
      <c r="DM776" s="2">
        <f t="shared" si="451"/>
        <v>1.5762662171780434E-2</v>
      </c>
      <c r="DO776" s="2">
        <f t="shared" si="466"/>
        <v>1.3425892910605475E-2</v>
      </c>
      <c r="DP776" s="72">
        <f t="shared" si="467"/>
        <v>-1.3550925379948215E-3</v>
      </c>
      <c r="DQ776" s="72">
        <v>1.0999999999999999E-2</v>
      </c>
      <c r="DR776" s="72">
        <f t="shared" si="453"/>
        <v>-1.1102440647480787E-3</v>
      </c>
      <c r="DS776" s="2" cm="1">
        <f t="array" ref="DS776">PRODUCT($DR$68:DR776+1)-1</f>
        <v>5.9989538514355401E-2</v>
      </c>
      <c r="DT776" s="2" cm="1">
        <f t="array" ref="DT776">PRODUCT($DP$68:DP776+1)-1</f>
        <v>8.1827374214497262E-2</v>
      </c>
      <c r="DU776" s="72">
        <f>DS776-MAX($DS$68:DS776)</f>
        <v>-1.2392411415409477E-3</v>
      </c>
    </row>
    <row r="777" spans="81:125" x14ac:dyDescent="0.3">
      <c r="CC777" s="3">
        <v>45726</v>
      </c>
      <c r="CD777" s="2">
        <v>-1.3099234207515201E-2</v>
      </c>
      <c r="CE777" s="2">
        <v>-1.37450813380253E-2</v>
      </c>
      <c r="CF777" s="2" t="e">
        <f>NA()</f>
        <v>#N/A</v>
      </c>
      <c r="CG777" s="2">
        <v>-1.3773616288618227E-2</v>
      </c>
      <c r="CH777" s="2">
        <v>-1.4328745780316732E-2</v>
      </c>
      <c r="CJ777" s="9">
        <f t="shared" si="454"/>
        <v>45726</v>
      </c>
      <c r="CK777" s="2">
        <f t="array" ref="CK777">PRODUCT(CD$2:CD777+1)-1</f>
        <v>0.55811351060317027</v>
      </c>
      <c r="CL777" s="2">
        <f t="array" ref="CL777">PRODUCT(CE$2:CE777+1)-1</f>
        <v>0.35329654188548898</v>
      </c>
      <c r="CM777" s="2"/>
      <c r="CN777" s="2">
        <f t="array" ref="CN777">PRODUCT(CG$2:CG777+1)-1</f>
        <v>0.26534562372542392</v>
      </c>
      <c r="CO777" s="2">
        <f t="array" ref="CO777">PRODUCT(CH$2:CH777+1)-1</f>
        <v>0.1584740177850863</v>
      </c>
      <c r="CQ777" s="9">
        <f t="shared" si="455"/>
        <v>45726</v>
      </c>
      <c r="CR777" s="72">
        <f t="shared" si="456"/>
        <v>0.39963949281808397</v>
      </c>
      <c r="CS777" s="72">
        <f t="shared" si="457"/>
        <v>0.19482252410040268</v>
      </c>
      <c r="CT777" s="72"/>
      <c r="CU777" s="72">
        <f t="shared" si="458"/>
        <v>0.10687160594033762</v>
      </c>
      <c r="CV777" s="72"/>
      <c r="CW777" s="3">
        <f t="shared" si="459"/>
        <v>45726</v>
      </c>
      <c r="CX777" s="75">
        <f t="shared" si="464"/>
        <v>126.07825465235992</v>
      </c>
      <c r="CY777" s="75">
        <f t="shared" si="465"/>
        <v>115.33770587627733</v>
      </c>
      <c r="CZ777" s="75">
        <f t="shared" si="452"/>
        <v>109.3122614972106</v>
      </c>
      <c r="DA777" s="72">
        <f>(CZ777/MAX($CZ$2:CZ777))-1</f>
        <v>-8.2970644674684735E-4</v>
      </c>
      <c r="DC777" s="3">
        <f t="shared" si="460"/>
        <v>45726</v>
      </c>
      <c r="DD777" s="2">
        <f t="shared" si="461"/>
        <v>1.229511572801531E-3</v>
      </c>
      <c r="DE777" s="2">
        <f t="shared" si="462"/>
        <v>5.8366444229143201E-4</v>
      </c>
      <c r="DF777" s="2" t="e">
        <f>NA()</f>
        <v>#N/A</v>
      </c>
      <c r="DG777" s="2">
        <f t="shared" si="463"/>
        <v>5.5512949169850452E-4</v>
      </c>
      <c r="DH777" s="69"/>
      <c r="DI777" s="3">
        <f t="shared" si="448"/>
        <v>45726</v>
      </c>
      <c r="DJ777" s="2">
        <f t="shared" si="449"/>
        <v>4.497325435626396E-2</v>
      </c>
      <c r="DK777" s="2">
        <f t="shared" si="450"/>
        <v>3.6454371486510484E-2</v>
      </c>
      <c r="DL777" s="2" t="e">
        <f>NA()</f>
        <v>#N/A</v>
      </c>
      <c r="DM777" s="2">
        <f t="shared" si="451"/>
        <v>1.454034674274656E-2</v>
      </c>
      <c r="DO777" s="2">
        <f t="shared" si="466"/>
        <v>1.3173647328588587E-2</v>
      </c>
      <c r="DP777" s="72">
        <f t="shared" si="467"/>
        <v>5.5512949169850452E-4</v>
      </c>
      <c r="DQ777" s="72">
        <v>1.0999999999999999E-2</v>
      </c>
      <c r="DR777" s="72">
        <f t="shared" si="453"/>
        <v>4.6353331437921425E-4</v>
      </c>
      <c r="DS777" s="2" cm="1">
        <f t="array" ref="DS777">PRODUCT($DR$68:DR777+1)-1</f>
        <v>6.0480878978350194E-2</v>
      </c>
      <c r="DT777" s="2" cm="1">
        <f t="array" ref="DT777">PRODUCT($DP$68:DP777+1)-1</f>
        <v>8.2427928494850589E-2</v>
      </c>
      <c r="DU777" s="72">
        <f>DS777-MAX($DS$68:DS777)</f>
        <v>-7.4790067754615386E-4</v>
      </c>
    </row>
    <row r="778" spans="81:125" x14ac:dyDescent="0.3">
      <c r="CC778" s="3">
        <v>45727</v>
      </c>
      <c r="CD778" s="2">
        <v>-9.0504057814739802E-3</v>
      </c>
      <c r="CE778" s="2">
        <v>-7.5148200013518398E-3</v>
      </c>
      <c r="CF778" s="2" t="e">
        <f>NA()</f>
        <v>#N/A</v>
      </c>
      <c r="CG778" s="2">
        <v>-7.8271175444685551E-3</v>
      </c>
      <c r="CH778" s="2">
        <v>-7.5346038537128512E-3</v>
      </c>
      <c r="CJ778" s="9">
        <f t="shared" si="454"/>
        <v>45727</v>
      </c>
      <c r="CK778" s="2">
        <f t="array" ref="CK778">PRODUCT(CD$2:CD778+1)-1</f>
        <v>0.54401195107861455</v>
      </c>
      <c r="CL778" s="2">
        <f t="array" ref="CL778">PRODUCT(CE$2:CE778+1)-1</f>
        <v>0.34312676196476755</v>
      </c>
      <c r="CM778" s="2"/>
      <c r="CN778" s="2">
        <f t="array" ref="CN778">PRODUCT(CG$2:CG778+1)-1</f>
        <v>0.25544161479414629</v>
      </c>
      <c r="CO778" s="2">
        <f t="array" ref="CO778">PRODUCT(CH$2:CH778+1)-1</f>
        <v>0.14974537498625651</v>
      </c>
      <c r="CQ778" s="9">
        <f t="shared" si="455"/>
        <v>45727</v>
      </c>
      <c r="CR778" s="72">
        <f t="shared" si="456"/>
        <v>0.39426657609235805</v>
      </c>
      <c r="CS778" s="72">
        <f t="shared" si="457"/>
        <v>0.19338138697851104</v>
      </c>
      <c r="CT778" s="72"/>
      <c r="CU778" s="72">
        <f t="shared" si="458"/>
        <v>0.10569623980788978</v>
      </c>
      <c r="CV778" s="72"/>
      <c r="CW778" s="3">
        <f t="shared" si="459"/>
        <v>45727</v>
      </c>
      <c r="CX778" s="75">
        <f t="shared" si="464"/>
        <v>125.09142533339445</v>
      </c>
      <c r="CY778" s="75">
        <f t="shared" si="465"/>
        <v>114.46868195310353</v>
      </c>
      <c r="CZ778" s="75">
        <f t="shared" si="452"/>
        <v>109.28004341365872</v>
      </c>
      <c r="DA778" s="72">
        <f>(CZ778/MAX($CZ$2:CZ778))-1</f>
        <v>-1.124196301401259E-3</v>
      </c>
      <c r="DC778" s="3">
        <f t="shared" si="460"/>
        <v>45727</v>
      </c>
      <c r="DD778" s="2">
        <f t="shared" si="461"/>
        <v>-1.515801927761129E-3</v>
      </c>
      <c r="DE778" s="2">
        <f t="shared" si="462"/>
        <v>1.9783852361011413E-5</v>
      </c>
      <c r="DF778" s="2" t="e">
        <f>NA()</f>
        <v>#N/A</v>
      </c>
      <c r="DG778" s="2">
        <f t="shared" si="463"/>
        <v>-2.9251369075570383E-4</v>
      </c>
      <c r="DH778" s="69"/>
      <c r="DI778" s="3">
        <f t="shared" si="448"/>
        <v>45727</v>
      </c>
      <c r="DJ778" s="2">
        <f t="shared" si="449"/>
        <v>4.3548678164803671E-2</v>
      </c>
      <c r="DK778" s="2">
        <f t="shared" si="450"/>
        <v>3.5152487331342047E-2</v>
      </c>
      <c r="DL778" s="2" t="e">
        <f>NA()</f>
        <v>#N/A</v>
      </c>
      <c r="DM778" s="2">
        <f t="shared" si="451"/>
        <v>1.4280408993399794E-2</v>
      </c>
      <c r="DO778" s="2">
        <f t="shared" si="466"/>
        <v>1.320503103506253E-2</v>
      </c>
      <c r="DP778" s="72">
        <f t="shared" si="467"/>
        <v>-2.9251369075570383E-4</v>
      </c>
      <c r="DQ778" s="72">
        <v>1.0999999999999999E-2</v>
      </c>
      <c r="DR778" s="72">
        <f t="shared" si="453"/>
        <v>-2.4366853737557348E-4</v>
      </c>
      <c r="DS778" s="2" cm="1">
        <f t="array" ref="DS778">PRODUCT($DR$68:DR778+1)-1</f>
        <v>6.0222473153654699E-2</v>
      </c>
      <c r="DT778" s="2" cm="1">
        <f t="array" ref="DT778">PRODUCT($DP$68:DP778+1)-1</f>
        <v>8.2111303506509525E-2</v>
      </c>
      <c r="DU778" s="72">
        <f>DS778-MAX($DS$68:DS778)</f>
        <v>-1.0063065022416495E-3</v>
      </c>
    </row>
    <row r="779" spans="81:125" x14ac:dyDescent="0.3">
      <c r="CC779" s="3">
        <v>45728</v>
      </c>
      <c r="CD779" s="2">
        <v>5.2151795127417496E-3</v>
      </c>
      <c r="CE779" s="2">
        <v>4.2440319851477803E-4</v>
      </c>
      <c r="CF779" s="2" t="e">
        <f>NA()</f>
        <v>#N/A</v>
      </c>
      <c r="CG779" s="2">
        <v>2.402805925022415E-3</v>
      </c>
      <c r="CH779" s="2">
        <v>1.290075971140503E-3</v>
      </c>
      <c r="CJ779" s="9">
        <f t="shared" si="454"/>
        <v>45728</v>
      </c>
      <c r="CK779" s="2">
        <f t="array" ref="CK779">PRODUCT(CD$2:CD779+1)-1</f>
        <v>0.55206425057330821</v>
      </c>
      <c r="CL779" s="2">
        <f t="array" ref="CL779">PRODUCT(CE$2:CE779+1)-1</f>
        <v>0.34369678925855629</v>
      </c>
      <c r="CM779" s="2"/>
      <c r="CN779" s="2">
        <f t="array" ref="CN779">PRODUCT(CG$2:CG779+1)-1</f>
        <v>0.25845819734469355</v>
      </c>
      <c r="CO779" s="2">
        <f t="array" ref="CO779">PRODUCT(CH$2:CH779+1)-1</f>
        <v>0.15122863386745622</v>
      </c>
      <c r="CQ779" s="9">
        <f t="shared" si="455"/>
        <v>45728</v>
      </c>
      <c r="CR779" s="72">
        <f t="shared" si="456"/>
        <v>0.40083561670585199</v>
      </c>
      <c r="CS779" s="72">
        <f t="shared" si="457"/>
        <v>0.19246815539110007</v>
      </c>
      <c r="CT779" s="72"/>
      <c r="CU779" s="72">
        <f t="shared" si="458"/>
        <v>0.10722956347723733</v>
      </c>
      <c r="CV779" s="72"/>
      <c r="CW779" s="3">
        <f t="shared" si="459"/>
        <v>45728</v>
      </c>
      <c r="CX779" s="75">
        <f t="shared" si="464"/>
        <v>125.39199575135504</v>
      </c>
      <c r="CY779" s="75">
        <f t="shared" si="465"/>
        <v>114.61635524913935</v>
      </c>
      <c r="CZ779" s="75">
        <f t="shared" si="452"/>
        <v>109.40148592126569</v>
      </c>
      <c r="DA779" s="72">
        <f>(CZ779/MAX($CZ$2:CZ779))-1</f>
        <v>-1.4149319356171475E-5</v>
      </c>
      <c r="DC779" s="3">
        <f t="shared" si="460"/>
        <v>45728</v>
      </c>
      <c r="DD779" s="2">
        <f t="shared" si="461"/>
        <v>3.9251035416012466E-3</v>
      </c>
      <c r="DE779" s="2">
        <f t="shared" si="462"/>
        <v>-8.6567277262572496E-4</v>
      </c>
      <c r="DF779" s="2" t="e">
        <f>NA()</f>
        <v>#N/A</v>
      </c>
      <c r="DG779" s="2">
        <f t="shared" si="463"/>
        <v>1.1127299538819121E-3</v>
      </c>
      <c r="DH779" s="69"/>
      <c r="DI779" s="3">
        <f t="shared" si="448"/>
        <v>45728</v>
      </c>
      <c r="DJ779" s="2">
        <f t="shared" si="449"/>
        <v>4.4829089326807271E-2</v>
      </c>
      <c r="DK779" s="2">
        <f t="shared" si="450"/>
        <v>3.5150800678360739E-2</v>
      </c>
      <c r="DL779" s="2" t="e">
        <f>NA()</f>
        <v>#N/A</v>
      </c>
      <c r="DM779" s="2">
        <f t="shared" si="451"/>
        <v>1.4561599726777596E-2</v>
      </c>
      <c r="DO779" s="2">
        <f t="shared" si="466"/>
        <v>1.332341925784822E-2</v>
      </c>
      <c r="DP779" s="72">
        <f t="shared" si="467"/>
        <v>1.1127299538819121E-3</v>
      </c>
      <c r="DQ779" s="72">
        <v>1.0999999999999999E-2</v>
      </c>
      <c r="DR779" s="72">
        <f t="shared" si="453"/>
        <v>9.1868530561259548E-4</v>
      </c>
      <c r="DS779" s="2" cm="1">
        <f t="array" ref="DS779">PRODUCT($DR$68:DR779+1)-1</f>
        <v>6.1196483960421322E-2</v>
      </c>
      <c r="DT779" s="2" cm="1">
        <f t="array" ref="DT779">PRODUCT($DP$68:DP779+1)-1</f>
        <v>8.3315401167355585E-2</v>
      </c>
      <c r="DU779" s="72">
        <f>DS779-MAX($DS$68:DS779)</f>
        <v>-3.229569547502642E-5</v>
      </c>
    </row>
    <row r="780" spans="81:125" x14ac:dyDescent="0.3">
      <c r="CC780" s="3">
        <v>45729</v>
      </c>
      <c r="CD780" s="2">
        <v>-7.8103196106391604E-3</v>
      </c>
      <c r="CE780" s="2">
        <v>-5.4448862375012794E-3</v>
      </c>
      <c r="CF780" s="2" t="e">
        <f>NA()</f>
        <v>#N/A</v>
      </c>
      <c r="CG780" s="2">
        <v>-7.6571671712412784E-3</v>
      </c>
      <c r="CH780" s="2">
        <v>-7.8471294352187027E-3</v>
      </c>
      <c r="CJ780" s="9">
        <f t="shared" si="454"/>
        <v>45729</v>
      </c>
      <c r="CK780" s="2">
        <f t="array" ref="CK780">PRODUCT(CD$2:CD780+1)-1</f>
        <v>0.53994213272008351</v>
      </c>
      <c r="CL780" s="2">
        <f t="array" ref="CL780">PRODUCT(CE$2:CE780+1)-1</f>
        <v>0.33638051310334771</v>
      </c>
      <c r="CM780" s="2"/>
      <c r="CN780" s="2">
        <f t="array" ref="CN780">PRODUCT(CG$2:CG780+1)-1</f>
        <v>0.24882197254960614</v>
      </c>
      <c r="CO780" s="2">
        <f t="array" ref="CO780">PRODUCT(CH$2:CH780+1)-1</f>
        <v>0.1421947937679684</v>
      </c>
      <c r="CQ780" s="9">
        <f t="shared" si="455"/>
        <v>45729</v>
      </c>
      <c r="CR780" s="72">
        <f t="shared" si="456"/>
        <v>0.39774733895211511</v>
      </c>
      <c r="CS780" s="72">
        <f t="shared" si="457"/>
        <v>0.19418571933537931</v>
      </c>
      <c r="CT780" s="72"/>
      <c r="CU780" s="72">
        <f t="shared" si="458"/>
        <v>0.10662717878163774</v>
      </c>
      <c r="CV780" s="72"/>
      <c r="CW780" s="3">
        <f t="shared" si="459"/>
        <v>45729</v>
      </c>
      <c r="CX780" s="75">
        <f t="shared" si="464"/>
        <v>124.43184827795133</v>
      </c>
      <c r="CY780" s="75">
        <f t="shared" si="465"/>
        <v>113.71694587410634</v>
      </c>
      <c r="CZ780" s="75">
        <f t="shared" si="452"/>
        <v>109.42243244529908</v>
      </c>
      <c r="DA780" s="72">
        <f>(CZ780/MAX($CZ$2:CZ780))-1</f>
        <v>0</v>
      </c>
      <c r="DC780" s="3">
        <f t="shared" si="460"/>
        <v>45729</v>
      </c>
      <c r="DD780" s="2">
        <f t="shared" si="461"/>
        <v>3.6809824579542294E-5</v>
      </c>
      <c r="DE780" s="2">
        <f t="shared" si="462"/>
        <v>2.4022431977174232E-3</v>
      </c>
      <c r="DF780" s="2" t="e">
        <f>NA()</f>
        <v>#N/A</v>
      </c>
      <c r="DG780" s="2">
        <f t="shared" si="463"/>
        <v>1.8996226397742424E-4</v>
      </c>
      <c r="DH780" s="69"/>
      <c r="DI780" s="3">
        <f t="shared" si="448"/>
        <v>45729</v>
      </c>
      <c r="DJ780" s="2">
        <f t="shared" si="449"/>
        <v>4.4576769205211406E-2</v>
      </c>
      <c r="DK780" s="2">
        <f t="shared" si="450"/>
        <v>3.5874597988206955E-2</v>
      </c>
      <c r="DL780" s="2" t="e">
        <f>NA()</f>
        <v>#N/A</v>
      </c>
      <c r="DM780" s="2">
        <f t="shared" si="451"/>
        <v>1.3997481888897021E-2</v>
      </c>
      <c r="DO780" s="2">
        <f t="shared" si="466"/>
        <v>1.3321087491136982E-2</v>
      </c>
      <c r="DP780" s="72">
        <f t="shared" si="467"/>
        <v>1.8996226397742424E-4</v>
      </c>
      <c r="DQ780" s="72">
        <v>1.0999999999999999E-2</v>
      </c>
      <c r="DR780" s="72">
        <f t="shared" si="453"/>
        <v>1.5686293668906127E-4</v>
      </c>
      <c r="DS780" s="2" cm="1">
        <f t="array" ref="DS780">PRODUCT($DR$68:DR780+1)-1</f>
        <v>6.1362946357299331E-2</v>
      </c>
      <c r="DT780" s="2" cm="1">
        <f t="array" ref="DT780">PRODUCT($DP$68:DP780+1)-1</f>
        <v>8.3521190213562857E-2</v>
      </c>
      <c r="DU780" s="72">
        <f>DS780-MAX($DS$68:DS780)</f>
        <v>0</v>
      </c>
    </row>
    <row r="781" spans="81:125" x14ac:dyDescent="0.3">
      <c r="CC781" s="3">
        <v>45730</v>
      </c>
      <c r="CD781" s="2">
        <v>1.9307128740924599E-2</v>
      </c>
      <c r="CE781" s="2">
        <v>1.29455254453654E-2</v>
      </c>
      <c r="CF781" s="2" t="e">
        <f>NA()</f>
        <v>#N/A</v>
      </c>
      <c r="CG781" s="2">
        <v>1.6244706320759923E-2</v>
      </c>
      <c r="CH781" s="2">
        <v>1.5321391163078957E-2</v>
      </c>
      <c r="CJ781" s="9">
        <f t="shared" si="454"/>
        <v>45730</v>
      </c>
      <c r="CK781" s="2">
        <f t="array" ref="CK781">PRODUCT(CD$2:CD781+1)-1</f>
        <v>0.56967399373008409</v>
      </c>
      <c r="CL781" s="2">
        <f t="array" ref="CL781">PRODUCT(CE$2:CE781+1)-1</f>
        <v>0.35368066104041751</v>
      </c>
      <c r="CM781" s="2"/>
      <c r="CN781" s="2">
        <f t="array" ref="CN781">PRODUCT(CG$2:CG781+1)-1</f>
        <v>0.26910871874058673</v>
      </c>
      <c r="CO781" s="2">
        <f t="array" ref="CO781">PRODUCT(CH$2:CH781+1)-1</f>
        <v>0.15969480698771976</v>
      </c>
      <c r="CQ781" s="9">
        <f t="shared" si="455"/>
        <v>45730</v>
      </c>
      <c r="CR781" s="72">
        <f t="shared" si="456"/>
        <v>0.40997918674236433</v>
      </c>
      <c r="CS781" s="72">
        <f t="shared" si="457"/>
        <v>0.19398585405269775</v>
      </c>
      <c r="CT781" s="72"/>
      <c r="CU781" s="72">
        <f t="shared" si="458"/>
        <v>0.10941391175286697</v>
      </c>
      <c r="CV781" s="72"/>
      <c r="CW781" s="3">
        <f t="shared" si="459"/>
        <v>45730</v>
      </c>
      <c r="CX781" s="75">
        <f t="shared" si="464"/>
        <v>126.45320711017602</v>
      </c>
      <c r="CY781" s="75">
        <f t="shared" si="465"/>
        <v>115.45924768371421</v>
      </c>
      <c r="CZ781" s="75">
        <f t="shared" si="452"/>
        <v>109.52193925304134</v>
      </c>
      <c r="DA781" s="72">
        <f>(CZ781/MAX($CZ$2:CZ781))-1</f>
        <v>0</v>
      </c>
      <c r="DC781" s="3">
        <f t="shared" si="460"/>
        <v>45730</v>
      </c>
      <c r="DD781" s="2">
        <f t="shared" si="461"/>
        <v>3.9857375778456425E-3</v>
      </c>
      <c r="DE781" s="2">
        <f t="shared" si="462"/>
        <v>-2.3758657177135566E-3</v>
      </c>
      <c r="DF781" s="2" t="e">
        <f>NA()</f>
        <v>#N/A</v>
      </c>
      <c r="DG781" s="2">
        <f t="shared" si="463"/>
        <v>9.2331515768096645E-4</v>
      </c>
      <c r="DH781" s="69"/>
      <c r="DI781" s="3">
        <f t="shared" si="448"/>
        <v>45730</v>
      </c>
      <c r="DJ781" s="2">
        <f t="shared" si="449"/>
        <v>4.1993375517117716E-2</v>
      </c>
      <c r="DK781" s="2">
        <f t="shared" si="450"/>
        <v>3.5539106594443641E-2</v>
      </c>
      <c r="DL781" s="2" t="e">
        <f>NA()</f>
        <v>#N/A</v>
      </c>
      <c r="DM781" s="2">
        <f t="shared" si="451"/>
        <v>1.3657071072340418E-2</v>
      </c>
      <c r="DO781" s="2">
        <f t="shared" si="466"/>
        <v>1.3391845285877816E-2</v>
      </c>
      <c r="DP781" s="72">
        <f t="shared" si="467"/>
        <v>9.2331515768096645E-4</v>
      </c>
      <c r="DQ781" s="72">
        <v>1.0999999999999999E-2</v>
      </c>
      <c r="DR781" s="72">
        <f t="shared" si="453"/>
        <v>7.5840681531775091E-4</v>
      </c>
      <c r="DS781" s="2" cm="1">
        <f t="array" ref="DS781">PRODUCT($DR$68:DR781+1)-1</f>
        <v>6.2167891249342411E-2</v>
      </c>
      <c r="DT781" s="2" cm="1">
        <f t="array" ref="DT781">PRODUCT($DP$68:DP781+1)-1</f>
        <v>8.4521621752155607E-2</v>
      </c>
      <c r="DU781" s="72">
        <f>DS781-MAX($DS$68:DS781)</f>
        <v>0</v>
      </c>
    </row>
    <row r="782" spans="81:125" x14ac:dyDescent="0.3">
      <c r="CC782" s="3">
        <v>45733</v>
      </c>
      <c r="CD782" s="2">
        <v>1.06370131510476E-2</v>
      </c>
      <c r="CE782" s="2">
        <v>9.1654821444966394E-3</v>
      </c>
      <c r="CF782" s="2" t="e">
        <f>NA()</f>
        <v>#N/A</v>
      </c>
      <c r="CG782" s="2">
        <v>1.0386912083846478E-2</v>
      </c>
      <c r="CH782" s="2">
        <v>1.0447863319841488E-2</v>
      </c>
      <c r="CJ782" s="9">
        <f t="shared" si="454"/>
        <v>45733</v>
      </c>
      <c r="CK782" s="2">
        <f t="array" ref="CK782">PRODUCT(CD$2:CD782+1)-1</f>
        <v>0.58637063664424849</v>
      </c>
      <c r="CL782" s="2">
        <f t="array" ref="CL782">PRODUCT(CE$2:CE782+1)-1</f>
        <v>0.36608779696853389</v>
      </c>
      <c r="CM782" s="2"/>
      <c r="CN782" s="2">
        <f t="array" ref="CN782">PRODUCT(CG$2:CG782+1)-1</f>
        <v>0.28229083942698829</v>
      </c>
      <c r="CO782" s="2">
        <f t="array" ref="CO782">PRODUCT(CH$2:CH782+1)-1</f>
        <v>0.17181113982385732</v>
      </c>
      <c r="CQ782" s="9">
        <f t="shared" si="455"/>
        <v>45733</v>
      </c>
      <c r="CR782" s="72">
        <f t="shared" si="456"/>
        <v>0.41455949682039117</v>
      </c>
      <c r="CS782" s="72">
        <f t="shared" si="457"/>
        <v>0.19427665714467657</v>
      </c>
      <c r="CT782" s="72"/>
      <c r="CU782" s="72">
        <f t="shared" si="458"/>
        <v>0.11047969960313098</v>
      </c>
      <c r="CV782" s="72"/>
      <c r="CW782" s="3">
        <f t="shared" si="459"/>
        <v>45733</v>
      </c>
      <c r="CX782" s="75">
        <f t="shared" si="464"/>
        <v>127.76666545514985</v>
      </c>
      <c r="CY782" s="75">
        <f t="shared" si="465"/>
        <v>116.66555012252537</v>
      </c>
      <c r="CZ782" s="75">
        <f t="shared" si="452"/>
        <v>109.51533277901298</v>
      </c>
      <c r="DA782" s="72">
        <f>(CZ782/MAX($CZ$2:CZ782))-1</f>
        <v>-6.0321010323716173E-5</v>
      </c>
      <c r="DC782" s="3">
        <f t="shared" si="460"/>
        <v>45733</v>
      </c>
      <c r="DD782" s="2">
        <f t="shared" si="461"/>
        <v>1.8914983120611219E-4</v>
      </c>
      <c r="DE782" s="2">
        <f t="shared" si="462"/>
        <v>-1.2823811753448489E-3</v>
      </c>
      <c r="DF782" s="2" t="e">
        <f>NA()</f>
        <v>#N/A</v>
      </c>
      <c r="DG782" s="2">
        <f t="shared" si="463"/>
        <v>-6.0951235995010053E-5</v>
      </c>
      <c r="DH782" s="69"/>
      <c r="DI782" s="3">
        <f t="shared" si="448"/>
        <v>45733</v>
      </c>
      <c r="DJ782" s="2">
        <f t="shared" si="449"/>
        <v>3.7037401096647493E-2</v>
      </c>
      <c r="DK782" s="2">
        <f t="shared" si="450"/>
        <v>3.2620333782274892E-2</v>
      </c>
      <c r="DL782" s="2" t="e">
        <f>NA()</f>
        <v>#N/A</v>
      </c>
      <c r="DM782" s="2">
        <f t="shared" si="451"/>
        <v>1.1726085620349991E-2</v>
      </c>
      <c r="DO782" s="2">
        <f t="shared" si="466"/>
        <v>1.3355460083882199E-2</v>
      </c>
      <c r="DP782" s="72">
        <f t="shared" si="467"/>
        <v>-6.0951235995010053E-5</v>
      </c>
      <c r="DQ782" s="72">
        <v>1.0999999999999999E-2</v>
      </c>
      <c r="DR782" s="72">
        <f t="shared" si="453"/>
        <v>-5.0201460057092881E-5</v>
      </c>
      <c r="DS782" s="2" cm="1">
        <f t="array" ref="DS782">PRODUCT($DR$68:DR782+1)-1</f>
        <v>6.2114568870375919E-2</v>
      </c>
      <c r="DT782" s="2" cm="1">
        <f t="array" ref="DT782">PRODUCT($DP$68:DP782+1)-1</f>
        <v>8.4455518818846498E-2</v>
      </c>
      <c r="DU782" s="72">
        <f>DS782-MAX($DS$68:DS782)</f>
        <v>-5.3322378966491613E-5</v>
      </c>
    </row>
    <row r="783" spans="81:125" x14ac:dyDescent="0.3">
      <c r="CC783" s="3">
        <v>45734</v>
      </c>
      <c r="CD783" s="2">
        <v>1.6628819974906498E-4</v>
      </c>
      <c r="CE783" s="2">
        <v>-1.2789540856850102E-3</v>
      </c>
      <c r="CF783" s="2" t="e">
        <f>NA()</f>
        <v>#N/A</v>
      </c>
      <c r="CG783" s="2">
        <v>-2.5623405552274931E-4</v>
      </c>
      <c r="CH783" s="2">
        <v>-3.1253906738337722E-4</v>
      </c>
      <c r="CJ783" s="9">
        <f t="shared" si="454"/>
        <v>45734</v>
      </c>
      <c r="CK783" s="2">
        <f t="array" ref="CK783">PRODUCT(CD$2:CD783+1)-1</f>
        <v>0.5866344313615508</v>
      </c>
      <c r="CL783" s="2">
        <f t="array" ref="CL783">PRODUCT(CE$2:CE783+1)-1</f>
        <v>0.36434063339919653</v>
      </c>
      <c r="CM783" s="2"/>
      <c r="CN783" s="2">
        <f t="array" ref="CN783">PRODUCT(CG$2:CG783+1)-1</f>
        <v>0.28196227284484232</v>
      </c>
      <c r="CO783" s="2">
        <f t="array" ref="CO783">PRODUCT(CH$2:CH783+1)-1</f>
        <v>0.17144490306306737</v>
      </c>
      <c r="CQ783" s="9">
        <f t="shared" si="455"/>
        <v>45734</v>
      </c>
      <c r="CR783" s="72">
        <f t="shared" si="456"/>
        <v>0.41518952829848343</v>
      </c>
      <c r="CS783" s="72">
        <f t="shared" si="457"/>
        <v>0.19289573033612917</v>
      </c>
      <c r="CT783" s="72"/>
      <c r="CU783" s="72">
        <f t="shared" si="458"/>
        <v>0.11051736978177495</v>
      </c>
      <c r="CV783" s="72"/>
      <c r="CW783" s="3">
        <f t="shared" si="459"/>
        <v>45734</v>
      </c>
      <c r="CX783" s="75">
        <f t="shared" si="464"/>
        <v>127.73392728429965</v>
      </c>
      <c r="CY783" s="75">
        <f t="shared" si="465"/>
        <v>116.62908758029431</v>
      </c>
      <c r="CZ783" s="75">
        <f t="shared" si="452"/>
        <v>109.52150096892434</v>
      </c>
      <c r="DA783" s="72">
        <f>(CZ783/MAX($CZ$2:CZ783))-1</f>
        <v>-4.0017928826241445E-6</v>
      </c>
      <c r="DC783" s="3">
        <f t="shared" si="460"/>
        <v>45734</v>
      </c>
      <c r="DD783" s="2">
        <f t="shared" si="461"/>
        <v>4.7882726713244217E-4</v>
      </c>
      <c r="DE783" s="2">
        <f t="shared" si="462"/>
        <v>-9.6641501830163298E-4</v>
      </c>
      <c r="DF783" s="2" t="e">
        <f>NA()</f>
        <v>#N/A</v>
      </c>
      <c r="DG783" s="2">
        <f t="shared" si="463"/>
        <v>5.6305011860627915E-5</v>
      </c>
      <c r="DH783" s="69"/>
      <c r="DI783" s="3">
        <f t="shared" si="448"/>
        <v>45734</v>
      </c>
      <c r="DJ783" s="2">
        <f t="shared" si="449"/>
        <v>3.7044735447131015E-2</v>
      </c>
      <c r="DK783" s="2">
        <f t="shared" si="450"/>
        <v>2.9551653267472361E-2</v>
      </c>
      <c r="DL783" s="2" t="e">
        <f>NA()</f>
        <v>#N/A</v>
      </c>
      <c r="DM783" s="2">
        <f t="shared" si="451"/>
        <v>1.1678688832135494E-2</v>
      </c>
      <c r="DO783" s="2">
        <f t="shared" si="466"/>
        <v>1.3225879721828532E-2</v>
      </c>
      <c r="DP783" s="72">
        <f t="shared" si="467"/>
        <v>5.6305011860627915E-5</v>
      </c>
      <c r="DQ783" s="72">
        <v>1.0999999999999999E-2</v>
      </c>
      <c r="DR783" s="72">
        <f t="shared" si="453"/>
        <v>4.682903092220762E-5</v>
      </c>
      <c r="DS783" s="2" cm="1">
        <f t="array" ref="DS783">PRODUCT($DR$68:DR783+1)-1</f>
        <v>6.2164306666364411E-2</v>
      </c>
      <c r="DT783" s="2" cm="1">
        <f t="array" ref="DT783">PRODUCT($DP$68:DP783+1)-1</f>
        <v>8.451657909969601E-2</v>
      </c>
      <c r="DU783" s="72">
        <f>DS783-MAX($DS$68:DS783)</f>
        <v>-3.5845829780001282E-6</v>
      </c>
    </row>
    <row r="784" spans="81:125" x14ac:dyDescent="0.3">
      <c r="CC784" s="3">
        <v>45735</v>
      </c>
      <c r="CD784" s="2">
        <v>6.9816099676713907E-3</v>
      </c>
      <c r="CE784" s="2">
        <v>5.2478361457217702E-3</v>
      </c>
      <c r="CF784" s="2" t="e">
        <f>NA()</f>
        <v>#N/A</v>
      </c>
      <c r="CG784" s="2">
        <v>5.888719841509185E-3</v>
      </c>
      <c r="CH784" s="2">
        <v>5.3252464619937268E-3</v>
      </c>
      <c r="CJ784" s="9">
        <f t="shared" si="454"/>
        <v>45735</v>
      </c>
      <c r="CK784" s="2">
        <f t="array" ref="CK784">PRODUCT(CD$2:CD784+1)-1</f>
        <v>0.59771169412259528</v>
      </c>
      <c r="CL784" s="2">
        <f t="array" ref="CL784">PRODUCT(CE$2:CE784+1)-1</f>
        <v>0.37150046949022575</v>
      </c>
      <c r="CM784" s="2"/>
      <c r="CN784" s="2">
        <f t="array" ref="CN784">PRODUCT(CG$2:CG784+1)-1</f>
        <v>0.28951138951701005</v>
      </c>
      <c r="CO784" s="2">
        <f t="array" ref="CO784">PRODUCT(CH$2:CH784+1)-1</f>
        <v>0.17768313588852447</v>
      </c>
      <c r="CQ784" s="9">
        <f t="shared" si="455"/>
        <v>45735</v>
      </c>
      <c r="CR784" s="72">
        <f t="shared" si="456"/>
        <v>0.42002855823407081</v>
      </c>
      <c r="CS784" s="72">
        <f t="shared" si="457"/>
        <v>0.19381733360170128</v>
      </c>
      <c r="CT784" s="72"/>
      <c r="CU784" s="72">
        <f t="shared" si="458"/>
        <v>0.11182825362848559</v>
      </c>
      <c r="CV784" s="72"/>
      <c r="CW784" s="3">
        <f t="shared" si="459"/>
        <v>45735</v>
      </c>
      <c r="CX784" s="75">
        <f t="shared" si="464"/>
        <v>128.48611659633261</v>
      </c>
      <c r="CY784" s="75">
        <f t="shared" si="465"/>
        <v>117.25016621629683</v>
      </c>
      <c r="CZ784" s="75">
        <f t="shared" si="452"/>
        <v>109.58288652598436</v>
      </c>
      <c r="DA784" s="72">
        <f>(CZ784/MAX($CZ$2:CZ784))-1</f>
        <v>0</v>
      </c>
      <c r="DC784" s="3">
        <f t="shared" si="460"/>
        <v>45735</v>
      </c>
      <c r="DD784" s="2">
        <f t="shared" si="461"/>
        <v>1.6563635056776639E-3</v>
      </c>
      <c r="DE784" s="2">
        <f t="shared" si="462"/>
        <v>-7.741031627195652E-5</v>
      </c>
      <c r="DF784" s="2" t="e">
        <f>NA()</f>
        <v>#N/A</v>
      </c>
      <c r="DG784" s="2">
        <f t="shared" si="463"/>
        <v>5.6347337951545822E-4</v>
      </c>
      <c r="DH784" s="69"/>
      <c r="DI784" s="3">
        <f t="shared" si="448"/>
        <v>45735</v>
      </c>
      <c r="DJ784" s="2">
        <f t="shared" si="449"/>
        <v>3.7163630726931365E-2</v>
      </c>
      <c r="DK784" s="2">
        <f t="shared" si="450"/>
        <v>2.9591361320960272E-2</v>
      </c>
      <c r="DL784" s="2" t="e">
        <f>NA()</f>
        <v>#N/A</v>
      </c>
      <c r="DM784" s="2">
        <f t="shared" si="451"/>
        <v>1.1759700428641507E-2</v>
      </c>
      <c r="DO784" s="2">
        <f t="shared" si="466"/>
        <v>1.3196210752325979E-2</v>
      </c>
      <c r="DP784" s="72">
        <f t="shared" si="467"/>
        <v>5.6347337951545822E-4</v>
      </c>
      <c r="DQ784" s="72">
        <v>1.0999999999999999E-2</v>
      </c>
      <c r="DR784" s="72">
        <f t="shared" si="453"/>
        <v>4.6969598250600359E-4</v>
      </c>
      <c r="DS784" s="2" cm="1">
        <f t="array" ref="DS784">PRODUCT($DR$68:DR784+1)-1</f>
        <v>6.2663200973966715E-2</v>
      </c>
      <c r="DT784" s="2" cm="1">
        <f t="array" ref="DT784">PRODUCT($DP$68:DP784+1)-1</f>
        <v>8.5127675321661878E-2</v>
      </c>
      <c r="DU784" s="72">
        <f>DS784-MAX($DS$68:DS784)</f>
        <v>0</v>
      </c>
    </row>
    <row r="785" spans="81:125" x14ac:dyDescent="0.3">
      <c r="CC785" s="3">
        <v>45736</v>
      </c>
      <c r="CD785" s="2">
        <v>-5.8823454282338509E-3</v>
      </c>
      <c r="CE785" s="2">
        <v>-1.89888850366515E-3</v>
      </c>
      <c r="CF785" s="2" t="e">
        <f>NA()</f>
        <v>#N/A</v>
      </c>
      <c r="CG785" s="2">
        <v>-3.7772816278132167E-3</v>
      </c>
      <c r="CH785" s="2">
        <v>-2.7729115052504971E-3</v>
      </c>
      <c r="CJ785" s="9">
        <f t="shared" si="454"/>
        <v>45736</v>
      </c>
      <c r="CK785" s="2">
        <f t="array" ref="CK785">PRODUCT(CD$2:CD785+1)-1</f>
        <v>0.58831340204303739</v>
      </c>
      <c r="CL785" s="2">
        <f t="array" ref="CL785">PRODUCT(CE$2:CE785+1)-1</f>
        <v>0.36889614301593943</v>
      </c>
      <c r="CM785" s="2"/>
      <c r="CN785" s="2">
        <f t="array" ref="CN785">PRODUCT(CG$2:CG785+1)-1</f>
        <v>0.28464054183653165</v>
      </c>
      <c r="CO785" s="2">
        <f t="array" ref="CO785">PRODUCT(CH$2:CH785+1)-1</f>
        <v>0.17441752477147965</v>
      </c>
      <c r="CQ785" s="9">
        <f t="shared" si="455"/>
        <v>45736</v>
      </c>
      <c r="CR785" s="72">
        <f t="shared" si="456"/>
        <v>0.41389587727155774</v>
      </c>
      <c r="CS785" s="72">
        <f t="shared" si="457"/>
        <v>0.19447861824445978</v>
      </c>
      <c r="CT785" s="72"/>
      <c r="CU785" s="72">
        <f t="shared" si="458"/>
        <v>0.110223017065052</v>
      </c>
      <c r="CV785" s="72"/>
      <c r="CW785" s="3">
        <f t="shared" si="459"/>
        <v>45736</v>
      </c>
      <c r="CX785" s="75">
        <f t="shared" si="464"/>
        <v>128.00078834868421</v>
      </c>
      <c r="CY785" s="75">
        <f t="shared" si="465"/>
        <v>116.92504188140313</v>
      </c>
      <c r="CZ785" s="75">
        <f t="shared" si="452"/>
        <v>109.47251870862289</v>
      </c>
      <c r="DA785" s="72">
        <f>(CZ785/MAX($CZ$2:CZ785))-1</f>
        <v>-1.0071628961453305E-3</v>
      </c>
      <c r="DC785" s="3">
        <f t="shared" si="460"/>
        <v>45736</v>
      </c>
      <c r="DD785" s="2">
        <f t="shared" si="461"/>
        <v>-3.1094339229833538E-3</v>
      </c>
      <c r="DE785" s="2">
        <f t="shared" si="462"/>
        <v>8.7402300158534712E-4</v>
      </c>
      <c r="DF785" s="2" t="e">
        <f>NA()</f>
        <v>#N/A</v>
      </c>
      <c r="DG785" s="2">
        <f t="shared" si="463"/>
        <v>-1.0043701225627196E-3</v>
      </c>
      <c r="DH785" s="69"/>
      <c r="DI785" s="3">
        <f t="shared" si="448"/>
        <v>45736</v>
      </c>
      <c r="DJ785" s="2">
        <f t="shared" si="449"/>
        <v>3.8281450134358193E-2</v>
      </c>
      <c r="DK785" s="2">
        <f t="shared" si="450"/>
        <v>2.9524779485823941E-2</v>
      </c>
      <c r="DL785" s="2" t="e">
        <f>NA()</f>
        <v>#N/A</v>
      </c>
      <c r="DM785" s="2">
        <f t="shared" si="451"/>
        <v>1.1963036538231478E-2</v>
      </c>
      <c r="DO785" s="2">
        <f t="shared" si="466"/>
        <v>1.3371995767908247E-2</v>
      </c>
      <c r="DP785" s="72">
        <f t="shared" si="467"/>
        <v>-1.0043701225627196E-3</v>
      </c>
      <c r="DQ785" s="72">
        <v>1.0999999999999999E-2</v>
      </c>
      <c r="DR785" s="72">
        <f t="shared" si="453"/>
        <v>-8.2620960550289961E-4</v>
      </c>
      <c r="DS785" s="2" cm="1">
        <f t="array" ref="DS785">PRODUCT($DR$68:DR785+1)-1</f>
        <v>6.1785218429907474E-2</v>
      </c>
      <c r="DT785" s="2" cm="1">
        <f t="array" ref="DT785">PRODUCT($DP$68:DP785+1)-1</f>
        <v>8.4037805505402963E-2</v>
      </c>
      <c r="DU785" s="72">
        <f>DS785-MAX($DS$68:DS785)</f>
        <v>-8.7798254405924148E-4</v>
      </c>
    </row>
    <row r="786" spans="81:125" x14ac:dyDescent="0.3">
      <c r="CC786" s="3">
        <v>45737</v>
      </c>
      <c r="CD786" s="2">
        <v>-4.1713228763101701E-3</v>
      </c>
      <c r="CE786" s="2">
        <v>-3.32925531988848E-3</v>
      </c>
      <c r="CF786" s="2" t="e">
        <f>NA()</f>
        <v>#N/A</v>
      </c>
      <c r="CG786" s="2">
        <v>-4.0453794928113221E-3</v>
      </c>
      <c r="CH786" s="2">
        <v>-4.1371496286440879E-3</v>
      </c>
      <c r="CJ786" s="9">
        <f t="shared" si="454"/>
        <v>45737</v>
      </c>
      <c r="CK786" s="2">
        <f t="array" ref="CK786">PRODUCT(CD$2:CD786+1)-1</f>
        <v>0.58168803401434532</v>
      </c>
      <c r="CL786" s="2">
        <f t="array" ref="CL786">PRODUCT(CE$2:CE786+1)-1</f>
        <v>0.36433873824942875</v>
      </c>
      <c r="CM786" s="2"/>
      <c r="CN786" s="2">
        <f t="array" ref="CN786">PRODUCT(CG$2:CG786+1)-1</f>
        <v>0.27944368333295211</v>
      </c>
      <c r="CO786" s="2">
        <f t="array" ref="CO786">PRODUCT(CH$2:CH786+1)-1</f>
        <v>0.16955878374499811</v>
      </c>
      <c r="CQ786" s="9">
        <f t="shared" si="455"/>
        <v>45737</v>
      </c>
      <c r="CR786" s="72">
        <f t="shared" si="456"/>
        <v>0.41212925026934721</v>
      </c>
      <c r="CS786" s="72">
        <f t="shared" si="457"/>
        <v>0.19477995450443064</v>
      </c>
      <c r="CT786" s="72"/>
      <c r="CU786" s="72">
        <f t="shared" si="458"/>
        <v>0.109884899587954</v>
      </c>
      <c r="CV786" s="72"/>
      <c r="CW786" s="3">
        <f t="shared" si="459"/>
        <v>45737</v>
      </c>
      <c r="CX786" s="75">
        <f t="shared" si="464"/>
        <v>127.48297658443475</v>
      </c>
      <c r="CY786" s="75">
        <f t="shared" si="465"/>
        <v>116.44130548780429</v>
      </c>
      <c r="CZ786" s="75">
        <f t="shared" si="452"/>
        <v>109.48260675228082</v>
      </c>
      <c r="DA786" s="72">
        <f>(CZ786/MAX($CZ$2:CZ786))-1</f>
        <v>-9.151043277160209E-4</v>
      </c>
      <c r="DC786" s="3">
        <f t="shared" si="460"/>
        <v>45737</v>
      </c>
      <c r="DD786" s="2">
        <f t="shared" si="461"/>
        <v>-3.4173247666082276E-5</v>
      </c>
      <c r="DE786" s="2">
        <f t="shared" si="462"/>
        <v>8.0789430875560786E-4</v>
      </c>
      <c r="DF786" s="2" t="e">
        <f>NA()</f>
        <v>#N/A</v>
      </c>
      <c r="DG786" s="2">
        <f t="shared" si="463"/>
        <v>9.1770135832765741E-5</v>
      </c>
      <c r="DH786" s="69"/>
      <c r="DI786" s="3">
        <f t="shared" si="448"/>
        <v>45737</v>
      </c>
      <c r="DJ786" s="2">
        <f t="shared" si="449"/>
        <v>3.8274564692373489E-2</v>
      </c>
      <c r="DK786" s="2">
        <f t="shared" si="450"/>
        <v>2.9823917870533376E-2</v>
      </c>
      <c r="DL786" s="2" t="e">
        <f>NA()</f>
        <v>#N/A</v>
      </c>
      <c r="DM786" s="2">
        <f t="shared" si="451"/>
        <v>1.1946354787199805E-2</v>
      </c>
      <c r="DO786" s="2">
        <f t="shared" si="466"/>
        <v>1.2979112233066331E-2</v>
      </c>
      <c r="DP786" s="72">
        <f t="shared" si="467"/>
        <v>9.1770135832765741E-5</v>
      </c>
      <c r="DQ786" s="72">
        <v>1.0999999999999999E-2</v>
      </c>
      <c r="DR786" s="72">
        <f t="shared" si="453"/>
        <v>7.7776621084193687E-5</v>
      </c>
      <c r="DS786" s="2" cm="1">
        <f t="array" ref="DS786">PRODUCT($DR$68:DR786+1)-1</f>
        <v>6.186780049651408E-2</v>
      </c>
      <c r="DT786" s="2" cm="1">
        <f t="array" ref="DT786">PRODUCT($DP$68:DP786+1)-1</f>
        <v>8.4137287802062088E-2</v>
      </c>
      <c r="DU786" s="72">
        <f>DS786-MAX($DS$68:DS786)</f>
        <v>-7.9540047745263465E-4</v>
      </c>
    </row>
    <row r="787" spans="81:125" x14ac:dyDescent="0.3">
      <c r="CC787" s="3">
        <v>45740</v>
      </c>
      <c r="CD787" s="2">
        <v>9.4844460542551409E-3</v>
      </c>
      <c r="CE787" s="2">
        <v>8.7656641732989406E-3</v>
      </c>
      <c r="CF787" s="2" t="e">
        <f>NA()</f>
        <v>#N/A</v>
      </c>
      <c r="CG787" s="2">
        <v>9.1232918398704045E-3</v>
      </c>
      <c r="CH787" s="2">
        <v>9.0602117876696919E-3</v>
      </c>
      <c r="CJ787" s="9">
        <f t="shared" si="454"/>
        <v>45740</v>
      </c>
      <c r="CK787" s="2">
        <f t="array" ref="CK787">PRODUCT(CD$2:CD787+1)-1</f>
        <v>0.5966894688476152</v>
      </c>
      <c r="CL787" s="2">
        <f t="array" ref="CL787">PRODUCT(CE$2:CE787+1)-1</f>
        <v>0.37629807344754562</v>
      </c>
      <c r="CM787" s="2"/>
      <c r="CN787" s="2">
        <f t="array" ref="CN787">PRODUCT(CG$2:CG787+1)-1</f>
        <v>0.29111642144867744</v>
      </c>
      <c r="CO787" s="2">
        <f t="array" ref="CO787">PRODUCT(CH$2:CH787+1)-1</f>
        <v>0.18015523402385725</v>
      </c>
      <c r="CQ787" s="9">
        <f t="shared" si="455"/>
        <v>45740</v>
      </c>
      <c r="CR787" s="72">
        <f t="shared" si="456"/>
        <v>0.41653423482375795</v>
      </c>
      <c r="CS787" s="72">
        <f t="shared" si="457"/>
        <v>0.19614283942368838</v>
      </c>
      <c r="CT787" s="72"/>
      <c r="CU787" s="72">
        <f t="shared" si="458"/>
        <v>0.1109611874248202</v>
      </c>
      <c r="CV787" s="72"/>
      <c r="CW787" s="3">
        <f t="shared" si="459"/>
        <v>45740</v>
      </c>
      <c r="CX787" s="75">
        <f t="shared" si="464"/>
        <v>128.64604098442993</v>
      </c>
      <c r="CY787" s="75">
        <f t="shared" si="465"/>
        <v>117.49628837635653</v>
      </c>
      <c r="CZ787" s="75">
        <f t="shared" si="452"/>
        <v>109.48945091129963</v>
      </c>
      <c r="DA787" s="72">
        <f>(CZ787/MAX($CZ$2:CZ787))-1</f>
        <v>-8.5264786908656465E-4</v>
      </c>
      <c r="DC787" s="3">
        <f t="shared" si="460"/>
        <v>45740</v>
      </c>
      <c r="DD787" s="2">
        <f t="shared" si="461"/>
        <v>4.2423426658544892E-4</v>
      </c>
      <c r="DE787" s="2">
        <f t="shared" si="462"/>
        <v>-2.9454761437075136E-4</v>
      </c>
      <c r="DF787" s="2" t="e">
        <f>NA()</f>
        <v>#N/A</v>
      </c>
      <c r="DG787" s="2">
        <f t="shared" si="463"/>
        <v>6.3080052200712583E-5</v>
      </c>
      <c r="DH787" s="69"/>
      <c r="DI787" s="3">
        <f t="shared" si="448"/>
        <v>45740</v>
      </c>
      <c r="DJ787" s="2">
        <f t="shared" si="449"/>
        <v>3.7987642437826694E-2</v>
      </c>
      <c r="DK787" s="2">
        <f t="shared" si="450"/>
        <v>2.9351183712626953E-2</v>
      </c>
      <c r="DL787" s="2" t="e">
        <f>NA()</f>
        <v>#N/A</v>
      </c>
      <c r="DM787" s="2">
        <f t="shared" si="451"/>
        <v>1.1784238968999878E-2</v>
      </c>
      <c r="DO787" s="2">
        <f t="shared" si="466"/>
        <v>1.2772367653074185E-2</v>
      </c>
      <c r="DP787" s="72">
        <f t="shared" si="467"/>
        <v>6.3080052200712583E-5</v>
      </c>
      <c r="DQ787" s="72">
        <v>1.0999999999999999E-2</v>
      </c>
      <c r="DR787" s="72">
        <f t="shared" si="453"/>
        <v>5.4326699094104764E-5</v>
      </c>
      <c r="DS787" s="2" cm="1">
        <f t="array" ref="DS787">PRODUCT($DR$68:DR787+1)-1</f>
        <v>6.1925488268989248E-2</v>
      </c>
      <c r="DT787" s="2" cm="1">
        <f t="array" ref="DT787">PRODUCT($DP$68:DP787+1)-1</f>
        <v>8.4205675238769429E-2</v>
      </c>
      <c r="DU787" s="72">
        <f>DS787-MAX($DS$68:DS787)</f>
        <v>-7.3771270497746677E-4</v>
      </c>
    </row>
    <row r="788" spans="81:125" x14ac:dyDescent="0.3">
      <c r="CC788" s="3">
        <v>45741</v>
      </c>
      <c r="CD788" s="2">
        <v>-4.0091830010158301E-4</v>
      </c>
      <c r="CE788" s="2">
        <v>7.3617126139580201E-4</v>
      </c>
      <c r="CF788" s="2" t="e">
        <f>NA()</f>
        <v>#N/A</v>
      </c>
      <c r="CG788" s="2">
        <v>-3.2082696908929863E-4</v>
      </c>
      <c r="CH788" s="2">
        <v>-4.7066612186641432E-4</v>
      </c>
      <c r="CJ788" s="9">
        <f t="shared" si="454"/>
        <v>45741</v>
      </c>
      <c r="CK788" s="2">
        <f t="array" ref="CK788">PRODUCT(CD$2:CD788+1)-1</f>
        <v>0.59604932681997469</v>
      </c>
      <c r="CL788" s="2">
        <f t="array" ref="CL788">PRODUCT(CE$2:CE788+1)-1</f>
        <v>0.37731126453633212</v>
      </c>
      <c r="CM788" s="2"/>
      <c r="CN788" s="2">
        <f t="array" ref="CN788">PRODUCT(CG$2:CG788+1)-1</f>
        <v>0.2907021964804426</v>
      </c>
      <c r="CO788" s="2">
        <f t="array" ref="CO788">PRODUCT(CH$2:CH788+1)-1</f>
        <v>0.17959977493665891</v>
      </c>
      <c r="CQ788" s="9">
        <f t="shared" si="455"/>
        <v>45741</v>
      </c>
      <c r="CR788" s="72">
        <f t="shared" si="456"/>
        <v>0.41644955188331578</v>
      </c>
      <c r="CS788" s="72">
        <f t="shared" si="457"/>
        <v>0.19771148959967322</v>
      </c>
      <c r="CT788" s="72"/>
      <c r="CU788" s="72">
        <f t="shared" si="458"/>
        <v>0.11110242154378369</v>
      </c>
      <c r="CV788" s="72"/>
      <c r="CW788" s="3">
        <f t="shared" si="459"/>
        <v>45741</v>
      </c>
      <c r="CX788" s="75">
        <f t="shared" si="464"/>
        <v>128.60476786501556</v>
      </c>
      <c r="CY788" s="75">
        <f t="shared" si="465"/>
        <v>117.44098685397273</v>
      </c>
      <c r="CZ788" s="75">
        <f t="shared" si="452"/>
        <v>109.5058644431556</v>
      </c>
      <c r="DA788" s="72">
        <f>(CZ788/MAX($CZ$2:CZ788))-1</f>
        <v>-7.0286597908242321E-4</v>
      </c>
      <c r="DC788" s="3">
        <f t="shared" si="460"/>
        <v>45741</v>
      </c>
      <c r="DD788" s="2">
        <f t="shared" si="461"/>
        <v>6.9747821764831307E-5</v>
      </c>
      <c r="DE788" s="2">
        <f t="shared" si="462"/>
        <v>1.2068373832622163E-3</v>
      </c>
      <c r="DF788" s="2" t="e">
        <f>NA()</f>
        <v>#N/A</v>
      </c>
      <c r="DG788" s="2">
        <f t="shared" si="463"/>
        <v>1.4983915277711569E-4</v>
      </c>
      <c r="DH788" s="69"/>
      <c r="DI788" s="3">
        <f t="shared" si="448"/>
        <v>45741</v>
      </c>
      <c r="DJ788" s="2">
        <f t="shared" si="449"/>
        <v>3.7468212264644786E-2</v>
      </c>
      <c r="DK788" s="2">
        <f t="shared" si="450"/>
        <v>2.9127607733707313E-2</v>
      </c>
      <c r="DL788" s="2" t="e">
        <f>NA()</f>
        <v>#N/A</v>
      </c>
      <c r="DM788" s="2">
        <f t="shared" si="451"/>
        <v>1.1429507617473385E-2</v>
      </c>
      <c r="DO788" s="2">
        <f t="shared" si="466"/>
        <v>1.2609497109875458E-2</v>
      </c>
      <c r="DP788" s="72">
        <f t="shared" si="467"/>
        <v>1.4983915277711569E-4</v>
      </c>
      <c r="DQ788" s="72">
        <v>1.0999999999999999E-2</v>
      </c>
      <c r="DR788" s="72">
        <f t="shared" si="453"/>
        <v>1.30713434975723E-4</v>
      </c>
      <c r="DS788" s="2" cm="1">
        <f t="array" ref="DS788">PRODUCT($DR$68:DR788+1)-1</f>
        <v>6.2064296197249069E-2</v>
      </c>
      <c r="DT788" s="2" cm="1">
        <f t="array" ref="DT788">PRODUCT($DP$68:DP788+1)-1</f>
        <v>8.4368131698583371E-2</v>
      </c>
      <c r="DU788" s="72">
        <f>DS788-MAX($DS$68:DS788)</f>
        <v>-5.9890477671764586E-4</v>
      </c>
    </row>
    <row r="789" spans="81:125" x14ac:dyDescent="0.3">
      <c r="CC789" s="3">
        <v>45742</v>
      </c>
      <c r="CD789" s="2">
        <v>-1.8541825114359899E-3</v>
      </c>
      <c r="CE789" s="2">
        <v>-4.1467455484941497E-3</v>
      </c>
      <c r="CF789" s="2" t="e">
        <f>NA()</f>
        <v>#N/A</v>
      </c>
      <c r="CG789" s="2">
        <v>-2.3961392244555902E-3</v>
      </c>
      <c r="CH789" s="2">
        <v>-2.4682797590710459E-3</v>
      </c>
      <c r="CJ789" s="9">
        <f t="shared" si="454"/>
        <v>45742</v>
      </c>
      <c r="CK789" s="2">
        <f t="array" ref="CK789">PRODUCT(CD$2:CD789+1)-1</f>
        <v>0.59308996007079595</v>
      </c>
      <c r="CL789" s="2">
        <f t="array" ref="CL789">PRODUCT(CE$2:CE789+1)-1</f>
        <v>0.37159990518122532</v>
      </c>
      <c r="CM789" s="2"/>
      <c r="CN789" s="2">
        <f t="array" ref="CN789">PRODUCT(CG$2:CG789+1)-1</f>
        <v>0.28760949432036487</v>
      </c>
      <c r="CO789" s="2">
        <f t="array" ref="CO789">PRODUCT(CH$2:CH789+1)-1</f>
        <v>0.1766881926883781</v>
      </c>
      <c r="CQ789" s="9">
        <f t="shared" si="455"/>
        <v>45742</v>
      </c>
      <c r="CR789" s="72">
        <f t="shared" si="456"/>
        <v>0.41640176738241785</v>
      </c>
      <c r="CS789" s="72">
        <f t="shared" si="457"/>
        <v>0.19491171249284722</v>
      </c>
      <c r="CT789" s="72"/>
      <c r="CU789" s="72">
        <f t="shared" si="458"/>
        <v>0.11092130163198677</v>
      </c>
      <c r="CV789" s="72"/>
      <c r="CW789" s="3">
        <f t="shared" si="459"/>
        <v>45742</v>
      </c>
      <c r="CX789" s="75">
        <f t="shared" si="464"/>
        <v>128.2966129362822</v>
      </c>
      <c r="CY789" s="75">
        <f t="shared" si="465"/>
        <v>117.15110964323574</v>
      </c>
      <c r="CZ789" s="75">
        <f t="shared" si="452"/>
        <v>109.5137838019531</v>
      </c>
      <c r="DA789" s="72">
        <f>(CZ789/MAX($CZ$2:CZ789))-1</f>
        <v>-6.3059777144014451E-4</v>
      </c>
      <c r="DC789" s="3">
        <f t="shared" si="460"/>
        <v>45742</v>
      </c>
      <c r="DD789" s="2">
        <f t="shared" si="461"/>
        <v>6.1409724763505599E-4</v>
      </c>
      <c r="DE789" s="2">
        <f t="shared" si="462"/>
        <v>-1.6784657894231038E-3</v>
      </c>
      <c r="DF789" s="2" t="e">
        <f>NA()</f>
        <v>#N/A</v>
      </c>
      <c r="DG789" s="2">
        <f t="shared" si="463"/>
        <v>7.2140534615455689E-5</v>
      </c>
      <c r="DH789" s="69"/>
      <c r="DI789" s="3">
        <f t="shared" si="448"/>
        <v>45742</v>
      </c>
      <c r="DJ789" s="2">
        <f t="shared" si="449"/>
        <v>3.7017075564997538E-2</v>
      </c>
      <c r="DK789" s="2">
        <f t="shared" si="450"/>
        <v>2.9271239327316491E-2</v>
      </c>
      <c r="DL789" s="2" t="e">
        <f>NA()</f>
        <v>#N/A</v>
      </c>
      <c r="DM789" s="2">
        <f t="shared" si="451"/>
        <v>1.121259226733492E-2</v>
      </c>
      <c r="DO789" s="2">
        <f t="shared" si="466"/>
        <v>1.2610128699486377E-2</v>
      </c>
      <c r="DP789" s="72">
        <f t="shared" si="467"/>
        <v>7.2140534615455689E-5</v>
      </c>
      <c r="DQ789" s="72">
        <v>1.0999999999999999E-2</v>
      </c>
      <c r="DR789" s="72">
        <f t="shared" si="453"/>
        <v>6.2929245187032427E-5</v>
      </c>
      <c r="DS789" s="2" cm="1">
        <f t="array" ref="DS789">PRODUCT($DR$68:DR789+1)-1</f>
        <v>6.2131131101748949E-2</v>
      </c>
      <c r="DT789" s="2" cm="1">
        <f t="array" ref="DT789">PRODUCT($DP$68:DP789+1)-1</f>
        <v>8.44463585953239E-2</v>
      </c>
      <c r="DU789" s="72">
        <f>DS789-MAX($DS$68:DS789)</f>
        <v>-5.3206987221776636E-4</v>
      </c>
    </row>
    <row r="790" spans="81:125" x14ac:dyDescent="0.3">
      <c r="CC790" s="3">
        <v>45743</v>
      </c>
      <c r="CD790" s="2">
        <v>-1.5881013251520801E-3</v>
      </c>
      <c r="CE790" s="2">
        <v>-2.8702907158750803E-3</v>
      </c>
      <c r="CF790" s="2" t="e">
        <f>NA()</f>
        <v>#N/A</v>
      </c>
      <c r="CG790" s="2">
        <v>-2.0382763522489218E-3</v>
      </c>
      <c r="CH790" s="2">
        <v>-1.986772143690807E-3</v>
      </c>
      <c r="CJ790" s="9">
        <f t="shared" si="454"/>
        <v>45743</v>
      </c>
      <c r="CK790" s="2">
        <f t="array" ref="CK790">PRODUCT(CD$2:CD790+1)-1</f>
        <v>0.59055997179412101</v>
      </c>
      <c r="CL790" s="2">
        <f t="array" ref="CL790">PRODUCT(CE$2:CE790+1)-1</f>
        <v>0.36766301470748841</v>
      </c>
      <c r="CM790" s="2"/>
      <c r="CN790" s="2">
        <f t="array" ref="CN790">PRODUCT(CG$2:CG790+1)-1</f>
        <v>0.2849849903371604</v>
      </c>
      <c r="CO790" s="2">
        <f t="array" ref="CO790">PRODUCT(CH$2:CH790+1)-1</f>
        <v>0.17435038136533487</v>
      </c>
      <c r="CQ790" s="9">
        <f t="shared" si="455"/>
        <v>45743</v>
      </c>
      <c r="CR790" s="72">
        <f t="shared" si="456"/>
        <v>0.41620959042878614</v>
      </c>
      <c r="CS790" s="72">
        <f t="shared" si="457"/>
        <v>0.19331263334215354</v>
      </c>
      <c r="CT790" s="72"/>
      <c r="CU790" s="72">
        <f t="shared" si="458"/>
        <v>0.11063460897182553</v>
      </c>
      <c r="CV790" s="72"/>
      <c r="CW790" s="3">
        <f t="shared" si="459"/>
        <v>45743</v>
      </c>
      <c r="CX790" s="75">
        <f t="shared" si="464"/>
        <v>128.03510898406054</v>
      </c>
      <c r="CY790" s="75">
        <f t="shared" si="465"/>
        <v>116.91835708199409</v>
      </c>
      <c r="CZ790" s="75">
        <f t="shared" si="452"/>
        <v>109.50813215265276</v>
      </c>
      <c r="DA790" s="72">
        <f>(CZ790/MAX($CZ$2:CZ790))-1</f>
        <v>-6.8217196773578959E-4</v>
      </c>
      <c r="DC790" s="3">
        <f t="shared" si="460"/>
        <v>45743</v>
      </c>
      <c r="DD790" s="2">
        <f t="shared" si="461"/>
        <v>3.9867081853872687E-4</v>
      </c>
      <c r="DE790" s="2">
        <f t="shared" si="462"/>
        <v>-8.8351857218427329E-4</v>
      </c>
      <c r="DF790" s="2" t="e">
        <f>NA()</f>
        <v>#N/A</v>
      </c>
      <c r="DG790" s="2">
        <f t="shared" si="463"/>
        <v>-5.1504208558114748E-5</v>
      </c>
      <c r="DH790" s="69"/>
      <c r="DI790" s="3">
        <f t="shared" si="448"/>
        <v>45743</v>
      </c>
      <c r="DJ790" s="2">
        <f t="shared" si="449"/>
        <v>3.6728975652852623E-2</v>
      </c>
      <c r="DK790" s="2">
        <f t="shared" si="450"/>
        <v>2.9202358772470311E-2</v>
      </c>
      <c r="DL790" s="2" t="e">
        <f>NA()</f>
        <v>#N/A</v>
      </c>
      <c r="DM790" s="2">
        <f t="shared" si="451"/>
        <v>1.1202047008677319E-2</v>
      </c>
      <c r="DO790" s="2">
        <f t="shared" si="466"/>
        <v>1.261106134528966E-2</v>
      </c>
      <c r="DP790" s="72">
        <f t="shared" si="467"/>
        <v>-5.1504208558114748E-5</v>
      </c>
      <c r="DQ790" s="72">
        <v>1.0999999999999999E-2</v>
      </c>
      <c r="DR790" s="72">
        <f t="shared" si="453"/>
        <v>-4.4924553027479495E-5</v>
      </c>
      <c r="DS790" s="2" cm="1">
        <f t="array" ref="DS790">PRODUCT($DR$68:DR790+1)-1</f>
        <v>6.2083415335427494E-2</v>
      </c>
      <c r="DT790" s="2" cm="1">
        <f t="array" ref="DT790">PRODUCT($DP$68:DP790+1)-1</f>
        <v>8.4390505043900665E-2</v>
      </c>
      <c r="DU790" s="72">
        <f>DS790-MAX($DS$68:DS790)</f>
        <v>-5.7978563853922083E-4</v>
      </c>
    </row>
    <row r="791" spans="81:125" x14ac:dyDescent="0.3">
      <c r="CC791" s="3">
        <v>45744</v>
      </c>
      <c r="CD791" s="2">
        <v>-1.5403097567537001E-2</v>
      </c>
      <c r="CE791" s="2">
        <v>-1.0257262559834598E-2</v>
      </c>
      <c r="CF791" s="2" t="e">
        <f>NA()</f>
        <v>#N/A</v>
      </c>
      <c r="CG791" s="2">
        <v>-1.3004474245850692E-2</v>
      </c>
      <c r="CH791" s="2">
        <v>-1.1980747640234601E-2</v>
      </c>
      <c r="CJ791" s="9">
        <f t="shared" si="454"/>
        <v>45744</v>
      </c>
      <c r="CK791" s="2">
        <f t="array" ref="CK791">PRODUCT(CD$2:CD791+1)-1</f>
        <v>0.56606042136155721</v>
      </c>
      <c r="CL791" s="2">
        <f t="array" ref="CL791">PRODUCT(CE$2:CE791+1)-1</f>
        <v>0.35363453607225881</v>
      </c>
      <c r="CM791" s="2"/>
      <c r="CN791" s="2">
        <f t="array" ref="CN791">PRODUCT(CG$2:CG791+1)-1</f>
        <v>0.26827443612401614</v>
      </c>
      <c r="CO791" s="2">
        <f t="array" ref="CO791">PRODUCT(CH$2:CH791+1)-1</f>
        <v>0.16028078580498351</v>
      </c>
      <c r="CQ791" s="9">
        <f t="shared" si="455"/>
        <v>45744</v>
      </c>
      <c r="CR791" s="72">
        <f t="shared" si="456"/>
        <v>0.4057796355565737</v>
      </c>
      <c r="CS791" s="72">
        <f t="shared" si="457"/>
        <v>0.1933537502672753</v>
      </c>
      <c r="CT791" s="72"/>
      <c r="CU791" s="72">
        <f t="shared" si="458"/>
        <v>0.10799365031903263</v>
      </c>
      <c r="CV791" s="72"/>
      <c r="CW791" s="3">
        <f t="shared" si="459"/>
        <v>45744</v>
      </c>
      <c r="CX791" s="75">
        <f t="shared" si="464"/>
        <v>126.37007970671264</v>
      </c>
      <c r="CY791" s="75">
        <f t="shared" si="465"/>
        <v>115.51758775128388</v>
      </c>
      <c r="CZ791" s="75">
        <f t="shared" si="452"/>
        <v>109.3946663591996</v>
      </c>
      <c r="DA791" s="72">
        <f>(CZ791/MAX($CZ$2:CZ791))-1</f>
        <v>-1.7176054834084908E-3</v>
      </c>
      <c r="DC791" s="3">
        <f t="shared" si="460"/>
        <v>45744</v>
      </c>
      <c r="DD791" s="2">
        <f t="shared" si="461"/>
        <v>-3.4223499273023997E-3</v>
      </c>
      <c r="DE791" s="2">
        <f t="shared" si="462"/>
        <v>1.7234850804000029E-3</v>
      </c>
      <c r="DF791" s="2" t="e">
        <f>NA()</f>
        <v>#N/A</v>
      </c>
      <c r="DG791" s="2">
        <f t="shared" si="463"/>
        <v>-1.0237266056160911E-3</v>
      </c>
      <c r="DH791" s="69"/>
      <c r="DI791" s="3">
        <f t="shared" ref="DI791:DI822" si="468">DC791</f>
        <v>45744</v>
      </c>
      <c r="DJ791" s="2">
        <f t="shared" ref="DJ791:DJ822" si="469">_xlfn.STDEV.P(DD770:DD791)*SQRT(252)</f>
        <v>3.7742351042809354E-2</v>
      </c>
      <c r="DK791" s="2">
        <f t="shared" ref="DK791:DK822" si="470">_xlfn.STDEV.P(DE770:DE791)*SQRT(252)</f>
        <v>2.9602609266223618E-2</v>
      </c>
      <c r="DL791" s="2" t="e">
        <f>NA()</f>
        <v>#N/A</v>
      </c>
      <c r="DM791" s="2">
        <f t="shared" ref="DM791:DM822" si="471">_xlfn.STDEV.P(DG770:DG791)*SQRT(252)</f>
        <v>1.1458813881748615E-2</v>
      </c>
      <c r="DO791" s="2">
        <f t="shared" si="466"/>
        <v>1.2801369872089298E-2</v>
      </c>
      <c r="DP791" s="72">
        <f t="shared" si="467"/>
        <v>-1.0237266056160911E-3</v>
      </c>
      <c r="DQ791" s="72">
        <v>1.0999999999999999E-2</v>
      </c>
      <c r="DR791" s="72">
        <f t="shared" si="453"/>
        <v>-8.7967090821500541E-4</v>
      </c>
      <c r="DS791" s="2" cm="1">
        <f t="array" ref="DS791">PRODUCT($DR$68:DR791+1)-1</f>
        <v>6.1149131452859162E-2</v>
      </c>
      <c r="DT791" s="2" cm="1">
        <f t="array" ref="DT791">PRODUCT($DP$68:DP791+1)-1</f>
        <v>8.3280385633009768E-2</v>
      </c>
      <c r="DU791" s="72">
        <f>DS791-MAX($DS$68:DS791)</f>
        <v>-1.5140695211075528E-3</v>
      </c>
    </row>
    <row r="792" spans="81:125" x14ac:dyDescent="0.3">
      <c r="CC792" s="3">
        <v>45747</v>
      </c>
      <c r="CD792" s="2">
        <v>-5.6146420512700503E-3</v>
      </c>
      <c r="CE792" s="2">
        <v>-3.49339491720491E-3</v>
      </c>
      <c r="CF792" s="2" t="e">
        <f>NA()</f>
        <v>#N/A</v>
      </c>
      <c r="CG792" s="2">
        <v>-5.0053105066558351E-3</v>
      </c>
      <c r="CH792" s="2">
        <v>-4.8661928485377315E-3</v>
      </c>
      <c r="CJ792" s="9">
        <f t="shared" si="454"/>
        <v>45747</v>
      </c>
      <c r="CK792" s="2">
        <f t="array" ref="CK792">PRODUCT(CD$2:CD792+1)-1</f>
        <v>0.55726755266495087</v>
      </c>
      <c r="CL792" s="2">
        <f t="array" ref="CL792">PRODUCT(CE$2:CE792+1)-1</f>
        <v>0.34890575606419105</v>
      </c>
      <c r="CM792" s="2"/>
      <c r="CN792" s="2">
        <f t="array" ref="CN792">PRODUCT(CG$2:CG792+1)-1</f>
        <v>0.26192632876356159</v>
      </c>
      <c r="CO792" s="2">
        <f t="array" ref="CO792">PRODUCT(CH$2:CH792+1)-1</f>
        <v>0.15463463574280345</v>
      </c>
      <c r="CQ792" s="9">
        <f t="shared" si="455"/>
        <v>45747</v>
      </c>
      <c r="CR792" s="72">
        <f t="shared" si="456"/>
        <v>0.40263291692214742</v>
      </c>
      <c r="CS792" s="72">
        <f t="shared" si="457"/>
        <v>0.1942711203213876</v>
      </c>
      <c r="CT792" s="72"/>
      <c r="CU792" s="72">
        <f t="shared" si="458"/>
        <v>0.10729169302075814</v>
      </c>
      <c r="CV792" s="72"/>
      <c r="CW792" s="3">
        <f t="shared" si="459"/>
        <v>45747</v>
      </c>
      <c r="CX792" s="75">
        <f t="shared" si="464"/>
        <v>125.73755821902969</v>
      </c>
      <c r="CY792" s="75">
        <f t="shared" si="465"/>
        <v>114.95545689188826</v>
      </c>
      <c r="CZ792" s="75">
        <f t="shared" si="452"/>
        <v>109.3793732099918</v>
      </c>
      <c r="DA792" s="72">
        <f>(CZ792/MAX($CZ$2:CZ792))-1</f>
        <v>-1.857163307560028E-3</v>
      </c>
      <c r="DC792" s="3">
        <f t="shared" si="460"/>
        <v>45747</v>
      </c>
      <c r="DD792" s="2">
        <f t="shared" si="461"/>
        <v>-7.4844920273231877E-4</v>
      </c>
      <c r="DE792" s="2">
        <f t="shared" si="462"/>
        <v>1.3727979313328214E-3</v>
      </c>
      <c r="DF792" s="2" t="e">
        <f>NA()</f>
        <v>#N/A</v>
      </c>
      <c r="DG792" s="2">
        <f t="shared" si="463"/>
        <v>-1.3911765811810365E-4</v>
      </c>
      <c r="DH792" s="69"/>
      <c r="DI792" s="3">
        <f t="shared" si="468"/>
        <v>45747</v>
      </c>
      <c r="DJ792" s="2">
        <f t="shared" si="469"/>
        <v>3.7834701007756918E-2</v>
      </c>
      <c r="DK792" s="2">
        <f t="shared" si="470"/>
        <v>2.9643036280090067E-2</v>
      </c>
      <c r="DL792" s="2" t="e">
        <f>NA()</f>
        <v>#N/A</v>
      </c>
      <c r="DM792" s="2">
        <f t="shared" si="471"/>
        <v>1.1395832162264002E-2</v>
      </c>
      <c r="DO792" s="2">
        <f t="shared" si="466"/>
        <v>1.2776081476361834E-2</v>
      </c>
      <c r="DP792" s="72">
        <f t="shared" si="467"/>
        <v>-1.3911765811810365E-4</v>
      </c>
      <c r="DQ792" s="72">
        <v>1.0999999999999999E-2</v>
      </c>
      <c r="DR792" s="72">
        <f t="shared" si="453"/>
        <v>-1.1977805887747929E-4</v>
      </c>
      <c r="DS792" s="2" cm="1">
        <f t="array" ref="DS792">PRODUCT($DR$68:DR792+1)-1</f>
        <v>6.1022029069714101E-2</v>
      </c>
      <c r="DT792" s="2" cm="1">
        <f t="array" ref="DT792">PRODUCT($DP$68:DP792+1)-1</f>
        <v>8.3129682202675248E-2</v>
      </c>
      <c r="DU792" s="72">
        <f>DS792-MAX($DS$68:DS792)</f>
        <v>-1.6411719042526141E-3</v>
      </c>
    </row>
    <row r="793" spans="81:125" x14ac:dyDescent="0.3">
      <c r="CC793" s="3">
        <f t="shared" ref="CC793:CC856" si="472">A2</f>
        <v>45748</v>
      </c>
      <c r="CD793" s="2">
        <f t="shared" ref="CD793:CD824" si="473">C2</f>
        <v>9.1293237323464293E-4</v>
      </c>
      <c r="CE793" s="2">
        <f t="shared" ref="CE793:CE824" si="474">D2</f>
        <v>2.0297758007823399E-3</v>
      </c>
      <c r="CF793" s="2" t="e">
        <f>NA()</f>
        <v>#N/A</v>
      </c>
      <c r="CG793" s="2">
        <f t="shared" ref="CG793:CG856" si="475">AP2</f>
        <v>1.88917715109856E-3</v>
      </c>
      <c r="CH793" s="2">
        <f t="shared" ref="CH793:CH856" si="476">K2</f>
        <v>1.5814243500000798E-3</v>
      </c>
      <c r="CJ793" s="9">
        <f t="shared" si="454"/>
        <v>45748</v>
      </c>
      <c r="CK793" s="2">
        <f t="array" ref="CK793">PRODUCT(CD$2:CD793+1)-1</f>
        <v>0.55868923262756653</v>
      </c>
      <c r="CL793" s="2">
        <f t="array" ref="CL793">PRODUCT(CE$2:CE793+1)-1</f>
        <v>0.35164373232538626</v>
      </c>
      <c r="CM793" s="2"/>
      <c r="CN793" s="2">
        <f t="array" ref="CN793">PRODUCT(CG$2:CG793+1)-1</f>
        <v>0.26431033115023128</v>
      </c>
      <c r="CO793" s="2">
        <f t="array" ref="CO793">PRODUCT(CH$2:CH793+1)-1</f>
        <v>0.15646060307112064</v>
      </c>
      <c r="CQ793" s="9">
        <f t="shared" si="455"/>
        <v>45748</v>
      </c>
      <c r="CR793" s="72">
        <f t="shared" si="456"/>
        <v>0.40222862955644589</v>
      </c>
      <c r="CS793" s="72">
        <f t="shared" si="457"/>
        <v>0.19518312925426562</v>
      </c>
      <c r="CT793" s="72"/>
      <c r="CU793" s="72">
        <f t="shared" si="458"/>
        <v>0.10784972807911064</v>
      </c>
      <c r="CV793" s="72"/>
      <c r="CW793" s="3">
        <f t="shared" si="459"/>
        <v>45748</v>
      </c>
      <c r="CX793" s="75">
        <f t="shared" si="464"/>
        <v>125.97509874105199</v>
      </c>
      <c r="CY793" s="75">
        <f t="shared" si="465"/>
        <v>115.13725025058248</v>
      </c>
      <c r="CZ793" s="75">
        <f t="shared" si="452"/>
        <v>109.41298186892794</v>
      </c>
      <c r="DA793" s="72">
        <f>(CZ793/MAX($CZ$2:CZ793))-1</f>
        <v>-1.5504670705688284E-3</v>
      </c>
      <c r="DC793" s="3">
        <f t="shared" si="460"/>
        <v>45748</v>
      </c>
      <c r="DD793" s="2">
        <f t="shared" si="461"/>
        <v>-6.6849197676543688E-4</v>
      </c>
      <c r="DE793" s="2">
        <f t="shared" si="462"/>
        <v>4.4835145078226009E-4</v>
      </c>
      <c r="DF793" s="2" t="e">
        <f>NA()</f>
        <v>#N/A</v>
      </c>
      <c r="DG793" s="2">
        <f t="shared" si="463"/>
        <v>3.077528010984802E-4</v>
      </c>
      <c r="DH793" s="69"/>
      <c r="DI793" s="3">
        <f t="shared" si="468"/>
        <v>45748</v>
      </c>
      <c r="DJ793" s="2">
        <f t="shared" si="469"/>
        <v>3.4357045707733243E-2</v>
      </c>
      <c r="DK793" s="2">
        <f t="shared" si="470"/>
        <v>2.9451870148098747E-2</v>
      </c>
      <c r="DL793" s="2" t="e">
        <f>NA()</f>
        <v>#N/A</v>
      </c>
      <c r="DM793" s="2">
        <f t="shared" si="471"/>
        <v>1.0416336024631566E-2</v>
      </c>
      <c r="DO793" s="2">
        <f t="shared" si="466"/>
        <v>1.2774612226115959E-2</v>
      </c>
      <c r="DP793" s="72">
        <f t="shared" si="467"/>
        <v>3.077528010984802E-4</v>
      </c>
      <c r="DQ793" s="72">
        <v>1.0999999999999999E-2</v>
      </c>
      <c r="DR793" s="72">
        <f t="shared" si="453"/>
        <v>2.6500067103113592E-4</v>
      </c>
      <c r="DS793" s="2" cm="1">
        <f t="array" ref="DS793">PRODUCT($DR$68:DR793+1)-1</f>
        <v>6.1303200619396536E-2</v>
      </c>
      <c r="DT793" s="2" cm="1">
        <f t="array" ref="DT793">PRODUCT($DP$68:DP793+1)-1</f>
        <v>8.3463018396325861E-2</v>
      </c>
      <c r="DU793" s="72">
        <f>DS793-MAX($DS$68:DS793)</f>
        <v>-1.3600003545701789E-3</v>
      </c>
    </row>
    <row r="794" spans="81:125" x14ac:dyDescent="0.3">
      <c r="CC794" s="3">
        <f t="shared" si="472"/>
        <v>45749</v>
      </c>
      <c r="CD794" s="2">
        <f t="shared" si="473"/>
        <v>-4.6240599500202401E-5</v>
      </c>
      <c r="CE794" s="2">
        <f t="shared" si="474"/>
        <v>1.7996034121758899E-4</v>
      </c>
      <c r="CF794" s="2" t="e">
        <f>NA()</f>
        <v>#N/A</v>
      </c>
      <c r="CG794" s="2">
        <f t="shared" si="475"/>
        <v>2.6141946161072706E-4</v>
      </c>
      <c r="CH794" s="2">
        <f t="shared" si="476"/>
        <v>-1.1750148500000401E-4</v>
      </c>
      <c r="CJ794" s="9">
        <f t="shared" si="454"/>
        <v>45749</v>
      </c>
      <c r="CK794" s="2">
        <f t="array" ref="CK794">PRODUCT(CD$2:CD794+1)-1</f>
        <v>0.55861715790301525</v>
      </c>
      <c r="CL794" s="2">
        <f t="array" ref="CL794">PRODUCT(CE$2:CE794+1)-1</f>
        <v>0.35188697459266005</v>
      </c>
      <c r="CM794" s="2"/>
      <c r="CN794" s="2">
        <f t="array" ref="CN794">PRODUCT(CG$2:CG794+1)-1</f>
        <v>0.26464084647630925</v>
      </c>
      <c r="CO794" s="2">
        <f t="array" ref="CO794">PRODUCT(CH$2:CH794+1)-1</f>
        <v>0.15632471723291586</v>
      </c>
      <c r="CQ794" s="9">
        <f t="shared" si="455"/>
        <v>45749</v>
      </c>
      <c r="CR794" s="72">
        <f t="shared" si="456"/>
        <v>0.40229244067009939</v>
      </c>
      <c r="CS794" s="72">
        <f t="shared" si="457"/>
        <v>0.1955622573597442</v>
      </c>
      <c r="CT794" s="72"/>
      <c r="CU794" s="72">
        <f t="shared" si="458"/>
        <v>0.1083161292433934</v>
      </c>
      <c r="CV794" s="72"/>
      <c r="CW794" s="3">
        <f t="shared" si="459"/>
        <v>45749</v>
      </c>
      <c r="CX794" s="75">
        <f t="shared" si="464"/>
        <v>126.00803108354123</v>
      </c>
      <c r="CY794" s="75">
        <f t="shared" si="465"/>
        <v>115.12372145269923</v>
      </c>
      <c r="CZ794" s="75">
        <f t="shared" si="452"/>
        <v>109.45444561164052</v>
      </c>
      <c r="DA794" s="72">
        <f>(CZ794/MAX($CZ$2:CZ794))-1</f>
        <v>-1.1720891684431356E-3</v>
      </c>
      <c r="DC794" s="3">
        <f t="shared" si="460"/>
        <v>45749</v>
      </c>
      <c r="DD794" s="2">
        <f t="shared" si="461"/>
        <v>7.1260885499801609E-5</v>
      </c>
      <c r="DE794" s="2">
        <f t="shared" si="462"/>
        <v>2.9746182621759299E-4</v>
      </c>
      <c r="DF794" s="2" t="e">
        <f>NA()</f>
        <v>#N/A</v>
      </c>
      <c r="DG794" s="2">
        <f t="shared" si="463"/>
        <v>3.7892094661073108E-4</v>
      </c>
      <c r="DH794" s="69"/>
      <c r="DI794" s="3">
        <f t="shared" si="468"/>
        <v>45749</v>
      </c>
      <c r="DJ794" s="2">
        <f t="shared" si="469"/>
        <v>3.3088717492405308E-2</v>
      </c>
      <c r="DK794" s="2">
        <f t="shared" si="470"/>
        <v>2.7320009627617929E-2</v>
      </c>
      <c r="DL794" s="2" t="e">
        <f>NA()</f>
        <v>#N/A</v>
      </c>
      <c r="DM794" s="2">
        <f t="shared" si="471"/>
        <v>9.9037928293305155E-3</v>
      </c>
      <c r="DO794" s="2">
        <f t="shared" si="466"/>
        <v>1.2716422488707548E-2</v>
      </c>
      <c r="DP794" s="72">
        <f t="shared" si="467"/>
        <v>3.7892094661073108E-4</v>
      </c>
      <c r="DQ794" s="72">
        <v>1.0999999999999999E-2</v>
      </c>
      <c r="DR794" s="72">
        <f t="shared" si="453"/>
        <v>3.2777539566803711E-4</v>
      </c>
      <c r="DS794" s="2" cm="1">
        <f t="array" ref="DS794">PRODUCT($DR$68:DR794+1)-1</f>
        <v>6.1651069695903393E-2</v>
      </c>
      <c r="DT794" s="2" cm="1">
        <f t="array" ref="DT794">PRODUCT($DP$68:DP794+1)-1</f>
        <v>8.3873565228874236E-2</v>
      </c>
      <c r="DU794" s="72">
        <f>DS794-MAX($DS$68:DS794)</f>
        <v>-1.0121312780633218E-3</v>
      </c>
    </row>
    <row r="795" spans="81:125" x14ac:dyDescent="0.3">
      <c r="CC795" s="3">
        <f t="shared" si="472"/>
        <v>45750</v>
      </c>
      <c r="CD795" s="2">
        <f t="shared" si="473"/>
        <v>2.2944273923304302E-3</v>
      </c>
      <c r="CE795" s="2">
        <f t="shared" si="474"/>
        <v>8.6278388165173003E-4</v>
      </c>
      <c r="CF795" s="2" t="e">
        <f>NA()</f>
        <v>#N/A</v>
      </c>
      <c r="CG795" s="2">
        <f t="shared" si="475"/>
        <v>6.3484479580214453E-4</v>
      </c>
      <c r="CH795" s="2">
        <f t="shared" si="476"/>
        <v>2.5611752500001002E-3</v>
      </c>
      <c r="CJ795" s="9">
        <f t="shared" si="454"/>
        <v>45750</v>
      </c>
      <c r="CK795" s="2">
        <f t="array" ref="CK795">PRODUCT(CD$2:CD795+1)-1</f>
        <v>0.56219329180426403</v>
      </c>
      <c r="CL795" s="2">
        <f t="array" ref="CL795">PRODUCT(CE$2:CE795+1)-1</f>
        <v>0.35305336088415351</v>
      </c>
      <c r="CM795" s="2"/>
      <c r="CN795" s="2">
        <f t="array" ref="CN795">PRODUCT(CG$2:CG795+1)-1</f>
        <v>0.26544369713625371</v>
      </c>
      <c r="CO795" s="2">
        <f t="array" ref="CO795">PRODUCT(CH$2:CH795+1)-1</f>
        <v>0.15928626747965624</v>
      </c>
      <c r="CQ795" s="9">
        <f t="shared" si="455"/>
        <v>45750</v>
      </c>
      <c r="CR795" s="72">
        <f t="shared" si="456"/>
        <v>0.40290702432460779</v>
      </c>
      <c r="CS795" s="72">
        <f t="shared" si="457"/>
        <v>0.19376709340449727</v>
      </c>
      <c r="CT795" s="72"/>
      <c r="CU795" s="72">
        <f t="shared" si="458"/>
        <v>0.10615742965659747</v>
      </c>
      <c r="CV795" s="72"/>
      <c r="CW795" s="3">
        <f t="shared" si="459"/>
        <v>45750</v>
      </c>
      <c r="CX795" s="75">
        <f t="shared" si="464"/>
        <v>126.0880266263039</v>
      </c>
      <c r="CY795" s="75">
        <f t="shared" si="465"/>
        <v>115.41857347877179</v>
      </c>
      <c r="CZ795" s="75">
        <f t="shared" si="452"/>
        <v>109.24413881228092</v>
      </c>
      <c r="DA795" s="72">
        <f>(CZ795/MAX($CZ$2:CZ795))-1</f>
        <v>-3.0912464933392503E-3</v>
      </c>
      <c r="DC795" s="3">
        <f t="shared" si="460"/>
        <v>45750</v>
      </c>
      <c r="DD795" s="2">
        <f t="shared" si="461"/>
        <v>-2.6674785766967E-4</v>
      </c>
      <c r="DE795" s="2">
        <f t="shared" si="462"/>
        <v>-1.6983913683483701E-3</v>
      </c>
      <c r="DF795" s="2" t="e">
        <f>NA()</f>
        <v>#N/A</v>
      </c>
      <c r="DG795" s="2">
        <f t="shared" si="463"/>
        <v>-1.9263304541979557E-3</v>
      </c>
      <c r="DH795" s="69"/>
      <c r="DI795" s="3">
        <f t="shared" si="468"/>
        <v>45750</v>
      </c>
      <c r="DJ795" s="2">
        <f t="shared" si="469"/>
        <v>3.2635357254375198E-2</v>
      </c>
      <c r="DK795" s="2">
        <f t="shared" si="470"/>
        <v>2.6422854700400993E-2</v>
      </c>
      <c r="DL795" s="2" t="e">
        <f>NA()</f>
        <v>#N/A</v>
      </c>
      <c r="DM795" s="2">
        <f t="shared" si="471"/>
        <v>1.1780218175583645E-2</v>
      </c>
      <c r="DO795" s="2">
        <f t="shared" si="466"/>
        <v>1.3333328761108236E-2</v>
      </c>
      <c r="DP795" s="72">
        <f t="shared" si="467"/>
        <v>-1.9263304541979557E-3</v>
      </c>
      <c r="DQ795" s="72">
        <v>1.0999999999999999E-2</v>
      </c>
      <c r="DR795" s="72">
        <f t="shared" si="453"/>
        <v>-1.5892231696847678E-3</v>
      </c>
      <c r="DS795" s="2" cm="1">
        <f t="array" ref="DS795">PRODUCT($DR$68:DR795+1)-1</f>
        <v>5.996386921782193E-2</v>
      </c>
      <c r="DT795" s="2" cm="1">
        <f t="array" ref="DT795">PRODUCT($DP$68:DP795+1)-1</f>
        <v>8.1785666571673632E-2</v>
      </c>
      <c r="DU795" s="72">
        <f>DS795-MAX($DS$68:DS795)</f>
        <v>-2.6993317561447849E-3</v>
      </c>
    </row>
    <row r="796" spans="81:125" x14ac:dyDescent="0.3">
      <c r="CC796" s="3">
        <f t="shared" si="472"/>
        <v>45751</v>
      </c>
      <c r="CD796" s="2">
        <f t="shared" si="473"/>
        <v>-3.24885932056862E-3</v>
      </c>
      <c r="CE796" s="2">
        <f t="shared" si="474"/>
        <v>-4.64916031612694E-3</v>
      </c>
      <c r="CF796" s="2" t="e">
        <f>NA()</f>
        <v>#N/A</v>
      </c>
      <c r="CG796" s="2">
        <f t="shared" si="475"/>
        <v>-5.6866499824374571E-3</v>
      </c>
      <c r="CH796" s="2">
        <f t="shared" si="476"/>
        <v>-4.9564066499999697E-3</v>
      </c>
      <c r="CJ796" s="9">
        <f t="shared" si="454"/>
        <v>45751</v>
      </c>
      <c r="CK796" s="2">
        <f t="array" ref="CK796">PRODUCT(CD$2:CD796+1)-1</f>
        <v>0.55711794556765604</v>
      </c>
      <c r="CL796" s="2">
        <f t="array" ref="CL796">PRODUCT(CE$2:CE796+1)-1</f>
        <v>0.34676279889312878</v>
      </c>
      <c r="CM796" s="2"/>
      <c r="CN796" s="2">
        <f t="array" ref="CN796">PRODUCT(CG$2:CG796+1)-1</f>
        <v>0.25824756175815811</v>
      </c>
      <c r="CO796" s="2">
        <f t="array" ref="CO796">PRODUCT(CH$2:CH796+1)-1</f>
        <v>0.1535403733142664</v>
      </c>
      <c r="CQ796" s="9">
        <f t="shared" si="455"/>
        <v>45751</v>
      </c>
      <c r="CR796" s="72">
        <f t="shared" si="456"/>
        <v>0.40357757225338964</v>
      </c>
      <c r="CS796" s="72">
        <f t="shared" si="457"/>
        <v>0.19322242557886238</v>
      </c>
      <c r="CT796" s="72"/>
      <c r="CU796" s="72">
        <f t="shared" si="458"/>
        <v>0.10470718844389171</v>
      </c>
      <c r="CV796" s="72"/>
      <c r="CW796" s="3">
        <f t="shared" si="459"/>
        <v>45751</v>
      </c>
      <c r="CX796" s="75">
        <f t="shared" si="464"/>
        <v>125.37100815190385</v>
      </c>
      <c r="CY796" s="75">
        <f t="shared" si="465"/>
        <v>114.8465120936481</v>
      </c>
      <c r="CZ796" s="75">
        <f t="shared" si="452"/>
        <v>109.16396664242956</v>
      </c>
      <c r="DA796" s="72">
        <f>(CZ796/MAX($CZ$2:CZ796))-1</f>
        <v>-3.82285863090015E-3</v>
      </c>
      <c r="DC796" s="3">
        <f t="shared" si="460"/>
        <v>45751</v>
      </c>
      <c r="DD796" s="2">
        <f t="shared" si="461"/>
        <v>1.7075473294313496E-3</v>
      </c>
      <c r="DE796" s="2">
        <f t="shared" si="462"/>
        <v>3.0724633387302965E-4</v>
      </c>
      <c r="DF796" s="2" t="e">
        <f>NA()</f>
        <v>#N/A</v>
      </c>
      <c r="DG796" s="2">
        <f t="shared" si="463"/>
        <v>-7.3024333243748747E-4</v>
      </c>
      <c r="DH796" s="69"/>
      <c r="DI796" s="3">
        <f t="shared" si="468"/>
        <v>45751</v>
      </c>
      <c r="DJ796" s="2">
        <f t="shared" si="469"/>
        <v>3.00219186869045E-2</v>
      </c>
      <c r="DK796" s="2">
        <f t="shared" si="470"/>
        <v>2.6265231897438863E-2</v>
      </c>
      <c r="DL796" s="2" t="e">
        <f>NA()</f>
        <v>#N/A</v>
      </c>
      <c r="DM796" s="2">
        <f t="shared" si="471"/>
        <v>1.1505833369588138E-2</v>
      </c>
      <c r="DO796" s="2">
        <f t="shared" si="466"/>
        <v>1.3436127351845382E-2</v>
      </c>
      <c r="DP796" s="72">
        <f t="shared" si="467"/>
        <v>-7.3024333243748747E-4</v>
      </c>
      <c r="DQ796" s="72">
        <v>1.0999999999999999E-2</v>
      </c>
      <c r="DR796" s="72">
        <f t="shared" si="453"/>
        <v>-5.9784165827433272E-4</v>
      </c>
      <c r="DS796" s="2" cm="1">
        <f t="array" ref="DS796">PRODUCT($DR$68:DR796+1)-1</f>
        <v>5.9330178660537802E-2</v>
      </c>
      <c r="DT796" s="2" cm="1">
        <f t="array" ref="DT796">PRODUCT($DP$68:DP796+1)-1</f>
        <v>8.0995699801533094E-2</v>
      </c>
      <c r="DU796" s="72">
        <f>DS796-MAX($DS$68:DS796)</f>
        <v>-3.3330223134289128E-3</v>
      </c>
    </row>
    <row r="797" spans="81:125" x14ac:dyDescent="0.3">
      <c r="CC797" s="3">
        <f t="shared" si="472"/>
        <v>45754</v>
      </c>
      <c r="CD797" s="2">
        <f t="shared" si="473"/>
        <v>-4.8214697797988003E-3</v>
      </c>
      <c r="CE797" s="2">
        <f t="shared" si="474"/>
        <v>-2.2203933145898001E-2</v>
      </c>
      <c r="CF797" s="2" t="e">
        <f>NA()</f>
        <v>#N/A</v>
      </c>
      <c r="CG797" s="2">
        <f t="shared" si="475"/>
        <v>-1.2955634314119932E-2</v>
      </c>
      <c r="CH797" s="2">
        <f t="shared" si="476"/>
        <v>-6.1147325000000495E-3</v>
      </c>
      <c r="CJ797" s="9">
        <f t="shared" si="454"/>
        <v>45754</v>
      </c>
      <c r="CK797" s="2">
        <f t="array" ref="CK797">PRODUCT(CD$2:CD797+1)-1</f>
        <v>0.54961034844951917</v>
      </c>
      <c r="CL797" s="2">
        <f t="array" ref="CL797">PRODUCT(CE$2:CE797+1)-1</f>
        <v>0.31685936774312329</v>
      </c>
      <c r="CM797" s="2"/>
      <c r="CN797" s="2">
        <f t="array" ref="CN797">PRODUCT(CG$2:CG797+1)-1</f>
        <v>0.24194616647138645</v>
      </c>
      <c r="CO797" s="2">
        <f t="array" ref="CO797">PRODUCT(CH$2:CH797+1)-1</f>
        <v>0.14648678250349945</v>
      </c>
      <c r="CQ797" s="9">
        <f t="shared" si="455"/>
        <v>45754</v>
      </c>
      <c r="CR797" s="72">
        <f t="shared" si="456"/>
        <v>0.40312356594601972</v>
      </c>
      <c r="CS797" s="72">
        <f t="shared" si="457"/>
        <v>0.17037258523962384</v>
      </c>
      <c r="CT797" s="72"/>
      <c r="CU797" s="72">
        <f t="shared" si="458"/>
        <v>9.5459383967887002E-2</v>
      </c>
      <c r="CV797" s="72"/>
      <c r="CW797" s="3">
        <f t="shared" si="459"/>
        <v>45754</v>
      </c>
      <c r="CX797" s="75">
        <f t="shared" si="464"/>
        <v>123.74674721669524</v>
      </c>
      <c r="CY797" s="75">
        <f t="shared" si="465"/>
        <v>114.14425639363742</v>
      </c>
      <c r="CZ797" s="75">
        <f t="shared" si="452"/>
        <v>108.41259221133537</v>
      </c>
      <c r="DA797" s="72">
        <f>(CZ797/MAX($CZ$2:CZ797))-1</f>
        <v>-1.0679535388689487E-2</v>
      </c>
      <c r="DC797" s="3">
        <f t="shared" si="460"/>
        <v>45754</v>
      </c>
      <c r="DD797" s="2">
        <f t="shared" si="461"/>
        <v>1.2932627202012492E-3</v>
      </c>
      <c r="DE797" s="2">
        <f t="shared" si="462"/>
        <v>-1.6089200645897951E-2</v>
      </c>
      <c r="DF797" s="2" t="e">
        <f>NA()</f>
        <v>#N/A</v>
      </c>
      <c r="DG797" s="2">
        <f t="shared" si="463"/>
        <v>-6.8409018141198825E-3</v>
      </c>
      <c r="DH797" s="69"/>
      <c r="DI797" s="3">
        <f t="shared" si="468"/>
        <v>45754</v>
      </c>
      <c r="DJ797" s="2">
        <f t="shared" si="469"/>
        <v>2.9003993247015331E-2</v>
      </c>
      <c r="DK797" s="2">
        <f t="shared" si="470"/>
        <v>5.6521247938073137E-2</v>
      </c>
      <c r="DL797" s="2" t="e">
        <f>NA()</f>
        <v>#N/A</v>
      </c>
      <c r="DM797" s="2">
        <f t="shared" si="471"/>
        <v>2.4969582899883071E-2</v>
      </c>
      <c r="DO797" s="2">
        <f t="shared" si="466"/>
        <v>1.8915466516330262E-2</v>
      </c>
      <c r="DP797" s="72">
        <f t="shared" si="467"/>
        <v>-6.8409018141198825E-3</v>
      </c>
      <c r="DQ797" s="72">
        <v>1.0999999999999999E-2</v>
      </c>
      <c r="DR797" s="72">
        <f t="shared" si="453"/>
        <v>-3.9782217314256194E-3</v>
      </c>
      <c r="DS797" s="2" cm="1">
        <f t="array" ref="DS797">PRODUCT($DR$68:DR797+1)-1</f>
        <v>5.5115928323035579E-2</v>
      </c>
      <c r="DT797" s="2" cm="1">
        <f t="array" ref="DT797">PRODUCT($DP$68:DP797+1)-1</f>
        <v>7.3600714357704877E-2</v>
      </c>
      <c r="DU797" s="72">
        <f>DS797-MAX($DS$68:DS797)</f>
        <v>-7.5472726509311361E-3</v>
      </c>
    </row>
    <row r="798" spans="81:125" x14ac:dyDescent="0.3">
      <c r="CC798" s="3">
        <f t="shared" si="472"/>
        <v>45755</v>
      </c>
      <c r="CD798" s="2">
        <f t="shared" si="473"/>
        <v>-3.6671835695032402E-3</v>
      </c>
      <c r="CE798" s="2">
        <f t="shared" si="474"/>
        <v>-2.5253657992224698E-3</v>
      </c>
      <c r="CF798" s="2" t="e">
        <f>NA()</f>
        <v>#N/A</v>
      </c>
      <c r="CG798" s="2">
        <f t="shared" si="475"/>
        <v>-3.3433798075582898E-3</v>
      </c>
      <c r="CH798" s="2">
        <f t="shared" si="476"/>
        <v>-1.5714001500000099E-3</v>
      </c>
      <c r="CJ798" s="9">
        <f t="shared" si="454"/>
        <v>45755</v>
      </c>
      <c r="CK798" s="2">
        <f t="array" ref="CK798">PRODUCT(CD$2:CD798+1)-1</f>
        <v>0.54392764284055284</v>
      </c>
      <c r="CL798" s="2">
        <f t="array" ref="CL798">PRODUCT(CE$2:CE798+1)-1</f>
        <v>0.31353381613343911</v>
      </c>
      <c r="CM798" s="2"/>
      <c r="CN798" s="2">
        <f t="array" ref="CN798">PRODUCT(CG$2:CG798+1)-1</f>
        <v>0.23779386873633168</v>
      </c>
      <c r="CO798" s="2">
        <f t="array" ref="CO798">PRODUCT(CH$2:CH798+1)-1</f>
        <v>0.14468519300150051</v>
      </c>
      <c r="CQ798" s="9">
        <f t="shared" si="455"/>
        <v>45755</v>
      </c>
      <c r="CR798" s="72">
        <f t="shared" si="456"/>
        <v>0.39924244983905233</v>
      </c>
      <c r="CS798" s="72">
        <f t="shared" si="457"/>
        <v>0.1688486231319386</v>
      </c>
      <c r="CT798" s="72"/>
      <c r="CU798" s="72">
        <f t="shared" si="458"/>
        <v>9.310867573483117E-2</v>
      </c>
      <c r="CV798" s="72"/>
      <c r="CW798" s="3">
        <f t="shared" si="459"/>
        <v>45755</v>
      </c>
      <c r="CX798" s="75">
        <f t="shared" si="464"/>
        <v>123.33301484079992</v>
      </c>
      <c r="CY798" s="75">
        <f t="shared" si="465"/>
        <v>113.96489009201882</v>
      </c>
      <c r="CZ798" s="75">
        <f t="shared" si="452"/>
        <v>108.2201849545215</v>
      </c>
      <c r="DA798" s="72">
        <f>(CZ798/MAX($CZ$2:CZ798))-1</f>
        <v>-1.2435350214467511E-2</v>
      </c>
      <c r="DC798" s="3">
        <f t="shared" si="460"/>
        <v>45755</v>
      </c>
      <c r="DD798" s="2">
        <f t="shared" si="461"/>
        <v>-2.0957834195032303E-3</v>
      </c>
      <c r="DE798" s="2">
        <f t="shared" si="462"/>
        <v>-9.5396564922245984E-4</v>
      </c>
      <c r="DF798" s="2" t="e">
        <f>NA()</f>
        <v>#N/A</v>
      </c>
      <c r="DG798" s="2">
        <f t="shared" si="463"/>
        <v>-1.7719796575582799E-3</v>
      </c>
      <c r="DH798" s="69"/>
      <c r="DI798" s="3">
        <f t="shared" si="468"/>
        <v>45755</v>
      </c>
      <c r="DJ798" s="2">
        <f t="shared" si="469"/>
        <v>2.8208928567371075E-2</v>
      </c>
      <c r="DK798" s="2">
        <f t="shared" si="470"/>
        <v>5.624904159132648E-2</v>
      </c>
      <c r="DL798" s="2" t="e">
        <f>NA()</f>
        <v>#N/A</v>
      </c>
      <c r="DM798" s="2">
        <f t="shared" si="471"/>
        <v>2.5187940298917921E-2</v>
      </c>
      <c r="DO798" s="2">
        <f t="shared" si="466"/>
        <v>1.9036360552136249E-2</v>
      </c>
      <c r="DP798" s="72">
        <f t="shared" si="467"/>
        <v>-1.7719796575582799E-3</v>
      </c>
      <c r="DQ798" s="72">
        <v>1.0999999999999999E-2</v>
      </c>
      <c r="DR798" s="72">
        <f t="shared" si="453"/>
        <v>-1.0239234637186845E-3</v>
      </c>
      <c r="DS798" s="2" cm="1">
        <f t="array" ref="DS798">PRODUCT($DR$68:DR798+1)-1</f>
        <v>5.4035570367082286E-2</v>
      </c>
      <c r="DT798" s="2" cm="1">
        <f t="array" ref="DT798">PRODUCT($DP$68:DP798+1)-1</f>
        <v>7.1698315731522966E-2</v>
      </c>
      <c r="DU798" s="72">
        <f>DS798-MAX($DS$68:DS798)</f>
        <v>-8.6276306068844288E-3</v>
      </c>
    </row>
    <row r="799" spans="81:125" x14ac:dyDescent="0.3">
      <c r="CC799" s="3">
        <f t="shared" si="472"/>
        <v>45756</v>
      </c>
      <c r="CD799" s="2">
        <f t="shared" si="473"/>
        <v>7.6818791009811704E-3</v>
      </c>
      <c r="CE799" s="2">
        <f t="shared" si="474"/>
        <v>-6.1378644871178398E-3</v>
      </c>
      <c r="CF799" s="2" t="e">
        <f>NA()</f>
        <v>#N/A</v>
      </c>
      <c r="CG799" s="2">
        <f t="shared" si="475"/>
        <v>-2.1587844612802345E-3</v>
      </c>
      <c r="CH799" s="2">
        <f t="shared" si="476"/>
        <v>-2.8697481999999702E-3</v>
      </c>
      <c r="CJ799" s="9">
        <f t="shared" si="454"/>
        <v>45756</v>
      </c>
      <c r="CK799" s="2">
        <f t="array" ref="CK799">PRODUCT(CD$2:CD799+1)-1</f>
        <v>0.55578790833351688</v>
      </c>
      <c r="CL799" s="2">
        <f t="array" ref="CL799">PRODUCT(CE$2:CE799+1)-1</f>
        <v>0.30547152357076524</v>
      </c>
      <c r="CM799" s="2"/>
      <c r="CN799" s="2">
        <f t="array" ref="CN799">PRODUCT(CG$2:CG799+1)-1</f>
        <v>0.23512173856623564</v>
      </c>
      <c r="CO799" s="2">
        <f t="array" ref="CO799">PRODUCT(CH$2:CH799+1)-1</f>
        <v>0.14140023472931773</v>
      </c>
      <c r="CQ799" s="9">
        <f t="shared" si="455"/>
        <v>45756</v>
      </c>
      <c r="CR799" s="72">
        <f t="shared" si="456"/>
        <v>0.41438767360419915</v>
      </c>
      <c r="CS799" s="72">
        <f t="shared" si="457"/>
        <v>0.1640712888414475</v>
      </c>
      <c r="CT799" s="72"/>
      <c r="CU799" s="72">
        <f t="shared" si="458"/>
        <v>9.3721503836917908E-2</v>
      </c>
      <c r="CV799" s="72"/>
      <c r="CW799" s="3">
        <f t="shared" si="459"/>
        <v>45756</v>
      </c>
      <c r="CX799" s="75">
        <f t="shared" si="464"/>
        <v>123.06676544479875</v>
      </c>
      <c r="CY799" s="75">
        <f t="shared" si="465"/>
        <v>113.63783955381406</v>
      </c>
      <c r="CZ799" s="75">
        <f t="shared" si="452"/>
        <v>108.29734701751308</v>
      </c>
      <c r="DA799" s="72">
        <f>(CZ799/MAX($CZ$2:CZ799))-1</f>
        <v>-1.1731206844660558E-2</v>
      </c>
      <c r="DC799" s="3">
        <f t="shared" si="460"/>
        <v>45756</v>
      </c>
      <c r="DD799" s="2">
        <f t="shared" si="461"/>
        <v>1.055162730098114E-2</v>
      </c>
      <c r="DE799" s="2">
        <f t="shared" si="462"/>
        <v>-3.2681162871178696E-3</v>
      </c>
      <c r="DF799" s="2" t="e">
        <f>NA()</f>
        <v>#N/A</v>
      </c>
      <c r="DG799" s="2">
        <f t="shared" si="463"/>
        <v>7.1096373871973578E-4</v>
      </c>
      <c r="DH799" s="69"/>
      <c r="DI799" s="3">
        <f t="shared" si="468"/>
        <v>45756</v>
      </c>
      <c r="DJ799" s="2">
        <f t="shared" si="469"/>
        <v>4.4356940632884478E-2</v>
      </c>
      <c r="DK799" s="2">
        <f t="shared" si="470"/>
        <v>5.6621493565434819E-2</v>
      </c>
      <c r="DL799" s="2" t="e">
        <f>NA()</f>
        <v>#N/A</v>
      </c>
      <c r="DM799" s="2">
        <f t="shared" si="471"/>
        <v>2.5262647490705916E-2</v>
      </c>
      <c r="DO799" s="2">
        <f t="shared" si="466"/>
        <v>1.9070154206565444E-2</v>
      </c>
      <c r="DP799" s="72">
        <f t="shared" si="467"/>
        <v>7.1096373871973578E-4</v>
      </c>
      <c r="DQ799" s="72">
        <v>1.0999999999999999E-2</v>
      </c>
      <c r="DR799" s="72">
        <f t="shared" si="453"/>
        <v>4.1009637579252653E-4</v>
      </c>
      <c r="DS799" s="2" cm="1">
        <f t="array" ref="DS799">PRODUCT($DR$68:DR799+1)-1</f>
        <v>5.4467826534446262E-2</v>
      </c>
      <c r="DT799" s="2" cm="1">
        <f t="array" ref="DT799">PRODUCT($DP$68:DP799+1)-1</f>
        <v>7.2460254372854971E-2</v>
      </c>
      <c r="DU799" s="72">
        <f>DS799-MAX($DS$68:DS799)</f>
        <v>-8.1953744395204531E-3</v>
      </c>
    </row>
    <row r="800" spans="81:125" x14ac:dyDescent="0.3">
      <c r="CC800" s="3">
        <f t="shared" si="472"/>
        <v>45757</v>
      </c>
      <c r="CD800" s="2">
        <f t="shared" si="473"/>
        <v>-2.99883295270853E-3</v>
      </c>
      <c r="CE800" s="2">
        <f t="shared" si="474"/>
        <v>0</v>
      </c>
      <c r="CF800" s="2" t="e">
        <f>NA()</f>
        <v>#N/A</v>
      </c>
      <c r="CG800" s="2">
        <f t="shared" si="475"/>
        <v>4.031529824159981E-4</v>
      </c>
      <c r="CH800" s="2">
        <f t="shared" si="476"/>
        <v>4.4732450000000102E-3</v>
      </c>
      <c r="CJ800" s="9">
        <f t="shared" si="454"/>
        <v>45757</v>
      </c>
      <c r="CK800" s="2">
        <f t="array" ref="CK800">PRODUCT(CD$2:CD800+1)-1</f>
        <v>0.5511223602865809</v>
      </c>
      <c r="CL800" s="2">
        <f t="array" ref="CL800">PRODUCT(CE$2:CE800+1)-1</f>
        <v>0.30547152357076524</v>
      </c>
      <c r="CM800" s="2"/>
      <c r="CN800" s="2">
        <f t="array" ref="CN800">PRODUCT(CG$2:CG800+1)-1</f>
        <v>0.23561968157878543</v>
      </c>
      <c r="CO800" s="2">
        <f t="array" ref="CO800">PRODUCT(CH$2:CH800+1)-1</f>
        <v>0.14650599762231953</v>
      </c>
      <c r="CQ800" s="9">
        <f t="shared" si="455"/>
        <v>45757</v>
      </c>
      <c r="CR800" s="72">
        <f t="shared" si="456"/>
        <v>0.40461636266426138</v>
      </c>
      <c r="CS800" s="72">
        <f t="shared" si="457"/>
        <v>0.15896552594844571</v>
      </c>
      <c r="CT800" s="72"/>
      <c r="CU800" s="72">
        <f t="shared" si="458"/>
        <v>8.9113683956465906E-2</v>
      </c>
      <c r="CV800" s="72"/>
      <c r="CW800" s="3">
        <f t="shared" si="459"/>
        <v>45757</v>
      </c>
      <c r="CX800" s="75">
        <f t="shared" si="464"/>
        <v>123.11638017832411</v>
      </c>
      <c r="CY800" s="75">
        <f t="shared" si="465"/>
        <v>114.14616945140897</v>
      </c>
      <c r="CZ800" s="75">
        <f t="shared" si="452"/>
        <v>107.85852978687444</v>
      </c>
      <c r="DA800" s="72">
        <f>(CZ800/MAX($CZ$2:CZ800))-1</f>
        <v>-1.5735638964949561E-2</v>
      </c>
      <c r="DC800" s="3">
        <f t="shared" si="460"/>
        <v>45757</v>
      </c>
      <c r="DD800" s="2">
        <f t="shared" si="461"/>
        <v>-7.4720779527085402E-3</v>
      </c>
      <c r="DE800" s="2">
        <f t="shared" si="462"/>
        <v>-4.4732450000000102E-3</v>
      </c>
      <c r="DF800" s="2" t="e">
        <f>NA()</f>
        <v>#N/A</v>
      </c>
      <c r="DG800" s="2">
        <f t="shared" si="463"/>
        <v>-4.0700920175840124E-3</v>
      </c>
      <c r="DH800" s="69"/>
      <c r="DI800" s="3">
        <f t="shared" si="468"/>
        <v>45757</v>
      </c>
      <c r="DJ800" s="2">
        <f t="shared" si="469"/>
        <v>5.1441866229714507E-2</v>
      </c>
      <c r="DK800" s="2">
        <f t="shared" si="470"/>
        <v>5.7676275823583596E-2</v>
      </c>
      <c r="DL800" s="2" t="e">
        <f>NA()</f>
        <v>#N/A</v>
      </c>
      <c r="DM800" s="2">
        <f t="shared" si="471"/>
        <v>2.7986950595156813E-2</v>
      </c>
      <c r="DO800" s="2">
        <f t="shared" si="466"/>
        <v>2.0632369982967327E-2</v>
      </c>
      <c r="DP800" s="72">
        <f t="shared" si="467"/>
        <v>-4.0700920175840124E-3</v>
      </c>
      <c r="DQ800" s="72">
        <v>1.0999999999999999E-2</v>
      </c>
      <c r="DR800" s="72">
        <f t="shared" si="453"/>
        <v>-2.1699403524841798E-3</v>
      </c>
      <c r="DS800" s="2" cm="1">
        <f t="array" ref="DS800">PRODUCT($DR$68:DR800+1)-1</f>
        <v>5.2179694247252772E-2</v>
      </c>
      <c r="DT800" s="2" cm="1">
        <f t="array" ref="DT800">PRODUCT($DP$68:DP800+1)-1</f>
        <v>6.8095242452355986E-2</v>
      </c>
      <c r="DU800" s="72">
        <f>DS800-MAX($DS$68:DS800)</f>
        <v>-1.0483506726713943E-2</v>
      </c>
    </row>
    <row r="801" spans="81:125" x14ac:dyDescent="0.3">
      <c r="CC801" s="3">
        <f t="shared" si="472"/>
        <v>45758</v>
      </c>
      <c r="CD801" s="2">
        <f t="shared" si="473"/>
        <v>3.4501066266443598E-3</v>
      </c>
      <c r="CE801" s="2">
        <f t="shared" si="474"/>
        <v>1.9097875092393098E-3</v>
      </c>
      <c r="CF801" s="2" t="e">
        <f>NA()</f>
        <v>#N/A</v>
      </c>
      <c r="CG801" s="2">
        <f t="shared" si="475"/>
        <v>3.9256942115117868E-3</v>
      </c>
      <c r="CH801" s="2">
        <f t="shared" si="476"/>
        <v>-3.3965570000005197E-4</v>
      </c>
      <c r="CJ801" s="9">
        <f t="shared" si="454"/>
        <v>45758</v>
      </c>
      <c r="CK801" s="2">
        <f t="array" ref="CK801">PRODUCT(CD$2:CD801+1)-1</f>
        <v>0.55647389782054191</v>
      </c>
      <c r="CL801" s="2">
        <f t="array" ref="CL801">PRODUCT(CE$2:CE801+1)-1</f>
        <v>0.30796469678014837</v>
      </c>
      <c r="CM801" s="2"/>
      <c r="CN801" s="2">
        <f t="array" ref="CN801">PRODUCT(CG$2:CG801+1)-1</f>
        <v>0.24047034661038924</v>
      </c>
      <c r="CO801" s="2">
        <f t="array" ref="CO801">PRODUCT(CH$2:CH801+1)-1</f>
        <v>0.14611658032514296</v>
      </c>
      <c r="CQ801" s="9">
        <f t="shared" si="455"/>
        <v>45758</v>
      </c>
      <c r="CR801" s="72">
        <f t="shared" si="456"/>
        <v>0.41035731749539894</v>
      </c>
      <c r="CS801" s="72">
        <f t="shared" si="457"/>
        <v>0.16184811645500541</v>
      </c>
      <c r="CT801" s="72"/>
      <c r="CU801" s="72">
        <f t="shared" si="458"/>
        <v>9.4353766285246277E-2</v>
      </c>
      <c r="CV801" s="72"/>
      <c r="CW801" s="3">
        <f t="shared" si="459"/>
        <v>45758</v>
      </c>
      <c r="CX801" s="75">
        <f t="shared" si="464"/>
        <v>123.59969743933245</v>
      </c>
      <c r="CY801" s="75">
        <f t="shared" si="465"/>
        <v>114.10739905432162</v>
      </c>
      <c r="CZ801" s="75">
        <f t="shared" si="452"/>
        <v>108.3187404705386</v>
      </c>
      <c r="DA801" s="72">
        <f>(CZ801/MAX($CZ$2:CZ801))-1</f>
        <v>-1.1535980621810049E-2</v>
      </c>
      <c r="DC801" s="3">
        <f t="shared" si="460"/>
        <v>45758</v>
      </c>
      <c r="DD801" s="2">
        <f t="shared" si="461"/>
        <v>3.7897623266444115E-3</v>
      </c>
      <c r="DE801" s="2">
        <f t="shared" si="462"/>
        <v>2.2494432092393618E-3</v>
      </c>
      <c r="DF801" s="2" t="e">
        <f>NA()</f>
        <v>#N/A</v>
      </c>
      <c r="DG801" s="2">
        <f t="shared" si="463"/>
        <v>4.265349911511839E-3</v>
      </c>
      <c r="DH801" s="69"/>
      <c r="DI801" s="3">
        <f t="shared" si="468"/>
        <v>45758</v>
      </c>
      <c r="DJ801" s="2">
        <f t="shared" si="469"/>
        <v>5.1335805208201198E-2</v>
      </c>
      <c r="DK801" s="2">
        <f t="shared" si="470"/>
        <v>5.8766374301560204E-2</v>
      </c>
      <c r="DL801" s="2" t="e">
        <f>NA()</f>
        <v>#N/A</v>
      </c>
      <c r="DM801" s="2">
        <f t="shared" si="471"/>
        <v>3.1858767374432349E-2</v>
      </c>
      <c r="DO801" s="2">
        <f t="shared" si="466"/>
        <v>2.2190567215740996E-2</v>
      </c>
      <c r="DP801" s="72">
        <f t="shared" si="467"/>
        <v>4.265349911511839E-3</v>
      </c>
      <c r="DQ801" s="72">
        <v>1.0999999999999999E-2</v>
      </c>
      <c r="DR801" s="72">
        <f t="shared" si="453"/>
        <v>2.1143600598612952E-3</v>
      </c>
      <c r="DS801" s="2" cm="1">
        <f t="array" ref="DS801">PRODUCT($DR$68:DR801+1)-1</f>
        <v>5.4404380968566146E-2</v>
      </c>
      <c r="DT801" s="2" cm="1">
        <f t="array" ref="DT801">PRODUCT($DP$68:DP801+1)-1</f>
        <v>7.2651042400236232E-2</v>
      </c>
      <c r="DU801" s="72">
        <f>DS801-MAX($DS$68:DS801)</f>
        <v>-8.2588200054005689E-3</v>
      </c>
    </row>
    <row r="802" spans="81:125" x14ac:dyDescent="0.3">
      <c r="CC802" s="3">
        <f t="shared" si="472"/>
        <v>45761</v>
      </c>
      <c r="CD802" s="2">
        <f t="shared" si="473"/>
        <v>1.2044674995887999E-3</v>
      </c>
      <c r="CE802" s="2">
        <f t="shared" si="474"/>
        <v>1.5464979754873799E-2</v>
      </c>
      <c r="CF802" s="2" t="e">
        <f>NA()</f>
        <v>#N/A</v>
      </c>
      <c r="CG802" s="2">
        <f t="shared" si="475"/>
        <v>8.9091950702842385E-3</v>
      </c>
      <c r="CH802" s="2">
        <f t="shared" si="476"/>
        <v>4.8941714999999296E-3</v>
      </c>
      <c r="CJ802" s="9">
        <f t="shared" si="454"/>
        <v>45761</v>
      </c>
      <c r="CK802" s="2">
        <f t="array" ref="CK802">PRODUCT(CD$2:CD802+1)-1</f>
        <v>0.55834862004442498</v>
      </c>
      <c r="CL802" s="2">
        <f t="array" ref="CL802">PRODUCT(CE$2:CE802+1)-1</f>
        <v>0.32819234433594313</v>
      </c>
      <c r="CM802" s="2"/>
      <c r="CN802" s="2">
        <f t="array" ref="CN802">PRODUCT(CG$2:CG802+1)-1</f>
        <v>0.25152193890724428</v>
      </c>
      <c r="CO802" s="2">
        <f t="array" ref="CO802">PRODUCT(CH$2:CH802+1)-1</f>
        <v>0.15172587142824767</v>
      </c>
      <c r="CQ802" s="9">
        <f t="shared" si="455"/>
        <v>45761</v>
      </c>
      <c r="CR802" s="72">
        <f t="shared" si="456"/>
        <v>0.40662274861617731</v>
      </c>
      <c r="CS802" s="72">
        <f t="shared" si="457"/>
        <v>0.17646647290769546</v>
      </c>
      <c r="CT802" s="72"/>
      <c r="CU802" s="72">
        <f t="shared" si="458"/>
        <v>9.9796067478996608E-2</v>
      </c>
      <c r="CV802" s="72"/>
      <c r="CW802" s="3">
        <f t="shared" si="459"/>
        <v>45761</v>
      </c>
      <c r="CX802" s="75">
        <f t="shared" si="464"/>
        <v>124.70087125444756</v>
      </c>
      <c r="CY802" s="75">
        <f t="shared" si="465"/>
        <v>114.6658602347124</v>
      </c>
      <c r="CZ802" s="75">
        <f t="shared" si="452"/>
        <v>108.75152464665092</v>
      </c>
      <c r="DA802" s="72">
        <f>(CZ802/MAX($CZ$2:CZ802))-1</f>
        <v>-7.586603215971266E-3</v>
      </c>
      <c r="DC802" s="3">
        <f t="shared" si="460"/>
        <v>45761</v>
      </c>
      <c r="DD802" s="2">
        <f t="shared" si="461"/>
        <v>-3.6897040004111297E-3</v>
      </c>
      <c r="DE802" s="2">
        <f t="shared" si="462"/>
        <v>1.057080825487387E-2</v>
      </c>
      <c r="DF802" s="2" t="e">
        <f>NA()</f>
        <v>#N/A</v>
      </c>
      <c r="DG802" s="2">
        <f t="shared" si="463"/>
        <v>4.0150235702843089E-3</v>
      </c>
      <c r="DH802" s="69"/>
      <c r="DI802" s="3">
        <f t="shared" si="468"/>
        <v>45761</v>
      </c>
      <c r="DJ802" s="2">
        <f t="shared" si="469"/>
        <v>5.303742426343961E-2</v>
      </c>
      <c r="DK802" s="2">
        <f t="shared" si="470"/>
        <v>6.9445833755014064E-2</v>
      </c>
      <c r="DL802" s="2" t="e">
        <f>NA()</f>
        <v>#N/A</v>
      </c>
      <c r="DM802" s="2">
        <f t="shared" si="471"/>
        <v>3.5083059671027053E-2</v>
      </c>
      <c r="DO802" s="2">
        <f t="shared" si="466"/>
        <v>2.3399664402442132E-2</v>
      </c>
      <c r="DP802" s="72">
        <f t="shared" si="467"/>
        <v>4.0150235702843089E-3</v>
      </c>
      <c r="DQ802" s="72">
        <v>1.0999999999999999E-2</v>
      </c>
      <c r="DR802" s="72">
        <f t="shared" si="453"/>
        <v>1.8874313115583845E-3</v>
      </c>
      <c r="DS802" s="2" cm="1">
        <f t="array" ref="DS802">PRODUCT($DR$68:DR802+1)-1</f>
        <v>5.6394496812250505E-2</v>
      </c>
      <c r="DT802" s="2" cm="1">
        <f t="array" ref="DT802">PRODUCT($DP$68:DP802+1)-1</f>
        <v>7.6957761618163145E-2</v>
      </c>
      <c r="DU802" s="72">
        <f>DS802-MAX($DS$68:DS802)</f>
        <v>-6.2687041617162098E-3</v>
      </c>
    </row>
    <row r="803" spans="81:125" x14ac:dyDescent="0.3">
      <c r="CC803" s="3">
        <f t="shared" si="472"/>
        <v>45762</v>
      </c>
      <c r="CD803" s="2">
        <f t="shared" si="473"/>
        <v>7.8177188025940801E-4</v>
      </c>
      <c r="CE803" s="2">
        <f t="shared" si="474"/>
        <v>1.8007348292543601E-3</v>
      </c>
      <c r="CF803" s="2" t="e">
        <f>NA()</f>
        <v>#N/A</v>
      </c>
      <c r="CG803" s="2">
        <f t="shared" si="475"/>
        <v>1.5875794190892073E-3</v>
      </c>
      <c r="CH803" s="2">
        <f t="shared" si="476"/>
        <v>6.3352785000003698E-4</v>
      </c>
      <c r="CJ803" s="9">
        <f t="shared" si="454"/>
        <v>45762</v>
      </c>
      <c r="CK803" s="2">
        <f t="array" ref="CK803">PRODUCT(CD$2:CD803+1)-1</f>
        <v>0.55956689317521668</v>
      </c>
      <c r="CL803" s="2">
        <f t="array" ref="CL803">PRODUCT(CE$2:CE803+1)-1</f>
        <v>0.3305840665503379</v>
      </c>
      <c r="CM803" s="2"/>
      <c r="CN803" s="2">
        <f t="array" ref="CN803">PRODUCT(CG$2:CG803+1)-1</f>
        <v>0.25350882937999208</v>
      </c>
      <c r="CO803" s="2">
        <f t="array" ref="CO803">PRODUCT(CH$2:CH803+1)-1</f>
        <v>0.15245552184336297</v>
      </c>
      <c r="CQ803" s="9">
        <f t="shared" si="455"/>
        <v>45762</v>
      </c>
      <c r="CR803" s="72">
        <f t="shared" si="456"/>
        <v>0.40711137133185371</v>
      </c>
      <c r="CS803" s="72">
        <f t="shared" si="457"/>
        <v>0.17812854470697492</v>
      </c>
      <c r="CT803" s="72"/>
      <c r="CU803" s="72">
        <f t="shared" si="458"/>
        <v>0.10105330753662911</v>
      </c>
      <c r="CV803" s="72"/>
      <c r="CW803" s="3">
        <f t="shared" si="459"/>
        <v>45762</v>
      </c>
      <c r="CX803" s="75">
        <f t="shared" si="464"/>
        <v>124.89884379119361</v>
      </c>
      <c r="CY803" s="75">
        <f t="shared" si="465"/>
        <v>114.73850425061529</v>
      </c>
      <c r="CZ803" s="75">
        <f t="shared" ref="CZ803:CZ822" si="477">(CX803/$CX$2)/(CY803/$CY$2)*100</f>
        <v>108.85521351959216</v>
      </c>
      <c r="DA803" s="72">
        <f>(CZ803/MAX($CZ$2:CZ803))-1</f>
        <v>-6.6403891105721868E-3</v>
      </c>
      <c r="DC803" s="3">
        <f t="shared" si="460"/>
        <v>45762</v>
      </c>
      <c r="DD803" s="2">
        <f t="shared" si="461"/>
        <v>1.4824403025937103E-4</v>
      </c>
      <c r="DE803" s="2">
        <f t="shared" si="462"/>
        <v>1.1672069792543231E-3</v>
      </c>
      <c r="DF803" s="2" t="e">
        <f>NA()</f>
        <v>#N/A</v>
      </c>
      <c r="DG803" s="2">
        <f t="shared" si="463"/>
        <v>9.5405156908917035E-4</v>
      </c>
      <c r="DH803" s="69"/>
      <c r="DI803" s="3">
        <f t="shared" si="468"/>
        <v>45762</v>
      </c>
      <c r="DJ803" s="2">
        <f t="shared" si="469"/>
        <v>5.1365963705132738E-2</v>
      </c>
      <c r="DK803" s="2">
        <f t="shared" si="470"/>
        <v>6.942235786072104E-2</v>
      </c>
      <c r="DL803" s="2" t="e">
        <f>NA()</f>
        <v>#N/A</v>
      </c>
      <c r="DM803" s="2">
        <f t="shared" si="471"/>
        <v>3.5095217221122077E-2</v>
      </c>
      <c r="DO803" s="2">
        <f t="shared" si="466"/>
        <v>2.3357755579758773E-2</v>
      </c>
      <c r="DP803" s="72">
        <f t="shared" si="467"/>
        <v>9.5405156908917035E-4</v>
      </c>
      <c r="DQ803" s="72">
        <v>1.0999999999999999E-2</v>
      </c>
      <c r="DR803" s="72">
        <f t="shared" ref="DR803:DR822" si="478">DQ803/DO803*DP803</f>
        <v>4.4929690372628073E-4</v>
      </c>
      <c r="DS803" s="2" cm="1">
        <f t="array" ref="DS803">PRODUCT($DR$68:DR803+1)-1</f>
        <v>5.6869131588781707E-2</v>
      </c>
      <c r="DT803" s="2" cm="1">
        <f t="array" ref="DT803">PRODUCT($DP$68:DP803+1)-1</f>
        <v>7.7985234860477703E-2</v>
      </c>
      <c r="DU803" s="72">
        <f>DS803-MAX($DS$68:DS803)</f>
        <v>-5.7940693851850078E-3</v>
      </c>
    </row>
    <row r="804" spans="81:125" x14ac:dyDescent="0.3">
      <c r="CC804" s="3">
        <f t="shared" si="472"/>
        <v>45763</v>
      </c>
      <c r="CD804" s="2">
        <f t="shared" si="473"/>
        <v>1.5807498001816399E-3</v>
      </c>
      <c r="CE804" s="2">
        <f t="shared" si="474"/>
        <v>3.0665112161583101E-3</v>
      </c>
      <c r="CF804" s="2" t="e">
        <f>NA()</f>
        <v>#N/A</v>
      </c>
      <c r="CG804" s="2">
        <f t="shared" si="475"/>
        <v>2.0742310101976419E-3</v>
      </c>
      <c r="CH804" s="2">
        <f t="shared" si="476"/>
        <v>1.2128056000000299E-3</v>
      </c>
      <c r="CJ804" s="9">
        <f t="shared" si="454"/>
        <v>45763</v>
      </c>
      <c r="CK804" s="2">
        <f t="array" ref="CK804">PRODUCT(CD$2:CD804+1)-1</f>
        <v>0.56203217822997331</v>
      </c>
      <c r="CL804" s="2">
        <f t="array" ref="CL804">PRODUCT(CE$2:CE804+1)-1</f>
        <v>0.33466431751445613</v>
      </c>
      <c r="CM804" s="2"/>
      <c r="CN804" s="2">
        <f t="array" ref="CN804">PRODUCT(CG$2:CG804+1)-1</f>
        <v>0.25610889626544853</v>
      </c>
      <c r="CO804" s="2">
        <f t="array" ref="CO804">PRODUCT(CH$2:CH804+1)-1</f>
        <v>0.15385322635400556</v>
      </c>
      <c r="CQ804" s="9">
        <f t="shared" si="455"/>
        <v>45763</v>
      </c>
      <c r="CR804" s="72">
        <f t="shared" si="456"/>
        <v>0.40817895187596775</v>
      </c>
      <c r="CS804" s="72">
        <f t="shared" si="457"/>
        <v>0.18081109116045058</v>
      </c>
      <c r="CT804" s="72"/>
      <c r="CU804" s="72">
        <f t="shared" si="458"/>
        <v>0.10225566991144297</v>
      </c>
      <c r="CV804" s="72"/>
      <c r="CW804" s="3">
        <f t="shared" si="459"/>
        <v>45763</v>
      </c>
      <c r="CX804" s="75">
        <f t="shared" si="464"/>
        <v>125.15791284612312</v>
      </c>
      <c r="CY804" s="75">
        <f t="shared" si="465"/>
        <v>114.87765975110607</v>
      </c>
      <c r="CZ804" s="75">
        <f t="shared" si="477"/>
        <v>108.9488705787446</v>
      </c>
      <c r="DA804" s="72">
        <f>(CZ804/MAX($CZ$2:CZ804))-1</f>
        <v>-5.7857204472290258E-3</v>
      </c>
      <c r="DC804" s="3">
        <f t="shared" si="460"/>
        <v>45763</v>
      </c>
      <c r="DD804" s="2">
        <f t="shared" si="461"/>
        <v>3.6794420018161004E-4</v>
      </c>
      <c r="DE804" s="2">
        <f t="shared" si="462"/>
        <v>1.8537056161582802E-3</v>
      </c>
      <c r="DF804" s="2" t="e">
        <f>NA()</f>
        <v>#N/A</v>
      </c>
      <c r="DG804" s="2">
        <f t="shared" si="463"/>
        <v>8.6142541019761207E-4</v>
      </c>
      <c r="DH804" s="69"/>
      <c r="DI804" s="3">
        <f t="shared" si="468"/>
        <v>45763</v>
      </c>
      <c r="DJ804" s="2">
        <f t="shared" si="469"/>
        <v>5.1377113762964055E-2</v>
      </c>
      <c r="DK804" s="2">
        <f t="shared" si="470"/>
        <v>6.978261644088303E-2</v>
      </c>
      <c r="DL804" s="2" t="e">
        <f>NA()</f>
        <v>#N/A</v>
      </c>
      <c r="DM804" s="2">
        <f t="shared" si="471"/>
        <v>3.5290827512439477E-2</v>
      </c>
      <c r="DO804" s="2">
        <f t="shared" si="466"/>
        <v>2.3393702857565285E-2</v>
      </c>
      <c r="DP804" s="72">
        <f t="shared" si="467"/>
        <v>8.6142541019761207E-4</v>
      </c>
      <c r="DQ804" s="72">
        <v>1.0999999999999999E-2</v>
      </c>
      <c r="DR804" s="72">
        <f t="shared" si="478"/>
        <v>4.0505257204758387E-4</v>
      </c>
      <c r="DS804" s="2" cm="1">
        <f t="array" ref="DS804">PRODUCT($DR$68:DR804+1)-1</f>
        <v>5.7297219148849443E-2</v>
      </c>
      <c r="DT804" s="2" cm="1">
        <f t="array" ref="DT804">PRODUCT($DP$68:DP804+1)-1</f>
        <v>7.8913838733604358E-2</v>
      </c>
      <c r="DU804" s="72">
        <f>DS804-MAX($DS$68:DS804)</f>
        <v>-5.365981825117272E-3</v>
      </c>
    </row>
    <row r="805" spans="81:125" x14ac:dyDescent="0.3">
      <c r="CC805" s="3">
        <f t="shared" si="472"/>
        <v>45764</v>
      </c>
      <c r="CD805" s="2">
        <f t="shared" si="473"/>
        <v>1.9792622896419601E-4</v>
      </c>
      <c r="CE805" s="2">
        <f t="shared" si="474"/>
        <v>1.2065726500123399E-3</v>
      </c>
      <c r="CF805" s="2" t="e">
        <f>NA()</f>
        <v>#N/A</v>
      </c>
      <c r="CG805" s="2">
        <f t="shared" si="475"/>
        <v>1.1457310962565486E-3</v>
      </c>
      <c r="CH805" s="2">
        <f t="shared" si="476"/>
        <v>1.0942321500000401E-3</v>
      </c>
      <c r="CJ805" s="9">
        <f t="shared" si="454"/>
        <v>45764</v>
      </c>
      <c r="CK805" s="2">
        <f t="array" ref="CK805">PRODUCT(CD$2:CD805+1)-1</f>
        <v>0.56234134536853109</v>
      </c>
      <c r="CL805" s="2">
        <f t="array" ref="CL805">PRODUCT(CE$2:CE805+1)-1</f>
        <v>0.33627468697691643</v>
      </c>
      <c r="CM805" s="2"/>
      <c r="CN805" s="2">
        <f t="array" ref="CN805">PRODUCT(CG$2:CG805+1)-1</f>
        <v>0.25754805928818447</v>
      </c>
      <c r="CO805" s="2">
        <f t="array" ref="CO805">PRODUCT(CH$2:CH805+1)-1</f>
        <v>0.15511580965066329</v>
      </c>
      <c r="CQ805" s="9">
        <f t="shared" si="455"/>
        <v>45764</v>
      </c>
      <c r="CR805" s="72">
        <f t="shared" si="456"/>
        <v>0.40722553571786779</v>
      </c>
      <c r="CS805" s="72">
        <f t="shared" si="457"/>
        <v>0.18115887732625313</v>
      </c>
      <c r="CT805" s="72"/>
      <c r="CU805" s="72">
        <f t="shared" si="458"/>
        <v>0.10243224963752118</v>
      </c>
      <c r="CV805" s="72"/>
      <c r="CW805" s="3">
        <f t="shared" si="459"/>
        <v>45764</v>
      </c>
      <c r="CX805" s="75">
        <f t="shared" si="464"/>
        <v>125.30131015881351</v>
      </c>
      <c r="CY805" s="75">
        <f t="shared" si="465"/>
        <v>115.00336257972249</v>
      </c>
      <c r="CZ805" s="75">
        <f t="shared" si="477"/>
        <v>108.95447519802066</v>
      </c>
      <c r="DA805" s="72">
        <f>(CZ805/MAX($CZ$2:CZ805))-1</f>
        <v>-5.7345754240074598E-3</v>
      </c>
      <c r="DC805" s="3">
        <f t="shared" si="460"/>
        <v>45764</v>
      </c>
      <c r="DD805" s="2">
        <f t="shared" si="461"/>
        <v>-8.9630592103584407E-4</v>
      </c>
      <c r="DE805" s="2">
        <f t="shared" si="462"/>
        <v>1.1234050001229985E-4</v>
      </c>
      <c r="DF805" s="2" t="e">
        <f>NA()</f>
        <v>#N/A</v>
      </c>
      <c r="DG805" s="2">
        <f t="shared" si="463"/>
        <v>5.1498946256508561E-5</v>
      </c>
      <c r="DH805" s="69"/>
      <c r="DI805" s="3">
        <f t="shared" si="468"/>
        <v>45764</v>
      </c>
      <c r="DJ805" s="2">
        <f t="shared" si="469"/>
        <v>5.1432396069354465E-2</v>
      </c>
      <c r="DK805" s="2">
        <f t="shared" si="470"/>
        <v>6.9763053653169593E-2</v>
      </c>
      <c r="DL805" s="2" t="e">
        <f>NA()</f>
        <v>#N/A</v>
      </c>
      <c r="DM805" s="2">
        <f t="shared" si="471"/>
        <v>3.529038389215558E-2</v>
      </c>
      <c r="DO805" s="2">
        <f t="shared" si="466"/>
        <v>2.3382445606947903E-2</v>
      </c>
      <c r="DP805" s="72">
        <f t="shared" si="467"/>
        <v>5.1498946256508561E-5</v>
      </c>
      <c r="DQ805" s="72">
        <v>1.0999999999999999E-2</v>
      </c>
      <c r="DR805" s="72">
        <f t="shared" si="478"/>
        <v>2.4227081219137607E-5</v>
      </c>
      <c r="DS805" s="2" cm="1">
        <f t="array" ref="DS805">PRODUCT($DR$68:DR805+1)-1</f>
        <v>5.7322834374450515E-2</v>
      </c>
      <c r="DT805" s="2" cm="1">
        <f t="array" ref="DT805">PRODUCT($DP$68:DP805+1)-1</f>
        <v>7.8969401659400695E-2</v>
      </c>
      <c r="DU805" s="72">
        <f>DS805-MAX($DS$68:DS805)</f>
        <v>-5.3403665995161997E-3</v>
      </c>
    </row>
    <row r="806" spans="81:125" x14ac:dyDescent="0.3">
      <c r="CC806" s="3">
        <f t="shared" si="472"/>
        <v>45765</v>
      </c>
      <c r="CD806" s="2">
        <f t="shared" si="473"/>
        <v>-5.1117798993693995E-7</v>
      </c>
      <c r="CE806" s="2">
        <f t="shared" si="474"/>
        <v>1.07340280008361E-3</v>
      </c>
      <c r="CF806" s="2" t="e">
        <f>NA()</f>
        <v>#N/A</v>
      </c>
      <c r="CG806" s="2">
        <f t="shared" si="475"/>
        <v>2.3156988959750779E-4</v>
      </c>
      <c r="CH806" s="2">
        <f t="shared" si="476"/>
        <v>8.0289615000062097E-5</v>
      </c>
      <c r="CJ806" s="9">
        <f t="shared" si="454"/>
        <v>45765</v>
      </c>
      <c r="CK806" s="2">
        <f t="array" ref="CK806">PRODUCT(CD$2:CD806+1)-1</f>
        <v>0.56234054673402256</v>
      </c>
      <c r="CL806" s="2">
        <f t="array" ref="CL806">PRODUCT(CE$2:CE806+1)-1</f>
        <v>0.33770904796759837</v>
      </c>
      <c r="CM806" s="2"/>
      <c r="CN806" s="2">
        <f t="array" ref="CN806">PRODUCT(CG$2:CG806+1)-1</f>
        <v>0.2578392695534375</v>
      </c>
      <c r="CO806" s="2">
        <f t="array" ref="CO806">PRODUCT(CH$2:CH806+1)-1</f>
        <v>0.15520855345430062</v>
      </c>
      <c r="CQ806" s="9">
        <f t="shared" si="455"/>
        <v>45765</v>
      </c>
      <c r="CR806" s="72">
        <f t="shared" si="456"/>
        <v>0.40713199327972194</v>
      </c>
      <c r="CS806" s="72">
        <f t="shared" si="457"/>
        <v>0.18250049451329775</v>
      </c>
      <c r="CT806" s="72"/>
      <c r="CU806" s="72">
        <f t="shared" si="458"/>
        <v>0.10263071609913688</v>
      </c>
      <c r="CV806" s="72"/>
      <c r="CW806" s="3">
        <f t="shared" si="459"/>
        <v>45765</v>
      </c>
      <c r="CX806" s="75">
        <f t="shared" si="464"/>
        <v>125.33032616937342</v>
      </c>
      <c r="CY806" s="75">
        <f t="shared" si="465"/>
        <v>115.01259615542773</v>
      </c>
      <c r="CZ806" s="75">
        <f t="shared" si="477"/>
        <v>108.97095653766682</v>
      </c>
      <c r="DA806" s="72">
        <f>(CZ806/MAX($CZ$2:CZ806))-1</f>
        <v>-5.5841747531667485E-3</v>
      </c>
      <c r="DC806" s="3">
        <f t="shared" si="460"/>
        <v>45765</v>
      </c>
      <c r="DD806" s="2">
        <f t="shared" si="461"/>
        <v>-8.0800792989999036E-5</v>
      </c>
      <c r="DE806" s="2">
        <f t="shared" si="462"/>
        <v>9.9311318508354799E-4</v>
      </c>
      <c r="DF806" s="2" t="e">
        <f>NA()</f>
        <v>#N/A</v>
      </c>
      <c r="DG806" s="2">
        <f t="shared" si="463"/>
        <v>1.512802745974457E-4</v>
      </c>
      <c r="DH806" s="69"/>
      <c r="DI806" s="3">
        <f t="shared" si="468"/>
        <v>45765</v>
      </c>
      <c r="DJ806" s="2">
        <f t="shared" si="469"/>
        <v>5.1088137935637844E-2</v>
      </c>
      <c r="DK806" s="2">
        <f t="shared" si="470"/>
        <v>6.9890473364706482E-2</v>
      </c>
      <c r="DL806" s="2" t="e">
        <f>NA()</f>
        <v>#N/A</v>
      </c>
      <c r="DM806" s="2">
        <f t="shared" si="471"/>
        <v>3.5210376061801912E-2</v>
      </c>
      <c r="DO806" s="2">
        <f t="shared" si="466"/>
        <v>2.3258559546098637E-2</v>
      </c>
      <c r="DP806" s="72">
        <f t="shared" si="467"/>
        <v>1.512802745974457E-4</v>
      </c>
      <c r="DQ806" s="72">
        <v>1.0999999999999999E-2</v>
      </c>
      <c r="DR806" s="72">
        <f t="shared" si="478"/>
        <v>7.1547122996747835E-5</v>
      </c>
      <c r="DS806" s="2" cm="1">
        <f t="array" ref="DS806">PRODUCT($DR$68:DR806+1)-1</f>
        <v>5.7398482781328974E-2</v>
      </c>
      <c r="DT806" s="2" cm="1">
        <f t="array" ref="DT806">PRODUCT($DP$68:DP806+1)-1</f>
        <v>7.9132628446766162E-2</v>
      </c>
      <c r="DU806" s="72">
        <f>DS806-MAX($DS$68:DS806)</f>
        <v>-5.2647181926377407E-3</v>
      </c>
    </row>
    <row r="807" spans="81:125" x14ac:dyDescent="0.3">
      <c r="CC807" s="3">
        <f t="shared" si="472"/>
        <v>45768</v>
      </c>
      <c r="CD807" s="2">
        <f t="shared" si="473"/>
        <v>-2.4161109008074E-3</v>
      </c>
      <c r="CE807" s="2">
        <f t="shared" si="474"/>
        <v>4.3690650093175499E-4</v>
      </c>
      <c r="CF807" s="2" t="e">
        <f>NA()</f>
        <v>#N/A</v>
      </c>
      <c r="CG807" s="2">
        <f t="shared" si="475"/>
        <v>-1.2472574757512625E-3</v>
      </c>
      <c r="CH807" s="2">
        <f t="shared" si="476"/>
        <v>1.0911867000000799E-3</v>
      </c>
      <c r="CJ807" s="9">
        <f t="shared" si="454"/>
        <v>45768</v>
      </c>
      <c r="CK807" s="2">
        <f t="array" ref="CK807">PRODUCT(CD$2:CD807+1)-1</f>
        <v>0.55856575870828507</v>
      </c>
      <c r="CL807" s="2">
        <f t="array" ref="CL807">PRODUCT(CE$2:CE807+1)-1</f>
        <v>0.33829350174701056</v>
      </c>
      <c r="CM807" s="2"/>
      <c r="CN807" s="2">
        <f t="array" ref="CN807">PRODUCT(CG$2:CG807+1)-1</f>
        <v>0.25627042012119339</v>
      </c>
      <c r="CO807" s="2">
        <f t="array" ref="CO807">PRODUCT(CH$2:CH807+1)-1</f>
        <v>0.15646910166355621</v>
      </c>
      <c r="CQ807" s="9">
        <f t="shared" si="455"/>
        <v>45768</v>
      </c>
      <c r="CR807" s="72">
        <f t="shared" si="456"/>
        <v>0.40209665704472886</v>
      </c>
      <c r="CS807" s="72">
        <f t="shared" si="457"/>
        <v>0.18182440008345435</v>
      </c>
      <c r="CT807" s="72"/>
      <c r="CU807" s="72">
        <f t="shared" si="458"/>
        <v>9.9801318457637178E-2</v>
      </c>
      <c r="CV807" s="72"/>
      <c r="CW807" s="3">
        <f t="shared" si="459"/>
        <v>45768</v>
      </c>
      <c r="CX807" s="75">
        <f t="shared" si="464"/>
        <v>125.17400698312032</v>
      </c>
      <c r="CY807" s="75">
        <f t="shared" si="465"/>
        <v>115.13809637068502</v>
      </c>
      <c r="CZ807" s="75">
        <f t="shared" si="477"/>
        <v>108.71641179486315</v>
      </c>
      <c r="DA807" s="72">
        <f>(CZ807/MAX($CZ$2:CZ807))-1</f>
        <v>-7.907025983621585E-3</v>
      </c>
      <c r="DC807" s="3">
        <f t="shared" si="460"/>
        <v>45768</v>
      </c>
      <c r="DD807" s="2">
        <f t="shared" si="461"/>
        <v>-3.5072976008074797E-3</v>
      </c>
      <c r="DE807" s="2">
        <f t="shared" si="462"/>
        <v>-6.542801990683249E-4</v>
      </c>
      <c r="DF807" s="2" t="e">
        <f>NA()</f>
        <v>#N/A</v>
      </c>
      <c r="DG807" s="2">
        <f t="shared" si="463"/>
        <v>-2.3384441757513426E-3</v>
      </c>
      <c r="DH807" s="69"/>
      <c r="DI807" s="3">
        <f t="shared" si="468"/>
        <v>45768</v>
      </c>
      <c r="DJ807" s="2">
        <f t="shared" si="469"/>
        <v>5.1369323517862886E-2</v>
      </c>
      <c r="DK807" s="2">
        <f t="shared" si="470"/>
        <v>6.9793219613585311E-2</v>
      </c>
      <c r="DL807" s="2" t="e">
        <f>NA()</f>
        <v>#N/A</v>
      </c>
      <c r="DM807" s="2">
        <f t="shared" si="471"/>
        <v>3.5809303050616761E-2</v>
      </c>
      <c r="DO807" s="2">
        <f t="shared" si="466"/>
        <v>2.3697783580902222E-2</v>
      </c>
      <c r="DP807" s="72">
        <f t="shared" si="467"/>
        <v>-2.3384441757513426E-3</v>
      </c>
      <c r="DQ807" s="72">
        <v>1.0999999999999999E-2</v>
      </c>
      <c r="DR807" s="72">
        <f t="shared" si="478"/>
        <v>-1.0854553484062768E-3</v>
      </c>
      <c r="DS807" s="2" cm="1">
        <f t="array" ref="DS807">PRODUCT($DR$68:DR807+1)-1</f>
        <v>5.6250723942797176E-2</v>
      </c>
      <c r="DT807" s="2" cm="1">
        <f t="array" ref="DT807">PRODUCT($DP$68:DP807+1)-1</f>
        <v>7.6609137036911523E-2</v>
      </c>
      <c r="DU807" s="72">
        <f>DS807-MAX($DS$68:DS807)</f>
        <v>-6.4124770311695389E-3</v>
      </c>
    </row>
    <row r="808" spans="81:125" x14ac:dyDescent="0.3">
      <c r="CC808" s="3">
        <f t="shared" si="472"/>
        <v>45769</v>
      </c>
      <c r="CD808" s="2">
        <f t="shared" si="473"/>
        <v>3.8943343224375798E-3</v>
      </c>
      <c r="CE808" s="2">
        <f t="shared" si="474"/>
        <v>-4.4855761816009503E-7</v>
      </c>
      <c r="CF808" s="2" t="e">
        <f>NA()</f>
        <v>#N/A</v>
      </c>
      <c r="CG808" s="2">
        <f t="shared" si="475"/>
        <v>3.4306152422048479E-3</v>
      </c>
      <c r="CH808" s="2">
        <f t="shared" si="476"/>
        <v>2.0912835000008699E-4</v>
      </c>
      <c r="CJ808" s="9">
        <f t="shared" si="454"/>
        <v>45769</v>
      </c>
      <c r="CK808" s="2">
        <f t="array" ref="CK808">PRODUCT(CD$2:CD808+1)-1</f>
        <v>0.56463533483619877</v>
      </c>
      <c r="CL808" s="2">
        <f t="array" ref="CL808">PRODUCT(CE$2:CE808+1)-1</f>
        <v>0.33829290144526492</v>
      </c>
      <c r="CM808" s="2"/>
      <c r="CN808" s="2">
        <f t="array" ref="CN808">PRODUCT(CG$2:CG808+1)-1</f>
        <v>0.26058020057279219</v>
      </c>
      <c r="CO808" s="2">
        <f t="array" ref="CO808">PRODUCT(CH$2:CH808+1)-1</f>
        <v>0.15671095213861319</v>
      </c>
      <c r="CQ808" s="9">
        <f t="shared" si="455"/>
        <v>45769</v>
      </c>
      <c r="CR808" s="72">
        <f t="shared" si="456"/>
        <v>0.40792438269758557</v>
      </c>
      <c r="CS808" s="72">
        <f t="shared" si="457"/>
        <v>0.18158194930665172</v>
      </c>
      <c r="CT808" s="72"/>
      <c r="CU808" s="72">
        <f t="shared" si="458"/>
        <v>0.103869248434179</v>
      </c>
      <c r="CV808" s="72"/>
      <c r="CW808" s="3">
        <f t="shared" si="459"/>
        <v>45769</v>
      </c>
      <c r="CX808" s="75">
        <f t="shared" si="464"/>
        <v>125.60343083940447</v>
      </c>
      <c r="CY808" s="75">
        <f t="shared" si="465"/>
        <v>115.16217501080118</v>
      </c>
      <c r="CZ808" s="75">
        <f t="shared" si="477"/>
        <v>109.06656706303437</v>
      </c>
      <c r="DA808" s="72">
        <f>(CZ808/MAX($CZ$2:CZ808))-1</f>
        <v>-4.7116797094732821E-3</v>
      </c>
      <c r="DC808" s="3">
        <f t="shared" si="460"/>
        <v>45769</v>
      </c>
      <c r="DD808" s="2">
        <f t="shared" si="461"/>
        <v>3.6852059724374929E-3</v>
      </c>
      <c r="DE808" s="2">
        <f t="shared" si="462"/>
        <v>-2.0957690761824708E-4</v>
      </c>
      <c r="DF808" s="2" t="e">
        <f>NA()</f>
        <v>#N/A</v>
      </c>
      <c r="DG808" s="2">
        <f t="shared" si="463"/>
        <v>3.221486892204761E-3</v>
      </c>
      <c r="DH808" s="69"/>
      <c r="DI808" s="3">
        <f t="shared" si="468"/>
        <v>45769</v>
      </c>
      <c r="DJ808" s="2">
        <f t="shared" si="469"/>
        <v>5.2919734648287038E-2</v>
      </c>
      <c r="DK808" s="2">
        <f t="shared" si="470"/>
        <v>6.9687076364872563E-2</v>
      </c>
      <c r="DL808" s="2" t="e">
        <f>NA()</f>
        <v>#N/A</v>
      </c>
      <c r="DM808" s="2">
        <f t="shared" si="471"/>
        <v>3.7659115837927436E-2</v>
      </c>
      <c r="DO808" s="2">
        <f t="shared" si="466"/>
        <v>2.4447799452056974E-2</v>
      </c>
      <c r="DP808" s="72">
        <f t="shared" si="467"/>
        <v>3.221486892204761E-3</v>
      </c>
      <c r="DQ808" s="72">
        <v>1.0999999999999999E-2</v>
      </c>
      <c r="DR808" s="72">
        <f t="shared" si="478"/>
        <v>1.4494701612611128E-3</v>
      </c>
      <c r="DS808" s="2" cm="1">
        <f t="array" ref="DS808">PRODUCT($DR$68:DR808+1)-1</f>
        <v>5.7781727849962605E-2</v>
      </c>
      <c r="DT808" s="2" cm="1">
        <f t="array" ref="DT808">PRODUCT($DP$68:DP808+1)-1</f>
        <v>8.0077419259903637E-2</v>
      </c>
      <c r="DU808" s="72">
        <f>DS808-MAX($DS$68:DS808)</f>
        <v>-4.8814731240041098E-3</v>
      </c>
    </row>
    <row r="809" spans="81:125" x14ac:dyDescent="0.3">
      <c r="CC809" s="3">
        <f t="shared" si="472"/>
        <v>45770</v>
      </c>
      <c r="CD809" s="2">
        <f t="shared" si="473"/>
        <v>-2.8097122097614502E-5</v>
      </c>
      <c r="CE809" s="2">
        <f t="shared" si="474"/>
        <v>5.89135839904387E-4</v>
      </c>
      <c r="CF809" s="2" t="e">
        <f>NA()</f>
        <v>#N/A</v>
      </c>
      <c r="CG809" s="2">
        <f t="shared" si="475"/>
        <v>2.4860653648835287E-3</v>
      </c>
      <c r="CH809" s="2">
        <f t="shared" si="476"/>
        <v>1.6378069000000401E-3</v>
      </c>
      <c r="CJ809" s="9">
        <f t="shared" si="454"/>
        <v>45770</v>
      </c>
      <c r="CK809" s="2">
        <f t="array" ref="CK809">PRODUCT(CD$2:CD809+1)-1</f>
        <v>0.56459137308615759</v>
      </c>
      <c r="CL809" s="2">
        <f t="array" ref="CL809">PRODUCT(CE$2:CE809+1)-1</f>
        <v>0.33908133775779592</v>
      </c>
      <c r="CM809" s="2"/>
      <c r="CN809" s="2">
        <f t="array" ref="CN809">PRODUCT(CG$2:CG809+1)-1</f>
        <v>0.26371408534909402</v>
      </c>
      <c r="CO809" s="2">
        <f t="array" ref="CO809">PRODUCT(CH$2:CH809+1)-1</f>
        <v>0.15860542131733135</v>
      </c>
      <c r="CQ809" s="9">
        <f t="shared" si="455"/>
        <v>45770</v>
      </c>
      <c r="CR809" s="72">
        <f t="shared" si="456"/>
        <v>0.40598595176882624</v>
      </c>
      <c r="CS809" s="72">
        <f t="shared" si="457"/>
        <v>0.18047591644046457</v>
      </c>
      <c r="CT809" s="72"/>
      <c r="CU809" s="72">
        <f t="shared" si="458"/>
        <v>0.10510866403176267</v>
      </c>
      <c r="CV809" s="72"/>
      <c r="CW809" s="3">
        <f t="shared" si="459"/>
        <v>45770</v>
      </c>
      <c r="CX809" s="75">
        <f t="shared" si="464"/>
        <v>125.91568917852484</v>
      </c>
      <c r="CY809" s="75">
        <f t="shared" si="465"/>
        <v>115.35078841565289</v>
      </c>
      <c r="CZ809" s="75">
        <f t="shared" si="477"/>
        <v>109.15893242515395</v>
      </c>
      <c r="DA809" s="72">
        <f>(CZ809/MAX($CZ$2:CZ809))-1</f>
        <v>-3.8687984435405998E-3</v>
      </c>
      <c r="DC809" s="3">
        <f t="shared" si="460"/>
        <v>45770</v>
      </c>
      <c r="DD809" s="2">
        <f t="shared" si="461"/>
        <v>-1.6659040220976546E-3</v>
      </c>
      <c r="DE809" s="2">
        <f t="shared" si="462"/>
        <v>-1.048671060095653E-3</v>
      </c>
      <c r="DF809" s="2" t="e">
        <f>NA()</f>
        <v>#N/A</v>
      </c>
      <c r="DG809" s="2">
        <f t="shared" si="463"/>
        <v>8.4825846488348865E-4</v>
      </c>
      <c r="DH809" s="69"/>
      <c r="DI809" s="3">
        <f t="shared" si="468"/>
        <v>45770</v>
      </c>
      <c r="DJ809" s="2">
        <f t="shared" si="469"/>
        <v>5.3184083515942164E-2</v>
      </c>
      <c r="DK809" s="2">
        <f t="shared" si="470"/>
        <v>6.9723677951681121E-2</v>
      </c>
      <c r="DL809" s="2" t="e">
        <f>NA()</f>
        <v>#N/A</v>
      </c>
      <c r="DM809" s="2">
        <f t="shared" si="471"/>
        <v>3.7803453711039499E-2</v>
      </c>
      <c r="DO809" s="2">
        <f t="shared" si="466"/>
        <v>2.4461846649876929E-2</v>
      </c>
      <c r="DP809" s="72">
        <f t="shared" si="467"/>
        <v>8.4825846488348865E-4</v>
      </c>
      <c r="DQ809" s="72">
        <v>1.0999999999999999E-2</v>
      </c>
      <c r="DR809" s="72">
        <f t="shared" si="478"/>
        <v>3.8144475547046731E-4</v>
      </c>
      <c r="DS809" s="2" cm="1">
        <f t="array" ref="DS809">PRODUCT($DR$68:DR809+1)-1</f>
        <v>5.8185213142483372E-2</v>
      </c>
      <c r="DT809" s="2" cm="1">
        <f t="array" ref="DT809">PRODUCT($DP$68:DP809+1)-1</f>
        <v>8.0993604073520409E-2</v>
      </c>
      <c r="DU809" s="72">
        <f>DS809-MAX($DS$68:DS809)</f>
        <v>-4.4779878314833432E-3</v>
      </c>
    </row>
    <row r="810" spans="81:125" x14ac:dyDescent="0.3">
      <c r="CC810" s="3">
        <f t="shared" si="472"/>
        <v>45771</v>
      </c>
      <c r="CD810" s="2">
        <f t="shared" si="473"/>
        <v>2.2649651867907598E-3</v>
      </c>
      <c r="CE810" s="2">
        <f t="shared" si="474"/>
        <v>5.61353387961816E-4</v>
      </c>
      <c r="CF810" s="2" t="e">
        <f>NA()</f>
        <v>#N/A</v>
      </c>
      <c r="CG810" s="2">
        <f t="shared" si="475"/>
        <v>1.971109003111534E-3</v>
      </c>
      <c r="CH810" s="2">
        <f t="shared" si="476"/>
        <v>1.4073751999998901E-3</v>
      </c>
      <c r="CJ810" s="9">
        <f t="shared" si="454"/>
        <v>45771</v>
      </c>
      <c r="CK810" s="2">
        <f t="array" ref="CK810">PRODUCT(CD$2:CD810+1)-1</f>
        <v>0.56813511807775097</v>
      </c>
      <c r="CL810" s="2">
        <f t="array" ref="CL810">PRODUCT(CE$2:CE810+1)-1</f>
        <v>0.33983303560350264</v>
      </c>
      <c r="CM810" s="2"/>
      <c r="CN810" s="2">
        <f t="array" ref="CN810">PRODUCT(CG$2:CG810+1)-1</f>
        <v>0.26620500356008447</v>
      </c>
      <c r="CO810" s="2">
        <f t="array" ref="CO810">PRODUCT(CH$2:CH810+1)-1</f>
        <v>0.16023601385387876</v>
      </c>
      <c r="CQ810" s="9">
        <f t="shared" si="455"/>
        <v>45771</v>
      </c>
      <c r="CR810" s="72">
        <f t="shared" si="456"/>
        <v>0.40789910422387221</v>
      </c>
      <c r="CS810" s="72">
        <f t="shared" si="457"/>
        <v>0.17959702174962389</v>
      </c>
      <c r="CT810" s="72"/>
      <c r="CU810" s="72">
        <f t="shared" si="458"/>
        <v>0.10596898970620572</v>
      </c>
      <c r="CV810" s="72"/>
      <c r="CW810" s="3">
        <f t="shared" si="459"/>
        <v>45771</v>
      </c>
      <c r="CX810" s="75">
        <f t="shared" si="464"/>
        <v>126.16388272709763</v>
      </c>
      <c r="CY810" s="75">
        <f t="shared" si="465"/>
        <v>115.51313025456952</v>
      </c>
      <c r="CZ810" s="75">
        <f t="shared" si="477"/>
        <v>109.22038252193134</v>
      </c>
      <c r="DA810" s="72">
        <f>(CZ810/MAX($CZ$2:CZ810))-1</f>
        <v>-3.3080348177091379E-3</v>
      </c>
      <c r="DC810" s="3">
        <f t="shared" si="460"/>
        <v>45771</v>
      </c>
      <c r="DD810" s="2">
        <f t="shared" si="461"/>
        <v>8.5758998679086968E-4</v>
      </c>
      <c r="DE810" s="2">
        <f t="shared" si="462"/>
        <v>-8.4602181203807412E-4</v>
      </c>
      <c r="DF810" s="2" t="e">
        <f>NA()</f>
        <v>#N/A</v>
      </c>
      <c r="DG810" s="2">
        <f t="shared" si="463"/>
        <v>5.6373380311164388E-4</v>
      </c>
      <c r="DH810" s="69"/>
      <c r="DI810" s="3">
        <f t="shared" si="468"/>
        <v>45771</v>
      </c>
      <c r="DJ810" s="2">
        <f t="shared" si="469"/>
        <v>5.3273656692388434E-2</v>
      </c>
      <c r="DK810" s="2">
        <f t="shared" si="470"/>
        <v>6.951411188189445E-2</v>
      </c>
      <c r="DL810" s="2" t="e">
        <f>NA()</f>
        <v>#N/A</v>
      </c>
      <c r="DM810" s="2">
        <f t="shared" si="471"/>
        <v>3.7863527537001229E-2</v>
      </c>
      <c r="DO810" s="2">
        <f t="shared" si="466"/>
        <v>2.4460258301837456E-2</v>
      </c>
      <c r="DP810" s="72">
        <f t="shared" si="467"/>
        <v>5.6373380311164388E-4</v>
      </c>
      <c r="DQ810" s="72">
        <v>1.0999999999999999E-2</v>
      </c>
      <c r="DR810" s="72">
        <f t="shared" si="478"/>
        <v>2.5351620402807673E-4</v>
      </c>
      <c r="DS810" s="2" cm="1">
        <f t="array" ref="DS810">PRODUCT($DR$68:DR810+1)-1</f>
        <v>5.845348024087782E-2</v>
      </c>
      <c r="DT810" s="2" cm="1">
        <f t="array" ref="DT810">PRODUCT($DP$68:DP810+1)-1</f>
        <v>8.1602996709084108E-2</v>
      </c>
      <c r="DU810" s="72">
        <f>DS810-MAX($DS$68:DS810)</f>
        <v>-4.2097207330888953E-3</v>
      </c>
    </row>
    <row r="811" spans="81:125" x14ac:dyDescent="0.3">
      <c r="CC811" s="3">
        <f t="shared" si="472"/>
        <v>45772</v>
      </c>
      <c r="CD811" s="2">
        <f t="shared" si="473"/>
        <v>1.1120714212751199E-3</v>
      </c>
      <c r="CE811" s="2">
        <f t="shared" si="474"/>
        <v>9.7117628014387102E-4</v>
      </c>
      <c r="CF811" s="2" t="e">
        <f>NA()</f>
        <v>#N/A</v>
      </c>
      <c r="CG811" s="2">
        <f t="shared" si="475"/>
        <v>2.5819179144400085E-3</v>
      </c>
      <c r="CH811" s="2">
        <f t="shared" si="476"/>
        <v>1.2218612499999E-3</v>
      </c>
      <c r="CJ811" s="9">
        <f t="shared" si="454"/>
        <v>45772</v>
      </c>
      <c r="CK811" s="2">
        <f t="array" ref="CK811">PRODUCT(CD$2:CD811+1)-1</f>
        <v>0.56987899632726302</v>
      </c>
      <c r="CL811" s="2">
        <f t="array" ref="CL811">PRODUCT(CE$2:CE811+1)-1</f>
        <v>0.34113424966703398</v>
      </c>
      <c r="CM811" s="2"/>
      <c r="CN811" s="2">
        <f t="array" ref="CN811">PRODUCT(CG$2:CG811+1)-1</f>
        <v>0.26947424094212979</v>
      </c>
      <c r="CO811" s="2">
        <f t="array" ref="CO811">PRODUCT(CH$2:CH811+1)-1</f>
        <v>0.1616536612800612</v>
      </c>
      <c r="CQ811" s="9">
        <f t="shared" si="455"/>
        <v>45772</v>
      </c>
      <c r="CR811" s="72">
        <f t="shared" si="456"/>
        <v>0.40822533504720182</v>
      </c>
      <c r="CS811" s="72">
        <f t="shared" si="457"/>
        <v>0.17948058838697278</v>
      </c>
      <c r="CT811" s="72"/>
      <c r="CU811" s="72">
        <f t="shared" si="458"/>
        <v>0.10782057966206859</v>
      </c>
      <c r="CV811" s="72"/>
      <c r="CW811" s="3">
        <f t="shared" si="459"/>
        <v>45772</v>
      </c>
      <c r="CX811" s="75">
        <f t="shared" si="464"/>
        <v>126.48962751606602</v>
      </c>
      <c r="CY811" s="75">
        <f t="shared" si="465"/>
        <v>115.65427127229377</v>
      </c>
      <c r="CZ811" s="75">
        <f t="shared" si="477"/>
        <v>109.36874715008298</v>
      </c>
      <c r="DA811" s="72">
        <f>(CZ811/MAX($CZ$2:CZ811))-1</f>
        <v>-1.9541315500081202E-3</v>
      </c>
      <c r="DC811" s="3">
        <f t="shared" si="460"/>
        <v>45772</v>
      </c>
      <c r="DD811" s="2">
        <f t="shared" si="461"/>
        <v>-1.097898287247801E-4</v>
      </c>
      <c r="DE811" s="2">
        <f t="shared" si="462"/>
        <v>-2.5068496985602897E-4</v>
      </c>
      <c r="DF811" s="2" t="e">
        <f>NA()</f>
        <v>#N/A</v>
      </c>
      <c r="DG811" s="2">
        <f t="shared" si="463"/>
        <v>1.3600566644401085E-3</v>
      </c>
      <c r="DH811" s="69"/>
      <c r="DI811" s="3">
        <f t="shared" si="468"/>
        <v>45772</v>
      </c>
      <c r="DJ811" s="2">
        <f t="shared" si="469"/>
        <v>5.3224548995359756E-2</v>
      </c>
      <c r="DK811" s="2">
        <f t="shared" si="470"/>
        <v>6.9393944896846957E-2</v>
      </c>
      <c r="DL811" s="2" t="e">
        <f>NA()</f>
        <v>#N/A</v>
      </c>
      <c r="DM811" s="2">
        <f t="shared" si="471"/>
        <v>3.8173964929900848E-2</v>
      </c>
      <c r="DO811" s="2">
        <f t="shared" si="466"/>
        <v>2.4505410203334858E-2</v>
      </c>
      <c r="DP811" s="72">
        <f t="shared" si="467"/>
        <v>1.3600566644401085E-3</v>
      </c>
      <c r="DQ811" s="72">
        <v>1.0999999999999999E-2</v>
      </c>
      <c r="DR811" s="72">
        <f t="shared" si="478"/>
        <v>6.1050287200682131E-4</v>
      </c>
      <c r="DS811" s="2" cm="1">
        <f t="array" ref="DS811">PRODUCT($DR$68:DR811+1)-1</f>
        <v>5.9099669130450616E-2</v>
      </c>
      <c r="DT811" s="2" cm="1">
        <f t="array" ref="DT811">PRODUCT($DP$68:DP811+1)-1</f>
        <v>8.3074038073036593E-2</v>
      </c>
      <c r="DU811" s="72">
        <f>DS811-MAX($DS$68:DS811)</f>
        <v>-3.563531843516099E-3</v>
      </c>
    </row>
    <row r="812" spans="81:125" x14ac:dyDescent="0.3">
      <c r="CC812" s="3">
        <f t="shared" si="472"/>
        <v>45775</v>
      </c>
      <c r="CD812" s="2">
        <f t="shared" si="473"/>
        <v>7.1915815702028308E-4</v>
      </c>
      <c r="CE812" s="2">
        <f t="shared" si="474"/>
        <v>1.62544186693148E-3</v>
      </c>
      <c r="CF812" s="2" t="e">
        <f>NA()</f>
        <v>#N/A</v>
      </c>
      <c r="CG812" s="2">
        <f t="shared" si="475"/>
        <v>7.3159495055311714E-4</v>
      </c>
      <c r="CH812" s="2">
        <f t="shared" si="476"/>
        <v>6.4557044999990999E-4</v>
      </c>
      <c r="CJ812" s="9">
        <f t="shared" si="454"/>
        <v>45775</v>
      </c>
      <c r="CK812" s="2">
        <f t="array" ref="CK812">PRODUCT(CD$2:CD812+1)-1</f>
        <v>0.57100798761300653</v>
      </c>
      <c r="CL812" s="2">
        <f t="array" ref="CL812">PRODUCT(CE$2:CE812+1)-1</f>
        <v>0.34331418542561853</v>
      </c>
      <c r="CM812" s="2"/>
      <c r="CN812" s="2">
        <f t="array" ref="CN812">PRODUCT(CG$2:CG812+1)-1</f>
        <v>0.27040298188666023</v>
      </c>
      <c r="CO812" s="2">
        <f t="array" ref="CO812">PRODUCT(CH$2:CH812+1)-1</f>
        <v>0.16240359055691789</v>
      </c>
      <c r="CQ812" s="9">
        <f t="shared" si="455"/>
        <v>45775</v>
      </c>
      <c r="CR812" s="72">
        <f t="shared" si="456"/>
        <v>0.40860439705608864</v>
      </c>
      <c r="CS812" s="72">
        <f t="shared" si="457"/>
        <v>0.18091059486870065</v>
      </c>
      <c r="CT812" s="72"/>
      <c r="CU812" s="72">
        <f t="shared" si="458"/>
        <v>0.10799939132974234</v>
      </c>
      <c r="CV812" s="72"/>
      <c r="CW812" s="3">
        <f t="shared" si="459"/>
        <v>45775</v>
      </c>
      <c r="CX812" s="75">
        <f t="shared" si="464"/>
        <v>126.58216668885412</v>
      </c>
      <c r="CY812" s="75">
        <f t="shared" si="465"/>
        <v>115.72893425224343</v>
      </c>
      <c r="CZ812" s="75">
        <f t="shared" si="477"/>
        <v>109.37814947207143</v>
      </c>
      <c r="DA812" s="72">
        <f>(CZ812/MAX($CZ$2:CZ812))-1</f>
        <v>-1.8683305432403152E-3</v>
      </c>
      <c r="DC812" s="3">
        <f t="shared" si="460"/>
        <v>45775</v>
      </c>
      <c r="DD812" s="2">
        <f t="shared" si="461"/>
        <v>7.3587707020373086E-5</v>
      </c>
      <c r="DE812" s="2">
        <f t="shared" si="462"/>
        <v>9.7987141693157E-4</v>
      </c>
      <c r="DF812" s="2" t="e">
        <f>NA()</f>
        <v>#N/A</v>
      </c>
      <c r="DG812" s="2">
        <f t="shared" si="463"/>
        <v>8.6024500553207148E-5</v>
      </c>
      <c r="DH812" s="69"/>
      <c r="DI812" s="3">
        <f t="shared" si="468"/>
        <v>45775</v>
      </c>
      <c r="DJ812" s="2">
        <f t="shared" si="469"/>
        <v>5.3201933933538205E-2</v>
      </c>
      <c r="DK812" s="2">
        <f t="shared" si="470"/>
        <v>6.9525352040334679E-2</v>
      </c>
      <c r="DL812" s="2" t="e">
        <f>NA()</f>
        <v>#N/A</v>
      </c>
      <c r="DM812" s="2">
        <f t="shared" si="471"/>
        <v>3.8176803805382971E-2</v>
      </c>
      <c r="DO812" s="2">
        <f t="shared" si="466"/>
        <v>2.4463638788243872E-2</v>
      </c>
      <c r="DP812" s="72">
        <f t="shared" si="467"/>
        <v>8.6024500553207148E-5</v>
      </c>
      <c r="DQ812" s="72">
        <v>1.0999999999999999E-2</v>
      </c>
      <c r="DR812" s="72">
        <f t="shared" si="478"/>
        <v>3.8680652305086081E-5</v>
      </c>
      <c r="DS812" s="2" cm="1">
        <f t="array" ref="DS812">PRODUCT($DR$68:DR812+1)-1</f>
        <v>5.9140635796508745E-2</v>
      </c>
      <c r="DT812" s="2" cm="1">
        <f t="array" ref="DT812">PRODUCT($DP$68:DP812+1)-1</f>
        <v>8.3167208976223872E-2</v>
      </c>
      <c r="DU812" s="72">
        <f>DS812-MAX($DS$68:DS812)</f>
        <v>-3.5225651774579703E-3</v>
      </c>
    </row>
    <row r="813" spans="81:125" x14ac:dyDescent="0.3">
      <c r="CC813" s="3">
        <f t="shared" si="472"/>
        <v>45776</v>
      </c>
      <c r="CD813" s="2">
        <f t="shared" si="473"/>
        <v>1.3220591305183099E-3</v>
      </c>
      <c r="CE813" s="2">
        <f t="shared" si="474"/>
        <v>9.244182814418519E-4</v>
      </c>
      <c r="CF813" s="2" t="e">
        <f>NA()</f>
        <v>#N/A</v>
      </c>
      <c r="CG813" s="2">
        <f t="shared" si="475"/>
        <v>1.9540795397156516E-3</v>
      </c>
      <c r="CH813" s="2">
        <f t="shared" si="476"/>
        <v>1.02455415000002E-3</v>
      </c>
      <c r="CJ813" s="9">
        <f t="shared" si="454"/>
        <v>45776</v>
      </c>
      <c r="CK813" s="2">
        <f t="array" ref="CK813">PRODUCT(CD$2:CD813+1)-1</f>
        <v>0.57308495306714757</v>
      </c>
      <c r="CL813" s="2">
        <f t="array" ref="CL813">PRODUCT(CE$2:CE813+1)-1</f>
        <v>0.34455596961634605</v>
      </c>
      <c r="CM813" s="2"/>
      <c r="CN813" s="2">
        <f t="array" ref="CN813">PRODUCT(CG$2:CG813+1)-1</f>
        <v>0.27288545036075873</v>
      </c>
      <c r="CO813" s="2">
        <f t="array" ref="CO813">PRODUCT(CH$2:CH813+1)-1</f>
        <v>0.16359453597959783</v>
      </c>
      <c r="CQ813" s="9">
        <f t="shared" si="455"/>
        <v>45776</v>
      </c>
      <c r="CR813" s="72">
        <f t="shared" si="456"/>
        <v>0.40949041708754974</v>
      </c>
      <c r="CS813" s="72">
        <f t="shared" si="457"/>
        <v>0.18096143363674821</v>
      </c>
      <c r="CT813" s="72"/>
      <c r="CU813" s="72">
        <f t="shared" si="458"/>
        <v>0.1092909143811609</v>
      </c>
      <c r="CV813" s="72"/>
      <c r="CW813" s="3">
        <f t="shared" si="459"/>
        <v>45776</v>
      </c>
      <c r="CX813" s="75">
        <f t="shared" si="464"/>
        <v>126.82951831087369</v>
      </c>
      <c r="CY813" s="75">
        <f t="shared" si="465"/>
        <v>115.84750481210665</v>
      </c>
      <c r="CZ813" s="75">
        <f t="shared" si="477"/>
        <v>109.47971517951882</v>
      </c>
      <c r="DA813" s="72">
        <f>(CZ813/MAX($CZ$2:CZ813))-1</f>
        <v>-9.4149141107979784E-4</v>
      </c>
      <c r="DC813" s="3">
        <f t="shared" si="460"/>
        <v>45776</v>
      </c>
      <c r="DD813" s="2">
        <f t="shared" si="461"/>
        <v>2.9750498051828991E-4</v>
      </c>
      <c r="DE813" s="2">
        <f t="shared" si="462"/>
        <v>-1.001358685581681E-4</v>
      </c>
      <c r="DF813" s="2" t="e">
        <f>NA()</f>
        <v>#N/A</v>
      </c>
      <c r="DG813" s="2">
        <f t="shared" si="463"/>
        <v>9.2952538971563157E-4</v>
      </c>
      <c r="DH813" s="69"/>
      <c r="DI813" s="3">
        <f t="shared" si="468"/>
        <v>45776</v>
      </c>
      <c r="DJ813" s="2">
        <f t="shared" si="469"/>
        <v>5.1943641809272231E-2</v>
      </c>
      <c r="DK813" s="2">
        <f t="shared" si="470"/>
        <v>6.9166826645647897E-2</v>
      </c>
      <c r="DL813" s="2" t="e">
        <f>NA()</f>
        <v>#N/A</v>
      </c>
      <c r="DM813" s="2">
        <f t="shared" si="471"/>
        <v>3.8151546410527259E-2</v>
      </c>
      <c r="DO813" s="2">
        <f t="shared" si="466"/>
        <v>2.4480832473326844E-2</v>
      </c>
      <c r="DP813" s="72">
        <f t="shared" si="467"/>
        <v>9.2952538971563157E-4</v>
      </c>
      <c r="DQ813" s="72">
        <v>1.0999999999999999E-2</v>
      </c>
      <c r="DR813" s="72">
        <f t="shared" si="478"/>
        <v>4.1766468922216523E-4</v>
      </c>
      <c r="DS813" s="2" cm="1">
        <f t="array" ref="DS813">PRODUCT($DR$68:DR813+1)-1</f>
        <v>5.958300144100126E-2</v>
      </c>
      <c r="DT813" s="2" cm="1">
        <f t="array" ref="DT813">PRODUCT($DP$68:DP813+1)-1</f>
        <v>8.4174040398274697E-2</v>
      </c>
      <c r="DU813" s="72">
        <f>DS813-MAX($DS$68:DS813)</f>
        <v>-3.0801995329654552E-3</v>
      </c>
    </row>
    <row r="814" spans="81:125" x14ac:dyDescent="0.3">
      <c r="CC814" s="3">
        <f t="shared" si="472"/>
        <v>45777</v>
      </c>
      <c r="CD814" s="2">
        <f t="shared" si="473"/>
        <v>-6.2966278888798609E-4</v>
      </c>
      <c r="CE814" s="2">
        <f t="shared" si="474"/>
        <v>9.3401188195230093E-5</v>
      </c>
      <c r="CF814" s="2" t="e">
        <f>NA()</f>
        <v>#N/A</v>
      </c>
      <c r="CG814" s="2">
        <f t="shared" si="475"/>
        <v>-1.27186279913709E-3</v>
      </c>
      <c r="CH814" s="2">
        <f t="shared" si="476"/>
        <v>3.9325344999952001E-5</v>
      </c>
      <c r="CJ814" s="9">
        <f t="shared" si="454"/>
        <v>45777</v>
      </c>
      <c r="CK814" s="2">
        <f t="array" ref="CK814">PRODUCT(CD$2:CD814+1)-1</f>
        <v>0.57209444000844156</v>
      </c>
      <c r="CL814" s="2">
        <f t="array" ref="CL814">PRODUCT(CE$2:CE814+1)-1</f>
        <v>0.34468155274150325</v>
      </c>
      <c r="CM814" s="2"/>
      <c r="CN814" s="2">
        <f t="array" ref="CN814">PRODUCT(CG$2:CG814+1)-1</f>
        <v>0.27126651470888197</v>
      </c>
      <c r="CO814" s="2">
        <f t="array" ref="CO814">PRODUCT(CH$2:CH814+1)-1</f>
        <v>0.16364029473616526</v>
      </c>
      <c r="CQ814" s="9">
        <f t="shared" si="455"/>
        <v>45777</v>
      </c>
      <c r="CR814" s="72">
        <f t="shared" si="456"/>
        <v>0.4084541452722763</v>
      </c>
      <c r="CS814" s="72">
        <f t="shared" si="457"/>
        <v>0.18104125800533799</v>
      </c>
      <c r="CT814" s="72"/>
      <c r="CU814" s="72">
        <f t="shared" si="458"/>
        <v>0.10762621997271671</v>
      </c>
      <c r="CV814" s="72"/>
      <c r="CW814" s="3">
        <f t="shared" si="459"/>
        <v>45777</v>
      </c>
      <c r="CX814" s="75">
        <f t="shared" si="464"/>
        <v>126.66820856470163</v>
      </c>
      <c r="CY814" s="75">
        <f t="shared" si="465"/>
        <v>115.85206055520077</v>
      </c>
      <c r="CZ814" s="75">
        <f t="shared" si="477"/>
        <v>109.3361723198244</v>
      </c>
      <c r="DA814" s="72">
        <f>(CZ814/MAX($CZ$2:CZ814))-1</f>
        <v>-2.2513935704866483E-3</v>
      </c>
      <c r="DC814" s="3">
        <f t="shared" si="460"/>
        <v>45777</v>
      </c>
      <c r="DD814" s="2">
        <f t="shared" si="461"/>
        <v>-6.6898813388793809E-4</v>
      </c>
      <c r="DE814" s="2">
        <f t="shared" si="462"/>
        <v>5.4075843195278092E-5</v>
      </c>
      <c r="DF814" s="2" t="e">
        <f>NA()</f>
        <v>#N/A</v>
      </c>
      <c r="DG814" s="2">
        <f t="shared" si="463"/>
        <v>-1.311188144137042E-3</v>
      </c>
      <c r="DH814" s="69"/>
      <c r="DI814" s="3">
        <f t="shared" si="468"/>
        <v>45777</v>
      </c>
      <c r="DJ814" s="2">
        <f t="shared" si="469"/>
        <v>5.1929881736126365E-2</v>
      </c>
      <c r="DK814" s="2">
        <f t="shared" si="470"/>
        <v>6.8912281872767142E-2</v>
      </c>
      <c r="DL814" s="2" t="e">
        <f>NA()</f>
        <v>#N/A</v>
      </c>
      <c r="DM814" s="2">
        <f t="shared" si="471"/>
        <v>3.8410681727758911E-2</v>
      </c>
      <c r="DO814" s="2">
        <f t="shared" si="466"/>
        <v>2.4611647633495524E-2</v>
      </c>
      <c r="DP814" s="72">
        <f t="shared" si="467"/>
        <v>-1.311188144137042E-3</v>
      </c>
      <c r="DQ814" s="72">
        <v>1.0999999999999999E-2</v>
      </c>
      <c r="DR814" s="72">
        <f t="shared" si="478"/>
        <v>-5.8602616940924381E-4</v>
      </c>
      <c r="DS814" s="2" cm="1">
        <f t="array" ref="DS814">PRODUCT($DR$68:DR814+1)-1</f>
        <v>5.8962058073495527E-2</v>
      </c>
      <c r="DT814" s="2" cm="1">
        <f t="array" ref="DT814">PRODUCT($DP$68:DP814+1)-1</f>
        <v>8.2752484250323333E-2</v>
      </c>
      <c r="DU814" s="72">
        <f>DS814-MAX($DS$68:DS814)</f>
        <v>-3.7011429004711882E-3</v>
      </c>
    </row>
    <row r="815" spans="81:125" x14ac:dyDescent="0.3">
      <c r="CC815" s="3">
        <f t="shared" si="472"/>
        <v>45778</v>
      </c>
      <c r="CD815" s="2">
        <f t="shared" si="473"/>
        <v>1.2865864235069898E-3</v>
      </c>
      <c r="CE815" s="2">
        <f t="shared" si="474"/>
        <v>1.39588699940285E-3</v>
      </c>
      <c r="CF815" s="2" t="e">
        <f>NA()</f>
        <v>#N/A</v>
      </c>
      <c r="CG815" s="2">
        <f t="shared" si="475"/>
        <v>5.5618651819226185E-4</v>
      </c>
      <c r="CH815" s="2">
        <f t="shared" si="476"/>
        <v>-6.1399567999997895E-4</v>
      </c>
      <c r="CJ815" s="9">
        <f t="shared" si="454"/>
        <v>45778</v>
      </c>
      <c r="CK815" s="2">
        <f t="array" ref="CK815">PRODUCT(CD$2:CD815+1)-1</f>
        <v>0.57411707537142731</v>
      </c>
      <c r="CL815" s="2">
        <f t="array" ref="CL815">PRODUCT(CE$2:CE815+1)-1</f>
        <v>0.34655857623931197</v>
      </c>
      <c r="CM815" s="2"/>
      <c r="CN815" s="2">
        <f t="array" ref="CN815">PRODUCT(CG$2:CG815+1)-1</f>
        <v>0.27197357600539229</v>
      </c>
      <c r="CO815" s="2">
        <f t="array" ref="CO815">PRODUCT(CH$2:CH815+1)-1</f>
        <v>0.16292582462212346</v>
      </c>
      <c r="CQ815" s="9">
        <f t="shared" si="455"/>
        <v>45778</v>
      </c>
      <c r="CR815" s="72">
        <f t="shared" si="456"/>
        <v>0.41119125074930385</v>
      </c>
      <c r="CS815" s="72">
        <f t="shared" si="457"/>
        <v>0.18363275161718851</v>
      </c>
      <c r="CT815" s="72"/>
      <c r="CU815" s="72">
        <f t="shared" si="458"/>
        <v>0.10904775138326883</v>
      </c>
      <c r="CV815" s="72"/>
      <c r="CW815" s="3">
        <f t="shared" si="459"/>
        <v>45778</v>
      </c>
      <c r="CX815" s="75">
        <f t="shared" si="464"/>
        <v>126.73865971458888</v>
      </c>
      <c r="CY815" s="75">
        <f t="shared" si="465"/>
        <v>115.78092789050078</v>
      </c>
      <c r="CZ815" s="75">
        <f t="shared" si="477"/>
        <v>109.46419416715274</v>
      </c>
      <c r="DA815" s="72">
        <f>(CZ815/MAX($CZ$2:CZ815))-1</f>
        <v>-1.0831286033287091E-3</v>
      </c>
      <c r="DC815" s="3">
        <f t="shared" si="460"/>
        <v>45778</v>
      </c>
      <c r="DD815" s="2">
        <f t="shared" si="461"/>
        <v>1.9005821035069687E-3</v>
      </c>
      <c r="DE815" s="2">
        <f t="shared" si="462"/>
        <v>2.0098826794028289E-3</v>
      </c>
      <c r="DF815" s="2" t="e">
        <f>NA()</f>
        <v>#N/A</v>
      </c>
      <c r="DG815" s="2">
        <f t="shared" si="463"/>
        <v>1.1701821981922409E-3</v>
      </c>
      <c r="DH815" s="69"/>
      <c r="DI815" s="3">
        <f t="shared" si="468"/>
        <v>45778</v>
      </c>
      <c r="DJ815" s="2">
        <f t="shared" si="469"/>
        <v>5.2200840983261332E-2</v>
      </c>
      <c r="DK815" s="2">
        <f t="shared" si="470"/>
        <v>6.9345306570594498E-2</v>
      </c>
      <c r="DL815" s="2" t="e">
        <f>NA()</f>
        <v>#N/A</v>
      </c>
      <c r="DM815" s="2">
        <f t="shared" si="471"/>
        <v>3.8598552269106003E-2</v>
      </c>
      <c r="DO815" s="2">
        <f t="shared" si="466"/>
        <v>2.4582775265871562E-2</v>
      </c>
      <c r="DP815" s="72">
        <f t="shared" si="467"/>
        <v>1.1701821981922409E-3</v>
      </c>
      <c r="DQ815" s="72">
        <v>1.0999999999999999E-2</v>
      </c>
      <c r="DR815" s="72">
        <f t="shared" si="478"/>
        <v>5.2361883639659445E-4</v>
      </c>
      <c r="DS815" s="2" cm="1">
        <f t="array" ref="DS815">PRODUCT($DR$68:DR815+1)-1</f>
        <v>5.9516550554132186E-2</v>
      </c>
      <c r="DT815" s="2" cm="1">
        <f t="array" ref="DT815">PRODUCT($DP$68:DP815+1)-1</f>
        <v>8.4019501932441454E-2</v>
      </c>
      <c r="DU815" s="72">
        <f>DS815-MAX($DS$68:DS815)</f>
        <v>-3.1466504198345291E-3</v>
      </c>
    </row>
    <row r="816" spans="81:125" x14ac:dyDescent="0.3">
      <c r="CC816" s="3">
        <f t="shared" si="472"/>
        <v>45779</v>
      </c>
      <c r="CD816" s="2">
        <f t="shared" si="473"/>
        <v>2.2095455408255302E-4</v>
      </c>
      <c r="CE816" s="2">
        <f t="shared" si="474"/>
        <v>-3.7625891820569602E-4</v>
      </c>
      <c r="CF816" s="2" t="e">
        <f>NA()</f>
        <v>#N/A</v>
      </c>
      <c r="CG816" s="2">
        <f t="shared" si="475"/>
        <v>2.815753805799856E-4</v>
      </c>
      <c r="CH816" s="2">
        <f t="shared" si="476"/>
        <v>1.0231612500000201E-3</v>
      </c>
      <c r="CJ816" s="9">
        <f t="shared" si="454"/>
        <v>45779</v>
      </c>
      <c r="CK816" s="2">
        <f t="array" ref="CK816">PRODUCT(CD$2:CD816+1)-1</f>
        <v>0.57446488370788984</v>
      </c>
      <c r="CL816" s="2">
        <f t="array" ref="CL816">PRODUCT(CE$2:CE816+1)-1</f>
        <v>0.34605192156611553</v>
      </c>
      <c r="CM816" s="2"/>
      <c r="CN816" s="2">
        <f t="array" ref="CN816">PRODUCT(CG$2:CG816+1)-1</f>
        <v>0.27233173244914388</v>
      </c>
      <c r="CO816" s="2">
        <f t="array" ref="CO816">PRODUCT(CH$2:CH816+1)-1</f>
        <v>0.1641156852625012</v>
      </c>
      <c r="CQ816" s="9">
        <f t="shared" si="455"/>
        <v>45779</v>
      </c>
      <c r="CR816" s="72">
        <f t="shared" si="456"/>
        <v>0.41034919844538864</v>
      </c>
      <c r="CS816" s="72">
        <f t="shared" si="457"/>
        <v>0.18193623630361433</v>
      </c>
      <c r="CT816" s="72"/>
      <c r="CU816" s="72">
        <f t="shared" si="458"/>
        <v>0.10821604718664268</v>
      </c>
      <c r="CV816" s="72"/>
      <c r="CW816" s="3">
        <f t="shared" si="459"/>
        <v>45779</v>
      </c>
      <c r="CX816" s="75">
        <f t="shared" si="464"/>
        <v>126.77434620093221</v>
      </c>
      <c r="CY816" s="75">
        <f t="shared" si="465"/>
        <v>115.89939044940738</v>
      </c>
      <c r="CZ816" s="75">
        <f t="shared" si="477"/>
        <v>109.38310003991954</v>
      </c>
      <c r="DA816" s="72">
        <f>(CZ816/MAX($CZ$2:CZ816))-1</f>
        <v>-1.8231540744955144E-3</v>
      </c>
      <c r="DC816" s="3">
        <f t="shared" si="460"/>
        <v>45779</v>
      </c>
      <c r="DD816" s="2">
        <f t="shared" si="461"/>
        <v>-8.0220669591746707E-4</v>
      </c>
      <c r="DE816" s="2">
        <f t="shared" si="462"/>
        <v>-1.399420168205716E-3</v>
      </c>
      <c r="DF816" s="2" t="e">
        <f>NA()</f>
        <v>#N/A</v>
      </c>
      <c r="DG816" s="2">
        <f t="shared" si="463"/>
        <v>-7.4158586942003456E-4</v>
      </c>
      <c r="DH816" s="69"/>
      <c r="DI816" s="3">
        <f t="shared" si="468"/>
        <v>45779</v>
      </c>
      <c r="DJ816" s="2">
        <f t="shared" si="469"/>
        <v>5.2304363834342296E-2</v>
      </c>
      <c r="DK816" s="2">
        <f t="shared" si="470"/>
        <v>6.9374297684715897E-2</v>
      </c>
      <c r="DL816" s="2" t="e">
        <f>NA()</f>
        <v>#N/A</v>
      </c>
      <c r="DM816" s="2">
        <f t="shared" si="471"/>
        <v>3.8659079322035703E-2</v>
      </c>
      <c r="DO816" s="2">
        <f t="shared" si="466"/>
        <v>2.4638842807943689E-2</v>
      </c>
      <c r="DP816" s="72">
        <f t="shared" si="467"/>
        <v>-7.4158586942003456E-4</v>
      </c>
      <c r="DQ816" s="72">
        <v>1.0999999999999999E-2</v>
      </c>
      <c r="DR816" s="72">
        <f t="shared" si="478"/>
        <v>-3.3108066913720391E-4</v>
      </c>
      <c r="DS816" s="2" cm="1">
        <f t="array" ref="DS816">PRODUCT($DR$68:DR816+1)-1</f>
        <v>5.9165765105612778E-2</v>
      </c>
      <c r="DT816" s="2" cm="1">
        <f t="array" ref="DT816">PRODUCT($DP$68:DP816+1)-1</f>
        <v>8.3215608387632534E-2</v>
      </c>
      <c r="DU816" s="72">
        <f>DS816-MAX($DS$68:DS816)</f>
        <v>-3.4974358683539375E-3</v>
      </c>
    </row>
    <row r="817" spans="81:125" x14ac:dyDescent="0.3">
      <c r="CC817" s="3">
        <f t="shared" si="472"/>
        <v>45782</v>
      </c>
      <c r="CD817" s="2">
        <f t="shared" si="473"/>
        <v>-1.3522426876788602E-4</v>
      </c>
      <c r="CE817" s="2">
        <f t="shared" si="474"/>
        <v>-1.26299328874313E-4</v>
      </c>
      <c r="CF817" s="2" t="e">
        <f>NA()</f>
        <v>#N/A</v>
      </c>
      <c r="CG817" s="2">
        <f t="shared" si="475"/>
        <v>-2.4106869252278886E-4</v>
      </c>
      <c r="CH817" s="2">
        <f t="shared" si="476"/>
        <v>-2.6272364000001801E-4</v>
      </c>
      <c r="CJ817" s="9">
        <f t="shared" si="454"/>
        <v>45782</v>
      </c>
      <c r="CK817" s="2">
        <f t="array" ref="CK817">PRODUCT(CD$2:CD817+1)-1</f>
        <v>0.5742519778452897</v>
      </c>
      <c r="CL817" s="2">
        <f t="array" ref="CL817">PRODUCT(CE$2:CE817+1)-1</f>
        <v>0.34588191611179164</v>
      </c>
      <c r="CM817" s="2"/>
      <c r="CN817" s="2">
        <f t="array" ref="CN817">PRODUCT(CG$2:CG817+1)-1</f>
        <v>0.27202501310194704</v>
      </c>
      <c r="CO817" s="2">
        <f t="array" ref="CO817">PRODUCT(CH$2:CH817+1)-1</f>
        <v>0.16380984455228798</v>
      </c>
      <c r="CQ817" s="9">
        <f t="shared" si="455"/>
        <v>45782</v>
      </c>
      <c r="CR817" s="72">
        <f t="shared" si="456"/>
        <v>0.41044213329300172</v>
      </c>
      <c r="CS817" s="72">
        <f t="shared" si="457"/>
        <v>0.18207207155950367</v>
      </c>
      <c r="CT817" s="72"/>
      <c r="CU817" s="72">
        <f t="shared" si="458"/>
        <v>0.10821516854965907</v>
      </c>
      <c r="CV817" s="72"/>
      <c r="CW817" s="3">
        <f t="shared" si="459"/>
        <v>45782</v>
      </c>
      <c r="CX817" s="75">
        <f t="shared" si="464"/>
        <v>126.74378487504812</v>
      </c>
      <c r="CY817" s="75">
        <f t="shared" si="465"/>
        <v>115.86894093967473</v>
      </c>
      <c r="CZ817" s="75">
        <f t="shared" si="477"/>
        <v>109.38546934767895</v>
      </c>
      <c r="DA817" s="72">
        <f>(CZ817/MAX($CZ$2:CZ817))-1</f>
        <v>-1.8015329269375213E-3</v>
      </c>
      <c r="DC817" s="3">
        <f t="shared" si="460"/>
        <v>45782</v>
      </c>
      <c r="DD817" s="2">
        <f t="shared" si="461"/>
        <v>1.27499371232132E-4</v>
      </c>
      <c r="DE817" s="2">
        <f t="shared" si="462"/>
        <v>1.3642431112570501E-4</v>
      </c>
      <c r="DF817" s="2" t="e">
        <f>NA()</f>
        <v>#N/A</v>
      </c>
      <c r="DG817" s="2">
        <f t="shared" si="463"/>
        <v>2.1654947477229154E-5</v>
      </c>
      <c r="DH817" s="69"/>
      <c r="DI817" s="3">
        <f t="shared" si="468"/>
        <v>45782</v>
      </c>
      <c r="DJ817" s="2">
        <f t="shared" si="469"/>
        <v>5.2284163954376142E-2</v>
      </c>
      <c r="DK817" s="2">
        <f t="shared" si="470"/>
        <v>6.9272251834666149E-2</v>
      </c>
      <c r="DL817" s="2" t="e">
        <f>NA()</f>
        <v>#N/A</v>
      </c>
      <c r="DM817" s="2">
        <f t="shared" si="471"/>
        <v>3.8093941235710402E-2</v>
      </c>
      <c r="DO817" s="2">
        <f t="shared" si="466"/>
        <v>2.4537822723460934E-2</v>
      </c>
      <c r="DP817" s="72">
        <f t="shared" si="467"/>
        <v>2.1654947477229154E-5</v>
      </c>
      <c r="DQ817" s="72">
        <v>1.0999999999999999E-2</v>
      </c>
      <c r="DR817" s="72">
        <f t="shared" si="478"/>
        <v>9.7076429695520753E-6</v>
      </c>
      <c r="DS817" s="2" cm="1">
        <f t="array" ref="DS817">PRODUCT($DR$68:DR817+1)-1</f>
        <v>5.9176047108705943E-2</v>
      </c>
      <c r="DT817" s="2" cm="1">
        <f t="array" ref="DT817">PRODUCT($DP$68:DP817+1)-1</f>
        <v>8.3239065364738574E-2</v>
      </c>
      <c r="DU817" s="72">
        <f>DS817-MAX($DS$68:DS817)</f>
        <v>-3.4871538652607725E-3</v>
      </c>
    </row>
    <row r="818" spans="81:125" x14ac:dyDescent="0.3">
      <c r="CC818" s="3">
        <f t="shared" si="472"/>
        <v>45783</v>
      </c>
      <c r="CD818" s="2">
        <f t="shared" si="473"/>
        <v>5.0662949481794495E-4</v>
      </c>
      <c r="CE818" s="2">
        <f t="shared" si="474"/>
        <v>3.0637700383895399E-4</v>
      </c>
      <c r="CF818" s="2" t="e">
        <f>NA()</f>
        <v>#N/A</v>
      </c>
      <c r="CG818" s="2">
        <f t="shared" si="475"/>
        <v>6.1327998277233085E-4</v>
      </c>
      <c r="CH818" s="2">
        <f t="shared" si="476"/>
        <v>-2.2165640000004798E-4</v>
      </c>
      <c r="CJ818" s="9">
        <f t="shared" si="454"/>
        <v>45783</v>
      </c>
      <c r="CK818" s="2">
        <f t="array" ref="CK818">PRODUCT(CD$2:CD818+1)-1</f>
        <v>0.5750495403295417</v>
      </c>
      <c r="CL818" s="2">
        <f t="array" ref="CL818">PRODUCT(CE$2:CE818+1)-1</f>
        <v>0.34629426338077107</v>
      </c>
      <c r="CM818" s="2"/>
      <c r="CN818" s="2">
        <f t="array" ref="CN818">PRODUCT(CG$2:CG818+1)-1</f>
        <v>0.27280512058006812</v>
      </c>
      <c r="CO818" s="2">
        <f t="array" ref="CO818">PRODUCT(CH$2:CH818+1)-1</f>
        <v>0.16355187865185994</v>
      </c>
      <c r="CQ818" s="9">
        <f t="shared" si="455"/>
        <v>45783</v>
      </c>
      <c r="CR818" s="72">
        <f t="shared" si="456"/>
        <v>0.41149766167768176</v>
      </c>
      <c r="CS818" s="72">
        <f t="shared" si="457"/>
        <v>0.18274238472891113</v>
      </c>
      <c r="CT818" s="72"/>
      <c r="CU818" s="72">
        <f t="shared" si="458"/>
        <v>0.10925324192820818</v>
      </c>
      <c r="CV818" s="72"/>
      <c r="CW818" s="3">
        <f t="shared" si="459"/>
        <v>45783</v>
      </c>
      <c r="CX818" s="75">
        <f t="shared" si="464"/>
        <v>126.82151430125279</v>
      </c>
      <c r="CY818" s="75">
        <f t="shared" si="465"/>
        <v>115.84325784735422</v>
      </c>
      <c r="CZ818" s="75">
        <f t="shared" si="477"/>
        <v>109.47681950413077</v>
      </c>
      <c r="DA818" s="72">
        <f>(CZ818/MAX($CZ$2:CZ818))-1</f>
        <v>-9.679159330087117E-4</v>
      </c>
      <c r="DC818" s="3">
        <f t="shared" si="460"/>
        <v>45783</v>
      </c>
      <c r="DD818" s="2">
        <f t="shared" si="461"/>
        <v>7.2828589481799288E-4</v>
      </c>
      <c r="DE818" s="2">
        <f t="shared" si="462"/>
        <v>5.2803340383900197E-4</v>
      </c>
      <c r="DF818" s="2" t="e">
        <f>NA()</f>
        <v>#N/A</v>
      </c>
      <c r="DG818" s="2">
        <f t="shared" si="463"/>
        <v>8.3493638277237878E-4</v>
      </c>
      <c r="DH818" s="69"/>
      <c r="DI818" s="3">
        <f t="shared" si="468"/>
        <v>45783</v>
      </c>
      <c r="DJ818" s="2">
        <f t="shared" si="469"/>
        <v>5.2054764152588293E-2</v>
      </c>
      <c r="DK818" s="2">
        <f t="shared" si="470"/>
        <v>6.9302011170090383E-2</v>
      </c>
      <c r="DL818" s="2" t="e">
        <f>NA()</f>
        <v>#N/A</v>
      </c>
      <c r="DM818" s="2">
        <f t="shared" si="471"/>
        <v>3.8071749632436716E-2</v>
      </c>
      <c r="DO818" s="2">
        <f t="shared" si="466"/>
        <v>2.4556724986139221E-2</v>
      </c>
      <c r="DP818" s="72">
        <f t="shared" si="467"/>
        <v>8.3493638277237878E-4</v>
      </c>
      <c r="DQ818" s="72">
        <v>1.0999999999999999E-2</v>
      </c>
      <c r="DR818" s="72">
        <f t="shared" si="478"/>
        <v>3.7400346404824528E-4</v>
      </c>
      <c r="DS818" s="2" cm="1">
        <f t="array" ref="DS818">PRODUCT($DR$68:DR818+1)-1</f>
        <v>5.9572182619361591E-2</v>
      </c>
      <c r="DT818" s="2" cm="1">
        <f t="array" ref="DT818">PRODUCT($DP$68:DP818+1)-1</f>
        <v>8.4143501071652027E-2</v>
      </c>
      <c r="DU818" s="72">
        <f>DS818-MAX($DS$68:DS818)</f>
        <v>-3.091018354605124E-3</v>
      </c>
    </row>
    <row r="819" spans="81:125" x14ac:dyDescent="0.3">
      <c r="CC819" s="3">
        <f t="shared" si="472"/>
        <v>45784</v>
      </c>
      <c r="CD819" s="2">
        <f t="shared" si="473"/>
        <v>-1.0857571474576199E-4</v>
      </c>
      <c r="CE819" s="2">
        <f t="shared" si="474"/>
        <v>1.83676262127208E-3</v>
      </c>
      <c r="CF819" s="2" t="e">
        <f>NA()</f>
        <v>#N/A</v>
      </c>
      <c r="CG819" s="2">
        <f t="shared" si="475"/>
        <v>2.131681940727203E-3</v>
      </c>
      <c r="CH819" s="2">
        <f t="shared" si="476"/>
        <v>1.2485548000000799E-3</v>
      </c>
      <c r="CJ819" s="9">
        <f t="shared" si="454"/>
        <v>45784</v>
      </c>
      <c r="CK819" s="2">
        <f t="array" ref="CK819">PRODUCT(CD$2:CD819+1)-1</f>
        <v>0.57487852819994045</v>
      </c>
      <c r="CL819" s="2">
        <f t="array" ref="CL819">PRODUCT(CE$2:CE819+1)-1</f>
        <v>0.34876708636098197</v>
      </c>
      <c r="CM819" s="2"/>
      <c r="CN819" s="2">
        <f t="array" ref="CN819">PRODUCT(CG$2:CG819+1)-1</f>
        <v>0.27551833626967359</v>
      </c>
      <c r="CO819" s="2">
        <f t="array" ref="CO819">PRODUCT(CH$2:CH819+1)-1</f>
        <v>0.16500463693499978</v>
      </c>
      <c r="CQ819" s="9">
        <f t="shared" si="455"/>
        <v>45784</v>
      </c>
      <c r="CR819" s="72">
        <f t="shared" si="456"/>
        <v>0.40987389126494067</v>
      </c>
      <c r="CS819" s="72">
        <f t="shared" si="457"/>
        <v>0.18376244942598219</v>
      </c>
      <c r="CT819" s="72"/>
      <c r="CU819" s="72">
        <f t="shared" si="458"/>
        <v>0.11051369933467381</v>
      </c>
      <c r="CV819" s="72"/>
      <c r="CW819" s="3">
        <f t="shared" si="459"/>
        <v>45784</v>
      </c>
      <c r="CX819" s="75">
        <f t="shared" si="464"/>
        <v>127.09185743298444</v>
      </c>
      <c r="CY819" s="75">
        <f t="shared" si="465"/>
        <v>115.98789450298719</v>
      </c>
      <c r="CZ819" s="75">
        <f t="shared" si="477"/>
        <v>109.57338089253037</v>
      </c>
      <c r="DA819" s="72">
        <f>(CZ819/MAX($CZ$2:CZ819))-1</f>
        <v>-8.6743776837261422E-5</v>
      </c>
      <c r="DC819" s="3">
        <f t="shared" si="460"/>
        <v>45784</v>
      </c>
      <c r="DD819" s="2">
        <f t="shared" si="461"/>
        <v>-1.3571305147458419E-3</v>
      </c>
      <c r="DE819" s="2">
        <f t="shared" si="462"/>
        <v>5.8820782127200016E-4</v>
      </c>
      <c r="DF819" s="2" t="e">
        <f>NA()</f>
        <v>#N/A</v>
      </c>
      <c r="DG819" s="2">
        <f t="shared" si="463"/>
        <v>8.8312714072712314E-4</v>
      </c>
      <c r="DH819" s="69"/>
      <c r="DI819" s="3">
        <f t="shared" si="468"/>
        <v>45784</v>
      </c>
      <c r="DJ819" s="2">
        <f t="shared" si="469"/>
        <v>5.21133067574217E-2</v>
      </c>
      <c r="DK819" s="2">
        <f t="shared" si="470"/>
        <v>4.2974247362168323E-2</v>
      </c>
      <c r="DL819" s="2" t="e">
        <f>NA()</f>
        <v>#N/A</v>
      </c>
      <c r="DM819" s="2">
        <f t="shared" si="471"/>
        <v>2.9451335198236658E-2</v>
      </c>
      <c r="DO819" s="2">
        <f t="shared" si="466"/>
        <v>2.4578574965375091E-2</v>
      </c>
      <c r="DP819" s="72">
        <f t="shared" si="467"/>
        <v>8.8312714072712314E-4</v>
      </c>
      <c r="DQ819" s="72">
        <v>1.0999999999999999E-2</v>
      </c>
      <c r="DR819" s="72">
        <f t="shared" si="478"/>
        <v>3.9523847748225638E-4</v>
      </c>
      <c r="DS819" s="2" cm="1">
        <f t="array" ref="DS819">PRODUCT($DR$68:DR819+1)-1</f>
        <v>5.9990966315602634E-2</v>
      </c>
      <c r="DT819" s="2" cm="1">
        <f t="array" ref="DT819">PRODUCT($DP$68:DP819+1)-1</f>
        <v>8.5100937621891193E-2</v>
      </c>
      <c r="DU819" s="72">
        <f>DS819-MAX($DS$68:DS819)</f>
        <v>-2.672234658364081E-3</v>
      </c>
    </row>
    <row r="820" spans="81:125" x14ac:dyDescent="0.3">
      <c r="CC820" s="3">
        <f t="shared" si="472"/>
        <v>45785</v>
      </c>
      <c r="CD820" s="2">
        <f t="shared" si="473"/>
        <v>-8.1685421303823202E-4</v>
      </c>
      <c r="CE820" s="2">
        <f t="shared" si="474"/>
        <v>0</v>
      </c>
      <c r="CF820" s="2" t="e">
        <f>NA()</f>
        <v>#N/A</v>
      </c>
      <c r="CG820" s="2">
        <f t="shared" si="475"/>
        <v>-1.5107376688638265E-5</v>
      </c>
      <c r="CH820" s="2">
        <f t="shared" si="476"/>
        <v>-5.9034555000003796E-4</v>
      </c>
      <c r="CJ820" s="9">
        <f t="shared" si="454"/>
        <v>45785</v>
      </c>
      <c r="CK820" s="2">
        <f t="array" ref="CK820">PRODUCT(CD$2:CD820+1)-1</f>
        <v>0.5735920820391569</v>
      </c>
      <c r="CL820" s="2">
        <f t="array" ref="CL820">PRODUCT(CE$2:CE820+1)-1</f>
        <v>0.34876708636098197</v>
      </c>
      <c r="CM820" s="2"/>
      <c r="CN820" s="2">
        <f t="array" ref="CN820">PRODUCT(CG$2:CG820+1)-1</f>
        <v>0.27549906653369427</v>
      </c>
      <c r="CO820" s="2">
        <f t="array" ref="CO820">PRODUCT(CH$2:CH820+1)-1</f>
        <v>0.16431688163185587</v>
      </c>
      <c r="CQ820" s="9">
        <f t="shared" si="455"/>
        <v>45785</v>
      </c>
      <c r="CR820" s="72">
        <f t="shared" si="456"/>
        <v>0.40927520040730103</v>
      </c>
      <c r="CS820" s="72">
        <f t="shared" si="457"/>
        <v>0.1844502047291261</v>
      </c>
      <c r="CT820" s="72"/>
      <c r="CU820" s="72">
        <f t="shared" si="458"/>
        <v>0.1111821849018384</v>
      </c>
      <c r="CV820" s="72"/>
      <c r="CW820" s="3">
        <f t="shared" si="459"/>
        <v>45785</v>
      </c>
      <c r="CX820" s="75">
        <f t="shared" si="464"/>
        <v>127.08993740842014</v>
      </c>
      <c r="CY820" s="75">
        <f t="shared" si="465"/>
        <v>115.91942156561348</v>
      </c>
      <c r="CZ820" s="75">
        <f t="shared" si="477"/>
        <v>109.6364489159255</v>
      </c>
      <c r="DA820" s="72">
        <f>(CZ820/MAX($CZ$2:CZ820))-1</f>
        <v>0</v>
      </c>
      <c r="DC820" s="3">
        <f t="shared" si="460"/>
        <v>45785</v>
      </c>
      <c r="DD820" s="2">
        <f t="shared" si="461"/>
        <v>-2.2650866303819406E-4</v>
      </c>
      <c r="DE820" s="2">
        <f t="shared" si="462"/>
        <v>5.9034555000003796E-4</v>
      </c>
      <c r="DF820" s="2" t="e">
        <f>NA()</f>
        <v>#N/A</v>
      </c>
      <c r="DG820" s="2">
        <f t="shared" si="463"/>
        <v>5.7523817331139968E-4</v>
      </c>
      <c r="DH820" s="69"/>
      <c r="DI820" s="3">
        <f t="shared" si="468"/>
        <v>45785</v>
      </c>
      <c r="DJ820" s="2">
        <f t="shared" si="469"/>
        <v>5.1612975930045858E-2</v>
      </c>
      <c r="DK820" s="2">
        <f t="shared" si="470"/>
        <v>4.2733877461538984E-2</v>
      </c>
      <c r="DL820" s="2" t="e">
        <f>NA()</f>
        <v>#N/A</v>
      </c>
      <c r="DM820" s="2">
        <f t="shared" si="471"/>
        <v>2.8393574864058968E-2</v>
      </c>
      <c r="DO820" s="2">
        <f t="shared" si="466"/>
        <v>2.447344929321944E-2</v>
      </c>
      <c r="DP820" s="72">
        <f t="shared" si="467"/>
        <v>5.7523817331139968E-4</v>
      </c>
      <c r="DQ820" s="72">
        <v>1.0999999999999999E-2</v>
      </c>
      <c r="DR820" s="72">
        <f t="shared" si="478"/>
        <v>2.5855039192119572E-4</v>
      </c>
      <c r="DS820" s="2" cm="1">
        <f t="array" ref="DS820">PRODUCT($DR$68:DR820+1)-1</f>
        <v>6.0265027395376425E-2</v>
      </c>
      <c r="DT820" s="2" cm="1">
        <f t="array" ref="DT820">PRODUCT($DP$68:DP820+1)-1</f>
        <v>8.5725129103107367E-2</v>
      </c>
      <c r="DU820" s="72">
        <f>DS820-MAX($DS$68:DS820)</f>
        <v>-2.3981735785902902E-3</v>
      </c>
    </row>
    <row r="821" spans="81:125" x14ac:dyDescent="0.3">
      <c r="CC821" s="3">
        <f t="shared" si="472"/>
        <v>45786</v>
      </c>
      <c r="CD821" s="2">
        <f t="shared" si="473"/>
        <v>1.3513667158804299E-4</v>
      </c>
      <c r="CE821" s="2">
        <f t="shared" si="474"/>
        <v>-1.2844848121007499E-4</v>
      </c>
      <c r="CF821" s="2" t="e">
        <f>NA()</f>
        <v>#N/A</v>
      </c>
      <c r="CG821" s="2">
        <f t="shared" si="475"/>
        <v>1.9125596012853241E-4</v>
      </c>
      <c r="CH821" s="2">
        <f t="shared" si="476"/>
        <v>1.1593725499992E-4</v>
      </c>
      <c r="CJ821" s="9">
        <f t="shared" si="454"/>
        <v>45786</v>
      </c>
      <c r="CK821" s="2">
        <f t="array" ref="CK821">PRODUCT(CD$2:CD821+1)-1</f>
        <v>0.57380473203556104</v>
      </c>
      <c r="CL821" s="2">
        <f t="array" ref="CL821">PRODUCT(CE$2:CE821+1)-1</f>
        <v>0.34859383927723275</v>
      </c>
      <c r="CM821" s="2"/>
      <c r="CN821" s="2">
        <f t="array" ref="CN821">PRODUCT(CG$2:CG821+1)-1</f>
        <v>0.27574301333230711</v>
      </c>
      <c r="CO821" s="2">
        <f t="array" ref="CO821">PRODUCT(CH$2:CH821+1)-1</f>
        <v>0.16445186933506228</v>
      </c>
      <c r="CQ821" s="9">
        <f t="shared" si="455"/>
        <v>45786</v>
      </c>
      <c r="CR821" s="72">
        <f t="shared" si="456"/>
        <v>0.40935286270049875</v>
      </c>
      <c r="CS821" s="72">
        <f t="shared" si="457"/>
        <v>0.18414196994217047</v>
      </c>
      <c r="CT821" s="72"/>
      <c r="CU821" s="72">
        <f t="shared" si="458"/>
        <v>0.11129114399724482</v>
      </c>
      <c r="CV821" s="72"/>
      <c r="CW821" s="3">
        <f t="shared" si="459"/>
        <v>45786</v>
      </c>
      <c r="CX821" s="75">
        <f t="shared" si="464"/>
        <v>127.11424411642186</v>
      </c>
      <c r="CY821" s="75">
        <f t="shared" si="465"/>
        <v>115.93286094515098</v>
      </c>
      <c r="CZ821" s="75">
        <f t="shared" si="477"/>
        <v>109.64470563403148</v>
      </c>
      <c r="DA821" s="72">
        <f>(CZ821/MAX($CZ$2:CZ821))-1</f>
        <v>0</v>
      </c>
      <c r="DC821" s="3">
        <f t="shared" si="460"/>
        <v>45786</v>
      </c>
      <c r="DD821" s="2">
        <f t="shared" si="461"/>
        <v>1.9199416588122997E-5</v>
      </c>
      <c r="DE821" s="2">
        <f t="shared" si="462"/>
        <v>-2.44385736209995E-4</v>
      </c>
      <c r="DF821" s="2" t="e">
        <f>NA()</f>
        <v>#N/A</v>
      </c>
      <c r="DG821" s="2">
        <f t="shared" si="463"/>
        <v>7.5318705128612413E-5</v>
      </c>
      <c r="DH821" s="69"/>
      <c r="DI821" s="3">
        <f t="shared" si="468"/>
        <v>45786</v>
      </c>
      <c r="DJ821" s="2">
        <f t="shared" si="469"/>
        <v>3.6787614657968801E-2</v>
      </c>
      <c r="DK821" s="2">
        <f t="shared" si="470"/>
        <v>4.0860641681619569E-2</v>
      </c>
      <c r="DL821" s="2" t="e">
        <f>NA()</f>
        <v>#N/A</v>
      </c>
      <c r="DM821" s="2">
        <f t="shared" si="471"/>
        <v>2.8441040156311159E-2</v>
      </c>
      <c r="DO821" s="2">
        <f t="shared" si="466"/>
        <v>2.4467911629468663E-2</v>
      </c>
      <c r="DP821" s="72">
        <f t="shared" si="467"/>
        <v>7.5318705128612413E-5</v>
      </c>
      <c r="DQ821" s="72">
        <v>1.0999999999999999E-2</v>
      </c>
      <c r="DR821" s="72">
        <f t="shared" si="478"/>
        <v>3.3860910116125351E-5</v>
      </c>
      <c r="DS821" s="2" cm="1">
        <f t="array" ref="DS821">PRODUCT($DR$68:DR821+1)-1</f>
        <v>6.0300928934168274E-2</v>
      </c>
      <c r="DT821" s="2" cm="1">
        <f t="array" ref="DT821">PRODUCT($DP$68:DP821+1)-1</f>
        <v>8.5806904513956894E-2</v>
      </c>
      <c r="DU821" s="72">
        <f>DS821-MAX($DS$68:DS821)</f>
        <v>-2.3622720397984409E-3</v>
      </c>
    </row>
    <row r="822" spans="81:125" x14ac:dyDescent="0.3">
      <c r="CC822" s="3">
        <f t="shared" si="472"/>
        <v>45789</v>
      </c>
      <c r="CD822" s="2">
        <f t="shared" si="473"/>
        <v>-2.1327878281211E-3</v>
      </c>
      <c r="CE822" s="2">
        <f t="shared" si="474"/>
        <v>-2.9064423274578499E-3</v>
      </c>
      <c r="CF822" s="2" t="e">
        <f>NA()</f>
        <v>#N/A</v>
      </c>
      <c r="CG822" s="2">
        <f t="shared" si="475"/>
        <v>1.2624762133419995E-3</v>
      </c>
      <c r="CH822" s="2">
        <f t="shared" si="476"/>
        <v>-6.2355052499996099E-4</v>
      </c>
      <c r="CJ822" s="9">
        <f t="shared" si="454"/>
        <v>45789</v>
      </c>
      <c r="CK822" s="2">
        <f t="array" ref="CK822">PRODUCT(CD$2:CD822+1)-1</f>
        <v>0.57044814045923631</v>
      </c>
      <c r="CL822" s="2">
        <f t="array" ref="CL822">PRODUCT(CE$2:CE822+1)-1</f>
        <v>0.3446742290602085</v>
      </c>
      <c r="CM822" s="2"/>
      <c r="CN822" s="2">
        <f t="array" ref="CN822">PRODUCT(CG$2:CG822+1)-1</f>
        <v>0.27735360854097646</v>
      </c>
      <c r="CO822" s="2">
        <f t="array" ref="CO822">PRODUCT(CH$2:CH822+1)-1</f>
        <v>0.16372577476060113</v>
      </c>
      <c r="CQ822" s="9">
        <f t="shared" si="455"/>
        <v>45789</v>
      </c>
      <c r="CR822" s="72">
        <f t="shared" si="456"/>
        <v>0.40672236569863518</v>
      </c>
      <c r="CS822" s="72">
        <f t="shared" si="457"/>
        <v>0.18094845429960738</v>
      </c>
      <c r="CT822" s="72"/>
      <c r="CU822" s="72">
        <f t="shared" si="458"/>
        <v>0.11362783378037533</v>
      </c>
      <c r="CV822" s="72"/>
      <c r="CW822" s="3">
        <f t="shared" si="459"/>
        <v>45789</v>
      </c>
      <c r="CX822" s="75">
        <f t="shared" si="464"/>
        <v>127.27472282599578</v>
      </c>
      <c r="CY822" s="75">
        <f t="shared" si="465"/>
        <v>115.86057094884389</v>
      </c>
      <c r="CZ822" s="75">
        <f t="shared" si="477"/>
        <v>109.85162750681734</v>
      </c>
      <c r="DA822" s="72">
        <f>(CZ822/MAX($CZ$2:CZ822))-1</f>
        <v>0</v>
      </c>
      <c r="DC822" s="3">
        <f t="shared" si="460"/>
        <v>45789</v>
      </c>
      <c r="DD822" s="2">
        <f t="shared" si="461"/>
        <v>-1.5092373031211389E-3</v>
      </c>
      <c r="DE822" s="2">
        <f t="shared" si="462"/>
        <v>-2.2828918024578888E-3</v>
      </c>
      <c r="DF822" s="2" t="e">
        <f>NA()</f>
        <v>#N/A</v>
      </c>
      <c r="DG822" s="2">
        <f t="shared" si="463"/>
        <v>1.8860267383419603E-3</v>
      </c>
      <c r="DH822" s="69"/>
      <c r="DI822" s="3">
        <f t="shared" si="468"/>
        <v>45789</v>
      </c>
      <c r="DJ822" s="2">
        <f t="shared" si="469"/>
        <v>2.7821578772363492E-2</v>
      </c>
      <c r="DK822" s="2">
        <f t="shared" si="470"/>
        <v>3.8325331849569655E-2</v>
      </c>
      <c r="DL822" s="2" t="e">
        <f>NA()</f>
        <v>#N/A</v>
      </c>
      <c r="DM822" s="2">
        <f t="shared" si="471"/>
        <v>2.3758466773275606E-2</v>
      </c>
      <c r="DO822" s="2">
        <f t="shared" si="466"/>
        <v>2.4428982537197264E-2</v>
      </c>
      <c r="DP822" s="72">
        <f t="shared" si="467"/>
        <v>1.8860267383419603E-3</v>
      </c>
      <c r="DQ822" s="72">
        <v>1.0999999999999999E-2</v>
      </c>
      <c r="DR822" s="72">
        <f t="shared" si="478"/>
        <v>8.4924921003860126E-4</v>
      </c>
      <c r="DS822" s="2" cm="1">
        <f t="array" ref="DS822">PRODUCT($DR$68:DR822+1)-1</f>
        <v>6.1201388660468981E-2</v>
      </c>
      <c r="DT822" s="2" cm="1">
        <f t="array" ref="DT822">PRODUCT($DP$68:DP822+1)-1</f>
        <v>8.7854765368546639E-2</v>
      </c>
      <c r="DU822" s="72">
        <f>DS822-MAX($DS$68:DS822)</f>
        <v>-1.4618123134977346E-3</v>
      </c>
    </row>
    <row r="823" spans="81:125" x14ac:dyDescent="0.3">
      <c r="CC823" s="3">
        <f t="shared" si="472"/>
        <v>45790</v>
      </c>
      <c r="CD823" s="2">
        <f t="shared" si="473"/>
        <v>9.7663467665487502E-5</v>
      </c>
      <c r="CE823" s="2">
        <f t="shared" si="474"/>
        <v>1.5217876165203302E-3</v>
      </c>
      <c r="CF823" s="2" t="e">
        <f>NA()</f>
        <v>#N/A</v>
      </c>
      <c r="CG823" s="2">
        <f t="shared" si="475"/>
        <v>2.0775684478767163E-3</v>
      </c>
      <c r="CH823" s="2">
        <f t="shared" si="476"/>
        <v>8.7680824999991592E-4</v>
      </c>
      <c r="CJ823" s="9">
        <f t="shared" si="454"/>
        <v>45790</v>
      </c>
      <c r="CK823" s="2">
        <f t="array" ref="CK823">PRODUCT(CD$2:CD823+1)-1</f>
        <v>0.57060151587042229</v>
      </c>
      <c r="CL823" s="2">
        <f t="array" ref="CL823">PRODUCT(CE$2:CE823+1)-1</f>
        <v>0.34672053765024646</v>
      </c>
      <c r="CM823" s="2"/>
      <c r="CN823" s="2">
        <f t="array" ref="CN823">PRODUCT(CG$2:CG823+1)-1</f>
        <v>0.28000739809486253</v>
      </c>
      <c r="CO823" s="2">
        <f t="array" ref="CO823">PRODUCT(CH$2:CH823+1)-1</f>
        <v>0.16474613912064884</v>
      </c>
      <c r="CQ823" s="9">
        <f t="shared" ref="CQ823:CQ886" si="479">CJ823</f>
        <v>45790</v>
      </c>
      <c r="CR823" s="72">
        <f t="shared" ref="CR823:CR886" si="480">CK823-$CO823</f>
        <v>0.40585537674977346</v>
      </c>
      <c r="CS823" s="72">
        <f t="shared" ref="CS823:CS886" si="481">CL823-$CO823</f>
        <v>0.18197439852959763</v>
      </c>
      <c r="CT823" s="72"/>
      <c r="CU823" s="72">
        <f t="shared" si="458"/>
        <v>0.11526125897421369</v>
      </c>
      <c r="CV823" s="72"/>
      <c r="CW823" s="3">
        <f t="shared" si="459"/>
        <v>45790</v>
      </c>
      <c r="CX823" s="75">
        <f t="shared" si="464"/>
        <v>127.53914477435131</v>
      </c>
      <c r="CY823" s="75">
        <f t="shared" si="465"/>
        <v>115.96215845330153</v>
      </c>
      <c r="CZ823" s="75">
        <f t="shared" ref="CZ823:CZ886" si="482">(CX823/$CX$2)/(CY823/$CY$2)*100</f>
        <v>109.98341741432131</v>
      </c>
      <c r="DA823" s="72">
        <f>(CZ823/MAX($CZ$2:CZ823))-1</f>
        <v>0</v>
      </c>
      <c r="DC823" s="3">
        <f t="shared" si="460"/>
        <v>45790</v>
      </c>
      <c r="DD823" s="2">
        <f t="shared" si="461"/>
        <v>-7.7914478233442842E-4</v>
      </c>
      <c r="DE823" s="2">
        <f t="shared" si="462"/>
        <v>6.4497936652041423E-4</v>
      </c>
      <c r="DF823" s="2" t="e">
        <f>NA()</f>
        <v>#N/A</v>
      </c>
      <c r="DG823" s="2">
        <f t="shared" si="463"/>
        <v>1.2007601978768004E-3</v>
      </c>
      <c r="DH823" s="69"/>
      <c r="DI823" s="3">
        <f t="shared" ref="DI823:DI886" si="483">DC823</f>
        <v>45790</v>
      </c>
      <c r="DJ823" s="2">
        <f t="shared" ref="DJ823:DJ886" si="484">_xlfn.STDEV.P(DD802:DD823)*SQRT(252)</f>
        <v>2.4364511800130145E-2</v>
      </c>
      <c r="DK823" s="2">
        <f t="shared" ref="DK823:DK886" si="485">_xlfn.STDEV.P(DE802:DE823)*SQRT(252)</f>
        <v>3.7934401281847809E-2</v>
      </c>
      <c r="DL823" s="2" t="e">
        <f>NA()</f>
        <v>#N/A</v>
      </c>
      <c r="DM823" s="2">
        <f t="shared" ref="DM823:DM886" si="486">_xlfn.STDEV.P(DG802:DG823)*SQRT(252)</f>
        <v>2.0646931093219079E-2</v>
      </c>
      <c r="DO823" s="2">
        <f t="shared" ref="DO823:DO886" si="487">_xlfn.STDEV.P(DG757:DG823)*SQRT(252)</f>
        <v>2.4454029916083517E-2</v>
      </c>
      <c r="DP823" s="72">
        <f t="shared" ref="DP823:DP886" si="488">DG823</f>
        <v>1.2007601978768004E-3</v>
      </c>
      <c r="DQ823" s="72">
        <v>1.0999999999999999E-2</v>
      </c>
      <c r="DR823" s="72">
        <f t="shared" ref="DR823:DR886" si="489">DQ823/DO823*DP823</f>
        <v>5.4013028617248924E-4</v>
      </c>
      <c r="DS823" s="2" cm="1">
        <f t="array" ref="DS823">PRODUCT($DR$68:DR823+1)-1</f>
        <v>6.1774575670212828E-2</v>
      </c>
      <c r="DT823" s="2" cm="1">
        <f t="array" ref="DT823">PRODUCT($DP$68:DP823+1)-1</f>
        <v>8.9161018071871823E-2</v>
      </c>
      <c r="DU823" s="72">
        <f>DS823-MAX($DS$68:DS823)</f>
        <v>-8.8862530375388715E-4</v>
      </c>
    </row>
    <row r="824" spans="81:125" x14ac:dyDescent="0.3">
      <c r="CC824" s="3">
        <f t="shared" si="472"/>
        <v>45791</v>
      </c>
      <c r="CD824" s="2">
        <f t="shared" si="473"/>
        <v>-2.3314357473713798E-5</v>
      </c>
      <c r="CE824" s="2">
        <f t="shared" si="474"/>
        <v>4.41471583832787E-4</v>
      </c>
      <c r="CF824" s="2" t="e">
        <f>NA()</f>
        <v>#N/A</v>
      </c>
      <c r="CG824" s="2">
        <f t="shared" si="475"/>
        <v>1.5910997554174498E-4</v>
      </c>
      <c r="CH824" s="2">
        <f t="shared" si="476"/>
        <v>2.1940941000009301E-4</v>
      </c>
      <c r="CJ824" s="9">
        <f t="shared" si="454"/>
        <v>45791</v>
      </c>
      <c r="CK824" s="2">
        <f t="array" ref="CK824">PRODUCT(CD$2:CD824+1)-1</f>
        <v>0.57056489830523249</v>
      </c>
      <c r="CL824" s="2">
        <f t="array" ref="CL824">PRODUCT(CE$2:CE824+1)-1</f>
        <v>0.34731507649898297</v>
      </c>
      <c r="CM824" s="2"/>
      <c r="CN824" s="2">
        <f t="array" ref="CN824">PRODUCT(CG$2:CG824+1)-1</f>
        <v>0.28021106004066665</v>
      </c>
      <c r="CO824" s="2">
        <f t="array" ref="CO824">PRODUCT(CH$2:CH824+1)-1</f>
        <v>0.16500169538383314</v>
      </c>
      <c r="CQ824" s="9">
        <f t="shared" si="479"/>
        <v>45791</v>
      </c>
      <c r="CR824" s="72">
        <f t="shared" si="480"/>
        <v>0.40556320292139936</v>
      </c>
      <c r="CS824" s="72">
        <f t="shared" si="481"/>
        <v>0.18231338111514983</v>
      </c>
      <c r="CT824" s="72"/>
      <c r="CU824" s="72">
        <f t="shared" si="458"/>
        <v>0.11520936465683351</v>
      </c>
      <c r="CV824" s="72"/>
      <c r="CW824" s="3">
        <f t="shared" si="459"/>
        <v>45791</v>
      </c>
      <c r="CX824" s="75">
        <f t="shared" si="464"/>
        <v>127.55943752455698</v>
      </c>
      <c r="CY824" s="75">
        <f t="shared" si="465"/>
        <v>115.9876016420701</v>
      </c>
      <c r="CZ824" s="75">
        <f t="shared" si="482"/>
        <v>109.97678693124185</v>
      </c>
      <c r="DA824" s="72">
        <f>(CZ824/MAX($CZ$2:CZ824))-1</f>
        <v>-6.0286207096860167E-5</v>
      </c>
      <c r="DC824" s="3">
        <f t="shared" si="460"/>
        <v>45791</v>
      </c>
      <c r="DD824" s="2">
        <f t="shared" si="461"/>
        <v>-2.4272376747380681E-4</v>
      </c>
      <c r="DE824" s="2">
        <f t="shared" si="462"/>
        <v>2.2206217383269398E-4</v>
      </c>
      <c r="DF824" s="2" t="e">
        <f>NA()</f>
        <v>#N/A</v>
      </c>
      <c r="DG824" s="2">
        <f t="shared" si="463"/>
        <v>-6.0299434458348027E-5</v>
      </c>
      <c r="DH824" s="69"/>
      <c r="DI824" s="3">
        <f t="shared" si="483"/>
        <v>45791</v>
      </c>
      <c r="DJ824" s="2">
        <f t="shared" si="484"/>
        <v>2.1391967724031902E-2</v>
      </c>
      <c r="DK824" s="2">
        <f t="shared" si="485"/>
        <v>1.5685692569550859E-2</v>
      </c>
      <c r="DL824" s="2" t="e">
        <f>NA()</f>
        <v>#N/A</v>
      </c>
      <c r="DM824" s="2">
        <f t="shared" si="486"/>
        <v>1.7261526127409731E-2</v>
      </c>
      <c r="DO824" s="2">
        <f t="shared" si="487"/>
        <v>2.4434650435294698E-2</v>
      </c>
      <c r="DP824" s="72">
        <f t="shared" si="488"/>
        <v>-6.0299434458348027E-5</v>
      </c>
      <c r="DQ824" s="72">
        <v>1.0999999999999999E-2</v>
      </c>
      <c r="DR824" s="72">
        <f t="shared" si="489"/>
        <v>-2.7145621779951137E-5</v>
      </c>
      <c r="DS824" s="2" cm="1">
        <f t="array" ref="DS824">PRODUCT($DR$68:DR824+1)-1</f>
        <v>6.1745753139166082E-2</v>
      </c>
      <c r="DT824" s="2" cm="1">
        <f t="array" ref="DT824">PRODUCT($DP$68:DP824+1)-1</f>
        <v>8.9095342278447953E-2</v>
      </c>
      <c r="DU824" s="72">
        <f>DS824-MAX($DS$68:DS824)</f>
        <v>-9.1744783480063319E-4</v>
      </c>
    </row>
    <row r="825" spans="81:125" x14ac:dyDescent="0.3">
      <c r="CC825" s="3">
        <f t="shared" si="472"/>
        <v>45792</v>
      </c>
      <c r="CD825" s="2">
        <f t="shared" ref="CD825:CD856" si="490">C34</f>
        <v>1.29911811319849E-3</v>
      </c>
      <c r="CE825" s="2">
        <f t="shared" ref="CE825:CE856" si="491">D34</f>
        <v>1.32222632330015E-3</v>
      </c>
      <c r="CF825" s="2" t="e">
        <f>NA()</f>
        <v>#N/A</v>
      </c>
      <c r="CG825" s="2">
        <f t="shared" si="475"/>
        <v>7.1658923843610973E-4</v>
      </c>
      <c r="CH825" s="2">
        <f t="shared" si="476"/>
        <v>3.67255025000013E-4</v>
      </c>
      <c r="CJ825" s="9">
        <f t="shared" si="454"/>
        <v>45792</v>
      </c>
      <c r="CK825" s="2">
        <f t="array" ref="CK825">PRODUCT(CD$2:CD825+1)-1</f>
        <v>0.57260524761257448</v>
      </c>
      <c r="CL825" s="2">
        <f t="array" ref="CL825">PRODUCT(CE$2:CE825+1)-1</f>
        <v>0.349096531958909</v>
      </c>
      <c r="CM825" s="2"/>
      <c r="CN825" s="2">
        <f t="array" ref="CN825">PRODUCT(CG$2:CG825+1)-1</f>
        <v>0.28112844550921889</v>
      </c>
      <c r="CO825" s="2">
        <f t="array" ref="CO825">PRODUCT(CH$2:CH825+1)-1</f>
        <v>0.16542954811059629</v>
      </c>
      <c r="CQ825" s="9">
        <f t="shared" si="479"/>
        <v>45792</v>
      </c>
      <c r="CR825" s="72">
        <f t="shared" si="480"/>
        <v>0.40717569950197818</v>
      </c>
      <c r="CS825" s="72">
        <f t="shared" si="481"/>
        <v>0.1836669838483127</v>
      </c>
      <c r="CT825" s="72"/>
      <c r="CU825" s="72">
        <f t="shared" si="458"/>
        <v>0.1156988973986226</v>
      </c>
      <c r="CV825" s="72"/>
      <c r="CW825" s="3">
        <f t="shared" si="459"/>
        <v>45792</v>
      </c>
      <c r="CX825" s="75">
        <f t="shared" si="464"/>
        <v>127.65084524474806</v>
      </c>
      <c r="CY825" s="75">
        <f t="shared" si="465"/>
        <v>116.03019867161085</v>
      </c>
      <c r="CZ825" s="75">
        <f t="shared" si="482"/>
        <v>110.0151914813367</v>
      </c>
      <c r="DA825" s="72">
        <f>(CZ825/MAX($CZ$2:CZ825))-1</f>
        <v>0</v>
      </c>
      <c r="DC825" s="3">
        <f t="shared" si="460"/>
        <v>45792</v>
      </c>
      <c r="DD825" s="2">
        <f t="shared" si="461"/>
        <v>9.3186308819847696E-4</v>
      </c>
      <c r="DE825" s="2">
        <f t="shared" si="462"/>
        <v>9.5497129830013697E-4</v>
      </c>
      <c r="DF825" s="2" t="e">
        <f>NA()</f>
        <v>#N/A</v>
      </c>
      <c r="DG825" s="2">
        <f t="shared" si="463"/>
        <v>3.4933421343609673E-4</v>
      </c>
      <c r="DH825" s="69"/>
      <c r="DI825" s="3">
        <f t="shared" si="483"/>
        <v>45792</v>
      </c>
      <c r="DJ825" s="2">
        <f t="shared" si="484"/>
        <v>2.1678610886962189E-2</v>
      </c>
      <c r="DK825" s="2">
        <f t="shared" si="485"/>
        <v>1.5539849719665544E-2</v>
      </c>
      <c r="DL825" s="2" t="e">
        <f>NA()</f>
        <v>#N/A</v>
      </c>
      <c r="DM825" s="2">
        <f t="shared" si="486"/>
        <v>1.7199095141983103E-2</v>
      </c>
      <c r="DO825" s="2">
        <f t="shared" si="487"/>
        <v>2.4333460770356814E-2</v>
      </c>
      <c r="DP825" s="72">
        <f t="shared" si="488"/>
        <v>3.4933421343609673E-4</v>
      </c>
      <c r="DQ825" s="72">
        <v>1.0999999999999999E-2</v>
      </c>
      <c r="DR825" s="72">
        <f t="shared" si="489"/>
        <v>1.5791737903875301E-4</v>
      </c>
      <c r="DS825" s="2" cm="1">
        <f t="array" ref="DS825">PRODUCT($DR$68:DR825+1)-1</f>
        <v>6.1913421245707312E-2</v>
      </c>
      <c r="DT825" s="2" cm="1">
        <f t="array" ref="DT825">PRODUCT($DP$68:DP825+1)-1</f>
        <v>8.9475800543199924E-2</v>
      </c>
      <c r="DU825" s="72">
        <f>DS825-MAX($DS$68:DS825)</f>
        <v>-7.497797282594032E-4</v>
      </c>
    </row>
    <row r="826" spans="81:125" x14ac:dyDescent="0.3">
      <c r="CC826" s="3">
        <f t="shared" si="472"/>
        <v>45793</v>
      </c>
      <c r="CD826" s="2">
        <f t="shared" si="490"/>
        <v>-2.9240819202502898E-4</v>
      </c>
      <c r="CE826" s="2">
        <f t="shared" si="491"/>
        <v>6.0737824402279405E-4</v>
      </c>
      <c r="CF826" s="2" t="e">
        <f>NA()</f>
        <v>#N/A</v>
      </c>
      <c r="CG826" s="2">
        <f t="shared" si="475"/>
        <v>9.119235536361812E-5</v>
      </c>
      <c r="CH826" s="2">
        <f t="shared" si="476"/>
        <v>3.81154799999894E-4</v>
      </c>
      <c r="CJ826" s="9">
        <f t="shared" si="454"/>
        <v>45793</v>
      </c>
      <c r="CK826" s="2">
        <f t="array" ref="CK826">PRODUCT(CD$2:CD826+1)-1</f>
        <v>0.57214540495535093</v>
      </c>
      <c r="CL826" s="2">
        <f t="array" ref="CL826">PRODUCT(CE$2:CE826+1)-1</f>
        <v>0.34991594384150737</v>
      </c>
      <c r="CM826" s="2"/>
      <c r="CN826" s="2">
        <f t="array" ref="CN826">PRODUCT(CG$2:CG826+1)-1</f>
        <v>0.28124527462968829</v>
      </c>
      <c r="CO826" s="2">
        <f t="array" ref="CO826">PRODUCT(CH$2:CH826+1)-1</f>
        <v>0.16587375717692043</v>
      </c>
      <c r="CQ826" s="9">
        <f t="shared" si="479"/>
        <v>45793</v>
      </c>
      <c r="CR826" s="72">
        <f t="shared" si="480"/>
        <v>0.4062716477784305</v>
      </c>
      <c r="CS826" s="72">
        <f t="shared" si="481"/>
        <v>0.18404218666458694</v>
      </c>
      <c r="CT826" s="72"/>
      <c r="CU826" s="72">
        <f t="shared" si="458"/>
        <v>0.11537151745276786</v>
      </c>
      <c r="CV826" s="72"/>
      <c r="CW826" s="3">
        <f t="shared" si="459"/>
        <v>45793</v>
      </c>
      <c r="CX826" s="75">
        <f t="shared" si="464"/>
        <v>127.66248602599009</v>
      </c>
      <c r="CY826" s="75">
        <f t="shared" si="465"/>
        <v>116.07442413877948</v>
      </c>
      <c r="CZ826" s="75">
        <f t="shared" si="482"/>
        <v>109.98330336177746</v>
      </c>
      <c r="DA826" s="72">
        <f>(CZ826/MAX($CZ$2:CZ826))-1</f>
        <v>-2.8985196616826414E-4</v>
      </c>
      <c r="DC826" s="3">
        <f t="shared" si="460"/>
        <v>45793</v>
      </c>
      <c r="DD826" s="2">
        <f t="shared" si="461"/>
        <v>-6.7356299202492298E-4</v>
      </c>
      <c r="DE826" s="2">
        <f t="shared" si="462"/>
        <v>2.2622344402290005E-4</v>
      </c>
      <c r="DF826" s="2" t="e">
        <f>NA()</f>
        <v>#N/A</v>
      </c>
      <c r="DG826" s="2">
        <f t="shared" si="463"/>
        <v>-2.8996244463627588E-4</v>
      </c>
      <c r="DH826" s="69"/>
      <c r="DI826" s="3">
        <f t="shared" si="483"/>
        <v>45793</v>
      </c>
      <c r="DJ826" s="2">
        <f t="shared" si="484"/>
        <v>2.1678217605929508E-2</v>
      </c>
      <c r="DK826" s="2">
        <f t="shared" si="485"/>
        <v>1.43455261227034E-2</v>
      </c>
      <c r="DL826" s="2" t="e">
        <f>NA()</f>
        <v>#N/A</v>
      </c>
      <c r="DM826" s="2">
        <f t="shared" si="486"/>
        <v>1.7329537407391502E-2</v>
      </c>
      <c r="DO826" s="2">
        <f t="shared" si="487"/>
        <v>2.4229833950688978E-2</v>
      </c>
      <c r="DP826" s="72">
        <f t="shared" si="488"/>
        <v>-2.8996244463627588E-4</v>
      </c>
      <c r="DQ826" s="72">
        <v>1.0999999999999999E-2</v>
      </c>
      <c r="DR826" s="72">
        <f t="shared" si="489"/>
        <v>-1.3163882581656479E-4</v>
      </c>
      <c r="DS826" s="2" cm="1">
        <f t="array" ref="DS826">PRODUCT($DR$68:DR826+1)-1</f>
        <v>6.1773632209815688E-2</v>
      </c>
      <c r="DT826" s="2" cm="1">
        <f t="array" ref="DT826">PRODUCT($DP$68:DP826+1)-1</f>
        <v>8.915989347670239E-2</v>
      </c>
      <c r="DU826" s="72">
        <f>DS826-MAX($DS$68:DS826)</f>
        <v>-8.8956876415102748E-4</v>
      </c>
    </row>
    <row r="827" spans="81:125" x14ac:dyDescent="0.3">
      <c r="CC827" s="3">
        <f t="shared" si="472"/>
        <v>45796</v>
      </c>
      <c r="CD827" s="2">
        <f t="shared" si="490"/>
        <v>1.6052128567500801E-3</v>
      </c>
      <c r="CE827" s="2">
        <f t="shared" si="491"/>
        <v>1.4069280913797699E-3</v>
      </c>
      <c r="CF827" s="2" t="e">
        <f>NA()</f>
        <v>#N/A</v>
      </c>
      <c r="CG827" s="2">
        <f t="shared" si="475"/>
        <v>1.5287057894566116E-3</v>
      </c>
      <c r="CH827" s="2">
        <f t="shared" si="476"/>
        <v>1.09020680000005E-3</v>
      </c>
      <c r="CJ827" s="9">
        <f t="shared" si="454"/>
        <v>45796</v>
      </c>
      <c r="CK827" s="2">
        <f t="array" ref="CK827">PRODUCT(CD$2:CD827+1)-1</f>
        <v>0.57466903297206584</v>
      </c>
      <c r="CL827" s="2">
        <f t="array" ref="CL827">PRODUCT(CE$2:CE827+1)-1</f>
        <v>0.35181517850389943</v>
      </c>
      <c r="CM827" s="2"/>
      <c r="CN827" s="2">
        <f t="array" ref="CN827">PRODUCT(CG$2:CG827+1)-1</f>
        <v>0.28320392169872854</v>
      </c>
      <c r="CO827" s="2">
        <f t="array" ref="CO827">PRODUCT(CH$2:CH827+1)-1</f>
        <v>0.16714480067493631</v>
      </c>
      <c r="CQ827" s="9">
        <f t="shared" si="479"/>
        <v>45796</v>
      </c>
      <c r="CR827" s="72">
        <f t="shared" si="480"/>
        <v>0.40752423229712953</v>
      </c>
      <c r="CS827" s="72">
        <f t="shared" si="481"/>
        <v>0.18467037782896312</v>
      </c>
      <c r="CT827" s="72"/>
      <c r="CU827" s="72">
        <f t="shared" si="458"/>
        <v>0.11605912102379223</v>
      </c>
      <c r="CV827" s="72"/>
      <c r="CW827" s="3">
        <f t="shared" si="459"/>
        <v>45796</v>
      </c>
      <c r="CX827" s="75">
        <f t="shared" si="464"/>
        <v>127.85764440747445</v>
      </c>
      <c r="CY827" s="75">
        <f t="shared" si="465"/>
        <v>116.20096926528167</v>
      </c>
      <c r="CZ827" s="75">
        <f t="shared" si="482"/>
        <v>110.03147840839529</v>
      </c>
      <c r="DA827" s="72">
        <f>(CZ827/MAX($CZ$2:CZ827))-1</f>
        <v>0</v>
      </c>
      <c r="DC827" s="3">
        <f t="shared" si="460"/>
        <v>45796</v>
      </c>
      <c r="DD827" s="2">
        <f t="shared" si="461"/>
        <v>5.1500605675003017E-4</v>
      </c>
      <c r="DE827" s="2">
        <f t="shared" si="462"/>
        <v>3.1672129137971989E-4</v>
      </c>
      <c r="DF827" s="2" t="e">
        <f>NA()</f>
        <v>#N/A</v>
      </c>
      <c r="DG827" s="2">
        <f t="shared" si="463"/>
        <v>4.3849898945656166E-4</v>
      </c>
      <c r="DH827" s="69"/>
      <c r="DI827" s="3">
        <f t="shared" si="483"/>
        <v>45796</v>
      </c>
      <c r="DJ827" s="2">
        <f t="shared" si="484"/>
        <v>2.164423781736307E-2</v>
      </c>
      <c r="DK827" s="2">
        <f t="shared" si="485"/>
        <v>1.437230207009641E-2</v>
      </c>
      <c r="DL827" s="2" t="e">
        <f>NA()</f>
        <v>#N/A</v>
      </c>
      <c r="DM827" s="2">
        <f t="shared" si="486"/>
        <v>1.7279811801032899E-2</v>
      </c>
      <c r="DO827" s="2">
        <f t="shared" si="487"/>
        <v>2.390059786343365E-2</v>
      </c>
      <c r="DP827" s="72">
        <f t="shared" si="488"/>
        <v>4.3849898945656166E-4</v>
      </c>
      <c r="DQ827" s="72">
        <v>1.0999999999999999E-2</v>
      </c>
      <c r="DR827" s="72">
        <f t="shared" si="489"/>
        <v>2.0181457014520126E-4</v>
      </c>
      <c r="DS827" s="2" cm="1">
        <f t="array" ref="DS827">PRODUCT($DR$68:DR827+1)-1</f>
        <v>6.1987913598991584E-2</v>
      </c>
      <c r="DT827" s="2" cm="1">
        <f t="array" ref="DT827">PRODUCT($DP$68:DP827+1)-1</f>
        <v>8.9637488989348535E-2</v>
      </c>
      <c r="DU827" s="72">
        <f>DS827-MAX($DS$68:DS827)</f>
        <v>-6.7528737497513092E-4</v>
      </c>
    </row>
    <row r="828" spans="81:125" x14ac:dyDescent="0.3">
      <c r="CC828" s="3">
        <f t="shared" si="472"/>
        <v>45797</v>
      </c>
      <c r="CD828" s="2">
        <f t="shared" si="490"/>
        <v>2.82591626556972E-4</v>
      </c>
      <c r="CE828" s="2">
        <f t="shared" si="491"/>
        <v>2.7432922206600502E-3</v>
      </c>
      <c r="CF828" s="2" t="e">
        <f>NA()</f>
        <v>#N/A</v>
      </c>
      <c r="CG828" s="2">
        <f t="shared" si="475"/>
        <v>1.1819955858083707E-3</v>
      </c>
      <c r="CH828" s="2">
        <f t="shared" si="476"/>
        <v>7.96803749999908E-4</v>
      </c>
      <c r="CJ828" s="9">
        <f t="shared" si="454"/>
        <v>45797</v>
      </c>
      <c r="CK828" s="2">
        <f t="array" ref="CK828">PRODUCT(CD$2:CD828+1)-1</f>
        <v>0.57511402125538225</v>
      </c>
      <c r="CL828" s="2">
        <f t="array" ref="CL828">PRODUCT(CE$2:CE828+1)-1</f>
        <v>0.35552360256685933</v>
      </c>
      <c r="CM828" s="2"/>
      <c r="CN828" s="2">
        <f t="array" ref="CN828">PRODUCT(CG$2:CG828+1)-1</f>
        <v>0.28472066306986843</v>
      </c>
      <c r="CO828" s="2">
        <f t="array" ref="CO828">PRODUCT(CH$2:CH828+1)-1</f>
        <v>0.16807478602890691</v>
      </c>
      <c r="CQ828" s="9">
        <f t="shared" si="479"/>
        <v>45797</v>
      </c>
      <c r="CR828" s="72">
        <f t="shared" si="480"/>
        <v>0.40703923522647534</v>
      </c>
      <c r="CS828" s="72">
        <f t="shared" si="481"/>
        <v>0.18744881653795242</v>
      </c>
      <c r="CT828" s="72"/>
      <c r="CU828" s="72">
        <f t="shared" si="458"/>
        <v>0.11664587704096152</v>
      </c>
      <c r="CV828" s="72"/>
      <c r="CW828" s="3">
        <f t="shared" si="459"/>
        <v>45797</v>
      </c>
      <c r="CX828" s="75">
        <f t="shared" si="464"/>
        <v>128.00877157877594</v>
      </c>
      <c r="CY828" s="75">
        <f t="shared" si="465"/>
        <v>116.29355863334587</v>
      </c>
      <c r="CZ828" s="75">
        <f t="shared" si="482"/>
        <v>110.07382789133331</v>
      </c>
      <c r="DA828" s="72">
        <f>(CZ828/MAX($CZ$2:CZ828))-1</f>
        <v>0</v>
      </c>
      <c r="DC828" s="3">
        <f t="shared" si="460"/>
        <v>45797</v>
      </c>
      <c r="DD828" s="2">
        <f t="shared" si="461"/>
        <v>-5.14212123442936E-4</v>
      </c>
      <c r="DE828" s="2">
        <f t="shared" si="462"/>
        <v>1.9464884706601421E-3</v>
      </c>
      <c r="DF828" s="2" t="e">
        <f>NA()</f>
        <v>#N/A</v>
      </c>
      <c r="DG828" s="2">
        <f t="shared" si="463"/>
        <v>3.851918358084627E-4</v>
      </c>
      <c r="DH828" s="69"/>
      <c r="DI828" s="3">
        <f t="shared" si="483"/>
        <v>45797</v>
      </c>
      <c r="DJ828" s="2">
        <f t="shared" si="484"/>
        <v>2.1684251531931688E-2</v>
      </c>
      <c r="DK828" s="2">
        <f t="shared" si="485"/>
        <v>1.5394530955881829E-2</v>
      </c>
      <c r="DL828" s="2" t="e">
        <f>NA()</f>
        <v>#N/A</v>
      </c>
      <c r="DM828" s="2">
        <f t="shared" si="486"/>
        <v>1.7251104395114621E-2</v>
      </c>
      <c r="DO828" s="2">
        <f t="shared" si="487"/>
        <v>2.3898897513587928E-2</v>
      </c>
      <c r="DP828" s="72">
        <f t="shared" si="488"/>
        <v>3.851918358084627E-4</v>
      </c>
      <c r="DQ828" s="72">
        <v>1.0999999999999999E-2</v>
      </c>
      <c r="DR828" s="72">
        <f t="shared" si="489"/>
        <v>1.7729312373024922E-4</v>
      </c>
      <c r="DS828" s="2" cm="1">
        <f t="array" ref="DS828">PRODUCT($DR$68:DR828+1)-1</f>
        <v>6.2176196753557234E-2</v>
      </c>
      <c r="DT828" s="2" cm="1">
        <f t="array" ref="DT828">PRODUCT($DP$68:DP828+1)-1</f>
        <v>9.0057208454098037E-2</v>
      </c>
      <c r="DU828" s="72">
        <f>DS828-MAX($DS$68:DS828)</f>
        <v>-4.8700422040948155E-4</v>
      </c>
    </row>
    <row r="829" spans="81:125" x14ac:dyDescent="0.3">
      <c r="CC829" s="3">
        <f t="shared" si="472"/>
        <v>45798</v>
      </c>
      <c r="CD829" s="2">
        <f t="shared" si="490"/>
        <v>-1.4250021548082301E-3</v>
      </c>
      <c r="CE829" s="2">
        <f t="shared" si="491"/>
        <v>1.6966698646771999E-3</v>
      </c>
      <c r="CF829" s="2" t="e">
        <f>NA()</f>
        <v>#N/A</v>
      </c>
      <c r="CG829" s="2">
        <f t="shared" si="475"/>
        <v>-4.7449274185540862E-4</v>
      </c>
      <c r="CH829" s="2">
        <f t="shared" si="476"/>
        <v>-3.0373299999997299E-4</v>
      </c>
      <c r="CJ829" s="9">
        <f t="shared" si="454"/>
        <v>45798</v>
      </c>
      <c r="CK829" s="2">
        <f t="array" ref="CK829">PRODUCT(CD$2:CD829+1)-1</f>
        <v>0.57286948038102459</v>
      </c>
      <c r="CL829" s="2">
        <f t="array" ref="CL829">PRODUCT(CE$2:CE829+1)-1</f>
        <v>0.35782347861419317</v>
      </c>
      <c r="CM829" s="2"/>
      <c r="CN829" s="2">
        <f t="array" ref="CN829">PRODUCT(CG$2:CG829+1)-1</f>
        <v>0.28411107243993006</v>
      </c>
      <c r="CO829" s="2">
        <f t="array" ref="CO829">PRODUCT(CH$2:CH829+1)-1</f>
        <v>0.16772000316992197</v>
      </c>
      <c r="CQ829" s="9">
        <f t="shared" si="479"/>
        <v>45798</v>
      </c>
      <c r="CR829" s="72">
        <f t="shared" si="480"/>
        <v>0.40514947721110262</v>
      </c>
      <c r="CS829" s="72">
        <f t="shared" si="481"/>
        <v>0.1901034754442712</v>
      </c>
      <c r="CT829" s="72"/>
      <c r="CU829" s="72">
        <f t="shared" si="458"/>
        <v>0.11639106927000809</v>
      </c>
      <c r="CV829" s="72"/>
      <c r="CW829" s="3">
        <f t="shared" si="459"/>
        <v>45798</v>
      </c>
      <c r="CX829" s="75">
        <f t="shared" si="464"/>
        <v>127.94803234576798</v>
      </c>
      <c r="CY829" s="75">
        <f t="shared" si="465"/>
        <v>116.25823644190149</v>
      </c>
      <c r="CZ829" s="75">
        <f t="shared" si="482"/>
        <v>110.05502600214336</v>
      </c>
      <c r="DA829" s="72">
        <f>(CZ829/MAX($CZ$2:CZ829))-1</f>
        <v>-1.7081162298182573E-4</v>
      </c>
      <c r="DC829" s="3">
        <f t="shared" si="460"/>
        <v>45798</v>
      </c>
      <c r="DD829" s="2">
        <f t="shared" si="461"/>
        <v>-1.1212691548082572E-3</v>
      </c>
      <c r="DE829" s="2">
        <f t="shared" si="462"/>
        <v>2.0004028646771728E-3</v>
      </c>
      <c r="DF829" s="2" t="e">
        <f>NA()</f>
        <v>#N/A</v>
      </c>
      <c r="DG829" s="2">
        <f t="shared" si="463"/>
        <v>-1.7075974185543563E-4</v>
      </c>
      <c r="DH829" s="69"/>
      <c r="DI829" s="3">
        <f t="shared" si="483"/>
        <v>45798</v>
      </c>
      <c r="DJ829" s="2">
        <f t="shared" si="484"/>
        <v>1.865464720786247E-2</v>
      </c>
      <c r="DK829" s="2">
        <f t="shared" si="485"/>
        <v>1.6379202105946681E-2</v>
      </c>
      <c r="DL829" s="2" t="e">
        <f>NA()</f>
        <v>#N/A</v>
      </c>
      <c r="DM829" s="2">
        <f t="shared" si="486"/>
        <v>1.4494137470060873E-2</v>
      </c>
      <c r="DO829" s="2">
        <f t="shared" si="487"/>
        <v>2.3905508462894472E-2</v>
      </c>
      <c r="DP829" s="72">
        <f t="shared" si="488"/>
        <v>-1.7075974185543563E-4</v>
      </c>
      <c r="DQ829" s="72">
        <v>1.0999999999999999E-2</v>
      </c>
      <c r="DR829" s="72">
        <f t="shared" si="489"/>
        <v>-7.8574240047030603E-5</v>
      </c>
      <c r="DS829" s="2" cm="1">
        <f t="array" ref="DS829">PRODUCT($DR$68:DR829+1)-1</f>
        <v>6.20927370661013E-2</v>
      </c>
      <c r="DT829" s="2" cm="1">
        <f t="array" ref="DT829">PRODUCT($DP$68:DP829+1)-1</f>
        <v>8.987107056657484E-2</v>
      </c>
      <c r="DU829" s="72">
        <f>DS829-MAX($DS$68:DS829)</f>
        <v>-5.7046390786541501E-4</v>
      </c>
    </row>
    <row r="830" spans="81:125" x14ac:dyDescent="0.3">
      <c r="CC830" s="3">
        <f t="shared" si="472"/>
        <v>45799</v>
      </c>
      <c r="CD830" s="2">
        <f t="shared" si="490"/>
        <v>2.9939111224241998E-4</v>
      </c>
      <c r="CE830" s="2">
        <f t="shared" si="491"/>
        <v>-1.2796312624739901E-3</v>
      </c>
      <c r="CF830" s="2" t="e">
        <f>NA()</f>
        <v>#N/A</v>
      </c>
      <c r="CG830" s="2">
        <f t="shared" si="475"/>
        <v>-5.8743869158906772E-4</v>
      </c>
      <c r="CH830" s="2">
        <f t="shared" si="476"/>
        <v>-8.8446615000004102E-4</v>
      </c>
      <c r="CJ830" s="9">
        <f t="shared" si="454"/>
        <v>45799</v>
      </c>
      <c r="CK830" s="2">
        <f t="array" ref="CK830">PRODUCT(CD$2:CD830+1)-1</f>
        <v>0.57334038352416794</v>
      </c>
      <c r="CL830" s="2">
        <f t="array" ref="CL830">PRODUCT(CE$2:CE830+1)-1</f>
        <v>0.35608596524203717</v>
      </c>
      <c r="CM830" s="2"/>
      <c r="CN830" s="2">
        <f t="array" ref="CN830">PRODUCT(CG$2:CG830+1)-1</f>
        <v>0.28335673591168087</v>
      </c>
      <c r="CO830" s="2">
        <f t="array" ref="CO830">PRODUCT(CH$2:CH830+1)-1</f>
        <v>0.16668719435444013</v>
      </c>
      <c r="CQ830" s="9">
        <f t="shared" si="479"/>
        <v>45799</v>
      </c>
      <c r="CR830" s="72">
        <f t="shared" si="480"/>
        <v>0.40665318916972781</v>
      </c>
      <c r="CS830" s="72">
        <f t="shared" si="481"/>
        <v>0.18939877088759705</v>
      </c>
      <c r="CT830" s="72"/>
      <c r="CU830" s="72">
        <f t="shared" si="458"/>
        <v>0.11666954155724074</v>
      </c>
      <c r="CV830" s="72"/>
      <c r="CW830" s="3">
        <f t="shared" si="459"/>
        <v>45799</v>
      </c>
      <c r="CX830" s="75">
        <f t="shared" si="464"/>
        <v>127.87287072105539</v>
      </c>
      <c r="CY830" s="75">
        <f t="shared" si="465"/>
        <v>116.15540996710992</v>
      </c>
      <c r="CZ830" s="75">
        <f t="shared" si="482"/>
        <v>110.08774430503354</v>
      </c>
      <c r="DA830" s="72">
        <f>(CZ830/MAX($CZ$2:CZ830))-1</f>
        <v>0</v>
      </c>
      <c r="DC830" s="3">
        <f t="shared" si="460"/>
        <v>45799</v>
      </c>
      <c r="DD830" s="2">
        <f t="shared" si="461"/>
        <v>1.183857262242461E-3</v>
      </c>
      <c r="DE830" s="2">
        <f t="shared" si="462"/>
        <v>-3.9516511247394905E-4</v>
      </c>
      <c r="DF830" s="2" t="e">
        <f>NA()</f>
        <v>#N/A</v>
      </c>
      <c r="DG830" s="2">
        <f t="shared" si="463"/>
        <v>2.970274584109733E-4</v>
      </c>
      <c r="DH830" s="69"/>
      <c r="DI830" s="3">
        <f t="shared" si="483"/>
        <v>45799</v>
      </c>
      <c r="DJ830" s="2">
        <f t="shared" si="484"/>
        <v>1.4277215959237996E-2</v>
      </c>
      <c r="DK830" s="2">
        <f t="shared" si="485"/>
        <v>1.6446179099323804E-2</v>
      </c>
      <c r="DL830" s="2" t="e">
        <f>NA()</f>
        <v>#N/A</v>
      </c>
      <c r="DM830" s="2">
        <f t="shared" si="486"/>
        <v>1.1184121040546498E-2</v>
      </c>
      <c r="DO830" s="2">
        <f t="shared" si="487"/>
        <v>2.3838805948818816E-2</v>
      </c>
      <c r="DP830" s="72">
        <f t="shared" si="488"/>
        <v>2.970274584109733E-4</v>
      </c>
      <c r="DQ830" s="72">
        <v>1.0999999999999999E-2</v>
      </c>
      <c r="DR830" s="72">
        <f t="shared" si="489"/>
        <v>1.3705812487150166E-4</v>
      </c>
      <c r="DS830" s="2" cm="1">
        <f t="array" ref="DS830">PRODUCT($DR$68:DR830+1)-1</f>
        <v>6.2238305505083025E-2</v>
      </c>
      <c r="DT830" s="2" cm="1">
        <f t="array" ref="DT830">PRODUCT($DP$68:DP830+1)-1</f>
        <v>9.0194792200660734E-2</v>
      </c>
      <c r="DU830" s="72">
        <f>DS830-MAX($DS$68:DS830)</f>
        <v>-4.2489546888369034E-4</v>
      </c>
    </row>
    <row r="831" spans="81:125" x14ac:dyDescent="0.3">
      <c r="CC831" s="3">
        <f t="shared" si="472"/>
        <v>45800</v>
      </c>
      <c r="CD831" s="2">
        <f t="shared" si="490"/>
        <v>1.52357676124404E-3</v>
      </c>
      <c r="CE831" s="2">
        <f t="shared" si="491"/>
        <v>2.6902968702358101E-3</v>
      </c>
      <c r="CF831" s="2" t="e">
        <f>NA()</f>
        <v>#N/A</v>
      </c>
      <c r="CG831" s="2">
        <f t="shared" si="475"/>
        <v>2.0874226821489122E-3</v>
      </c>
      <c r="CH831" s="2">
        <f t="shared" si="476"/>
        <v>1.77159564999996E-3</v>
      </c>
      <c r="CJ831" s="9">
        <f t="shared" si="454"/>
        <v>45800</v>
      </c>
      <c r="CK831" s="2">
        <f t="array" ref="CK831">PRODUCT(CD$2:CD831+1)-1</f>
        <v>0.57573748837003214</v>
      </c>
      <c r="CL831" s="2">
        <f t="array" ref="CL831">PRODUCT(CE$2:CE831+1)-1</f>
        <v>0.3597342390700986</v>
      </c>
      <c r="CM831" s="2"/>
      <c r="CN831" s="2">
        <f t="array" ref="CN831">PRODUCT(CG$2:CG831+1)-1</f>
        <v>0.2860356438715117</v>
      </c>
      <c r="CO831" s="2">
        <f t="array" ref="CO831">PRODUCT(CH$2:CH831+1)-1</f>
        <v>0.1687540923128692</v>
      </c>
      <c r="CQ831" s="9">
        <f t="shared" si="479"/>
        <v>45800</v>
      </c>
      <c r="CR831" s="72">
        <f t="shared" si="480"/>
        <v>0.40698339605716294</v>
      </c>
      <c r="CS831" s="72">
        <f t="shared" si="481"/>
        <v>0.19098014675722941</v>
      </c>
      <c r="CT831" s="72"/>
      <c r="CU831" s="72">
        <f t="shared" si="458"/>
        <v>0.11728155155864251</v>
      </c>
      <c r="CV831" s="72"/>
      <c r="CW831" s="3">
        <f t="shared" si="459"/>
        <v>45800</v>
      </c>
      <c r="CX831" s="75">
        <f t="shared" si="464"/>
        <v>128.13979545183003</v>
      </c>
      <c r="CY831" s="75">
        <f t="shared" si="465"/>
        <v>116.36119038613161</v>
      </c>
      <c r="CZ831" s="75">
        <f t="shared" si="482"/>
        <v>110.12245150347158</v>
      </c>
      <c r="DA831" s="72">
        <f>(CZ831/MAX($CZ$2:CZ831))-1</f>
        <v>0</v>
      </c>
      <c r="DC831" s="3">
        <f t="shared" si="460"/>
        <v>45800</v>
      </c>
      <c r="DD831" s="2">
        <f t="shared" si="461"/>
        <v>-2.4801888875592001E-4</v>
      </c>
      <c r="DE831" s="2">
        <f t="shared" si="462"/>
        <v>9.1870122023585002E-4</v>
      </c>
      <c r="DF831" s="2" t="e">
        <f>NA()</f>
        <v>#N/A</v>
      </c>
      <c r="DG831" s="2">
        <f t="shared" si="463"/>
        <v>3.158270321489522E-4</v>
      </c>
      <c r="DH831" s="69"/>
      <c r="DI831" s="3">
        <f t="shared" si="483"/>
        <v>45800</v>
      </c>
      <c r="DJ831" s="2">
        <f t="shared" si="484"/>
        <v>1.3273651991993263E-2</v>
      </c>
      <c r="DK831" s="2">
        <f t="shared" si="485"/>
        <v>1.6001394217048985E-2</v>
      </c>
      <c r="DL831" s="2" t="e">
        <f>NA()</f>
        <v>#N/A</v>
      </c>
      <c r="DM831" s="2">
        <f t="shared" si="486"/>
        <v>1.1091030338839614E-2</v>
      </c>
      <c r="DO831" s="2">
        <f t="shared" si="487"/>
        <v>2.3838738068253859E-2</v>
      </c>
      <c r="DP831" s="72">
        <f t="shared" si="488"/>
        <v>3.158270321489522E-4</v>
      </c>
      <c r="DQ831" s="72">
        <v>1.0999999999999999E-2</v>
      </c>
      <c r="DR831" s="72">
        <f t="shared" si="489"/>
        <v>1.457332742904266E-4</v>
      </c>
      <c r="DS831" s="2" cm="1">
        <f t="array" ref="DS831">PRODUCT($DR$68:DR831+1)-1</f>
        <v>6.2393108971421141E-2</v>
      </c>
      <c r="DT831" s="2" cm="1">
        <f t="array" ref="DT831">PRODUCT($DP$68:DP831+1)-1</f>
        <v>9.0539105186345781E-2</v>
      </c>
      <c r="DU831" s="72">
        <f>DS831-MAX($DS$68:DS831)</f>
        <v>-2.7009200254557442E-4</v>
      </c>
    </row>
    <row r="832" spans="81:125" x14ac:dyDescent="0.3">
      <c r="CC832" s="3">
        <f t="shared" si="472"/>
        <v>45803</v>
      </c>
      <c r="CD832" s="2">
        <f t="shared" si="490"/>
        <v>-9.1405205400074699E-5</v>
      </c>
      <c r="CE832" s="2">
        <f t="shared" si="491"/>
        <v>6.4183033163511805E-4</v>
      </c>
      <c r="CF832" s="2" t="e">
        <f>NA()</f>
        <v>#N/A</v>
      </c>
      <c r="CG832" s="2">
        <f t="shared" si="475"/>
        <v>4.9041814674397792E-4</v>
      </c>
      <c r="CH832" s="2">
        <f t="shared" si="476"/>
        <v>5.3443941999997701E-4</v>
      </c>
      <c r="CJ832" s="9">
        <f t="shared" si="454"/>
        <v>45803</v>
      </c>
      <c r="CK832" s="2">
        <f t="array" ref="CK832">PRODUCT(CD$2:CD832+1)-1</f>
        <v>0.57559345776125115</v>
      </c>
      <c r="CL832" s="2">
        <f t="array" ref="CL832">PRODUCT(CE$2:CE832+1)-1</f>
        <v>0.36060695774769669</v>
      </c>
      <c r="CM832" s="2"/>
      <c r="CN832" s="2">
        <f t="array" ref="CN832">PRODUCT(CG$2:CG832+1)-1</f>
        <v>0.28666633908862593</v>
      </c>
      <c r="CO832" s="2">
        <f t="array" ref="CO832">PRODUCT(CH$2:CH832+1)-1</f>
        <v>0.16937872057208758</v>
      </c>
      <c r="CQ832" s="9">
        <f t="shared" si="479"/>
        <v>45803</v>
      </c>
      <c r="CR832" s="72">
        <f t="shared" si="480"/>
        <v>0.40621473718916357</v>
      </c>
      <c r="CS832" s="72">
        <f t="shared" si="481"/>
        <v>0.19122823717560911</v>
      </c>
      <c r="CT832" s="72"/>
      <c r="CU832" s="72">
        <f t="shared" si="458"/>
        <v>0.11728761851653835</v>
      </c>
      <c r="CV832" s="72"/>
      <c r="CW832" s="3">
        <f t="shared" si="459"/>
        <v>45803</v>
      </c>
      <c r="CX832" s="75">
        <f t="shared" si="464"/>
        <v>128.20263753283967</v>
      </c>
      <c r="CY832" s="75">
        <f t="shared" si="465"/>
        <v>116.42337839323208</v>
      </c>
      <c r="CZ832" s="75">
        <f t="shared" si="482"/>
        <v>110.11760636237673</v>
      </c>
      <c r="DA832" s="72">
        <f>(CZ832/MAX($CZ$2:CZ832))-1</f>
        <v>-4.3997759119007718E-5</v>
      </c>
      <c r="DC832" s="3">
        <f t="shared" si="460"/>
        <v>45803</v>
      </c>
      <c r="DD832" s="2">
        <f t="shared" si="461"/>
        <v>-6.258446254000517E-4</v>
      </c>
      <c r="DE832" s="2">
        <f t="shared" si="462"/>
        <v>1.0739091163514103E-4</v>
      </c>
      <c r="DF832" s="2" t="e">
        <f>NA()</f>
        <v>#N/A</v>
      </c>
      <c r="DG832" s="2">
        <f t="shared" si="463"/>
        <v>-4.4021273255999091E-5</v>
      </c>
      <c r="DH832" s="69"/>
      <c r="DI832" s="3">
        <f t="shared" si="483"/>
        <v>45803</v>
      </c>
      <c r="DJ832" s="2">
        <f t="shared" si="484"/>
        <v>1.2984881677642827E-2</v>
      </c>
      <c r="DK832" s="2">
        <f t="shared" si="485"/>
        <v>1.5522679413705262E-2</v>
      </c>
      <c r="DL832" s="2" t="e">
        <f>NA()</f>
        <v>#N/A</v>
      </c>
      <c r="DM832" s="2">
        <f t="shared" si="486"/>
        <v>1.1170006013112136E-2</v>
      </c>
      <c r="DO832" s="2">
        <f t="shared" si="487"/>
        <v>2.3816643128907737E-2</v>
      </c>
      <c r="DP832" s="72">
        <f t="shared" si="488"/>
        <v>-4.4021273255999091E-5</v>
      </c>
      <c r="DQ832" s="72">
        <v>1.0999999999999999E-2</v>
      </c>
      <c r="DR832" s="72">
        <f t="shared" si="489"/>
        <v>-2.0331748819305485E-5</v>
      </c>
      <c r="DS832" s="2" cm="1">
        <f t="array" ref="DS832">PRODUCT($DR$68:DR832+1)-1</f>
        <v>6.2371508661582142E-2</v>
      </c>
      <c r="DT832" s="2" cm="1">
        <f t="array" ref="DT832">PRODUCT($DP$68:DP832+1)-1</f>
        <v>9.0491098266400005E-2</v>
      </c>
      <c r="DU832" s="72">
        <f>DS832-MAX($DS$68:DS832)</f>
        <v>-2.9169231238457272E-4</v>
      </c>
    </row>
    <row r="833" spans="81:125" x14ac:dyDescent="0.3">
      <c r="CC833" s="3">
        <f t="shared" si="472"/>
        <v>45804</v>
      </c>
      <c r="CD833" s="2">
        <f t="shared" si="490"/>
        <v>1.6467061369542799E-3</v>
      </c>
      <c r="CE833" s="2">
        <f t="shared" si="491"/>
        <v>-1.21630412262153E-3</v>
      </c>
      <c r="CF833" s="2" t="e">
        <f>NA()</f>
        <v>#N/A</v>
      </c>
      <c r="CG833" s="2">
        <f t="shared" si="475"/>
        <v>1.9959495702467993E-3</v>
      </c>
      <c r="CH833" s="2">
        <f t="shared" si="476"/>
        <v>7.8344539999997099E-4</v>
      </c>
      <c r="CJ833" s="9">
        <f t="shared" si="454"/>
        <v>45804</v>
      </c>
      <c r="CK833" s="2">
        <f t="array" ref="CK833">PRODUCT(CD$2:CD833+1)-1</f>
        <v>0.5781879971774917</v>
      </c>
      <c r="CL833" s="2">
        <f t="array" ref="CL833">PRODUCT(CE$2:CE833+1)-1</f>
        <v>0.35895204589572072</v>
      </c>
      <c r="CM833" s="2"/>
      <c r="CN833" s="2">
        <f t="array" ref="CN833">PRODUCT(CG$2:CG833+1)-1</f>
        <v>0.28923446021518107</v>
      </c>
      <c r="CO833" s="2">
        <f t="array" ref="CO833">PRODUCT(CH$2:CH833+1)-1</f>
        <v>0.17029486495157764</v>
      </c>
      <c r="CQ833" s="9">
        <f t="shared" si="479"/>
        <v>45804</v>
      </c>
      <c r="CR833" s="72">
        <f t="shared" si="480"/>
        <v>0.40789313222591406</v>
      </c>
      <c r="CS833" s="72">
        <f t="shared" si="481"/>
        <v>0.18865718094414308</v>
      </c>
      <c r="CT833" s="72"/>
      <c r="CU833" s="72">
        <f t="shared" si="458"/>
        <v>0.11893959526360343</v>
      </c>
      <c r="CV833" s="72"/>
      <c r="CW833" s="3">
        <f t="shared" si="459"/>
        <v>45804</v>
      </c>
      <c r="CX833" s="75">
        <f t="shared" si="464"/>
        <v>128.45852353212786</v>
      </c>
      <c r="CY833" s="75">
        <f t="shared" si="465"/>
        <v>116.51458975348672</v>
      </c>
      <c r="CZ833" s="75">
        <f t="shared" si="482"/>
        <v>110.25101989708865</v>
      </c>
      <c r="DA833" s="72">
        <f>(CZ833/MAX($CZ$2:CZ833))-1</f>
        <v>0</v>
      </c>
      <c r="DC833" s="3">
        <f t="shared" si="460"/>
        <v>45804</v>
      </c>
      <c r="DD833" s="2">
        <f t="shared" si="461"/>
        <v>8.6326073695430891E-4</v>
      </c>
      <c r="DE833" s="2">
        <f t="shared" si="462"/>
        <v>-1.9997495226215011E-3</v>
      </c>
      <c r="DF833" s="2" t="e">
        <f>NA()</f>
        <v>#N/A</v>
      </c>
      <c r="DG833" s="2">
        <f t="shared" si="463"/>
        <v>1.2125041702468285E-3</v>
      </c>
      <c r="DH833" s="69"/>
      <c r="DI833" s="3">
        <f t="shared" si="483"/>
        <v>45804</v>
      </c>
      <c r="DJ833" s="2">
        <f t="shared" si="484"/>
        <v>1.3403530244892657E-2</v>
      </c>
      <c r="DK833" s="2">
        <f t="shared" si="485"/>
        <v>1.7268542578197148E-2</v>
      </c>
      <c r="DL833" s="2" t="e">
        <f>NA()</f>
        <v>#N/A</v>
      </c>
      <c r="DM833" s="2">
        <f t="shared" si="486"/>
        <v>1.1030332033136156E-2</v>
      </c>
      <c r="DO833" s="2">
        <f t="shared" si="487"/>
        <v>2.3847085214175966E-2</v>
      </c>
      <c r="DP833" s="72">
        <f t="shared" si="488"/>
        <v>1.2125041702468285E-3</v>
      </c>
      <c r="DQ833" s="72">
        <v>1.0999999999999999E-2</v>
      </c>
      <c r="DR833" s="72">
        <f t="shared" si="489"/>
        <v>5.5929459524833543E-4</v>
      </c>
      <c r="DS833" s="2" cm="1">
        <f t="array" ref="DS833">PRODUCT($DR$68:DR833+1)-1</f>
        <v>6.2965687304522344E-2</v>
      </c>
      <c r="DT833" s="2" cm="1">
        <f t="array" ref="DT833">PRODUCT($DP$68:DP833+1)-1</f>
        <v>9.1813323270665048E-2</v>
      </c>
      <c r="DU833" s="72">
        <f>DS833-MAX($DS$68:DS833)</f>
        <v>0</v>
      </c>
    </row>
    <row r="834" spans="81:125" x14ac:dyDescent="0.3">
      <c r="CC834" s="3">
        <f t="shared" si="472"/>
        <v>45805</v>
      </c>
      <c r="CD834" s="2">
        <f t="shared" si="490"/>
        <v>-6.8765279422167201E-4</v>
      </c>
      <c r="CE834" s="2">
        <f t="shared" si="491"/>
        <v>-8.6165555899897495E-4</v>
      </c>
      <c r="CF834" s="2" t="e">
        <f>NA()</f>
        <v>#N/A</v>
      </c>
      <c r="CG834" s="2">
        <f t="shared" si="475"/>
        <v>-5.615741037842554E-4</v>
      </c>
      <c r="CH834" s="2">
        <f t="shared" si="476"/>
        <v>-5.6535280000002996E-4</v>
      </c>
      <c r="CJ834" s="9">
        <f t="shared" ref="CJ834:CJ897" si="492">CC834</f>
        <v>45805</v>
      </c>
      <c r="CK834" s="2">
        <f t="array" ref="CK834">PRODUCT(CD$2:CD834+1)-1</f>
        <v>0.57710275179142556</v>
      </c>
      <c r="CL834" s="2">
        <f t="array" ref="CL834">PRODUCT(CE$2:CE834+1)-1</f>
        <v>0.35778109731096164</v>
      </c>
      <c r="CM834" s="2"/>
      <c r="CN834" s="2">
        <f t="array" ref="CN834">PRODUCT(CG$2:CG834+1)-1</f>
        <v>0.28851045952861809</v>
      </c>
      <c r="CO834" s="2">
        <f t="array" ref="CO834">PRODUCT(CH$2:CH834+1)-1</f>
        <v>0.16963323547285158</v>
      </c>
      <c r="CQ834" s="9">
        <f t="shared" si="479"/>
        <v>45805</v>
      </c>
      <c r="CR834" s="72">
        <f t="shared" si="480"/>
        <v>0.40746951631857398</v>
      </c>
      <c r="CS834" s="72">
        <f t="shared" si="481"/>
        <v>0.18814786183811005</v>
      </c>
      <c r="CT834" s="72"/>
      <c r="CU834" s="72">
        <f t="shared" ref="CU834:CU897" si="493">CN834-$CO834</f>
        <v>0.11887722405576651</v>
      </c>
      <c r="CV834" s="72"/>
      <c r="CW834" s="3">
        <f t="shared" ref="CW834:CW897" si="494">CQ834</f>
        <v>45805</v>
      </c>
      <c r="CX834" s="75">
        <f t="shared" si="464"/>
        <v>128.38638455190187</v>
      </c>
      <c r="CY834" s="75">
        <f t="shared" si="465"/>
        <v>116.44871790392872</v>
      </c>
      <c r="CZ834" s="75">
        <f t="shared" si="482"/>
        <v>110.25143673786243</v>
      </c>
      <c r="DA834" s="72">
        <f>(CZ834/MAX($CZ$2:CZ834))-1</f>
        <v>0</v>
      </c>
      <c r="DC834" s="3">
        <f t="shared" ref="DC834:DC897" si="495">CC834</f>
        <v>45805</v>
      </c>
      <c r="DD834" s="2">
        <f t="shared" ref="DD834:DD897" si="496">CD834-$CH834</f>
        <v>-1.2229999422164206E-4</v>
      </c>
      <c r="DE834" s="2">
        <f t="shared" ref="DE834:DE897" si="497">CE834-$CH834</f>
        <v>-2.9630275899894499E-4</v>
      </c>
      <c r="DF834" s="2" t="e">
        <f>NA()</f>
        <v>#N/A</v>
      </c>
      <c r="DG834" s="2">
        <f t="shared" ref="DG834:DG897" si="498">CG834-$CH834</f>
        <v>3.778696215774556E-6</v>
      </c>
      <c r="DH834" s="69"/>
      <c r="DI834" s="3">
        <f t="shared" si="483"/>
        <v>45805</v>
      </c>
      <c r="DJ834" s="2">
        <f t="shared" si="484"/>
        <v>1.3390662040116654E-2</v>
      </c>
      <c r="DK834" s="2">
        <f t="shared" si="485"/>
        <v>1.7177715269952213E-2</v>
      </c>
      <c r="DL834" s="2" t="e">
        <f>NA()</f>
        <v>#N/A</v>
      </c>
      <c r="DM834" s="2">
        <f t="shared" si="486"/>
        <v>1.1057529970339179E-2</v>
      </c>
      <c r="DO834" s="2">
        <f t="shared" si="487"/>
        <v>2.3814801047352334E-2</v>
      </c>
      <c r="DP834" s="72">
        <f t="shared" si="488"/>
        <v>3.778696215774556E-6</v>
      </c>
      <c r="DQ834" s="72">
        <v>1.0999999999999999E-2</v>
      </c>
      <c r="DR834" s="72">
        <f t="shared" si="489"/>
        <v>1.7453708007416369E-6</v>
      </c>
      <c r="DS834" s="2" cm="1">
        <f t="array" ref="DS834">PRODUCT($DR$68:DR834+1)-1</f>
        <v>6.2967542573795221E-2</v>
      </c>
      <c r="DT834" s="2" cm="1">
        <f t="array" ref="DT834">PRODUCT($DP$68:DP834+1)-1</f>
        <v>9.1817448901537979E-2</v>
      </c>
      <c r="DU834" s="72">
        <f>DS834-MAX($DS$68:DS834)</f>
        <v>0</v>
      </c>
    </row>
    <row r="835" spans="81:125" x14ac:dyDescent="0.3">
      <c r="CC835" s="3">
        <f t="shared" si="472"/>
        <v>45806</v>
      </c>
      <c r="CD835" s="2">
        <f t="shared" si="490"/>
        <v>1.2890837303105602E-3</v>
      </c>
      <c r="CE835" s="2">
        <f t="shared" si="491"/>
        <v>7.7547792032195406E-4</v>
      </c>
      <c r="CF835" s="2" t="e">
        <f>NA()</f>
        <v>#N/A</v>
      </c>
      <c r="CG835" s="2">
        <f t="shared" si="475"/>
        <v>1.3498108428697611E-3</v>
      </c>
      <c r="CH835" s="2">
        <f t="shared" si="476"/>
        <v>1.2721942500000299E-3</v>
      </c>
      <c r="CJ835" s="9">
        <f t="shared" si="492"/>
        <v>45806</v>
      </c>
      <c r="CK835" s="2">
        <f t="array" ref="CK835">PRODUCT(CD$2:CD835+1)-1</f>
        <v>0.57913576928978783</v>
      </c>
      <c r="CL835" s="2">
        <f t="array" ref="CL835">PRODUCT(CE$2:CE835+1)-1</f>
        <v>0.3588340265725567</v>
      </c>
      <c r="CM835" s="2"/>
      <c r="CN835" s="2">
        <f t="array" ref="CN835">PRODUCT(CG$2:CG835+1)-1</f>
        <v>0.29024970491804103</v>
      </c>
      <c r="CO835" s="2">
        <f t="array" ref="CO835">PRODUCT(CH$2:CH835+1)-1</f>
        <v>0.17112123614962904</v>
      </c>
      <c r="CQ835" s="9">
        <f t="shared" si="479"/>
        <v>45806</v>
      </c>
      <c r="CR835" s="72">
        <f t="shared" si="480"/>
        <v>0.40801453314015879</v>
      </c>
      <c r="CS835" s="72">
        <f t="shared" si="481"/>
        <v>0.18771279042292766</v>
      </c>
      <c r="CT835" s="72"/>
      <c r="CU835" s="72">
        <f t="shared" si="493"/>
        <v>0.11912846876841199</v>
      </c>
      <c r="CV835" s="72"/>
      <c r="CW835" s="3">
        <f t="shared" si="494"/>
        <v>45806</v>
      </c>
      <c r="CX835" s="75">
        <f t="shared" ref="CX835:CX898" si="499">(CG835+1)*CX834</f>
        <v>128.55968188584689</v>
      </c>
      <c r="CY835" s="75">
        <f t="shared" ref="CY835:CY898" si="500">(CH835+1)*CY834</f>
        <v>116.59686329326598</v>
      </c>
      <c r="CZ835" s="75">
        <f t="shared" si="482"/>
        <v>110.25998320597343</v>
      </c>
      <c r="DA835" s="72">
        <f>(CZ835/MAX($CZ$2:CZ835))-1</f>
        <v>0</v>
      </c>
      <c r="DC835" s="3">
        <f t="shared" si="495"/>
        <v>45806</v>
      </c>
      <c r="DD835" s="2">
        <f t="shared" si="496"/>
        <v>1.6889480310530247E-5</v>
      </c>
      <c r="DE835" s="2">
        <f t="shared" si="497"/>
        <v>-4.9671632967807587E-4</v>
      </c>
      <c r="DF835" s="2" t="e">
        <f>NA()</f>
        <v>#N/A</v>
      </c>
      <c r="DG835" s="2">
        <f t="shared" si="498"/>
        <v>7.7616592869731143E-5</v>
      </c>
      <c r="DH835" s="69"/>
      <c r="DI835" s="3">
        <f t="shared" si="483"/>
        <v>45806</v>
      </c>
      <c r="DJ835" s="2">
        <f t="shared" si="484"/>
        <v>1.3325882346673465E-2</v>
      </c>
      <c r="DK835" s="2">
        <f t="shared" si="485"/>
        <v>1.730817012044384E-2</v>
      </c>
      <c r="DL835" s="2" t="e">
        <f>NA()</f>
        <v>#N/A</v>
      </c>
      <c r="DM835" s="2">
        <f t="shared" si="486"/>
        <v>1.0914466405232182E-2</v>
      </c>
      <c r="DO835" s="2">
        <f t="shared" si="487"/>
        <v>2.3809934159879795E-2</v>
      </c>
      <c r="DP835" s="72">
        <f t="shared" si="488"/>
        <v>7.7616592869731143E-5</v>
      </c>
      <c r="DQ835" s="72">
        <v>1.0999999999999999E-2</v>
      </c>
      <c r="DR835" s="72">
        <f t="shared" si="489"/>
        <v>3.5858247899134591E-5</v>
      </c>
      <c r="DS835" s="2" cm="1">
        <f t="array" ref="DS835">PRODUCT($DR$68:DR835+1)-1</f>
        <v>6.3005658727445679E-2</v>
      </c>
      <c r="DT835" s="2" cm="1">
        <f t="array" ref="DT835">PRODUCT($DP$68:DP835+1)-1</f>
        <v>9.1902192051957377E-2</v>
      </c>
      <c r="DU835" s="72">
        <f>DS835-MAX($DS$68:DS835)</f>
        <v>0</v>
      </c>
    </row>
    <row r="836" spans="81:125" x14ac:dyDescent="0.3">
      <c r="CC836" s="3">
        <f t="shared" si="472"/>
        <v>45807</v>
      </c>
      <c r="CD836" s="2">
        <f t="shared" si="490"/>
        <v>-4.27092159321796E-4</v>
      </c>
      <c r="CE836" s="2">
        <f t="shared" si="491"/>
        <v>1.74979070810233E-3</v>
      </c>
      <c r="CF836" s="2" t="e">
        <f>NA()</f>
        <v>#N/A</v>
      </c>
      <c r="CG836" s="2">
        <f t="shared" si="475"/>
        <v>1.8090576679757219E-4</v>
      </c>
      <c r="CH836" s="2">
        <f t="shared" si="476"/>
        <v>-8.5922949999994692E-4</v>
      </c>
      <c r="CJ836" s="9">
        <f t="shared" si="492"/>
        <v>45807</v>
      </c>
      <c r="CK836" s="2">
        <f t="array" ref="CK836">PRODUCT(CD$2:CD836+1)-1</f>
        <v>0.57846133278421963</v>
      </c>
      <c r="CL836" s="2">
        <f t="array" ref="CL836">PRODUCT(CE$2:CE836+1)-1</f>
        <v>0.36121170172610673</v>
      </c>
      <c r="CM836" s="2"/>
      <c r="CN836" s="2">
        <f t="array" ref="CN836">PRODUCT(CG$2:CG836+1)-1</f>
        <v>0.29048311853026965</v>
      </c>
      <c r="CO836" s="2">
        <f t="array" ref="CO836">PRODUCT(CH$2:CH836+1)-1</f>
        <v>0.17011497423545285</v>
      </c>
      <c r="CQ836" s="9">
        <f t="shared" si="479"/>
        <v>45807</v>
      </c>
      <c r="CR836" s="72">
        <f t="shared" si="480"/>
        <v>0.40834635854876677</v>
      </c>
      <c r="CS836" s="72">
        <f t="shared" si="481"/>
        <v>0.19109672749065387</v>
      </c>
      <c r="CT836" s="72"/>
      <c r="CU836" s="72">
        <f t="shared" si="493"/>
        <v>0.12036814429481679</v>
      </c>
      <c r="CV836" s="72"/>
      <c r="CW836" s="3">
        <f t="shared" si="494"/>
        <v>45807</v>
      </c>
      <c r="CX836" s="75">
        <f t="shared" si="499"/>
        <v>128.58293907367769</v>
      </c>
      <c r="CY836" s="75">
        <f t="shared" si="500"/>
        <v>116.49667982871695</v>
      </c>
      <c r="CZ836" s="75">
        <f t="shared" si="482"/>
        <v>110.37476712875505</v>
      </c>
      <c r="DA836" s="72">
        <f>(CZ836/MAX($CZ$2:CZ836))-1</f>
        <v>0</v>
      </c>
      <c r="DC836" s="3">
        <f t="shared" si="495"/>
        <v>45807</v>
      </c>
      <c r="DD836" s="2">
        <f t="shared" si="496"/>
        <v>4.3213734067815092E-4</v>
      </c>
      <c r="DE836" s="2">
        <f t="shared" si="497"/>
        <v>2.6090202081022768E-3</v>
      </c>
      <c r="DF836" s="2" t="e">
        <f>NA()</f>
        <v>#N/A</v>
      </c>
      <c r="DG836" s="2">
        <f t="shared" si="498"/>
        <v>1.0401352667975192E-3</v>
      </c>
      <c r="DH836" s="69"/>
      <c r="DI836" s="3">
        <f t="shared" si="483"/>
        <v>45807</v>
      </c>
      <c r="DJ836" s="2">
        <f t="shared" si="484"/>
        <v>1.3302146443885983E-2</v>
      </c>
      <c r="DK836" s="2">
        <f t="shared" si="485"/>
        <v>1.9055780208195126E-2</v>
      </c>
      <c r="DL836" s="2" t="e">
        <f>NA()</f>
        <v>#N/A</v>
      </c>
      <c r="DM836" s="2">
        <f t="shared" si="486"/>
        <v>9.5676453344035132E-3</v>
      </c>
      <c r="DO836" s="2">
        <f t="shared" si="487"/>
        <v>2.381832581575417E-2</v>
      </c>
      <c r="DP836" s="72">
        <f t="shared" si="488"/>
        <v>1.0401352667975192E-3</v>
      </c>
      <c r="DQ836" s="72">
        <v>1.0999999999999999E-2</v>
      </c>
      <c r="DR836" s="72">
        <f t="shared" si="489"/>
        <v>4.8036490991339783E-4</v>
      </c>
      <c r="DS836" s="2" cm="1">
        <f t="array" ref="DS836">PRODUCT($DR$68:DR836+1)-1</f>
        <v>6.3516289344937693E-2</v>
      </c>
      <c r="DT836" s="2" cm="1">
        <f t="array" ref="DT836">PRODUCT($DP$68:DP836+1)-1</f>
        <v>9.303791802980399E-2</v>
      </c>
      <c r="DU836" s="72">
        <f>DS836-MAX($DS$68:DS836)</f>
        <v>0</v>
      </c>
    </row>
    <row r="837" spans="81:125" x14ac:dyDescent="0.3">
      <c r="CC837" s="3">
        <f t="shared" si="472"/>
        <v>45808</v>
      </c>
      <c r="CD837" s="2">
        <f t="shared" si="490"/>
        <v>-2.1686373613549697E-6</v>
      </c>
      <c r="CE837" s="2">
        <f t="shared" si="491"/>
        <v>-4.7147890022772899E-3</v>
      </c>
      <c r="CF837" s="2" t="e">
        <f>NA()</f>
        <v>#N/A</v>
      </c>
      <c r="CG837" s="2">
        <f t="shared" si="475"/>
        <v>-9.8975731041843202E-4</v>
      </c>
      <c r="CH837" s="2">
        <f t="shared" si="476"/>
        <v>0</v>
      </c>
      <c r="CJ837" s="9">
        <f t="shared" si="492"/>
        <v>45808</v>
      </c>
      <c r="CK837" s="2">
        <f t="array" ref="CK837">PRODUCT(CD$2:CD837+1)-1</f>
        <v>0.5784579096739999</v>
      </c>
      <c r="CL837" s="2">
        <f t="array" ref="CL837">PRODUCT(CE$2:CE837+1)-1</f>
        <v>0.35479387576503729</v>
      </c>
      <c r="CM837" s="2"/>
      <c r="CN837" s="2">
        <f t="array" ref="CN837">PRODUCT(CG$2:CG837+1)-1</f>
        <v>0.28920585342973282</v>
      </c>
      <c r="CO837" s="2">
        <f t="array" ref="CO837">PRODUCT(CH$2:CH837+1)-1</f>
        <v>0.17011497423545285</v>
      </c>
      <c r="CQ837" s="9">
        <f t="shared" si="479"/>
        <v>45808</v>
      </c>
      <c r="CR837" s="72">
        <f t="shared" si="480"/>
        <v>0.40834293543854705</v>
      </c>
      <c r="CS837" s="72">
        <f t="shared" si="481"/>
        <v>0.18467890152958444</v>
      </c>
      <c r="CT837" s="72"/>
      <c r="CU837" s="72">
        <f t="shared" si="493"/>
        <v>0.11909087919427996</v>
      </c>
      <c r="CV837" s="72"/>
      <c r="CW837" s="3">
        <f t="shared" si="494"/>
        <v>45808</v>
      </c>
      <c r="CX837" s="75">
        <f t="shared" si="499"/>
        <v>128.45567316973444</v>
      </c>
      <c r="CY837" s="75">
        <f t="shared" si="500"/>
        <v>116.49667982871695</v>
      </c>
      <c r="CZ837" s="75">
        <f t="shared" si="482"/>
        <v>110.26552289610363</v>
      </c>
      <c r="DA837" s="72">
        <f>(CZ837/MAX($CZ$2:CZ837))-1</f>
        <v>-9.8975731041850423E-4</v>
      </c>
      <c r="DC837" s="3">
        <f t="shared" si="495"/>
        <v>45808</v>
      </c>
      <c r="DD837" s="2">
        <f t="shared" si="496"/>
        <v>-2.1686373613549697E-6</v>
      </c>
      <c r="DE837" s="2">
        <f t="shared" si="497"/>
        <v>-4.7147890022772899E-3</v>
      </c>
      <c r="DF837" s="2" t="e">
        <f>NA()</f>
        <v>#N/A</v>
      </c>
      <c r="DG837" s="2">
        <f t="shared" si="498"/>
        <v>-9.8975731041843202E-4</v>
      </c>
      <c r="DH837" s="69"/>
      <c r="DI837" s="3">
        <f t="shared" si="483"/>
        <v>45808</v>
      </c>
      <c r="DJ837" s="2">
        <f t="shared" si="484"/>
        <v>1.1432703721188637E-2</v>
      </c>
      <c r="DK837" s="2">
        <f t="shared" si="485"/>
        <v>2.4387396925076514E-2</v>
      </c>
      <c r="DL837" s="2" t="e">
        <f>NA()</f>
        <v>#N/A</v>
      </c>
      <c r="DM837" s="2">
        <f t="shared" si="486"/>
        <v>1.0292007657207227E-2</v>
      </c>
      <c r="DO837" s="2">
        <f t="shared" si="487"/>
        <v>2.3912349715154112E-2</v>
      </c>
      <c r="DP837" s="72">
        <f t="shared" si="488"/>
        <v>-9.8975731041843202E-4</v>
      </c>
      <c r="DQ837" s="72">
        <v>1.0999999999999999E-2</v>
      </c>
      <c r="DR837" s="72">
        <f t="shared" si="489"/>
        <v>-4.5530157196149821E-4</v>
      </c>
      <c r="DS837" s="2" cm="1">
        <f t="array" ref="DS837">PRODUCT($DR$68:DR837+1)-1</f>
        <v>6.3032068706592392E-2</v>
      </c>
      <c r="DT837" s="2" cm="1">
        <f t="array" ref="DT837">PRODUCT($DP$68:DP837+1)-1</f>
        <v>9.1956075759869416E-2</v>
      </c>
      <c r="DU837" s="72">
        <f>DS837-MAX($DS$68:DS837)</f>
        <v>-4.8422063834530071E-4</v>
      </c>
    </row>
    <row r="838" spans="81:125" x14ac:dyDescent="0.3">
      <c r="CC838" s="3">
        <f t="shared" si="472"/>
        <v>45810</v>
      </c>
      <c r="CD838" s="2">
        <f t="shared" si="490"/>
        <v>1.54610760347684E-3</v>
      </c>
      <c r="CE838" s="2">
        <f t="shared" si="491"/>
        <v>2.5427422269259699E-3</v>
      </c>
      <c r="CF838" s="2" t="e">
        <f>NA()</f>
        <v>#N/A</v>
      </c>
      <c r="CG838" s="2">
        <f t="shared" si="475"/>
        <v>1.1192313970740284E-3</v>
      </c>
      <c r="CH838" s="2">
        <f t="shared" si="476"/>
        <v>1.00033359999996E-3</v>
      </c>
      <c r="CJ838" s="9">
        <f t="shared" si="492"/>
        <v>45810</v>
      </c>
      <c r="CK838" s="2">
        <f t="array" ref="CK838">PRODUCT(CD$2:CD838+1)-1</f>
        <v>0.58089837544991507</v>
      </c>
      <c r="CL838" s="2">
        <f t="array" ref="CL838">PRODUCT(CE$2:CE838+1)-1</f>
        <v>0.35823876736172577</v>
      </c>
      <c r="CM838" s="2"/>
      <c r="CN838" s="2">
        <f t="array" ref="CN838">PRODUCT(CG$2:CG838+1)-1</f>
        <v>0.29064877309818304</v>
      </c>
      <c r="CO838" s="2">
        <f t="array" ref="CO838">PRODUCT(CH$2:CH838+1)-1</f>
        <v>0.17128547956004359</v>
      </c>
      <c r="CQ838" s="9">
        <f t="shared" si="479"/>
        <v>45810</v>
      </c>
      <c r="CR838" s="72">
        <f t="shared" si="480"/>
        <v>0.40961289588987149</v>
      </c>
      <c r="CS838" s="72">
        <f t="shared" si="481"/>
        <v>0.18695328780168219</v>
      </c>
      <c r="CT838" s="72"/>
      <c r="CU838" s="72">
        <f t="shared" si="493"/>
        <v>0.11936329353813946</v>
      </c>
      <c r="CV838" s="72"/>
      <c r="CW838" s="3">
        <f t="shared" si="494"/>
        <v>45810</v>
      </c>
      <c r="CX838" s="75">
        <f t="shared" si="499"/>
        <v>128.59944479227829</v>
      </c>
      <c r="CY838" s="75">
        <f t="shared" si="500"/>
        <v>116.61321537183805</v>
      </c>
      <c r="CZ838" s="75">
        <f t="shared" si="482"/>
        <v>110.27862012227384</v>
      </c>
      <c r="DA838" s="72">
        <f>(CZ838/MAX($CZ$2:CZ838))-1</f>
        <v>-8.7109589430944823E-4</v>
      </c>
      <c r="DC838" s="3">
        <f t="shared" si="495"/>
        <v>45810</v>
      </c>
      <c r="DD838" s="2">
        <f t="shared" si="496"/>
        <v>5.4577400347687998E-4</v>
      </c>
      <c r="DE838" s="2">
        <f t="shared" si="497"/>
        <v>1.5424086269260099E-3</v>
      </c>
      <c r="DF838" s="2" t="e">
        <f>NA()</f>
        <v>#N/A</v>
      </c>
      <c r="DG838" s="2">
        <f t="shared" si="498"/>
        <v>1.1889779707406839E-4</v>
      </c>
      <c r="DH838" s="69"/>
      <c r="DI838" s="3">
        <f t="shared" si="483"/>
        <v>45810</v>
      </c>
      <c r="DJ838" s="2">
        <f t="shared" si="484"/>
        <v>1.1427274395859287E-2</v>
      </c>
      <c r="DK838" s="2">
        <f t="shared" si="485"/>
        <v>2.4396276623087985E-2</v>
      </c>
      <c r="DL838" s="2" t="e">
        <f>NA()</f>
        <v>#N/A</v>
      </c>
      <c r="DM838" s="2">
        <f t="shared" si="486"/>
        <v>9.6364301859985877E-3</v>
      </c>
      <c r="DO838" s="2">
        <f t="shared" si="487"/>
        <v>2.3743949261823823E-2</v>
      </c>
      <c r="DP838" s="72">
        <f t="shared" si="488"/>
        <v>1.1889779707406839E-4</v>
      </c>
      <c r="DQ838" s="72">
        <v>1.0999999999999999E-2</v>
      </c>
      <c r="DR838" s="72">
        <f t="shared" si="489"/>
        <v>5.5082486632398215E-5</v>
      </c>
      <c r="DS838" s="2" cm="1">
        <f t="array" ref="DS838">PRODUCT($DR$68:DR838+1)-1</f>
        <v>6.3090623156306647E-2</v>
      </c>
      <c r="DT838" s="2" cm="1">
        <f t="array" ref="DT838">PRODUCT($DP$68:DP838+1)-1</f>
        <v>9.2085906931778982E-2</v>
      </c>
      <c r="DU838" s="72">
        <f>DS838-MAX($DS$68:DS838)</f>
        <v>-4.2566618863104644E-4</v>
      </c>
    </row>
    <row r="839" spans="81:125" x14ac:dyDescent="0.3">
      <c r="CC839" s="3">
        <f t="shared" si="472"/>
        <v>45811</v>
      </c>
      <c r="CD839" s="2">
        <f t="shared" si="490"/>
        <v>5.1999265171254205E-4</v>
      </c>
      <c r="CE839" s="2">
        <f t="shared" si="491"/>
        <v>1.3478338617976E-3</v>
      </c>
      <c r="CF839" s="2" t="e">
        <f>NA()</f>
        <v>#N/A</v>
      </c>
      <c r="CG839" s="2">
        <f t="shared" si="475"/>
        <v>1.786007550304743E-3</v>
      </c>
      <c r="CH839" s="2">
        <f t="shared" si="476"/>
        <v>5.4943564999998496E-4</v>
      </c>
      <c r="CJ839" s="9">
        <f t="shared" si="492"/>
        <v>45811</v>
      </c>
      <c r="CK839" s="2">
        <f t="array" ref="CK839">PRODUCT(CD$2:CD839+1)-1</f>
        <v>0.58172043098825332</v>
      </c>
      <c r="CL839" s="2">
        <f t="array" ref="CL839">PRODUCT(CE$2:CE839+1)-1</f>
        <v>0.3600694475647821</v>
      </c>
      <c r="CM839" s="2"/>
      <c r="CN839" s="2">
        <f t="array" ref="CN839">PRODUCT(CG$2:CG839+1)-1</f>
        <v>0.29295388155172786</v>
      </c>
      <c r="CO839" s="2">
        <f t="array" ref="CO839">PRODUCT(CH$2:CH839+1)-1</f>
        <v>0.17192902555884126</v>
      </c>
      <c r="CQ839" s="9">
        <f t="shared" si="479"/>
        <v>45811</v>
      </c>
      <c r="CR839" s="72">
        <f t="shared" si="480"/>
        <v>0.40979140542941206</v>
      </c>
      <c r="CS839" s="72">
        <f t="shared" si="481"/>
        <v>0.18814042200594083</v>
      </c>
      <c r="CT839" s="72"/>
      <c r="CU839" s="72">
        <f t="shared" si="493"/>
        <v>0.12102485599288659</v>
      </c>
      <c r="CV839" s="72"/>
      <c r="CW839" s="3">
        <f t="shared" si="494"/>
        <v>45811</v>
      </c>
      <c r="CX839" s="75">
        <f t="shared" si="499"/>
        <v>128.82912437164228</v>
      </c>
      <c r="CY839" s="75">
        <f t="shared" si="500"/>
        <v>116.67728682962446</v>
      </c>
      <c r="CZ839" s="75">
        <f t="shared" si="482"/>
        <v>110.41491268113073</v>
      </c>
      <c r="DA839" s="72">
        <f>(CZ839/MAX($CZ$2:CZ839))-1</f>
        <v>0</v>
      </c>
      <c r="DC839" s="3">
        <f t="shared" si="495"/>
        <v>45811</v>
      </c>
      <c r="DD839" s="2">
        <f t="shared" si="496"/>
        <v>-2.9442998287442911E-5</v>
      </c>
      <c r="DE839" s="2">
        <f t="shared" si="497"/>
        <v>7.98398211797615E-4</v>
      </c>
      <c r="DF839" s="2" t="e">
        <f>NA()</f>
        <v>#N/A</v>
      </c>
      <c r="DG839" s="2">
        <f t="shared" si="498"/>
        <v>1.2365719003047579E-3</v>
      </c>
      <c r="DH839" s="69"/>
      <c r="DI839" s="3">
        <f t="shared" si="483"/>
        <v>45811</v>
      </c>
      <c r="DJ839" s="2">
        <f t="shared" si="484"/>
        <v>1.1404258348979303E-2</v>
      </c>
      <c r="DK839" s="2">
        <f t="shared" si="485"/>
        <v>2.4495670154646203E-2</v>
      </c>
      <c r="DL839" s="2" t="e">
        <f>NA()</f>
        <v>#N/A</v>
      </c>
      <c r="DM839" s="2">
        <f t="shared" si="486"/>
        <v>9.9638059431904763E-3</v>
      </c>
      <c r="DO839" s="2">
        <f t="shared" si="487"/>
        <v>2.3767902281296414E-2</v>
      </c>
      <c r="DP839" s="72">
        <f t="shared" si="488"/>
        <v>1.2365719003047579E-3</v>
      </c>
      <c r="DQ839" s="72">
        <v>1.0999999999999999E-2</v>
      </c>
      <c r="DR839" s="72">
        <f t="shared" si="489"/>
        <v>5.7229665211373478E-4</v>
      </c>
      <c r="DS839" s="2" cm="1">
        <f t="array" ref="DS839">PRODUCT($DR$68:DR839+1)-1</f>
        <v>6.3699026360832578E-2</v>
      </c>
      <c r="DT839" s="2" cm="1">
        <f t="array" ref="DT839">PRODUCT($DP$68:DP839+1)-1</f>
        <v>9.3436349677009645E-2</v>
      </c>
      <c r="DU839" s="72">
        <f>DS839-MAX($DS$68:DS839)</f>
        <v>0</v>
      </c>
    </row>
    <row r="840" spans="81:125" x14ac:dyDescent="0.3">
      <c r="CC840" s="3">
        <f t="shared" si="472"/>
        <v>45812</v>
      </c>
      <c r="CD840" s="2">
        <f t="shared" si="490"/>
        <v>1.2707358974266599E-3</v>
      </c>
      <c r="CE840" s="2">
        <f t="shared" si="491"/>
        <v>2.3658625829399201E-3</v>
      </c>
      <c r="CF840" s="2" t="e">
        <f>NA()</f>
        <v>#N/A</v>
      </c>
      <c r="CG840" s="2">
        <f t="shared" si="475"/>
        <v>3.2702938047591812E-3</v>
      </c>
      <c r="CH840" s="2">
        <f t="shared" si="476"/>
        <v>1.8155847500000999E-3</v>
      </c>
      <c r="CJ840" s="9">
        <f t="shared" si="492"/>
        <v>45812</v>
      </c>
      <c r="CK840" s="2">
        <f t="array" ref="CK840">PRODUCT(CD$2:CD840+1)-1</f>
        <v>0.58373037991960319</v>
      </c>
      <c r="CL840" s="2">
        <f t="array" ref="CL840">PRODUCT(CE$2:CE840+1)-1</f>
        <v>0.36328718498097534</v>
      </c>
      <c r="CM840" s="2"/>
      <c r="CN840" s="2">
        <f t="array" ref="CN840">PRODUCT(CG$2:CG840+1)-1</f>
        <v>0.29718222062040578</v>
      </c>
      <c r="CO840" s="2">
        <f t="array" ref="CO840">PRODUCT(CH$2:CH840+1)-1</f>
        <v>0.17405676202572828</v>
      </c>
      <c r="CQ840" s="9">
        <f t="shared" si="479"/>
        <v>45812</v>
      </c>
      <c r="CR840" s="72">
        <f t="shared" si="480"/>
        <v>0.40967361789387491</v>
      </c>
      <c r="CS840" s="72">
        <f t="shared" si="481"/>
        <v>0.18923042295524706</v>
      </c>
      <c r="CT840" s="72"/>
      <c r="CU840" s="72">
        <f t="shared" si="493"/>
        <v>0.12312545859467749</v>
      </c>
      <c r="CV840" s="72"/>
      <c r="CW840" s="3">
        <f t="shared" si="494"/>
        <v>45812</v>
      </c>
      <c r="CX840" s="75">
        <f t="shared" si="499"/>
        <v>129.25043345894738</v>
      </c>
      <c r="CY840" s="75">
        <f t="shared" si="500"/>
        <v>116.88912433226372</v>
      </c>
      <c r="CZ840" s="75">
        <f t="shared" si="482"/>
        <v>110.57524316081448</v>
      </c>
      <c r="DA840" s="72">
        <f>(CZ840/MAX($CZ$2:CZ840))-1</f>
        <v>0</v>
      </c>
      <c r="DC840" s="3">
        <f t="shared" si="495"/>
        <v>45812</v>
      </c>
      <c r="DD840" s="2">
        <f t="shared" si="496"/>
        <v>-5.4484885257343992E-4</v>
      </c>
      <c r="DE840" s="2">
        <f t="shared" si="497"/>
        <v>5.5027783293982026E-4</v>
      </c>
      <c r="DF840" s="2" t="e">
        <f>NA()</f>
        <v>#N/A</v>
      </c>
      <c r="DG840" s="2">
        <f t="shared" si="498"/>
        <v>1.4547090547590814E-3</v>
      </c>
      <c r="DH840" s="69"/>
      <c r="DI840" s="3">
        <f t="shared" si="483"/>
        <v>45812</v>
      </c>
      <c r="DJ840" s="2">
        <f t="shared" si="484"/>
        <v>1.1117606750045439E-2</v>
      </c>
      <c r="DK840" s="2">
        <f t="shared" si="485"/>
        <v>2.4499587524104201E-2</v>
      </c>
      <c r="DL840" s="2" t="e">
        <f>NA()</f>
        <v>#N/A</v>
      </c>
      <c r="DM840" s="2">
        <f t="shared" si="486"/>
        <v>1.0453755815582267E-2</v>
      </c>
      <c r="DO840" s="2">
        <f t="shared" si="487"/>
        <v>2.3859703482054455E-2</v>
      </c>
      <c r="DP840" s="72">
        <f t="shared" si="488"/>
        <v>1.4547090547590814E-3</v>
      </c>
      <c r="DQ840" s="72">
        <v>1.0999999999999999E-2</v>
      </c>
      <c r="DR840" s="72">
        <f t="shared" si="489"/>
        <v>6.7066213184020882E-4</v>
      </c>
      <c r="DS840" s="2" cm="1">
        <f t="array" ref="DS840">PRODUCT($DR$68:DR840+1)-1</f>
        <v>6.4412409017488015E-2</v>
      </c>
      <c r="DT840" s="2" cm="1">
        <f t="array" ref="DT840">PRODUCT($DP$68:DP840+1)-1</f>
        <v>9.5026981435687441E-2</v>
      </c>
      <c r="DU840" s="72">
        <f>DS840-MAX($DS$68:DS840)</f>
        <v>0</v>
      </c>
    </row>
    <row r="841" spans="81:125" x14ac:dyDescent="0.3">
      <c r="CC841" s="3">
        <f t="shared" si="472"/>
        <v>45813</v>
      </c>
      <c r="CD841" s="2">
        <f t="shared" si="490"/>
        <v>-4.0260642066880498E-4</v>
      </c>
      <c r="CE841" s="2">
        <f t="shared" si="491"/>
        <v>2.9405506782209699E-4</v>
      </c>
      <c r="CF841" s="2" t="e">
        <f>NA()</f>
        <v>#N/A</v>
      </c>
      <c r="CG841" s="2">
        <f t="shared" si="475"/>
        <v>2.8775054242909955E-4</v>
      </c>
      <c r="CH841" s="2">
        <f t="shared" si="476"/>
        <v>4.9937590000004295E-4</v>
      </c>
      <c r="CJ841" s="9">
        <f t="shared" si="492"/>
        <v>45813</v>
      </c>
      <c r="CK841" s="2">
        <f t="array" ref="CK841">PRODUCT(CD$2:CD841+1)-1</f>
        <v>0.58309275990003928</v>
      </c>
      <c r="CL841" s="2">
        <f t="array" ref="CL841">PRODUCT(CE$2:CE841+1)-1</f>
        <v>0.363688066486616</v>
      </c>
      <c r="CM841" s="2"/>
      <c r="CN841" s="2">
        <f t="array" ref="CN841">PRODUCT(CG$2:CG841+1)-1</f>
        <v>0.29755548550801869</v>
      </c>
      <c r="CO841" s="2">
        <f t="array" ref="CO841">PRODUCT(CH$2:CH841+1)-1</f>
        <v>0.1746430576779161</v>
      </c>
      <c r="CQ841" s="9">
        <f t="shared" si="479"/>
        <v>45813</v>
      </c>
      <c r="CR841" s="72">
        <f t="shared" si="480"/>
        <v>0.40844970222212318</v>
      </c>
      <c r="CS841" s="72">
        <f t="shared" si="481"/>
        <v>0.1890450088086999</v>
      </c>
      <c r="CT841" s="72"/>
      <c r="CU841" s="72">
        <f t="shared" si="493"/>
        <v>0.12291242783010259</v>
      </c>
      <c r="CV841" s="72"/>
      <c r="CW841" s="3">
        <f t="shared" si="494"/>
        <v>45813</v>
      </c>
      <c r="CX841" s="75">
        <f t="shared" si="499"/>
        <v>129.28762534128438</v>
      </c>
      <c r="CY841" s="75">
        <f t="shared" si="500"/>
        <v>116.94749594392736</v>
      </c>
      <c r="CZ841" s="75">
        <f t="shared" si="482"/>
        <v>110.55185431526786</v>
      </c>
      <c r="DA841" s="72">
        <f>(CZ841/MAX($CZ$2:CZ841))-1</f>
        <v>-2.1151972971567012E-4</v>
      </c>
      <c r="DC841" s="3">
        <f t="shared" si="495"/>
        <v>45813</v>
      </c>
      <c r="DD841" s="2">
        <f t="shared" si="496"/>
        <v>-9.0198232066884799E-4</v>
      </c>
      <c r="DE841" s="2">
        <f t="shared" si="497"/>
        <v>-2.0532083217794596E-4</v>
      </c>
      <c r="DF841" s="2" t="e">
        <f>NA()</f>
        <v>#N/A</v>
      </c>
      <c r="DG841" s="2">
        <f t="shared" si="498"/>
        <v>-2.116253575709434E-4</v>
      </c>
      <c r="DH841" s="69"/>
      <c r="DI841" s="3">
        <f t="shared" si="483"/>
        <v>45813</v>
      </c>
      <c r="DJ841" s="2">
        <f t="shared" si="484"/>
        <v>1.0647476689392671E-2</v>
      </c>
      <c r="DK841" s="2">
        <f t="shared" si="485"/>
        <v>2.4482347825368778E-2</v>
      </c>
      <c r="DL841" s="2" t="e">
        <f>NA()</f>
        <v>#N/A</v>
      </c>
      <c r="DM841" s="2">
        <f t="shared" si="486"/>
        <v>1.0565581851234469E-2</v>
      </c>
      <c r="DO841" s="2">
        <f t="shared" si="487"/>
        <v>2.3818797094693509E-2</v>
      </c>
      <c r="DP841" s="72">
        <f t="shared" si="488"/>
        <v>-2.116253575709434E-4</v>
      </c>
      <c r="DQ841" s="72">
        <v>1.0999999999999999E-2</v>
      </c>
      <c r="DR841" s="72">
        <f t="shared" si="489"/>
        <v>-9.7732850404901248E-5</v>
      </c>
      <c r="DS841" s="2" cm="1">
        <f t="array" ref="DS841">PRODUCT($DR$68:DR841+1)-1</f>
        <v>6.4308380958748357E-2</v>
      </c>
      <c r="DT841" s="2" cm="1">
        <f t="array" ref="DT841">PRODUCT($DP$68:DP841+1)-1</f>
        <v>9.4795245959191421E-2</v>
      </c>
      <c r="DU841" s="72">
        <f>DS841-MAX($DS$68:DS841)</f>
        <v>-1.0402805873965804E-4</v>
      </c>
    </row>
    <row r="842" spans="81:125" x14ac:dyDescent="0.3">
      <c r="CC842" s="3">
        <f t="shared" si="472"/>
        <v>45814</v>
      </c>
      <c r="CD842" s="2">
        <f t="shared" si="490"/>
        <v>-1.10880408158986E-3</v>
      </c>
      <c r="CE842" s="2">
        <f t="shared" si="491"/>
        <v>-1.01810517456091E-3</v>
      </c>
      <c r="CF842" s="2" t="e">
        <f>NA()</f>
        <v>#N/A</v>
      </c>
      <c r="CG842" s="2">
        <f t="shared" si="475"/>
        <v>-7.323417069530694E-4</v>
      </c>
      <c r="CH842" s="2">
        <f t="shared" si="476"/>
        <v>-9.6985905000002203E-4</v>
      </c>
      <c r="CJ842" s="9">
        <f t="shared" si="492"/>
        <v>45814</v>
      </c>
      <c r="CK842" s="2">
        <f t="array" ref="CK842">PRODUCT(CD$2:CD842+1)-1</f>
        <v>0.58133742018632684</v>
      </c>
      <c r="CL842" s="2">
        <f t="array" ref="CL842">PRODUCT(CE$2:CE842+1)-1</f>
        <v>0.36229968860963901</v>
      </c>
      <c r="CM842" s="2"/>
      <c r="CN842" s="2">
        <f t="array" ref="CN842">PRODUCT(CG$2:CG842+1)-1</f>
        <v>0.2966052315088954</v>
      </c>
      <c r="CO842" s="2">
        <f t="array" ref="CO842">PRODUCT(CH$2:CH842+1)-1</f>
        <v>0.17350381947790749</v>
      </c>
      <c r="CQ842" s="9">
        <f t="shared" si="479"/>
        <v>45814</v>
      </c>
      <c r="CR842" s="72">
        <f t="shared" si="480"/>
        <v>0.40783360070841934</v>
      </c>
      <c r="CS842" s="72">
        <f t="shared" si="481"/>
        <v>0.18879586913173152</v>
      </c>
      <c r="CT842" s="72"/>
      <c r="CU842" s="72">
        <f t="shared" si="493"/>
        <v>0.1231014120309879</v>
      </c>
      <c r="CV842" s="72"/>
      <c r="CW842" s="3">
        <f t="shared" si="494"/>
        <v>45814</v>
      </c>
      <c r="CX842" s="75">
        <f t="shared" si="499"/>
        <v>129.19294262105404</v>
      </c>
      <c r="CY842" s="75">
        <f t="shared" si="500"/>
        <v>116.83407335661131</v>
      </c>
      <c r="CZ842" s="75">
        <f t="shared" si="482"/>
        <v>110.57813778923884</v>
      </c>
      <c r="DA842" s="72">
        <f>(CZ842/MAX($CZ$2:CZ842))-1</f>
        <v>0</v>
      </c>
      <c r="DC842" s="3">
        <f t="shared" si="495"/>
        <v>45814</v>
      </c>
      <c r="DD842" s="2">
        <f t="shared" si="496"/>
        <v>-1.3894503158983797E-4</v>
      </c>
      <c r="DE842" s="2">
        <f t="shared" si="497"/>
        <v>-4.8246124560888024E-5</v>
      </c>
      <c r="DF842" s="2" t="e">
        <f>NA()</f>
        <v>#N/A</v>
      </c>
      <c r="DG842" s="2">
        <f t="shared" si="498"/>
        <v>2.3751734304695263E-4</v>
      </c>
      <c r="DH842" s="69"/>
      <c r="DI842" s="3">
        <f t="shared" si="483"/>
        <v>45814</v>
      </c>
      <c r="DJ842" s="2">
        <f t="shared" si="484"/>
        <v>1.0643063342746902E-2</v>
      </c>
      <c r="DK842" s="2">
        <f t="shared" si="485"/>
        <v>2.4434914127843366E-2</v>
      </c>
      <c r="DL842" s="2" t="e">
        <f>NA()</f>
        <v>#N/A</v>
      </c>
      <c r="DM842" s="2">
        <f t="shared" si="486"/>
        <v>1.0562116974723796E-2</v>
      </c>
      <c r="DO842" s="2">
        <f t="shared" si="487"/>
        <v>2.3803240533177002E-2</v>
      </c>
      <c r="DP842" s="72">
        <f t="shared" si="488"/>
        <v>2.3751734304695263E-4</v>
      </c>
      <c r="DQ842" s="72">
        <v>1.0999999999999999E-2</v>
      </c>
      <c r="DR842" s="72">
        <f t="shared" si="489"/>
        <v>1.0976197841108672E-4</v>
      </c>
      <c r="DS842" s="2" cm="1">
        <f t="array" ref="DS842">PRODUCT($DR$68:DR842+1)-1</f>
        <v>6.442520155228193E-2</v>
      </c>
      <c r="DT842" s="2" cm="1">
        <f t="array" ref="DT842">PRODUCT($DP$68:DP842+1)-1</f>
        <v>9.5055278817192113E-2</v>
      </c>
      <c r="DU842" s="72">
        <f>DS842-MAX($DS$68:DS842)</f>
        <v>0</v>
      </c>
    </row>
    <row r="843" spans="81:125" x14ac:dyDescent="0.3">
      <c r="CC843" s="3">
        <f t="shared" si="472"/>
        <v>45817</v>
      </c>
      <c r="CD843" s="2">
        <f t="shared" si="490"/>
        <v>1.1645012121386201E-3</v>
      </c>
      <c r="CE843" s="2">
        <f t="shared" si="491"/>
        <v>1.9388741715697899E-5</v>
      </c>
      <c r="CF843" s="2" t="e">
        <f>NA()</f>
        <v>#N/A</v>
      </c>
      <c r="CG843" s="2">
        <f t="shared" si="475"/>
        <v>8.8976964071891857E-4</v>
      </c>
      <c r="CH843" s="2">
        <f t="shared" si="476"/>
        <v>3.8478452500001503E-4</v>
      </c>
      <c r="CJ843" s="9">
        <f t="shared" si="492"/>
        <v>45817</v>
      </c>
      <c r="CK843" s="2">
        <f t="array" ref="CK843">PRODUCT(CD$2:CD843+1)-1</f>
        <v>0.58317888952893404</v>
      </c>
      <c r="CL843" s="2">
        <f t="array" ref="CL843">PRODUCT(CE$2:CE843+1)-1</f>
        <v>0.36232610188644077</v>
      </c>
      <c r="CM843" s="2"/>
      <c r="CN843" s="2">
        <f t="array" ref="CN843">PRODUCT(CG$2:CG843+1)-1</f>
        <v>0.29775891147988931</v>
      </c>
      <c r="CO843" s="2">
        <f t="array" ref="CO843">PRODUCT(CH$2:CH843+1)-1</f>
        <v>0.17395536558767111</v>
      </c>
      <c r="CQ843" s="9">
        <f t="shared" si="479"/>
        <v>45817</v>
      </c>
      <c r="CR843" s="72">
        <f t="shared" si="480"/>
        <v>0.40922352394126293</v>
      </c>
      <c r="CS843" s="72">
        <f t="shared" si="481"/>
        <v>0.18837073629876966</v>
      </c>
      <c r="CT843" s="72"/>
      <c r="CU843" s="72">
        <f t="shared" si="493"/>
        <v>0.1238035458922182</v>
      </c>
      <c r="CV843" s="72"/>
      <c r="CW843" s="3">
        <f t="shared" si="494"/>
        <v>45817</v>
      </c>
      <c r="CX843" s="75">
        <f t="shared" si="499"/>
        <v>129.3078945791934</v>
      </c>
      <c r="CY843" s="75">
        <f t="shared" si="500"/>
        <v>116.87902930003165</v>
      </c>
      <c r="CZ843" s="75">
        <f t="shared" si="482"/>
        <v>110.63395662472225</v>
      </c>
      <c r="DA843" s="72">
        <f>(CZ843/MAX($CZ$2:CZ843))-1</f>
        <v>0</v>
      </c>
      <c r="DC843" s="3">
        <f t="shared" si="495"/>
        <v>45817</v>
      </c>
      <c r="DD843" s="2">
        <f t="shared" si="496"/>
        <v>7.7971668713860509E-4</v>
      </c>
      <c r="DE843" s="2">
        <f t="shared" si="497"/>
        <v>-3.6539578328431715E-4</v>
      </c>
      <c r="DF843" s="2" t="e">
        <f>NA()</f>
        <v>#N/A</v>
      </c>
      <c r="DG843" s="2">
        <f t="shared" si="498"/>
        <v>5.0498511571890354E-4</v>
      </c>
      <c r="DH843" s="69"/>
      <c r="DI843" s="3">
        <f t="shared" si="483"/>
        <v>45817</v>
      </c>
      <c r="DJ843" s="2">
        <f t="shared" si="484"/>
        <v>1.1057402716629623E-2</v>
      </c>
      <c r="DK843" s="2">
        <f t="shared" si="485"/>
        <v>2.4457598377364127E-2</v>
      </c>
      <c r="DL843" s="2" t="e">
        <f>NA()</f>
        <v>#N/A</v>
      </c>
      <c r="DM843" s="2">
        <f t="shared" si="486"/>
        <v>1.0511271991430387E-2</v>
      </c>
      <c r="DO843" s="2">
        <f t="shared" si="487"/>
        <v>2.3625870857391023E-2</v>
      </c>
      <c r="DP843" s="72">
        <f t="shared" si="488"/>
        <v>5.0498511571890354E-4</v>
      </c>
      <c r="DQ843" s="72">
        <v>1.0999999999999999E-2</v>
      </c>
      <c r="DR843" s="72">
        <f t="shared" si="489"/>
        <v>2.351166780872412E-4</v>
      </c>
      <c r="DS843" s="2" cm="1">
        <f t="array" ref="DS843">PRODUCT($DR$68:DR843+1)-1</f>
        <v>6.4675465669743248E-2</v>
      </c>
      <c r="DT843" s="2" cm="1">
        <f t="array" ref="DT843">PRODUCT($DP$68:DP843+1)-1</f>
        <v>9.5608265433884121E-2</v>
      </c>
      <c r="DU843" s="72">
        <f>DS843-MAX($DS$68:DS843)</f>
        <v>0</v>
      </c>
    </row>
    <row r="844" spans="81:125" x14ac:dyDescent="0.3">
      <c r="CC844" s="3">
        <f t="shared" si="472"/>
        <v>45818</v>
      </c>
      <c r="CD844" s="2">
        <f t="shared" si="490"/>
        <v>1.41090387861809E-3</v>
      </c>
      <c r="CE844" s="2">
        <f t="shared" si="491"/>
        <v>3.9067557086180899E-4</v>
      </c>
      <c r="CF844" s="2" t="e">
        <f>NA()</f>
        <v>#N/A</v>
      </c>
      <c r="CG844" s="2">
        <f t="shared" si="475"/>
        <v>1.949539284461886E-3</v>
      </c>
      <c r="CH844" s="2">
        <f t="shared" si="476"/>
        <v>9.9520184999990513E-4</v>
      </c>
      <c r="CJ844" s="9">
        <f t="shared" si="492"/>
        <v>45818</v>
      </c>
      <c r="CK844" s="2">
        <f t="array" ref="CK844">PRODUCT(CD$2:CD844+1)-1</f>
        <v>0.58541260276471663</v>
      </c>
      <c r="CL844" s="2">
        <f t="array" ref="CL844">PRODUCT(CE$2:CE844+1)-1</f>
        <v>0.3628583294139951</v>
      </c>
      <c r="CM844" s="2"/>
      <c r="CN844" s="2">
        <f t="array" ref="CN844">PRODUCT(CG$2:CG844+1)-1</f>
        <v>0.3002889434595799</v>
      </c>
      <c r="CO844" s="2">
        <f t="array" ref="CO844">PRODUCT(CH$2:CH844+1)-1</f>
        <v>0.17512368813932122</v>
      </c>
      <c r="CQ844" s="9">
        <f t="shared" si="479"/>
        <v>45818</v>
      </c>
      <c r="CR844" s="72">
        <f t="shared" si="480"/>
        <v>0.41028891462539541</v>
      </c>
      <c r="CS844" s="72">
        <f t="shared" si="481"/>
        <v>0.18773464127467387</v>
      </c>
      <c r="CT844" s="72"/>
      <c r="CU844" s="72">
        <f t="shared" si="493"/>
        <v>0.12516525532025868</v>
      </c>
      <c r="CV844" s="72"/>
      <c r="CW844" s="3">
        <f t="shared" si="494"/>
        <v>45818</v>
      </c>
      <c r="CX844" s="75">
        <f t="shared" si="499"/>
        <v>129.5599853994666</v>
      </c>
      <c r="CY844" s="75">
        <f t="shared" si="500"/>
        <v>116.99534752621723</v>
      </c>
      <c r="CZ844" s="75">
        <f t="shared" si="482"/>
        <v>110.7394337799918</v>
      </c>
      <c r="DA844" s="72">
        <f>(CZ844/MAX($CZ$2:CZ844))-1</f>
        <v>0</v>
      </c>
      <c r="DC844" s="3">
        <f t="shared" si="495"/>
        <v>45818</v>
      </c>
      <c r="DD844" s="2">
        <f t="shared" si="496"/>
        <v>4.1570202861818486E-4</v>
      </c>
      <c r="DE844" s="2">
        <f t="shared" si="497"/>
        <v>-6.0452627913809608E-4</v>
      </c>
      <c r="DF844" s="2" t="e">
        <f>NA()</f>
        <v>#N/A</v>
      </c>
      <c r="DG844" s="2">
        <f t="shared" si="498"/>
        <v>9.5433743446198091E-4</v>
      </c>
      <c r="DH844" s="69"/>
      <c r="DI844" s="3">
        <f t="shared" si="483"/>
        <v>45818</v>
      </c>
      <c r="DJ844" s="2">
        <f t="shared" si="484"/>
        <v>1.0030224168383913E-2</v>
      </c>
      <c r="DK844" s="2">
        <f t="shared" si="485"/>
        <v>2.3187133604011059E-2</v>
      </c>
      <c r="DL844" s="2" t="e">
        <f>NA()</f>
        <v>#N/A</v>
      </c>
      <c r="DM844" s="2">
        <f t="shared" si="486"/>
        <v>9.4046351136671362E-3</v>
      </c>
      <c r="DO844" s="2">
        <f t="shared" si="487"/>
        <v>2.3661541804479016E-2</v>
      </c>
      <c r="DP844" s="72">
        <f t="shared" si="488"/>
        <v>9.5433743446198091E-4</v>
      </c>
      <c r="DQ844" s="72">
        <v>1.0999999999999999E-2</v>
      </c>
      <c r="DR844" s="72">
        <f t="shared" si="489"/>
        <v>4.4366135841133667E-4</v>
      </c>
      <c r="DS844" s="2" cm="1">
        <f t="array" ref="DS844">PRODUCT($DR$68:DR844+1)-1</f>
        <v>6.5147821033109565E-2</v>
      </c>
      <c r="DT844" s="2" cm="1">
        <f t="array" ref="DT844">PRODUCT($DP$68:DP844+1)-1</f>
        <v>9.6653845415093809E-2</v>
      </c>
      <c r="DU844" s="72">
        <f>DS844-MAX($DS$68:DS844)</f>
        <v>0</v>
      </c>
    </row>
    <row r="845" spans="81:125" x14ac:dyDescent="0.3">
      <c r="CC845" s="3">
        <f t="shared" si="472"/>
        <v>45819</v>
      </c>
      <c r="CD845" s="2">
        <f t="shared" si="490"/>
        <v>5.9498310903638397E-4</v>
      </c>
      <c r="CE845" s="2">
        <f t="shared" si="491"/>
        <v>1.6408485123125E-3</v>
      </c>
      <c r="CF845" s="2" t="e">
        <f>NA()</f>
        <v>#N/A</v>
      </c>
      <c r="CG845" s="2">
        <f t="shared" si="475"/>
        <v>1.5837745461695007E-3</v>
      </c>
      <c r="CH845" s="2">
        <f t="shared" si="476"/>
        <v>1.2083151999999801E-3</v>
      </c>
      <c r="CJ845" s="9">
        <f t="shared" si="492"/>
        <v>45819</v>
      </c>
      <c r="CK845" s="2">
        <f t="array" ref="CK845">PRODUCT(CD$2:CD845+1)-1</f>
        <v>0.58635589648421504</v>
      </c>
      <c r="CL845" s="2">
        <f t="array" ref="CL845">PRODUCT(CE$2:CE845+1)-1</f>
        <v>0.36509457347630669</v>
      </c>
      <c r="CM845" s="2"/>
      <c r="CN845" s="2">
        <f t="array" ref="CN845">PRODUCT(CG$2:CG845+1)-1</f>
        <v>0.30234830799089685</v>
      </c>
      <c r="CO845" s="2">
        <f t="array" ref="CO845">PRODUCT(CH$2:CH845+1)-1</f>
        <v>0.17654360795358004</v>
      </c>
      <c r="CQ845" s="9">
        <f t="shared" si="479"/>
        <v>45819</v>
      </c>
      <c r="CR845" s="72">
        <f t="shared" si="480"/>
        <v>0.409812288530635</v>
      </c>
      <c r="CS845" s="72">
        <f t="shared" si="481"/>
        <v>0.18855096552272665</v>
      </c>
      <c r="CT845" s="72"/>
      <c r="CU845" s="72">
        <f t="shared" si="493"/>
        <v>0.12580470003731681</v>
      </c>
      <c r="CV845" s="72"/>
      <c r="CW845" s="3">
        <f t="shared" si="494"/>
        <v>45819</v>
      </c>
      <c r="CX845" s="75">
        <f t="shared" si="499"/>
        <v>129.76517920654436</v>
      </c>
      <c r="CY845" s="75">
        <f t="shared" si="500"/>
        <v>117.13671478296244</v>
      </c>
      <c r="CZ845" s="75">
        <f t="shared" si="482"/>
        <v>110.78096175650876</v>
      </c>
      <c r="DA845" s="72">
        <f>(CZ845/MAX($CZ$2:CZ845))-1</f>
        <v>0</v>
      </c>
      <c r="DC845" s="3">
        <f t="shared" si="495"/>
        <v>45819</v>
      </c>
      <c r="DD845" s="2">
        <f t="shared" si="496"/>
        <v>-6.133320909635961E-4</v>
      </c>
      <c r="DE845" s="2">
        <f t="shared" si="497"/>
        <v>4.3253331231251995E-4</v>
      </c>
      <c r="DF845" s="2" t="e">
        <f>NA()</f>
        <v>#N/A</v>
      </c>
      <c r="DG845" s="2">
        <f t="shared" si="498"/>
        <v>3.7545934616952065E-4</v>
      </c>
      <c r="DH845" s="69"/>
      <c r="DI845" s="3">
        <f t="shared" si="483"/>
        <v>45819</v>
      </c>
      <c r="DJ845" s="2">
        <f t="shared" si="484"/>
        <v>9.8990542595664612E-3</v>
      </c>
      <c r="DK845" s="2">
        <f t="shared" si="485"/>
        <v>2.3147758367529754E-2</v>
      </c>
      <c r="DL845" s="2" t="e">
        <f>NA()</f>
        <v>#N/A</v>
      </c>
      <c r="DM845" s="2">
        <f t="shared" si="486"/>
        <v>8.950961328375898E-3</v>
      </c>
      <c r="DO845" s="2">
        <f t="shared" si="487"/>
        <v>2.3644597568616931E-2</v>
      </c>
      <c r="DP845" s="72">
        <f t="shared" si="488"/>
        <v>3.7545934616952065E-4</v>
      </c>
      <c r="DQ845" s="72">
        <v>1.0999999999999999E-2</v>
      </c>
      <c r="DR845" s="72">
        <f t="shared" si="489"/>
        <v>1.7467215484971818E-4</v>
      </c>
      <c r="DS845" s="2" cm="1">
        <f t="array" ref="DS845">PRODUCT($DR$68:DR845+1)-1</f>
        <v>6.5333872698242867E-2</v>
      </c>
      <c r="DT845" s="2" cm="1">
        <f t="array" ref="DT845">PRODUCT($DP$68:DP845+1)-1</f>
        <v>9.706559435086759E-2</v>
      </c>
      <c r="DU845" s="72">
        <f>DS845-MAX($DS$68:DS845)</f>
        <v>0</v>
      </c>
    </row>
    <row r="846" spans="81:125" x14ac:dyDescent="0.3">
      <c r="CC846" s="3">
        <f t="shared" si="472"/>
        <v>45820</v>
      </c>
      <c r="CD846" s="2">
        <f t="shared" si="490"/>
        <v>1.2806600065185E-3</v>
      </c>
      <c r="CE846" s="2">
        <f t="shared" si="491"/>
        <v>4.8768389288711395E-4</v>
      </c>
      <c r="CF846" s="2" t="e">
        <f>NA()</f>
        <v>#N/A</v>
      </c>
      <c r="CG846" s="2">
        <f t="shared" si="475"/>
        <v>1.3877405533926799E-3</v>
      </c>
      <c r="CH846" s="2">
        <f t="shared" si="476"/>
        <v>1.2990165999999801E-3</v>
      </c>
      <c r="CJ846" s="9">
        <f t="shared" si="492"/>
        <v>45820</v>
      </c>
      <c r="CK846" s="2">
        <f t="array" ref="CK846">PRODUCT(CD$2:CD846+1)-1</f>
        <v>0.58838747903694721</v>
      </c>
      <c r="CL846" s="2">
        <f t="array" ref="CL846">PRODUCT(CE$2:CE846+1)-1</f>
        <v>0.36576030811205862</v>
      </c>
      <c r="CM846" s="2"/>
      <c r="CN846" s="2">
        <f t="array" ref="CN846">PRODUCT(CG$2:CG846+1)-1</f>
        <v>0.30415562955253805</v>
      </c>
      <c r="CO846" s="2">
        <f t="array" ref="CO846">PRODUCT(CH$2:CH846+1)-1</f>
        <v>0.17807195763093553</v>
      </c>
      <c r="CQ846" s="9">
        <f t="shared" si="479"/>
        <v>45820</v>
      </c>
      <c r="CR846" s="72">
        <f t="shared" si="480"/>
        <v>0.41031552140601169</v>
      </c>
      <c r="CS846" s="72">
        <f t="shared" si="481"/>
        <v>0.18768835048112309</v>
      </c>
      <c r="CT846" s="72"/>
      <c r="CU846" s="72">
        <f t="shared" si="493"/>
        <v>0.12608367192160252</v>
      </c>
      <c r="CV846" s="72"/>
      <c r="CW846" s="3">
        <f t="shared" si="494"/>
        <v>45820</v>
      </c>
      <c r="CX846" s="75">
        <f t="shared" si="499"/>
        <v>129.94525960814755</v>
      </c>
      <c r="CY846" s="75">
        <f t="shared" si="500"/>
        <v>117.28887731993497</v>
      </c>
      <c r="CZ846" s="75">
        <f t="shared" si="482"/>
        <v>110.79077793002412</v>
      </c>
      <c r="DA846" s="72">
        <f>(CZ846/MAX($CZ$2:CZ846))-1</f>
        <v>0</v>
      </c>
      <c r="DC846" s="3">
        <f t="shared" si="495"/>
        <v>45820</v>
      </c>
      <c r="DD846" s="2">
        <f t="shared" si="496"/>
        <v>-1.8356593481480077E-5</v>
      </c>
      <c r="DE846" s="2">
        <f t="shared" si="497"/>
        <v>-8.113327071128662E-4</v>
      </c>
      <c r="DF846" s="2" t="e">
        <f>NA()</f>
        <v>#N/A</v>
      </c>
      <c r="DG846" s="2">
        <f t="shared" si="498"/>
        <v>8.8723953392699827E-5</v>
      </c>
      <c r="DH846" s="69"/>
      <c r="DI846" s="3">
        <f t="shared" si="483"/>
        <v>45820</v>
      </c>
      <c r="DJ846" s="2">
        <f t="shared" si="484"/>
        <v>9.8648947270670653E-3</v>
      </c>
      <c r="DK846" s="2">
        <f t="shared" si="485"/>
        <v>2.3366720311736245E-2</v>
      </c>
      <c r="DL846" s="2" t="e">
        <f>NA()</f>
        <v>#N/A</v>
      </c>
      <c r="DM846" s="2">
        <f t="shared" si="486"/>
        <v>8.8900944371835336E-3</v>
      </c>
      <c r="DO846" s="2">
        <f t="shared" si="487"/>
        <v>2.357896127707567E-2</v>
      </c>
      <c r="DP846" s="72">
        <f t="shared" si="488"/>
        <v>8.8723953392699827E-5</v>
      </c>
      <c r="DQ846" s="72">
        <v>1.0999999999999999E-2</v>
      </c>
      <c r="DR846" s="72">
        <f t="shared" si="489"/>
        <v>4.1391284198280846E-5</v>
      </c>
      <c r="DS846" s="2" cm="1">
        <f t="array" ref="DS846">PRODUCT($DR$68:DR846+1)-1</f>
        <v>6.5377968235333928E-2</v>
      </c>
      <c r="DT846" s="2" cm="1">
        <f t="array" ref="DT846">PRODUCT($DP$68:DP846+1)-1</f>
        <v>9.716293034752943E-2</v>
      </c>
      <c r="DU846" s="72">
        <f>DS846-MAX($DS$68:DS846)</f>
        <v>0</v>
      </c>
    </row>
    <row r="847" spans="81:125" x14ac:dyDescent="0.3">
      <c r="CC847" s="3">
        <f t="shared" si="472"/>
        <v>45821</v>
      </c>
      <c r="CD847" s="2">
        <f t="shared" si="490"/>
        <v>-1.61905204858703E-3</v>
      </c>
      <c r="CE847" s="2">
        <f t="shared" si="491"/>
        <v>7.0361031029975195E-4</v>
      </c>
      <c r="CF847" s="2" t="e">
        <f>NA()</f>
        <v>#N/A</v>
      </c>
      <c r="CG847" s="2">
        <f t="shared" si="475"/>
        <v>-2.2544534768803221E-3</v>
      </c>
      <c r="CH847" s="2">
        <f t="shared" si="476"/>
        <v>-1.6229143499999499E-3</v>
      </c>
      <c r="CJ847" s="9">
        <f t="shared" si="492"/>
        <v>45821</v>
      </c>
      <c r="CK847" s="2">
        <f t="array" ref="CK847">PRODUCT(CD$2:CD847+1)-1</f>
        <v>0.58581579703506237</v>
      </c>
      <c r="CL847" s="2">
        <f t="array" ref="CL847">PRODUCT(CE$2:CE847+1)-1</f>
        <v>0.36672127114624442</v>
      </c>
      <c r="CM847" s="2"/>
      <c r="CN847" s="2">
        <f t="array" ref="CN847">PRODUCT(CG$2:CG847+1)-1</f>
        <v>0.30121547135910021</v>
      </c>
      <c r="CO847" s="2">
        <f t="array" ref="CO847">PRODUCT(CH$2:CH847+1)-1</f>
        <v>0.17616004774556382</v>
      </c>
      <c r="CQ847" s="9">
        <f t="shared" si="479"/>
        <v>45821</v>
      </c>
      <c r="CR847" s="72">
        <f t="shared" si="480"/>
        <v>0.40965574928949855</v>
      </c>
      <c r="CS847" s="72">
        <f t="shared" si="481"/>
        <v>0.1905612234006806</v>
      </c>
      <c r="CT847" s="72"/>
      <c r="CU847" s="72">
        <f t="shared" si="493"/>
        <v>0.12505542361353639</v>
      </c>
      <c r="CV847" s="72"/>
      <c r="CW847" s="3">
        <f t="shared" si="494"/>
        <v>45821</v>
      </c>
      <c r="CX847" s="75">
        <f t="shared" si="499"/>
        <v>129.65230406581983</v>
      </c>
      <c r="CY847" s="75">
        <f t="shared" si="500"/>
        <v>117.09852751783706</v>
      </c>
      <c r="CZ847" s="75">
        <f t="shared" si="482"/>
        <v>110.72069548105165</v>
      </c>
      <c r="DA847" s="72">
        <f>(CZ847/MAX($CZ$2:CZ847))-1</f>
        <v>-6.325657268760887E-4</v>
      </c>
      <c r="DC847" s="3">
        <f t="shared" si="495"/>
        <v>45821</v>
      </c>
      <c r="DD847" s="2">
        <f t="shared" si="496"/>
        <v>3.8623014129198895E-6</v>
      </c>
      <c r="DE847" s="2">
        <f t="shared" si="497"/>
        <v>2.326524660299702E-3</v>
      </c>
      <c r="DF847" s="2" t="e">
        <f>NA()</f>
        <v>#N/A</v>
      </c>
      <c r="DG847" s="2">
        <f t="shared" si="498"/>
        <v>-6.3153912688037228E-4</v>
      </c>
      <c r="DH847" s="69"/>
      <c r="DI847" s="3">
        <f t="shared" si="483"/>
        <v>45821</v>
      </c>
      <c r="DJ847" s="2">
        <f t="shared" si="484"/>
        <v>9.3298828067975292E-3</v>
      </c>
      <c r="DK847" s="2">
        <f t="shared" si="485"/>
        <v>2.4352744763329236E-2</v>
      </c>
      <c r="DL847" s="2" t="e">
        <f>NA()</f>
        <v>#N/A</v>
      </c>
      <c r="DM847" s="2">
        <f t="shared" si="486"/>
        <v>9.4470426055327673E-3</v>
      </c>
      <c r="DO847" s="2">
        <f t="shared" si="487"/>
        <v>2.3632020023510857E-2</v>
      </c>
      <c r="DP847" s="72">
        <f t="shared" si="488"/>
        <v>-6.3153912688037228E-4</v>
      </c>
      <c r="DQ847" s="72">
        <v>1.0999999999999999E-2</v>
      </c>
      <c r="DR847" s="72">
        <f t="shared" si="489"/>
        <v>-2.9396261465472619E-4</v>
      </c>
      <c r="DS847" s="2" cm="1">
        <f t="array" ref="DS847">PRODUCT($DR$68:DR847+1)-1</f>
        <v>6.5064786942195862E-2</v>
      </c>
      <c r="DT847" s="2" cm="1">
        <f t="array" ref="DT847">PRODUCT($DP$68:DP847+1)-1</f>
        <v>9.6470029028452142E-2</v>
      </c>
      <c r="DU847" s="72">
        <f>DS847-MAX($DS$68:DS847)</f>
        <v>-3.1318129313806509E-4</v>
      </c>
    </row>
    <row r="848" spans="81:125" x14ac:dyDescent="0.3">
      <c r="CC848" s="3">
        <f t="shared" si="472"/>
        <v>45824</v>
      </c>
      <c r="CD848" s="2">
        <f t="shared" si="490"/>
        <v>8.03197063359518E-4</v>
      </c>
      <c r="CE848" s="2">
        <f t="shared" si="491"/>
        <v>-3.5154901090768097E-3</v>
      </c>
      <c r="CF848" s="2" t="e">
        <f>NA()</f>
        <v>#N/A</v>
      </c>
      <c r="CG848" s="2">
        <f t="shared" si="475"/>
        <v>9.7760620199933523E-4</v>
      </c>
      <c r="CH848" s="2">
        <f t="shared" si="476"/>
        <v>1.02440680000004E-3</v>
      </c>
      <c r="CJ848" s="9">
        <f t="shared" si="492"/>
        <v>45824</v>
      </c>
      <c r="CK848" s="2">
        <f t="array" ref="CK848">PRODUCT(CD$2:CD848+1)-1</f>
        <v>0.58708951962626998</v>
      </c>
      <c r="CL848" s="2">
        <f t="array" ref="CL848">PRODUCT(CE$2:CE848+1)-1</f>
        <v>0.36191657603566485</v>
      </c>
      <c r="CM848" s="2"/>
      <c r="CN848" s="2">
        <f t="array" ref="CN848">PRODUCT(CG$2:CG848+1)-1</f>
        <v>0.30248754767403829</v>
      </c>
      <c r="CO848" s="2">
        <f t="array" ref="CO848">PRODUCT(CH$2:CH848+1)-1</f>
        <v>0.17736491409636268</v>
      </c>
      <c r="CQ848" s="9">
        <f t="shared" si="479"/>
        <v>45824</v>
      </c>
      <c r="CR848" s="72">
        <f t="shared" si="480"/>
        <v>0.4097246055299073</v>
      </c>
      <c r="CS848" s="72">
        <f t="shared" si="481"/>
        <v>0.18455166193930217</v>
      </c>
      <c r="CT848" s="72"/>
      <c r="CU848" s="72">
        <f t="shared" si="493"/>
        <v>0.12512263357767561</v>
      </c>
      <c r="CV848" s="72"/>
      <c r="CW848" s="3">
        <f t="shared" si="494"/>
        <v>45824</v>
      </c>
      <c r="CX848" s="75">
        <f t="shared" si="499"/>
        <v>129.77905296237807</v>
      </c>
      <c r="CY848" s="75">
        <f t="shared" si="500"/>
        <v>117.21848404569631</v>
      </c>
      <c r="CZ848" s="75">
        <f t="shared" si="482"/>
        <v>110.71551898912561</v>
      </c>
      <c r="DA848" s="72">
        <f>(CZ848/MAX($CZ$2:CZ848))-1</f>
        <v>-6.7928885693036012E-4</v>
      </c>
      <c r="DC848" s="3">
        <f t="shared" si="495"/>
        <v>45824</v>
      </c>
      <c r="DD848" s="2">
        <f t="shared" si="496"/>
        <v>-2.2120973664052201E-4</v>
      </c>
      <c r="DE848" s="2">
        <f t="shared" si="497"/>
        <v>-4.5398969090768501E-3</v>
      </c>
      <c r="DF848" s="2" t="e">
        <f>NA()</f>
        <v>#N/A</v>
      </c>
      <c r="DG848" s="2">
        <f t="shared" si="498"/>
        <v>-4.6800598000704781E-5</v>
      </c>
      <c r="DH848" s="69"/>
      <c r="DI848" s="3">
        <f t="shared" si="483"/>
        <v>45824</v>
      </c>
      <c r="DJ848" s="2">
        <f t="shared" si="484"/>
        <v>9.0928454978778366E-3</v>
      </c>
      <c r="DK848" s="2">
        <f t="shared" si="485"/>
        <v>2.8909764249858742E-2</v>
      </c>
      <c r="DL848" s="2" t="e">
        <f>NA()</f>
        <v>#N/A</v>
      </c>
      <c r="DM848" s="2">
        <f t="shared" si="486"/>
        <v>9.3089341001945831E-3</v>
      </c>
      <c r="DO848" s="2">
        <f t="shared" si="487"/>
        <v>2.3590749724279887E-2</v>
      </c>
      <c r="DP848" s="72">
        <f t="shared" si="488"/>
        <v>-4.6800598000704781E-5</v>
      </c>
      <c r="DQ848" s="72">
        <v>1.0999999999999999E-2</v>
      </c>
      <c r="DR848" s="72">
        <f t="shared" si="489"/>
        <v>-2.1822391574012051E-5</v>
      </c>
      <c r="DS848" s="2" cm="1">
        <f t="array" ref="DS848">PRODUCT($DR$68:DR848+1)-1</f>
        <v>6.5041544681363472E-2</v>
      </c>
      <c r="DT848" s="2" cm="1">
        <f t="array" ref="DT848">PRODUCT($DP$68:DP848+1)-1</f>
        <v>9.6418713575403769E-2</v>
      </c>
      <c r="DU848" s="72">
        <f>DS848-MAX($DS$68:DS848)</f>
        <v>-3.364235539704552E-4</v>
      </c>
    </row>
    <row r="849" spans="81:125" x14ac:dyDescent="0.3">
      <c r="CC849" s="3">
        <f t="shared" si="472"/>
        <v>45825</v>
      </c>
      <c r="CD849" s="2">
        <f t="shared" si="490"/>
        <v>-3.3262905701181305E-4</v>
      </c>
      <c r="CE849" s="2">
        <f t="shared" si="491"/>
        <v>2.06318981628417E-3</v>
      </c>
      <c r="CF849" s="2" t="e">
        <f>NA()</f>
        <v>#N/A</v>
      </c>
      <c r="CG849" s="2">
        <f t="shared" si="475"/>
        <v>-8.6762723684411124E-5</v>
      </c>
      <c r="CH849" s="2">
        <f t="shared" si="476"/>
        <v>-6.5300250000000003E-4</v>
      </c>
      <c r="CJ849" s="9">
        <f t="shared" si="492"/>
        <v>45825</v>
      </c>
      <c r="CK849" s="2">
        <f t="array" ref="CK849">PRODUCT(CD$2:CD849+1)-1</f>
        <v>0.58656160753596343</v>
      </c>
      <c r="CL849" s="2">
        <f t="array" ref="CL849">PRODUCT(CE$2:CE849+1)-1</f>
        <v>0.36472646844597034</v>
      </c>
      <c r="CM849" s="2"/>
      <c r="CN849" s="2">
        <f t="array" ref="CN849">PRODUCT(CG$2:CG849+1)-1</f>
        <v>0.30237454030683697</v>
      </c>
      <c r="CO849" s="2">
        <f t="array" ref="CO849">PRODUCT(CH$2:CH849+1)-1</f>
        <v>0.17659609186404546</v>
      </c>
      <c r="CQ849" s="9">
        <f t="shared" si="479"/>
        <v>45825</v>
      </c>
      <c r="CR849" s="72">
        <f t="shared" si="480"/>
        <v>0.40996551567191797</v>
      </c>
      <c r="CS849" s="72">
        <f t="shared" si="481"/>
        <v>0.18813037658192489</v>
      </c>
      <c r="CT849" s="72"/>
      <c r="CU849" s="72">
        <f t="shared" si="493"/>
        <v>0.12577844844279151</v>
      </c>
      <c r="CV849" s="72"/>
      <c r="CW849" s="3">
        <f t="shared" si="494"/>
        <v>45825</v>
      </c>
      <c r="CX849" s="75">
        <f t="shared" si="499"/>
        <v>129.76779297826587</v>
      </c>
      <c r="CY849" s="75">
        <f t="shared" si="500"/>
        <v>117.14194008256827</v>
      </c>
      <c r="CZ849" s="75">
        <f t="shared" si="482"/>
        <v>110.77825148430887</v>
      </c>
      <c r="DA849" s="72">
        <f>(CZ849/MAX($CZ$2:CZ849))-1</f>
        <v>-1.1306397472143903E-4</v>
      </c>
      <c r="DC849" s="3">
        <f t="shared" si="495"/>
        <v>45825</v>
      </c>
      <c r="DD849" s="2">
        <f t="shared" si="496"/>
        <v>3.2037344298818698E-4</v>
      </c>
      <c r="DE849" s="2">
        <f t="shared" si="497"/>
        <v>2.7161923162841699E-3</v>
      </c>
      <c r="DF849" s="2" t="e">
        <f>NA()</f>
        <v>#N/A</v>
      </c>
      <c r="DG849" s="2">
        <f t="shared" si="498"/>
        <v>5.6623977631558892E-4</v>
      </c>
      <c r="DH849" s="69"/>
      <c r="DI849" s="3">
        <f t="shared" si="483"/>
        <v>45825</v>
      </c>
      <c r="DJ849" s="2">
        <f t="shared" si="484"/>
        <v>8.984855432699803E-3</v>
      </c>
      <c r="DK849" s="2">
        <f t="shared" si="485"/>
        <v>3.0306040872653071E-2</v>
      </c>
      <c r="DL849" s="2" t="e">
        <f>NA()</f>
        <v>#N/A</v>
      </c>
      <c r="DM849" s="2">
        <f t="shared" si="486"/>
        <v>9.3398976440617551E-3</v>
      </c>
      <c r="DO849" s="2">
        <f t="shared" si="487"/>
        <v>2.3599148586899689E-2</v>
      </c>
      <c r="DP849" s="72">
        <f t="shared" si="488"/>
        <v>5.6623977631558892E-4</v>
      </c>
      <c r="DQ849" s="72">
        <v>1.0999999999999999E-2</v>
      </c>
      <c r="DR849" s="72">
        <f t="shared" si="489"/>
        <v>2.63934841400554E-4</v>
      </c>
      <c r="DS849" s="2" cm="1">
        <f t="array" ref="DS849">PRODUCT($DR$68:DR849+1)-1</f>
        <v>6.5322646252544025E-2</v>
      </c>
      <c r="DT849" s="2" cm="1">
        <f t="array" ref="DT849">PRODUCT($DP$68:DP849+1)-1</f>
        <v>9.7039549462526908E-2</v>
      </c>
      <c r="DU849" s="72">
        <f>DS849-MAX($DS$68:DS849)</f>
        <v>-5.532198278990208E-5</v>
      </c>
    </row>
    <row r="850" spans="81:125" x14ac:dyDescent="0.3">
      <c r="CC850" s="3">
        <f t="shared" si="472"/>
        <v>45826</v>
      </c>
      <c r="CD850" s="2">
        <f t="shared" si="490"/>
        <v>3.0115500091842901E-4</v>
      </c>
      <c r="CE850" s="2">
        <f t="shared" si="491"/>
        <v>-5.0840133424789901E-4</v>
      </c>
      <c r="CF850" s="2" t="e">
        <f>NA()</f>
        <v>#N/A</v>
      </c>
      <c r="CG850" s="2">
        <f t="shared" si="475"/>
        <v>1.344934092395789E-4</v>
      </c>
      <c r="CH850" s="2">
        <f t="shared" si="476"/>
        <v>2.2289507000006201E-4</v>
      </c>
      <c r="CJ850" s="9">
        <f t="shared" si="492"/>
        <v>45826</v>
      </c>
      <c r="CK850" s="2">
        <f t="array" ref="CK850">PRODUCT(CD$2:CD850+1)-1</f>
        <v>0.58703940849833813</v>
      </c>
      <c r="CL850" s="2">
        <f t="array" ref="CL850">PRODUCT(CE$2:CE850+1)-1</f>
        <v>0.36403263968852895</v>
      </c>
      <c r="CM850" s="2"/>
      <c r="CN850" s="2">
        <f t="array" ref="CN850">PRODUCT(CG$2:CG850+1)-1</f>
        <v>0.30254970109886958</v>
      </c>
      <c r="CO850" s="2">
        <f t="array" ref="CO850">PRODUCT(CH$2:CH850+1)-1</f>
        <v>0.17685834933230327</v>
      </c>
      <c r="CQ850" s="9">
        <f t="shared" si="479"/>
        <v>45826</v>
      </c>
      <c r="CR850" s="72">
        <f t="shared" si="480"/>
        <v>0.41018105916603487</v>
      </c>
      <c r="CS850" s="72">
        <f t="shared" si="481"/>
        <v>0.18717429035622568</v>
      </c>
      <c r="CT850" s="72"/>
      <c r="CU850" s="72">
        <f t="shared" si="493"/>
        <v>0.12569135176656632</v>
      </c>
      <c r="CV850" s="72"/>
      <c r="CW850" s="3">
        <f t="shared" si="494"/>
        <v>45826</v>
      </c>
      <c r="CX850" s="75">
        <f t="shared" si="499"/>
        <v>129.78524589115301</v>
      </c>
      <c r="CY850" s="75">
        <f t="shared" si="500"/>
        <v>117.16805044350292</v>
      </c>
      <c r="CZ850" s="75">
        <f t="shared" si="482"/>
        <v>110.76846068522235</v>
      </c>
      <c r="DA850" s="72">
        <f>(CZ850/MAX($CZ$2:CZ850))-1</f>
        <v>-2.0143594276289534E-4</v>
      </c>
      <c r="DC850" s="3">
        <f t="shared" si="495"/>
        <v>45826</v>
      </c>
      <c r="DD850" s="2">
        <f t="shared" si="496"/>
        <v>7.8259930918367007E-5</v>
      </c>
      <c r="DE850" s="2">
        <f t="shared" si="497"/>
        <v>-7.3129640424796105E-4</v>
      </c>
      <c r="DF850" s="2" t="e">
        <f>NA()</f>
        <v>#N/A</v>
      </c>
      <c r="DG850" s="2">
        <f t="shared" si="498"/>
        <v>-8.8401660760483109E-5</v>
      </c>
      <c r="DH850" s="69"/>
      <c r="DI850" s="3">
        <f t="shared" si="483"/>
        <v>45826</v>
      </c>
      <c r="DJ850" s="2">
        <f t="shared" si="484"/>
        <v>8.827210794068405E-3</v>
      </c>
      <c r="DK850" s="2">
        <f t="shared" si="485"/>
        <v>2.9690921961772809E-2</v>
      </c>
      <c r="DL850" s="2" t="e">
        <f>NA()</f>
        <v>#N/A</v>
      </c>
      <c r="DM850" s="2">
        <f t="shared" si="486"/>
        <v>9.4259256190369935E-3</v>
      </c>
      <c r="DO850" s="2">
        <f t="shared" si="487"/>
        <v>2.3603490661011129E-2</v>
      </c>
      <c r="DP850" s="72">
        <f t="shared" si="488"/>
        <v>-8.8401660760483109E-5</v>
      </c>
      <c r="DQ850" s="72">
        <v>1.0999999999999999E-2</v>
      </c>
      <c r="DR850" s="72">
        <f t="shared" si="489"/>
        <v>-4.1198070333367278E-5</v>
      </c>
      <c r="DS850" s="2" cm="1">
        <f t="array" ref="DS850">PRODUCT($DR$68:DR850+1)-1</f>
        <v>6.5278757015236E-2</v>
      </c>
      <c r="DT850" s="2" cm="1">
        <f t="array" ref="DT850">PRODUCT($DP$68:DP850+1)-1</f>
        <v>9.6942569344434348E-2</v>
      </c>
      <c r="DU850" s="72">
        <f>DS850-MAX($DS$68:DS850)</f>
        <v>-9.9211220097927821E-5</v>
      </c>
    </row>
    <row r="851" spans="81:125" x14ac:dyDescent="0.3">
      <c r="CC851" s="3">
        <f t="shared" si="472"/>
        <v>45827</v>
      </c>
      <c r="CD851" s="2">
        <f t="shared" si="490"/>
        <v>-4.1223256183409195E-4</v>
      </c>
      <c r="CE851" s="2">
        <f t="shared" si="491"/>
        <v>1.7761288945514801E-3</v>
      </c>
      <c r="CF851" s="2" t="e">
        <f>NA()</f>
        <v>#N/A</v>
      </c>
      <c r="CG851" s="2">
        <f t="shared" si="475"/>
        <v>5.4022333741350073E-4</v>
      </c>
      <c r="CH851" s="2">
        <f t="shared" si="476"/>
        <v>-7.8835420000000799E-4</v>
      </c>
      <c r="CJ851" s="9">
        <f t="shared" si="492"/>
        <v>45827</v>
      </c>
      <c r="CK851" s="2">
        <f t="array" ref="CK851">PRODUCT(CD$2:CD851+1)-1</f>
        <v>0.5863851791772412</v>
      </c>
      <c r="CL851" s="2">
        <f t="array" ref="CL851">PRODUCT(CE$2:CE851+1)-1</f>
        <v>0.36645533747299108</v>
      </c>
      <c r="CM851" s="2"/>
      <c r="CN851" s="2">
        <f t="array" ref="CN851">PRODUCT(CG$2:CG851+1)-1</f>
        <v>0.3032533688455441</v>
      </c>
      <c r="CO851" s="2">
        <f t="array" ref="CO851">PRODUCT(CH$2:CH851+1)-1</f>
        <v>0.17593056810980201</v>
      </c>
      <c r="CQ851" s="9">
        <f t="shared" si="479"/>
        <v>45827</v>
      </c>
      <c r="CR851" s="72">
        <f t="shared" si="480"/>
        <v>0.41045461106743919</v>
      </c>
      <c r="CS851" s="72">
        <f t="shared" si="481"/>
        <v>0.19052476936318907</v>
      </c>
      <c r="CT851" s="72"/>
      <c r="CU851" s="72">
        <f t="shared" si="493"/>
        <v>0.12732280073574209</v>
      </c>
      <c r="CV851" s="72"/>
      <c r="CW851" s="3">
        <f t="shared" si="494"/>
        <v>45827</v>
      </c>
      <c r="CX851" s="75">
        <f t="shared" si="499"/>
        <v>129.85535890983536</v>
      </c>
      <c r="CY851" s="75">
        <f t="shared" si="500"/>
        <v>117.07568051882997</v>
      </c>
      <c r="CZ851" s="75">
        <f t="shared" si="482"/>
        <v>110.9157412832206</v>
      </c>
      <c r="DA851" s="72">
        <f>(CZ851/MAX($CZ$2:CZ851))-1</f>
        <v>0</v>
      </c>
      <c r="DC851" s="3">
        <f t="shared" si="495"/>
        <v>45827</v>
      </c>
      <c r="DD851" s="2">
        <f t="shared" si="496"/>
        <v>3.7612163816591604E-4</v>
      </c>
      <c r="DE851" s="2">
        <f t="shared" si="497"/>
        <v>2.5644830945514879E-3</v>
      </c>
      <c r="DF851" s="2" t="e">
        <f>NA()</f>
        <v>#N/A</v>
      </c>
      <c r="DG851" s="2">
        <f t="shared" si="498"/>
        <v>1.3285775374135087E-3</v>
      </c>
      <c r="DH851" s="69"/>
      <c r="DI851" s="3">
        <f t="shared" si="483"/>
        <v>45827</v>
      </c>
      <c r="DJ851" s="2">
        <f t="shared" si="484"/>
        <v>7.9931380579064456E-3</v>
      </c>
      <c r="DK851" s="2">
        <f t="shared" si="485"/>
        <v>3.0192534025081059E-2</v>
      </c>
      <c r="DL851" s="2" t="e">
        <f>NA()</f>
        <v>#N/A</v>
      </c>
      <c r="DM851" s="2">
        <f t="shared" si="486"/>
        <v>9.8855385471403306E-3</v>
      </c>
      <c r="DO851" s="2">
        <f t="shared" si="487"/>
        <v>2.3697079737020184E-2</v>
      </c>
      <c r="DP851" s="72">
        <f t="shared" si="488"/>
        <v>1.3285775374135087E-3</v>
      </c>
      <c r="DQ851" s="72">
        <v>1.0999999999999999E-2</v>
      </c>
      <c r="DR851" s="72">
        <f t="shared" si="489"/>
        <v>6.1671535369472888E-4</v>
      </c>
      <c r="DS851" s="2" cm="1">
        <f t="array" ref="DS851">PRODUCT($DR$68:DR851+1)-1</f>
        <v>6.5935730780652069E-2</v>
      </c>
      <c r="DT851" s="2" cm="1">
        <f t="array" ref="DT851">PRODUCT($DP$68:DP851+1)-1</f>
        <v>9.8399942601897994E-2</v>
      </c>
      <c r="DU851" s="72">
        <f>DS851-MAX($DS$68:DS851)</f>
        <v>0</v>
      </c>
    </row>
    <row r="852" spans="81:125" x14ac:dyDescent="0.3">
      <c r="CC852" s="3">
        <f t="shared" si="472"/>
        <v>45828</v>
      </c>
      <c r="CD852" s="2">
        <f t="shared" si="490"/>
        <v>5.1649806220499495E-4</v>
      </c>
      <c r="CE852" s="2">
        <f t="shared" si="491"/>
        <v>-1.4788157946067401E-3</v>
      </c>
      <c r="CF852" s="2" t="e">
        <f>NA()</f>
        <v>#N/A</v>
      </c>
      <c r="CG852" s="2">
        <f t="shared" si="475"/>
        <v>-3.542763432930486E-4</v>
      </c>
      <c r="CH852" s="2">
        <f t="shared" si="476"/>
        <v>2.0969380000002098E-4</v>
      </c>
      <c r="CJ852" s="9">
        <f t="shared" si="492"/>
        <v>45828</v>
      </c>
      <c r="CK852" s="2">
        <f t="array" ref="CK852">PRODUCT(CD$2:CD852+1)-1</f>
        <v>0.587204544048197</v>
      </c>
      <c r="CL852" s="2">
        <f t="array" ref="CL852">PRODUCT(CE$2:CE852+1)-1</f>
        <v>0.36443460173731124</v>
      </c>
      <c r="CM852" s="2"/>
      <c r="CN852" s="2">
        <f t="array" ref="CN852">PRODUCT(CG$2:CG852+1)-1</f>
        <v>0.30279165700764499</v>
      </c>
      <c r="CO852" s="2">
        <f t="array" ref="CO852">PRODUCT(CH$2:CH852+1)-1</f>
        <v>0.17617715345916518</v>
      </c>
      <c r="CQ852" s="9">
        <f t="shared" si="479"/>
        <v>45828</v>
      </c>
      <c r="CR852" s="72">
        <f t="shared" si="480"/>
        <v>0.41102739058903182</v>
      </c>
      <c r="CS852" s="72">
        <f t="shared" si="481"/>
        <v>0.18825744827814606</v>
      </c>
      <c r="CT852" s="72"/>
      <c r="CU852" s="72">
        <f t="shared" si="493"/>
        <v>0.12661450354847981</v>
      </c>
      <c r="CV852" s="72"/>
      <c r="CW852" s="3">
        <f t="shared" si="494"/>
        <v>45828</v>
      </c>
      <c r="CX852" s="75">
        <f t="shared" si="499"/>
        <v>129.80935422812377</v>
      </c>
      <c r="CY852" s="75">
        <f t="shared" si="500"/>
        <v>117.10023056316555</v>
      </c>
      <c r="CZ852" s="75">
        <f t="shared" si="482"/>
        <v>110.85320123097684</v>
      </c>
      <c r="DA852" s="72">
        <f>(CZ852/MAX($CZ$2:CZ852))-1</f>
        <v>-5.6385190704422161E-4</v>
      </c>
      <c r="DC852" s="3">
        <f t="shared" si="495"/>
        <v>45828</v>
      </c>
      <c r="DD852" s="2">
        <f t="shared" si="496"/>
        <v>3.0680426220497397E-4</v>
      </c>
      <c r="DE852" s="2">
        <f t="shared" si="497"/>
        <v>-1.6885095946067611E-3</v>
      </c>
      <c r="DF852" s="2" t="e">
        <f>NA()</f>
        <v>#N/A</v>
      </c>
      <c r="DG852" s="2">
        <f t="shared" si="498"/>
        <v>-5.6397014329306959E-4</v>
      </c>
      <c r="DH852" s="69"/>
      <c r="DI852" s="3">
        <f t="shared" si="483"/>
        <v>45828</v>
      </c>
      <c r="DJ852" s="2">
        <f t="shared" si="484"/>
        <v>7.0660709349717613E-3</v>
      </c>
      <c r="DK852" s="2">
        <f t="shared" si="485"/>
        <v>3.0671182147722173E-2</v>
      </c>
      <c r="DL852" s="2" t="e">
        <f>NA()</f>
        <v>#N/A</v>
      </c>
      <c r="DM852" s="2">
        <f t="shared" si="486"/>
        <v>1.0342366900296196E-2</v>
      </c>
      <c r="DO852" s="2">
        <f t="shared" si="487"/>
        <v>2.3629176882639123E-2</v>
      </c>
      <c r="DP852" s="72">
        <f t="shared" si="488"/>
        <v>-5.6397014329306959E-4</v>
      </c>
      <c r="DQ852" s="72">
        <v>1.0999999999999999E-2</v>
      </c>
      <c r="DR852" s="72">
        <f t="shared" si="489"/>
        <v>-2.6254285568371783E-4</v>
      </c>
      <c r="DS852" s="2" cm="1">
        <f t="array" ref="DS852">PRODUCT($DR$68:DR852+1)-1</f>
        <v>6.5655876969917593E-2</v>
      </c>
      <c r="DT852" s="2" cm="1">
        <f t="array" ref="DT852">PRODUCT($DP$68:DP852+1)-1</f>
        <v>9.7780477828875556E-2</v>
      </c>
      <c r="DU852" s="72">
        <f>DS852-MAX($DS$68:DS852)</f>
        <v>-2.7985381073447613E-4</v>
      </c>
    </row>
    <row r="853" spans="81:125" x14ac:dyDescent="0.3">
      <c r="CC853" s="3">
        <f t="shared" si="472"/>
        <v>45831</v>
      </c>
      <c r="CD853" s="2">
        <f t="shared" si="490"/>
        <v>3.0388504962552997E-4</v>
      </c>
      <c r="CE853" s="2">
        <f t="shared" si="491"/>
        <v>-3.7660895838331797E-4</v>
      </c>
      <c r="CF853" s="2" t="e">
        <f>NA()</f>
        <v>#N/A</v>
      </c>
      <c r="CG853" s="2">
        <f t="shared" si="475"/>
        <v>-2.2238992394080706E-4</v>
      </c>
      <c r="CH853" s="2">
        <f t="shared" si="476"/>
        <v>-1.6230544999995498E-4</v>
      </c>
      <c r="CJ853" s="9">
        <f t="shared" si="492"/>
        <v>45831</v>
      </c>
      <c r="CK853" s="2">
        <f t="array" ref="CK853">PRODUCT(CD$2:CD853+1)-1</f>
        <v>0.58768687177983092</v>
      </c>
      <c r="CL853" s="2">
        <f t="array" ref="CL853">PRODUCT(CE$2:CE853+1)-1</f>
        <v>0.36392074344316883</v>
      </c>
      <c r="CM853" s="2"/>
      <c r="CN853" s="2">
        <f t="array" ref="CN853">PRODUCT(CG$2:CG853+1)-1</f>
        <v>0.30250192927013231</v>
      </c>
      <c r="CO853" s="2">
        <f t="array" ref="CO853">PRODUCT(CH$2:CH853+1)-1</f>
        <v>0.17598625349699337</v>
      </c>
      <c r="CQ853" s="9">
        <f t="shared" si="479"/>
        <v>45831</v>
      </c>
      <c r="CR853" s="72">
        <f t="shared" si="480"/>
        <v>0.41170061828283755</v>
      </c>
      <c r="CS853" s="72">
        <f t="shared" si="481"/>
        <v>0.18793448994617545</v>
      </c>
      <c r="CT853" s="72"/>
      <c r="CU853" s="72">
        <f t="shared" si="493"/>
        <v>0.12651567577313894</v>
      </c>
      <c r="CV853" s="72"/>
      <c r="CW853" s="3">
        <f t="shared" si="494"/>
        <v>45831</v>
      </c>
      <c r="CX853" s="75">
        <f t="shared" si="499"/>
        <v>129.78048593571017</v>
      </c>
      <c r="CY853" s="75">
        <f t="shared" si="500"/>
        <v>117.08122455754889</v>
      </c>
      <c r="CZ853" s="75">
        <f t="shared" si="482"/>
        <v>110.84653959347615</v>
      </c>
      <c r="DA853" s="72">
        <f>(CZ853/MAX($CZ$2:CZ853))-1</f>
        <v>-6.2391225036073639E-4</v>
      </c>
      <c r="DC853" s="3">
        <f t="shared" si="495"/>
        <v>45831</v>
      </c>
      <c r="DD853" s="2">
        <f t="shared" si="496"/>
        <v>4.6619049962548498E-4</v>
      </c>
      <c r="DE853" s="2">
        <f t="shared" si="497"/>
        <v>-2.1430350838336299E-4</v>
      </c>
      <c r="DF853" s="2" t="e">
        <f>NA()</f>
        <v>#N/A</v>
      </c>
      <c r="DG853" s="2">
        <f t="shared" si="498"/>
        <v>-6.0084473940852075E-5</v>
      </c>
      <c r="DH853" s="69"/>
      <c r="DI853" s="3">
        <f t="shared" si="483"/>
        <v>45831</v>
      </c>
      <c r="DJ853" s="2">
        <f t="shared" si="484"/>
        <v>7.1378220742980558E-3</v>
      </c>
      <c r="DK853" s="2">
        <f t="shared" si="485"/>
        <v>3.0473382047453534E-2</v>
      </c>
      <c r="DL853" s="2" t="e">
        <f>NA()</f>
        <v>#N/A</v>
      </c>
      <c r="DM853" s="2">
        <f t="shared" si="486"/>
        <v>1.0416636445491692E-2</v>
      </c>
      <c r="DO853" s="2">
        <f t="shared" si="487"/>
        <v>2.3633338254391709E-2</v>
      </c>
      <c r="DP853" s="72">
        <f t="shared" si="488"/>
        <v>-6.0084473940852075E-5</v>
      </c>
      <c r="DQ853" s="72">
        <v>1.0999999999999999E-2</v>
      </c>
      <c r="DR853" s="72">
        <f t="shared" si="489"/>
        <v>-2.7965969353760439E-5</v>
      </c>
      <c r="DS853" s="2" cm="1">
        <f t="array" ref="DS853">PRODUCT($DR$68:DR853+1)-1</f>
        <v>6.5626074870320572E-2</v>
      </c>
      <c r="DT853" s="2" cm="1">
        <f t="array" ref="DT853">PRODUCT($DP$68:DP853+1)-1</f>
        <v>9.7714518266362571E-2</v>
      </c>
      <c r="DU853" s="72">
        <f>DS853-MAX($DS$68:DS853)</f>
        <v>-3.0965591033149664E-4</v>
      </c>
    </row>
    <row r="854" spans="81:125" x14ac:dyDescent="0.3">
      <c r="CC854" s="3">
        <f t="shared" si="472"/>
        <v>45832</v>
      </c>
      <c r="CD854" s="2">
        <f t="shared" si="490"/>
        <v>3.1440615609261702E-3</v>
      </c>
      <c r="CE854" s="2">
        <f t="shared" si="491"/>
        <v>4.27779459561473E-3</v>
      </c>
      <c r="CF854" s="2" t="e">
        <f>NA()</f>
        <v>#N/A</v>
      </c>
      <c r="CG854" s="2">
        <f t="shared" si="475"/>
        <v>3.9948670944929569E-3</v>
      </c>
      <c r="CH854" s="2">
        <f t="shared" si="476"/>
        <v>3.57002380000004E-3</v>
      </c>
      <c r="CJ854" s="9">
        <f t="shared" si="492"/>
        <v>45832</v>
      </c>
      <c r="CK854" s="2">
        <f t="array" ref="CK854">PRODUCT(CD$2:CD854+1)-1</f>
        <v>0.5926786570441811</v>
      </c>
      <c r="CL854" s="2">
        <f t="array" ref="CL854">PRODUCT(CE$2:CE854+1)-1</f>
        <v>0.36975531622831692</v>
      </c>
      <c r="CM854" s="2"/>
      <c r="CN854" s="2">
        <f t="array" ref="CN854">PRODUCT(CG$2:CG854+1)-1</f>
        <v>0.30770525136788707</v>
      </c>
      <c r="CO854" s="2">
        <f t="array" ref="CO854">PRODUCT(CH$2:CH854+1)-1</f>
        <v>0.18018455241045062</v>
      </c>
      <c r="CQ854" s="9">
        <f t="shared" si="479"/>
        <v>45832</v>
      </c>
      <c r="CR854" s="72">
        <f t="shared" si="480"/>
        <v>0.41249410463373049</v>
      </c>
      <c r="CS854" s="72">
        <f t="shared" si="481"/>
        <v>0.18957076381786631</v>
      </c>
      <c r="CT854" s="72"/>
      <c r="CU854" s="72">
        <f t="shared" si="493"/>
        <v>0.12752069895743645</v>
      </c>
      <c r="CV854" s="72"/>
      <c r="CW854" s="3">
        <f t="shared" si="494"/>
        <v>45832</v>
      </c>
      <c r="CX854" s="75">
        <f t="shared" si="499"/>
        <v>130.29894172848205</v>
      </c>
      <c r="CY854" s="75">
        <f t="shared" si="500"/>
        <v>117.49920731575249</v>
      </c>
      <c r="CZ854" s="75">
        <f t="shared" si="482"/>
        <v>110.89346447957999</v>
      </c>
      <c r="DA854" s="72">
        <f>(CZ854/MAX($CZ$2:CZ854))-1</f>
        <v>-2.0084438315859376E-4</v>
      </c>
      <c r="DC854" s="3">
        <f t="shared" si="495"/>
        <v>45832</v>
      </c>
      <c r="DD854" s="2">
        <f t="shared" si="496"/>
        <v>-4.2596223907386986E-4</v>
      </c>
      <c r="DE854" s="2">
        <f t="shared" si="497"/>
        <v>7.0777079561468994E-4</v>
      </c>
      <c r="DF854" s="2" t="e">
        <f>NA()</f>
        <v>#N/A</v>
      </c>
      <c r="DG854" s="2">
        <f t="shared" si="498"/>
        <v>4.2484329449291687E-4</v>
      </c>
      <c r="DH854" s="69"/>
      <c r="DI854" s="3">
        <f t="shared" si="483"/>
        <v>45832</v>
      </c>
      <c r="DJ854" s="2">
        <f t="shared" si="484"/>
        <v>6.9448471996911296E-3</v>
      </c>
      <c r="DK854" s="2">
        <f t="shared" si="485"/>
        <v>3.0593529904244535E-2</v>
      </c>
      <c r="DL854" s="2" t="e">
        <f>NA()</f>
        <v>#N/A</v>
      </c>
      <c r="DM854" s="2">
        <f t="shared" si="486"/>
        <v>1.0355306840226508E-2</v>
      </c>
      <c r="DO854" s="2">
        <f t="shared" si="487"/>
        <v>2.3636468770346669E-2</v>
      </c>
      <c r="DP854" s="72">
        <f t="shared" si="488"/>
        <v>4.2484329449291687E-4</v>
      </c>
      <c r="DQ854" s="72">
        <v>1.0999999999999999E-2</v>
      </c>
      <c r="DR854" s="72">
        <f t="shared" si="489"/>
        <v>1.9771465377624358E-4</v>
      </c>
      <c r="DS854" s="2" cm="1">
        <f t="array" ref="DS854">PRODUCT($DR$68:DR854+1)-1</f>
        <v>6.5836764760768496E-2</v>
      </c>
      <c r="DT854" s="2" cm="1">
        <f t="array" ref="DT854">PRODUCT($DP$68:DP854+1)-1</f>
        <v>9.8180874918715411E-2</v>
      </c>
      <c r="DU854" s="72">
        <f>DS854-MAX($DS$68:DS854)</f>
        <v>-9.8966019883572898E-5</v>
      </c>
    </row>
    <row r="855" spans="81:125" x14ac:dyDescent="0.3">
      <c r="CC855" s="3">
        <f t="shared" si="472"/>
        <v>45833</v>
      </c>
      <c r="CD855" s="2">
        <f t="shared" si="490"/>
        <v>-1.5074969448070102E-4</v>
      </c>
      <c r="CE855" s="2">
        <f t="shared" si="491"/>
        <v>2.5299569020300599E-3</v>
      </c>
      <c r="CF855" s="2" t="e">
        <f>NA()</f>
        <v>#N/A</v>
      </c>
      <c r="CG855" s="2">
        <f t="shared" si="475"/>
        <v>2.1698007444136097E-3</v>
      </c>
      <c r="CH855" s="2">
        <f t="shared" si="476"/>
        <v>5.6192196999993492E-4</v>
      </c>
      <c r="CJ855" s="9">
        <f t="shared" si="492"/>
        <v>45833</v>
      </c>
      <c r="CK855" s="2">
        <f t="array" ref="CK855">PRODUCT(CD$2:CD855+1)-1</f>
        <v>0.59243856122322569</v>
      </c>
      <c r="CL855" s="2">
        <f t="array" ref="CL855">PRODUCT(CE$2:CE855+1)-1</f>
        <v>0.37322073814470103</v>
      </c>
      <c r="CM855" s="2"/>
      <c r="CN855" s="2">
        <f t="array" ref="CN855">PRODUCT(CG$2:CG855+1)-1</f>
        <v>0.31054271119577859</v>
      </c>
      <c r="CO855" s="2">
        <f t="array" ref="CO855">PRODUCT(CH$2:CH855+1)-1</f>
        <v>0.18084772403910465</v>
      </c>
      <c r="CQ855" s="9">
        <f t="shared" si="479"/>
        <v>45833</v>
      </c>
      <c r="CR855" s="72">
        <f t="shared" si="480"/>
        <v>0.41159083718412104</v>
      </c>
      <c r="CS855" s="72">
        <f t="shared" si="481"/>
        <v>0.19237301410559637</v>
      </c>
      <c r="CT855" s="72"/>
      <c r="CU855" s="72">
        <f t="shared" si="493"/>
        <v>0.12969498715667394</v>
      </c>
      <c r="CV855" s="72"/>
      <c r="CW855" s="3">
        <f t="shared" si="494"/>
        <v>45833</v>
      </c>
      <c r="CX855" s="75">
        <f t="shared" si="499"/>
        <v>130.58166446924079</v>
      </c>
      <c r="CY855" s="75">
        <f t="shared" si="500"/>
        <v>117.56523270180078</v>
      </c>
      <c r="CZ855" s="75">
        <f t="shared" si="482"/>
        <v>111.07166759109444</v>
      </c>
      <c r="DA855" s="72">
        <f>(CZ855/MAX($CZ$2:CZ855))-1</f>
        <v>0</v>
      </c>
      <c r="DC855" s="3">
        <f t="shared" si="495"/>
        <v>45833</v>
      </c>
      <c r="DD855" s="2">
        <f t="shared" si="496"/>
        <v>-7.1267166448063589E-4</v>
      </c>
      <c r="DE855" s="2">
        <f t="shared" si="497"/>
        <v>1.968034932030125E-3</v>
      </c>
      <c r="DF855" s="2" t="e">
        <f>NA()</f>
        <v>#N/A</v>
      </c>
      <c r="DG855" s="2">
        <f t="shared" si="498"/>
        <v>1.6078787744136748E-3</v>
      </c>
      <c r="DH855" s="69"/>
      <c r="DI855" s="3">
        <f t="shared" si="483"/>
        <v>45833</v>
      </c>
      <c r="DJ855" s="2">
        <f t="shared" si="484"/>
        <v>6.8427362401806318E-3</v>
      </c>
      <c r="DK855" s="2">
        <f t="shared" si="485"/>
        <v>3.0602713736413833E-2</v>
      </c>
      <c r="DL855" s="2" t="e">
        <f>NA()</f>
        <v>#N/A</v>
      </c>
      <c r="DM855" s="2">
        <f t="shared" si="486"/>
        <v>1.0817975081895028E-2</v>
      </c>
      <c r="DO855" s="2">
        <f t="shared" si="487"/>
        <v>2.379272219460522E-2</v>
      </c>
      <c r="DP855" s="72">
        <f t="shared" si="488"/>
        <v>1.6078787744136748E-3</v>
      </c>
      <c r="DQ855" s="72">
        <v>1.0999999999999999E-2</v>
      </c>
      <c r="DR855" s="72">
        <f t="shared" si="489"/>
        <v>7.4336456223410665E-4</v>
      </c>
      <c r="DS855" s="2" cm="1">
        <f t="array" ref="DS855">PRODUCT($DR$68:DR855+1)-1</f>
        <v>6.6629070040817862E-2</v>
      </c>
      <c r="DT855" s="2" cm="1">
        <f t="array" ref="DT855">PRODUCT($DP$68:DP855+1)-1</f>
        <v>9.9946616637964114E-2</v>
      </c>
      <c r="DU855" s="72">
        <f>DS855-MAX($DS$68:DS855)</f>
        <v>0</v>
      </c>
    </row>
    <row r="856" spans="81:125" x14ac:dyDescent="0.3">
      <c r="CC856" s="3">
        <f t="shared" si="472"/>
        <v>45834</v>
      </c>
      <c r="CD856" s="2">
        <f t="shared" si="490"/>
        <v>2.0402593743780199E-3</v>
      </c>
      <c r="CE856" s="2">
        <f t="shared" si="491"/>
        <v>2.5520744719635903E-3</v>
      </c>
      <c r="CF856" s="2" t="e">
        <f>NA()</f>
        <v>#N/A</v>
      </c>
      <c r="CG856" s="2">
        <f t="shared" si="475"/>
        <v>2.1857199047263698E-3</v>
      </c>
      <c r="CH856" s="2">
        <f t="shared" si="476"/>
        <v>1.7294208500000499E-3</v>
      </c>
      <c r="CJ856" s="9">
        <f t="shared" si="492"/>
        <v>45834</v>
      </c>
      <c r="CK856" s="2">
        <f t="array" ref="CK856">PRODUCT(CD$2:CD856+1)-1</f>
        <v>0.59568754892588238</v>
      </c>
      <c r="CL856" s="2">
        <f t="array" ref="CL856">PRODUCT(CE$2:CE856+1)-1</f>
        <v>0.37672529973489111</v>
      </c>
      <c r="CM856" s="2"/>
      <c r="CN856" s="2">
        <f t="array" ref="CN856">PRODUCT(CG$2:CG856+1)-1</f>
        <v>0.31340719048563326</v>
      </c>
      <c r="CO856" s="2">
        <f t="array" ref="CO856">PRODUCT(CH$2:CH856+1)-1</f>
        <v>0.18288990671373306</v>
      </c>
      <c r="CQ856" s="9">
        <f t="shared" si="479"/>
        <v>45834</v>
      </c>
      <c r="CR856" s="72">
        <f t="shared" si="480"/>
        <v>0.41279764221214932</v>
      </c>
      <c r="CS856" s="72">
        <f t="shared" si="481"/>
        <v>0.19383539302115804</v>
      </c>
      <c r="CT856" s="72"/>
      <c r="CU856" s="72">
        <f t="shared" si="493"/>
        <v>0.13051728377190019</v>
      </c>
      <c r="CV856" s="72"/>
      <c r="CW856" s="3">
        <f t="shared" si="494"/>
        <v>45834</v>
      </c>
      <c r="CX856" s="75">
        <f t="shared" si="499"/>
        <v>130.86707941246351</v>
      </c>
      <c r="CY856" s="75">
        <f t="shared" si="500"/>
        <v>117.76855246647038</v>
      </c>
      <c r="CZ856" s="75">
        <f t="shared" si="482"/>
        <v>111.12226198901645</v>
      </c>
      <c r="DA856" s="72">
        <f>(CZ856/MAX($CZ$2:CZ856))-1</f>
        <v>0</v>
      </c>
      <c r="DC856" s="3">
        <f t="shared" si="495"/>
        <v>45834</v>
      </c>
      <c r="DD856" s="2">
        <f t="shared" si="496"/>
        <v>3.1083852437797E-4</v>
      </c>
      <c r="DE856" s="2">
        <f t="shared" si="497"/>
        <v>8.2265362196354036E-4</v>
      </c>
      <c r="DF856" s="2" t="e">
        <f>NA()</f>
        <v>#N/A</v>
      </c>
      <c r="DG856" s="2">
        <f t="shared" si="498"/>
        <v>4.562990547263199E-4</v>
      </c>
      <c r="DH856" s="69"/>
      <c r="DI856" s="3">
        <f t="shared" si="483"/>
        <v>45834</v>
      </c>
      <c r="DJ856" s="2">
        <f t="shared" si="484"/>
        <v>6.9033316859717139E-3</v>
      </c>
      <c r="DK856" s="2">
        <f t="shared" si="485"/>
        <v>3.0673667257506747E-2</v>
      </c>
      <c r="DL856" s="2" t="e">
        <f>NA()</f>
        <v>#N/A</v>
      </c>
      <c r="DM856" s="2">
        <f t="shared" si="486"/>
        <v>1.0761341824240954E-2</v>
      </c>
      <c r="DO856" s="2">
        <f t="shared" si="487"/>
        <v>2.3795594919281276E-2</v>
      </c>
      <c r="DP856" s="72">
        <f t="shared" si="488"/>
        <v>4.562990547263199E-4</v>
      </c>
      <c r="DQ856" s="72">
        <v>1.0999999999999999E-2</v>
      </c>
      <c r="DR856" s="72">
        <f t="shared" si="489"/>
        <v>2.1093356224191102E-4</v>
      </c>
      <c r="DS856" s="2" cm="1">
        <f t="array" ref="DS856">PRODUCT($DR$68:DR856+1)-1</f>
        <v>6.685405791015242E-2</v>
      </c>
      <c r="DT856" s="2" cm="1">
        <f t="array" ref="DT856">PRODUCT($DP$68:DP856+1)-1</f>
        <v>0.10044852123938552</v>
      </c>
      <c r="DU856" s="72">
        <f>DS856-MAX($DS$68:DS856)</f>
        <v>0</v>
      </c>
    </row>
    <row r="857" spans="81:125" x14ac:dyDescent="0.3">
      <c r="CC857" s="3">
        <f t="shared" ref="CC857:CC920" si="501">A66</f>
        <v>45835</v>
      </c>
      <c r="CD857" s="2">
        <f t="shared" ref="CD857:CD888" si="502">C66</f>
        <v>6.4165022615192405E-6</v>
      </c>
      <c r="CE857" s="2">
        <f t="shared" ref="CE857:CE888" si="503">D66</f>
        <v>2.65284281496525E-4</v>
      </c>
      <c r="CF857" s="2" t="e">
        <f>NA()</f>
        <v>#N/A</v>
      </c>
      <c r="CG857" s="2">
        <f t="shared" ref="CG857:CG920" si="504">AP66</f>
        <v>5.378126063354477E-4</v>
      </c>
      <c r="CH857" s="2">
        <f t="shared" ref="CH857:CH920" si="505">K66</f>
        <v>1.9577475000009899E-4</v>
      </c>
      <c r="CJ857" s="9">
        <f t="shared" si="492"/>
        <v>45835</v>
      </c>
      <c r="CK857" s="2">
        <f t="array" ref="CK857">PRODUCT(CD$2:CD857+1)-1</f>
        <v>0.59569778765864867</v>
      </c>
      <c r="CL857" s="2">
        <f t="array" ref="CL857">PRODUCT(CE$2:CE857+1)-1</f>
        <v>0.37709052331684934</v>
      </c>
      <c r="CM857" s="2"/>
      <c r="CN857" s="2">
        <f t="array" ref="CN857">PRODUCT(CG$2:CG857+1)-1</f>
        <v>0.31411355742992786</v>
      </c>
      <c r="CO857" s="2">
        <f t="array" ref="CO857">PRODUCT(CH$2:CH857+1)-1</f>
        <v>0.18312148668949768</v>
      </c>
      <c r="CQ857" s="9">
        <f t="shared" si="479"/>
        <v>45835</v>
      </c>
      <c r="CR857" s="72">
        <f t="shared" si="480"/>
        <v>0.41257630096915099</v>
      </c>
      <c r="CS857" s="72">
        <f t="shared" si="481"/>
        <v>0.19396903662735165</v>
      </c>
      <c r="CT857" s="72"/>
      <c r="CU857" s="72">
        <f t="shared" si="493"/>
        <v>0.13099207074043018</v>
      </c>
      <c r="CV857" s="72"/>
      <c r="CW857" s="3">
        <f t="shared" si="494"/>
        <v>45835</v>
      </c>
      <c r="CX857" s="75">
        <f t="shared" si="499"/>
        <v>130.93746137752584</v>
      </c>
      <c r="CY857" s="75">
        <f t="shared" si="500"/>
        <v>117.79160857538739</v>
      </c>
      <c r="CZ857" s="75">
        <f t="shared" si="482"/>
        <v>111.16026256974409</v>
      </c>
      <c r="DA857" s="72">
        <f>(CZ857/MAX($CZ$2:CZ857))-1</f>
        <v>0</v>
      </c>
      <c r="DC857" s="3">
        <f t="shared" si="495"/>
        <v>45835</v>
      </c>
      <c r="DD857" s="2">
        <f t="shared" si="496"/>
        <v>-1.8935824773857974E-4</v>
      </c>
      <c r="DE857" s="2">
        <f t="shared" si="497"/>
        <v>6.9509531496426014E-5</v>
      </c>
      <c r="DF857" s="2" t="e">
        <f>NA()</f>
        <v>#N/A</v>
      </c>
      <c r="DG857" s="2">
        <f t="shared" si="498"/>
        <v>3.4203785633534872E-4</v>
      </c>
      <c r="DH857" s="69"/>
      <c r="DI857" s="3">
        <f t="shared" si="483"/>
        <v>45835</v>
      </c>
      <c r="DJ857" s="2">
        <f t="shared" si="484"/>
        <v>6.9380543190551754E-3</v>
      </c>
      <c r="DK857" s="2">
        <f t="shared" si="485"/>
        <v>3.0600531302955987E-2</v>
      </c>
      <c r="DL857" s="2" t="e">
        <f>NA()</f>
        <v>#N/A</v>
      </c>
      <c r="DM857" s="2">
        <f t="shared" si="486"/>
        <v>1.0717799433380977E-2</v>
      </c>
      <c r="DO857" s="2">
        <f t="shared" si="487"/>
        <v>2.3790776746123409E-2</v>
      </c>
      <c r="DP857" s="72">
        <f t="shared" si="488"/>
        <v>3.4203785633534872E-4</v>
      </c>
      <c r="DQ857" s="72">
        <v>1.0999999999999999E-2</v>
      </c>
      <c r="DR857" s="72">
        <f t="shared" si="489"/>
        <v>1.5814601010460507E-4</v>
      </c>
      <c r="DS857" s="2" cm="1">
        <f t="array" ref="DS857">PRODUCT($DR$68:DR857+1)-1</f>
        <v>6.7022776622774671E-2</v>
      </c>
      <c r="DT857" s="2" cm="1">
        <f t="array" ref="DT857">PRODUCT($DP$68:DP857+1)-1</f>
        <v>0.1008249162925976</v>
      </c>
      <c r="DU857" s="72">
        <f>DS857-MAX($DS$68:DS857)</f>
        <v>0</v>
      </c>
    </row>
    <row r="858" spans="81:125" x14ac:dyDescent="0.3">
      <c r="CC858" s="3">
        <f t="shared" si="501"/>
        <v>45838</v>
      </c>
      <c r="CD858" s="2">
        <f t="shared" si="502"/>
        <v>1.7221589701117402E-3</v>
      </c>
      <c r="CE858" s="2">
        <f t="shared" si="503"/>
        <v>-3.3632996587790198E-3</v>
      </c>
      <c r="CF858" s="2" t="e">
        <f>NA()</f>
        <v>#N/A</v>
      </c>
      <c r="CG858" s="2">
        <f t="shared" si="504"/>
        <v>-1.0622016545028669E-3</v>
      </c>
      <c r="CH858" s="2">
        <f t="shared" si="505"/>
        <v>1.2333106999999901E-3</v>
      </c>
      <c r="CJ858" s="9">
        <f t="shared" si="492"/>
        <v>45838</v>
      </c>
      <c r="CK858" s="2">
        <f t="array" ref="CK858">PRODUCT(CD$2:CD858+1)-1</f>
        <v>0.5984458329172524</v>
      </c>
      <c r="CL858" s="2">
        <f t="array" ref="CL858">PRODUCT(CE$2:CE858+1)-1</f>
        <v>0.37245895522966999</v>
      </c>
      <c r="CM858" s="2"/>
      <c r="CN858" s="2">
        <f t="array" ref="CN858">PRODUCT(CG$2:CG858+1)-1</f>
        <v>0.31271770383502107</v>
      </c>
      <c r="CO858" s="2">
        <f t="array" ref="CO858">PRODUCT(CH$2:CH858+1)-1</f>
        <v>0.18458064307843181</v>
      </c>
      <c r="CQ858" s="9">
        <f t="shared" si="479"/>
        <v>45838</v>
      </c>
      <c r="CR858" s="72">
        <f t="shared" si="480"/>
        <v>0.41386518983882059</v>
      </c>
      <c r="CS858" s="72">
        <f t="shared" si="481"/>
        <v>0.18787831215123818</v>
      </c>
      <c r="CT858" s="72"/>
      <c r="CU858" s="72">
        <f t="shared" si="493"/>
        <v>0.12813706075658926</v>
      </c>
      <c r="CV858" s="72"/>
      <c r="CW858" s="3">
        <f t="shared" si="494"/>
        <v>45838</v>
      </c>
      <c r="CX858" s="75">
        <f t="shared" si="499"/>
        <v>130.79837938941421</v>
      </c>
      <c r="CY858" s="75">
        <f t="shared" si="500"/>
        <v>117.93688222661362</v>
      </c>
      <c r="CZ858" s="75">
        <f t="shared" si="482"/>
        <v>110.90540712962671</v>
      </c>
      <c r="DA858" s="72">
        <f>(CZ858/MAX($CZ$2:CZ858))-1</f>
        <v>-2.2926847618544022E-3</v>
      </c>
      <c r="DC858" s="3">
        <f t="shared" si="495"/>
        <v>45838</v>
      </c>
      <c r="DD858" s="2">
        <f t="shared" si="496"/>
        <v>4.8884827011175008E-4</v>
      </c>
      <c r="DE858" s="2">
        <f t="shared" si="497"/>
        <v>-4.5966103587790101E-3</v>
      </c>
      <c r="DF858" s="2" t="e">
        <f>NA()</f>
        <v>#N/A</v>
      </c>
      <c r="DG858" s="2">
        <f t="shared" si="498"/>
        <v>-2.2955123545028572E-3</v>
      </c>
      <c r="DH858" s="69"/>
      <c r="DI858" s="3">
        <f t="shared" si="483"/>
        <v>45838</v>
      </c>
      <c r="DJ858" s="2">
        <f t="shared" si="484"/>
        <v>6.9799117483187257E-3</v>
      </c>
      <c r="DK858" s="2">
        <f t="shared" si="485"/>
        <v>3.3125542727985659E-2</v>
      </c>
      <c r="DL858" s="2" t="e">
        <f>NA()</f>
        <v>#N/A</v>
      </c>
      <c r="DM858" s="2">
        <f t="shared" si="486"/>
        <v>1.3613800870542014E-2</v>
      </c>
      <c r="DO858" s="2">
        <f t="shared" si="487"/>
        <v>2.4164983132433308E-2</v>
      </c>
      <c r="DP858" s="72">
        <f t="shared" si="488"/>
        <v>-2.2955123545028572E-3</v>
      </c>
      <c r="DQ858" s="72">
        <v>1.0999999999999999E-2</v>
      </c>
      <c r="DR858" s="72">
        <f t="shared" si="489"/>
        <v>-1.0449266925264681E-3</v>
      </c>
      <c r="DS858" s="2" cm="1">
        <f t="array" ref="DS858">PRODUCT($DR$68:DR858+1)-1</f>
        <v>6.5907816041947953E-2</v>
      </c>
      <c r="DT858" s="2" cm="1">
        <f t="array" ref="DT858">PRODUCT($DP$68:DP858+1)-1</f>
        <v>9.8297959097103371E-2</v>
      </c>
      <c r="DU858" s="72">
        <f>DS858-MAX($DS$68:DS858)</f>
        <v>-1.1149605808267182E-3</v>
      </c>
    </row>
    <row r="859" spans="81:125" x14ac:dyDescent="0.3">
      <c r="CC859" s="3">
        <f t="shared" si="501"/>
        <v>45839</v>
      </c>
      <c r="CD859" s="2">
        <f t="shared" si="502"/>
        <v>3.7221125429984805E-3</v>
      </c>
      <c r="CE859" s="2">
        <f t="shared" si="503"/>
        <v>4.4639291621881901E-3</v>
      </c>
      <c r="CF859" s="2" t="e">
        <f>NA()</f>
        <v>#N/A</v>
      </c>
      <c r="CG859" s="2">
        <f t="shared" si="504"/>
        <v>3.5241914899706173E-3</v>
      </c>
      <c r="CH859" s="2">
        <f t="shared" si="505"/>
        <v>2.9909256000000299E-3</v>
      </c>
      <c r="CJ859" s="9">
        <f t="shared" si="492"/>
        <v>45839</v>
      </c>
      <c r="CK859" s="2">
        <f t="array" ref="CK859">PRODUCT(CD$2:CD859+1)-1</f>
        <v>0.60439542820125736</v>
      </c>
      <c r="CL859" s="2">
        <f t="array" ref="CL859">PRODUCT(CE$2:CE859+1)-1</f>
        <v>0.37858551478382596</v>
      </c>
      <c r="CM859" s="2"/>
      <c r="CN859" s="2">
        <f t="array" ref="CN859">PRODUCT(CG$2:CG859+1)-1</f>
        <v>0.31734397239561019</v>
      </c>
      <c r="CO859" s="2">
        <f t="array" ref="CO859">PRODUCT(CH$2:CH859+1)-1</f>
        <v>0.18812363564907963</v>
      </c>
      <c r="CQ859" s="9">
        <f t="shared" si="479"/>
        <v>45839</v>
      </c>
      <c r="CR859" s="72">
        <f t="shared" si="480"/>
        <v>0.41627179255217772</v>
      </c>
      <c r="CS859" s="72">
        <f t="shared" si="481"/>
        <v>0.19046187913474633</v>
      </c>
      <c r="CT859" s="72"/>
      <c r="CU859" s="72">
        <f t="shared" si="493"/>
        <v>0.12922033674653055</v>
      </c>
      <c r="CV859" s="72"/>
      <c r="CW859" s="3">
        <f t="shared" si="494"/>
        <v>45839</v>
      </c>
      <c r="CX859" s="75">
        <f t="shared" si="499"/>
        <v>131.25933792496033</v>
      </c>
      <c r="CY859" s="75">
        <f t="shared" si="500"/>
        <v>118.28962266684938</v>
      </c>
      <c r="CZ859" s="75">
        <f t="shared" si="482"/>
        <v>110.96437283821491</v>
      </c>
      <c r="DA859" s="72">
        <f>(CZ859/MAX($CZ$2:CZ859))-1</f>
        <v>-1.7622280390555689E-3</v>
      </c>
      <c r="DC859" s="3">
        <f t="shared" si="495"/>
        <v>45839</v>
      </c>
      <c r="DD859" s="2">
        <f t="shared" si="496"/>
        <v>7.3118694299845058E-4</v>
      </c>
      <c r="DE859" s="2">
        <f t="shared" si="497"/>
        <v>1.4730035621881602E-3</v>
      </c>
      <c r="DF859" s="2" t="e">
        <f>NA()</f>
        <v>#N/A</v>
      </c>
      <c r="DG859" s="2">
        <f t="shared" si="498"/>
        <v>5.3326588997058746E-4</v>
      </c>
      <c r="DH859" s="69"/>
      <c r="DI859" s="3">
        <f t="shared" si="483"/>
        <v>45839</v>
      </c>
      <c r="DJ859" s="2">
        <f t="shared" si="484"/>
        <v>7.3714592769932039E-3</v>
      </c>
      <c r="DK859" s="2">
        <f t="shared" si="485"/>
        <v>2.9555131418463405E-2</v>
      </c>
      <c r="DL859" s="2" t="e">
        <f>NA()</f>
        <v>#N/A</v>
      </c>
      <c r="DM859" s="2">
        <f t="shared" si="486"/>
        <v>1.298216560211706E-2</v>
      </c>
      <c r="DO859" s="2">
        <f t="shared" si="487"/>
        <v>2.416345357374159E-2</v>
      </c>
      <c r="DP859" s="72">
        <f t="shared" si="488"/>
        <v>5.3326588997058746E-4</v>
      </c>
      <c r="DQ859" s="72">
        <v>1.0999999999999999E-2</v>
      </c>
      <c r="DR859" s="72">
        <f t="shared" si="489"/>
        <v>2.4276019865185821E-4</v>
      </c>
      <c r="DS859" s="2" cm="1">
        <f t="array" ref="DS859">PRODUCT($DR$68:DR859+1)-1</f>
        <v>6.6166576035114888E-2</v>
      </c>
      <c r="DT859" s="2" cm="1">
        <f t="array" ref="DT859">PRODUCT($DP$68:DP859+1)-1</f>
        <v>9.8883643935714138E-2</v>
      </c>
      <c r="DU859" s="72">
        <f>DS859-MAX($DS$68:DS859)</f>
        <v>-8.5620058765978335E-4</v>
      </c>
    </row>
    <row r="860" spans="81:125" x14ac:dyDescent="0.3">
      <c r="CC860" s="3">
        <f t="shared" si="501"/>
        <v>45840</v>
      </c>
      <c r="CD860" s="2">
        <f t="shared" si="502"/>
        <v>-4.63142945182682E-4</v>
      </c>
      <c r="CE860" s="2">
        <f t="shared" si="503"/>
        <v>6.1798722536088302E-4</v>
      </c>
      <c r="CF860" s="2" t="e">
        <f>NA()</f>
        <v>#N/A</v>
      </c>
      <c r="CG860" s="2">
        <f t="shared" si="504"/>
        <v>-1.680282825813802E-4</v>
      </c>
      <c r="CH860" s="2">
        <f t="shared" si="505"/>
        <v>-4.6003539999994703E-4</v>
      </c>
      <c r="CJ860" s="9">
        <f t="shared" si="492"/>
        <v>45840</v>
      </c>
      <c r="CK860" s="2">
        <f t="array" ref="CK860">PRODUCT(CD$2:CD860+1)-1</f>
        <v>0.6036523637774025</v>
      </c>
      <c r="CL860" s="2">
        <f t="array" ref="CL860">PRODUCT(CE$2:CE860+1)-1</f>
        <v>0.37943746302102999</v>
      </c>
      <c r="CM860" s="2"/>
      <c r="CN860" s="2">
        <f t="array" ref="CN860">PRODUCT(CG$2:CG860+1)-1</f>
        <v>0.31712262135035973</v>
      </c>
      <c r="CO860" s="2">
        <f t="array" ref="CO860">PRODUCT(CH$2:CH860+1)-1</f>
        <v>0.18757705671710445</v>
      </c>
      <c r="CQ860" s="9">
        <f t="shared" si="479"/>
        <v>45840</v>
      </c>
      <c r="CR860" s="72">
        <f t="shared" si="480"/>
        <v>0.41607530706029805</v>
      </c>
      <c r="CS860" s="72">
        <f t="shared" si="481"/>
        <v>0.19186040630392553</v>
      </c>
      <c r="CT860" s="72"/>
      <c r="CU860" s="72">
        <f t="shared" si="493"/>
        <v>0.12954556463325528</v>
      </c>
      <c r="CV860" s="72"/>
      <c r="CW860" s="3">
        <f t="shared" si="494"/>
        <v>45840</v>
      </c>
      <c r="CX860" s="75">
        <f t="shared" si="499"/>
        <v>131.23728264383604</v>
      </c>
      <c r="CY860" s="75">
        <f t="shared" si="500"/>
        <v>118.23520525296999</v>
      </c>
      <c r="CZ860" s="75">
        <f t="shared" si="482"/>
        <v>110.99679013796901</v>
      </c>
      <c r="DA860" s="72">
        <f>(CZ860/MAX($CZ$2:CZ860))-1</f>
        <v>-1.4706013461646128E-3</v>
      </c>
      <c r="DC860" s="3">
        <f t="shared" si="495"/>
        <v>45840</v>
      </c>
      <c r="DD860" s="2">
        <f t="shared" si="496"/>
        <v>-3.1075451827349714E-6</v>
      </c>
      <c r="DE860" s="2">
        <f t="shared" si="497"/>
        <v>1.0780226253608301E-3</v>
      </c>
      <c r="DF860" s="2" t="e">
        <f>NA()</f>
        <v>#N/A</v>
      </c>
      <c r="DG860" s="2">
        <f t="shared" si="498"/>
        <v>2.9200711741856684E-4</v>
      </c>
      <c r="DH860" s="69"/>
      <c r="DI860" s="3">
        <f t="shared" si="483"/>
        <v>45840</v>
      </c>
      <c r="DJ860" s="2">
        <f t="shared" si="484"/>
        <v>7.1663816021007836E-3</v>
      </c>
      <c r="DK860" s="2">
        <f t="shared" si="485"/>
        <v>2.9334317190416199E-2</v>
      </c>
      <c r="DL860" s="2" t="e">
        <f>NA()</f>
        <v>#N/A</v>
      </c>
      <c r="DM860" s="2">
        <f t="shared" si="486"/>
        <v>1.2968974634165194E-2</v>
      </c>
      <c r="DO860" s="2">
        <f t="shared" si="487"/>
        <v>2.4163249434566474E-2</v>
      </c>
      <c r="DP860" s="72">
        <f t="shared" si="488"/>
        <v>2.9200711741856684E-4</v>
      </c>
      <c r="DQ860" s="72">
        <v>1.0999999999999999E-2</v>
      </c>
      <c r="DR860" s="72">
        <f t="shared" si="489"/>
        <v>1.329323814788433E-4</v>
      </c>
      <c r="DS860" s="2" cm="1">
        <f t="array" ref="DS860">PRODUCT($DR$68:DR860+1)-1</f>
        <v>6.6308304097120407E-2</v>
      </c>
      <c r="DT860" s="2" cm="1">
        <f t="array" ref="DT860">PRODUCT($DP$68:DP860+1)-1</f>
        <v>9.9204525780958175E-2</v>
      </c>
      <c r="DU860" s="72">
        <f>DS860-MAX($DS$68:DS860)</f>
        <v>-7.1447252565426389E-4</v>
      </c>
    </row>
    <row r="861" spans="81:125" x14ac:dyDescent="0.3">
      <c r="CC861" s="3">
        <f t="shared" si="501"/>
        <v>45841</v>
      </c>
      <c r="CD861" s="2">
        <f t="shared" si="502"/>
        <v>8.1398663324638897E-4</v>
      </c>
      <c r="CE861" s="2">
        <f t="shared" si="503"/>
        <v>0</v>
      </c>
      <c r="CF861" s="2" t="e">
        <f>NA()</f>
        <v>#N/A</v>
      </c>
      <c r="CG861" s="2">
        <f t="shared" si="504"/>
        <v>4.965102480298803E-4</v>
      </c>
      <c r="CH861" s="2">
        <f t="shared" si="505"/>
        <v>1.5967962000000798E-3</v>
      </c>
      <c r="CJ861" s="9">
        <f t="shared" si="492"/>
        <v>45841</v>
      </c>
      <c r="CK861" s="2">
        <f t="array" ref="CK861">PRODUCT(CD$2:CD861+1)-1</f>
        <v>0.60495771536589138</v>
      </c>
      <c r="CL861" s="2">
        <f t="array" ref="CL861">PRODUCT(CE$2:CE861+1)-1</f>
        <v>0.37943746302102999</v>
      </c>
      <c r="CM861" s="2"/>
      <c r="CN861" s="2">
        <f t="array" ref="CN861">PRODUCT(CG$2:CG861+1)-1</f>
        <v>0.31777658622977212</v>
      </c>
      <c r="CO861" s="2">
        <f t="array" ref="CO861">PRODUCT(CH$2:CH861+1)-1</f>
        <v>0.18947337524847763</v>
      </c>
      <c r="CQ861" s="9">
        <f t="shared" si="479"/>
        <v>45841</v>
      </c>
      <c r="CR861" s="72">
        <f t="shared" si="480"/>
        <v>0.41548434011741375</v>
      </c>
      <c r="CS861" s="72">
        <f t="shared" si="481"/>
        <v>0.18996408777255236</v>
      </c>
      <c r="CT861" s="72"/>
      <c r="CU861" s="72">
        <f t="shared" si="493"/>
        <v>0.12830321098129449</v>
      </c>
      <c r="CV861" s="72"/>
      <c r="CW861" s="3">
        <f t="shared" si="494"/>
        <v>45841</v>
      </c>
      <c r="CX861" s="75">
        <f t="shared" si="499"/>
        <v>131.30244329959228</v>
      </c>
      <c r="CY861" s="75">
        <f t="shared" si="500"/>
        <v>118.42400277942416</v>
      </c>
      <c r="CZ861" s="75">
        <f t="shared" si="482"/>
        <v>110.87485663202538</v>
      </c>
      <c r="DA861" s="72">
        <f>(CZ861/MAX($CZ$2:CZ861))-1</f>
        <v>-2.5675176643239483E-3</v>
      </c>
      <c r="DC861" s="3">
        <f t="shared" si="495"/>
        <v>45841</v>
      </c>
      <c r="DD861" s="2">
        <f t="shared" si="496"/>
        <v>-7.8280956675369083E-4</v>
      </c>
      <c r="DE861" s="2">
        <f t="shared" si="497"/>
        <v>-1.5967962000000798E-3</v>
      </c>
      <c r="DF861" s="2" t="e">
        <f>NA()</f>
        <v>#N/A</v>
      </c>
      <c r="DG861" s="2">
        <f t="shared" si="498"/>
        <v>-1.1002859519701996E-3</v>
      </c>
      <c r="DH861" s="69"/>
      <c r="DI861" s="3">
        <f t="shared" si="483"/>
        <v>45841</v>
      </c>
      <c r="DJ861" s="2">
        <f t="shared" si="484"/>
        <v>7.6450217478906532E-3</v>
      </c>
      <c r="DK861" s="2">
        <f t="shared" si="485"/>
        <v>2.9726501379345172E-2</v>
      </c>
      <c r="DL861" s="2" t="e">
        <f>NA()</f>
        <v>#N/A</v>
      </c>
      <c r="DM861" s="2">
        <f t="shared" si="486"/>
        <v>1.3324175195615821E-2</v>
      </c>
      <c r="DO861" s="2">
        <f t="shared" si="487"/>
        <v>2.4293247726347923E-2</v>
      </c>
      <c r="DP861" s="72">
        <f t="shared" si="488"/>
        <v>-1.1002859519701996E-3</v>
      </c>
      <c r="DQ861" s="72">
        <v>1.0999999999999999E-2</v>
      </c>
      <c r="DR861" s="72">
        <f t="shared" si="489"/>
        <v>-4.9821026846671426E-4</v>
      </c>
      <c r="DS861" s="2" cm="1">
        <f t="array" ref="DS861">PRODUCT($DR$68:DR861+1)-1</f>
        <v>6.5777058350667827E-2</v>
      </c>
      <c r="DT861" s="2" cm="1">
        <f t="array" ref="DT861">PRODUCT($DP$68:DP861+1)-1</f>
        <v>9.7995086482899341E-2</v>
      </c>
      <c r="DU861" s="72">
        <f>DS861-MAX($DS$68:DS861)</f>
        <v>-1.2457182721068438E-3</v>
      </c>
    </row>
    <row r="862" spans="81:125" x14ac:dyDescent="0.3">
      <c r="CC862" s="3">
        <f t="shared" si="501"/>
        <v>45842</v>
      </c>
      <c r="CD862" s="2">
        <f t="shared" si="502"/>
        <v>-1.1335379499122199E-4</v>
      </c>
      <c r="CE862" s="2">
        <f t="shared" si="503"/>
        <v>2.06883934544266E-3</v>
      </c>
      <c r="CF862" s="2" t="e">
        <f>NA()</f>
        <v>#N/A</v>
      </c>
      <c r="CG862" s="2">
        <f t="shared" si="504"/>
        <v>5.2143381734108725E-4</v>
      </c>
      <c r="CH862" s="2">
        <f t="shared" si="505"/>
        <v>0</v>
      </c>
      <c r="CJ862" s="9">
        <f t="shared" si="492"/>
        <v>45842</v>
      </c>
      <c r="CK862" s="2">
        <f t="array" ref="CK862">PRODUCT(CD$2:CD862+1)-1</f>
        <v>0.60477578731805415</v>
      </c>
      <c r="CL862" s="2">
        <f t="array" ref="CL862">PRODUCT(CE$2:CE862+1)-1</f>
        <v>0.38229129751910551</v>
      </c>
      <c r="CM862" s="2"/>
      <c r="CN862" s="2">
        <f t="array" ref="CN862">PRODUCT(CG$2:CG862+1)-1</f>
        <v>0.31846371950553265</v>
      </c>
      <c r="CO862" s="2">
        <f t="array" ref="CO862">PRODUCT(CH$2:CH862+1)-1</f>
        <v>0.18947337524847763</v>
      </c>
      <c r="CQ862" s="9">
        <f t="shared" si="479"/>
        <v>45842</v>
      </c>
      <c r="CR862" s="72">
        <f t="shared" si="480"/>
        <v>0.41530241206957652</v>
      </c>
      <c r="CS862" s="72">
        <f t="shared" si="481"/>
        <v>0.19281792227062788</v>
      </c>
      <c r="CT862" s="72"/>
      <c r="CU862" s="72">
        <f t="shared" si="493"/>
        <v>0.12899034425705502</v>
      </c>
      <c r="CV862" s="72"/>
      <c r="CW862" s="3">
        <f t="shared" si="494"/>
        <v>45842</v>
      </c>
      <c r="CX862" s="75">
        <f t="shared" si="499"/>
        <v>131.37090883382822</v>
      </c>
      <c r="CY862" s="75">
        <f t="shared" si="500"/>
        <v>118.42400277942416</v>
      </c>
      <c r="CZ862" s="75">
        <f t="shared" si="482"/>
        <v>110.93267053176619</v>
      </c>
      <c r="DA862" s="72">
        <f>(CZ862/MAX($CZ$2:CZ862))-1</f>
        <v>-2.0474226375194471E-3</v>
      </c>
      <c r="DC862" s="3">
        <f t="shared" si="495"/>
        <v>45842</v>
      </c>
      <c r="DD862" s="2">
        <f t="shared" si="496"/>
        <v>-1.1335379499122199E-4</v>
      </c>
      <c r="DE862" s="2">
        <f t="shared" si="497"/>
        <v>2.06883934544266E-3</v>
      </c>
      <c r="DF862" s="2" t="e">
        <f>NA()</f>
        <v>#N/A</v>
      </c>
      <c r="DG862" s="2">
        <f t="shared" si="498"/>
        <v>5.2143381734108725E-4</v>
      </c>
      <c r="DH862" s="69"/>
      <c r="DI862" s="3">
        <f t="shared" si="483"/>
        <v>45842</v>
      </c>
      <c r="DJ862" s="2">
        <f t="shared" si="484"/>
        <v>7.4309903794126091E-3</v>
      </c>
      <c r="DK862" s="2">
        <f t="shared" si="485"/>
        <v>3.0481445015278288E-2</v>
      </c>
      <c r="DL862" s="2" t="e">
        <f>NA()</f>
        <v>#N/A</v>
      </c>
      <c r="DM862" s="2">
        <f t="shared" si="486"/>
        <v>1.2649346717389775E-2</v>
      </c>
      <c r="DO862" s="2">
        <f t="shared" si="487"/>
        <v>2.3943933418708728E-2</v>
      </c>
      <c r="DP862" s="72">
        <f t="shared" si="488"/>
        <v>5.2143381734108725E-4</v>
      </c>
      <c r="DQ862" s="72">
        <v>1.0999999999999999E-2</v>
      </c>
      <c r="DR862" s="72">
        <f t="shared" si="489"/>
        <v>2.3955011444653791E-4</v>
      </c>
      <c r="DS862" s="2" cm="1">
        <f t="array" ref="DS862">PRODUCT($DR$68:DR862+1)-1</f>
        <v>6.6032365366970325E-2</v>
      </c>
      <c r="DT862" s="2" cm="1">
        <f t="array" ref="DT862">PRODUCT($DP$68:DP862+1)-1</f>
        <v>9.8567618252265898E-2</v>
      </c>
      <c r="DU862" s="72">
        <f>DS862-MAX($DS$68:DS862)</f>
        <v>-9.9041125580434652E-4</v>
      </c>
    </row>
    <row r="863" spans="81:125" x14ac:dyDescent="0.3">
      <c r="CC863" s="3">
        <f t="shared" si="501"/>
        <v>45845</v>
      </c>
      <c r="CD863" s="2">
        <f t="shared" si="502"/>
        <v>-6.3129063380274993E-3</v>
      </c>
      <c r="CE863" s="2">
        <f t="shared" si="503"/>
        <v>-3.92398220354473E-3</v>
      </c>
      <c r="CF863" s="2" t="e">
        <f>NA()</f>
        <v>#N/A</v>
      </c>
      <c r="CG863" s="2">
        <f t="shared" si="504"/>
        <v>-3.2380045423114276E-3</v>
      </c>
      <c r="CH863" s="2">
        <f t="shared" si="505"/>
        <v>-2.3226764999999499E-3</v>
      </c>
      <c r="CJ863" s="9">
        <f t="shared" si="492"/>
        <v>45845</v>
      </c>
      <c r="CK863" s="2">
        <f t="array" ref="CK863">PRODUCT(CD$2:CD863+1)-1</f>
        <v>0.59464498807918087</v>
      </c>
      <c r="CL863" s="2">
        <f t="array" ref="CL863">PRODUCT(CE$2:CE863+1)-1</f>
        <v>0.37686721106752574</v>
      </c>
      <c r="CM863" s="2"/>
      <c r="CN863" s="2">
        <f t="array" ref="CN863">PRODUCT(CG$2:CG863+1)-1</f>
        <v>0.31419452799290104</v>
      </c>
      <c r="CO863" s="2">
        <f t="array" ref="CO863">PRODUCT(CH$2:CH863+1)-1</f>
        <v>0.18671061339241235</v>
      </c>
      <c r="CQ863" s="9">
        <f t="shared" si="479"/>
        <v>45845</v>
      </c>
      <c r="CR863" s="72">
        <f t="shared" si="480"/>
        <v>0.40793437468676852</v>
      </c>
      <c r="CS863" s="72">
        <f t="shared" si="481"/>
        <v>0.19015659767511339</v>
      </c>
      <c r="CT863" s="72"/>
      <c r="CU863" s="72">
        <f t="shared" si="493"/>
        <v>0.12748391460048869</v>
      </c>
      <c r="CV863" s="72"/>
      <c r="CW863" s="3">
        <f t="shared" si="494"/>
        <v>45845</v>
      </c>
      <c r="CX863" s="75">
        <f t="shared" si="499"/>
        <v>130.94552923429671</v>
      </c>
      <c r="CY863" s="75">
        <f t="shared" si="500"/>
        <v>118.14894213113246</v>
      </c>
      <c r="CZ863" s="75">
        <f t="shared" si="482"/>
        <v>110.83089435448474</v>
      </c>
      <c r="DA863" s="72">
        <f>(CZ863/MAX($CZ$2:CZ863))-1</f>
        <v>-2.963003213965032E-3</v>
      </c>
      <c r="DC863" s="3">
        <f t="shared" si="495"/>
        <v>45845</v>
      </c>
      <c r="DD863" s="2">
        <f t="shared" si="496"/>
        <v>-3.9902298380275498E-3</v>
      </c>
      <c r="DE863" s="2">
        <f t="shared" si="497"/>
        <v>-1.6013057035447801E-3</v>
      </c>
      <c r="DF863" s="2" t="e">
        <f>NA()</f>
        <v>#N/A</v>
      </c>
      <c r="DG863" s="2">
        <f t="shared" si="498"/>
        <v>-9.1532804231147765E-4</v>
      </c>
      <c r="DH863" s="69"/>
      <c r="DI863" s="3">
        <f t="shared" si="483"/>
        <v>45845</v>
      </c>
      <c r="DJ863" s="2">
        <f t="shared" si="484"/>
        <v>1.4960536352110443E-2</v>
      </c>
      <c r="DK863" s="2">
        <f t="shared" si="485"/>
        <v>3.0954680295684545E-2</v>
      </c>
      <c r="DL863" s="2" t="e">
        <f>NA()</f>
        <v>#N/A</v>
      </c>
      <c r="DM863" s="2">
        <f t="shared" si="486"/>
        <v>1.3084452124516161E-2</v>
      </c>
      <c r="DO863" s="2">
        <f t="shared" si="487"/>
        <v>2.3974509125094315E-2</v>
      </c>
      <c r="DP863" s="72">
        <f t="shared" si="488"/>
        <v>-9.1532804231147765E-4</v>
      </c>
      <c r="DQ863" s="72">
        <v>1.0999999999999999E-2</v>
      </c>
      <c r="DR863" s="72">
        <f t="shared" si="489"/>
        <v>-4.1997141267377855E-4</v>
      </c>
      <c r="DS863" s="2" cm="1">
        <f t="array" ref="DS863">PRODUCT($DR$68:DR863+1)-1</f>
        <v>6.5584662248531211E-2</v>
      </c>
      <c r="DT863" s="2" cm="1">
        <f t="array" ref="DT863">PRODUCT($DP$68:DP863+1)-1</f>
        <v>9.7562068504904342E-2</v>
      </c>
      <c r="DU863" s="72">
        <f>DS863-MAX($DS$68:DS863)</f>
        <v>-1.4381143742434599E-3</v>
      </c>
    </row>
    <row r="864" spans="81:125" x14ac:dyDescent="0.3">
      <c r="CC864" s="3">
        <f t="shared" si="501"/>
        <v>45846</v>
      </c>
      <c r="CD864" s="2">
        <f t="shared" si="502"/>
        <v>-2.1467355466524602E-3</v>
      </c>
      <c r="CE864" s="2">
        <f t="shared" si="503"/>
        <v>-1.6824893622549E-3</v>
      </c>
      <c r="CF864" s="2" t="e">
        <f>NA()</f>
        <v>#N/A</v>
      </c>
      <c r="CG864" s="2">
        <f t="shared" si="504"/>
        <v>-2.3840240976138235E-3</v>
      </c>
      <c r="CH864" s="2">
        <f t="shared" si="505"/>
        <v>-2.34740320000004E-3</v>
      </c>
      <c r="CJ864" s="9">
        <f t="shared" si="492"/>
        <v>45846</v>
      </c>
      <c r="CK864" s="2">
        <f t="array" ref="CK864">PRODUCT(CD$2:CD864+1)-1</f>
        <v>0.59122170699898002</v>
      </c>
      <c r="CL864" s="2">
        <f t="array" ref="CL864">PRODUCT(CE$2:CE864+1)-1</f>
        <v>0.37455064663166704</v>
      </c>
      <c r="CM864" s="2"/>
      <c r="CN864" s="2">
        <f t="array" ref="CN864">PRODUCT(CG$2:CG864+1)-1</f>
        <v>0.3110614565692138</v>
      </c>
      <c r="CO864" s="2">
        <f t="array" ref="CO864">PRODUCT(CH$2:CH864+1)-1</f>
        <v>0.18392492510106107</v>
      </c>
      <c r="CQ864" s="9">
        <f t="shared" si="479"/>
        <v>45846</v>
      </c>
      <c r="CR864" s="72">
        <f t="shared" si="480"/>
        <v>0.40729678189791896</v>
      </c>
      <c r="CS864" s="72">
        <f t="shared" si="481"/>
        <v>0.19062572153060597</v>
      </c>
      <c r="CT864" s="72"/>
      <c r="CU864" s="72">
        <f t="shared" si="493"/>
        <v>0.12713653146815274</v>
      </c>
      <c r="CV864" s="72"/>
      <c r="CW864" s="3">
        <f t="shared" si="494"/>
        <v>45846</v>
      </c>
      <c r="CX864" s="75">
        <f t="shared" si="499"/>
        <v>130.63335193712734</v>
      </c>
      <c r="CY864" s="75">
        <f t="shared" si="500"/>
        <v>117.87159892629722</v>
      </c>
      <c r="CZ864" s="75">
        <f t="shared" si="482"/>
        <v>110.82682607776432</v>
      </c>
      <c r="DA864" s="72">
        <f>(CZ864/MAX($CZ$2:CZ864))-1</f>
        <v>-2.9996015147100152E-3</v>
      </c>
      <c r="DC864" s="3">
        <f t="shared" si="495"/>
        <v>45846</v>
      </c>
      <c r="DD864" s="2">
        <f t="shared" si="496"/>
        <v>2.0066765334757989E-4</v>
      </c>
      <c r="DE864" s="2">
        <f t="shared" si="497"/>
        <v>6.6491383774514002E-4</v>
      </c>
      <c r="DF864" s="2" t="e">
        <f>NA()</f>
        <v>#N/A</v>
      </c>
      <c r="DG864" s="2">
        <f t="shared" si="498"/>
        <v>-3.6620897613783444E-5</v>
      </c>
      <c r="DH864" s="69"/>
      <c r="DI864" s="3">
        <f t="shared" si="483"/>
        <v>45846</v>
      </c>
      <c r="DJ864" s="2">
        <f t="shared" si="484"/>
        <v>1.5001146429733409E-2</v>
      </c>
      <c r="DK864" s="2">
        <f t="shared" si="485"/>
        <v>3.1038503820319002E-2</v>
      </c>
      <c r="DL864" s="2" t="e">
        <f>NA()</f>
        <v>#N/A</v>
      </c>
      <c r="DM864" s="2">
        <f t="shared" si="486"/>
        <v>1.3086467377263896E-2</v>
      </c>
      <c r="DO864" s="2">
        <f t="shared" si="487"/>
        <v>1.9608376625650854E-2</v>
      </c>
      <c r="DP864" s="72">
        <f t="shared" si="488"/>
        <v>-3.6620897613783444E-5</v>
      </c>
      <c r="DQ864" s="72">
        <v>1.0999999999999999E-2</v>
      </c>
      <c r="DR864" s="72">
        <f t="shared" si="489"/>
        <v>-2.0543764608471094E-5</v>
      </c>
      <c r="DS864" s="2" cm="1">
        <f t="array" ref="DS864">PRODUCT($DR$68:DR864+1)-1</f>
        <v>6.5562771128059527E-2</v>
      </c>
      <c r="DT864" s="2" cm="1">
        <f t="array" ref="DT864">PRODUCT($DP$68:DP864+1)-1</f>
        <v>9.752187479676877E-2</v>
      </c>
      <c r="DU864" s="72">
        <f>DS864-MAX($DS$68:DS864)</f>
        <v>-1.4600054947151442E-3</v>
      </c>
    </row>
    <row r="865" spans="81:125" x14ac:dyDescent="0.3">
      <c r="CC865" s="3">
        <f t="shared" si="501"/>
        <v>45847</v>
      </c>
      <c r="CD865" s="2">
        <f t="shared" si="502"/>
        <v>5.0119225213145499E-3</v>
      </c>
      <c r="CE865" s="2">
        <f t="shared" si="503"/>
        <v>2.90815717342663E-3</v>
      </c>
      <c r="CF865" s="2" t="e">
        <f>NA()</f>
        <v>#N/A</v>
      </c>
      <c r="CG865" s="2">
        <f t="shared" si="504"/>
        <v>3.9093295935844529E-3</v>
      </c>
      <c r="CH865" s="2">
        <f t="shared" si="505"/>
        <v>2.7408579999998999E-3</v>
      </c>
      <c r="CJ865" s="9">
        <f t="shared" si="492"/>
        <v>45847</v>
      </c>
      <c r="CK865" s="2">
        <f t="array" ref="CK865">PRODUCT(CD$2:CD865+1)-1</f>
        <v>0.59919678690869271</v>
      </c>
      <c r="CL865" s="2">
        <f t="array" ref="CL865">PRODUCT(CE$2:CE865+1)-1</f>
        <v>0.37854805595490704</v>
      </c>
      <c r="CM865" s="2"/>
      <c r="CN865" s="2">
        <f t="array" ref="CN865">PRODUCT(CG$2:CG865+1)-1</f>
        <v>0.31618682792038766</v>
      </c>
      <c r="CO865" s="2">
        <f t="array" ref="CO865">PRODUCT(CH$2:CH865+1)-1</f>
        <v>0.18716989520342353</v>
      </c>
      <c r="CQ865" s="9">
        <f t="shared" si="479"/>
        <v>45847</v>
      </c>
      <c r="CR865" s="72">
        <f t="shared" si="480"/>
        <v>0.41202689170526918</v>
      </c>
      <c r="CS865" s="72">
        <f t="shared" si="481"/>
        <v>0.19137816075148351</v>
      </c>
      <c r="CT865" s="72"/>
      <c r="CU865" s="72">
        <f t="shared" si="493"/>
        <v>0.12901693271696413</v>
      </c>
      <c r="CV865" s="72"/>
      <c r="CW865" s="3">
        <f t="shared" si="494"/>
        <v>45847</v>
      </c>
      <c r="CX865" s="75">
        <f t="shared" si="499"/>
        <v>131.14404076576429</v>
      </c>
      <c r="CY865" s="75">
        <f t="shared" si="500"/>
        <v>118.19466824118714</v>
      </c>
      <c r="CZ865" s="75">
        <f t="shared" si="482"/>
        <v>110.95597011038836</v>
      </c>
      <c r="DA865" s="72">
        <f>(CZ865/MAX($CZ$2:CZ865))-1</f>
        <v>-1.8378191507738562E-3</v>
      </c>
      <c r="DC865" s="3">
        <f t="shared" si="495"/>
        <v>45847</v>
      </c>
      <c r="DD865" s="2">
        <f t="shared" si="496"/>
        <v>2.27106452131465E-3</v>
      </c>
      <c r="DE865" s="2">
        <f t="shared" si="497"/>
        <v>1.672991734267301E-4</v>
      </c>
      <c r="DF865" s="2" t="e">
        <f>NA()</f>
        <v>#N/A</v>
      </c>
      <c r="DG865" s="2">
        <f t="shared" si="498"/>
        <v>1.168471593584553E-3</v>
      </c>
      <c r="DH865" s="69"/>
      <c r="DI865" s="3">
        <f t="shared" si="483"/>
        <v>45847</v>
      </c>
      <c r="DJ865" s="2">
        <f t="shared" si="484"/>
        <v>1.6733709233819772E-2</v>
      </c>
      <c r="DK865" s="2">
        <f t="shared" si="485"/>
        <v>3.101537010243894E-2</v>
      </c>
      <c r="DL865" s="2" t="e">
        <f>NA()</f>
        <v>#N/A</v>
      </c>
      <c r="DM865" s="2">
        <f t="shared" si="486"/>
        <v>1.3497586603473305E-2</v>
      </c>
      <c r="DO865" s="2">
        <f t="shared" si="487"/>
        <v>1.9236301777435322E-2</v>
      </c>
      <c r="DP865" s="72">
        <f t="shared" si="488"/>
        <v>1.168471593584553E-3</v>
      </c>
      <c r="DQ865" s="72">
        <v>1.0999999999999999E-2</v>
      </c>
      <c r="DR865" s="72">
        <f t="shared" si="489"/>
        <v>6.6817352306809837E-4</v>
      </c>
      <c r="DS865" s="2" cm="1">
        <f t="array" ref="DS865">PRODUCT($DR$68:DR865+1)-1</f>
        <v>6.6274751958894207E-2</v>
      </c>
      <c r="DT865" s="2" cm="1">
        <f t="array" ref="DT865">PRODUCT($DP$68:DP865+1)-1</f>
        <v>9.8804297930806362E-2</v>
      </c>
      <c r="DU865" s="72">
        <f>DS865-MAX($DS$68:DS865)</f>
        <v>-7.480246638804644E-4</v>
      </c>
    </row>
    <row r="866" spans="81:125" x14ac:dyDescent="0.3">
      <c r="CC866" s="3">
        <f t="shared" si="501"/>
        <v>45848</v>
      </c>
      <c r="CD866" s="2">
        <f t="shared" si="502"/>
        <v>-1.0110005902653799E-3</v>
      </c>
      <c r="CE866" s="2">
        <f t="shared" si="503"/>
        <v>1.3128230782348798E-3</v>
      </c>
      <c r="CF866" s="2" t="e">
        <f>NA()</f>
        <v>#N/A</v>
      </c>
      <c r="CG866" s="2">
        <f t="shared" si="504"/>
        <v>7.7385245070544801E-4</v>
      </c>
      <c r="CH866" s="2">
        <f t="shared" si="505"/>
        <v>1.0206964599999099E-3</v>
      </c>
      <c r="CJ866" s="9">
        <f t="shared" si="492"/>
        <v>45848</v>
      </c>
      <c r="CK866" s="2">
        <f t="array" ref="CK866">PRODUCT(CD$2:CD866+1)-1</f>
        <v>0.59757999801317752</v>
      </c>
      <c r="CL866" s="2">
        <f t="array" ref="CL866">PRODUCT(CE$2:CE866+1)-1</f>
        <v>0.38035784565722053</v>
      </c>
      <c r="CM866" s="2"/>
      <c r="CN866" s="2">
        <f t="array" ref="CN866">PRODUCT(CG$2:CG866+1)-1</f>
        <v>0.3172053623227602</v>
      </c>
      <c r="CO866" s="2">
        <f t="array" ref="CO866">PRODUCT(CH$2:CH866+1)-1</f>
        <v>0.18838163531287622</v>
      </c>
      <c r="CQ866" s="9">
        <f t="shared" si="479"/>
        <v>45848</v>
      </c>
      <c r="CR866" s="72">
        <f t="shared" si="480"/>
        <v>0.4091983627003013</v>
      </c>
      <c r="CS866" s="72">
        <f t="shared" si="481"/>
        <v>0.19197621034434431</v>
      </c>
      <c r="CT866" s="72"/>
      <c r="CU866" s="72">
        <f t="shared" si="493"/>
        <v>0.12882372700988398</v>
      </c>
      <c r="CV866" s="72"/>
      <c r="CW866" s="3">
        <f t="shared" si="494"/>
        <v>45848</v>
      </c>
      <c r="CX866" s="75">
        <f t="shared" si="499"/>
        <v>131.24552690310631</v>
      </c>
      <c r="CY866" s="75">
        <f t="shared" si="500"/>
        <v>118.31530912065179</v>
      </c>
      <c r="CZ866" s="75">
        <f t="shared" si="482"/>
        <v>110.92860922103409</v>
      </c>
      <c r="DA866" s="72">
        <f>(CZ866/MAX($CZ$2:CZ866))-1</f>
        <v>-2.0839582720907357E-3</v>
      </c>
      <c r="DC866" s="3">
        <f t="shared" si="495"/>
        <v>45848</v>
      </c>
      <c r="DD866" s="2">
        <f t="shared" si="496"/>
        <v>-2.03169705026529E-3</v>
      </c>
      <c r="DE866" s="2">
        <f t="shared" si="497"/>
        <v>2.9212661823496992E-4</v>
      </c>
      <c r="DF866" s="2" t="e">
        <f>NA()</f>
        <v>#N/A</v>
      </c>
      <c r="DG866" s="2">
        <f t="shared" si="498"/>
        <v>-2.4684400929446187E-4</v>
      </c>
      <c r="DH866" s="69"/>
      <c r="DI866" s="3">
        <f t="shared" si="483"/>
        <v>45848</v>
      </c>
      <c r="DJ866" s="2">
        <f t="shared" si="484"/>
        <v>1.7871663464413302E-2</v>
      </c>
      <c r="DK866" s="2">
        <f t="shared" si="485"/>
        <v>3.0946656661401725E-2</v>
      </c>
      <c r="DL866" s="2" t="e">
        <f>NA()</f>
        <v>#N/A</v>
      </c>
      <c r="DM866" s="2">
        <f t="shared" si="486"/>
        <v>1.3242088154868109E-2</v>
      </c>
      <c r="DO866" s="2">
        <f t="shared" si="487"/>
        <v>1.9261455529439735E-2</v>
      </c>
      <c r="DP866" s="72">
        <f t="shared" si="488"/>
        <v>-2.4684400929446187E-4</v>
      </c>
      <c r="DQ866" s="72">
        <v>1.0999999999999999E-2</v>
      </c>
      <c r="DR866" s="72">
        <f t="shared" si="489"/>
        <v>-1.4096982951724318E-4</v>
      </c>
      <c r="DS866" s="2" cm="1">
        <f t="array" ref="DS866">PRODUCT($DR$68:DR866+1)-1</f>
        <v>6.6124439388892009E-2</v>
      </c>
      <c r="DT866" s="2" cm="1">
        <f t="array" ref="DT866">PRODUCT($DP$68:DP866+1)-1</f>
        <v>9.8533064672475135E-2</v>
      </c>
      <c r="DU866" s="72">
        <f>DS866-MAX($DS$68:DS866)</f>
        <v>-8.9833723388266229E-4</v>
      </c>
    </row>
    <row r="867" spans="81:125" x14ac:dyDescent="0.3">
      <c r="CC867" s="3">
        <f t="shared" si="501"/>
        <v>45849</v>
      </c>
      <c r="CD867" s="2">
        <f t="shared" si="502"/>
        <v>-3.64722346440805E-3</v>
      </c>
      <c r="CE867" s="2">
        <f t="shared" si="503"/>
        <v>-2.7143130501341402E-3</v>
      </c>
      <c r="CF867" s="2" t="e">
        <f>NA()</f>
        <v>#N/A</v>
      </c>
      <c r="CG867" s="2">
        <f t="shared" si="504"/>
        <v>-3.3414814546227204E-3</v>
      </c>
      <c r="CH867" s="2">
        <f t="shared" si="505"/>
        <v>-2.6952767000000301E-3</v>
      </c>
      <c r="CJ867" s="9">
        <f t="shared" si="492"/>
        <v>45849</v>
      </c>
      <c r="CK867" s="2">
        <f t="array" ref="CK867">PRODUCT(CD$2:CD867+1)-1</f>
        <v>0.59175326675815487</v>
      </c>
      <c r="CL867" s="2">
        <f t="array" ref="CL867">PRODUCT(CE$2:CE867+1)-1</f>
        <v>0.37661112234289806</v>
      </c>
      <c r="CM867" s="2"/>
      <c r="CN867" s="2">
        <f t="array" ref="CN867">PRODUCT(CG$2:CG867+1)-1</f>
        <v>0.31280394503262898</v>
      </c>
      <c r="CO867" s="2">
        <f t="array" ref="CO867">PRODUCT(CH$2:CH867+1)-1</f>
        <v>0.1851786179805095</v>
      </c>
      <c r="CQ867" s="9">
        <f t="shared" si="479"/>
        <v>45849</v>
      </c>
      <c r="CR867" s="72">
        <f t="shared" si="480"/>
        <v>0.40657464877764538</v>
      </c>
      <c r="CS867" s="72">
        <f t="shared" si="481"/>
        <v>0.19143250436238857</v>
      </c>
      <c r="CT867" s="72"/>
      <c r="CU867" s="72">
        <f t="shared" si="493"/>
        <v>0.12762532705211949</v>
      </c>
      <c r="CV867" s="72"/>
      <c r="CW867" s="3">
        <f t="shared" si="494"/>
        <v>45849</v>
      </c>
      <c r="CX867" s="75">
        <f t="shared" si="499"/>
        <v>130.80697240895739</v>
      </c>
      <c r="CY867" s="75">
        <f t="shared" si="500"/>
        <v>117.9964166247256</v>
      </c>
      <c r="CZ867" s="75">
        <f t="shared" si="482"/>
        <v>110.85673289975774</v>
      </c>
      <c r="DA867" s="72">
        <f>(CZ867/MAX($CZ$2:CZ867))-1</f>
        <v>-2.7305591311994615E-3</v>
      </c>
      <c r="DC867" s="3">
        <f t="shared" si="495"/>
        <v>45849</v>
      </c>
      <c r="DD867" s="2">
        <f t="shared" si="496"/>
        <v>-9.5194676440801991E-4</v>
      </c>
      <c r="DE867" s="2">
        <f t="shared" si="497"/>
        <v>-1.9036350134110126E-5</v>
      </c>
      <c r="DF867" s="2" t="e">
        <f>NA()</f>
        <v>#N/A</v>
      </c>
      <c r="DG867" s="2">
        <f t="shared" si="498"/>
        <v>-6.4620475462269034E-4</v>
      </c>
      <c r="DH867" s="69"/>
      <c r="DI867" s="3">
        <f t="shared" si="483"/>
        <v>45849</v>
      </c>
      <c r="DJ867" s="2">
        <f t="shared" si="484"/>
        <v>1.8004356789505668E-2</v>
      </c>
      <c r="DK867" s="2">
        <f t="shared" si="485"/>
        <v>3.0922317143646901E-2</v>
      </c>
      <c r="DL867" s="2" t="e">
        <f>NA()</f>
        <v>#N/A</v>
      </c>
      <c r="DM867" s="2">
        <f t="shared" si="486"/>
        <v>1.3409235742653137E-2</v>
      </c>
      <c r="DO867" s="2">
        <f t="shared" si="487"/>
        <v>1.7330757126005975E-2</v>
      </c>
      <c r="DP867" s="72">
        <f t="shared" si="488"/>
        <v>-6.4620475462269034E-4</v>
      </c>
      <c r="DQ867" s="72">
        <v>1.0999999999999999E-2</v>
      </c>
      <c r="DR867" s="72">
        <f t="shared" si="489"/>
        <v>-4.1015243876351939E-4</v>
      </c>
      <c r="DS867" s="2" cm="1">
        <f t="array" ref="DS867">PRODUCT($DR$68:DR867+1)-1</f>
        <v>6.5687165850051299E-2</v>
      </c>
      <c r="DT867" s="2" cm="1">
        <f t="array" ref="DT867">PRODUCT($DP$68:DP867+1)-1</f>
        <v>9.7823187382973575E-2</v>
      </c>
      <c r="DU867" s="72">
        <f>DS867-MAX($DS$68:DS867)</f>
        <v>-1.3356107727233724E-3</v>
      </c>
    </row>
    <row r="868" spans="81:125" x14ac:dyDescent="0.3">
      <c r="CC868" s="3">
        <f t="shared" si="501"/>
        <v>45852</v>
      </c>
      <c r="CD868" s="2">
        <f t="shared" si="502"/>
        <v>2.6989532063792499E-4</v>
      </c>
      <c r="CE868" s="2">
        <f t="shared" si="503"/>
        <v>-2.3274041768557301E-3</v>
      </c>
      <c r="CF868" s="2" t="e">
        <f>NA()</f>
        <v>#N/A</v>
      </c>
      <c r="CG868" s="2">
        <f t="shared" si="504"/>
        <v>-1.0368056775442857E-3</v>
      </c>
      <c r="CH868" s="2">
        <f t="shared" si="505"/>
        <v>-1.7720203000000101E-3</v>
      </c>
      <c r="CJ868" s="9">
        <f t="shared" si="492"/>
        <v>45852</v>
      </c>
      <c r="CK868" s="2">
        <f t="array" ref="CK868">PRODUCT(CD$2:CD868+1)-1</f>
        <v>0.59218287351646293</v>
      </c>
      <c r="CL868" s="2">
        <f t="array" ref="CL868">PRODUCT(CE$2:CE868+1)-1</f>
        <v>0.37340719186685112</v>
      </c>
      <c r="CM868" s="2"/>
      <c r="CN868" s="2">
        <f t="array" ref="CN868">PRODUCT(CG$2:CG868+1)-1</f>
        <v>0.31144282244891652</v>
      </c>
      <c r="CO868" s="2">
        <f t="array" ref="CO868">PRODUCT(CH$2:CH868+1)-1</f>
        <v>0.18307845741032214</v>
      </c>
      <c r="CQ868" s="9">
        <f t="shared" si="479"/>
        <v>45852</v>
      </c>
      <c r="CR868" s="72">
        <f t="shared" si="480"/>
        <v>0.40910441610614079</v>
      </c>
      <c r="CS868" s="72">
        <f t="shared" si="481"/>
        <v>0.19032873445652898</v>
      </c>
      <c r="CT868" s="72"/>
      <c r="CU868" s="72">
        <f t="shared" si="493"/>
        <v>0.12836436503859439</v>
      </c>
      <c r="CV868" s="72"/>
      <c r="CW868" s="3">
        <f t="shared" si="494"/>
        <v>45852</v>
      </c>
      <c r="CX868" s="75">
        <f t="shared" si="499"/>
        <v>130.6713509973014</v>
      </c>
      <c r="CY868" s="75">
        <f t="shared" si="500"/>
        <v>117.78732457913932</v>
      </c>
      <c r="CZ868" s="75">
        <f t="shared" si="482"/>
        <v>110.93838107300375</v>
      </c>
      <c r="DA868" s="72">
        <f>(CZ868/MAX($CZ$2:CZ868))-1</f>
        <v>-1.9960504915245147E-3</v>
      </c>
      <c r="DC868" s="3">
        <f t="shared" si="495"/>
        <v>45852</v>
      </c>
      <c r="DD868" s="2">
        <f t="shared" si="496"/>
        <v>2.0419156206379352E-3</v>
      </c>
      <c r="DE868" s="2">
        <f t="shared" si="497"/>
        <v>-5.5538387685571998E-4</v>
      </c>
      <c r="DF868" s="2" t="e">
        <f>NA()</f>
        <v>#N/A</v>
      </c>
      <c r="DG868" s="2">
        <f t="shared" si="498"/>
        <v>7.3521462245572443E-4</v>
      </c>
      <c r="DH868" s="69"/>
      <c r="DI868" s="3">
        <f t="shared" si="483"/>
        <v>45852</v>
      </c>
      <c r="DJ868" s="2">
        <f t="shared" si="484"/>
        <v>1.9443246640844982E-2</v>
      </c>
      <c r="DK868" s="2">
        <f t="shared" si="485"/>
        <v>3.0852067930620359E-2</v>
      </c>
      <c r="DL868" s="2" t="e">
        <f>NA()</f>
        <v>#N/A</v>
      </c>
      <c r="DM868" s="2">
        <f t="shared" si="486"/>
        <v>1.3609608613870863E-2</v>
      </c>
      <c r="DO868" s="2">
        <f t="shared" si="487"/>
        <v>1.5625590537366264E-2</v>
      </c>
      <c r="DP868" s="72">
        <f t="shared" si="488"/>
        <v>7.3521462245572443E-4</v>
      </c>
      <c r="DQ868" s="72">
        <v>1.0999999999999999E-2</v>
      </c>
      <c r="DR868" s="72">
        <f t="shared" si="489"/>
        <v>5.1757153290771663E-4</v>
      </c>
      <c r="DS868" s="2" cm="1">
        <f t="array" ref="DS868">PRODUCT($DR$68:DR868+1)-1</f>
        <v>6.6238735190080389E-2</v>
      </c>
      <c r="DT868" s="2" cm="1">
        <f t="array" ref="DT868">PRODUCT($DP$68:DP868+1)-1</f>
        <v>9.8630323043208401E-2</v>
      </c>
      <c r="DU868" s="72">
        <f>DS868-MAX($DS$68:DS868)</f>
        <v>-7.8404143269428239E-4</v>
      </c>
    </row>
    <row r="869" spans="81:125" x14ac:dyDescent="0.3">
      <c r="CC869" s="3">
        <f t="shared" si="501"/>
        <v>45853</v>
      </c>
      <c r="CD869" s="2">
        <f t="shared" si="502"/>
        <v>-2.3235707551997301E-3</v>
      </c>
      <c r="CE869" s="2">
        <f t="shared" si="503"/>
        <v>-7.0310203231727098E-4</v>
      </c>
      <c r="CF869" s="2" t="e">
        <f>NA()</f>
        <v>#N/A</v>
      </c>
      <c r="CG869" s="2">
        <f t="shared" si="504"/>
        <v>-1.3426382305241043E-3</v>
      </c>
      <c r="CH869" s="2">
        <f t="shared" si="505"/>
        <v>-8.92969499999952E-4</v>
      </c>
      <c r="CJ869" s="9">
        <f t="shared" si="492"/>
        <v>45853</v>
      </c>
      <c r="CK869" s="2">
        <f t="array" ref="CK869">PRODUCT(CD$2:CD869+1)-1</f>
        <v>0.5884833239546301</v>
      </c>
      <c r="CL869" s="2">
        <f t="array" ref="CL869">PRODUCT(CE$2:CE869+1)-1</f>
        <v>0.37244154647905048</v>
      </c>
      <c r="CM869" s="2"/>
      <c r="CN869" s="2">
        <f t="array" ref="CN869">PRODUCT(CG$2:CG869+1)-1</f>
        <v>0.30968202917835019</v>
      </c>
      <c r="CO869" s="2">
        <f t="array" ref="CO869">PRODUCT(CH$2:CH869+1)-1</f>
        <v>0.18202200443174776</v>
      </c>
      <c r="CQ869" s="9">
        <f t="shared" si="479"/>
        <v>45853</v>
      </c>
      <c r="CR869" s="72">
        <f t="shared" si="480"/>
        <v>0.40646131952288234</v>
      </c>
      <c r="CS869" s="72">
        <f t="shared" si="481"/>
        <v>0.19041954204730271</v>
      </c>
      <c r="CT869" s="72"/>
      <c r="CU869" s="72">
        <f t="shared" si="493"/>
        <v>0.12766002474660243</v>
      </c>
      <c r="CV869" s="72"/>
      <c r="CW869" s="3">
        <f t="shared" si="494"/>
        <v>45853</v>
      </c>
      <c r="CX869" s="75">
        <f t="shared" si="499"/>
        <v>130.4959066458182</v>
      </c>
      <c r="CY869" s="75">
        <f t="shared" si="500"/>
        <v>117.68214409080356</v>
      </c>
      <c r="CZ869" s="75">
        <f t="shared" si="482"/>
        <v>110.88845096595755</v>
      </c>
      <c r="DA869" s="72">
        <f>(CZ869/MAX($CZ$2:CZ869))-1</f>
        <v>-2.4452227576918784E-3</v>
      </c>
      <c r="DC869" s="3">
        <f t="shared" si="495"/>
        <v>45853</v>
      </c>
      <c r="DD869" s="2">
        <f t="shared" si="496"/>
        <v>-1.4306012551997781E-3</v>
      </c>
      <c r="DE869" s="2">
        <f t="shared" si="497"/>
        <v>1.8986746768268102E-4</v>
      </c>
      <c r="DF869" s="2" t="e">
        <f>NA()</f>
        <v>#N/A</v>
      </c>
      <c r="DG869" s="2">
        <f t="shared" si="498"/>
        <v>-4.4966873052415231E-4</v>
      </c>
      <c r="DH869" s="69"/>
      <c r="DI869" s="3">
        <f t="shared" si="483"/>
        <v>45853</v>
      </c>
      <c r="DJ869" s="2">
        <f t="shared" si="484"/>
        <v>1.9942004115303752E-2</v>
      </c>
      <c r="DK869" s="2">
        <f t="shared" si="485"/>
        <v>2.984875025208342E-2</v>
      </c>
      <c r="DL869" s="2" t="e">
        <f>NA()</f>
        <v>#N/A</v>
      </c>
      <c r="DM869" s="2">
        <f t="shared" si="486"/>
        <v>1.3516550733754778E-2</v>
      </c>
      <c r="DO869" s="2">
        <f t="shared" si="487"/>
        <v>1.3970788244240051E-2</v>
      </c>
      <c r="DP869" s="72">
        <f t="shared" si="488"/>
        <v>-4.4966873052415231E-4</v>
      </c>
      <c r="DQ869" s="72">
        <v>1.0999999999999999E-2</v>
      </c>
      <c r="DR869" s="72">
        <f t="shared" si="489"/>
        <v>-3.5404988961914761E-4</v>
      </c>
      <c r="DS869" s="2" cm="1">
        <f t="array" ref="DS869">PRODUCT($DR$68:DR869+1)-1</f>
        <v>6.5861233483578641E-2</v>
      </c>
      <c r="DT869" s="2" cm="1">
        <f t="array" ref="DT869">PRODUCT($DP$68:DP869+1)-1</f>
        <v>9.8136303340530251E-2</v>
      </c>
      <c r="DU869" s="72">
        <f>DS869-MAX($DS$68:DS869)</f>
        <v>-1.1615431391960307E-3</v>
      </c>
    </row>
    <row r="870" spans="81:125" x14ac:dyDescent="0.3">
      <c r="CC870" s="3">
        <f t="shared" si="501"/>
        <v>45854</v>
      </c>
      <c r="CD870" s="2">
        <f t="shared" si="502"/>
        <v>5.9764352066271598E-4</v>
      </c>
      <c r="CE870" s="2">
        <f t="shared" si="503"/>
        <v>-1.42101520881666E-3</v>
      </c>
      <c r="CF870" s="2" t="e">
        <f>NA()</f>
        <v>#N/A</v>
      </c>
      <c r="CG870" s="2">
        <f t="shared" si="504"/>
        <v>-1.0485345897896191E-3</v>
      </c>
      <c r="CH870" s="2">
        <f t="shared" si="505"/>
        <v>-1.5800309000000301E-3</v>
      </c>
      <c r="CJ870" s="9">
        <f t="shared" si="492"/>
        <v>45854</v>
      </c>
      <c r="CK870" s="2">
        <f t="array" ref="CK870">PRODUCT(CD$2:CD870+1)-1</f>
        <v>0.58943267072087235</v>
      </c>
      <c r="CL870" s="2">
        <f t="array" ref="CL870">PRODUCT(CE$2:CE870+1)-1</f>
        <v>0.37049128616829186</v>
      </c>
      <c r="CM870" s="2"/>
      <c r="CN870" s="2">
        <f t="array" ref="CN870">PRODUCT(CG$2:CG870+1)-1</f>
        <v>0.30830878226913083</v>
      </c>
      <c r="CO870" s="2">
        <f t="array" ref="CO870">PRODUCT(CH$2:CH870+1)-1</f>
        <v>0.18015437314026572</v>
      </c>
      <c r="CQ870" s="9">
        <f t="shared" si="479"/>
        <v>45854</v>
      </c>
      <c r="CR870" s="72">
        <f t="shared" si="480"/>
        <v>0.40927829758060663</v>
      </c>
      <c r="CS870" s="72">
        <f t="shared" si="481"/>
        <v>0.19033691302802613</v>
      </c>
      <c r="CT870" s="72"/>
      <c r="CU870" s="72">
        <f t="shared" si="493"/>
        <v>0.12815440912886511</v>
      </c>
      <c r="CV870" s="72"/>
      <c r="CW870" s="3">
        <f t="shared" si="494"/>
        <v>45854</v>
      </c>
      <c r="CX870" s="75">
        <f t="shared" si="499"/>
        <v>130.35907717387411</v>
      </c>
      <c r="CY870" s="75">
        <f t="shared" si="500"/>
        <v>117.49620266676183</v>
      </c>
      <c r="CZ870" s="75">
        <f t="shared" si="482"/>
        <v>110.94748103782848</v>
      </c>
      <c r="DA870" s="72">
        <f>(CZ870/MAX($CZ$2:CZ870))-1</f>
        <v>-1.9141870214827161E-3</v>
      </c>
      <c r="DC870" s="3">
        <f t="shared" si="495"/>
        <v>45854</v>
      </c>
      <c r="DD870" s="2">
        <f t="shared" si="496"/>
        <v>2.1776744206627461E-3</v>
      </c>
      <c r="DE870" s="2">
        <f t="shared" si="497"/>
        <v>1.5901569118337007E-4</v>
      </c>
      <c r="DF870" s="2" t="e">
        <f>NA()</f>
        <v>#N/A</v>
      </c>
      <c r="DG870" s="2">
        <f t="shared" si="498"/>
        <v>5.3149631021041097E-4</v>
      </c>
      <c r="DH870" s="69"/>
      <c r="DI870" s="3">
        <f t="shared" si="483"/>
        <v>45854</v>
      </c>
      <c r="DJ870" s="2">
        <f t="shared" si="484"/>
        <v>2.1368025216322566E-2</v>
      </c>
      <c r="DK870" s="2">
        <f t="shared" si="485"/>
        <v>2.5443593850971308E-2</v>
      </c>
      <c r="DL870" s="2" t="e">
        <f>NA()</f>
        <v>#N/A</v>
      </c>
      <c r="DM870" s="2">
        <f t="shared" si="486"/>
        <v>1.3594647104561932E-2</v>
      </c>
      <c r="DO870" s="2">
        <f t="shared" si="487"/>
        <v>1.3918949988321518E-2</v>
      </c>
      <c r="DP870" s="72">
        <f t="shared" si="488"/>
        <v>5.3149631021041097E-4</v>
      </c>
      <c r="DQ870" s="72">
        <v>1.0999999999999999E-2</v>
      </c>
      <c r="DR870" s="72">
        <f t="shared" si="489"/>
        <v>4.2003595222483753E-4</v>
      </c>
      <c r="DS870" s="2" cm="1">
        <f t="array" ref="DS870">PRODUCT($DR$68:DR870+1)-1</f>
        <v>6.63089335217244E-2</v>
      </c>
      <c r="DT870" s="2" cm="1">
        <f t="array" ref="DT870">PRODUCT($DP$68:DP870+1)-1</f>
        <v>9.8719958733863855E-2</v>
      </c>
      <c r="DU870" s="72">
        <f>DS870-MAX($DS$68:DS870)</f>
        <v>-7.1384310105027104E-4</v>
      </c>
    </row>
    <row r="871" spans="81:125" x14ac:dyDescent="0.3">
      <c r="CC871" s="3">
        <f t="shared" si="501"/>
        <v>45855</v>
      </c>
      <c r="CD871" s="2">
        <f t="shared" si="502"/>
        <v>8.2435374037936892E-4</v>
      </c>
      <c r="CE871" s="2">
        <f t="shared" si="503"/>
        <v>3.12150132019018E-3</v>
      </c>
      <c r="CF871" s="2" t="e">
        <f>NA()</f>
        <v>#N/A</v>
      </c>
      <c r="CG871" s="2">
        <f t="shared" si="504"/>
        <v>1.3583982141045893E-3</v>
      </c>
      <c r="CH871" s="2">
        <f t="shared" si="505"/>
        <v>5.6146424000003104E-4</v>
      </c>
      <c r="CJ871" s="9">
        <f t="shared" si="492"/>
        <v>45855</v>
      </c>
      <c r="CK871" s="2">
        <f t="array" ref="CK871">PRODUCT(CD$2:CD871+1)-1</f>
        <v>0.59074292548806229</v>
      </c>
      <c r="CL871" s="2">
        <f t="array" ref="CL871">PRODUCT(CE$2:CE871+1)-1</f>
        <v>0.37476927652737535</v>
      </c>
      <c r="CM871" s="2"/>
      <c r="CN871" s="2">
        <f t="array" ref="CN871">PRODUCT(CG$2:CG871+1)-1</f>
        <v>0.31008598658246256</v>
      </c>
      <c r="CO871" s="2">
        <f t="array" ref="CO871">PRODUCT(CH$2:CH871+1)-1</f>
        <v>0.18081698761846354</v>
      </c>
      <c r="CQ871" s="9">
        <f t="shared" si="479"/>
        <v>45855</v>
      </c>
      <c r="CR871" s="72">
        <f t="shared" si="480"/>
        <v>0.40992593786959874</v>
      </c>
      <c r="CS871" s="72">
        <f t="shared" si="481"/>
        <v>0.19395228890891181</v>
      </c>
      <c r="CT871" s="72"/>
      <c r="CU871" s="72">
        <f t="shared" si="493"/>
        <v>0.12926899896399902</v>
      </c>
      <c r="CV871" s="72"/>
      <c r="CW871" s="3">
        <f t="shared" si="494"/>
        <v>45855</v>
      </c>
      <c r="CX871" s="75">
        <f t="shared" si="499"/>
        <v>130.53615671149942</v>
      </c>
      <c r="CY871" s="75">
        <f t="shared" si="500"/>
        <v>117.56217258289502</v>
      </c>
      <c r="CZ871" s="75">
        <f t="shared" si="482"/>
        <v>111.03584923922381</v>
      </c>
      <c r="DA871" s="72">
        <f>(CZ871/MAX($CZ$2:CZ871))-1</f>
        <v>-1.1192248708681296E-3</v>
      </c>
      <c r="DC871" s="3">
        <f t="shared" si="495"/>
        <v>45855</v>
      </c>
      <c r="DD871" s="2">
        <f t="shared" si="496"/>
        <v>2.6288950037933788E-4</v>
      </c>
      <c r="DE871" s="2">
        <f t="shared" si="497"/>
        <v>2.560037080190149E-3</v>
      </c>
      <c r="DF871" s="2" t="e">
        <f>NA()</f>
        <v>#N/A</v>
      </c>
      <c r="DG871" s="2">
        <f t="shared" si="498"/>
        <v>7.969339741045583E-4</v>
      </c>
      <c r="DH871" s="69"/>
      <c r="DI871" s="3">
        <f t="shared" si="483"/>
        <v>45855</v>
      </c>
      <c r="DJ871" s="2">
        <f t="shared" si="484"/>
        <v>2.135778883629353E-2</v>
      </c>
      <c r="DK871" s="2">
        <f t="shared" si="485"/>
        <v>2.526987688094795E-2</v>
      </c>
      <c r="DL871" s="2" t="e">
        <f>NA()</f>
        <v>#N/A</v>
      </c>
      <c r="DM871" s="2">
        <f t="shared" si="486"/>
        <v>1.370705156658187E-2</v>
      </c>
      <c r="DO871" s="2">
        <f t="shared" si="487"/>
        <v>1.3909451200920669E-2</v>
      </c>
      <c r="DP871" s="72">
        <f t="shared" si="488"/>
        <v>7.969339741045583E-4</v>
      </c>
      <c r="DQ871" s="72">
        <v>1.0999999999999999E-2</v>
      </c>
      <c r="DR871" s="72">
        <f t="shared" si="489"/>
        <v>6.3023864770235505E-4</v>
      </c>
      <c r="DS871" s="2" cm="1">
        <f t="array" ref="DS871">PRODUCT($DR$68:DR871+1)-1</f>
        <v>6.6980962622020135E-2</v>
      </c>
      <c r="DT871" s="2" cm="1">
        <f t="array" ref="DT871">PRODUCT($DP$68:DP871+1)-1</f>
        <v>9.9595565997005586E-2</v>
      </c>
      <c r="DU871" s="72">
        <f>DS871-MAX($DS$68:DS871)</f>
        <v>-4.1814000754536451E-5</v>
      </c>
    </row>
    <row r="872" spans="81:125" x14ac:dyDescent="0.3">
      <c r="CC872" s="3">
        <f t="shared" si="501"/>
        <v>45856</v>
      </c>
      <c r="CD872" s="2">
        <f t="shared" si="502"/>
        <v>3.0058221183308898E-3</v>
      </c>
      <c r="CE872" s="2">
        <f t="shared" si="503"/>
        <v>2.9588708136445404E-3</v>
      </c>
      <c r="CF872" s="2" t="e">
        <f>NA()</f>
        <v>#N/A</v>
      </c>
      <c r="CG872" s="2">
        <f t="shared" si="504"/>
        <v>2.8906094273542975E-3</v>
      </c>
      <c r="CH872" s="2">
        <f t="shared" si="505"/>
        <v>2.6698309999999598E-3</v>
      </c>
      <c r="CJ872" s="9">
        <f t="shared" si="492"/>
        <v>45856</v>
      </c>
      <c r="CK872" s="2">
        <f t="array" ref="CK872">PRODUCT(CD$2:CD872+1)-1</f>
        <v>0.5955244157580728</v>
      </c>
      <c r="CL872" s="2">
        <f t="array" ref="CL872">PRODUCT(CE$2:CE872+1)-1</f>
        <v>0.37883704121518735</v>
      </c>
      <c r="CM872" s="2"/>
      <c r="CN872" s="2">
        <f t="array" ref="CN872">PRODUCT(CG$2:CG872+1)-1</f>
        <v>0.31387293348592249</v>
      </c>
      <c r="CO872" s="2">
        <f t="array" ref="CO872">PRODUCT(CH$2:CH872+1)-1</f>
        <v>0.18396956941733378</v>
      </c>
      <c r="CQ872" s="9">
        <f t="shared" si="479"/>
        <v>45856</v>
      </c>
      <c r="CR872" s="72">
        <f t="shared" si="480"/>
        <v>0.41155484634073902</v>
      </c>
      <c r="CS872" s="72">
        <f t="shared" si="481"/>
        <v>0.19486747179785358</v>
      </c>
      <c r="CT872" s="72"/>
      <c r="CU872" s="72">
        <f t="shared" si="493"/>
        <v>0.12990336406858871</v>
      </c>
      <c r="CV872" s="72"/>
      <c r="CW872" s="3">
        <f t="shared" si="494"/>
        <v>45856</v>
      </c>
      <c r="CX872" s="75">
        <f t="shared" si="499"/>
        <v>130.91348575670025</v>
      </c>
      <c r="CY872" s="75">
        <f t="shared" si="500"/>
        <v>117.87604371568418</v>
      </c>
      <c r="CZ872" s="75">
        <f t="shared" si="482"/>
        <v>111.06029828457955</v>
      </c>
      <c r="DA872" s="72">
        <f>(CZ872/MAX($CZ$2:CZ872))-1</f>
        <v>-8.9928075783218819E-4</v>
      </c>
      <c r="DC872" s="3">
        <f t="shared" si="495"/>
        <v>45856</v>
      </c>
      <c r="DD872" s="2">
        <f t="shared" si="496"/>
        <v>3.3599111833093002E-4</v>
      </c>
      <c r="DE872" s="2">
        <f t="shared" si="497"/>
        <v>2.8903981364458058E-4</v>
      </c>
      <c r="DF872" s="2" t="e">
        <f>NA()</f>
        <v>#N/A</v>
      </c>
      <c r="DG872" s="2">
        <f t="shared" si="498"/>
        <v>2.2077842735433771E-4</v>
      </c>
      <c r="DH872" s="69"/>
      <c r="DI872" s="3">
        <f t="shared" si="483"/>
        <v>45856</v>
      </c>
      <c r="DJ872" s="2">
        <f t="shared" si="484"/>
        <v>2.1391358644168988E-2</v>
      </c>
      <c r="DK872" s="2">
        <f t="shared" si="485"/>
        <v>2.50766231588667E-2</v>
      </c>
      <c r="DL872" s="2" t="e">
        <f>NA()</f>
        <v>#N/A</v>
      </c>
      <c r="DM872" s="2">
        <f t="shared" si="486"/>
        <v>1.3694902884908428E-2</v>
      </c>
      <c r="DO872" s="2">
        <f t="shared" si="487"/>
        <v>1.3902631665431636E-2</v>
      </c>
      <c r="DP872" s="72">
        <f t="shared" si="488"/>
        <v>2.2077842735433771E-4</v>
      </c>
      <c r="DQ872" s="72">
        <v>1.0999999999999999E-2</v>
      </c>
      <c r="DR872" s="72">
        <f t="shared" si="489"/>
        <v>1.746836684838773E-4</v>
      </c>
      <c r="DS872" s="2" cm="1">
        <f t="array" ref="DS872">PRODUCT($DR$68:DR872+1)-1</f>
        <v>6.7167346770773406E-2</v>
      </c>
      <c r="DT872" s="2" cm="1">
        <f t="array" ref="DT872">PRODUCT($DP$68:DP872+1)-1</f>
        <v>9.983833297679201E-2</v>
      </c>
      <c r="DU872" s="72">
        <f>DS872-MAX($DS$68:DS872)</f>
        <v>0</v>
      </c>
    </row>
    <row r="873" spans="81:125" x14ac:dyDescent="0.3">
      <c r="CC873" s="3">
        <f t="shared" si="501"/>
        <v>45859</v>
      </c>
      <c r="CD873" s="2">
        <f t="shared" si="502"/>
        <v>2.9079854181868199E-3</v>
      </c>
      <c r="CE873" s="2">
        <f t="shared" si="503"/>
        <v>4.2447524857998102E-3</v>
      </c>
      <c r="CF873" s="2" t="e">
        <f>NA()</f>
        <v>#N/A</v>
      </c>
      <c r="CG873" s="2">
        <f t="shared" si="504"/>
        <v>3.580336044931113E-3</v>
      </c>
      <c r="CH873" s="2">
        <f t="shared" si="505"/>
        <v>3.56907870000001E-3</v>
      </c>
      <c r="CJ873" s="9">
        <f t="shared" si="492"/>
        <v>45859</v>
      </c>
      <c r="CK873" s="2">
        <f t="array" ref="CK873">PRODUCT(CD$2:CD873+1)-1</f>
        <v>0.6001641774934583</v>
      </c>
      <c r="CL873" s="2">
        <f t="array" ref="CL873">PRODUCT(CE$2:CE873+1)-1</f>
        <v>0.38468986317339837</v>
      </c>
      <c r="CM873" s="2"/>
      <c r="CN873" s="2">
        <f t="array" ref="CN873">PRODUCT(CG$2:CG873+1)-1</f>
        <v>0.31857704010814158</v>
      </c>
      <c r="CO873" s="2">
        <f t="array" ref="CO873">PRODUCT(CH$2:CH873+1)-1</f>
        <v>0.1881952499889894</v>
      </c>
      <c r="CQ873" s="9">
        <f t="shared" si="479"/>
        <v>45859</v>
      </c>
      <c r="CR873" s="72">
        <f t="shared" si="480"/>
        <v>0.4119689275044689</v>
      </c>
      <c r="CS873" s="72">
        <f t="shared" si="481"/>
        <v>0.19649461318440897</v>
      </c>
      <c r="CT873" s="72"/>
      <c r="CU873" s="72">
        <f t="shared" si="493"/>
        <v>0.13038179011915219</v>
      </c>
      <c r="CV873" s="72"/>
      <c r="CW873" s="3">
        <f t="shared" si="494"/>
        <v>45859</v>
      </c>
      <c r="CX873" s="75">
        <f t="shared" si="499"/>
        <v>131.38220002852253</v>
      </c>
      <c r="CY873" s="75">
        <f t="shared" si="500"/>
        <v>118.29675259255009</v>
      </c>
      <c r="CZ873" s="75">
        <f t="shared" si="482"/>
        <v>111.06154408231532</v>
      </c>
      <c r="DA873" s="72">
        <f>(CZ873/MAX($CZ$2:CZ873))-1</f>
        <v>-8.8807353587194715E-4</v>
      </c>
      <c r="DC873" s="3">
        <f t="shared" si="495"/>
        <v>45859</v>
      </c>
      <c r="DD873" s="2">
        <f t="shared" si="496"/>
        <v>-6.6109328181319016E-4</v>
      </c>
      <c r="DE873" s="2">
        <f t="shared" si="497"/>
        <v>6.7567378579980013E-4</v>
      </c>
      <c r="DF873" s="2" t="e">
        <f>NA()</f>
        <v>#N/A</v>
      </c>
      <c r="DG873" s="2">
        <f t="shared" si="498"/>
        <v>1.1257344931102971E-5</v>
      </c>
      <c r="DH873" s="69"/>
      <c r="DI873" s="3">
        <f t="shared" si="483"/>
        <v>45859</v>
      </c>
      <c r="DJ873" s="2">
        <f t="shared" si="484"/>
        <v>2.1440645274555675E-2</v>
      </c>
      <c r="DK873" s="2">
        <f t="shared" si="485"/>
        <v>2.3797551098232644E-2</v>
      </c>
      <c r="DL873" s="2" t="e">
        <f>NA()</f>
        <v>#N/A</v>
      </c>
      <c r="DM873" s="2">
        <f t="shared" si="486"/>
        <v>1.3040612527057356E-2</v>
      </c>
      <c r="DO873" s="2">
        <f t="shared" si="487"/>
        <v>1.3910358645093938E-2</v>
      </c>
      <c r="DP873" s="72">
        <f t="shared" si="488"/>
        <v>1.1257344931102971E-5</v>
      </c>
      <c r="DQ873" s="72">
        <v>1.0999999999999999E-2</v>
      </c>
      <c r="DR873" s="72">
        <f t="shared" si="489"/>
        <v>8.9020561871570952E-6</v>
      </c>
      <c r="DS873" s="2" cm="1">
        <f t="array" ref="DS873">PRODUCT($DR$68:DR873+1)-1</f>
        <v>6.7176846754455344E-2</v>
      </c>
      <c r="DT873" s="2" cm="1">
        <f t="array" ref="DT873">PRODUCT($DP$68:DP873+1)-1</f>
        <v>9.9850714236274785E-2</v>
      </c>
      <c r="DU873" s="72">
        <f>DS873-MAX($DS$68:DS873)</f>
        <v>0</v>
      </c>
    </row>
    <row r="874" spans="81:125" x14ac:dyDescent="0.3">
      <c r="CC874" s="3">
        <f t="shared" si="501"/>
        <v>45860</v>
      </c>
      <c r="CD874" s="2">
        <f t="shared" si="502"/>
        <v>1.3448769688324499E-3</v>
      </c>
      <c r="CE874" s="2">
        <f t="shared" si="503"/>
        <v>2.8656196909084804E-3</v>
      </c>
      <c r="CF874" s="2" t="e">
        <f>NA()</f>
        <v>#N/A</v>
      </c>
      <c r="CG874" s="2">
        <f t="shared" si="504"/>
        <v>1.8193941030689351E-3</v>
      </c>
      <c r="CH874" s="2">
        <f t="shared" si="505"/>
        <v>1.44675100000002E-3</v>
      </c>
      <c r="CJ874" s="9">
        <f t="shared" si="492"/>
        <v>45860</v>
      </c>
      <c r="CK874" s="2">
        <f t="array" ref="CK874">PRODUCT(CD$2:CD874+1)-1</f>
        <v>0.60231620144211995</v>
      </c>
      <c r="CL874" s="2">
        <f t="array" ref="CL874">PRODUCT(CE$2:CE874+1)-1</f>
        <v>0.3886578577111095</v>
      </c>
      <c r="CM874" s="2"/>
      <c r="CN874" s="2">
        <f t="array" ref="CN874">PRODUCT(CG$2:CG874+1)-1</f>
        <v>0.32097605139935625</v>
      </c>
      <c r="CO874" s="2">
        <f t="array" ref="CO874">PRODUCT(CH$2:CH874+1)-1</f>
        <v>0.18991427265510619</v>
      </c>
      <c r="CQ874" s="9">
        <f t="shared" si="479"/>
        <v>45860</v>
      </c>
      <c r="CR874" s="72">
        <f t="shared" si="480"/>
        <v>0.41240192878701376</v>
      </c>
      <c r="CS874" s="72">
        <f t="shared" si="481"/>
        <v>0.19874358505600331</v>
      </c>
      <c r="CT874" s="72"/>
      <c r="CU874" s="72">
        <f t="shared" si="493"/>
        <v>0.13106177874425007</v>
      </c>
      <c r="CV874" s="72"/>
      <c r="CW874" s="3">
        <f t="shared" si="494"/>
        <v>45860</v>
      </c>
      <c r="CX874" s="75">
        <f t="shared" si="499"/>
        <v>131.62123602850264</v>
      </c>
      <c r="CY874" s="75">
        <f t="shared" si="500"/>
        <v>118.46789853766012</v>
      </c>
      <c r="CZ874" s="75">
        <f t="shared" si="482"/>
        <v>111.10287061153632</v>
      </c>
      <c r="DA874" s="72">
        <f>(CZ874/MAX($CZ$2:CZ874))-1</f>
        <v>-5.1629923212681561E-4</v>
      </c>
      <c r="DC874" s="3">
        <f t="shared" si="495"/>
        <v>45860</v>
      </c>
      <c r="DD874" s="2">
        <f t="shared" si="496"/>
        <v>-1.0187403116757011E-4</v>
      </c>
      <c r="DE874" s="2">
        <f t="shared" si="497"/>
        <v>1.4188686909084604E-3</v>
      </c>
      <c r="DF874" s="2" t="e">
        <f>NA()</f>
        <v>#N/A</v>
      </c>
      <c r="DG874" s="2">
        <f t="shared" si="498"/>
        <v>3.7264310306891514E-4</v>
      </c>
      <c r="DH874" s="69"/>
      <c r="DI874" s="3">
        <f t="shared" si="483"/>
        <v>45860</v>
      </c>
      <c r="DJ874" s="2">
        <f t="shared" si="484"/>
        <v>2.1399346988436298E-2</v>
      </c>
      <c r="DK874" s="2">
        <f t="shared" si="485"/>
        <v>2.3286689807181658E-2</v>
      </c>
      <c r="DL874" s="2" t="e">
        <f>NA()</f>
        <v>#N/A</v>
      </c>
      <c r="DM874" s="2">
        <f t="shared" si="486"/>
        <v>1.2893934477296504E-2</v>
      </c>
      <c r="DO874" s="2">
        <f t="shared" si="487"/>
        <v>1.2932255416778084E-2</v>
      </c>
      <c r="DP874" s="72">
        <f t="shared" si="488"/>
        <v>3.7264310306891514E-4</v>
      </c>
      <c r="DQ874" s="72">
        <v>1.0999999999999999E-2</v>
      </c>
      <c r="DR874" s="72">
        <f t="shared" si="489"/>
        <v>3.1696513884499984E-4</v>
      </c>
      <c r="DS874" s="2" cm="1">
        <f t="array" ref="DS874">PRODUCT($DR$68:DR874+1)-1</f>
        <v>6.7515104611859167E-2</v>
      </c>
      <c r="DT874" s="2" cm="1">
        <f t="array" ref="DT874">PRODUCT($DP$68:DP874+1)-1</f>
        <v>0.1002605660193403</v>
      </c>
      <c r="DU874" s="72">
        <f>DS874-MAX($DS$68:DS874)</f>
        <v>0</v>
      </c>
    </row>
    <row r="875" spans="81:125" x14ac:dyDescent="0.3">
      <c r="CC875" s="3">
        <f t="shared" si="501"/>
        <v>45861</v>
      </c>
      <c r="CD875" s="2">
        <f t="shared" si="502"/>
        <v>2.8598235805343803E-4</v>
      </c>
      <c r="CE875" s="2">
        <f t="shared" si="503"/>
        <v>2.0585610027446002E-4</v>
      </c>
      <c r="CF875" s="2" t="e">
        <f>NA()</f>
        <v>#N/A</v>
      </c>
      <c r="CG875" s="2">
        <f t="shared" si="504"/>
        <v>3.04083072487427E-4</v>
      </c>
      <c r="CH875" s="2">
        <f t="shared" si="505"/>
        <v>2.8915701000009598E-4</v>
      </c>
      <c r="CJ875" s="9">
        <f t="shared" si="492"/>
        <v>45861</v>
      </c>
      <c r="CK875" s="2">
        <f t="array" ref="CK875">PRODUCT(CD$2:CD875+1)-1</f>
        <v>0.60277443560775557</v>
      </c>
      <c r="CL875" s="2">
        <f t="array" ref="CL875">PRODUCT(CE$2:CE875+1)-1</f>
        <v>0.38894372140231348</v>
      </c>
      <c r="CM875" s="2"/>
      <c r="CN875" s="2">
        <f t="array" ref="CN875">PRODUCT(CG$2:CG875+1)-1</f>
        <v>0.32137773785574808</v>
      </c>
      <c r="CO875" s="2">
        <f t="array" ref="CO875">PRODUCT(CH$2:CH875+1)-1</f>
        <v>0.19025834470834369</v>
      </c>
      <c r="CQ875" s="9">
        <f t="shared" si="479"/>
        <v>45861</v>
      </c>
      <c r="CR875" s="72">
        <f t="shared" si="480"/>
        <v>0.41251609089941188</v>
      </c>
      <c r="CS875" s="72">
        <f t="shared" si="481"/>
        <v>0.1986853766939698</v>
      </c>
      <c r="CT875" s="72"/>
      <c r="CU875" s="72">
        <f t="shared" si="493"/>
        <v>0.13111939314740439</v>
      </c>
      <c r="CV875" s="72"/>
      <c r="CW875" s="3">
        <f t="shared" si="494"/>
        <v>45861</v>
      </c>
      <c r="CX875" s="75">
        <f t="shared" si="499"/>
        <v>131.66125981835879</v>
      </c>
      <c r="CY875" s="75">
        <f t="shared" si="500"/>
        <v>118.50215436098226</v>
      </c>
      <c r="CZ875" s="75">
        <f t="shared" si="482"/>
        <v>111.10452846054693</v>
      </c>
      <c r="DA875" s="72">
        <f>(CZ875/MAX($CZ$2:CZ875))-1</f>
        <v>-5.0138518845432856E-4</v>
      </c>
      <c r="DC875" s="3">
        <f t="shared" si="495"/>
        <v>45861</v>
      </c>
      <c r="DD875" s="2">
        <f t="shared" si="496"/>
        <v>-3.1746519466579483E-6</v>
      </c>
      <c r="DE875" s="2">
        <f t="shared" si="497"/>
        <v>-8.330090972563596E-5</v>
      </c>
      <c r="DF875" s="2" t="e">
        <f>NA()</f>
        <v>#N/A</v>
      </c>
      <c r="DG875" s="2">
        <f t="shared" si="498"/>
        <v>1.4926062487331023E-5</v>
      </c>
      <c r="DH875" s="69"/>
      <c r="DI875" s="3">
        <f t="shared" si="483"/>
        <v>45861</v>
      </c>
      <c r="DJ875" s="2">
        <f t="shared" si="484"/>
        <v>2.1314266904533866E-2</v>
      </c>
      <c r="DK875" s="2">
        <f t="shared" si="485"/>
        <v>2.325925656189225E-2</v>
      </c>
      <c r="DL875" s="2" t="e">
        <f>NA()</f>
        <v>#N/A</v>
      </c>
      <c r="DM875" s="2">
        <f t="shared" si="486"/>
        <v>1.2885455903001178E-2</v>
      </c>
      <c r="DO875" s="2">
        <f t="shared" si="487"/>
        <v>1.163898146469158E-2</v>
      </c>
      <c r="DP875" s="72">
        <f t="shared" si="488"/>
        <v>1.4926062487331023E-5</v>
      </c>
      <c r="DQ875" s="72">
        <v>1.0999999999999999E-2</v>
      </c>
      <c r="DR875" s="72">
        <f t="shared" si="489"/>
        <v>1.4106619884113031E-5</v>
      </c>
      <c r="DS875" s="2" cm="1">
        <f t="array" ref="DS875">PRODUCT($DR$68:DR875+1)-1</f>
        <v>6.7530163641660534E-2</v>
      </c>
      <c r="DT875" s="2" cm="1">
        <f t="array" ref="DT875">PRODUCT($DP$68:DP875+1)-1</f>
        <v>0.10027698857730094</v>
      </c>
      <c r="DU875" s="72">
        <f>DS875-MAX($DS$68:DS875)</f>
        <v>0</v>
      </c>
    </row>
    <row r="876" spans="81:125" x14ac:dyDescent="0.3">
      <c r="CC876" s="3">
        <f t="shared" si="501"/>
        <v>45862</v>
      </c>
      <c r="CD876" s="2">
        <f t="shared" si="502"/>
        <v>-9.5045874895172093E-5</v>
      </c>
      <c r="CE876" s="2">
        <f t="shared" si="503"/>
        <v>2.3813366275056099E-3</v>
      </c>
      <c r="CF876" s="2" t="e">
        <f>NA()</f>
        <v>#N/A</v>
      </c>
      <c r="CG876" s="2">
        <f t="shared" si="504"/>
        <v>1.4971037282331273E-3</v>
      </c>
      <c r="CH876" s="2">
        <f t="shared" si="505"/>
        <v>7.6712109999999001E-4</v>
      </c>
      <c r="CJ876" s="9">
        <f t="shared" si="492"/>
        <v>45862</v>
      </c>
      <c r="CK876" s="2">
        <f t="array" ref="CK876">PRODUCT(CD$2:CD876+1)-1</f>
        <v>0.60262209850926363</v>
      </c>
      <c r="CL876" s="2">
        <f t="array" ref="CL876">PRODUCT(CE$2:CE876+1)-1</f>
        <v>0.39225126395963272</v>
      </c>
      <c r="CM876" s="2"/>
      <c r="CN876" s="2">
        <f t="array" ref="CN876">PRODUCT(CG$2:CG876+1)-1</f>
        <v>0.3233559773934962</v>
      </c>
      <c r="CO876" s="2">
        <f t="array" ref="CO876">PRODUCT(CH$2:CH876+1)-1</f>
        <v>0.19117141699902063</v>
      </c>
      <c r="CQ876" s="9">
        <f t="shared" si="479"/>
        <v>45862</v>
      </c>
      <c r="CR876" s="72">
        <f t="shared" si="480"/>
        <v>0.411450681510243</v>
      </c>
      <c r="CS876" s="72">
        <f t="shared" si="481"/>
        <v>0.2010798469606121</v>
      </c>
      <c r="CT876" s="72"/>
      <c r="CU876" s="72">
        <f t="shared" si="493"/>
        <v>0.13218456039447557</v>
      </c>
      <c r="CV876" s="72"/>
      <c r="CW876" s="3">
        <f t="shared" si="494"/>
        <v>45862</v>
      </c>
      <c r="CX876" s="75">
        <f t="shared" si="499"/>
        <v>131.85837038129674</v>
      </c>
      <c r="CY876" s="75">
        <f t="shared" si="500"/>
        <v>118.59305986398803</v>
      </c>
      <c r="CZ876" s="75">
        <f t="shared" si="482"/>
        <v>111.18557066705456</v>
      </c>
      <c r="DA876" s="72">
        <f>(CZ876/MAX($CZ$2:CZ876))-1</f>
        <v>0</v>
      </c>
      <c r="DC876" s="3">
        <f t="shared" si="495"/>
        <v>45862</v>
      </c>
      <c r="DD876" s="2">
        <f t="shared" si="496"/>
        <v>-8.6216697489516214E-4</v>
      </c>
      <c r="DE876" s="2">
        <f t="shared" si="497"/>
        <v>1.6142155275056199E-3</v>
      </c>
      <c r="DF876" s="2" t="e">
        <f>NA()</f>
        <v>#N/A</v>
      </c>
      <c r="DG876" s="2">
        <f t="shared" si="498"/>
        <v>7.2998262823313728E-4</v>
      </c>
      <c r="DH876" s="69"/>
      <c r="DI876" s="3">
        <f t="shared" si="483"/>
        <v>45862</v>
      </c>
      <c r="DJ876" s="2">
        <f t="shared" si="484"/>
        <v>2.1435125770142387E-2</v>
      </c>
      <c r="DK876" s="2">
        <f t="shared" si="485"/>
        <v>2.3640369920989932E-2</v>
      </c>
      <c r="DL876" s="2" t="e">
        <f>NA()</f>
        <v>#N/A</v>
      </c>
      <c r="DM876" s="2">
        <f t="shared" si="486"/>
        <v>1.3010751682939029E-2</v>
      </c>
      <c r="DO876" s="2">
        <f t="shared" si="487"/>
        <v>1.1619351956019187E-2</v>
      </c>
      <c r="DP876" s="72">
        <f t="shared" si="488"/>
        <v>7.2998262823313728E-4</v>
      </c>
      <c r="DQ876" s="72">
        <v>1.0999999999999999E-2</v>
      </c>
      <c r="DR876" s="72">
        <f t="shared" si="489"/>
        <v>6.9107200995016053E-4</v>
      </c>
      <c r="DS876" s="2" cm="1">
        <f t="array" ref="DS876">PRODUCT($DR$68:DR876+1)-1</f>
        <v>6.8267903857530898E-2</v>
      </c>
      <c r="DT876" s="2" cm="1">
        <f t="array" ref="DT876">PRODUCT($DP$68:DP876+1)-1</f>
        <v>0.10108017166520722</v>
      </c>
      <c r="DU876" s="72">
        <f>DS876-MAX($DS$68:DS876)</f>
        <v>0</v>
      </c>
    </row>
    <row r="877" spans="81:125" x14ac:dyDescent="0.3">
      <c r="CC877" s="3">
        <f t="shared" si="501"/>
        <v>45863</v>
      </c>
      <c r="CD877" s="2">
        <f t="shared" si="502"/>
        <v>2.5206157631867399E-3</v>
      </c>
      <c r="CE877" s="2">
        <f t="shared" si="503"/>
        <v>1.4229585361214001E-3</v>
      </c>
      <c r="CF877" s="2" t="e">
        <f>NA()</f>
        <v>#N/A</v>
      </c>
      <c r="CG877" s="2">
        <f t="shared" si="504"/>
        <v>1.6734291930611783E-3</v>
      </c>
      <c r="CH877" s="2">
        <f t="shared" si="505"/>
        <v>1.4587663000000799E-3</v>
      </c>
      <c r="CJ877" s="9">
        <f t="shared" si="492"/>
        <v>45863</v>
      </c>
      <c r="CK877" s="2">
        <f t="array" ref="CK877">PRODUCT(CD$2:CD877+1)-1</f>
        <v>0.60666169303319739</v>
      </c>
      <c r="CL877" s="2">
        <f t="array" ref="CL877">PRODUCT(CE$2:CE877+1)-1</f>
        <v>0.39423237978010994</v>
      </c>
      <c r="CM877" s="2"/>
      <c r="CN877" s="2">
        <f t="array" ref="CN877">PRODUCT(CG$2:CG877+1)-1</f>
        <v>0.32557051991887831</v>
      </c>
      <c r="CO877" s="2">
        <f t="array" ref="CO877">PRODUCT(CH$2:CH877+1)-1</f>
        <v>0.19290905771966216</v>
      </c>
      <c r="CQ877" s="9">
        <f t="shared" si="479"/>
        <v>45863</v>
      </c>
      <c r="CR877" s="72">
        <f t="shared" si="480"/>
        <v>0.41375263531353523</v>
      </c>
      <c r="CS877" s="72">
        <f t="shared" si="481"/>
        <v>0.20132332206044778</v>
      </c>
      <c r="CT877" s="72"/>
      <c r="CU877" s="72">
        <f t="shared" si="493"/>
        <v>0.13266146219921615</v>
      </c>
      <c r="CV877" s="72"/>
      <c r="CW877" s="3">
        <f t="shared" si="494"/>
        <v>45863</v>
      </c>
      <c r="CX877" s="75">
        <f t="shared" si="499"/>
        <v>132.07902602764227</v>
      </c>
      <c r="CY877" s="75">
        <f t="shared" si="500"/>
        <v>118.76605942313151</v>
      </c>
      <c r="CZ877" s="75">
        <f t="shared" si="482"/>
        <v>111.20940331705395</v>
      </c>
      <c r="DA877" s="72">
        <f>(CZ877/MAX($CZ$2:CZ877))-1</f>
        <v>0</v>
      </c>
      <c r="DC877" s="3">
        <f t="shared" si="495"/>
        <v>45863</v>
      </c>
      <c r="DD877" s="2">
        <f t="shared" si="496"/>
        <v>1.0618494631866599E-3</v>
      </c>
      <c r="DE877" s="2">
        <f t="shared" si="497"/>
        <v>-3.5807763878679824E-5</v>
      </c>
      <c r="DF877" s="2" t="e">
        <f>NA()</f>
        <v>#N/A</v>
      </c>
      <c r="DG877" s="2">
        <f t="shared" si="498"/>
        <v>2.1466289306109839E-4</v>
      </c>
      <c r="DH877" s="69"/>
      <c r="DI877" s="3">
        <f t="shared" si="483"/>
        <v>45863</v>
      </c>
      <c r="DJ877" s="2">
        <f t="shared" si="484"/>
        <v>2.1690785606776494E-2</v>
      </c>
      <c r="DK877" s="2">
        <f t="shared" si="485"/>
        <v>2.2959851937383726E-2</v>
      </c>
      <c r="DL877" s="2" t="e">
        <f>NA()</f>
        <v>#N/A</v>
      </c>
      <c r="DM877" s="2">
        <f t="shared" si="486"/>
        <v>1.195908992232695E-2</v>
      </c>
      <c r="DO877" s="2">
        <f t="shared" si="487"/>
        <v>1.1606157331216107E-2</v>
      </c>
      <c r="DP877" s="72">
        <f t="shared" si="488"/>
        <v>2.1466289306109839E-4</v>
      </c>
      <c r="DQ877" s="72">
        <v>1.0999999999999999E-2</v>
      </c>
      <c r="DR877" s="72">
        <f t="shared" si="489"/>
        <v>2.0345164693925989E-4</v>
      </c>
      <c r="DS877" s="2" cm="1">
        <f t="array" ref="DS877">PRODUCT($DR$68:DR877+1)-1</f>
        <v>6.8485244721943062E-2</v>
      </c>
      <c r="DT877" s="2" cm="1">
        <f t="array" ref="DT877">PRODUCT($DP$68:DP877+1)-1</f>
        <v>0.10131653272034913</v>
      </c>
      <c r="DU877" s="72">
        <f>DS877-MAX($DS$68:DS877)</f>
        <v>0</v>
      </c>
    </row>
    <row r="878" spans="81:125" x14ac:dyDescent="0.3">
      <c r="CC878" s="3">
        <f t="shared" si="501"/>
        <v>45866</v>
      </c>
      <c r="CD878" s="2">
        <f t="shared" si="502"/>
        <v>-4.4722443883748997E-4</v>
      </c>
      <c r="CE878" s="2">
        <f t="shared" si="503"/>
        <v>1.9091063857929998E-3</v>
      </c>
      <c r="CF878" s="2" t="e">
        <f>NA()</f>
        <v>#N/A</v>
      </c>
      <c r="CG878" s="2">
        <f t="shared" si="504"/>
        <v>1.5508511401730375E-3</v>
      </c>
      <c r="CH878" s="2">
        <f t="shared" si="505"/>
        <v>1.3694020999999201E-3</v>
      </c>
      <c r="CJ878" s="9">
        <f t="shared" si="492"/>
        <v>45866</v>
      </c>
      <c r="CK878" s="2">
        <f t="array" ref="CK878">PRODUCT(CD$2:CD878+1)-1</f>
        <v>0.60594315465912896</v>
      </c>
      <c r="CL878" s="2">
        <f t="array" ref="CL878">PRODUCT(CE$2:CE878+1)-1</f>
        <v>0.39689411771962746</v>
      </c>
      <c r="CM878" s="2"/>
      <c r="CN878" s="2">
        <f t="array" ref="CN878">PRODUCT(CG$2:CG878+1)-1</f>
        <v>0.32762628247107406</v>
      </c>
      <c r="CO878" s="2">
        <f t="array" ref="CO878">PRODUCT(CH$2:CH878+1)-1</f>
        <v>0.19454262988841231</v>
      </c>
      <c r="CQ878" s="9">
        <f t="shared" si="479"/>
        <v>45866</v>
      </c>
      <c r="CR878" s="72">
        <f t="shared" si="480"/>
        <v>0.41140052477071665</v>
      </c>
      <c r="CS878" s="72">
        <f t="shared" si="481"/>
        <v>0.20235148783121515</v>
      </c>
      <c r="CT878" s="72"/>
      <c r="CU878" s="72">
        <f t="shared" si="493"/>
        <v>0.13308365258266175</v>
      </c>
      <c r="CV878" s="72"/>
      <c r="CW878" s="3">
        <f t="shared" si="494"/>
        <v>45866</v>
      </c>
      <c r="CX878" s="75">
        <f t="shared" si="499"/>
        <v>132.28386093575017</v>
      </c>
      <c r="CY878" s="75">
        <f t="shared" si="500"/>
        <v>118.92869791431426</v>
      </c>
      <c r="CZ878" s="75">
        <f t="shared" si="482"/>
        <v>111.22955456138772</v>
      </c>
      <c r="DA878" s="72">
        <f>(CZ878/MAX($CZ$2:CZ878))-1</f>
        <v>0</v>
      </c>
      <c r="DC878" s="3">
        <f t="shared" si="495"/>
        <v>45866</v>
      </c>
      <c r="DD878" s="2">
        <f t="shared" si="496"/>
        <v>-1.81662653883741E-3</v>
      </c>
      <c r="DE878" s="2">
        <f t="shared" si="497"/>
        <v>5.3970428579307975E-4</v>
      </c>
      <c r="DF878" s="2" t="e">
        <f>NA()</f>
        <v>#N/A</v>
      </c>
      <c r="DG878" s="2">
        <f t="shared" si="498"/>
        <v>1.8144904017311741E-4</v>
      </c>
      <c r="DH878" s="69"/>
      <c r="DI878" s="3">
        <f t="shared" si="483"/>
        <v>45866</v>
      </c>
      <c r="DJ878" s="2">
        <f t="shared" si="484"/>
        <v>2.2407245777751755E-2</v>
      </c>
      <c r="DK878" s="2">
        <f t="shared" si="485"/>
        <v>2.2895130603010131E-2</v>
      </c>
      <c r="DL878" s="2" t="e">
        <f>NA()</f>
        <v>#N/A</v>
      </c>
      <c r="DM878" s="2">
        <f t="shared" si="486"/>
        <v>1.1888259709754767E-2</v>
      </c>
      <c r="DO878" s="2">
        <f t="shared" si="487"/>
        <v>1.14098318143233E-2</v>
      </c>
      <c r="DP878" s="72">
        <f t="shared" si="488"/>
        <v>1.8144904017311741E-4</v>
      </c>
      <c r="DQ878" s="72">
        <v>1.0999999999999999E-2</v>
      </c>
      <c r="DR878" s="72">
        <f t="shared" si="489"/>
        <v>1.7493153925360184E-4</v>
      </c>
      <c r="DS878" s="2" cm="1">
        <f t="array" ref="DS878">PRODUCT($DR$68:DR878+1)-1</f>
        <v>6.8672156490471981E-2</v>
      </c>
      <c r="DT878" s="2" cm="1">
        <f t="array" ref="DT878">PRODUCT($DP$68:DP878+1)-1</f>
        <v>0.10151636554813792</v>
      </c>
      <c r="DU878" s="72">
        <f>DS878-MAX($DS$68:DS878)</f>
        <v>0</v>
      </c>
    </row>
    <row r="879" spans="81:125" x14ac:dyDescent="0.3">
      <c r="CC879" s="3">
        <f t="shared" si="501"/>
        <v>45867</v>
      </c>
      <c r="CD879" s="2">
        <f t="shared" si="502"/>
        <v>3.0012394386513801E-3</v>
      </c>
      <c r="CE879" s="2">
        <f t="shared" si="503"/>
        <v>2.4446208671764498E-3</v>
      </c>
      <c r="CF879" s="2" t="e">
        <f>NA()</f>
        <v>#N/A</v>
      </c>
      <c r="CG879" s="2">
        <f t="shared" si="504"/>
        <v>2.5193233833340437E-3</v>
      </c>
      <c r="CH879" s="2">
        <f t="shared" si="505"/>
        <v>2.6350152000000899E-3</v>
      </c>
      <c r="CJ879" s="9">
        <f t="shared" si="492"/>
        <v>45867</v>
      </c>
      <c r="CK879" s="2">
        <f t="array" ref="CK879">PRODUCT(CD$2:CD879+1)-1</f>
        <v>0.61076297459112405</v>
      </c>
      <c r="CL879" s="2">
        <f t="array" ref="CL879">PRODUCT(CE$2:CE879+1)-1</f>
        <v>0.40030899422904098</v>
      </c>
      <c r="CM879" s="2"/>
      <c r="CN879" s="2">
        <f t="array" ref="CN879">PRODUCT(CG$2:CG879+1)-1</f>
        <v>0.33097100240883237</v>
      </c>
      <c r="CO879" s="2">
        <f t="array" ref="CO879">PRODUCT(CH$2:CH879+1)-1</f>
        <v>0.19769026787521637</v>
      </c>
      <c r="CQ879" s="9">
        <f t="shared" si="479"/>
        <v>45867</v>
      </c>
      <c r="CR879" s="72">
        <f t="shared" si="480"/>
        <v>0.41307270671590768</v>
      </c>
      <c r="CS879" s="72">
        <f t="shared" si="481"/>
        <v>0.20261872635382461</v>
      </c>
      <c r="CT879" s="72"/>
      <c r="CU879" s="72">
        <f t="shared" si="493"/>
        <v>0.133280734533616</v>
      </c>
      <c r="CV879" s="72"/>
      <c r="CW879" s="3">
        <f t="shared" si="494"/>
        <v>45867</v>
      </c>
      <c r="CX879" s="75">
        <f t="shared" si="499"/>
        <v>132.6171267598433</v>
      </c>
      <c r="CY879" s="75">
        <f t="shared" si="500"/>
        <v>119.24207684103469</v>
      </c>
      <c r="CZ879" s="75">
        <f t="shared" si="482"/>
        <v>111.21672003133534</v>
      </c>
      <c r="DA879" s="72">
        <f>(CZ879/MAX($CZ$2:CZ879))-1</f>
        <v>-1.1538776814290497E-4</v>
      </c>
      <c r="DC879" s="3">
        <f t="shared" si="495"/>
        <v>45867</v>
      </c>
      <c r="DD879" s="2">
        <f t="shared" si="496"/>
        <v>3.662242386512902E-4</v>
      </c>
      <c r="DE879" s="2">
        <f t="shared" si="497"/>
        <v>-1.9039433282364016E-4</v>
      </c>
      <c r="DF879" s="2" t="e">
        <f>NA()</f>
        <v>#N/A</v>
      </c>
      <c r="DG879" s="2">
        <f t="shared" si="498"/>
        <v>-1.1569181666604622E-4</v>
      </c>
      <c r="DH879" s="69"/>
      <c r="DI879" s="3">
        <f t="shared" si="483"/>
        <v>45867</v>
      </c>
      <c r="DJ879" s="2">
        <f t="shared" si="484"/>
        <v>2.2472135071177124E-2</v>
      </c>
      <c r="DK879" s="2">
        <f t="shared" si="485"/>
        <v>2.293039908030612E-2</v>
      </c>
      <c r="DL879" s="2" t="e">
        <f>NA()</f>
        <v>#N/A</v>
      </c>
      <c r="DM879" s="2">
        <f t="shared" si="486"/>
        <v>1.1853275101694628E-2</v>
      </c>
      <c r="DO879" s="2">
        <f t="shared" si="487"/>
        <v>1.1427480810715873E-2</v>
      </c>
      <c r="DP879" s="72">
        <f t="shared" si="488"/>
        <v>-1.1569181666604622E-4</v>
      </c>
      <c r="DQ879" s="72">
        <v>1.0999999999999999E-2</v>
      </c>
      <c r="DR879" s="72">
        <f t="shared" si="489"/>
        <v>-1.1136400090325646E-4</v>
      </c>
      <c r="DS879" s="2" cm="1">
        <f t="array" ref="DS879">PRODUCT($DR$68:DR879+1)-1</f>
        <v>6.8553144883471306E-2</v>
      </c>
      <c r="DT879" s="2" cm="1">
        <f t="array" ref="DT879">PRODUCT($DP$68:DP879+1)-1</f>
        <v>0.10138892911872022</v>
      </c>
      <c r="DU879" s="72">
        <f>DS879-MAX($DS$68:DS879)</f>
        <v>-1.1901160700067415E-4</v>
      </c>
    </row>
    <row r="880" spans="81:125" x14ac:dyDescent="0.3">
      <c r="CC880" s="3">
        <f t="shared" si="501"/>
        <v>45868</v>
      </c>
      <c r="CD880" s="2">
        <f t="shared" si="502"/>
        <v>-1.2395264517293101E-3</v>
      </c>
      <c r="CE880" s="2">
        <f t="shared" si="503"/>
        <v>-1.0531256130300599E-3</v>
      </c>
      <c r="CF880" s="2" t="e">
        <f>NA()</f>
        <v>#N/A</v>
      </c>
      <c r="CG880" s="2">
        <f t="shared" si="504"/>
        <v>-9.0923159200047038E-4</v>
      </c>
      <c r="CH880" s="2">
        <f t="shared" si="505"/>
        <v>-3.4778975000004903E-4</v>
      </c>
      <c r="CJ880" s="9">
        <f t="shared" si="492"/>
        <v>45868</v>
      </c>
      <c r="CK880" s="2">
        <f t="array" ref="CK880">PRODUCT(CD$2:CD880+1)-1</f>
        <v>0.60876639127665211</v>
      </c>
      <c r="CL880" s="2">
        <f t="array" ref="CL880">PRODUCT(CE$2:CE880+1)-1</f>
        <v>0.39883429296106199</v>
      </c>
      <c r="CM880" s="2"/>
      <c r="CN880" s="2">
        <f t="array" ref="CN880">PRODUCT(CG$2:CG880+1)-1</f>
        <v>0.32976084152540563</v>
      </c>
      <c r="CO880" s="2">
        <f t="array" ref="CO880">PRODUCT(CH$2:CH880+1)-1</f>
        <v>0.19727372347637462</v>
      </c>
      <c r="CQ880" s="9">
        <f t="shared" si="479"/>
        <v>45868</v>
      </c>
      <c r="CR880" s="72">
        <f t="shared" si="480"/>
        <v>0.41149266780027749</v>
      </c>
      <c r="CS880" s="72">
        <f t="shared" si="481"/>
        <v>0.20156056948468737</v>
      </c>
      <c r="CT880" s="72"/>
      <c r="CU880" s="72">
        <f t="shared" si="493"/>
        <v>0.13248711804903102</v>
      </c>
      <c r="CV880" s="72"/>
      <c r="CW880" s="3">
        <f t="shared" si="494"/>
        <v>45868</v>
      </c>
      <c r="CX880" s="75">
        <f t="shared" si="499"/>
        <v>132.49654707855291</v>
      </c>
      <c r="CY880" s="75">
        <f t="shared" si="500"/>
        <v>119.20060566894065</v>
      </c>
      <c r="CZ880" s="75">
        <f t="shared" si="482"/>
        <v>111.15425658703401</v>
      </c>
      <c r="DA880" s="72">
        <f>(CZ880/MAX($CZ$2:CZ880))-1</f>
        <v>-6.7696013573570468E-4</v>
      </c>
      <c r="DC880" s="3">
        <f t="shared" si="495"/>
        <v>45868</v>
      </c>
      <c r="DD880" s="2">
        <f t="shared" si="496"/>
        <v>-8.9173670172926103E-4</v>
      </c>
      <c r="DE880" s="2">
        <f t="shared" si="497"/>
        <v>-7.0533586303001081E-4</v>
      </c>
      <c r="DF880" s="2" t="e">
        <f>NA()</f>
        <v>#N/A</v>
      </c>
      <c r="DG880" s="2">
        <f t="shared" si="498"/>
        <v>-5.6144184200042141E-4</v>
      </c>
      <c r="DH880" s="69"/>
      <c r="DI880" s="3">
        <f t="shared" si="483"/>
        <v>45868</v>
      </c>
      <c r="DJ880" s="2">
        <f t="shared" si="484"/>
        <v>2.2501898831545627E-2</v>
      </c>
      <c r="DK880" s="2">
        <f t="shared" si="485"/>
        <v>1.6226951172350075E-2</v>
      </c>
      <c r="DL880" s="2" t="e">
        <f>NA()</f>
        <v>#N/A</v>
      </c>
      <c r="DM880" s="2">
        <f t="shared" si="486"/>
        <v>9.0139238635193637E-3</v>
      </c>
      <c r="DO880" s="2">
        <f t="shared" si="487"/>
        <v>1.1454006988400463E-2</v>
      </c>
      <c r="DP880" s="72">
        <f t="shared" si="488"/>
        <v>-5.6144184200042141E-4</v>
      </c>
      <c r="DQ880" s="72">
        <v>1.0999999999999999E-2</v>
      </c>
      <c r="DR880" s="72">
        <f t="shared" si="489"/>
        <v>-5.3918775047535439E-4</v>
      </c>
      <c r="DS880" s="2" cm="1">
        <f t="array" ref="DS880">PRODUCT($DR$68:DR880+1)-1</f>
        <v>6.7976994117018297E-2</v>
      </c>
      <c r="DT880" s="2" cm="1">
        <f t="array" ref="DT880">PRODUCT($DP$68:DP880+1)-1</f>
        <v>0.10077056328959699</v>
      </c>
      <c r="DU880" s="72">
        <f>DS880-MAX($DS$68:DS880)</f>
        <v>-6.9516237345368381E-4</v>
      </c>
    </row>
    <row r="881" spans="81:125" x14ac:dyDescent="0.3">
      <c r="CC881" s="3">
        <f t="shared" si="501"/>
        <v>45869</v>
      </c>
      <c r="CD881" s="2">
        <f t="shared" si="502"/>
        <v>2.9118413683271199E-4</v>
      </c>
      <c r="CE881" s="2">
        <f t="shared" si="503"/>
        <v>-7.4889111261923205E-3</v>
      </c>
      <c r="CF881" s="2" t="e">
        <f>NA()</f>
        <v>#N/A</v>
      </c>
      <c r="CG881" s="2">
        <f t="shared" si="504"/>
        <v>-7.7507212169670113E-4</v>
      </c>
      <c r="CH881" s="2">
        <f t="shared" si="505"/>
        <v>1.15267135000008E-3</v>
      </c>
      <c r="CJ881" s="9">
        <f t="shared" si="492"/>
        <v>45869</v>
      </c>
      <c r="CK881" s="2">
        <f t="array" ref="CK881">PRODUCT(CD$2:CD881+1)-1</f>
        <v>0.60923483852966154</v>
      </c>
      <c r="CL881" s="2">
        <f t="array" ref="CL881">PRODUCT(CE$2:CE881+1)-1</f>
        <v>0.38835854726080643</v>
      </c>
      <c r="CM881" s="2"/>
      <c r="CN881" s="2">
        <f t="array" ref="CN881">PRODUCT(CG$2:CG881+1)-1</f>
        <v>0.32873018096861539</v>
      </c>
      <c r="CO881" s="2">
        <f t="array" ref="CO881">PRODUCT(CH$2:CH881+1)-1</f>
        <v>0.19865378659553379</v>
      </c>
      <c r="CQ881" s="9">
        <f t="shared" si="479"/>
        <v>45869</v>
      </c>
      <c r="CR881" s="72">
        <f t="shared" si="480"/>
        <v>0.41058105193412775</v>
      </c>
      <c r="CS881" s="72">
        <f t="shared" si="481"/>
        <v>0.18970476066527264</v>
      </c>
      <c r="CT881" s="72"/>
      <c r="CU881" s="72">
        <f t="shared" si="493"/>
        <v>0.13007639437308161</v>
      </c>
      <c r="CV881" s="72"/>
      <c r="CW881" s="3">
        <f t="shared" si="494"/>
        <v>45869</v>
      </c>
      <c r="CX881" s="75">
        <f t="shared" si="499"/>
        <v>132.39385269869123</v>
      </c>
      <c r="CY881" s="75">
        <f t="shared" si="500"/>
        <v>119.3380047919979</v>
      </c>
      <c r="CZ881" s="75">
        <f t="shared" si="482"/>
        <v>110.94022640101051</v>
      </c>
      <c r="DA881" s="72">
        <f>(CZ881/MAX($CZ$2:CZ881))-1</f>
        <v>-2.6011806081407407E-3</v>
      </c>
      <c r="DC881" s="3">
        <f t="shared" si="495"/>
        <v>45869</v>
      </c>
      <c r="DD881" s="2">
        <f t="shared" si="496"/>
        <v>-8.6148721316736806E-4</v>
      </c>
      <c r="DE881" s="2">
        <f t="shared" si="497"/>
        <v>-8.6415824761923998E-3</v>
      </c>
      <c r="DF881" s="2" t="e">
        <f>NA()</f>
        <v>#N/A</v>
      </c>
      <c r="DG881" s="2">
        <f t="shared" si="498"/>
        <v>-1.927743471696781E-3</v>
      </c>
      <c r="DH881" s="69"/>
      <c r="DI881" s="3">
        <f t="shared" si="483"/>
        <v>45869</v>
      </c>
      <c r="DJ881" s="2">
        <f t="shared" si="484"/>
        <v>2.2370543279224591E-2</v>
      </c>
      <c r="DK881" s="2">
        <f t="shared" si="485"/>
        <v>3.3601974196049218E-2</v>
      </c>
      <c r="DL881" s="2" t="e">
        <f>NA()</f>
        <v>#N/A</v>
      </c>
      <c r="DM881" s="2">
        <f t="shared" si="486"/>
        <v>1.1098634976321619E-2</v>
      </c>
      <c r="DO881" s="2">
        <f t="shared" si="487"/>
        <v>1.1821037861246331E-2</v>
      </c>
      <c r="DP881" s="72">
        <f t="shared" si="488"/>
        <v>-1.927743471696781E-3</v>
      </c>
      <c r="DQ881" s="72">
        <v>1.0999999999999999E-2</v>
      </c>
      <c r="DR881" s="72">
        <f t="shared" si="489"/>
        <v>-1.7938507969915984E-3</v>
      </c>
      <c r="DS881" s="2" cm="1">
        <f t="array" ref="DS881">PRODUCT($DR$68:DR881+1)-1</f>
        <v>6.6061202734952751E-2</v>
      </c>
      <c r="DT881" s="2" cm="1">
        <f t="array" ref="DT881">PRODUCT($DP$68:DP881+1)-1</f>
        <v>9.8648560022379428E-2</v>
      </c>
      <c r="DU881" s="72">
        <f>DS881-MAX($DS$68:DS881)</f>
        <v>-2.6109537555192297E-3</v>
      </c>
    </row>
    <row r="882" spans="81:125" x14ac:dyDescent="0.3">
      <c r="CC882" s="3">
        <f t="shared" si="501"/>
        <v>45870</v>
      </c>
      <c r="CD882" s="2">
        <f t="shared" si="502"/>
        <v>5.47644906241218E-3</v>
      </c>
      <c r="CE882" s="2">
        <f t="shared" si="503"/>
        <v>1.0333765456264099E-2</v>
      </c>
      <c r="CF882" s="2" t="e">
        <f>NA()</f>
        <v>#N/A</v>
      </c>
      <c r="CG882" s="2">
        <f t="shared" si="504"/>
        <v>2.8886449263437644E-3</v>
      </c>
      <c r="CH882" s="2">
        <f t="shared" si="505"/>
        <v>1.0818578000000301E-3</v>
      </c>
      <c r="CJ882" s="9">
        <f t="shared" si="492"/>
        <v>45870</v>
      </c>
      <c r="CK882" s="2">
        <f t="array" ref="CK882">PRODUCT(CD$2:CD882+1)-1</f>
        <v>0.61804773115232825</v>
      </c>
      <c r="CL882" s="2">
        <f t="array" ref="CL882">PRODUCT(CE$2:CE882+1)-1</f>
        <v>0.40270551885739914</v>
      </c>
      <c r="CM882" s="2"/>
      <c r="CN882" s="2">
        <f t="array" ref="CN882">PRODUCT(CG$2:CG882+1)-1</f>
        <v>0.33256841066435006</v>
      </c>
      <c r="CO882" s="2">
        <f t="array" ref="CO882">PRODUCT(CH$2:CH882+1)-1</f>
        <v>0.19995055954406182</v>
      </c>
      <c r="CQ882" s="9">
        <f t="shared" si="479"/>
        <v>45870</v>
      </c>
      <c r="CR882" s="72">
        <f t="shared" si="480"/>
        <v>0.41809717160826643</v>
      </c>
      <c r="CS882" s="72">
        <f t="shared" si="481"/>
        <v>0.20275495931333731</v>
      </c>
      <c r="CT882" s="72"/>
      <c r="CU882" s="72">
        <f t="shared" si="493"/>
        <v>0.13261785112028823</v>
      </c>
      <c r="CV882" s="72"/>
      <c r="CW882" s="3">
        <f t="shared" si="494"/>
        <v>45870</v>
      </c>
      <c r="CX882" s="75">
        <f t="shared" si="499"/>
        <v>132.7762915295684</v>
      </c>
      <c r="CY882" s="75">
        <f t="shared" si="500"/>
        <v>119.46711154331857</v>
      </c>
      <c r="CZ882" s="75">
        <f t="shared" si="482"/>
        <v>111.1404551548264</v>
      </c>
      <c r="DA882" s="72">
        <f>(CZ882/MAX($CZ$2:CZ882))-1</f>
        <v>-8.0104075677245312E-4</v>
      </c>
      <c r="DC882" s="3">
        <f t="shared" si="495"/>
        <v>45870</v>
      </c>
      <c r="DD882" s="2">
        <f t="shared" si="496"/>
        <v>4.3945912624121499E-3</v>
      </c>
      <c r="DE882" s="2">
        <f t="shared" si="497"/>
        <v>9.2519076562640693E-3</v>
      </c>
      <c r="DF882" s="2" t="e">
        <f>NA()</f>
        <v>#N/A</v>
      </c>
      <c r="DG882" s="2">
        <f t="shared" si="498"/>
        <v>1.8067871263437343E-3</v>
      </c>
      <c r="DH882" s="69"/>
      <c r="DI882" s="3">
        <f t="shared" si="483"/>
        <v>45870</v>
      </c>
      <c r="DJ882" s="2">
        <f t="shared" si="484"/>
        <v>2.7167488787577004E-2</v>
      </c>
      <c r="DK882" s="2">
        <f t="shared" si="485"/>
        <v>4.5563629522571467E-2</v>
      </c>
      <c r="DL882" s="2" t="e">
        <f>NA()</f>
        <v>#N/A</v>
      </c>
      <c r="DM882" s="2">
        <f t="shared" si="486"/>
        <v>1.2598826582008128E-2</v>
      </c>
      <c r="DO882" s="2">
        <f t="shared" si="487"/>
        <v>1.2074729108604547E-2</v>
      </c>
      <c r="DP882" s="72">
        <f t="shared" si="488"/>
        <v>1.8067871263437343E-3</v>
      </c>
      <c r="DQ882" s="72">
        <v>1.0999999999999999E-2</v>
      </c>
      <c r="DR882" s="72">
        <f t="shared" si="489"/>
        <v>1.6459713680548112E-3</v>
      </c>
      <c r="DS882" s="2" cm="1">
        <f t="array" ref="DS882">PRODUCT($DR$68:DR882+1)-1</f>
        <v>6.7815908951248449E-2</v>
      </c>
      <c r="DT882" s="2" cm="1">
        <f t="array" ref="DT882">PRODUCT($DP$68:DP882+1)-1</f>
        <v>0.10063358409700385</v>
      </c>
      <c r="DU882" s="72">
        <f>DS882-MAX($DS$68:DS882)</f>
        <v>-8.5624753922353136E-4</v>
      </c>
    </row>
    <row r="883" spans="81:125" x14ac:dyDescent="0.3">
      <c r="CC883" s="3">
        <f t="shared" si="501"/>
        <v>45873</v>
      </c>
      <c r="CD883" s="2">
        <f t="shared" si="502"/>
        <v>3.9037887562958203E-3</v>
      </c>
      <c r="CE883" s="2">
        <f t="shared" si="503"/>
        <v>2.8616824114551199E-3</v>
      </c>
      <c r="CF883" s="2" t="e">
        <f>NA()</f>
        <v>#N/A</v>
      </c>
      <c r="CG883" s="2">
        <f t="shared" si="504"/>
        <v>3.3253579753201785E-3</v>
      </c>
      <c r="CH883" s="2">
        <f t="shared" si="505"/>
        <v>3.0666420000000599E-3</v>
      </c>
      <c r="CJ883" s="9">
        <f t="shared" si="492"/>
        <v>45873</v>
      </c>
      <c r="CK883" s="2">
        <f t="array" ref="CK883">PRODUCT(CD$2:CD883+1)-1</f>
        <v>0.62436424769235077</v>
      </c>
      <c r="CL883" s="2">
        <f t="array" ref="CL883">PRODUCT(CE$2:CE883+1)-1</f>
        <v>0.40671961656916444</v>
      </c>
      <c r="CM883" s="2"/>
      <c r="CN883" s="2">
        <f t="array" ref="CN883">PRODUCT(CG$2:CG883+1)-1</f>
        <v>0.33699967765641237</v>
      </c>
      <c r="CO883" s="2">
        <f t="array" ref="CO883">PRODUCT(CH$2:CH883+1)-1</f>
        <v>0.20363037832788322</v>
      </c>
      <c r="CQ883" s="9">
        <f t="shared" si="479"/>
        <v>45873</v>
      </c>
      <c r="CR883" s="72">
        <f t="shared" si="480"/>
        <v>0.42073386936446755</v>
      </c>
      <c r="CS883" s="72">
        <f t="shared" si="481"/>
        <v>0.20308923824128122</v>
      </c>
      <c r="CT883" s="72"/>
      <c r="CU883" s="72">
        <f t="shared" si="493"/>
        <v>0.13336929932852915</v>
      </c>
      <c r="CV883" s="72"/>
      <c r="CW883" s="3">
        <f t="shared" si="494"/>
        <v>45873</v>
      </c>
      <c r="CX883" s="75">
        <f t="shared" si="499"/>
        <v>133.21782022953968</v>
      </c>
      <c r="CY883" s="75">
        <f t="shared" si="500"/>
        <v>119.833474405196</v>
      </c>
      <c r="CZ883" s="75">
        <f t="shared" si="482"/>
        <v>111.1691210580166</v>
      </c>
      <c r="DA883" s="72">
        <f>(CZ883/MAX($CZ$2:CZ883))-1</f>
        <v>-5.4332235357246184E-4</v>
      </c>
      <c r="DC883" s="3">
        <f t="shared" si="495"/>
        <v>45873</v>
      </c>
      <c r="DD883" s="2">
        <f t="shared" si="496"/>
        <v>8.3714675629576038E-4</v>
      </c>
      <c r="DE883" s="2">
        <f t="shared" si="497"/>
        <v>-2.0495958854494E-4</v>
      </c>
      <c r="DF883" s="2" t="e">
        <f>NA()</f>
        <v>#N/A</v>
      </c>
      <c r="DG883" s="2">
        <f t="shared" si="498"/>
        <v>2.5871597532011858E-4</v>
      </c>
      <c r="DH883" s="69"/>
      <c r="DI883" s="3">
        <f t="shared" si="483"/>
        <v>45873</v>
      </c>
      <c r="DJ883" s="2">
        <f t="shared" si="484"/>
        <v>2.7203902137268542E-2</v>
      </c>
      <c r="DK883" s="2">
        <f t="shared" si="485"/>
        <v>4.5132516553371797E-2</v>
      </c>
      <c r="DL883" s="2" t="e">
        <f>NA()</f>
        <v>#N/A</v>
      </c>
      <c r="DM883" s="2">
        <f t="shared" si="486"/>
        <v>1.195072504890379E-2</v>
      </c>
      <c r="DO883" s="2">
        <f t="shared" si="487"/>
        <v>1.1925418394009835E-2</v>
      </c>
      <c r="DP883" s="72">
        <f t="shared" si="488"/>
        <v>2.5871597532011858E-4</v>
      </c>
      <c r="DQ883" s="72">
        <v>1.0999999999999999E-2</v>
      </c>
      <c r="DR883" s="72">
        <f t="shared" si="489"/>
        <v>2.3863948705990843E-4</v>
      </c>
      <c r="DS883" s="2" cm="1">
        <f t="array" ref="DS883">PRODUCT($DR$68:DR883+1)-1</f>
        <v>6.8070731992035061E-2</v>
      </c>
      <c r="DT883" s="2" cm="1">
        <f t="array" ref="DT883">PRODUCT($DP$68:DP883+1)-1</f>
        <v>0.10091833558818353</v>
      </c>
      <c r="DU883" s="72">
        <f>DS883-MAX($DS$68:DS883)</f>
        <v>-6.0142449843691992E-4</v>
      </c>
    </row>
    <row r="884" spans="81:125" x14ac:dyDescent="0.3">
      <c r="CC884" s="3">
        <f t="shared" si="501"/>
        <v>45874</v>
      </c>
      <c r="CD884" s="2">
        <f t="shared" si="502"/>
        <v>5.9300880042467696E-5</v>
      </c>
      <c r="CE884" s="2">
        <f t="shared" si="503"/>
        <v>2.2345746963901001E-3</v>
      </c>
      <c r="CF884" s="2" t="e">
        <f>NA()</f>
        <v>#N/A</v>
      </c>
      <c r="CG884" s="2">
        <f t="shared" si="504"/>
        <v>1.6269230637316217E-3</v>
      </c>
      <c r="CH884" s="2">
        <f t="shared" si="505"/>
        <v>1.68686180000011E-3</v>
      </c>
      <c r="CJ884" s="9">
        <f t="shared" si="492"/>
        <v>45874</v>
      </c>
      <c r="CK884" s="2">
        <f t="array" ref="CK884">PRODUCT(CD$2:CD884+1)-1</f>
        <v>0.62446057392174836</v>
      </c>
      <c r="CL884" s="2">
        <f t="array" ref="CL884">PRODUCT(CE$2:CE884+1)-1</f>
        <v>0.40986303662926549</v>
      </c>
      <c r="CM884" s="2"/>
      <c r="CN884" s="2">
        <f t="array" ref="CN884">PRODUCT(CG$2:CG884+1)-1</f>
        <v>0.33917487326819318</v>
      </c>
      <c r="CO884" s="2">
        <f t="array" ref="CO884">PRODUCT(CH$2:CH884+1)-1</f>
        <v>0.2056607364344043</v>
      </c>
      <c r="CQ884" s="9">
        <f t="shared" si="479"/>
        <v>45874</v>
      </c>
      <c r="CR884" s="72">
        <f t="shared" si="480"/>
        <v>0.41879983748734406</v>
      </c>
      <c r="CS884" s="72">
        <f t="shared" si="481"/>
        <v>0.20420230019486119</v>
      </c>
      <c r="CT884" s="72"/>
      <c r="CU884" s="72">
        <f t="shared" si="493"/>
        <v>0.13351413683378888</v>
      </c>
      <c r="CV884" s="72"/>
      <c r="CW884" s="3">
        <f t="shared" si="494"/>
        <v>45874</v>
      </c>
      <c r="CX884" s="75">
        <f t="shared" si="499"/>
        <v>133.43455537377116</v>
      </c>
      <c r="CY884" s="75">
        <f t="shared" si="500"/>
        <v>120.03561691553142</v>
      </c>
      <c r="CZ884" s="75">
        <f t="shared" si="482"/>
        <v>111.16246894258769</v>
      </c>
      <c r="DA884" s="72">
        <f>(CZ884/MAX($CZ$2:CZ884))-1</f>
        <v>-6.0312764053183088E-4</v>
      </c>
      <c r="DC884" s="3">
        <f t="shared" si="495"/>
        <v>45874</v>
      </c>
      <c r="DD884" s="2">
        <f t="shared" si="496"/>
        <v>-1.6275609199576423E-3</v>
      </c>
      <c r="DE884" s="2">
        <f t="shared" si="497"/>
        <v>5.4771289638999012E-4</v>
      </c>
      <c r="DF884" s="2" t="e">
        <f>NA()</f>
        <v>#N/A</v>
      </c>
      <c r="DG884" s="2">
        <f t="shared" si="498"/>
        <v>-5.9938736268488283E-5</v>
      </c>
      <c r="DH884" s="69"/>
      <c r="DI884" s="3">
        <f t="shared" si="483"/>
        <v>45874</v>
      </c>
      <c r="DJ884" s="2">
        <f t="shared" si="484"/>
        <v>2.7738473373174526E-2</v>
      </c>
      <c r="DK884" s="2">
        <f t="shared" si="485"/>
        <v>4.4750310116684441E-2</v>
      </c>
      <c r="DL884" s="2" t="e">
        <f>NA()</f>
        <v>#N/A</v>
      </c>
      <c r="DM884" s="2">
        <f t="shared" si="486"/>
        <v>1.188209137126486E-2</v>
      </c>
      <c r="DO884" s="2">
        <f t="shared" si="487"/>
        <v>1.1932127811647736E-2</v>
      </c>
      <c r="DP884" s="72">
        <f t="shared" si="488"/>
        <v>-5.9938736268488283E-5</v>
      </c>
      <c r="DQ884" s="72">
        <v>1.0999999999999999E-2</v>
      </c>
      <c r="DR884" s="72">
        <f t="shared" si="489"/>
        <v>-5.5256372489553749E-5</v>
      </c>
      <c r="DS884" s="2" cm="1">
        <f t="array" ref="DS884">PRODUCT($DR$68:DR884+1)-1</f>
        <v>6.8011714277822932E-2</v>
      </c>
      <c r="DT884" s="2" cm="1">
        <f t="array" ref="DT884">PRODUCT($DP$68:DP884+1)-1</f>
        <v>0.10085234793441344</v>
      </c>
      <c r="DU884" s="72">
        <f>DS884-MAX($DS$68:DS884)</f>
        <v>-6.6044221264904834E-4</v>
      </c>
    </row>
    <row r="885" spans="81:125" x14ac:dyDescent="0.3">
      <c r="CC885" s="3">
        <f t="shared" si="501"/>
        <v>45875</v>
      </c>
      <c r="CD885" s="2">
        <f t="shared" si="502"/>
        <v>-2.8311636864526402E-3</v>
      </c>
      <c r="CE885" s="2">
        <f t="shared" si="503"/>
        <v>-1.3388455186696998E-3</v>
      </c>
      <c r="CF885" s="2" t="e">
        <f>NA()</f>
        <v>#N/A</v>
      </c>
      <c r="CG885" s="2">
        <f t="shared" si="504"/>
        <v>-1.2986837598145185E-3</v>
      </c>
      <c r="CH885" s="2">
        <f t="shared" si="505"/>
        <v>-4.3314893000001602E-4</v>
      </c>
      <c r="CJ885" s="9">
        <f t="shared" si="492"/>
        <v>45875</v>
      </c>
      <c r="CK885" s="2">
        <f t="array" ref="CK885">PRODUCT(CD$2:CD885+1)-1</f>
        <v>0.61986146013478716</v>
      </c>
      <c r="CL885" s="2">
        <f t="array" ref="CL885">PRODUCT(CE$2:CE885+1)-1</f>
        <v>0.40797544782073625</v>
      </c>
      <c r="CM885" s="2"/>
      <c r="CN885" s="2">
        <f t="array" ref="CN885">PRODUCT(CG$2:CG885+1)-1</f>
        <v>0.33743570860872807</v>
      </c>
      <c r="CO885" s="2">
        <f t="array" ref="CO885">PRODUCT(CH$2:CH885+1)-1</f>
        <v>0.20513850577647474</v>
      </c>
      <c r="CQ885" s="9">
        <f t="shared" si="479"/>
        <v>45875</v>
      </c>
      <c r="CR885" s="72">
        <f t="shared" si="480"/>
        <v>0.41472295435831241</v>
      </c>
      <c r="CS885" s="72">
        <f t="shared" si="481"/>
        <v>0.2028369420442615</v>
      </c>
      <c r="CT885" s="72"/>
      <c r="CU885" s="72">
        <f t="shared" si="493"/>
        <v>0.13229720283225332</v>
      </c>
      <c r="CV885" s="72"/>
      <c r="CW885" s="3">
        <f t="shared" si="494"/>
        <v>45875</v>
      </c>
      <c r="CX885" s="75">
        <f t="shared" si="499"/>
        <v>133.26126608370916</v>
      </c>
      <c r="CY885" s="75">
        <f t="shared" si="500"/>
        <v>119.98362361650257</v>
      </c>
      <c r="CZ885" s="75">
        <f t="shared" si="482"/>
        <v>111.06621226047085</v>
      </c>
      <c r="DA885" s="72">
        <f>(CZ885/MAX($CZ$2:CZ885))-1</f>
        <v>-1.4685152840985261E-3</v>
      </c>
      <c r="DC885" s="3">
        <f t="shared" si="495"/>
        <v>45875</v>
      </c>
      <c r="DD885" s="2">
        <f t="shared" si="496"/>
        <v>-2.398014756452624E-3</v>
      </c>
      <c r="DE885" s="2">
        <f t="shared" si="497"/>
        <v>-9.0569658866968385E-4</v>
      </c>
      <c r="DF885" s="2" t="e">
        <f>NA()</f>
        <v>#N/A</v>
      </c>
      <c r="DG885" s="2">
        <f t="shared" si="498"/>
        <v>-8.6553482981450254E-4</v>
      </c>
      <c r="DH885" s="69"/>
      <c r="DI885" s="3">
        <f t="shared" si="483"/>
        <v>45875</v>
      </c>
      <c r="DJ885" s="2">
        <f t="shared" si="484"/>
        <v>2.5567871612977973E-2</v>
      </c>
      <c r="DK885" s="2">
        <f t="shared" si="485"/>
        <v>4.4472185510180624E-2</v>
      </c>
      <c r="DL885" s="2" t="e">
        <f>NA()</f>
        <v>#N/A</v>
      </c>
      <c r="DM885" s="2">
        <f t="shared" si="486"/>
        <v>1.1834653581472444E-2</v>
      </c>
      <c r="DO885" s="2">
        <f t="shared" si="487"/>
        <v>1.2062022384938182E-2</v>
      </c>
      <c r="DP885" s="72">
        <f t="shared" si="488"/>
        <v>-8.6553482981450254E-4</v>
      </c>
      <c r="DQ885" s="72">
        <v>1.0999999999999999E-2</v>
      </c>
      <c r="DR885" s="72">
        <f t="shared" si="489"/>
        <v>-7.8932726404555759E-4</v>
      </c>
      <c r="DS885" s="2" cm="1">
        <f t="array" ref="DS885">PRODUCT($DR$68:DR885+1)-1</f>
        <v>6.7168703513423411E-2</v>
      </c>
      <c r="DT885" s="2" cm="1">
        <f t="array" ref="DT885">PRODUCT($DP$68:DP885+1)-1</f>
        <v>9.9899521884793119E-2</v>
      </c>
      <c r="DU885" s="72">
        <f>DS885-MAX($DS$68:DS885)</f>
        <v>-1.5034529770485694E-3</v>
      </c>
    </row>
    <row r="886" spans="81:125" x14ac:dyDescent="0.3">
      <c r="CC886" s="3">
        <f t="shared" si="501"/>
        <v>45876</v>
      </c>
      <c r="CD886" s="2">
        <f t="shared" si="502"/>
        <v>1.0194197527762E-3</v>
      </c>
      <c r="CE886" s="2">
        <f t="shared" si="503"/>
        <v>1.3455009115108699E-3</v>
      </c>
      <c r="CF886" s="2" t="e">
        <f>NA()</f>
        <v>#N/A</v>
      </c>
      <c r="CG886" s="2">
        <f t="shared" si="504"/>
        <v>1.3365957332822594E-3</v>
      </c>
      <c r="CH886" s="2">
        <f t="shared" si="505"/>
        <v>1.8664541999999801E-3</v>
      </c>
      <c r="CJ886" s="9">
        <f t="shared" si="492"/>
        <v>45876</v>
      </c>
      <c r="CK886" s="2">
        <f t="array" ref="CK886">PRODUCT(CD$2:CD886+1)-1</f>
        <v>0.62151277890400936</v>
      </c>
      <c r="CL886" s="2">
        <f t="array" ref="CL886">PRODUCT(CE$2:CE886+1)-1</f>
        <v>0.40986988006916403</v>
      </c>
      <c r="CM886" s="2"/>
      <c r="CN886" s="2">
        <f t="array" ref="CN886">PRODUCT(CG$2:CG886+1)-1</f>
        <v>0.33922331947039375</v>
      </c>
      <c r="CO886" s="2">
        <f t="array" ref="CO886">PRODUCT(CH$2:CH886+1)-1</f>
        <v>0.20738784160216284</v>
      </c>
      <c r="CQ886" s="9">
        <f t="shared" si="479"/>
        <v>45876</v>
      </c>
      <c r="CR886" s="72">
        <f t="shared" si="480"/>
        <v>0.41412493730184652</v>
      </c>
      <c r="CS886" s="72">
        <f t="shared" si="481"/>
        <v>0.20248203846700119</v>
      </c>
      <c r="CT886" s="72"/>
      <c r="CU886" s="72">
        <f t="shared" si="493"/>
        <v>0.13183547786823091</v>
      </c>
      <c r="CV886" s="72"/>
      <c r="CW886" s="3">
        <f t="shared" si="494"/>
        <v>45876</v>
      </c>
      <c r="CX886" s="75">
        <f t="shared" si="499"/>
        <v>133.43938252336844</v>
      </c>
      <c r="CY886" s="75">
        <f t="shared" si="500"/>
        <v>120.2075675547328</v>
      </c>
      <c r="CZ886" s="75">
        <f t="shared" si="482"/>
        <v>111.00747252256889</v>
      </c>
      <c r="DA886" s="72">
        <f>(CZ886/MAX($CZ$2:CZ886))-1</f>
        <v>-1.9966099809943794E-3</v>
      </c>
      <c r="DC886" s="3">
        <f t="shared" si="495"/>
        <v>45876</v>
      </c>
      <c r="DD886" s="2">
        <f t="shared" si="496"/>
        <v>-8.4703444722378013E-4</v>
      </c>
      <c r="DE886" s="2">
        <f t="shared" si="497"/>
        <v>-5.209532884891102E-4</v>
      </c>
      <c r="DF886" s="2" t="e">
        <f>NA()</f>
        <v>#N/A</v>
      </c>
      <c r="DG886" s="2">
        <f t="shared" si="498"/>
        <v>-5.298584667177207E-4</v>
      </c>
      <c r="DH886" s="69"/>
      <c r="DI886" s="3">
        <f t="shared" si="483"/>
        <v>45876</v>
      </c>
      <c r="DJ886" s="2">
        <f t="shared" si="484"/>
        <v>2.5714625881845227E-2</v>
      </c>
      <c r="DK886" s="2">
        <f t="shared" si="485"/>
        <v>4.4539503235237761E-2</v>
      </c>
      <c r="DL886" s="2" t="e">
        <f>NA()</f>
        <v>#N/A</v>
      </c>
      <c r="DM886" s="2">
        <f t="shared" si="486"/>
        <v>1.2009526749753315E-2</v>
      </c>
      <c r="DO886" s="2">
        <f t="shared" si="487"/>
        <v>1.2074566083691405E-2</v>
      </c>
      <c r="DP886" s="72">
        <f t="shared" si="488"/>
        <v>-5.298584667177207E-4</v>
      </c>
      <c r="DQ886" s="72">
        <v>1.0999999999999999E-2</v>
      </c>
      <c r="DR886" s="72">
        <f t="shared" si="489"/>
        <v>-4.8270414799974915E-4</v>
      </c>
      <c r="DS886" s="2" cm="1">
        <f t="array" ref="DS886">PRODUCT($DR$68:DR886+1)-1</f>
        <v>6.6653576753621824E-2</v>
      </c>
      <c r="DT886" s="2" cm="1">
        <f t="array" ref="DT886">PRODUCT($DP$68:DP886+1)-1</f>
        <v>9.9316730810583786E-2</v>
      </c>
      <c r="DU886" s="72">
        <f>DS886-MAX($DS$68:DS886)</f>
        <v>-2.0185797368501568E-3</v>
      </c>
    </row>
    <row r="887" spans="81:125" x14ac:dyDescent="0.3">
      <c r="CC887" s="3">
        <f t="shared" si="501"/>
        <v>45877</v>
      </c>
      <c r="CD887" s="2">
        <f t="shared" ref="CD887:CE889" si="506">C96</f>
        <v>-3.0334775606655196E-5</v>
      </c>
      <c r="CE887" s="2">
        <f t="shared" si="506"/>
        <v>-1.6486403400828301E-4</v>
      </c>
      <c r="CF887" s="2" t="e">
        <f>NA()</f>
        <v>#N/A</v>
      </c>
      <c r="CG887" s="2">
        <f t="shared" si="504"/>
        <v>1.1835741436277692E-4</v>
      </c>
      <c r="CH887" s="2">
        <f t="shared" si="505"/>
        <v>-2.7085707999996401E-4</v>
      </c>
      <c r="CJ887" s="9">
        <f t="shared" si="492"/>
        <v>45877</v>
      </c>
      <c r="CK887" s="2">
        <f t="array" ref="CK887">PRODUCT(CD$2:CD887+1)-1</f>
        <v>0.62146359067771795</v>
      </c>
      <c r="CL887" s="2">
        <f t="array" ref="CL887">PRODUCT(CE$2:CE887+1)-1</f>
        <v>0.40963744323330897</v>
      </c>
      <c r="CM887" s="2"/>
      <c r="CN887" s="2">
        <f t="array" ref="CN887">PRODUCT(CG$2:CG887+1)-1</f>
        <v>0.33938182647974058</v>
      </c>
      <c r="CO887" s="2">
        <f t="array" ref="CO887">PRODUCT(CH$2:CH887+1)-1</f>
        <v>0.20706081205695903</v>
      </c>
      <c r="CQ887" s="9">
        <f>CJ887</f>
        <v>45877</v>
      </c>
      <c r="CR887" s="72">
        <f t="shared" ref="CR887:CS889" si="507">CK887-$CO887</f>
        <v>0.41440277862075892</v>
      </c>
      <c r="CS887" s="72">
        <f t="shared" si="507"/>
        <v>0.20257663117634994</v>
      </c>
      <c r="CT887" s="72"/>
      <c r="CU887" s="72">
        <f t="shared" si="493"/>
        <v>0.13232101442278155</v>
      </c>
      <c r="CV887" s="72"/>
      <c r="CW887" s="3">
        <f t="shared" si="494"/>
        <v>45877</v>
      </c>
      <c r="CX887" s="75">
        <f t="shared" si="499"/>
        <v>133.45517606365809</v>
      </c>
      <c r="CY887" s="75">
        <f t="shared" si="500"/>
        <v>120.17500848399104</v>
      </c>
      <c r="CZ887" s="75">
        <f>(CX887/$CX$2)/(CY887/$CY$2)*100</f>
        <v>111.05068994560226</v>
      </c>
      <c r="DA887" s="72">
        <f>(CZ887/MAX($CZ$2:CZ887))-1</f>
        <v>-1.6080673566550852E-3</v>
      </c>
      <c r="DC887" s="3">
        <f t="shared" si="495"/>
        <v>45877</v>
      </c>
      <c r="DD887" s="2">
        <f t="shared" si="496"/>
        <v>2.405223043933088E-4</v>
      </c>
      <c r="DE887" s="2">
        <f t="shared" si="497"/>
        <v>1.05993045991681E-4</v>
      </c>
      <c r="DF887" s="2" t="e">
        <f>NA()</f>
        <v>#N/A</v>
      </c>
      <c r="DG887" s="2">
        <f t="shared" si="498"/>
        <v>3.8921449436274093E-4</v>
      </c>
      <c r="DH887" s="69"/>
      <c r="DI887" s="3">
        <f>DC887</f>
        <v>45877</v>
      </c>
      <c r="DJ887" s="2">
        <f t="shared" ref="DJ887:DK889" si="508">_xlfn.STDEV.P(DD866:DD887)*SQRT(252)</f>
        <v>2.4476986559561511E-2</v>
      </c>
      <c r="DK887" s="2">
        <f t="shared" si="508"/>
        <v>4.4541514247867717E-2</v>
      </c>
      <c r="DL887" s="2" t="e">
        <f>NA()</f>
        <v>#N/A</v>
      </c>
      <c r="DM887" s="2">
        <f>_xlfn.STDEV.P(DG866:DG887)*SQRT(252)</f>
        <v>1.1460353964540147E-2</v>
      </c>
      <c r="DO887" s="2">
        <f>_xlfn.STDEV.P(DG821:DG887)*SQRT(252)</f>
        <v>1.205780575377444E-2</v>
      </c>
      <c r="DP887" s="72">
        <f>DG887</f>
        <v>3.8921449436274093E-4</v>
      </c>
      <c r="DQ887" s="72">
        <v>1.0999999999999999E-2</v>
      </c>
      <c r="DR887" s="72">
        <f>DQ887/DO887*DP887</f>
        <v>3.5506953134072187E-4</v>
      </c>
      <c r="DS887" s="2" cm="1">
        <f t="array" ref="DS887">PRODUCT($DR$68:DR887+1)-1</f>
        <v>6.7032312939222738E-2</v>
      </c>
      <c r="DT887" s="2" cm="1">
        <f t="array" ref="DT887">PRODUCT($DP$68:DP887+1)-1</f>
        <v>9.9744600816110696E-2</v>
      </c>
      <c r="DU887" s="72">
        <f>DS887-MAX($DS$68:DS887)</f>
        <v>-1.6398435512492426E-3</v>
      </c>
    </row>
    <row r="888" spans="81:125" x14ac:dyDescent="0.3">
      <c r="CC888" s="3">
        <f t="shared" si="501"/>
        <v>45880</v>
      </c>
      <c r="CD888" s="2">
        <f t="shared" si="506"/>
        <v>1.12568232188148E-3</v>
      </c>
      <c r="CE888" s="2">
        <f t="shared" si="506"/>
        <v>2.0044162910479698E-3</v>
      </c>
      <c r="CF888" s="2" t="e">
        <f>NA()</f>
        <v>#N/A</v>
      </c>
      <c r="CG888" s="2">
        <f t="shared" si="504"/>
        <v>1.7312636658928884E-3</v>
      </c>
      <c r="CH888" s="2">
        <f t="shared" si="505"/>
        <v>1.79674159999998E-3</v>
      </c>
      <c r="CJ888" s="9">
        <f t="shared" si="492"/>
        <v>45880</v>
      </c>
      <c r="CK888" s="2">
        <f t="array" ref="CK888">PRODUCT(CD$2:CD888+1)-1</f>
        <v>0.62328884357731829</v>
      </c>
      <c r="CL888" s="2">
        <f t="array" ref="CL888">PRODUCT(CE$2:CE888+1)-1</f>
        <v>0.41246294348899704</v>
      </c>
      <c r="CM888" s="2"/>
      <c r="CN888" s="2">
        <f t="array" ref="CN888">PRODUCT(CG$2:CG888+1)-1</f>
        <v>0.34170064957068202</v>
      </c>
      <c r="CO888" s="2">
        <f t="array" ref="CO888">PRODUCT(CH$2:CH888+1)-1</f>
        <v>0.20922958843171147</v>
      </c>
      <c r="CQ888" s="9">
        <f>CJ888</f>
        <v>45880</v>
      </c>
      <c r="CR888" s="72">
        <f t="shared" si="507"/>
        <v>0.41405925514560682</v>
      </c>
      <c r="CS888" s="72">
        <f t="shared" si="507"/>
        <v>0.20323335505728557</v>
      </c>
      <c r="CT888" s="72"/>
      <c r="CU888" s="72">
        <f t="shared" si="493"/>
        <v>0.13247106113897056</v>
      </c>
      <c r="CV888" s="72"/>
      <c r="CW888" s="3">
        <f t="shared" si="494"/>
        <v>45880</v>
      </c>
      <c r="CX888" s="75">
        <f t="shared" si="499"/>
        <v>133.68622216100243</v>
      </c>
      <c r="CY888" s="75">
        <f t="shared" si="500"/>
        <v>120.39093192101457</v>
      </c>
      <c r="CZ888" s="75">
        <f>(CX888/$CX$2)/(CY888/$CY$2)*100</f>
        <v>111.04343161718407</v>
      </c>
      <c r="DA888" s="72">
        <f>(CZ888/MAX($CZ$2:CZ888))-1</f>
        <v>-1.6733227507526038E-3</v>
      </c>
      <c r="DC888" s="3">
        <f t="shared" si="495"/>
        <v>45880</v>
      </c>
      <c r="DD888" s="2">
        <f t="shared" si="496"/>
        <v>-6.7105927811849991E-4</v>
      </c>
      <c r="DE888" s="2">
        <f t="shared" si="497"/>
        <v>2.076746910479898E-4</v>
      </c>
      <c r="DF888" s="2" t="e">
        <f>NA()</f>
        <v>#N/A</v>
      </c>
      <c r="DG888" s="2">
        <f t="shared" si="498"/>
        <v>-6.5477934107091573E-5</v>
      </c>
      <c r="DH888" s="69"/>
      <c r="DI888" s="3">
        <f>DC888</f>
        <v>45880</v>
      </c>
      <c r="DJ888" s="2">
        <f t="shared" si="508"/>
        <v>2.3663358120908407E-2</v>
      </c>
      <c r="DK888" s="2">
        <f t="shared" si="508"/>
        <v>4.4541752822037893E-2</v>
      </c>
      <c r="DL888" s="2" t="e">
        <f>NA()</f>
        <v>#N/A</v>
      </c>
      <c r="DM888" s="2">
        <f>_xlfn.STDEV.P(DG867:DG888)*SQRT(252)</f>
        <v>1.1424146088629593E-2</v>
      </c>
      <c r="DO888" s="2">
        <f>_xlfn.STDEV.P(DG822:DG888)*SQRT(252)</f>
        <v>1.2065964259259643E-2</v>
      </c>
      <c r="DP888" s="72">
        <f>DG888</f>
        <v>-6.5477934107091573E-5</v>
      </c>
      <c r="DQ888" s="72">
        <v>1.0999999999999999E-2</v>
      </c>
      <c r="DR888" s="72">
        <f>DQ888/DO888*DP888</f>
        <v>-5.9693304215224124E-5</v>
      </c>
      <c r="DS888" s="2" cm="1">
        <f t="array" ref="DS888">PRODUCT($DR$68:DR888+1)-1</f>
        <v>6.6968618254759082E-2</v>
      </c>
      <c r="DT888" s="2" cm="1">
        <f t="array" ref="DT888">PRODUCT($DP$68:DP888+1)-1</f>
        <v>9.9672591811603928E-2</v>
      </c>
      <c r="DU888" s="72">
        <f>DS888-MAX($DS$68:DS888)</f>
        <v>-1.7035382357128981E-3</v>
      </c>
    </row>
    <row r="889" spans="81:125" x14ac:dyDescent="0.3">
      <c r="CC889" s="3">
        <f t="shared" si="501"/>
        <v>45881</v>
      </c>
      <c r="CD889" s="2">
        <f t="shared" si="506"/>
        <v>1.3503084190453801E-3</v>
      </c>
      <c r="CE889" s="2">
        <f t="shared" si="506"/>
        <v>9.5596045359092096E-4</v>
      </c>
      <c r="CF889" s="2" t="e">
        <f>NA()</f>
        <v>#N/A</v>
      </c>
      <c r="CG889" s="2">
        <f t="shared" si="504"/>
        <v>1.6752437083798204E-3</v>
      </c>
      <c r="CH889" s="2">
        <f t="shared" si="505"/>
        <v>1.06067900000006E-3</v>
      </c>
      <c r="CJ889" s="9">
        <f t="shared" si="492"/>
        <v>45881</v>
      </c>
      <c r="CK889" s="2">
        <f t="array" ref="CK889">PRODUCT(CD$2:CD889+1)-1</f>
        <v>0.62548078416934327</v>
      </c>
      <c r="CL889" s="2">
        <f t="array" ref="CL889">PRODUCT(CE$2:CE889+1)-1</f>
        <v>0.41381320220513507</v>
      </c>
      <c r="CM889" s="2"/>
      <c r="CN889" s="2">
        <f t="array" ref="CN889">PRODUCT(CG$2:CG889+1)-1</f>
        <v>0.34394832514240448</v>
      </c>
      <c r="CO889" s="2">
        <f t="array" ref="CO889">PRODUCT(CH$2:CH889+1)-1</f>
        <v>0.21051219286233969</v>
      </c>
      <c r="CQ889" s="9">
        <f>CJ889</f>
        <v>45881</v>
      </c>
      <c r="CR889" s="72">
        <f t="shared" si="507"/>
        <v>0.41496859130700359</v>
      </c>
      <c r="CS889" s="72">
        <f t="shared" si="507"/>
        <v>0.20330100934279538</v>
      </c>
      <c r="CT889" s="72"/>
      <c r="CU889" s="72">
        <f t="shared" si="493"/>
        <v>0.13343613228006479</v>
      </c>
      <c r="CV889" s="72"/>
      <c r="CW889" s="3">
        <f t="shared" si="494"/>
        <v>45881</v>
      </c>
      <c r="CX889" s="75">
        <f t="shared" si="499"/>
        <v>133.91017916357472</v>
      </c>
      <c r="CY889" s="75">
        <f t="shared" si="500"/>
        <v>120.51862805429363</v>
      </c>
      <c r="CZ889" s="75">
        <f>(CX889/$CX$2)/(CY889/$CY$2)*100</f>
        <v>111.11160268373467</v>
      </c>
      <c r="DA889" s="72">
        <f>(CZ889/MAX($CZ$2:CZ889))-1</f>
        <v>-1.0604364830746338E-3</v>
      </c>
      <c r="DC889" s="3">
        <f t="shared" si="495"/>
        <v>45881</v>
      </c>
      <c r="DD889" s="2">
        <f t="shared" si="496"/>
        <v>2.8962941904532016E-4</v>
      </c>
      <c r="DE889" s="2">
        <f t="shared" si="497"/>
        <v>-1.0471854640913903E-4</v>
      </c>
      <c r="DF889" s="2" t="e">
        <f>NA()</f>
        <v>#N/A</v>
      </c>
      <c r="DG889" s="2">
        <f t="shared" si="498"/>
        <v>6.145647083797604E-4</v>
      </c>
      <c r="DH889" s="69"/>
      <c r="DI889" s="3">
        <f>DC889</f>
        <v>45881</v>
      </c>
      <c r="DJ889" s="2">
        <f t="shared" si="508"/>
        <v>2.3485099050293185E-2</v>
      </c>
      <c r="DK889" s="2">
        <f t="shared" si="508"/>
        <v>4.4548778958938162E-2</v>
      </c>
      <c r="DL889" s="2" t="e">
        <f>NA()</f>
        <v>#N/A</v>
      </c>
      <c r="DM889" s="2">
        <f>_xlfn.STDEV.P(DG868:DG889)*SQRT(252)</f>
        <v>1.1307426991847582E-2</v>
      </c>
      <c r="DO889" s="2">
        <f>_xlfn.STDEV.P(DG823:DG889)*SQRT(252)</f>
        <v>1.1634118385061247E-2</v>
      </c>
      <c r="DP889" s="72">
        <f>DG889</f>
        <v>6.145647083797604E-4</v>
      </c>
      <c r="DQ889" s="72">
        <v>1.0999999999999999E-2</v>
      </c>
      <c r="DR889" s="72">
        <f>DQ889/DO889*DP889</f>
        <v>5.8106781867182922E-4</v>
      </c>
      <c r="DS889" s="2" cm="1">
        <f t="array" ref="DS889">PRODUCT($DR$68:DR889+1)-1</f>
        <v>6.7588599382359504E-2</v>
      </c>
      <c r="DT889" s="2" cm="1">
        <f t="array" ref="DT889">PRODUCT($DP$68:DP889+1)-1</f>
        <v>0.10034841177730391</v>
      </c>
      <c r="DU889" s="72">
        <f>DS889-MAX($DS$68:DS889)</f>
        <v>-1.0835571081124762E-3</v>
      </c>
    </row>
    <row r="890" spans="81:125" x14ac:dyDescent="0.3">
      <c r="CC890" s="3">
        <f t="shared" si="501"/>
        <v>45882</v>
      </c>
      <c r="CD890" s="2">
        <f t="shared" ref="CD890:CD953" si="509">C99</f>
        <v>3.5632417507145396E-3</v>
      </c>
      <c r="CE890" s="2">
        <f t="shared" ref="CE890:CE953" si="510">D99</f>
        <v>4.5455300080345902E-3</v>
      </c>
      <c r="CF890" s="2" t="e">
        <f>NA()</f>
        <v>#N/A</v>
      </c>
      <c r="CG890" s="2">
        <f t="shared" si="504"/>
        <v>4.1459518430911734E-3</v>
      </c>
      <c r="CH890" s="2">
        <f t="shared" si="505"/>
        <v>4.0752881999999201E-3</v>
      </c>
      <c r="CJ890" s="9">
        <f t="shared" si="492"/>
        <v>45882</v>
      </c>
      <c r="CK890" s="2">
        <f t="array" ref="CK890">PRODUCT(CD$2:CD890+1)-1</f>
        <v>0.63127276516447961</v>
      </c>
      <c r="CL890" s="2">
        <f t="array" ref="CL890">PRODUCT(CE$2:CE890+1)-1</f>
        <v>0.42023973254151392</v>
      </c>
      <c r="CM890" s="2"/>
      <c r="CN890" s="2">
        <f t="array" ref="CN890">PRODUCT(CG$2:CG890+1)-1</f>
        <v>0.34952027017804776</v>
      </c>
      <c r="CO890" s="2">
        <f t="array" ref="CO890">PRODUCT(CH$2:CH890+1)-1</f>
        <v>0.21544537891786764</v>
      </c>
      <c r="CQ890" s="9">
        <f t="shared" ref="CQ890:CQ953" si="511">CJ890</f>
        <v>45882</v>
      </c>
      <c r="CR890" s="72">
        <f t="shared" ref="CR890:CR953" si="512">CK890-$CO890</f>
        <v>0.41582738624661197</v>
      </c>
      <c r="CS890" s="72">
        <f t="shared" ref="CS890:CS953" si="513">CL890-$CO890</f>
        <v>0.20479435362364629</v>
      </c>
      <c r="CT890" s="72"/>
      <c r="CU890" s="72">
        <f t="shared" si="493"/>
        <v>0.13407489126018013</v>
      </c>
      <c r="CV890" s="72"/>
      <c r="CW890" s="3">
        <f t="shared" si="494"/>
        <v>45882</v>
      </c>
      <c r="CX890" s="75">
        <f t="shared" si="499"/>
        <v>134.46536431768661</v>
      </c>
      <c r="CY890" s="75">
        <f t="shared" si="500"/>
        <v>121.00977619708347</v>
      </c>
      <c r="CZ890" s="75">
        <f t="shared" ref="CZ890:CZ953" si="514">(CX890/$CX$2)/(CY890/$CY$2)*100</f>
        <v>111.11942236690744</v>
      </c>
      <c r="DA890" s="72">
        <f>(CZ890/MAX($CZ$2:CZ890))-1</f>
        <v>-9.9013427604344173E-4</v>
      </c>
      <c r="DC890" s="3">
        <f t="shared" si="495"/>
        <v>45882</v>
      </c>
      <c r="DD890" s="2">
        <f t="shared" si="496"/>
        <v>-5.1204644928538054E-4</v>
      </c>
      <c r="DE890" s="2">
        <f t="shared" si="497"/>
        <v>4.7024180803467014E-4</v>
      </c>
      <c r="DF890" s="2" t="e">
        <f>NA()</f>
        <v>#N/A</v>
      </c>
      <c r="DG890" s="2">
        <f t="shared" si="498"/>
        <v>7.0663643091253316E-5</v>
      </c>
      <c r="DH890" s="69"/>
      <c r="DI890" s="3">
        <f t="shared" ref="DI890:DI953" si="515">DC890</f>
        <v>45882</v>
      </c>
      <c r="DJ890" s="2">
        <f t="shared" ref="DJ890:DJ953" si="516">_xlfn.STDEV.P(DD869:DD890)*SQRT(252)</f>
        <v>2.2426816171734688E-2</v>
      </c>
      <c r="DK890" s="2">
        <f t="shared" ref="DK890:DK953" si="517">_xlfn.STDEV.P(DE869:DE890)*SQRT(252)</f>
        <v>4.4464059195368215E-2</v>
      </c>
      <c r="DL890" s="2" t="e">
        <f>NA()</f>
        <v>#N/A</v>
      </c>
      <c r="DM890" s="2">
        <f t="shared" ref="DM890:DM953" si="518">_xlfn.STDEV.P(DG869:DG890)*SQRT(252)</f>
        <v>1.1094476442627274E-2</v>
      </c>
      <c r="DO890" s="2">
        <f t="shared" ref="DO890:DO953" si="519">_xlfn.STDEV.P(DG824:DG890)*SQRT(252)</f>
        <v>1.1459847372948717E-2</v>
      </c>
      <c r="DP890" s="72">
        <f t="shared" ref="DP890:DP953" si="520">DG890</f>
        <v>7.0663643091253316E-5</v>
      </c>
      <c r="DQ890" s="72">
        <v>1.0999999999999999E-2</v>
      </c>
      <c r="DR890" s="72">
        <f t="shared" ref="DR890:DR953" si="521">DQ890/DO890*DP890</f>
        <v>6.7828134939966524E-5</v>
      </c>
      <c r="DS890" s="2" cm="1">
        <f t="array" ref="DS890">PRODUCT($DR$68:DR890+1)-1</f>
        <v>6.7661011925938874E-2</v>
      </c>
      <c r="DT890" s="2" cm="1">
        <f t="array" ref="DT890">PRODUCT($DP$68:DP890+1)-1</f>
        <v>0.10042616640474966</v>
      </c>
      <c r="DU890" s="72">
        <f>DS890-MAX($DS$68:DS890)</f>
        <v>-1.0111445645331063E-3</v>
      </c>
    </row>
    <row r="891" spans="81:125" x14ac:dyDescent="0.3">
      <c r="CC891" s="3">
        <f t="shared" si="501"/>
        <v>45883</v>
      </c>
      <c r="CD891" s="2">
        <f t="shared" si="509"/>
        <v>-1.6832058634839201E-3</v>
      </c>
      <c r="CE891" s="2">
        <f t="shared" si="510"/>
        <v>3.4118434927554703E-4</v>
      </c>
      <c r="CF891" s="2" t="e">
        <f>NA()</f>
        <v>#N/A</v>
      </c>
      <c r="CG891" s="2">
        <f t="shared" si="504"/>
        <v>-6.0414186135645967E-4</v>
      </c>
      <c r="CH891" s="2">
        <f t="shared" si="505"/>
        <v>-2.9464953000002397E-4</v>
      </c>
      <c r="CJ891" s="9">
        <f t="shared" si="492"/>
        <v>45883</v>
      </c>
      <c r="CK891" s="2">
        <f t="array" ref="CK891">PRODUCT(CD$2:CD891+1)-1</f>
        <v>0.62852699728121308</v>
      </c>
      <c r="CL891" s="2">
        <f t="array" ref="CL891">PRODUCT(CE$2:CE891+1)-1</f>
        <v>0.42072429611047646</v>
      </c>
      <c r="CM891" s="2"/>
      <c r="CN891" s="2">
        <f t="array" ref="CN891">PRODUCT(CG$2:CG891+1)-1</f>
        <v>0.34870496849008403</v>
      </c>
      <c r="CO891" s="2">
        <f t="array" ref="CO891">PRODUCT(CH$2:CH891+1)-1</f>
        <v>0.21508724850822869</v>
      </c>
      <c r="CQ891" s="9">
        <f t="shared" si="511"/>
        <v>45883</v>
      </c>
      <c r="CR891" s="72">
        <f t="shared" si="512"/>
        <v>0.41343974877298439</v>
      </c>
      <c r="CS891" s="72">
        <f t="shared" si="513"/>
        <v>0.20563704760224777</v>
      </c>
      <c r="CT891" s="72"/>
      <c r="CU891" s="72">
        <f t="shared" si="493"/>
        <v>0.13361771998185534</v>
      </c>
      <c r="CV891" s="72"/>
      <c r="CW891" s="3">
        <f t="shared" si="494"/>
        <v>45883</v>
      </c>
      <c r="CX891" s="75">
        <f t="shared" si="499"/>
        <v>134.38412816219974</v>
      </c>
      <c r="CY891" s="75">
        <f t="shared" si="500"/>
        <v>120.97412072340158</v>
      </c>
      <c r="CZ891" s="75">
        <f t="shared" si="514"/>
        <v>111.08502162165669</v>
      </c>
      <c r="DA891" s="72">
        <f>(CZ891/MAX($CZ$2:CZ891))-1</f>
        <v>-1.2994112967633642E-3</v>
      </c>
      <c r="DC891" s="3">
        <f t="shared" si="495"/>
        <v>45883</v>
      </c>
      <c r="DD891" s="2">
        <f t="shared" si="496"/>
        <v>-1.3885563334838961E-3</v>
      </c>
      <c r="DE891" s="2">
        <f t="shared" si="497"/>
        <v>6.3583387927557101E-4</v>
      </c>
      <c r="DF891" s="2" t="e">
        <f>NA()</f>
        <v>#N/A</v>
      </c>
      <c r="DG891" s="2">
        <f t="shared" si="498"/>
        <v>-3.094923313564357E-4</v>
      </c>
      <c r="DH891" s="69"/>
      <c r="DI891" s="3">
        <f t="shared" si="515"/>
        <v>45883</v>
      </c>
      <c r="DJ891" s="2">
        <f t="shared" si="516"/>
        <v>2.2399161590926621E-2</v>
      </c>
      <c r="DK891" s="2">
        <f t="shared" si="517"/>
        <v>4.4475664028393189E-2</v>
      </c>
      <c r="DL891" s="2" t="e">
        <f>NA()</f>
        <v>#N/A</v>
      </c>
      <c r="DM891" s="2">
        <f t="shared" si="518"/>
        <v>1.102810149673074E-2</v>
      </c>
      <c r="DO891" s="2">
        <f t="shared" si="519"/>
        <v>1.1487367303409225E-2</v>
      </c>
      <c r="DP891" s="72">
        <f t="shared" si="520"/>
        <v>-3.094923313564357E-4</v>
      </c>
      <c r="DQ891" s="72">
        <v>1.0999999999999999E-2</v>
      </c>
      <c r="DR891" s="72">
        <f t="shared" si="521"/>
        <v>-2.9636169498214169E-4</v>
      </c>
      <c r="DS891" s="2" cm="1">
        <f t="array" ref="DS891">PRODUCT($DR$68:DR891+1)-1</f>
        <v>6.734459809877813E-2</v>
      </c>
      <c r="DT891" s="2" cm="1">
        <f t="array" ref="DT891">PRODUCT($DP$68:DP891+1)-1</f>
        <v>0.1000855929450235</v>
      </c>
      <c r="DU891" s="72">
        <f>DS891-MAX($DS$68:DS891)</f>
        <v>-1.3275583916938505E-3</v>
      </c>
    </row>
    <row r="892" spans="81:125" x14ac:dyDescent="0.3">
      <c r="CC892" s="3">
        <f t="shared" si="501"/>
        <v>45884</v>
      </c>
      <c r="CD892" s="2">
        <f t="shared" si="509"/>
        <v>-5.9118988826201103E-4</v>
      </c>
      <c r="CE892" s="2">
        <f t="shared" si="510"/>
        <v>-8.1172658651951191E-4</v>
      </c>
      <c r="CF892" s="2" t="e">
        <f>NA()</f>
        <v>#N/A</v>
      </c>
      <c r="CG892" s="2">
        <f t="shared" si="504"/>
        <v>-7.5850676342970177E-4</v>
      </c>
      <c r="CH892" s="2">
        <f t="shared" si="505"/>
        <v>-6.4069290000001689E-4</v>
      </c>
      <c r="CJ892" s="9">
        <f t="shared" si="492"/>
        <v>45884</v>
      </c>
      <c r="CK892" s="2">
        <f t="array" ref="CK892">PRODUCT(CD$2:CD892+1)-1</f>
        <v>0.62756422858765881</v>
      </c>
      <c r="CL892" s="2">
        <f t="array" ref="CL892">PRODUCT(CE$2:CE892+1)-1</f>
        <v>0.41957105642720927</v>
      </c>
      <c r="CM892" s="2"/>
      <c r="CN892" s="2">
        <f t="array" ref="CN892">PRODUCT(CG$2:CG892+1)-1</f>
        <v>0.34768196664961315</v>
      </c>
      <c r="CO892" s="2">
        <f t="array" ref="CO892">PRODUCT(CH$2:CH892+1)-1</f>
        <v>0.21430875073522881</v>
      </c>
      <c r="CQ892" s="9">
        <f t="shared" si="511"/>
        <v>45884</v>
      </c>
      <c r="CR892" s="72">
        <f t="shared" si="512"/>
        <v>0.41325547785243</v>
      </c>
      <c r="CS892" s="72">
        <f t="shared" si="513"/>
        <v>0.20526230569198045</v>
      </c>
      <c r="CT892" s="72"/>
      <c r="CU892" s="72">
        <f t="shared" si="493"/>
        <v>0.13337321591438434</v>
      </c>
      <c r="CV892" s="72"/>
      <c r="CW892" s="3">
        <f t="shared" si="494"/>
        <v>45884</v>
      </c>
      <c r="CX892" s="75">
        <f t="shared" si="499"/>
        <v>134.28219689209112</v>
      </c>
      <c r="CY892" s="75">
        <f t="shared" si="500"/>
        <v>120.89661346317035</v>
      </c>
      <c r="CZ892" s="75">
        <f t="shared" si="514"/>
        <v>111.07192587573888</v>
      </c>
      <c r="DA892" s="72">
        <f>(CZ892/MAX($CZ$2:CZ892))-1</f>
        <v>-1.4171475042799031E-3</v>
      </c>
      <c r="DC892" s="3">
        <f t="shared" si="495"/>
        <v>45884</v>
      </c>
      <c r="DD892" s="2">
        <f t="shared" si="496"/>
        <v>4.9503011738005862E-5</v>
      </c>
      <c r="DE892" s="2">
        <f t="shared" si="497"/>
        <v>-1.7103368651949502E-4</v>
      </c>
      <c r="DF892" s="2" t="e">
        <f>NA()</f>
        <v>#N/A</v>
      </c>
      <c r="DG892" s="2">
        <f t="shared" si="498"/>
        <v>-1.1781386342968488E-4</v>
      </c>
      <c r="DH892" s="69"/>
      <c r="DI892" s="3">
        <f t="shared" si="515"/>
        <v>45884</v>
      </c>
      <c r="DJ892" s="2">
        <f t="shared" si="516"/>
        <v>2.0955709297427478E-2</v>
      </c>
      <c r="DK892" s="2">
        <f t="shared" si="517"/>
        <v>4.450289661840201E-2</v>
      </c>
      <c r="DL892" s="2" t="e">
        <f>NA()</f>
        <v>#N/A</v>
      </c>
      <c r="DM892" s="2">
        <f t="shared" si="518"/>
        <v>1.0932772288033911E-2</v>
      </c>
      <c r="DO892" s="2">
        <f t="shared" si="519"/>
        <v>1.149209052039093E-2</v>
      </c>
      <c r="DP892" s="72">
        <f t="shared" si="520"/>
        <v>-1.1781386342968488E-4</v>
      </c>
      <c r="DQ892" s="72">
        <v>1.0999999999999999E-2</v>
      </c>
      <c r="DR892" s="72">
        <f t="shared" si="521"/>
        <v>-1.1276908195485122E-4</v>
      </c>
      <c r="DS892" s="2" cm="1">
        <f t="array" ref="DS892">PRODUCT($DR$68:DR892+1)-1</f>
        <v>6.7224234628320945E-2</v>
      </c>
      <c r="DT892" s="2" cm="1">
        <f t="array" ref="DT892">PRODUCT($DP$68:DP892+1)-1</f>
        <v>9.9955987611215269E-2</v>
      </c>
      <c r="DU892" s="72">
        <f>DS892-MAX($DS$68:DS892)</f>
        <v>-1.4479218621510359E-3</v>
      </c>
    </row>
    <row r="893" spans="81:125" x14ac:dyDescent="0.3">
      <c r="CC893" s="3">
        <f t="shared" si="501"/>
        <v>45887</v>
      </c>
      <c r="CD893" s="2">
        <f t="shared" si="509"/>
        <v>6.9752021985536306E-4</v>
      </c>
      <c r="CE893" s="2">
        <f t="shared" si="510"/>
        <v>-4.7036436005742899E-4</v>
      </c>
      <c r="CF893" s="2" t="e">
        <f>NA()</f>
        <v>#N/A</v>
      </c>
      <c r="CG893" s="2">
        <f t="shared" si="504"/>
        <v>2.8096717212430962E-4</v>
      </c>
      <c r="CH893" s="2">
        <f t="shared" si="505"/>
        <v>-5.8394810000028697E-5</v>
      </c>
      <c r="CJ893" s="9">
        <f t="shared" si="492"/>
        <v>45887</v>
      </c>
      <c r="CK893" s="2">
        <f t="array" ref="CK893">PRODUCT(CD$2:CD893+1)-1</f>
        <v>0.62869948754621197</v>
      </c>
      <c r="CL893" s="2">
        <f t="array" ref="CL893">PRODUCT(CE$2:CE893+1)-1</f>
        <v>0.4189033407956968</v>
      </c>
      <c r="CM893" s="2"/>
      <c r="CN893" s="2">
        <f t="array" ref="CN893">PRODUCT(CG$2:CG893+1)-1</f>
        <v>0.34806062104070556</v>
      </c>
      <c r="CO893" s="2">
        <f t="array" ref="CO893">PRODUCT(CH$2:CH893+1)-1</f>
        <v>0.2142378414064483</v>
      </c>
      <c r="CQ893" s="9">
        <f t="shared" si="511"/>
        <v>45887</v>
      </c>
      <c r="CR893" s="72">
        <f t="shared" si="512"/>
        <v>0.41446164613976366</v>
      </c>
      <c r="CS893" s="72">
        <f t="shared" si="513"/>
        <v>0.2046654993892485</v>
      </c>
      <c r="CT893" s="72"/>
      <c r="CU893" s="72">
        <f t="shared" si="493"/>
        <v>0.13382277963425726</v>
      </c>
      <c r="CV893" s="72"/>
      <c r="CW893" s="3">
        <f t="shared" si="494"/>
        <v>45887</v>
      </c>
      <c r="CX893" s="75">
        <f t="shared" si="499"/>
        <v>134.31992578121853</v>
      </c>
      <c r="CY893" s="75">
        <f t="shared" si="500"/>
        <v>120.88955372839753</v>
      </c>
      <c r="CZ893" s="75">
        <f t="shared" si="514"/>
        <v>111.10962166590093</v>
      </c>
      <c r="DA893" s="72">
        <f>(CZ893/MAX($CZ$2:CZ893))-1</f>
        <v>-1.0782466580911976E-3</v>
      </c>
      <c r="DC893" s="3">
        <f t="shared" si="495"/>
        <v>45887</v>
      </c>
      <c r="DD893" s="2">
        <f t="shared" si="496"/>
        <v>7.5591502985539172E-4</v>
      </c>
      <c r="DE893" s="2">
        <f t="shared" si="497"/>
        <v>-4.1196955005740028E-4</v>
      </c>
      <c r="DF893" s="2" t="e">
        <f>NA()</f>
        <v>#N/A</v>
      </c>
      <c r="DG893" s="2">
        <f t="shared" si="498"/>
        <v>3.3936198212433834E-4</v>
      </c>
      <c r="DH893" s="69"/>
      <c r="DI893" s="3">
        <f t="shared" si="515"/>
        <v>45887</v>
      </c>
      <c r="DJ893" s="2">
        <f t="shared" si="516"/>
        <v>2.114793565135303E-2</v>
      </c>
      <c r="DK893" s="2">
        <f t="shared" si="517"/>
        <v>4.385979865798411E-2</v>
      </c>
      <c r="DL893" s="2" t="e">
        <f>NA()</f>
        <v>#N/A</v>
      </c>
      <c r="DM893" s="2">
        <f t="shared" si="518"/>
        <v>1.0677035110157997E-2</v>
      </c>
      <c r="DO893" s="2">
        <f t="shared" si="519"/>
        <v>1.1466695954711658E-2</v>
      </c>
      <c r="DP893" s="72">
        <f t="shared" si="520"/>
        <v>3.3936198212433834E-4</v>
      </c>
      <c r="DQ893" s="72">
        <v>1.0999999999999999E-2</v>
      </c>
      <c r="DR893" s="72">
        <f t="shared" si="521"/>
        <v>3.2554990714948206E-4</v>
      </c>
      <c r="DS893" s="2" cm="1">
        <f t="array" ref="DS893">PRODUCT($DR$68:DR893+1)-1</f>
        <v>6.7571669378811983E-2</v>
      </c>
      <c r="DT893" s="2" cm="1">
        <f t="array" ref="DT893">PRODUCT($DP$68:DP893+1)-1</f>
        <v>0.10032927085542065</v>
      </c>
      <c r="DU893" s="72">
        <f>DS893-MAX($DS$68:DS893)</f>
        <v>-1.1004871116599979E-3</v>
      </c>
    </row>
    <row r="894" spans="81:125" x14ac:dyDescent="0.3">
      <c r="CC894" s="3">
        <f t="shared" si="501"/>
        <v>45888</v>
      </c>
      <c r="CD894" s="2">
        <f t="shared" si="509"/>
        <v>3.7304811651228702E-4</v>
      </c>
      <c r="CE894" s="2">
        <f t="shared" si="510"/>
        <v>9.8237886469121404E-5</v>
      </c>
      <c r="CF894" s="2" t="e">
        <f>NA()</f>
        <v>#N/A</v>
      </c>
      <c r="CG894" s="2">
        <f t="shared" si="504"/>
        <v>3.9682384682509153E-4</v>
      </c>
      <c r="CH894" s="2">
        <f t="shared" si="505"/>
        <v>9.7098690000008202E-4</v>
      </c>
      <c r="CJ894" s="9">
        <f t="shared" si="492"/>
        <v>45888</v>
      </c>
      <c r="CK894" s="2">
        <f t="array" ref="CK894">PRODUCT(CD$2:CD894+1)-1</f>
        <v>0.62930707082240556</v>
      </c>
      <c r="CL894" s="2">
        <f t="array" ref="CL894">PRODUCT(CE$2:CE894+1)-1</f>
        <v>0.41904273086100052</v>
      </c>
      <c r="CM894" s="2"/>
      <c r="CN894" s="2">
        <f t="array" ref="CN894">PRODUCT(CG$2:CG894+1)-1</f>
        <v>0.34859556364210031</v>
      </c>
      <c r="CO894" s="2">
        <f t="array" ref="CO894">PRODUCT(CH$2:CH894+1)-1</f>
        <v>0.21541685044393843</v>
      </c>
      <c r="CQ894" s="9">
        <f t="shared" si="511"/>
        <v>45888</v>
      </c>
      <c r="CR894" s="72">
        <f t="shared" si="512"/>
        <v>0.41389022037846712</v>
      </c>
      <c r="CS894" s="72">
        <f t="shared" si="513"/>
        <v>0.20362588041706209</v>
      </c>
      <c r="CT894" s="72"/>
      <c r="CU894" s="72">
        <f t="shared" si="493"/>
        <v>0.13317871319816188</v>
      </c>
      <c r="CV894" s="72"/>
      <c r="CW894" s="3">
        <f t="shared" si="494"/>
        <v>45888</v>
      </c>
      <c r="CX894" s="75">
        <f t="shared" si="499"/>
        <v>134.37322713087229</v>
      </c>
      <c r="CY894" s="75">
        <f t="shared" si="500"/>
        <v>121.00693590141466</v>
      </c>
      <c r="CZ894" s="75">
        <f t="shared" si="514"/>
        <v>111.04588851034724</v>
      </c>
      <c r="DA894" s="72">
        <f>(CZ894/MAX($CZ$2:CZ894))-1</f>
        <v>-1.6512342584192874E-3</v>
      </c>
      <c r="DC894" s="3">
        <f t="shared" si="495"/>
        <v>45888</v>
      </c>
      <c r="DD894" s="2">
        <f t="shared" si="496"/>
        <v>-5.9793878348779494E-4</v>
      </c>
      <c r="DE894" s="2">
        <f t="shared" si="497"/>
        <v>-8.7274901353096056E-4</v>
      </c>
      <c r="DF894" s="2" t="e">
        <f>NA()</f>
        <v>#N/A</v>
      </c>
      <c r="DG894" s="2">
        <f t="shared" si="498"/>
        <v>-5.7416305317499049E-4</v>
      </c>
      <c r="DH894" s="69"/>
      <c r="DI894" s="3">
        <f t="shared" si="515"/>
        <v>45888</v>
      </c>
      <c r="DJ894" s="2">
        <f t="shared" si="516"/>
        <v>2.1104281494076501E-2</v>
      </c>
      <c r="DK894" s="2">
        <f t="shared" si="517"/>
        <v>4.3992288144855937E-2</v>
      </c>
      <c r="DL894" s="2" t="e">
        <f>NA()</f>
        <v>#N/A</v>
      </c>
      <c r="DM894" s="2">
        <f t="shared" si="518"/>
        <v>1.0837165456535756E-2</v>
      </c>
      <c r="DO894" s="2">
        <f t="shared" si="519"/>
        <v>1.1537173125196205E-2</v>
      </c>
      <c r="DP894" s="72">
        <f t="shared" si="520"/>
        <v>-5.7416305317499049E-4</v>
      </c>
      <c r="DQ894" s="72">
        <v>1.0999999999999999E-2</v>
      </c>
      <c r="DR894" s="72">
        <f t="shared" si="521"/>
        <v>-5.4742990474258716E-4</v>
      </c>
      <c r="DS894" s="2" cm="1">
        <f t="array" ref="DS894">PRODUCT($DR$68:DR894+1)-1</f>
        <v>6.6987248721538162E-2</v>
      </c>
      <c r="DT894" s="2" cm="1">
        <f t="array" ref="DT894">PRODUCT($DP$68:DP894+1)-1</f>
        <v>9.9697502441768338E-2</v>
      </c>
      <c r="DU894" s="72">
        <f>DS894-MAX($DS$68:DS894)</f>
        <v>-1.6849077689338188E-3</v>
      </c>
    </row>
    <row r="895" spans="81:125" x14ac:dyDescent="0.3">
      <c r="CC895" s="3">
        <f t="shared" si="501"/>
        <v>45889</v>
      </c>
      <c r="CD895" s="2">
        <f t="shared" si="509"/>
        <v>-1.09751429194715E-3</v>
      </c>
      <c r="CE895" s="2">
        <f t="shared" si="510"/>
        <v>-1.4287512779824799E-3</v>
      </c>
      <c r="CF895" s="2" t="e">
        <f>NA()</f>
        <v>#N/A</v>
      </c>
      <c r="CG895" s="2">
        <f t="shared" si="504"/>
        <v>-1.3848092284911529E-3</v>
      </c>
      <c r="CH895" s="2">
        <f t="shared" si="505"/>
        <v>-1.4529737999999801E-3</v>
      </c>
      <c r="CJ895" s="9">
        <f t="shared" si="492"/>
        <v>45889</v>
      </c>
      <c r="CK895" s="2">
        <f t="array" ref="CK895">PRODUCT(CD$2:CD895+1)-1</f>
        <v>0.62751888302620751</v>
      </c>
      <c r="CL895" s="2">
        <f t="array" ref="CL895">PRODUCT(CE$2:CE895+1)-1</f>
        <v>0.41701527174577113</v>
      </c>
      <c r="CM895" s="2"/>
      <c r="CN895" s="2">
        <f t="array" ref="CN895">PRODUCT(CG$2:CG895+1)-1</f>
        <v>0.34672801606006654</v>
      </c>
      <c r="CO895" s="2">
        <f t="array" ref="CO895">PRODUCT(CH$2:CH895+1)-1</f>
        <v>0.2136508816041649</v>
      </c>
      <c r="CQ895" s="9">
        <f t="shared" si="511"/>
        <v>45889</v>
      </c>
      <c r="CR895" s="72">
        <f t="shared" si="512"/>
        <v>0.41386800142204261</v>
      </c>
      <c r="CS895" s="72">
        <f t="shared" si="513"/>
        <v>0.20336439014160623</v>
      </c>
      <c r="CT895" s="72"/>
      <c r="CU895" s="72">
        <f t="shared" si="493"/>
        <v>0.13307713445590164</v>
      </c>
      <c r="CV895" s="72"/>
      <c r="CW895" s="3">
        <f t="shared" si="494"/>
        <v>45889</v>
      </c>
      <c r="CX895" s="75">
        <f t="shared" si="499"/>
        <v>134.18714584587931</v>
      </c>
      <c r="CY895" s="75">
        <f t="shared" si="500"/>
        <v>120.83111599393163</v>
      </c>
      <c r="CZ895" s="75">
        <f t="shared" si="514"/>
        <v>111.05346891989183</v>
      </c>
      <c r="DA895" s="72">
        <f>(CZ895/MAX($CZ$2:CZ895))-1</f>
        <v>-1.583083220914161E-3</v>
      </c>
      <c r="DC895" s="3">
        <f t="shared" si="495"/>
        <v>45889</v>
      </c>
      <c r="DD895" s="2">
        <f t="shared" si="496"/>
        <v>3.5545950805283008E-4</v>
      </c>
      <c r="DE895" s="2">
        <f t="shared" si="497"/>
        <v>2.4222522017500149E-5</v>
      </c>
      <c r="DF895" s="2" t="e">
        <f>NA()</f>
        <v>#N/A</v>
      </c>
      <c r="DG895" s="2">
        <f t="shared" si="498"/>
        <v>6.816457150882714E-5</v>
      </c>
      <c r="DH895" s="69"/>
      <c r="DI895" s="3">
        <f t="shared" si="515"/>
        <v>45889</v>
      </c>
      <c r="DJ895" s="2">
        <f t="shared" si="516"/>
        <v>2.1138730850021169E-2</v>
      </c>
      <c r="DK895" s="2">
        <f t="shared" si="517"/>
        <v>4.3950593235633745E-2</v>
      </c>
      <c r="DL895" s="2" t="e">
        <f>NA()</f>
        <v>#N/A</v>
      </c>
      <c r="DM895" s="2">
        <f t="shared" si="518"/>
        <v>1.0839812010376032E-2</v>
      </c>
      <c r="DO895" s="2">
        <f t="shared" si="519"/>
        <v>1.1527701575040461E-2</v>
      </c>
      <c r="DP895" s="72">
        <f t="shared" si="520"/>
        <v>6.816457150882714E-5</v>
      </c>
      <c r="DQ895" s="72">
        <v>1.0999999999999999E-2</v>
      </c>
      <c r="DR895" s="72">
        <f t="shared" si="521"/>
        <v>6.504421386311493E-5</v>
      </c>
      <c r="DS895" s="2" cm="1">
        <f t="array" ref="DS895">PRODUCT($DR$68:DR895+1)-1</f>
        <v>6.705665006833339E-2</v>
      </c>
      <c r="DT895" s="2" cm="1">
        <f t="array" ref="DT895">PRODUCT($DP$68:DP895+1)-1</f>
        <v>9.977246285081165E-2</v>
      </c>
      <c r="DU895" s="72">
        <f>DS895-MAX($DS$68:DS895)</f>
        <v>-1.6155064221385906E-3</v>
      </c>
    </row>
    <row r="896" spans="81:125" x14ac:dyDescent="0.3">
      <c r="CC896" s="3">
        <f t="shared" si="501"/>
        <v>45890</v>
      </c>
      <c r="CD896" s="2">
        <f t="shared" si="509"/>
        <v>-2.35945755292011E-3</v>
      </c>
      <c r="CE896" s="2">
        <f t="shared" si="510"/>
        <v>-1.2998066091789401E-3</v>
      </c>
      <c r="CF896" s="2" t="e">
        <f>NA()</f>
        <v>#N/A</v>
      </c>
      <c r="CG896" s="2">
        <f t="shared" si="504"/>
        <v>-1.6331053254754792E-3</v>
      </c>
      <c r="CH896" s="2">
        <f t="shared" si="505"/>
        <v>-1.9053248000000501E-3</v>
      </c>
      <c r="CJ896" s="9">
        <f t="shared" si="492"/>
        <v>45890</v>
      </c>
      <c r="CK896" s="2">
        <f t="array" ref="CK896">PRODUCT(CD$2:CD896+1)-1</f>
        <v>0.62367882130513119</v>
      </c>
      <c r="CL896" s="2">
        <f t="array" ref="CL896">PRODUCT(CE$2:CE896+1)-1</f>
        <v>0.41517342593024842</v>
      </c>
      <c r="CM896" s="2"/>
      <c r="CN896" s="2">
        <f t="array" ref="CN896">PRODUCT(CG$2:CG896+1)-1</f>
        <v>0.34452866736507182</v>
      </c>
      <c r="CO896" s="2">
        <f t="array" ref="CO896">PRODUCT(CH$2:CH896+1)-1</f>
        <v>0.21133848248090259</v>
      </c>
      <c r="CQ896" s="9">
        <f t="shared" si="511"/>
        <v>45890</v>
      </c>
      <c r="CR896" s="72">
        <f t="shared" si="512"/>
        <v>0.4123403388242286</v>
      </c>
      <c r="CS896" s="72">
        <f t="shared" si="513"/>
        <v>0.20383494344934583</v>
      </c>
      <c r="CT896" s="72"/>
      <c r="CU896" s="72">
        <f t="shared" si="493"/>
        <v>0.13319018488416923</v>
      </c>
      <c r="CV896" s="72"/>
      <c r="CW896" s="3">
        <f t="shared" si="494"/>
        <v>45890</v>
      </c>
      <c r="CX896" s="75">
        <f t="shared" si="499"/>
        <v>133.96800410338807</v>
      </c>
      <c r="CY896" s="75">
        <f t="shared" si="500"/>
        <v>120.60089347201671</v>
      </c>
      <c r="CZ896" s="75">
        <f t="shared" si="514"/>
        <v>111.08375754651682</v>
      </c>
      <c r="DA896" s="72">
        <f>(CZ896/MAX($CZ$2:CZ896))-1</f>
        <v>-1.3107758585010343E-3</v>
      </c>
      <c r="DC896" s="3">
        <f t="shared" si="495"/>
        <v>45890</v>
      </c>
      <c r="DD896" s="2">
        <f t="shared" si="496"/>
        <v>-4.5413275292005995E-4</v>
      </c>
      <c r="DE896" s="2">
        <f t="shared" si="497"/>
        <v>6.0551819082110998E-4</v>
      </c>
      <c r="DF896" s="2" t="e">
        <f>NA()</f>
        <v>#N/A</v>
      </c>
      <c r="DG896" s="2">
        <f t="shared" si="498"/>
        <v>2.7221947452457087E-4</v>
      </c>
      <c r="DH896" s="69"/>
      <c r="DI896" s="3">
        <f t="shared" si="515"/>
        <v>45890</v>
      </c>
      <c r="DJ896" s="2">
        <f t="shared" si="516"/>
        <v>2.1153575323372635E-2</v>
      </c>
      <c r="DK896" s="2">
        <f t="shared" si="517"/>
        <v>4.375061823315371E-2</v>
      </c>
      <c r="DL896" s="2" t="e">
        <f>NA()</f>
        <v>#N/A</v>
      </c>
      <c r="DM896" s="2">
        <f t="shared" si="518"/>
        <v>1.080497939412713E-2</v>
      </c>
      <c r="DO896" s="2">
        <f t="shared" si="519"/>
        <v>1.1515368768033146E-2</v>
      </c>
      <c r="DP896" s="72">
        <f t="shared" si="520"/>
        <v>2.7221947452457087E-4</v>
      </c>
      <c r="DQ896" s="72">
        <v>1.0999999999999999E-2</v>
      </c>
      <c r="DR896" s="72">
        <f t="shared" si="521"/>
        <v>2.6003632884800205E-4</v>
      </c>
      <c r="DS896" s="2" cm="1">
        <f t="array" ref="DS896">PRODUCT($DR$68:DR896+1)-1</f>
        <v>6.7334123562290182E-2</v>
      </c>
      <c r="DT896" s="2" cm="1">
        <f t="array" ref="DT896">PRODUCT($DP$68:DP896+1)-1</f>
        <v>0.10007184233274558</v>
      </c>
      <c r="DU896" s="72">
        <f>DS896-MAX($DS$68:DS896)</f>
        <v>-1.3380329281817982E-3</v>
      </c>
    </row>
    <row r="897" spans="81:125" x14ac:dyDescent="0.3">
      <c r="CC897" s="3">
        <f t="shared" si="501"/>
        <v>45891</v>
      </c>
      <c r="CD897" s="2">
        <f t="shared" si="509"/>
        <v>5.4005544172284203E-3</v>
      </c>
      <c r="CE897" s="2">
        <f t="shared" si="510"/>
        <v>4.13389661177765E-3</v>
      </c>
      <c r="CF897" s="2" t="e">
        <f>NA()</f>
        <v>#N/A</v>
      </c>
      <c r="CG897" s="2">
        <f t="shared" si="504"/>
        <v>4.0798818916853831E-3</v>
      </c>
      <c r="CH897" s="2">
        <f t="shared" si="505"/>
        <v>3.16310200000003E-3</v>
      </c>
      <c r="CJ897" s="9">
        <f t="shared" si="492"/>
        <v>45891</v>
      </c>
      <c r="CK897" s="2">
        <f t="array" ref="CK897">PRODUCT(CD$2:CD897+1)-1</f>
        <v>0.63244758713569094</v>
      </c>
      <c r="CL897" s="2">
        <f t="array" ref="CL897">PRODUCT(CE$2:CE897+1)-1</f>
        <v>0.42102360656077931</v>
      </c>
      <c r="CM897" s="2"/>
      <c r="CN897" s="2">
        <f t="array" ref="CN897">PRODUCT(CG$2:CG897+1)-1</f>
        <v>0.35001418552790642</v>
      </c>
      <c r="CO897" s="2">
        <f t="array" ref="CO897">PRODUCT(CH$2:CH897+1)-1</f>
        <v>0.21517006965751495</v>
      </c>
      <c r="CQ897" s="9">
        <f t="shared" si="511"/>
        <v>45891</v>
      </c>
      <c r="CR897" s="72">
        <f t="shared" si="512"/>
        <v>0.41727751747817599</v>
      </c>
      <c r="CS897" s="72">
        <f t="shared" si="513"/>
        <v>0.20585353690326436</v>
      </c>
      <c r="CT897" s="72"/>
      <c r="CU897" s="72">
        <f t="shared" si="493"/>
        <v>0.13484411587039147</v>
      </c>
      <c r="CV897" s="72"/>
      <c r="CW897" s="3">
        <f t="shared" si="494"/>
        <v>45891</v>
      </c>
      <c r="CX897" s="75">
        <f t="shared" si="499"/>
        <v>134.51457773739472</v>
      </c>
      <c r="CY897" s="75">
        <f t="shared" si="500"/>
        <v>120.98236639935983</v>
      </c>
      <c r="CZ897" s="75">
        <f t="shared" si="514"/>
        <v>111.18527578917194</v>
      </c>
      <c r="DA897" s="72">
        <f>(CZ897/MAX($CZ$2:CZ897))-1</f>
        <v>-3.980845953251988E-4</v>
      </c>
      <c r="DC897" s="3">
        <f t="shared" si="495"/>
        <v>45891</v>
      </c>
      <c r="DD897" s="2">
        <f t="shared" si="496"/>
        <v>2.2374524172283903E-3</v>
      </c>
      <c r="DE897" s="2">
        <f t="shared" si="497"/>
        <v>9.7079461177761997E-4</v>
      </c>
      <c r="DF897" s="2" t="e">
        <f>NA()</f>
        <v>#N/A</v>
      </c>
      <c r="DG897" s="2">
        <f t="shared" si="498"/>
        <v>9.167798916853531E-4</v>
      </c>
      <c r="DH897" s="69"/>
      <c r="DI897" s="3">
        <f t="shared" si="515"/>
        <v>45891</v>
      </c>
      <c r="DJ897" s="2">
        <f t="shared" si="516"/>
        <v>2.2647099501235061E-2</v>
      </c>
      <c r="DK897" s="2">
        <f t="shared" si="517"/>
        <v>4.3851870856263526E-2</v>
      </c>
      <c r="DL897" s="2" t="e">
        <f>NA()</f>
        <v>#N/A</v>
      </c>
      <c r="DM897" s="2">
        <f t="shared" si="518"/>
        <v>1.122965901848663E-2</v>
      </c>
      <c r="DO897" s="2">
        <f t="shared" si="519"/>
        <v>1.1608705572869065E-2</v>
      </c>
      <c r="DP897" s="72">
        <f t="shared" si="520"/>
        <v>9.167798916853531E-4</v>
      </c>
      <c r="DQ897" s="72">
        <v>1.0999999999999999E-2</v>
      </c>
      <c r="DR897" s="72">
        <f t="shared" si="521"/>
        <v>8.6870829355063946E-4</v>
      </c>
      <c r="DS897" s="2" cm="1">
        <f t="array" ref="DS897">PRODUCT($DR$68:DR897+1)-1</f>
        <v>6.8261325567418263E-2</v>
      </c>
      <c r="DT897" s="2" cm="1">
        <f t="array" ref="DT897">PRODUCT($DP$68:DP897+1)-1</f>
        <v>0.1010803660772055</v>
      </c>
      <c r="DU897" s="72">
        <f>DS897-MAX($DS$68:DS897)</f>
        <v>-4.1083092305371771E-4</v>
      </c>
    </row>
    <row r="898" spans="81:125" x14ac:dyDescent="0.3">
      <c r="CC898" s="3">
        <f t="shared" si="501"/>
        <v>45894</v>
      </c>
      <c r="CD898" s="2">
        <f t="shared" si="509"/>
        <v>-3.0165144566545198E-3</v>
      </c>
      <c r="CE898" s="2">
        <f t="shared" si="510"/>
        <v>-2.3784396486251601E-3</v>
      </c>
      <c r="CF898" s="2" t="e">
        <f>NA()</f>
        <v>#N/A</v>
      </c>
      <c r="CG898" s="2">
        <f t="shared" si="504"/>
        <v>-1.8183577782541077E-3</v>
      </c>
      <c r="CH898" s="2">
        <f t="shared" si="505"/>
        <v>-7.08144800000032E-4</v>
      </c>
      <c r="CJ898" s="9">
        <f t="shared" ref="CJ898:CJ961" si="522">CC898</f>
        <v>45894</v>
      </c>
      <c r="CK898" s="2">
        <f t="array" ref="CK898">PRODUCT(CD$2:CD898+1)-1</f>
        <v>0.6275232853893653</v>
      </c>
      <c r="CL898" s="2">
        <f t="array" ref="CL898">PRODUCT(CE$2:CE898+1)-1</f>
        <v>0.41764378767330279</v>
      </c>
      <c r="CM898" s="2"/>
      <c r="CN898" s="2">
        <f t="array" ref="CN898">PRODUCT(CG$2:CG898+1)-1</f>
        <v>0.34755937673289838</v>
      </c>
      <c r="CO898" s="2">
        <f t="array" ref="CO898">PRODUCT(CH$2:CH898+1)-1</f>
        <v>0.21430955329157131</v>
      </c>
      <c r="CQ898" s="9">
        <f t="shared" si="511"/>
        <v>45894</v>
      </c>
      <c r="CR898" s="72">
        <f t="shared" si="512"/>
        <v>0.413213732097794</v>
      </c>
      <c r="CS898" s="72">
        <f t="shared" si="513"/>
        <v>0.20333423438173148</v>
      </c>
      <c r="CT898" s="72"/>
      <c r="CU898" s="72">
        <f t="shared" ref="CU898:CU961" si="523">CN898-$CO898</f>
        <v>0.13324982344132708</v>
      </c>
      <c r="CV898" s="72"/>
      <c r="CW898" s="3">
        <f t="shared" ref="CW898:CW961" si="524">CQ898</f>
        <v>45894</v>
      </c>
      <c r="CX898" s="75">
        <f t="shared" si="499"/>
        <v>134.26998210867737</v>
      </c>
      <c r="CY898" s="75">
        <f t="shared" si="500"/>
        <v>120.89669336570243</v>
      </c>
      <c r="CZ898" s="75">
        <f t="shared" si="514"/>
        <v>111.06174897813115</v>
      </c>
      <c r="DA898" s="72">
        <f>(CZ898/MAX($CZ$2:CZ898))-1</f>
        <v>-1.5086420503819253E-3</v>
      </c>
      <c r="DC898" s="3">
        <f t="shared" ref="DC898:DC961" si="525">CC898</f>
        <v>45894</v>
      </c>
      <c r="DD898" s="2">
        <f t="shared" ref="DD898:DD961" si="526">CD898-$CH898</f>
        <v>-2.3083696566544879E-3</v>
      </c>
      <c r="DE898" s="2">
        <f t="shared" ref="DE898:DE961" si="527">CE898-$CH898</f>
        <v>-1.6702948486251282E-3</v>
      </c>
      <c r="DF898" s="2" t="e">
        <f>NA()</f>
        <v>#N/A</v>
      </c>
      <c r="DG898" s="2">
        <f t="shared" ref="DG898:DG961" si="528">CG898-$CH898</f>
        <v>-1.1102129782540756E-3</v>
      </c>
      <c r="DH898" s="69"/>
      <c r="DI898" s="3">
        <f t="shared" si="515"/>
        <v>45894</v>
      </c>
      <c r="DJ898" s="2">
        <f t="shared" si="516"/>
        <v>2.3681214493137155E-2</v>
      </c>
      <c r="DK898" s="2">
        <f t="shared" si="517"/>
        <v>4.3897989939286133E-2</v>
      </c>
      <c r="DL898" s="2" t="e">
        <f>NA()</f>
        <v>#N/A</v>
      </c>
      <c r="DM898" s="2">
        <f t="shared" si="518"/>
        <v>1.1565727877514583E-2</v>
      </c>
      <c r="DO898" s="2">
        <f t="shared" si="519"/>
        <v>1.1853370646955816E-2</v>
      </c>
      <c r="DP898" s="72">
        <f t="shared" si="520"/>
        <v>-1.1102129782540756E-3</v>
      </c>
      <c r="DQ898" s="72">
        <v>1.0999999999999999E-2</v>
      </c>
      <c r="DR898" s="72">
        <f t="shared" si="521"/>
        <v>-1.0302843912107992E-3</v>
      </c>
      <c r="DS898" s="2" cm="1">
        <f t="array" ref="DS898">PRODUCT($DR$68:DR898+1)-1</f>
        <v>6.7160712597952088E-2</v>
      </c>
      <c r="DT898" s="2" cm="1">
        <f t="array" ref="DT898">PRODUCT($DP$68:DP898+1)-1</f>
        <v>9.9857932364685764E-2</v>
      </c>
      <c r="DU898" s="72">
        <f>DS898-MAX($DS$68:DS898)</f>
        <v>-1.5114438925198925E-3</v>
      </c>
    </row>
    <row r="899" spans="81:125" x14ac:dyDescent="0.3">
      <c r="CC899" s="3">
        <f t="shared" si="501"/>
        <v>45895</v>
      </c>
      <c r="CD899" s="2">
        <f t="shared" si="509"/>
        <v>3.6917196821750802E-6</v>
      </c>
      <c r="CE899" s="2">
        <f t="shared" si="510"/>
        <v>-1.2610351158898201E-3</v>
      </c>
      <c r="CF899" s="2" t="e">
        <f>NA()</f>
        <v>#N/A</v>
      </c>
      <c r="CG899" s="2">
        <f t="shared" si="504"/>
        <v>-9.9793907604318454E-4</v>
      </c>
      <c r="CH899" s="2">
        <f t="shared" si="505"/>
        <v>-1.50514810000002E-3</v>
      </c>
      <c r="CJ899" s="9">
        <f t="shared" si="522"/>
        <v>45895</v>
      </c>
      <c r="CK899" s="2">
        <f t="array" ref="CK899">PRODUCT(CD$2:CD899+1)-1</f>
        <v>0.62752929374911126</v>
      </c>
      <c r="CL899" s="2">
        <f t="array" ref="CL899">PRODUCT(CE$2:CE899+1)-1</f>
        <v>0.41585608907522364</v>
      </c>
      <c r="CM899" s="2"/>
      <c r="CN899" s="2">
        <f t="array" ref="CN899">PRODUCT(CG$2:CG899+1)-1</f>
        <v>0.34621459457356818</v>
      </c>
      <c r="CO899" s="2">
        <f t="array" ref="CO899">PRODUCT(CH$2:CH899+1)-1</f>
        <v>0.21248183757462269</v>
      </c>
      <c r="CQ899" s="9">
        <f t="shared" si="511"/>
        <v>45895</v>
      </c>
      <c r="CR899" s="72">
        <f t="shared" si="512"/>
        <v>0.41504745617448857</v>
      </c>
      <c r="CS899" s="72">
        <f t="shared" si="513"/>
        <v>0.20337425150060096</v>
      </c>
      <c r="CT899" s="72"/>
      <c r="CU899" s="72">
        <f t="shared" si="523"/>
        <v>0.13373275699894549</v>
      </c>
      <c r="CV899" s="72"/>
      <c r="CW899" s="3">
        <f t="shared" si="524"/>
        <v>45895</v>
      </c>
      <c r="CX899" s="75">
        <f t="shared" ref="CX899:CX962" si="529">(CG899+1)*CX898</f>
        <v>134.13598884679149</v>
      </c>
      <c r="CY899" s="75">
        <f t="shared" ref="CY899:CY962" si="530">(CH899+1)*CY898</f>
        <v>120.71472593738676</v>
      </c>
      <c r="CZ899" s="75">
        <f t="shared" si="514"/>
        <v>111.11816541452131</v>
      </c>
      <c r="DA899" s="72">
        <f>(CZ899/MAX($CZ$2:CZ899))-1</f>
        <v>-1.001434801259804E-3</v>
      </c>
      <c r="DC899" s="3">
        <f t="shared" si="525"/>
        <v>45895</v>
      </c>
      <c r="DD899" s="2">
        <f t="shared" si="526"/>
        <v>1.508839819682195E-3</v>
      </c>
      <c r="DE899" s="2">
        <f t="shared" si="527"/>
        <v>2.441129841101999E-4</v>
      </c>
      <c r="DF899" s="2" t="e">
        <f>NA()</f>
        <v>#N/A</v>
      </c>
      <c r="DG899" s="2">
        <f t="shared" si="528"/>
        <v>5.0720902395683543E-4</v>
      </c>
      <c r="DH899" s="69"/>
      <c r="DI899" s="3">
        <f t="shared" si="515"/>
        <v>45895</v>
      </c>
      <c r="DJ899" s="2">
        <f t="shared" si="516"/>
        <v>2.3992089643783073E-2</v>
      </c>
      <c r="DK899" s="2">
        <f t="shared" si="517"/>
        <v>4.390870341774783E-2</v>
      </c>
      <c r="DL899" s="2" t="e">
        <f>NA()</f>
        <v>#N/A</v>
      </c>
      <c r="DM899" s="2">
        <f t="shared" si="518"/>
        <v>1.1682338725175231E-2</v>
      </c>
      <c r="DO899" s="2">
        <f t="shared" si="519"/>
        <v>1.1870883004829101E-2</v>
      </c>
      <c r="DP899" s="72">
        <f t="shared" si="520"/>
        <v>5.0720902395683543E-4</v>
      </c>
      <c r="DQ899" s="72">
        <v>1.0999999999999999E-2</v>
      </c>
      <c r="DR899" s="72">
        <f t="shared" si="521"/>
        <v>4.6999867332998889E-4</v>
      </c>
      <c r="DS899" s="2" cm="1">
        <f t="array" ref="DS899">PRODUCT($DR$68:DR899+1)-1</f>
        <v>6.766227671710312E-2</v>
      </c>
      <c r="DT899" s="2" cm="1">
        <f t="array" ref="DT899">PRODUCT($DP$68:DP899+1)-1</f>
        <v>0.10041579023305158</v>
      </c>
      <c r="DU899" s="72">
        <f>DS899-MAX($DS$68:DS899)</f>
        <v>-1.0098797733688603E-3</v>
      </c>
    </row>
    <row r="900" spans="81:125" x14ac:dyDescent="0.3">
      <c r="CC900" s="3">
        <f t="shared" si="501"/>
        <v>45896</v>
      </c>
      <c r="CD900" s="2">
        <f t="shared" si="509"/>
        <v>-8.4033101575131707E-4</v>
      </c>
      <c r="CE900" s="2">
        <f t="shared" si="510"/>
        <v>-1.94211417576894E-2</v>
      </c>
      <c r="CF900" s="2" t="e">
        <f>NA()</f>
        <v>#N/A</v>
      </c>
      <c r="CG900" s="2">
        <f t="shared" si="504"/>
        <v>-4.4849679645211473E-3</v>
      </c>
      <c r="CH900" s="2">
        <f t="shared" si="505"/>
        <v>-6.54857299999812E-5</v>
      </c>
      <c r="CJ900" s="9">
        <f t="shared" si="522"/>
        <v>45896</v>
      </c>
      <c r="CK900" s="2">
        <f t="array" ref="CK900">PRODUCT(CD$2:CD900+1)-1</f>
        <v>0.6261616304045301</v>
      </c>
      <c r="CL900" s="2">
        <f t="array" ref="CL900">PRODUCT(CE$2:CE900+1)-1</f>
        <v>0.38835854726080599</v>
      </c>
      <c r="CM900" s="2"/>
      <c r="CN900" s="2">
        <f t="array" ref="CN900">PRODUCT(CG$2:CG900+1)-1</f>
        <v>0.34017686524353485</v>
      </c>
      <c r="CO900" s="2">
        <f t="array" ref="CO900">PRODUCT(CH$2:CH900+1)-1</f>
        <v>0.21240243731637731</v>
      </c>
      <c r="CQ900" s="9">
        <f t="shared" si="511"/>
        <v>45896</v>
      </c>
      <c r="CR900" s="72">
        <f t="shared" si="512"/>
        <v>0.41375919308815279</v>
      </c>
      <c r="CS900" s="72">
        <f t="shared" si="513"/>
        <v>0.17595610994442867</v>
      </c>
      <c r="CT900" s="72"/>
      <c r="CU900" s="72">
        <f t="shared" si="523"/>
        <v>0.12777442792715754</v>
      </c>
      <c r="CV900" s="72"/>
      <c r="CW900" s="3">
        <f t="shared" si="524"/>
        <v>45896</v>
      </c>
      <c r="CX900" s="75">
        <f t="shared" si="529"/>
        <v>133.53439323392428</v>
      </c>
      <c r="CY900" s="75">
        <f t="shared" si="530"/>
        <v>120.70682084543701</v>
      </c>
      <c r="CZ900" s="75">
        <f t="shared" si="514"/>
        <v>110.62704849538932</v>
      </c>
      <c r="DA900" s="72">
        <f>(CZ900/MAX($CZ$2:CZ900))-1</f>
        <v>-5.4167803545942528E-3</v>
      </c>
      <c r="DC900" s="3">
        <f t="shared" si="525"/>
        <v>45896</v>
      </c>
      <c r="DD900" s="2">
        <f t="shared" si="526"/>
        <v>-7.7484528575133592E-4</v>
      </c>
      <c r="DE900" s="2">
        <f t="shared" si="527"/>
        <v>-1.9355656027689419E-2</v>
      </c>
      <c r="DF900" s="2" t="e">
        <f>NA()</f>
        <v>#N/A</v>
      </c>
      <c r="DG900" s="2">
        <f t="shared" si="528"/>
        <v>-4.4194822345211661E-3</v>
      </c>
      <c r="DH900" s="69"/>
      <c r="DI900" s="3">
        <f t="shared" si="515"/>
        <v>45896</v>
      </c>
      <c r="DJ900" s="2">
        <f t="shared" si="516"/>
        <v>2.3404133546016951E-2</v>
      </c>
      <c r="DK900" s="2">
        <f t="shared" si="517"/>
        <v>7.7417075083343431E-2</v>
      </c>
      <c r="DL900" s="2" t="e">
        <f>NA()</f>
        <v>#N/A</v>
      </c>
      <c r="DM900" s="2">
        <f t="shared" si="518"/>
        <v>1.8571885618913764E-2</v>
      </c>
      <c r="DO900" s="2">
        <f t="shared" si="519"/>
        <v>1.4588067969047118E-2</v>
      </c>
      <c r="DP900" s="72">
        <f t="shared" si="520"/>
        <v>-4.4194822345211661E-3</v>
      </c>
      <c r="DQ900" s="72">
        <v>1.0999999999999999E-2</v>
      </c>
      <c r="DR900" s="72">
        <f t="shared" si="521"/>
        <v>-3.3324703917532042E-3</v>
      </c>
      <c r="DS900" s="2" cm="1">
        <f t="array" ref="DS900">PRODUCT($DR$68:DR900+1)-1</f>
        <v>6.410432379155151E-2</v>
      </c>
      <c r="DT900" s="2" cm="1">
        <f t="array" ref="DT900">PRODUCT($DP$68:DP900+1)-1</f>
        <v>9.5552522197529965E-2</v>
      </c>
      <c r="DU900" s="72">
        <f>DS900-MAX($DS$68:DS900)</f>
        <v>-4.5678326989204709E-3</v>
      </c>
    </row>
    <row r="901" spans="81:125" x14ac:dyDescent="0.3">
      <c r="CC901" s="3">
        <f t="shared" si="501"/>
        <v>45897</v>
      </c>
      <c r="CD901" s="2">
        <f t="shared" si="509"/>
        <v>4.3844526478438199E-3</v>
      </c>
      <c r="CE901" s="2">
        <f t="shared" si="510"/>
        <v>2.3860501689793499E-2</v>
      </c>
      <c r="CF901" s="2" t="e">
        <f>NA()</f>
        <v>#N/A</v>
      </c>
      <c r="CG901" s="2">
        <f t="shared" si="504"/>
        <v>7.5336726770479879E-3</v>
      </c>
      <c r="CH901" s="2">
        <f t="shared" si="505"/>
        <v>3.3167436999999001E-3</v>
      </c>
      <c r="CJ901" s="9">
        <f t="shared" si="522"/>
        <v>45897</v>
      </c>
      <c r="CK901" s="2">
        <f t="array" ref="CK901">PRODUCT(CD$2:CD901+1)-1</f>
        <v>0.63329145907077922</v>
      </c>
      <c r="CL901" s="2">
        <f t="array" ref="CL901">PRODUCT(CE$2:CE901+1)-1</f>
        <v>0.42148547872376163</v>
      </c>
      <c r="CM901" s="2"/>
      <c r="CN901" s="2">
        <f t="array" ref="CN901">PRODUCT(CG$2:CG901+1)-1</f>
        <v>0.35027331907563197</v>
      </c>
      <c r="CO901" s="2">
        <f t="array" ref="CO901">PRODUCT(CH$2:CH901+1)-1</f>
        <v>0.21642366546221092</v>
      </c>
      <c r="CQ901" s="9">
        <f t="shared" si="511"/>
        <v>45897</v>
      </c>
      <c r="CR901" s="72">
        <f t="shared" si="512"/>
        <v>0.41686779360856829</v>
      </c>
      <c r="CS901" s="72">
        <f t="shared" si="513"/>
        <v>0.20506181326155071</v>
      </c>
      <c r="CT901" s="72"/>
      <c r="CU901" s="72">
        <f t="shared" si="523"/>
        <v>0.13384965361342105</v>
      </c>
      <c r="CV901" s="72"/>
      <c r="CW901" s="3">
        <f t="shared" si="524"/>
        <v>45897</v>
      </c>
      <c r="CX901" s="75">
        <f t="shared" si="529"/>
        <v>134.5403976436769</v>
      </c>
      <c r="CY901" s="75">
        <f t="shared" si="530"/>
        <v>121.10717443302313</v>
      </c>
      <c r="CZ901" s="75">
        <f t="shared" si="514"/>
        <v>111.09201273462361</v>
      </c>
      <c r="DA901" s="72">
        <f>(CZ901/MAX($CZ$2:CZ901))-1</f>
        <v>-1.2365582808137043E-3</v>
      </c>
      <c r="DC901" s="3">
        <f t="shared" si="525"/>
        <v>45897</v>
      </c>
      <c r="DD901" s="2">
        <f t="shared" si="526"/>
        <v>1.0677089478439198E-3</v>
      </c>
      <c r="DE901" s="2">
        <f t="shared" si="527"/>
        <v>2.0543757989793601E-2</v>
      </c>
      <c r="DF901" s="2" t="e">
        <f>NA()</f>
        <v>#N/A</v>
      </c>
      <c r="DG901" s="2">
        <f t="shared" si="528"/>
        <v>4.2169289770480883E-3</v>
      </c>
      <c r="DH901" s="69"/>
      <c r="DI901" s="3">
        <f t="shared" si="515"/>
        <v>45897</v>
      </c>
      <c r="DJ901" s="2">
        <f t="shared" si="516"/>
        <v>2.3679050676318193E-2</v>
      </c>
      <c r="DK901" s="2">
        <f t="shared" si="517"/>
        <v>0.1051201389923231</v>
      </c>
      <c r="DL901" s="2" t="e">
        <f>NA()</f>
        <v>#N/A</v>
      </c>
      <c r="DM901" s="2">
        <f t="shared" si="518"/>
        <v>2.3729742379058418E-2</v>
      </c>
      <c r="DO901" s="2">
        <f t="shared" si="519"/>
        <v>1.6645357178055653E-2</v>
      </c>
      <c r="DP901" s="72">
        <f t="shared" si="520"/>
        <v>4.2169289770480883E-3</v>
      </c>
      <c r="DQ901" s="72">
        <v>1.0999999999999999E-2</v>
      </c>
      <c r="DR901" s="72">
        <f t="shared" si="521"/>
        <v>2.7867361601997989E-3</v>
      </c>
      <c r="DS901" s="2" cm="1">
        <f t="array" ref="DS901">PRODUCT($DR$68:DR901+1)-1</f>
        <v>6.7069701788886382E-2</v>
      </c>
      <c r="DT901" s="2" cm="1">
        <f t="array" ref="DT901">PRODUCT($DP$68:DP901+1)-1</f>
        <v>0.10017238937426298</v>
      </c>
      <c r="DU901" s="72">
        <f>DS901-MAX($DS$68:DS901)</f>
        <v>-1.6024547015855983E-3</v>
      </c>
    </row>
    <row r="902" spans="81:125" x14ac:dyDescent="0.3">
      <c r="CC902" s="3">
        <f t="shared" si="501"/>
        <v>45898</v>
      </c>
      <c r="CD902" s="2">
        <f t="shared" si="509"/>
        <v>-1.1011911999192501E-3</v>
      </c>
      <c r="CE902" s="2">
        <f t="shared" si="510"/>
        <v>8.5415597176896607E-4</v>
      </c>
      <c r="CF902" s="2" t="e">
        <f>NA()</f>
        <v>#N/A</v>
      </c>
      <c r="CG902" s="2">
        <f t="shared" si="504"/>
        <v>-1.1113371999870951E-4</v>
      </c>
      <c r="CH902" s="2">
        <f t="shared" si="505"/>
        <v>-1.7044401000032599E-5</v>
      </c>
      <c r="CJ902" s="9">
        <f t="shared" si="522"/>
        <v>45898</v>
      </c>
      <c r="CK902" s="2">
        <f t="array" ref="CK902">PRODUCT(CD$2:CD902+1)-1</f>
        <v>0.63149289288914723</v>
      </c>
      <c r="CL902" s="2">
        <f t="array" ref="CL902">PRODUCT(CE$2:CE902+1)-1</f>
        <v>0.42269964903419632</v>
      </c>
      <c r="CM902" s="2"/>
      <c r="CN902" s="2">
        <f t="array" ref="CN902">PRODUCT(CG$2:CG902+1)-1</f>
        <v>0.35012325817866818</v>
      </c>
      <c r="CO902" s="2">
        <f t="array" ref="CO902">PRODUCT(CH$2:CH902+1)-1</f>
        <v>0.21640293224947094</v>
      </c>
      <c r="CQ902" s="9">
        <f t="shared" si="511"/>
        <v>45898</v>
      </c>
      <c r="CR902" s="72">
        <f t="shared" si="512"/>
        <v>0.41508996063967629</v>
      </c>
      <c r="CS902" s="72">
        <f t="shared" si="513"/>
        <v>0.20629671678472539</v>
      </c>
      <c r="CT902" s="72"/>
      <c r="CU902" s="72">
        <f t="shared" si="523"/>
        <v>0.13372032592919725</v>
      </c>
      <c r="CV902" s="72"/>
      <c r="CW902" s="3">
        <f t="shared" si="524"/>
        <v>45898</v>
      </c>
      <c r="CX902" s="75">
        <f t="shared" si="529"/>
        <v>134.52544566879664</v>
      </c>
      <c r="CY902" s="75">
        <f t="shared" si="530"/>
        <v>121.10511023377812</v>
      </c>
      <c r="CZ902" s="75">
        <f t="shared" si="514"/>
        <v>111.08155998463833</v>
      </c>
      <c r="DA902" s="72">
        <f>(CZ902/MAX($CZ$2:CZ902))-1</f>
        <v>-1.3305328546263651E-3</v>
      </c>
      <c r="DC902" s="3">
        <f t="shared" si="525"/>
        <v>45898</v>
      </c>
      <c r="DD902" s="2">
        <f t="shared" si="526"/>
        <v>-1.0841467989192175E-3</v>
      </c>
      <c r="DE902" s="2">
        <f t="shared" si="527"/>
        <v>8.7120037276899865E-4</v>
      </c>
      <c r="DF902" s="2" t="e">
        <f>NA()</f>
        <v>#N/A</v>
      </c>
      <c r="DG902" s="2">
        <f t="shared" si="528"/>
        <v>-9.4089318998676907E-5</v>
      </c>
      <c r="DH902" s="69"/>
      <c r="DI902" s="3">
        <f t="shared" si="515"/>
        <v>45898</v>
      </c>
      <c r="DJ902" s="2">
        <f t="shared" si="516"/>
        <v>2.376369446645988E-2</v>
      </c>
      <c r="DK902" s="2">
        <f t="shared" si="517"/>
        <v>0.10512789593153569</v>
      </c>
      <c r="DL902" s="2" t="e">
        <f>NA()</f>
        <v>#N/A</v>
      </c>
      <c r="DM902" s="2">
        <f t="shared" si="518"/>
        <v>2.3664394241196693E-2</v>
      </c>
      <c r="DO902" s="2">
        <f t="shared" si="519"/>
        <v>1.6650062427131622E-2</v>
      </c>
      <c r="DP902" s="72">
        <f t="shared" si="520"/>
        <v>-9.4089318998676907E-5</v>
      </c>
      <c r="DQ902" s="72">
        <v>1.0999999999999999E-2</v>
      </c>
      <c r="DR902" s="72">
        <f t="shared" si="521"/>
        <v>-6.2160878586191987E-5</v>
      </c>
      <c r="DS902" s="2" cm="1">
        <f t="array" ref="DS902">PRODUCT($DR$68:DR902+1)-1</f>
        <v>6.7003371798710409E-2</v>
      </c>
      <c r="DT902" s="2" cm="1">
        <f t="array" ref="DT902">PRODUCT($DP$68:DP902+1)-1</f>
        <v>0.10006887490336558</v>
      </c>
      <c r="DU902" s="72">
        <f>DS902-MAX($DS$68:DS902)</f>
        <v>-1.6687846917615712E-3</v>
      </c>
    </row>
    <row r="903" spans="81:125" x14ac:dyDescent="0.3">
      <c r="CC903" s="3">
        <f t="shared" si="501"/>
        <v>45900</v>
      </c>
      <c r="CD903" s="2">
        <f t="shared" si="509"/>
        <v>-1.3887522688271799E-5</v>
      </c>
      <c r="CE903" s="2">
        <f t="shared" si="510"/>
        <v>-1.1526876537305698E-2</v>
      </c>
      <c r="CF903" s="2" t="e">
        <f>NA()</f>
        <v>#N/A</v>
      </c>
      <c r="CG903" s="2">
        <f t="shared" si="504"/>
        <v>-2.6004194257975596E-3</v>
      </c>
      <c r="CH903" s="2">
        <f t="shared" si="505"/>
        <v>0</v>
      </c>
      <c r="CJ903" s="9">
        <f t="shared" si="522"/>
        <v>45900</v>
      </c>
      <c r="CK903" s="2">
        <f t="array" ref="CK903">PRODUCT(CD$2:CD903+1)-1</f>
        <v>0.63147023549458137</v>
      </c>
      <c r="CL903" s="2">
        <f t="array" ref="CL903">PRODUCT(CE$2:CE903+1)-1</f>
        <v>0.40630036583011098</v>
      </c>
      <c r="CM903" s="2"/>
      <c r="CN903" s="2">
        <f t="array" ref="CN903">PRODUCT(CG$2:CG903+1)-1</f>
        <v>0.34661237143087931</v>
      </c>
      <c r="CO903" s="2">
        <f t="array" ref="CO903">PRODUCT(CH$2:CH903+1)-1</f>
        <v>0.21640293224947094</v>
      </c>
      <c r="CQ903" s="9">
        <f t="shared" si="511"/>
        <v>45900</v>
      </c>
      <c r="CR903" s="72">
        <f t="shared" si="512"/>
        <v>0.41506730324511043</v>
      </c>
      <c r="CS903" s="72">
        <f t="shared" si="513"/>
        <v>0.18989743358064004</v>
      </c>
      <c r="CT903" s="72"/>
      <c r="CU903" s="72">
        <f t="shared" si="523"/>
        <v>0.13020943918140837</v>
      </c>
      <c r="CV903" s="72"/>
      <c r="CW903" s="3">
        <f t="shared" si="524"/>
        <v>45900</v>
      </c>
      <c r="CX903" s="75">
        <f t="shared" si="529"/>
        <v>134.17562308661542</v>
      </c>
      <c r="CY903" s="75">
        <f t="shared" si="530"/>
        <v>121.10511023377812</v>
      </c>
      <c r="CZ903" s="75">
        <f t="shared" si="514"/>
        <v>110.79270133820638</v>
      </c>
      <c r="DA903" s="72">
        <f>(CZ903/MAX($CZ$2:CZ903))-1</f>
        <v>-3.9274923369421177E-3</v>
      </c>
      <c r="DC903" s="3">
        <f t="shared" si="525"/>
        <v>45900</v>
      </c>
      <c r="DD903" s="2">
        <f t="shared" si="526"/>
        <v>-1.3887522688271799E-5</v>
      </c>
      <c r="DE903" s="2">
        <f t="shared" si="527"/>
        <v>-1.1526876537305698E-2</v>
      </c>
      <c r="DF903" s="2" t="e">
        <f>NA()</f>
        <v>#N/A</v>
      </c>
      <c r="DG903" s="2">
        <f t="shared" si="528"/>
        <v>-2.6004194257975596E-3</v>
      </c>
      <c r="DH903" s="69"/>
      <c r="DI903" s="3">
        <f t="shared" si="515"/>
        <v>45900</v>
      </c>
      <c r="DJ903" s="2">
        <f t="shared" si="516"/>
        <v>2.3609716786697852E-2</v>
      </c>
      <c r="DK903" s="2">
        <f t="shared" si="517"/>
        <v>0.10825418050413538</v>
      </c>
      <c r="DL903" s="2" t="e">
        <f>NA()</f>
        <v>#N/A</v>
      </c>
      <c r="DM903" s="2">
        <f t="shared" si="518"/>
        <v>2.4376809059714323E-2</v>
      </c>
      <c r="DO903" s="2">
        <f t="shared" si="519"/>
        <v>1.7346649018488244E-2</v>
      </c>
      <c r="DP903" s="72">
        <f t="shared" si="520"/>
        <v>-2.6004194257975596E-3</v>
      </c>
      <c r="DQ903" s="72">
        <v>1.0999999999999999E-2</v>
      </c>
      <c r="DR903" s="72">
        <f t="shared" si="521"/>
        <v>-1.648999391945156E-3</v>
      </c>
      <c r="DS903" s="2" cm="1">
        <f t="array" ref="DS903">PRODUCT($DR$68:DR903+1)-1</f>
        <v>6.5243883887410981E-2</v>
      </c>
      <c r="DT903" s="2" cm="1">
        <f t="array" ref="DT903">PRODUCT($DP$68:DP903+1)-1</f>
        <v>9.7208234431351626E-2</v>
      </c>
      <c r="DU903" s="72">
        <f>DS903-MAX($DS$68:DS903)</f>
        <v>-3.428272603061E-3</v>
      </c>
    </row>
    <row r="904" spans="81:125" x14ac:dyDescent="0.3">
      <c r="CC904" s="3">
        <f t="shared" si="501"/>
        <v>45901</v>
      </c>
      <c r="CD904" s="2">
        <f t="shared" si="509"/>
        <v>-4.5155472079172503E-5</v>
      </c>
      <c r="CE904" s="2">
        <f t="shared" si="510"/>
        <v>1.0413736409761801E-2</v>
      </c>
      <c r="CF904" s="2" t="e">
        <f>NA()</f>
        <v>#N/A</v>
      </c>
      <c r="CG904" s="2">
        <f t="shared" si="504"/>
        <v>2.7155979774926018E-3</v>
      </c>
      <c r="CH904" s="2">
        <f t="shared" si="505"/>
        <v>0</v>
      </c>
      <c r="CJ904" s="9">
        <f t="shared" si="522"/>
        <v>45901</v>
      </c>
      <c r="CK904" s="2">
        <f t="array" ref="CK904">PRODUCT(CD$2:CD904+1)-1</f>
        <v>0.6313965656859144</v>
      </c>
      <c r="CL904" s="2">
        <f t="array" ref="CL904">PRODUCT(CE$2:CE904+1)-1</f>
        <v>0.42094520715281747</v>
      </c>
      <c r="CM904" s="2"/>
      <c r="CN904" s="2">
        <f t="array" ref="CN904">PRODUCT(CG$2:CG904+1)-1</f>
        <v>0.3502692292632037</v>
      </c>
      <c r="CO904" s="2">
        <f t="array" ref="CO904">PRODUCT(CH$2:CH904+1)-1</f>
        <v>0.21640293224947094</v>
      </c>
      <c r="CQ904" s="9">
        <f t="shared" si="511"/>
        <v>45901</v>
      </c>
      <c r="CR904" s="72">
        <f t="shared" si="512"/>
        <v>0.41499363343644347</v>
      </c>
      <c r="CS904" s="72">
        <f t="shared" si="513"/>
        <v>0.20454227490334653</v>
      </c>
      <c r="CT904" s="72"/>
      <c r="CU904" s="72">
        <f t="shared" si="523"/>
        <v>0.13386629701373276</v>
      </c>
      <c r="CV904" s="72"/>
      <c r="CW904" s="3">
        <f t="shared" si="524"/>
        <v>45901</v>
      </c>
      <c r="CX904" s="75">
        <f t="shared" si="529"/>
        <v>134.53999013729825</v>
      </c>
      <c r="CY904" s="75">
        <f t="shared" si="530"/>
        <v>121.10511023377812</v>
      </c>
      <c r="CZ904" s="75">
        <f t="shared" si="514"/>
        <v>111.09356977388136</v>
      </c>
      <c r="DA904" s="72">
        <f>(CZ904/MAX($CZ$2:CZ904))-1</f>
        <v>-1.2225598496963253E-3</v>
      </c>
      <c r="DC904" s="3">
        <f t="shared" si="525"/>
        <v>45901</v>
      </c>
      <c r="DD904" s="2">
        <f t="shared" si="526"/>
        <v>-4.5155472079172503E-5</v>
      </c>
      <c r="DE904" s="2">
        <f t="shared" si="527"/>
        <v>1.0413736409761801E-2</v>
      </c>
      <c r="DF904" s="2" t="e">
        <f>NA()</f>
        <v>#N/A</v>
      </c>
      <c r="DG904" s="2">
        <f t="shared" si="528"/>
        <v>2.7155979774926018E-3</v>
      </c>
      <c r="DH904" s="69"/>
      <c r="DI904" s="3">
        <f t="shared" si="515"/>
        <v>45901</v>
      </c>
      <c r="DJ904" s="2">
        <f t="shared" si="516"/>
        <v>1.793361053387766E-2</v>
      </c>
      <c r="DK904" s="2">
        <f t="shared" si="517"/>
        <v>0.10946008901022626</v>
      </c>
      <c r="DL904" s="2" t="e">
        <f>NA()</f>
        <v>#N/A</v>
      </c>
      <c r="DM904" s="2">
        <f t="shared" si="518"/>
        <v>2.5339569643891786E-2</v>
      </c>
      <c r="DO904" s="2">
        <f t="shared" si="519"/>
        <v>1.7960702966998438E-2</v>
      </c>
      <c r="DP904" s="72">
        <f t="shared" si="520"/>
        <v>2.7155979774926018E-3</v>
      </c>
      <c r="DQ904" s="72">
        <v>1.0999999999999999E-2</v>
      </c>
      <c r="DR904" s="72">
        <f t="shared" si="521"/>
        <v>1.6631630625652905E-3</v>
      </c>
      <c r="DS904" s="2" cm="1">
        <f t="array" ref="DS904">PRODUCT($DR$68:DR904+1)-1</f>
        <v>6.7015558167716094E-2</v>
      </c>
      <c r="DT904" s="2" cm="1">
        <f t="array" ref="DT904">PRODUCT($DP$68:DP904+1)-1</f>
        <v>0.1001878108936618</v>
      </c>
      <c r="DU904" s="72">
        <f>DS904-MAX($DS$68:DS904)</f>
        <v>-1.6565983227558867E-3</v>
      </c>
    </row>
    <row r="905" spans="81:125" x14ac:dyDescent="0.3">
      <c r="CC905" s="3">
        <f t="shared" si="501"/>
        <v>45902</v>
      </c>
      <c r="CD905" s="2">
        <f t="shared" si="509"/>
        <v>6.1505346042189902E-4</v>
      </c>
      <c r="CE905" s="2">
        <f t="shared" si="510"/>
        <v>-2.3739237454729598E-3</v>
      </c>
      <c r="CF905" s="2" t="e">
        <f>NA()</f>
        <v>#N/A</v>
      </c>
      <c r="CG905" s="2">
        <f t="shared" si="504"/>
        <v>-2.6624542455331896E-3</v>
      </c>
      <c r="CH905" s="2">
        <f t="shared" si="505"/>
        <v>-3.3137903000000101E-3</v>
      </c>
      <c r="CJ905" s="9">
        <f t="shared" si="522"/>
        <v>45902</v>
      </c>
      <c r="CK905" s="2">
        <f t="array" ref="CK905">PRODUCT(CD$2:CD905+1)-1</f>
        <v>0.63239996178895996</v>
      </c>
      <c r="CL905" s="2">
        <f t="array" ref="CL905">PRODUCT(CE$2:CE905+1)-1</f>
        <v>0.4175719915845415</v>
      </c>
      <c r="CM905" s="2"/>
      <c r="CN905" s="2">
        <f t="array" ref="CN905">PRODUCT(CG$2:CG905+1)-1</f>
        <v>0.34667419922113907</v>
      </c>
      <c r="CO905" s="2">
        <f t="array" ref="CO905">PRODUCT(CH$2:CH905+1)-1</f>
        <v>0.21237202801169097</v>
      </c>
      <c r="CQ905" s="9">
        <f t="shared" si="511"/>
        <v>45902</v>
      </c>
      <c r="CR905" s="72">
        <f t="shared" si="512"/>
        <v>0.42002793377726899</v>
      </c>
      <c r="CS905" s="72">
        <f t="shared" si="513"/>
        <v>0.20519996357285053</v>
      </c>
      <c r="CT905" s="72"/>
      <c r="CU905" s="72">
        <f t="shared" si="523"/>
        <v>0.1343021712094481</v>
      </c>
      <c r="CV905" s="72"/>
      <c r="CW905" s="3">
        <f t="shared" si="524"/>
        <v>45902</v>
      </c>
      <c r="CX905" s="75">
        <f t="shared" si="529"/>
        <v>134.1817835693632</v>
      </c>
      <c r="CY905" s="75">
        <f t="shared" si="530"/>
        <v>120.703793294205</v>
      </c>
      <c r="CZ905" s="75">
        <f t="shared" si="514"/>
        <v>111.16616960190041</v>
      </c>
      <c r="DA905" s="72">
        <f>(CZ905/MAX($CZ$2:CZ905))-1</f>
        <v>-5.698571727383861E-4</v>
      </c>
      <c r="DC905" s="3">
        <f t="shared" si="525"/>
        <v>45902</v>
      </c>
      <c r="DD905" s="2">
        <f t="shared" si="526"/>
        <v>3.928843760421909E-3</v>
      </c>
      <c r="DE905" s="2">
        <f t="shared" si="527"/>
        <v>9.3986655452705029E-4</v>
      </c>
      <c r="DF905" s="2" t="e">
        <f>NA()</f>
        <v>#N/A</v>
      </c>
      <c r="DG905" s="2">
        <f t="shared" si="528"/>
        <v>6.5133605446682057E-4</v>
      </c>
      <c r="DH905" s="69"/>
      <c r="DI905" s="3">
        <f t="shared" si="515"/>
        <v>45902</v>
      </c>
      <c r="DJ905" s="2">
        <f t="shared" si="516"/>
        <v>2.2421926946106324E-2</v>
      </c>
      <c r="DK905" s="2">
        <f t="shared" si="517"/>
        <v>0.10950155240860747</v>
      </c>
      <c r="DL905" s="2" t="e">
        <f>NA()</f>
        <v>#N/A</v>
      </c>
      <c r="DM905" s="2">
        <f t="shared" si="518"/>
        <v>2.542165321557787E-2</v>
      </c>
      <c r="DO905" s="2">
        <f t="shared" si="519"/>
        <v>1.799060487494487E-2</v>
      </c>
      <c r="DP905" s="72">
        <f t="shared" si="520"/>
        <v>6.5133605446682057E-4</v>
      </c>
      <c r="DQ905" s="72">
        <v>1.0999999999999999E-2</v>
      </c>
      <c r="DR905" s="72">
        <f t="shared" si="521"/>
        <v>3.9824656530104474E-4</v>
      </c>
      <c r="DS905" s="2" cm="1">
        <f t="array" ref="DS905">PRODUCT($DR$68:DR905+1)-1</f>
        <v>6.7440493448879035E-2</v>
      </c>
      <c r="DT905" s="2" cm="1">
        <f t="array" ref="DT905">PRODUCT($DP$68:DP905+1)-1</f>
        <v>0.10090440288158176</v>
      </c>
      <c r="DU905" s="72">
        <f>DS905-MAX($DS$68:DS905)</f>
        <v>-1.2316630415929453E-3</v>
      </c>
    </row>
    <row r="906" spans="81:125" x14ac:dyDescent="0.3">
      <c r="CC906" s="3">
        <f t="shared" si="501"/>
        <v>45903</v>
      </c>
      <c r="CD906" s="2">
        <f t="shared" si="509"/>
        <v>3.1322196505283503E-3</v>
      </c>
      <c r="CE906" s="2">
        <f t="shared" si="510"/>
        <v>4.3126366861061501E-3</v>
      </c>
      <c r="CF906" s="2" t="e">
        <f>NA()</f>
        <v>#N/A</v>
      </c>
      <c r="CG906" s="2">
        <f t="shared" si="504"/>
        <v>3.4299511012868531E-3</v>
      </c>
      <c r="CH906" s="2">
        <f t="shared" si="505"/>
        <v>3.02559800000002E-3</v>
      </c>
      <c r="CJ906" s="9">
        <f t="shared" si="522"/>
        <v>45903</v>
      </c>
      <c r="CK906" s="2">
        <f t="array" ref="CK906">PRODUCT(CD$2:CD906+1)-1</f>
        <v>0.63751299702679698</v>
      </c>
      <c r="CL906" s="2">
        <f t="array" ref="CL906">PRODUCT(CE$2:CE906+1)-1</f>
        <v>0.4236854645606456</v>
      </c>
      <c r="CM906" s="2"/>
      <c r="CN906" s="2">
        <f t="array" ref="CN906">PRODUCT(CG$2:CG906+1)-1</f>
        <v>0.35129322587383216</v>
      </c>
      <c r="CO906" s="2">
        <f t="array" ref="CO906">PRODUCT(CH$2:CH906+1)-1</f>
        <v>0.21604017839489909</v>
      </c>
      <c r="CQ906" s="9">
        <f t="shared" si="511"/>
        <v>45903</v>
      </c>
      <c r="CR906" s="72">
        <f t="shared" si="512"/>
        <v>0.42147281863189789</v>
      </c>
      <c r="CS906" s="72">
        <f t="shared" si="513"/>
        <v>0.20764528616574651</v>
      </c>
      <c r="CT906" s="72"/>
      <c r="CU906" s="72">
        <f t="shared" si="523"/>
        <v>0.13525304747893307</v>
      </c>
      <c r="CV906" s="72"/>
      <c r="CW906" s="3">
        <f t="shared" si="524"/>
        <v>45903</v>
      </c>
      <c r="CX906" s="75">
        <f t="shared" si="529"/>
        <v>134.64202052568956</v>
      </c>
      <c r="CY906" s="75">
        <f t="shared" si="530"/>
        <v>121.06899444978836</v>
      </c>
      <c r="CZ906" s="75">
        <f t="shared" si="514"/>
        <v>111.21098439578634</v>
      </c>
      <c r="DA906" s="72">
        <f>(CZ906/MAX($CZ$2:CZ906))-1</f>
        <v>-1.6695351945450465E-4</v>
      </c>
      <c r="DC906" s="3">
        <f t="shared" si="525"/>
        <v>45903</v>
      </c>
      <c r="DD906" s="2">
        <f t="shared" si="526"/>
        <v>1.0662165052833031E-4</v>
      </c>
      <c r="DE906" s="2">
        <f t="shared" si="527"/>
        <v>1.2870386861061301E-3</v>
      </c>
      <c r="DF906" s="2" t="e">
        <f>NA()</f>
        <v>#N/A</v>
      </c>
      <c r="DG906" s="2">
        <f t="shared" si="528"/>
        <v>4.0435310128683318E-4</v>
      </c>
      <c r="DH906" s="69"/>
      <c r="DI906" s="3">
        <f t="shared" si="515"/>
        <v>45903</v>
      </c>
      <c r="DJ906" s="2">
        <f t="shared" si="516"/>
        <v>2.1796742228938779E-2</v>
      </c>
      <c r="DK906" s="2">
        <f t="shared" si="517"/>
        <v>0.10956752262051582</v>
      </c>
      <c r="DL906" s="2" t="e">
        <f>NA()</f>
        <v>#N/A</v>
      </c>
      <c r="DM906" s="2">
        <f t="shared" si="518"/>
        <v>2.5455301520618138E-2</v>
      </c>
      <c r="DO906" s="2">
        <f t="shared" si="519"/>
        <v>1.7867349989554793E-2</v>
      </c>
      <c r="DP906" s="72">
        <f t="shared" si="520"/>
        <v>4.0435310128683318E-4</v>
      </c>
      <c r="DQ906" s="72">
        <v>1.0999999999999999E-2</v>
      </c>
      <c r="DR906" s="72">
        <f t="shared" si="521"/>
        <v>2.489392168819319E-4</v>
      </c>
      <c r="DS906" s="2" cm="1">
        <f t="array" ref="DS906">PRODUCT($DR$68:DR906+1)-1</f>
        <v>6.7706221249386189E-2</v>
      </c>
      <c r="DT906" s="2" cm="1">
        <f t="array" ref="DT906">PRODUCT($DP$68:DP906+1)-1</f>
        <v>0.10134955699110715</v>
      </c>
      <c r="DU906" s="72">
        <f>DS906-MAX($DS$68:DS906)</f>
        <v>-9.6593524108579132E-4</v>
      </c>
    </row>
    <row r="907" spans="81:125" x14ac:dyDescent="0.3">
      <c r="CC907" s="3">
        <f t="shared" si="501"/>
        <v>45904</v>
      </c>
      <c r="CD907" s="2">
        <f t="shared" si="509"/>
        <v>2.9867431448591403E-3</v>
      </c>
      <c r="CE907" s="2">
        <f t="shared" si="510"/>
        <v>2.9042639442027301E-3</v>
      </c>
      <c r="CF907" s="2" t="e">
        <f>NA()</f>
        <v>#N/A</v>
      </c>
      <c r="CG907" s="2">
        <f t="shared" si="504"/>
        <v>3.0174808869826786E-3</v>
      </c>
      <c r="CH907" s="2">
        <f t="shared" si="505"/>
        <v>3.0603570000000704E-3</v>
      </c>
      <c r="CJ907" s="9">
        <f t="shared" si="522"/>
        <v>45904</v>
      </c>
      <c r="CK907" s="2">
        <f t="array" ref="CK907">PRODUCT(CD$2:CD907+1)-1</f>
        <v>0.64240382774528459</v>
      </c>
      <c r="CL907" s="2">
        <f t="array" ref="CL907">PRODUCT(CE$2:CE907+1)-1</f>
        <v>0.42782022292325461</v>
      </c>
      <c r="CM907" s="2"/>
      <c r="CN907" s="2">
        <f t="array" ref="CN907">PRODUCT(CG$2:CG907+1)-1</f>
        <v>0.3553707273556157</v>
      </c>
      <c r="CO907" s="2">
        <f t="array" ref="CO907">PRODUCT(CH$2:CH907+1)-1</f>
        <v>0.21976169546713131</v>
      </c>
      <c r="CQ907" s="9">
        <f t="shared" si="511"/>
        <v>45904</v>
      </c>
      <c r="CR907" s="72">
        <f t="shared" si="512"/>
        <v>0.42264213227815328</v>
      </c>
      <c r="CS907" s="72">
        <f t="shared" si="513"/>
        <v>0.2080585274561233</v>
      </c>
      <c r="CT907" s="72"/>
      <c r="CU907" s="72">
        <f t="shared" si="523"/>
        <v>0.13560903188848439</v>
      </c>
      <c r="CV907" s="72"/>
      <c r="CW907" s="3">
        <f t="shared" si="524"/>
        <v>45904</v>
      </c>
      <c r="CX907" s="75">
        <f t="shared" si="529"/>
        <v>135.04830024921057</v>
      </c>
      <c r="CY907" s="75">
        <f t="shared" si="530"/>
        <v>121.43950879443574</v>
      </c>
      <c r="CZ907" s="75">
        <f t="shared" si="514"/>
        <v>111.20623064921222</v>
      </c>
      <c r="DA907" s="72">
        <f>(CZ907/MAX($CZ$2:CZ907))-1</f>
        <v>-2.0969168012474615E-4</v>
      </c>
      <c r="DC907" s="3">
        <f t="shared" si="525"/>
        <v>45904</v>
      </c>
      <c r="DD907" s="2">
        <f t="shared" si="526"/>
        <v>-7.3613855140930006E-5</v>
      </c>
      <c r="DE907" s="2">
        <f t="shared" si="527"/>
        <v>-1.5609305579734022E-4</v>
      </c>
      <c r="DF907" s="2" t="e">
        <f>NA()</f>
        <v>#N/A</v>
      </c>
      <c r="DG907" s="2">
        <f t="shared" si="528"/>
        <v>-4.2876113017391738E-5</v>
      </c>
      <c r="DH907" s="69"/>
      <c r="DI907" s="3">
        <f t="shared" si="515"/>
        <v>45904</v>
      </c>
      <c r="DJ907" s="2">
        <f t="shared" si="516"/>
        <v>2.0194566703903124E-2</v>
      </c>
      <c r="DK907" s="2">
        <f t="shared" si="517"/>
        <v>0.10951823167859677</v>
      </c>
      <c r="DL907" s="2" t="e">
        <f>NA()</f>
        <v>#N/A</v>
      </c>
      <c r="DM907" s="2">
        <f t="shared" si="518"/>
        <v>2.5271502196373238E-2</v>
      </c>
      <c r="DO907" s="2">
        <f t="shared" si="519"/>
        <v>1.7674374242826047E-2</v>
      </c>
      <c r="DP907" s="72">
        <f t="shared" si="520"/>
        <v>-4.2876113017391738E-5</v>
      </c>
      <c r="DQ907" s="72">
        <v>1.0999999999999999E-2</v>
      </c>
      <c r="DR907" s="72">
        <f t="shared" si="521"/>
        <v>-2.6684805736912843E-5</v>
      </c>
      <c r="DS907" s="2" cm="1">
        <f t="array" ref="DS907">PRODUCT($DR$68:DR907+1)-1</f>
        <v>6.7677729716288049E-2</v>
      </c>
      <c r="DT907" s="2" cm="1">
        <f t="array" ref="DT907">PRODUCT($DP$68:DP907+1)-1</f>
        <v>0.10130233540303002</v>
      </c>
      <c r="DU907" s="72">
        <f>DS907-MAX($DS$68:DS907)</f>
        <v>-9.9442677418393188E-4</v>
      </c>
    </row>
    <row r="908" spans="81:125" x14ac:dyDescent="0.3">
      <c r="CC908" s="3">
        <f t="shared" si="501"/>
        <v>45905</v>
      </c>
      <c r="CD908" s="2">
        <f t="shared" si="509"/>
        <v>1.51188485572296E-3</v>
      </c>
      <c r="CE908" s="2">
        <f t="shared" si="510"/>
        <v>5.2638965279101502E-3</v>
      </c>
      <c r="CF908" s="2" t="e">
        <f>NA()</f>
        <v>#N/A</v>
      </c>
      <c r="CG908" s="2">
        <f t="shared" si="504"/>
        <v>4.5408369551538643E-3</v>
      </c>
      <c r="CH908" s="2">
        <f t="shared" si="505"/>
        <v>5.9145430000000498E-3</v>
      </c>
      <c r="CJ908" s="9">
        <f t="shared" si="522"/>
        <v>45905</v>
      </c>
      <c r="CK908" s="2">
        <f t="array" ref="CK908">PRODUCT(CD$2:CD908+1)-1</f>
        <v>0.64488695321943412</v>
      </c>
      <c r="CL908" s="2">
        <f t="array" ref="CL908">PRODUCT(CE$2:CE908+1)-1</f>
        <v>0.43533612083718021</v>
      </c>
      <c r="CM908" s="2"/>
      <c r="CN908" s="2">
        <f t="array" ref="CN908">PRODUCT(CG$2:CG908+1)-1</f>
        <v>0.36152524484232584</v>
      </c>
      <c r="CO908" s="2">
        <f t="array" ref="CO908">PRODUCT(CH$2:CH908+1)-1</f>
        <v>0.22697602846472464</v>
      </c>
      <c r="CQ908" s="9">
        <f t="shared" si="511"/>
        <v>45905</v>
      </c>
      <c r="CR908" s="72">
        <f t="shared" si="512"/>
        <v>0.41791092475470948</v>
      </c>
      <c r="CS908" s="72">
        <f t="shared" si="513"/>
        <v>0.20836009237245556</v>
      </c>
      <c r="CT908" s="72"/>
      <c r="CU908" s="72">
        <f t="shared" si="523"/>
        <v>0.1345492163776012</v>
      </c>
      <c r="CV908" s="72"/>
      <c r="CW908" s="3">
        <f t="shared" si="524"/>
        <v>45905</v>
      </c>
      <c r="CX908" s="75">
        <f t="shared" si="529"/>
        <v>135.6615325617129</v>
      </c>
      <c r="CY908" s="75">
        <f t="shared" si="530"/>
        <v>122.15776799109932</v>
      </c>
      <c r="CZ908" s="75">
        <f t="shared" si="514"/>
        <v>111.05436419859724</v>
      </c>
      <c r="DA908" s="72">
        <f>(CZ908/MAX($CZ$2:CZ908))-1</f>
        <v>-1.5750342926509342E-3</v>
      </c>
      <c r="DC908" s="3">
        <f t="shared" si="525"/>
        <v>45905</v>
      </c>
      <c r="DD908" s="2">
        <f t="shared" si="526"/>
        <v>-4.4026581442770897E-3</v>
      </c>
      <c r="DE908" s="2">
        <f t="shared" si="527"/>
        <v>-6.5064647208989967E-4</v>
      </c>
      <c r="DF908" s="2" t="e">
        <f>NA()</f>
        <v>#N/A</v>
      </c>
      <c r="DG908" s="2">
        <f t="shared" si="528"/>
        <v>-1.3737060448461855E-3</v>
      </c>
      <c r="DH908" s="69"/>
      <c r="DI908" s="3">
        <f t="shared" si="515"/>
        <v>45905</v>
      </c>
      <c r="DJ908" s="2">
        <f t="shared" si="516"/>
        <v>2.4931912952426184E-2</v>
      </c>
      <c r="DK908" s="2">
        <f t="shared" si="517"/>
        <v>0.10952769717423522</v>
      </c>
      <c r="DL908" s="2" t="e">
        <f>NA()</f>
        <v>#N/A</v>
      </c>
      <c r="DM908" s="2">
        <f t="shared" si="518"/>
        <v>2.5648045813013127E-2</v>
      </c>
      <c r="DO908" s="2">
        <f t="shared" si="519"/>
        <v>1.7888205655320556E-2</v>
      </c>
      <c r="DP908" s="72">
        <f t="shared" si="520"/>
        <v>-1.3737060448461855E-3</v>
      </c>
      <c r="DQ908" s="72">
        <v>1.0999999999999999E-2</v>
      </c>
      <c r="DR908" s="72">
        <f t="shared" si="521"/>
        <v>-8.4473349560432783E-4</v>
      </c>
      <c r="DS908" s="2" cm="1">
        <f t="array" ref="DS908">PRODUCT($DR$68:DR908+1)-1</f>
        <v>6.6775826575485864E-2</v>
      </c>
      <c r="DT908" s="2" cm="1">
        <f t="array" ref="DT908">PRODUCT($DP$68:DP908+1)-1</f>
        <v>9.9789469727683544E-2</v>
      </c>
      <c r="DU908" s="72">
        <f>DS908-MAX($DS$68:DS908)</f>
        <v>-1.8963299149861168E-3</v>
      </c>
    </row>
    <row r="909" spans="81:125" x14ac:dyDescent="0.3">
      <c r="CC909" s="3">
        <f t="shared" si="501"/>
        <v>45908</v>
      </c>
      <c r="CD909" s="2">
        <f t="shared" si="509"/>
        <v>3.4677783167014205E-5</v>
      </c>
      <c r="CE909" s="2">
        <f t="shared" si="510"/>
        <v>1.26222049427804E-4</v>
      </c>
      <c r="CF909" s="2" t="e">
        <f>NA()</f>
        <v>#N/A</v>
      </c>
      <c r="CG909" s="2">
        <f t="shared" si="504"/>
        <v>4.4456601875958695E-4</v>
      </c>
      <c r="CH909" s="2">
        <f t="shared" si="505"/>
        <v>-5.4768689999873396E-6</v>
      </c>
      <c r="CJ909" s="9">
        <f t="shared" si="522"/>
        <v>45908</v>
      </c>
      <c r="CK909" s="2">
        <f t="array" ref="CK909">PRODUCT(CD$2:CD909+1)-1</f>
        <v>0.64494399425253213</v>
      </c>
      <c r="CL909" s="2">
        <f t="array" ref="CL909">PRODUCT(CE$2:CE909+1)-1</f>
        <v>0.43551729190397004</v>
      </c>
      <c r="CM909" s="2"/>
      <c r="CN909" s="2">
        <f t="array" ref="CN909">PRODUCT(CG$2:CG909+1)-1</f>
        <v>0.36213053269986606</v>
      </c>
      <c r="CO909" s="2">
        <f t="array" ref="CO909">PRODUCT(CH$2:CH909+1)-1</f>
        <v>0.22696930847775065</v>
      </c>
      <c r="CQ909" s="9">
        <f t="shared" si="511"/>
        <v>45908</v>
      </c>
      <c r="CR909" s="72">
        <f t="shared" si="512"/>
        <v>0.41797468577478147</v>
      </c>
      <c r="CS909" s="72">
        <f t="shared" si="513"/>
        <v>0.20854798342621939</v>
      </c>
      <c r="CT909" s="72"/>
      <c r="CU909" s="72">
        <f t="shared" si="523"/>
        <v>0.13516122422211541</v>
      </c>
      <c r="CV909" s="72"/>
      <c r="CW909" s="3">
        <f t="shared" si="524"/>
        <v>45908</v>
      </c>
      <c r="CX909" s="75">
        <f t="shared" si="529"/>
        <v>135.72184306914269</v>
      </c>
      <c r="CY909" s="75">
        <f t="shared" si="530"/>
        <v>122.15709894900669</v>
      </c>
      <c r="CZ909" s="75">
        <f t="shared" si="514"/>
        <v>111.10434369909068</v>
      </c>
      <c r="DA909" s="72">
        <f>(CZ909/MAX($CZ$2:CZ909))-1</f>
        <v>-1.1256977769152909E-3</v>
      </c>
      <c r="DC909" s="3">
        <f t="shared" si="525"/>
        <v>45908</v>
      </c>
      <c r="DD909" s="2">
        <f t="shared" si="526"/>
        <v>4.0154652167001543E-5</v>
      </c>
      <c r="DE909" s="2">
        <f t="shared" si="527"/>
        <v>1.3169891842779134E-4</v>
      </c>
      <c r="DF909" s="2" t="e">
        <f>NA()</f>
        <v>#N/A</v>
      </c>
      <c r="DG909" s="2">
        <f t="shared" si="528"/>
        <v>4.5004288775957429E-4</v>
      </c>
      <c r="DH909" s="69"/>
      <c r="DI909" s="3">
        <f t="shared" si="515"/>
        <v>45908</v>
      </c>
      <c r="DJ909" s="2">
        <f t="shared" si="516"/>
        <v>2.4911093246476567E-2</v>
      </c>
      <c r="DK909" s="2">
        <f t="shared" si="517"/>
        <v>0.10952772183432888</v>
      </c>
      <c r="DL909" s="2" t="e">
        <f>NA()</f>
        <v>#N/A</v>
      </c>
      <c r="DM909" s="2">
        <f t="shared" si="518"/>
        <v>2.5658839361560097E-2</v>
      </c>
      <c r="DO909" s="2">
        <f t="shared" si="519"/>
        <v>1.7900428656349544E-2</v>
      </c>
      <c r="DP909" s="72">
        <f t="shared" si="520"/>
        <v>4.5004288775957429E-4</v>
      </c>
      <c r="DQ909" s="72">
        <v>1.0999999999999999E-2</v>
      </c>
      <c r="DR909" s="72">
        <f t="shared" si="521"/>
        <v>2.7655604568996241E-4</v>
      </c>
      <c r="DS909" s="2" cm="1">
        <f t="array" ref="DS909">PRODUCT($DR$68:DR909+1)-1</f>
        <v>6.7070849879721228E-2</v>
      </c>
      <c r="DT909" s="2" cm="1">
        <f t="array" ref="DT909">PRODUCT($DP$68:DP909+1)-1</f>
        <v>0.10028442215656752</v>
      </c>
      <c r="DU909" s="72">
        <f>DS909-MAX($DS$68:DS909)</f>
        <v>-1.6013066107507523E-3</v>
      </c>
    </row>
    <row r="910" spans="81:125" x14ac:dyDescent="0.3">
      <c r="CC910" s="3">
        <f t="shared" si="501"/>
        <v>45909</v>
      </c>
      <c r="CD910" s="2">
        <f t="shared" si="509"/>
        <v>-6.4881651730563895E-4</v>
      </c>
      <c r="CE910" s="2">
        <f t="shared" si="510"/>
        <v>1.57636377671944E-3</v>
      </c>
      <c r="CF910" s="2" t="e">
        <f>NA()</f>
        <v>#N/A</v>
      </c>
      <c r="CG910" s="2">
        <f t="shared" si="504"/>
        <v>2.1627322087045469E-4</v>
      </c>
      <c r="CH910" s="2">
        <f t="shared" si="505"/>
        <v>4.4703059999995403E-4</v>
      </c>
      <c r="CJ910" s="9">
        <f t="shared" si="522"/>
        <v>45909</v>
      </c>
      <c r="CK910" s="2">
        <f t="array" ref="CK910">PRODUCT(CD$2:CD910+1)-1</f>
        <v>0.64387672741901847</v>
      </c>
      <c r="CL910" s="2">
        <f t="array" ref="CL910">PRODUCT(CE$2:CE910+1)-1</f>
        <v>0.43778018936378182</v>
      </c>
      <c r="CM910" s="2"/>
      <c r="CN910" s="2">
        <f t="array" ref="CN910">PRODUCT(CG$2:CG910+1)-1</f>
        <v>0.36242512505741886</v>
      </c>
      <c r="CO910" s="2">
        <f t="array" ref="CO910">PRODUCT(CH$2:CH910+1)-1</f>
        <v>0.22751780130390098</v>
      </c>
      <c r="CQ910" s="9">
        <f t="shared" si="511"/>
        <v>45909</v>
      </c>
      <c r="CR910" s="72">
        <f t="shared" si="512"/>
        <v>0.41635892611511749</v>
      </c>
      <c r="CS910" s="72">
        <f t="shared" si="513"/>
        <v>0.21026238805988084</v>
      </c>
      <c r="CT910" s="72"/>
      <c r="CU910" s="72">
        <f t="shared" si="523"/>
        <v>0.13490732375351788</v>
      </c>
      <c r="CV910" s="72"/>
      <c r="CW910" s="3">
        <f t="shared" si="524"/>
        <v>45909</v>
      </c>
      <c r="CX910" s="75">
        <f t="shared" si="529"/>
        <v>135.75119606928573</v>
      </c>
      <c r="CY910" s="75">
        <f t="shared" si="530"/>
        <v>122.21170691024412</v>
      </c>
      <c r="CZ910" s="75">
        <f t="shared" si="514"/>
        <v>111.07871700784393</v>
      </c>
      <c r="DA910" s="72">
        <f>(CZ910/MAX($CZ$2:CZ910))-1</f>
        <v>-1.3560923995298291E-3</v>
      </c>
      <c r="DC910" s="3">
        <f t="shared" si="525"/>
        <v>45909</v>
      </c>
      <c r="DD910" s="2">
        <f t="shared" si="526"/>
        <v>-1.095847117305593E-3</v>
      </c>
      <c r="DE910" s="2">
        <f t="shared" si="527"/>
        <v>1.129333176719486E-3</v>
      </c>
      <c r="DF910" s="2" t="e">
        <f>NA()</f>
        <v>#N/A</v>
      </c>
      <c r="DG910" s="2">
        <f t="shared" si="528"/>
        <v>-2.3075737912949933E-4</v>
      </c>
      <c r="DH910" s="69"/>
      <c r="DI910" s="3">
        <f t="shared" si="515"/>
        <v>45909</v>
      </c>
      <c r="DJ910" s="2">
        <f t="shared" si="516"/>
        <v>2.5063665527981699E-2</v>
      </c>
      <c r="DK910" s="2">
        <f t="shared" si="517"/>
        <v>0.10957949895996272</v>
      </c>
      <c r="DL910" s="2" t="e">
        <f>NA()</f>
        <v>#N/A</v>
      </c>
      <c r="DM910" s="2">
        <f t="shared" si="518"/>
        <v>2.5671230124719217E-2</v>
      </c>
      <c r="DO910" s="2">
        <f t="shared" si="519"/>
        <v>1.7889470333507799E-2</v>
      </c>
      <c r="DP910" s="72">
        <f t="shared" si="520"/>
        <v>-2.3075737912949933E-4</v>
      </c>
      <c r="DQ910" s="72">
        <v>1.0999999999999999E-2</v>
      </c>
      <c r="DR910" s="72">
        <f t="shared" si="521"/>
        <v>-1.4188967717339746E-4</v>
      </c>
      <c r="DS910" s="2" cm="1">
        <f t="array" ref="DS910">PRODUCT($DR$68:DR910+1)-1</f>
        <v>6.6919443541310519E-2</v>
      </c>
      <c r="DT910" s="2" cm="1">
        <f t="array" ref="DT910">PRODUCT($DP$68:DP910+1)-1</f>
        <v>0.10003052340701357</v>
      </c>
      <c r="DU910" s="72">
        <f>DS910-MAX($DS$68:DS910)</f>
        <v>-1.7527129491614613E-3</v>
      </c>
    </row>
    <row r="911" spans="81:125" x14ac:dyDescent="0.3">
      <c r="CC911" s="3">
        <f t="shared" si="501"/>
        <v>45910</v>
      </c>
      <c r="CD911" s="2">
        <f t="shared" si="509"/>
        <v>4.1142416538062498E-3</v>
      </c>
      <c r="CE911" s="2">
        <f t="shared" si="510"/>
        <v>3.5440753559836703E-3</v>
      </c>
      <c r="CF911" s="2" t="e">
        <f>NA()</f>
        <v>#N/A</v>
      </c>
      <c r="CG911" s="2">
        <f t="shared" si="504"/>
        <v>3.7128663023206594E-3</v>
      </c>
      <c r="CH911" s="2">
        <f t="shared" si="505"/>
        <v>3.7943250000001E-3</v>
      </c>
      <c r="CJ911" s="9">
        <f t="shared" si="522"/>
        <v>45910</v>
      </c>
      <c r="CK911" s="2">
        <f t="array" ref="CK911">PRODUCT(CD$2:CD911+1)-1</f>
        <v>0.65064003352468847</v>
      </c>
      <c r="CL911" s="2">
        <f t="array" ref="CL911">PRODUCT(CE$2:CE911+1)-1</f>
        <v>0.44287579070022742</v>
      </c>
      <c r="CM911" s="2"/>
      <c r="CN911" s="2">
        <f t="array" ref="CN911">PRODUCT(CG$2:CG911+1)-1</f>
        <v>0.36748362739367968</v>
      </c>
      <c r="CO911" s="2">
        <f t="array" ref="CO911">PRODUCT(CH$2:CH911+1)-1</f>
        <v>0.23217540278533355</v>
      </c>
      <c r="CQ911" s="9">
        <f t="shared" si="511"/>
        <v>45910</v>
      </c>
      <c r="CR911" s="72">
        <f t="shared" si="512"/>
        <v>0.41846463073935491</v>
      </c>
      <c r="CS911" s="72">
        <f t="shared" si="513"/>
        <v>0.21070038791489387</v>
      </c>
      <c r="CT911" s="72"/>
      <c r="CU911" s="72">
        <f t="shared" si="523"/>
        <v>0.13530822460834613</v>
      </c>
      <c r="CV911" s="72"/>
      <c r="CW911" s="3">
        <f t="shared" si="524"/>
        <v>45910</v>
      </c>
      <c r="CX911" s="75">
        <f t="shared" si="529"/>
        <v>136.2552221106711</v>
      </c>
      <c r="CY911" s="75">
        <f t="shared" si="530"/>
        <v>122.67541784506635</v>
      </c>
      <c r="CZ911" s="75">
        <f t="shared" si="514"/>
        <v>111.06970288273681</v>
      </c>
      <c r="DA911" s="72">
        <f>(CZ911/MAX($CZ$2:CZ911))-1</f>
        <v>-1.4371331367931672E-3</v>
      </c>
      <c r="DC911" s="3">
        <f t="shared" si="525"/>
        <v>45910</v>
      </c>
      <c r="DD911" s="2">
        <f t="shared" si="526"/>
        <v>3.1991665380614979E-4</v>
      </c>
      <c r="DE911" s="2">
        <f t="shared" si="527"/>
        <v>-2.5024964401642973E-4</v>
      </c>
      <c r="DF911" s="2" t="e">
        <f>NA()</f>
        <v>#N/A</v>
      </c>
      <c r="DG911" s="2">
        <f t="shared" si="528"/>
        <v>-8.145869767944066E-5</v>
      </c>
      <c r="DH911" s="69"/>
      <c r="DI911" s="3">
        <f t="shared" si="515"/>
        <v>45910</v>
      </c>
      <c r="DJ911" s="2">
        <f t="shared" si="516"/>
        <v>2.5069390937285156E-2</v>
      </c>
      <c r="DK911" s="2">
        <f t="shared" si="517"/>
        <v>0.10958446314618468</v>
      </c>
      <c r="DL911" s="2" t="e">
        <f>NA()</f>
        <v>#N/A</v>
      </c>
      <c r="DM911" s="2">
        <f t="shared" si="518"/>
        <v>2.5588401480333239E-2</v>
      </c>
      <c r="DO911" s="2">
        <f t="shared" si="519"/>
        <v>1.7805778617153354E-2</v>
      </c>
      <c r="DP911" s="72">
        <f t="shared" si="520"/>
        <v>-8.145869767944066E-5</v>
      </c>
      <c r="DQ911" s="72">
        <v>1.0999999999999999E-2</v>
      </c>
      <c r="DR911" s="72">
        <f t="shared" si="521"/>
        <v>-5.0323307603669389E-5</v>
      </c>
      <c r="DS911" s="2" cm="1">
        <f t="array" ref="DS911">PRODUCT($DR$68:DR911+1)-1</f>
        <v>6.6865752625964836E-2</v>
      </c>
      <c r="DT911" s="2" cm="1">
        <f t="array" ref="DT911">PRODUCT($DP$68:DP911+1)-1</f>
        <v>9.9940916353169262E-2</v>
      </c>
      <c r="DU911" s="72">
        <f>DS911-MAX($DS$68:DS911)</f>
        <v>-1.8064038645071445E-3</v>
      </c>
    </row>
    <row r="912" spans="81:125" x14ac:dyDescent="0.3">
      <c r="CC912" s="3">
        <f t="shared" si="501"/>
        <v>45911</v>
      </c>
      <c r="CD912" s="2">
        <f t="shared" si="509"/>
        <v>2.6908758354440301E-3</v>
      </c>
      <c r="CE912" s="2">
        <f t="shared" si="510"/>
        <v>3.2118284019342401E-3</v>
      </c>
      <c r="CF912" s="2" t="e">
        <f>NA()</f>
        <v>#N/A</v>
      </c>
      <c r="CG912" s="2">
        <f t="shared" si="504"/>
        <v>3.4444451837224903E-3</v>
      </c>
      <c r="CH912" s="2">
        <f t="shared" si="505"/>
        <v>3.6027389999999698E-3</v>
      </c>
      <c r="CJ912" s="9">
        <f t="shared" si="522"/>
        <v>45911</v>
      </c>
      <c r="CK912" s="2">
        <f t="array" ref="CK912">PRODUCT(CD$2:CD912+1)-1</f>
        <v>0.65508170090391649</v>
      </c>
      <c r="CL912" s="2">
        <f t="array" ref="CL912">PRODUCT(CE$2:CE912+1)-1</f>
        <v>0.44751006014526173</v>
      </c>
      <c r="CM912" s="2"/>
      <c r="CN912" s="2">
        <f t="array" ref="CN912">PRODUCT(CG$2:CG912+1)-1</f>
        <v>0.3721938497878754</v>
      </c>
      <c r="CO912" s="2">
        <f t="array" ref="CO912">PRODUCT(CH$2:CH912+1)-1</f>
        <v>0.23661460916378885</v>
      </c>
      <c r="CQ912" s="9">
        <f t="shared" si="511"/>
        <v>45911</v>
      </c>
      <c r="CR912" s="72">
        <f t="shared" si="512"/>
        <v>0.41846709174012764</v>
      </c>
      <c r="CS912" s="72">
        <f t="shared" si="513"/>
        <v>0.21089545098147289</v>
      </c>
      <c r="CT912" s="72"/>
      <c r="CU912" s="72">
        <f t="shared" si="523"/>
        <v>0.13557924062408655</v>
      </c>
      <c r="CV912" s="72"/>
      <c r="CW912" s="3">
        <f t="shared" si="524"/>
        <v>45911</v>
      </c>
      <c r="CX912" s="75">
        <f t="shared" si="529"/>
        <v>136.72454575422725</v>
      </c>
      <c r="CY912" s="75">
        <f t="shared" si="530"/>
        <v>123.11738535727807</v>
      </c>
      <c r="CZ912" s="75">
        <f t="shared" si="514"/>
        <v>111.05218435029475</v>
      </c>
      <c r="DA912" s="72">
        <f>(CZ912/MAX($CZ$2:CZ912))-1</f>
        <v>-1.5946320363539046E-3</v>
      </c>
      <c r="DC912" s="3">
        <f t="shared" si="525"/>
        <v>45911</v>
      </c>
      <c r="DD912" s="2">
        <f t="shared" si="526"/>
        <v>-9.1186316455593979E-4</v>
      </c>
      <c r="DE912" s="2">
        <f t="shared" si="527"/>
        <v>-3.9091059806572971E-4</v>
      </c>
      <c r="DF912" s="2" t="e">
        <f>NA()</f>
        <v>#N/A</v>
      </c>
      <c r="DG912" s="2">
        <f t="shared" si="528"/>
        <v>-1.5829381627747953E-4</v>
      </c>
      <c r="DH912" s="69"/>
      <c r="DI912" s="3">
        <f t="shared" si="515"/>
        <v>45911</v>
      </c>
      <c r="DJ912" s="2">
        <f t="shared" si="516"/>
        <v>2.5177788377288443E-2</v>
      </c>
      <c r="DK912" s="2">
        <f t="shared" si="517"/>
        <v>0.10959223092629215</v>
      </c>
      <c r="DL912" s="2" t="e">
        <f>NA()</f>
        <v>#N/A</v>
      </c>
      <c r="DM912" s="2">
        <f t="shared" si="518"/>
        <v>2.5590766321658912E-2</v>
      </c>
      <c r="DO912" s="2">
        <f t="shared" si="519"/>
        <v>1.7798192962893242E-2</v>
      </c>
      <c r="DP912" s="72">
        <f t="shared" si="520"/>
        <v>-1.5829381627747953E-4</v>
      </c>
      <c r="DQ912" s="72">
        <v>1.0999999999999999E-2</v>
      </c>
      <c r="DR912" s="72">
        <f t="shared" si="521"/>
        <v>-9.7831953091108821E-5</v>
      </c>
      <c r="DS912" s="2" cm="1">
        <f t="array" ref="DS912">PRODUCT($DR$68:DR912+1)-1</f>
        <v>6.6761379065699344E-2</v>
      </c>
      <c r="DT912" s="2" cm="1">
        <f t="array" ref="DT912">PRODUCT($DP$68:DP912+1)-1</f>
        <v>9.976680250783998E-2</v>
      </c>
      <c r="DU912" s="72">
        <f>DS912-MAX($DS$68:DS912)</f>
        <v>-1.9107774247726361E-3</v>
      </c>
    </row>
    <row r="913" spans="81:125" x14ac:dyDescent="0.3">
      <c r="CC913" s="3">
        <f t="shared" si="501"/>
        <v>45912</v>
      </c>
      <c r="CD913" s="2">
        <f t="shared" si="509"/>
        <v>-2.20065293993055E-3</v>
      </c>
      <c r="CE913" s="2">
        <f t="shared" si="510"/>
        <v>-1.11495684015983E-3</v>
      </c>
      <c r="CF913" s="2">
        <f t="shared" ref="CF913:CF976" si="531">E122</f>
        <v>7.7129363742267602E-5</v>
      </c>
      <c r="CG913" s="2">
        <f t="shared" si="504"/>
        <v>-1.0907646435146638E-3</v>
      </c>
      <c r="CH913" s="2">
        <f t="shared" si="505"/>
        <v>-1.0976744999999801E-3</v>
      </c>
      <c r="CJ913" s="9">
        <f t="shared" si="522"/>
        <v>45912</v>
      </c>
      <c r="CK913" s="2">
        <f t="array" ref="CK913">PRODUCT(CD$2:CD913+1)-1</f>
        <v>0.65143944049299707</v>
      </c>
      <c r="CL913" s="2">
        <f t="array" ref="CL913">PRODUCT(CE$2:CE913+1)-1</f>
        <v>0.44589614890250262</v>
      </c>
      <c r="CM913" s="2" cm="1">
        <f t="array" ref="CM913">PRODUCT(CF$913:CF913+1)-1</f>
        <v>7.7129363742267643E-5</v>
      </c>
      <c r="CN913" s="2">
        <f t="array" ref="CN913">PRODUCT(CG$2:CG913+1)-1</f>
        <v>0.37069710925247845</v>
      </c>
      <c r="CO913" s="2">
        <f t="array" ref="CO913">PRODUCT(CH$2:CH913+1)-1</f>
        <v>0.23525720884098233</v>
      </c>
      <c r="CQ913" s="9">
        <f t="shared" si="511"/>
        <v>45912</v>
      </c>
      <c r="CR913" s="72">
        <f t="shared" si="512"/>
        <v>0.41618223165201473</v>
      </c>
      <c r="CS913" s="72">
        <f t="shared" si="513"/>
        <v>0.21063894006152029</v>
      </c>
      <c r="CT913" s="72" cm="1">
        <f t="array" ref="CT913">CM913-(PRODUCT($CH$913:CH913+1)-1)</f>
        <v>1.1748038637422464E-3</v>
      </c>
      <c r="CU913" s="72">
        <f t="shared" si="523"/>
        <v>0.13543990041149612</v>
      </c>
      <c r="CV913" s="72"/>
      <c r="CW913" s="3">
        <f t="shared" si="524"/>
        <v>45912</v>
      </c>
      <c r="CX913" s="75">
        <f t="shared" si="529"/>
        <v>136.57541145381794</v>
      </c>
      <c r="CY913" s="75">
        <f t="shared" si="530"/>
        <v>122.98224254286471</v>
      </c>
      <c r="CZ913" s="75">
        <f t="shared" si="514"/>
        <v>111.05295254818223</v>
      </c>
      <c r="DA913" s="72">
        <f>(CZ913/MAX($CZ$2:CZ913))-1</f>
        <v>-1.5877256175472754E-3</v>
      </c>
      <c r="DC913" s="3">
        <f t="shared" si="525"/>
        <v>45912</v>
      </c>
      <c r="DD913" s="2">
        <f t="shared" si="526"/>
        <v>-1.10297843993057E-3</v>
      </c>
      <c r="DE913" s="2">
        <f t="shared" si="527"/>
        <v>-1.7282340159849915E-5</v>
      </c>
      <c r="DF913" s="2">
        <f>CF913-$CH913</f>
        <v>1.1748038637422477E-3</v>
      </c>
      <c r="DG913" s="2">
        <f t="shared" si="528"/>
        <v>6.9098564853163017E-6</v>
      </c>
      <c r="DH913" s="69"/>
      <c r="DI913" s="3">
        <f t="shared" si="515"/>
        <v>45912</v>
      </c>
      <c r="DJ913" s="2">
        <f t="shared" si="516"/>
        <v>2.5031085369897423E-2</v>
      </c>
      <c r="DK913" s="2">
        <f t="shared" si="517"/>
        <v>0.10957736712278092</v>
      </c>
      <c r="DL913" s="2">
        <f>_xlfn.STDEV.P(DF913:DF913)*SQRT(252)</f>
        <v>0</v>
      </c>
      <c r="DM913" s="2">
        <f t="shared" si="518"/>
        <v>2.5571988985950349E-2</v>
      </c>
      <c r="DO913" s="2">
        <f t="shared" si="519"/>
        <v>1.7798001156231022E-2</v>
      </c>
      <c r="DP913" s="72">
        <f t="shared" si="520"/>
        <v>6.9098564853163017E-6</v>
      </c>
      <c r="DQ913" s="72">
        <v>1.0999999999999999E-2</v>
      </c>
      <c r="DR913" s="72">
        <f t="shared" si="521"/>
        <v>4.2706155972952621E-6</v>
      </c>
      <c r="DS913" s="2" cm="1">
        <f t="array" ref="DS913">PRODUCT($DR$68:DR913+1)-1</f>
        <v>6.6765934793483472E-2</v>
      </c>
      <c r="DT913" s="2" cm="1">
        <f t="array" ref="DT913">PRODUCT($DP$68:DP913+1)-1</f>
        <v>9.9774401738612406E-2</v>
      </c>
      <c r="DU913" s="72">
        <f>DS913-MAX($DS$68:DS913)</f>
        <v>-1.9062216969885082E-3</v>
      </c>
    </row>
    <row r="914" spans="81:125" x14ac:dyDescent="0.3">
      <c r="CC914" s="3">
        <f t="shared" si="501"/>
        <v>45915</v>
      </c>
      <c r="CD914" s="2">
        <f t="shared" si="509"/>
        <v>2.79598617287746E-3</v>
      </c>
      <c r="CE914" s="2">
        <f t="shared" si="510"/>
        <v>1.04458345283387E-4</v>
      </c>
      <c r="CF914" s="2">
        <f t="shared" si="531"/>
        <v>-1.65518714293345E-3</v>
      </c>
      <c r="CG914" s="2">
        <f t="shared" si="504"/>
        <v>1.0455707767461312E-3</v>
      </c>
      <c r="CH914" s="2">
        <f t="shared" si="505"/>
        <v>7.9261870000002499E-4</v>
      </c>
      <c r="CJ914" s="9">
        <f t="shared" si="522"/>
        <v>45915</v>
      </c>
      <c r="CK914" s="2">
        <f t="array" ref="CK914">PRODUCT(CD$2:CD914+1)-1</f>
        <v>0.65605684233395989</v>
      </c>
      <c r="CL914" s="2">
        <f t="array" ref="CL914">PRODUCT(CE$2:CE914+1)-1</f>
        <v>0.4460471848216685</v>
      </c>
      <c r="CM914" s="2" cm="1">
        <f t="array" ref="CM914">PRODUCT(CF$913:CF914+1)-1</f>
        <v>-1.5781854427223685E-3</v>
      </c>
      <c r="CN914" s="2">
        <f t="array" ref="CN914">PRODUCT(CG$2:CG914+1)-1</f>
        <v>0.37213027009368305</v>
      </c>
      <c r="CO914" s="2">
        <f t="array" ref="CO914">PRODUCT(CH$2:CH914+1)-1</f>
        <v>0.23623629680401947</v>
      </c>
      <c r="CQ914" s="9">
        <f t="shared" si="511"/>
        <v>45915</v>
      </c>
      <c r="CR914" s="72">
        <f t="shared" si="512"/>
        <v>0.41982054552994041</v>
      </c>
      <c r="CS914" s="72">
        <f t="shared" si="513"/>
        <v>0.20981088801764902</v>
      </c>
      <c r="CT914" s="72" cm="1">
        <f t="array" ref="CT914">CM914-(PRODUCT($CH$913:CH914+1)-1)</f>
        <v>-1.2722596053872381E-3</v>
      </c>
      <c r="CU914" s="72">
        <f t="shared" si="523"/>
        <v>0.13589397328966357</v>
      </c>
      <c r="CV914" s="72"/>
      <c r="CW914" s="3">
        <f t="shared" si="524"/>
        <v>45915</v>
      </c>
      <c r="CX914" s="75">
        <f t="shared" si="529"/>
        <v>136.71821071285612</v>
      </c>
      <c r="CY914" s="75">
        <f t="shared" si="530"/>
        <v>123.07972056807212</v>
      </c>
      <c r="CZ914" s="75">
        <f t="shared" si="514"/>
        <v>111.08102137528084</v>
      </c>
      <c r="DA914" s="72">
        <f>(CZ914/MAX($CZ$2:CZ914))-1</f>
        <v>-1.335375176971465E-3</v>
      </c>
      <c r="DC914" s="3">
        <f t="shared" si="525"/>
        <v>45915</v>
      </c>
      <c r="DD914" s="2">
        <f t="shared" si="526"/>
        <v>2.0033674728774349E-3</v>
      </c>
      <c r="DE914" s="2">
        <f t="shared" si="527"/>
        <v>-6.8816035471663795E-4</v>
      </c>
      <c r="DF914" s="2">
        <f t="shared" ref="DF914:DF977" si="532">CF914-$CH914</f>
        <v>-2.4478058429334751E-3</v>
      </c>
      <c r="DG914" s="2">
        <f t="shared" si="528"/>
        <v>2.5295207674610619E-4</v>
      </c>
      <c r="DH914" s="69"/>
      <c r="DI914" s="3">
        <f t="shared" si="515"/>
        <v>45915</v>
      </c>
      <c r="DJ914" s="2">
        <f t="shared" si="516"/>
        <v>2.599208488425888E-2</v>
      </c>
      <c r="DK914" s="2">
        <f t="shared" si="517"/>
        <v>0.10960409784930202</v>
      </c>
      <c r="DL914" s="2"/>
      <c r="DM914" s="2">
        <f t="shared" si="518"/>
        <v>2.5583728838825412E-2</v>
      </c>
      <c r="DO914" s="2">
        <f t="shared" si="519"/>
        <v>1.775458228022005E-2</v>
      </c>
      <c r="DP914" s="72">
        <f t="shared" si="520"/>
        <v>2.5295207674610619E-4</v>
      </c>
      <c r="DQ914" s="72">
        <v>1.0999999999999999E-2</v>
      </c>
      <c r="DR914" s="72">
        <f t="shared" si="521"/>
        <v>1.5671857553680964E-4</v>
      </c>
      <c r="DS914" s="2" cm="1">
        <f t="array" ref="DS914">PRODUCT($DR$68:DR914+1)-1</f>
        <v>6.69331168312155E-2</v>
      </c>
      <c r="DT914" s="2" cm="1">
        <f t="array" ref="DT914">PRODUCT($DP$68:DP914+1)-1</f>
        <v>0.10005259195748439</v>
      </c>
      <c r="DU914" s="72">
        <f>DS914-MAX($DS$68:DS914)</f>
        <v>-1.7390396592564805E-3</v>
      </c>
    </row>
    <row r="915" spans="81:125" x14ac:dyDescent="0.3">
      <c r="CC915" s="3">
        <f t="shared" si="501"/>
        <v>45916</v>
      </c>
      <c r="CD915" s="2">
        <f t="shared" si="509"/>
        <v>-5.7841222068100195E-4</v>
      </c>
      <c r="CE915" s="2">
        <f t="shared" si="510"/>
        <v>3.5699767924111097E-3</v>
      </c>
      <c r="CF915" s="2">
        <f t="shared" si="531"/>
        <v>3.9576425286127499E-3</v>
      </c>
      <c r="CG915" s="2">
        <f t="shared" si="504"/>
        <v>2.2007541316876912E-3</v>
      </c>
      <c r="CH915" s="2">
        <f t="shared" si="505"/>
        <v>1.9420599999999699E-3</v>
      </c>
      <c r="CJ915" s="9">
        <f t="shared" si="522"/>
        <v>45916</v>
      </c>
      <c r="CK915" s="2">
        <f t="array" ref="CK915">PRODUCT(CD$2:CD915+1)-1</f>
        <v>0.65509895881821145</v>
      </c>
      <c r="CL915" s="2">
        <f t="array" ref="CL915">PRODUCT(CE$2:CE915+1)-1</f>
        <v>0.45120953971221334</v>
      </c>
      <c r="CM915" s="2" cm="1">
        <f t="array" ref="CM915">PRODUCT(CF$913:CF915+1)-1</f>
        <v>2.3732111920642396E-3</v>
      </c>
      <c r="CN915" s="2">
        <f t="array" ref="CN915">PRODUCT(CG$2:CG915+1)-1</f>
        <v>0.37514999145480554</v>
      </c>
      <c r="CO915" s="2">
        <f t="array" ref="CO915">PRODUCT(CH$2:CH915+1)-1</f>
        <v>0.23863714186659069</v>
      </c>
      <c r="CQ915" s="9">
        <f t="shared" si="511"/>
        <v>45916</v>
      </c>
      <c r="CR915" s="72">
        <f t="shared" si="512"/>
        <v>0.41646181695162077</v>
      </c>
      <c r="CS915" s="72">
        <f t="shared" si="513"/>
        <v>0.21257239784562265</v>
      </c>
      <c r="CT915" s="72" cm="1">
        <f t="array" ref="CT915">CM915-(PRODUCT($CH$913:CH915+1)-1)</f>
        <v>7.3767115573097897E-4</v>
      </c>
      <c r="CU915" s="72">
        <f t="shared" si="523"/>
        <v>0.13651284958821486</v>
      </c>
      <c r="CV915" s="72"/>
      <c r="CW915" s="3">
        <f t="shared" si="524"/>
        <v>45916</v>
      </c>
      <c r="CX915" s="75">
        <f t="shared" si="529"/>
        <v>137.0190938799594</v>
      </c>
      <c r="CY915" s="75">
        <f t="shared" si="530"/>
        <v>123.31874877019854</v>
      </c>
      <c r="CZ915" s="75">
        <f t="shared" si="514"/>
        <v>111.10970168477068</v>
      </c>
      <c r="DA915" s="72">
        <f>(CZ915/MAX($CZ$2:CZ915))-1</f>
        <v>-1.0775272551405424E-3</v>
      </c>
      <c r="DC915" s="3">
        <f t="shared" si="525"/>
        <v>45916</v>
      </c>
      <c r="DD915" s="2">
        <f t="shared" si="526"/>
        <v>-2.5204722206809719E-3</v>
      </c>
      <c r="DE915" s="2">
        <f t="shared" si="527"/>
        <v>1.6279167924111398E-3</v>
      </c>
      <c r="DF915" s="2">
        <f t="shared" si="532"/>
        <v>2.01558252861278E-3</v>
      </c>
      <c r="DG915" s="2">
        <f t="shared" si="528"/>
        <v>2.5869413168772134E-4</v>
      </c>
      <c r="DH915" s="69"/>
      <c r="DI915" s="3">
        <f t="shared" si="515"/>
        <v>45916</v>
      </c>
      <c r="DJ915" s="2">
        <f t="shared" si="516"/>
        <v>2.70993730227269E-2</v>
      </c>
      <c r="DK915" s="2">
        <f t="shared" si="517"/>
        <v>0.10971243042095302</v>
      </c>
      <c r="DL915" s="2"/>
      <c r="DM915" s="2">
        <f t="shared" si="518"/>
        <v>2.55730514158241E-2</v>
      </c>
      <c r="DO915" s="2">
        <f t="shared" si="519"/>
        <v>1.7758099507762172E-2</v>
      </c>
      <c r="DP915" s="72">
        <f t="shared" si="520"/>
        <v>2.5869413168772134E-4</v>
      </c>
      <c r="DQ915" s="72">
        <v>1.0999999999999999E-2</v>
      </c>
      <c r="DR915" s="72">
        <f t="shared" si="521"/>
        <v>1.6024436890451539E-4</v>
      </c>
      <c r="DS915" s="2" cm="1">
        <f t="array" ref="DS915">PRODUCT($DR$68:DR915+1)-1</f>
        <v>6.7104086855185541E-2</v>
      </c>
      <c r="DT915" s="2" cm="1">
        <f t="array" ref="DT915">PRODUCT($DP$68:DP915+1)-1</f>
        <v>0.10033716910757162</v>
      </c>
      <c r="DU915" s="72">
        <f>DS915-MAX($DS$68:DS915)</f>
        <v>-1.5680696352864398E-3</v>
      </c>
    </row>
    <row r="916" spans="81:125" x14ac:dyDescent="0.3">
      <c r="CC916" s="3">
        <f t="shared" si="501"/>
        <v>45917</v>
      </c>
      <c r="CD916" s="2">
        <f t="shared" si="509"/>
        <v>-3.4596655625618295E-4</v>
      </c>
      <c r="CE916" s="2">
        <f t="shared" si="510"/>
        <v>-1.9618883700905903E-3</v>
      </c>
      <c r="CF916" s="2">
        <f t="shared" si="531"/>
        <v>-8.2273835736446099E-4</v>
      </c>
      <c r="CG916" s="2">
        <f t="shared" si="504"/>
        <v>-1.2491933690565238E-3</v>
      </c>
      <c r="CH916" s="2">
        <f t="shared" si="505"/>
        <v>-5.6514955999997795E-4</v>
      </c>
      <c r="CJ916" s="9">
        <f t="shared" si="522"/>
        <v>45917</v>
      </c>
      <c r="CK916" s="2">
        <f t="array" ref="CK916">PRODUCT(CD$2:CD916+1)-1</f>
        <v>0.65452634993116598</v>
      </c>
      <c r="CL916" s="2">
        <f t="array" ref="CL916">PRODUCT(CE$2:CE916+1)-1</f>
        <v>0.44836242859368736</v>
      </c>
      <c r="CM916" s="2" cm="1">
        <f t="array" ref="CM916">PRODUCT(CF$913:CF916+1)-1</f>
        <v>1.5485203028220429E-3</v>
      </c>
      <c r="CN916" s="2">
        <f t="array" ref="CN916">PRODUCT(CG$2:CG916+1)-1</f>
        <v>0.37343216320402206</v>
      </c>
      <c r="CO916" s="2">
        <f t="array" ref="CO916">PRODUCT(CH$2:CH916+1)-1</f>
        <v>0.23793712663086519</v>
      </c>
      <c r="CQ916" s="9">
        <f t="shared" si="511"/>
        <v>45917</v>
      </c>
      <c r="CR916" s="72">
        <f t="shared" si="512"/>
        <v>0.41658922330030079</v>
      </c>
      <c r="CS916" s="72">
        <f t="shared" si="513"/>
        <v>0.21042530196282216</v>
      </c>
      <c r="CT916" s="72" cm="1">
        <f t="array" ref="CT916">CM916-(PRODUCT($CH$913:CH916+1)-1)</f>
        <v>4.7905415122073691E-4</v>
      </c>
      <c r="CU916" s="72">
        <f t="shared" si="523"/>
        <v>0.13549503657315687</v>
      </c>
      <c r="CV916" s="72"/>
      <c r="CW916" s="3">
        <f t="shared" si="524"/>
        <v>45917</v>
      </c>
      <c r="CX916" s="75">
        <f t="shared" si="529"/>
        <v>136.84793053645043</v>
      </c>
      <c r="CY916" s="75">
        <f t="shared" si="530"/>
        <v>123.24905523359131</v>
      </c>
      <c r="CZ916" s="75">
        <f t="shared" si="514"/>
        <v>111.03365480334553</v>
      </c>
      <c r="DA916" s="72">
        <f>(CZ916/MAX($CZ$2:CZ916))-1</f>
        <v>-1.761220377216155E-3</v>
      </c>
      <c r="DC916" s="3">
        <f t="shared" si="525"/>
        <v>45917</v>
      </c>
      <c r="DD916" s="2">
        <f t="shared" si="526"/>
        <v>2.1918300374379501E-4</v>
      </c>
      <c r="DE916" s="2">
        <f t="shared" si="527"/>
        <v>-1.3967388100906124E-3</v>
      </c>
      <c r="DF916" s="2">
        <f t="shared" si="532"/>
        <v>-2.5758879736448304E-4</v>
      </c>
      <c r="DG916" s="2">
        <f t="shared" si="528"/>
        <v>-6.8404380905654589E-4</v>
      </c>
      <c r="DH916" s="69"/>
      <c r="DI916" s="3">
        <f t="shared" si="515"/>
        <v>45917</v>
      </c>
      <c r="DJ916" s="2">
        <f t="shared" si="516"/>
        <v>2.7087480793551912E-2</v>
      </c>
      <c r="DK916" s="2">
        <f t="shared" si="517"/>
        <v>0.10978181866878403</v>
      </c>
      <c r="DL916" s="2"/>
      <c r="DM916" s="2">
        <f t="shared" si="518"/>
        <v>2.5603952480025956E-2</v>
      </c>
      <c r="DO916" s="2">
        <f t="shared" si="519"/>
        <v>1.778547189680689E-2</v>
      </c>
      <c r="DP916" s="72">
        <f t="shared" si="520"/>
        <v>-6.8404380905654589E-4</v>
      </c>
      <c r="DQ916" s="72">
        <v>1.0999999999999999E-2</v>
      </c>
      <c r="DR916" s="72">
        <f t="shared" si="521"/>
        <v>-4.2306900504410623E-4</v>
      </c>
      <c r="DS916" s="2" cm="1">
        <f t="array" ref="DS916">PRODUCT($DR$68:DR916+1)-1</f>
        <v>6.6652628190881247E-2</v>
      </c>
      <c r="DT916" s="2" cm="1">
        <f t="array" ref="DT916">PRODUCT($DP$68:DP916+1)-1</f>
        <v>9.9584490279168714E-2</v>
      </c>
      <c r="DU916" s="72">
        <f>DS916-MAX($DS$68:DS916)</f>
        <v>-2.0195282995907338E-3</v>
      </c>
    </row>
    <row r="917" spans="81:125" x14ac:dyDescent="0.3">
      <c r="CC917" s="3">
        <f t="shared" si="501"/>
        <v>45918</v>
      </c>
      <c r="CD917" s="2">
        <f t="shared" si="509"/>
        <v>-2.9583175357573697E-3</v>
      </c>
      <c r="CE917" s="2">
        <f t="shared" si="510"/>
        <v>-3.4204492515513803E-3</v>
      </c>
      <c r="CF917" s="2">
        <f t="shared" si="531"/>
        <v>-9.7151218240731907E-4</v>
      </c>
      <c r="CG917" s="2">
        <f t="shared" si="504"/>
        <v>-3.0587805652640067E-3</v>
      </c>
      <c r="CH917" s="2">
        <f t="shared" si="505"/>
        <v>-3.3792191999999499E-3</v>
      </c>
      <c r="CJ917" s="9">
        <f t="shared" si="522"/>
        <v>45918</v>
      </c>
      <c r="CK917" s="2">
        <f t="array" ref="CK917">PRODUCT(CD$2:CD917+1)-1</f>
        <v>0.64963173561679199</v>
      </c>
      <c r="CL917" s="2">
        <f t="array" ref="CL917">PRODUCT(CE$2:CE917+1)-1</f>
        <v>0.44340837840882896</v>
      </c>
      <c r="CM917" s="2" cm="1">
        <f t="array" ref="CM917">PRODUCT(CF$913:CF917+1)-1</f>
        <v>5.7550371407577572E-4</v>
      </c>
      <c r="CN917" s="2">
        <f t="array" ref="CN917">PRODUCT(CG$2:CG917+1)-1</f>
        <v>0.36923113559550513</v>
      </c>
      <c r="CO917" s="2">
        <f t="array" ref="CO917">PRODUCT(CH$2:CH917+1)-1</f>
        <v>0.23375386572416135</v>
      </c>
      <c r="CQ917" s="9">
        <f t="shared" si="511"/>
        <v>45918</v>
      </c>
      <c r="CR917" s="72">
        <f t="shared" si="512"/>
        <v>0.41587786989263065</v>
      </c>
      <c r="CS917" s="72">
        <f t="shared" si="513"/>
        <v>0.20965451268466762</v>
      </c>
      <c r="CT917" s="72" cm="1">
        <f t="array" ref="CT917">CM917-(PRODUCT($CH$913:CH917+1)-1)</f>
        <v>2.8888707230276811E-3</v>
      </c>
      <c r="CU917" s="72">
        <f t="shared" si="523"/>
        <v>0.13547726987134379</v>
      </c>
      <c r="CV917" s="72"/>
      <c r="CW917" s="3">
        <f t="shared" si="524"/>
        <v>45918</v>
      </c>
      <c r="CX917" s="75">
        <f t="shared" si="529"/>
        <v>136.42934274612895</v>
      </c>
      <c r="CY917" s="75">
        <f t="shared" si="530"/>
        <v>122.8325696597641</v>
      </c>
      <c r="CZ917" s="75">
        <f t="shared" si="514"/>
        <v>111.06935491460186</v>
      </c>
      <c r="DA917" s="72">
        <f>(CZ917/MAX($CZ$2:CZ917))-1</f>
        <v>-1.4402615151842824E-3</v>
      </c>
      <c r="DC917" s="3">
        <f t="shared" si="525"/>
        <v>45918</v>
      </c>
      <c r="DD917" s="2">
        <f t="shared" si="526"/>
        <v>4.2090166424258021E-4</v>
      </c>
      <c r="DE917" s="2">
        <f t="shared" si="527"/>
        <v>-4.1230051551430398E-5</v>
      </c>
      <c r="DF917" s="2">
        <f t="shared" si="532"/>
        <v>2.4077070175926307E-3</v>
      </c>
      <c r="DG917" s="2">
        <f t="shared" si="528"/>
        <v>3.2043863473594321E-4</v>
      </c>
      <c r="DH917" s="69"/>
      <c r="DI917" s="3">
        <f t="shared" si="515"/>
        <v>45918</v>
      </c>
      <c r="DJ917" s="2">
        <f t="shared" si="516"/>
        <v>2.7101952366249796E-2</v>
      </c>
      <c r="DK917" s="2">
        <f t="shared" si="517"/>
        <v>0.10978270046191815</v>
      </c>
      <c r="DL917" s="2"/>
      <c r="DM917" s="2">
        <f t="shared" si="518"/>
        <v>2.5625605688418224E-2</v>
      </c>
      <c r="DO917" s="2">
        <f t="shared" si="519"/>
        <v>1.7792193299610203E-2</v>
      </c>
      <c r="DP917" s="72">
        <f t="shared" si="520"/>
        <v>3.2043863473594321E-4</v>
      </c>
      <c r="DQ917" s="72">
        <v>1.0999999999999999E-2</v>
      </c>
      <c r="DR917" s="72">
        <f t="shared" si="521"/>
        <v>1.9811076255408028E-4</v>
      </c>
      <c r="DS917" s="2" cm="1">
        <f t="array" ref="DS917">PRODUCT($DR$68:DR917+1)-1</f>
        <v>6.6863943556432437E-2</v>
      </c>
      <c r="DT917" s="2" cm="1">
        <f t="array" ref="DT917">PRODUCT($DP$68:DP917+1)-1</f>
        <v>9.993683963201061E-2</v>
      </c>
      <c r="DU917" s="72">
        <f>DS917-MAX($DS$68:DS917)</f>
        <v>-1.8082129340395436E-3</v>
      </c>
    </row>
    <row r="918" spans="81:125" x14ac:dyDescent="0.3">
      <c r="CC918" s="3">
        <f t="shared" si="501"/>
        <v>45919</v>
      </c>
      <c r="CD918" s="2">
        <f t="shared" si="509"/>
        <v>-7.0406175489790002E-4</v>
      </c>
      <c r="CE918" s="2">
        <f t="shared" si="510"/>
        <v>-3.4725303865124103E-3</v>
      </c>
      <c r="CF918" s="2">
        <f t="shared" si="531"/>
        <v>-3.2138515817249401E-3</v>
      </c>
      <c r="CG918" s="2">
        <f t="shared" si="504"/>
        <v>-3.1036417282888228E-3</v>
      </c>
      <c r="CH918" s="2">
        <f t="shared" si="505"/>
        <v>-2.10955739999996E-3</v>
      </c>
      <c r="CJ918" s="9">
        <f t="shared" si="522"/>
        <v>45919</v>
      </c>
      <c r="CK918" s="2">
        <f t="array" ref="CK918">PRODUCT(CD$2:CD918+1)-1</f>
        <v>0.64847029300207826</v>
      </c>
      <c r="CL918" s="2">
        <f t="array" ref="CL918">PRODUCT(CE$2:CE918+1)-1</f>
        <v>0.43839609895465781</v>
      </c>
      <c r="CM918" s="2" cm="1">
        <f t="array" ref="CM918">PRODUCT(CF$913:CF918+1)-1</f>
        <v>-2.6401974511709447E-3</v>
      </c>
      <c r="CN918" s="2">
        <f t="array" ref="CN918">PRODUCT(CG$2:CG918+1)-1</f>
        <v>0.36498153270739864</v>
      </c>
      <c r="CO918" s="2">
        <f t="array" ref="CO918">PRODUCT(CH$2:CH918+1)-1</f>
        <v>0.23115119112694438</v>
      </c>
      <c r="CQ918" s="9">
        <f t="shared" si="511"/>
        <v>45919</v>
      </c>
      <c r="CR918" s="72">
        <f t="shared" si="512"/>
        <v>0.41731910187513388</v>
      </c>
      <c r="CS918" s="72">
        <f t="shared" si="513"/>
        <v>0.20724490782771343</v>
      </c>
      <c r="CT918" s="72" cm="1">
        <f t="array" ref="CT918">CM918-(PRODUCT($CH$913:CH918+1)-1)</f>
        <v>1.7778467772883166E-3</v>
      </c>
      <c r="CU918" s="72">
        <f t="shared" si="523"/>
        <v>0.13383034158045426</v>
      </c>
      <c r="CV918" s="72"/>
      <c r="CW918" s="3">
        <f t="shared" si="524"/>
        <v>45919</v>
      </c>
      <c r="CX918" s="75">
        <f t="shared" si="529"/>
        <v>136.00591494501904</v>
      </c>
      <c r="CY918" s="75">
        <f t="shared" si="530"/>
        <v>122.57344730347734</v>
      </c>
      <c r="CZ918" s="75">
        <f t="shared" si="514"/>
        <v>110.95870919603369</v>
      </c>
      <c r="DA918" s="72">
        <f>(CZ918/MAX($CZ$2:CZ918))-1</f>
        <v>-2.4350125865562067E-3</v>
      </c>
      <c r="DC918" s="3">
        <f t="shared" si="525"/>
        <v>45919</v>
      </c>
      <c r="DD918" s="2">
        <f t="shared" si="526"/>
        <v>1.40549564510206E-3</v>
      </c>
      <c r="DE918" s="2">
        <f t="shared" si="527"/>
        <v>-1.3629729865124503E-3</v>
      </c>
      <c r="DF918" s="2">
        <f t="shared" si="532"/>
        <v>-1.1042941817249801E-3</v>
      </c>
      <c r="DG918" s="2">
        <f t="shared" si="528"/>
        <v>-9.9408432828886279E-4</v>
      </c>
      <c r="DH918" s="69"/>
      <c r="DI918" s="3">
        <f t="shared" si="515"/>
        <v>45919</v>
      </c>
      <c r="DJ918" s="2">
        <f t="shared" si="516"/>
        <v>2.754385486254576E-2</v>
      </c>
      <c r="DK918" s="2">
        <f t="shared" si="517"/>
        <v>0.10987572652632965</v>
      </c>
      <c r="DL918" s="2"/>
      <c r="DM918" s="2">
        <f t="shared" si="518"/>
        <v>2.5817479609559175E-2</v>
      </c>
      <c r="DO918" s="2">
        <f t="shared" si="519"/>
        <v>1.7721710309157295E-2</v>
      </c>
      <c r="DP918" s="72">
        <f t="shared" si="520"/>
        <v>-9.9408432828886279E-4</v>
      </c>
      <c r="DQ918" s="72">
        <v>1.0999999999999999E-2</v>
      </c>
      <c r="DR918" s="72">
        <f t="shared" si="521"/>
        <v>-6.1703568224603651E-4</v>
      </c>
      <c r="DS918" s="2" cm="1">
        <f t="array" ref="DS918">PRODUCT($DR$68:DR918+1)-1</f>
        <v>6.6205650435156471E-2</v>
      </c>
      <c r="DT918" s="2" cm="1">
        <f t="array" ref="DT918">PRODUCT($DP$68:DP918+1)-1</f>
        <v>9.8843409657624948E-2</v>
      </c>
      <c r="DU918" s="72">
        <f>DS918-MAX($DS$68:DS918)</f>
        <v>-2.4665060553155094E-3</v>
      </c>
    </row>
    <row r="919" spans="81:125" x14ac:dyDescent="0.3">
      <c r="CC919" s="3">
        <f t="shared" si="501"/>
        <v>45922</v>
      </c>
      <c r="CD919" s="2">
        <f t="shared" si="509"/>
        <v>1.7531761599409701E-3</v>
      </c>
      <c r="CE919" s="2">
        <f t="shared" si="510"/>
        <v>3.9400334323571604E-3</v>
      </c>
      <c r="CF919" s="2">
        <f t="shared" si="531"/>
        <v>5.5680148480394794E-3</v>
      </c>
      <c r="CG919" s="2">
        <f t="shared" si="504"/>
        <v>3.4268589302504822E-3</v>
      </c>
      <c r="CH919" s="2">
        <f t="shared" si="505"/>
        <v>3.5379013000000899E-3</v>
      </c>
      <c r="CJ919" s="9">
        <f t="shared" si="522"/>
        <v>45922</v>
      </c>
      <c r="CK919" s="2">
        <f t="array" ref="CK919">PRODUCT(CD$2:CD919+1)-1</f>
        <v>0.65136035182014052</v>
      </c>
      <c r="CL919" s="2">
        <f t="array" ref="CL919">PRODUCT(CE$2:CE919+1)-1</f>
        <v>0.44406342767351137</v>
      </c>
      <c r="CM919" s="2" cm="1">
        <f t="array" ref="CM919">PRODUCT(CF$913:CF919+1)-1</f>
        <v>2.9131167382585588E-3</v>
      </c>
      <c r="CN919" s="2">
        <f t="array" ref="CN919">PRODUCT(CG$2:CG919+1)-1</f>
        <v>0.36965913186238386</v>
      </c>
      <c r="CO919" s="2">
        <f t="array" ref="CO919">PRODUCT(CH$2:CH919+1)-1</f>
        <v>0.23550688252652896</v>
      </c>
      <c r="CQ919" s="9">
        <f t="shared" si="511"/>
        <v>45922</v>
      </c>
      <c r="CR919" s="72">
        <f t="shared" si="512"/>
        <v>0.41585346929361156</v>
      </c>
      <c r="CS919" s="72">
        <f t="shared" si="513"/>
        <v>0.20855654514698241</v>
      </c>
      <c r="CT919" s="72" cm="1">
        <f t="array" ref="CT919">CM919-(PRODUCT($CH$913:CH919+1)-1)</f>
        <v>3.8088902711370665E-3</v>
      </c>
      <c r="CU919" s="72">
        <f t="shared" si="523"/>
        <v>0.1341522493358549</v>
      </c>
      <c r="CV919" s="72"/>
      <c r="CW919" s="3">
        <f t="shared" si="524"/>
        <v>45922</v>
      </c>
      <c r="CX919" s="75">
        <f t="shared" si="529"/>
        <v>136.47198802921525</v>
      </c>
      <c r="CY919" s="75">
        <f t="shared" si="530"/>
        <v>123.00710006203781</v>
      </c>
      <c r="CZ919" s="75">
        <f t="shared" si="514"/>
        <v>110.94643151524303</v>
      </c>
      <c r="DA919" s="72">
        <f>(CZ919/MAX($CZ$2:CZ919))-1</f>
        <v>-2.5453940480218984E-3</v>
      </c>
      <c r="DC919" s="3">
        <f t="shared" si="525"/>
        <v>45922</v>
      </c>
      <c r="DD919" s="2">
        <f t="shared" si="526"/>
        <v>-1.7847251400591197E-3</v>
      </c>
      <c r="DE919" s="2">
        <f t="shared" si="527"/>
        <v>4.0213213235707054E-4</v>
      </c>
      <c r="DF919" s="2">
        <f t="shared" si="532"/>
        <v>2.0301135480393895E-3</v>
      </c>
      <c r="DG919" s="2">
        <f t="shared" si="528"/>
        <v>-1.1104236974960767E-4</v>
      </c>
      <c r="DH919" s="69"/>
      <c r="DI919" s="3">
        <f t="shared" si="515"/>
        <v>45922</v>
      </c>
      <c r="DJ919" s="2">
        <f t="shared" si="516"/>
        <v>2.6923569509802899E-2</v>
      </c>
      <c r="DK919" s="2">
        <f t="shared" si="517"/>
        <v>0.10983601537557736</v>
      </c>
      <c r="DL919" s="2"/>
      <c r="DM919" s="2">
        <f t="shared" si="518"/>
        <v>2.5599636797437635E-2</v>
      </c>
      <c r="DO919" s="2">
        <f t="shared" si="519"/>
        <v>1.7688271046678108E-2</v>
      </c>
      <c r="DP919" s="72">
        <f t="shared" si="520"/>
        <v>-1.1104236974960767E-4</v>
      </c>
      <c r="DQ919" s="72">
        <v>1.0999999999999999E-2</v>
      </c>
      <c r="DR919" s="72">
        <f t="shared" si="521"/>
        <v>-6.9055141908574378E-5</v>
      </c>
      <c r="DS919" s="2" cm="1">
        <f t="array" ref="DS919">PRODUCT($DR$68:DR919+1)-1</f>
        <v>6.6132023452661892E-2</v>
      </c>
      <c r="DT919" s="2" cm="1">
        <f t="array" ref="DT919">PRODUCT($DP$68:DP919+1)-1</f>
        <v>9.8721391481432885E-2</v>
      </c>
      <c r="DU919" s="72">
        <f>DS919-MAX($DS$68:DS919)</f>
        <v>-2.5401330378100884E-3</v>
      </c>
    </row>
    <row r="920" spans="81:125" x14ac:dyDescent="0.3">
      <c r="CC920" s="3">
        <f t="shared" si="501"/>
        <v>45923</v>
      </c>
      <c r="CD920" s="2">
        <f t="shared" si="509"/>
        <v>2.9214923202853797E-3</v>
      </c>
      <c r="CE920" s="2">
        <f t="shared" si="510"/>
        <v>3.4999999999999996E-3</v>
      </c>
      <c r="CF920" s="2">
        <f t="shared" si="531"/>
        <v>4.6853093073195903E-3</v>
      </c>
      <c r="CG920" s="2">
        <f t="shared" si="504"/>
        <v>3.7210710437677219E-3</v>
      </c>
      <c r="CH920" s="2">
        <f t="shared" si="505"/>
        <v>2.21183149999993E-3</v>
      </c>
      <c r="CJ920" s="9">
        <f t="shared" si="522"/>
        <v>45923</v>
      </c>
      <c r="CK920" s="2">
        <f t="array" ref="CK920">PRODUCT(CD$2:CD920+1)-1</f>
        <v>0.6561847884060068</v>
      </c>
      <c r="CL920" s="2">
        <f t="array" ref="CL920">PRODUCT(CE$2:CE920+1)-1</f>
        <v>0.44911764967036882</v>
      </c>
      <c r="CM920" s="2" cm="1">
        <f t="array" ref="CM920">PRODUCT(CF$913:CF920+1)-1</f>
        <v>7.6120748985453179E-3</v>
      </c>
      <c r="CN920" s="2">
        <f t="array" ref="CN920">PRODUCT(CG$2:CG920+1)-1</f>
        <v>0.3747557307977889</v>
      </c>
      <c r="CO920" s="2">
        <f t="array" ref="CO920">PRODUCT(CH$2:CH920+1)-1</f>
        <v>0.23823961556776774</v>
      </c>
      <c r="CQ920" s="9">
        <f t="shared" si="511"/>
        <v>45923</v>
      </c>
      <c r="CR920" s="72">
        <f t="shared" si="512"/>
        <v>0.41794517283823907</v>
      </c>
      <c r="CS920" s="72">
        <f t="shared" si="513"/>
        <v>0.21087803410260109</v>
      </c>
      <c r="CT920" s="72" cm="1">
        <f t="array" ref="CT920">CM920-(PRODUCT($CH$913:CH920+1)-1)</f>
        <v>6.2979982315407579E-3</v>
      </c>
      <c r="CU920" s="72">
        <f t="shared" si="523"/>
        <v>0.13651611523002116</v>
      </c>
      <c r="CV920" s="72"/>
      <c r="CW920" s="3">
        <f t="shared" si="524"/>
        <v>45923</v>
      </c>
      <c r="CX920" s="75">
        <f t="shared" si="529"/>
        <v>136.97980999215616</v>
      </c>
      <c r="CY920" s="75">
        <f t="shared" si="530"/>
        <v>123.27917104067866</v>
      </c>
      <c r="CZ920" s="75">
        <f t="shared" si="514"/>
        <v>111.11350671473663</v>
      </c>
      <c r="DA920" s="72">
        <f>(CZ920/MAX($CZ$2:CZ920))-1</f>
        <v>-1.0433184517253391E-3</v>
      </c>
      <c r="DC920" s="3">
        <f t="shared" si="525"/>
        <v>45923</v>
      </c>
      <c r="DD920" s="2">
        <f t="shared" si="526"/>
        <v>7.0966082028544979E-4</v>
      </c>
      <c r="DE920" s="2">
        <f t="shared" si="527"/>
        <v>1.2881685000000697E-3</v>
      </c>
      <c r="DF920" s="2">
        <f t="shared" si="532"/>
        <v>2.4734778073196603E-3</v>
      </c>
      <c r="DG920" s="2">
        <f t="shared" si="528"/>
        <v>1.509239543767792E-3</v>
      </c>
      <c r="DH920" s="69"/>
      <c r="DI920" s="3">
        <f t="shared" si="515"/>
        <v>45923</v>
      </c>
      <c r="DJ920" s="2">
        <f t="shared" si="516"/>
        <v>2.6093844860459025E-2</v>
      </c>
      <c r="DK920" s="2">
        <f t="shared" si="517"/>
        <v>0.10975511806433397</v>
      </c>
      <c r="DL920" s="2"/>
      <c r="DM920" s="2">
        <f t="shared" si="518"/>
        <v>2.5874955661484716E-2</v>
      </c>
      <c r="DO920" s="2">
        <f t="shared" si="519"/>
        <v>1.7920158472945074E-2</v>
      </c>
      <c r="DP920" s="72">
        <f t="shared" si="520"/>
        <v>1.509239543767792E-3</v>
      </c>
      <c r="DQ920" s="72">
        <v>1.0999999999999999E-2</v>
      </c>
      <c r="DR920" s="72">
        <f t="shared" si="521"/>
        <v>9.2642233083541081E-4</v>
      </c>
      <c r="DS920" s="2" cm="1">
        <f t="array" ref="DS920">PRODUCT($DR$68:DR920+1)-1</f>
        <v>6.7119711966807216E-2</v>
      </c>
      <c r="DT920" s="2" cm="1">
        <f t="array" ref="DT920">PRODUCT($DP$68:DP920+1)-1</f>
        <v>0.10037962525304023</v>
      </c>
      <c r="DU920" s="72">
        <f>DS920-MAX($DS$68:DS920)</f>
        <v>-1.5524445236647644E-3</v>
      </c>
    </row>
    <row r="921" spans="81:125" x14ac:dyDescent="0.3">
      <c r="CC921" s="3" t="e">
        <f t="shared" ref="CC921:CC984" si="533">A130</f>
        <v>#N/A</v>
      </c>
      <c r="CD921" s="2" t="e">
        <f t="shared" si="509"/>
        <v>#N/A</v>
      </c>
      <c r="CE921" s="2" t="e">
        <f t="shared" si="510"/>
        <v>#N/A</v>
      </c>
      <c r="CF921" s="2" t="e">
        <f t="shared" si="531"/>
        <v>#N/A</v>
      </c>
      <c r="CG921" s="2" t="e">
        <f t="shared" ref="CG921:CG984" si="534">AP130</f>
        <v>#N/A</v>
      </c>
      <c r="CH921" s="2" t="e">
        <f t="shared" ref="CH921:CH984" si="535">K130</f>
        <v>#N/A</v>
      </c>
      <c r="CJ921" s="9" t="e">
        <f t="shared" si="522"/>
        <v>#N/A</v>
      </c>
      <c r="CK921" s="2" t="e">
        <f t="array" ref="CK921">PRODUCT(CD$2:CD921+1)-1</f>
        <v>#N/A</v>
      </c>
      <c r="CL921" s="2" t="e">
        <f t="array" ref="CL921">PRODUCT(CE$2:CE921+1)-1</f>
        <v>#N/A</v>
      </c>
      <c r="CM921" s="2" t="e" cm="1">
        <f t="array" ref="CM921">PRODUCT(CF$913:CF921+1)-1</f>
        <v>#N/A</v>
      </c>
      <c r="CN921" s="2" t="e">
        <f t="array" ref="CN921">PRODUCT(CG$2:CG921+1)-1</f>
        <v>#N/A</v>
      </c>
      <c r="CO921" s="2" t="e">
        <f t="array" ref="CO921">PRODUCT(CH$2:CH921+1)-1</f>
        <v>#N/A</v>
      </c>
      <c r="CQ921" s="9" t="e">
        <f t="shared" si="511"/>
        <v>#N/A</v>
      </c>
      <c r="CR921" s="72" t="e">
        <f t="shared" si="512"/>
        <v>#N/A</v>
      </c>
      <c r="CS921" s="72" t="e">
        <f t="shared" si="513"/>
        <v>#N/A</v>
      </c>
      <c r="CT921" s="72" t="e" cm="1">
        <f t="array" ref="CT921">CM921-(PRODUCT($CH$913:CH921+1)-1)</f>
        <v>#N/A</v>
      </c>
      <c r="CU921" s="72" t="e">
        <f t="shared" si="523"/>
        <v>#N/A</v>
      </c>
      <c r="CV921" s="72"/>
      <c r="CW921" s="3" t="e">
        <f t="shared" si="524"/>
        <v>#N/A</v>
      </c>
      <c r="CX921" s="75" t="e">
        <f t="shared" si="529"/>
        <v>#N/A</v>
      </c>
      <c r="CY921" s="75" t="e">
        <f t="shared" si="530"/>
        <v>#N/A</v>
      </c>
      <c r="CZ921" s="75" t="e">
        <f t="shared" si="514"/>
        <v>#N/A</v>
      </c>
      <c r="DA921" s="72" t="e">
        <f>(CZ921/MAX($CZ$2:CZ921))-1</f>
        <v>#N/A</v>
      </c>
      <c r="DC921" s="3" t="e">
        <f t="shared" si="525"/>
        <v>#N/A</v>
      </c>
      <c r="DD921" s="2" t="e">
        <f t="shared" si="526"/>
        <v>#N/A</v>
      </c>
      <c r="DE921" s="2" t="e">
        <f t="shared" si="527"/>
        <v>#N/A</v>
      </c>
      <c r="DF921" s="2" t="e">
        <f t="shared" si="532"/>
        <v>#N/A</v>
      </c>
      <c r="DG921" s="2" t="e">
        <f t="shared" si="528"/>
        <v>#N/A</v>
      </c>
      <c r="DH921" s="69"/>
      <c r="DI921" s="3" t="e">
        <f t="shared" si="515"/>
        <v>#N/A</v>
      </c>
      <c r="DJ921" s="2" t="e">
        <f t="shared" si="516"/>
        <v>#N/A</v>
      </c>
      <c r="DK921" s="2" t="e">
        <f t="shared" si="517"/>
        <v>#N/A</v>
      </c>
      <c r="DL921" s="2"/>
      <c r="DM921" s="2" t="e">
        <f t="shared" si="518"/>
        <v>#N/A</v>
      </c>
      <c r="DO921" s="2" t="e">
        <f t="shared" si="519"/>
        <v>#N/A</v>
      </c>
      <c r="DP921" s="72" t="e">
        <f t="shared" si="520"/>
        <v>#N/A</v>
      </c>
      <c r="DQ921" s="72">
        <v>1.0999999999999999E-2</v>
      </c>
      <c r="DR921" s="72" t="e">
        <f t="shared" si="521"/>
        <v>#N/A</v>
      </c>
      <c r="DS921" s="2" t="e" cm="1">
        <f t="array" ref="DS921">PRODUCT($DR$68:DR921+1)-1</f>
        <v>#N/A</v>
      </c>
      <c r="DT921" s="2" t="e" cm="1">
        <f t="array" ref="DT921">PRODUCT($DP$68:DP921+1)-1</f>
        <v>#N/A</v>
      </c>
      <c r="DU921" s="72" t="e">
        <f>DS921-MAX($DS$68:DS921)</f>
        <v>#N/A</v>
      </c>
    </row>
    <row r="922" spans="81:125" x14ac:dyDescent="0.3">
      <c r="CC922" s="3" t="e">
        <f t="shared" si="533"/>
        <v>#N/A</v>
      </c>
      <c r="CD922" s="2" t="e">
        <f t="shared" si="509"/>
        <v>#N/A</v>
      </c>
      <c r="CE922" s="2" t="e">
        <f t="shared" si="510"/>
        <v>#N/A</v>
      </c>
      <c r="CF922" s="2" t="e">
        <f t="shared" si="531"/>
        <v>#N/A</v>
      </c>
      <c r="CG922" s="2" t="e">
        <f t="shared" si="534"/>
        <v>#N/A</v>
      </c>
      <c r="CH922" s="2" t="e">
        <f t="shared" si="535"/>
        <v>#N/A</v>
      </c>
      <c r="CJ922" s="9" t="e">
        <f t="shared" si="522"/>
        <v>#N/A</v>
      </c>
      <c r="CK922" s="2" t="e">
        <f t="array" ref="CK922">PRODUCT(CD$2:CD922+1)-1</f>
        <v>#N/A</v>
      </c>
      <c r="CL922" s="2" t="e">
        <f t="array" ref="CL922">PRODUCT(CE$2:CE922+1)-1</f>
        <v>#N/A</v>
      </c>
      <c r="CM922" s="2" t="e" cm="1">
        <f t="array" ref="CM922">PRODUCT(CF$913:CF922+1)-1</f>
        <v>#N/A</v>
      </c>
      <c r="CN922" s="2" t="e">
        <f t="array" ref="CN922">PRODUCT(CG$2:CG922+1)-1</f>
        <v>#N/A</v>
      </c>
      <c r="CO922" s="2" t="e">
        <f t="array" ref="CO922">PRODUCT(CH$2:CH922+1)-1</f>
        <v>#N/A</v>
      </c>
      <c r="CQ922" s="9" t="e">
        <f t="shared" si="511"/>
        <v>#N/A</v>
      </c>
      <c r="CR922" s="72" t="e">
        <f t="shared" si="512"/>
        <v>#N/A</v>
      </c>
      <c r="CS922" s="72" t="e">
        <f t="shared" si="513"/>
        <v>#N/A</v>
      </c>
      <c r="CT922" s="72" t="e" cm="1">
        <f t="array" ref="CT922">CM922-(PRODUCT($CH$913:CH922+1)-1)</f>
        <v>#N/A</v>
      </c>
      <c r="CU922" s="72" t="e">
        <f t="shared" si="523"/>
        <v>#N/A</v>
      </c>
      <c r="CV922" s="72"/>
      <c r="CW922" s="3" t="e">
        <f t="shared" si="524"/>
        <v>#N/A</v>
      </c>
      <c r="CX922" s="75" t="e">
        <f t="shared" si="529"/>
        <v>#N/A</v>
      </c>
      <c r="CY922" s="75" t="e">
        <f t="shared" si="530"/>
        <v>#N/A</v>
      </c>
      <c r="CZ922" s="75" t="e">
        <f t="shared" si="514"/>
        <v>#N/A</v>
      </c>
      <c r="DA922" s="72" t="e">
        <f>(CZ922/MAX($CZ$2:CZ922))-1</f>
        <v>#N/A</v>
      </c>
      <c r="DC922" s="3" t="e">
        <f t="shared" si="525"/>
        <v>#N/A</v>
      </c>
      <c r="DD922" s="2" t="e">
        <f t="shared" si="526"/>
        <v>#N/A</v>
      </c>
      <c r="DE922" s="2" t="e">
        <f t="shared" si="527"/>
        <v>#N/A</v>
      </c>
      <c r="DF922" s="2" t="e">
        <f t="shared" si="532"/>
        <v>#N/A</v>
      </c>
      <c r="DG922" s="2" t="e">
        <f t="shared" si="528"/>
        <v>#N/A</v>
      </c>
      <c r="DH922" s="69"/>
      <c r="DI922" s="3" t="e">
        <f t="shared" si="515"/>
        <v>#N/A</v>
      </c>
      <c r="DJ922" s="2" t="e">
        <f t="shared" si="516"/>
        <v>#N/A</v>
      </c>
      <c r="DK922" s="2" t="e">
        <f t="shared" si="517"/>
        <v>#N/A</v>
      </c>
      <c r="DL922" s="2"/>
      <c r="DM922" s="2" t="e">
        <f t="shared" si="518"/>
        <v>#N/A</v>
      </c>
      <c r="DO922" s="2" t="e">
        <f t="shared" si="519"/>
        <v>#N/A</v>
      </c>
      <c r="DP922" s="72" t="e">
        <f t="shared" si="520"/>
        <v>#N/A</v>
      </c>
      <c r="DQ922" s="72">
        <v>1.0999999999999999E-2</v>
      </c>
      <c r="DR922" s="72" t="e">
        <f t="shared" si="521"/>
        <v>#N/A</v>
      </c>
      <c r="DS922" s="2" t="e" cm="1">
        <f t="array" ref="DS922">PRODUCT($DR$68:DR922+1)-1</f>
        <v>#N/A</v>
      </c>
      <c r="DT922" s="2" t="e" cm="1">
        <f t="array" ref="DT922">PRODUCT($DP$68:DP922+1)-1</f>
        <v>#N/A</v>
      </c>
      <c r="DU922" s="72" t="e">
        <f>DS922-MAX($DS$68:DS922)</f>
        <v>#N/A</v>
      </c>
    </row>
    <row r="923" spans="81:125" x14ac:dyDescent="0.3">
      <c r="CC923" s="3" t="e">
        <f t="shared" si="533"/>
        <v>#N/A</v>
      </c>
      <c r="CD923" s="2" t="e">
        <f t="shared" si="509"/>
        <v>#N/A</v>
      </c>
      <c r="CE923" s="2" t="e">
        <f t="shared" si="510"/>
        <v>#N/A</v>
      </c>
      <c r="CF923" s="2" t="e">
        <f t="shared" si="531"/>
        <v>#N/A</v>
      </c>
      <c r="CG923" s="2" t="e">
        <f t="shared" si="534"/>
        <v>#N/A</v>
      </c>
      <c r="CH923" s="2" t="e">
        <f t="shared" si="535"/>
        <v>#N/A</v>
      </c>
      <c r="CJ923" s="9" t="e">
        <f t="shared" si="522"/>
        <v>#N/A</v>
      </c>
      <c r="CK923" s="2" t="e">
        <f t="array" ref="CK923">PRODUCT(CD$2:CD923+1)-1</f>
        <v>#N/A</v>
      </c>
      <c r="CL923" s="2" t="e">
        <f t="array" ref="CL923">PRODUCT(CE$2:CE923+1)-1</f>
        <v>#N/A</v>
      </c>
      <c r="CM923" s="2" t="e" cm="1">
        <f t="array" ref="CM923">PRODUCT(CF$913:CF923+1)-1</f>
        <v>#N/A</v>
      </c>
      <c r="CN923" s="2" t="e">
        <f t="array" ref="CN923">PRODUCT(CG$2:CG923+1)-1</f>
        <v>#N/A</v>
      </c>
      <c r="CO923" s="2" t="e">
        <f t="array" ref="CO923">PRODUCT(CH$2:CH923+1)-1</f>
        <v>#N/A</v>
      </c>
      <c r="CQ923" s="9" t="e">
        <f t="shared" si="511"/>
        <v>#N/A</v>
      </c>
      <c r="CR923" s="72" t="e">
        <f t="shared" si="512"/>
        <v>#N/A</v>
      </c>
      <c r="CS923" s="72" t="e">
        <f t="shared" si="513"/>
        <v>#N/A</v>
      </c>
      <c r="CT923" s="72" t="e" cm="1">
        <f t="array" ref="CT923">CM923-(PRODUCT($CH$913:CH923+1)-1)</f>
        <v>#N/A</v>
      </c>
      <c r="CU923" s="72" t="e">
        <f t="shared" si="523"/>
        <v>#N/A</v>
      </c>
      <c r="CV923" s="72"/>
      <c r="CW923" s="3" t="e">
        <f t="shared" si="524"/>
        <v>#N/A</v>
      </c>
      <c r="CX923" s="75" t="e">
        <f t="shared" si="529"/>
        <v>#N/A</v>
      </c>
      <c r="CY923" s="75" t="e">
        <f t="shared" si="530"/>
        <v>#N/A</v>
      </c>
      <c r="CZ923" s="75" t="e">
        <f t="shared" si="514"/>
        <v>#N/A</v>
      </c>
      <c r="DA923" s="72" t="e">
        <f>(CZ923/MAX($CZ$2:CZ923))-1</f>
        <v>#N/A</v>
      </c>
      <c r="DC923" s="3" t="e">
        <f t="shared" si="525"/>
        <v>#N/A</v>
      </c>
      <c r="DD923" s="2" t="e">
        <f t="shared" si="526"/>
        <v>#N/A</v>
      </c>
      <c r="DE923" s="2" t="e">
        <f t="shared" si="527"/>
        <v>#N/A</v>
      </c>
      <c r="DF923" s="2" t="e">
        <f t="shared" si="532"/>
        <v>#N/A</v>
      </c>
      <c r="DG923" s="2" t="e">
        <f t="shared" si="528"/>
        <v>#N/A</v>
      </c>
      <c r="DH923" s="69"/>
      <c r="DI923" s="3" t="e">
        <f t="shared" si="515"/>
        <v>#N/A</v>
      </c>
      <c r="DJ923" s="2" t="e">
        <f t="shared" si="516"/>
        <v>#N/A</v>
      </c>
      <c r="DK923" s="2" t="e">
        <f t="shared" si="517"/>
        <v>#N/A</v>
      </c>
      <c r="DL923" s="2"/>
      <c r="DM923" s="2" t="e">
        <f t="shared" si="518"/>
        <v>#N/A</v>
      </c>
      <c r="DO923" s="2" t="e">
        <f t="shared" si="519"/>
        <v>#N/A</v>
      </c>
      <c r="DP923" s="72" t="e">
        <f t="shared" si="520"/>
        <v>#N/A</v>
      </c>
      <c r="DQ923" s="72">
        <v>1.0999999999999999E-2</v>
      </c>
      <c r="DR923" s="72" t="e">
        <f t="shared" si="521"/>
        <v>#N/A</v>
      </c>
      <c r="DS923" s="2" t="e" cm="1">
        <f t="array" ref="DS923">PRODUCT($DR$68:DR923+1)-1</f>
        <v>#N/A</v>
      </c>
      <c r="DT923" s="2" t="e" cm="1">
        <f t="array" ref="DT923">PRODUCT($DP$68:DP923+1)-1</f>
        <v>#N/A</v>
      </c>
      <c r="DU923" s="72" t="e">
        <f>DS923-MAX($DS$68:DS923)</f>
        <v>#N/A</v>
      </c>
    </row>
    <row r="924" spans="81:125" x14ac:dyDescent="0.3">
      <c r="CC924" s="3" t="e">
        <f t="shared" si="533"/>
        <v>#N/A</v>
      </c>
      <c r="CD924" s="2" t="e">
        <f t="shared" si="509"/>
        <v>#N/A</v>
      </c>
      <c r="CE924" s="2" t="e">
        <f t="shared" si="510"/>
        <v>#N/A</v>
      </c>
      <c r="CF924" s="2" t="e">
        <f t="shared" si="531"/>
        <v>#N/A</v>
      </c>
      <c r="CG924" s="2" t="e">
        <f t="shared" si="534"/>
        <v>#N/A</v>
      </c>
      <c r="CH924" s="2" t="e">
        <f t="shared" si="535"/>
        <v>#N/A</v>
      </c>
      <c r="CJ924" s="9" t="e">
        <f t="shared" si="522"/>
        <v>#N/A</v>
      </c>
      <c r="CK924" s="2" t="e">
        <f t="array" ref="CK924">PRODUCT(CD$2:CD924+1)-1</f>
        <v>#N/A</v>
      </c>
      <c r="CL924" s="2" t="e">
        <f t="array" ref="CL924">PRODUCT(CE$2:CE924+1)-1</f>
        <v>#N/A</v>
      </c>
      <c r="CM924" s="2" t="e" cm="1">
        <f t="array" ref="CM924">PRODUCT(CF$913:CF924+1)-1</f>
        <v>#N/A</v>
      </c>
      <c r="CN924" s="2" t="e">
        <f t="array" ref="CN924">PRODUCT(CG$2:CG924+1)-1</f>
        <v>#N/A</v>
      </c>
      <c r="CO924" s="2" t="e">
        <f t="array" ref="CO924">PRODUCT(CH$2:CH924+1)-1</f>
        <v>#N/A</v>
      </c>
      <c r="CQ924" s="9" t="e">
        <f t="shared" si="511"/>
        <v>#N/A</v>
      </c>
      <c r="CR924" s="72" t="e">
        <f t="shared" si="512"/>
        <v>#N/A</v>
      </c>
      <c r="CS924" s="72" t="e">
        <f t="shared" si="513"/>
        <v>#N/A</v>
      </c>
      <c r="CT924" s="72" t="e" cm="1">
        <f t="array" ref="CT924">CM924-(PRODUCT($CH$913:CH924+1)-1)</f>
        <v>#N/A</v>
      </c>
      <c r="CU924" s="72" t="e">
        <f t="shared" si="523"/>
        <v>#N/A</v>
      </c>
      <c r="CV924" s="72"/>
      <c r="CW924" s="3" t="e">
        <f t="shared" si="524"/>
        <v>#N/A</v>
      </c>
      <c r="CX924" s="75" t="e">
        <f t="shared" si="529"/>
        <v>#N/A</v>
      </c>
      <c r="CY924" s="75" t="e">
        <f t="shared" si="530"/>
        <v>#N/A</v>
      </c>
      <c r="CZ924" s="75" t="e">
        <f t="shared" si="514"/>
        <v>#N/A</v>
      </c>
      <c r="DA924" s="72" t="e">
        <f>(CZ924/MAX($CZ$2:CZ924))-1</f>
        <v>#N/A</v>
      </c>
      <c r="DC924" s="3" t="e">
        <f t="shared" si="525"/>
        <v>#N/A</v>
      </c>
      <c r="DD924" s="2" t="e">
        <f t="shared" si="526"/>
        <v>#N/A</v>
      </c>
      <c r="DE924" s="2" t="e">
        <f t="shared" si="527"/>
        <v>#N/A</v>
      </c>
      <c r="DF924" s="2" t="e">
        <f t="shared" si="532"/>
        <v>#N/A</v>
      </c>
      <c r="DG924" s="2" t="e">
        <f t="shared" si="528"/>
        <v>#N/A</v>
      </c>
      <c r="DH924" s="69"/>
      <c r="DI924" s="3" t="e">
        <f t="shared" si="515"/>
        <v>#N/A</v>
      </c>
      <c r="DJ924" s="2" t="e">
        <f t="shared" si="516"/>
        <v>#N/A</v>
      </c>
      <c r="DK924" s="2" t="e">
        <f t="shared" si="517"/>
        <v>#N/A</v>
      </c>
      <c r="DL924" s="2"/>
      <c r="DM924" s="2" t="e">
        <f t="shared" si="518"/>
        <v>#N/A</v>
      </c>
      <c r="DO924" s="2" t="e">
        <f t="shared" si="519"/>
        <v>#N/A</v>
      </c>
      <c r="DP924" s="72" t="e">
        <f t="shared" si="520"/>
        <v>#N/A</v>
      </c>
      <c r="DQ924" s="72">
        <v>1.0999999999999999E-2</v>
      </c>
      <c r="DR924" s="72" t="e">
        <f t="shared" si="521"/>
        <v>#N/A</v>
      </c>
      <c r="DS924" s="2" t="e" cm="1">
        <f t="array" ref="DS924">PRODUCT($DR$68:DR924+1)-1</f>
        <v>#N/A</v>
      </c>
      <c r="DT924" s="2" t="e" cm="1">
        <f t="array" ref="DT924">PRODUCT($DP$68:DP924+1)-1</f>
        <v>#N/A</v>
      </c>
      <c r="DU924" s="72" t="e">
        <f>DS924-MAX($DS$68:DS924)</f>
        <v>#N/A</v>
      </c>
    </row>
    <row r="925" spans="81:125" x14ac:dyDescent="0.3">
      <c r="CC925" s="3" t="e">
        <f t="shared" si="533"/>
        <v>#N/A</v>
      </c>
      <c r="CD925" s="2" t="e">
        <f t="shared" si="509"/>
        <v>#N/A</v>
      </c>
      <c r="CE925" s="2" t="e">
        <f t="shared" si="510"/>
        <v>#N/A</v>
      </c>
      <c r="CF925" s="2" t="e">
        <f t="shared" si="531"/>
        <v>#N/A</v>
      </c>
      <c r="CG925" s="2" t="e">
        <f t="shared" si="534"/>
        <v>#N/A</v>
      </c>
      <c r="CH925" s="2" t="e">
        <f t="shared" si="535"/>
        <v>#N/A</v>
      </c>
      <c r="CJ925" s="9" t="e">
        <f t="shared" si="522"/>
        <v>#N/A</v>
      </c>
      <c r="CK925" s="2" t="e">
        <f t="array" ref="CK925">PRODUCT(CD$2:CD925+1)-1</f>
        <v>#N/A</v>
      </c>
      <c r="CL925" s="2" t="e">
        <f t="array" ref="CL925">PRODUCT(CE$2:CE925+1)-1</f>
        <v>#N/A</v>
      </c>
      <c r="CM925" s="2" t="e" cm="1">
        <f t="array" ref="CM925">PRODUCT(CF$913:CF925+1)-1</f>
        <v>#N/A</v>
      </c>
      <c r="CN925" s="2" t="e">
        <f t="array" ref="CN925">PRODUCT(CG$2:CG925+1)-1</f>
        <v>#N/A</v>
      </c>
      <c r="CO925" s="2" t="e">
        <f t="array" ref="CO925">PRODUCT(CH$2:CH925+1)-1</f>
        <v>#N/A</v>
      </c>
      <c r="CQ925" s="9" t="e">
        <f t="shared" si="511"/>
        <v>#N/A</v>
      </c>
      <c r="CR925" s="72" t="e">
        <f t="shared" si="512"/>
        <v>#N/A</v>
      </c>
      <c r="CS925" s="72" t="e">
        <f t="shared" si="513"/>
        <v>#N/A</v>
      </c>
      <c r="CT925" s="72" t="e" cm="1">
        <f t="array" ref="CT925">CM925-(PRODUCT($CH$913:CH925+1)-1)</f>
        <v>#N/A</v>
      </c>
      <c r="CU925" s="72" t="e">
        <f t="shared" si="523"/>
        <v>#N/A</v>
      </c>
      <c r="CV925" s="72"/>
      <c r="CW925" s="3" t="e">
        <f t="shared" si="524"/>
        <v>#N/A</v>
      </c>
      <c r="CX925" s="75" t="e">
        <f t="shared" si="529"/>
        <v>#N/A</v>
      </c>
      <c r="CY925" s="75" t="e">
        <f t="shared" si="530"/>
        <v>#N/A</v>
      </c>
      <c r="CZ925" s="75" t="e">
        <f t="shared" si="514"/>
        <v>#N/A</v>
      </c>
      <c r="DA925" s="72" t="e">
        <f>(CZ925/MAX($CZ$2:CZ925))-1</f>
        <v>#N/A</v>
      </c>
      <c r="DC925" s="3" t="e">
        <f t="shared" si="525"/>
        <v>#N/A</v>
      </c>
      <c r="DD925" s="2" t="e">
        <f t="shared" si="526"/>
        <v>#N/A</v>
      </c>
      <c r="DE925" s="2" t="e">
        <f t="shared" si="527"/>
        <v>#N/A</v>
      </c>
      <c r="DF925" s="2" t="e">
        <f t="shared" si="532"/>
        <v>#N/A</v>
      </c>
      <c r="DG925" s="2" t="e">
        <f t="shared" si="528"/>
        <v>#N/A</v>
      </c>
      <c r="DH925" s="69"/>
      <c r="DI925" s="3" t="e">
        <f t="shared" si="515"/>
        <v>#N/A</v>
      </c>
      <c r="DJ925" s="2" t="e">
        <f t="shared" si="516"/>
        <v>#N/A</v>
      </c>
      <c r="DK925" s="2" t="e">
        <f t="shared" si="517"/>
        <v>#N/A</v>
      </c>
      <c r="DL925" s="2"/>
      <c r="DM925" s="2" t="e">
        <f t="shared" si="518"/>
        <v>#N/A</v>
      </c>
      <c r="DO925" s="2" t="e">
        <f t="shared" si="519"/>
        <v>#N/A</v>
      </c>
      <c r="DP925" s="72" t="e">
        <f t="shared" si="520"/>
        <v>#N/A</v>
      </c>
      <c r="DQ925" s="72">
        <v>1.0999999999999999E-2</v>
      </c>
      <c r="DR925" s="72" t="e">
        <f t="shared" si="521"/>
        <v>#N/A</v>
      </c>
      <c r="DS925" s="2" t="e" cm="1">
        <f t="array" ref="DS925">PRODUCT($DR$68:DR925+1)-1</f>
        <v>#N/A</v>
      </c>
      <c r="DT925" s="2" t="e" cm="1">
        <f t="array" ref="DT925">PRODUCT($DP$68:DP925+1)-1</f>
        <v>#N/A</v>
      </c>
      <c r="DU925" s="72" t="e">
        <f>DS925-MAX($DS$68:DS925)</f>
        <v>#N/A</v>
      </c>
    </row>
    <row r="926" spans="81:125" x14ac:dyDescent="0.3">
      <c r="CC926" s="3" t="e">
        <f t="shared" si="533"/>
        <v>#N/A</v>
      </c>
      <c r="CD926" s="2" t="e">
        <f t="shared" si="509"/>
        <v>#N/A</v>
      </c>
      <c r="CE926" s="2" t="e">
        <f t="shared" si="510"/>
        <v>#N/A</v>
      </c>
      <c r="CF926" s="2" t="e">
        <f t="shared" si="531"/>
        <v>#N/A</v>
      </c>
      <c r="CG926" s="2" t="e">
        <f t="shared" si="534"/>
        <v>#N/A</v>
      </c>
      <c r="CH926" s="2" t="e">
        <f t="shared" si="535"/>
        <v>#N/A</v>
      </c>
      <c r="CJ926" s="9" t="e">
        <f t="shared" si="522"/>
        <v>#N/A</v>
      </c>
      <c r="CK926" s="2" t="e">
        <f t="array" ref="CK926">PRODUCT(CD$2:CD926+1)-1</f>
        <v>#N/A</v>
      </c>
      <c r="CL926" s="2" t="e">
        <f t="array" ref="CL926">PRODUCT(CE$2:CE926+1)-1</f>
        <v>#N/A</v>
      </c>
      <c r="CM926" s="2" t="e" cm="1">
        <f t="array" ref="CM926">PRODUCT(CF$913:CF926+1)-1</f>
        <v>#N/A</v>
      </c>
      <c r="CN926" s="2" t="e">
        <f t="array" ref="CN926">PRODUCT(CG$2:CG926+1)-1</f>
        <v>#N/A</v>
      </c>
      <c r="CO926" s="2" t="e">
        <f t="array" ref="CO926">PRODUCT(CH$2:CH926+1)-1</f>
        <v>#N/A</v>
      </c>
      <c r="CQ926" s="9" t="e">
        <f t="shared" si="511"/>
        <v>#N/A</v>
      </c>
      <c r="CR926" s="72" t="e">
        <f t="shared" si="512"/>
        <v>#N/A</v>
      </c>
      <c r="CS926" s="72" t="e">
        <f t="shared" si="513"/>
        <v>#N/A</v>
      </c>
      <c r="CT926" s="72" t="e" cm="1">
        <f t="array" ref="CT926">CM926-(PRODUCT($CH$913:CH926+1)-1)</f>
        <v>#N/A</v>
      </c>
      <c r="CU926" s="72" t="e">
        <f t="shared" si="523"/>
        <v>#N/A</v>
      </c>
      <c r="CV926" s="72"/>
      <c r="CW926" s="3" t="e">
        <f t="shared" si="524"/>
        <v>#N/A</v>
      </c>
      <c r="CX926" s="75" t="e">
        <f t="shared" si="529"/>
        <v>#N/A</v>
      </c>
      <c r="CY926" s="75" t="e">
        <f t="shared" si="530"/>
        <v>#N/A</v>
      </c>
      <c r="CZ926" s="75" t="e">
        <f t="shared" si="514"/>
        <v>#N/A</v>
      </c>
      <c r="DA926" s="72" t="e">
        <f>(CZ926/MAX($CZ$2:CZ926))-1</f>
        <v>#N/A</v>
      </c>
      <c r="DC926" s="3" t="e">
        <f t="shared" si="525"/>
        <v>#N/A</v>
      </c>
      <c r="DD926" s="2" t="e">
        <f t="shared" si="526"/>
        <v>#N/A</v>
      </c>
      <c r="DE926" s="2" t="e">
        <f t="shared" si="527"/>
        <v>#N/A</v>
      </c>
      <c r="DF926" s="2" t="e">
        <f t="shared" si="532"/>
        <v>#N/A</v>
      </c>
      <c r="DG926" s="2" t="e">
        <f t="shared" si="528"/>
        <v>#N/A</v>
      </c>
      <c r="DH926" s="69"/>
      <c r="DI926" s="3" t="e">
        <f t="shared" si="515"/>
        <v>#N/A</v>
      </c>
      <c r="DJ926" s="2" t="e">
        <f t="shared" si="516"/>
        <v>#N/A</v>
      </c>
      <c r="DK926" s="2" t="e">
        <f t="shared" si="517"/>
        <v>#N/A</v>
      </c>
      <c r="DL926" s="2"/>
      <c r="DM926" s="2" t="e">
        <f t="shared" si="518"/>
        <v>#N/A</v>
      </c>
      <c r="DO926" s="2" t="e">
        <f t="shared" si="519"/>
        <v>#N/A</v>
      </c>
      <c r="DP926" s="72" t="e">
        <f t="shared" si="520"/>
        <v>#N/A</v>
      </c>
      <c r="DQ926" s="72">
        <v>1.0999999999999999E-2</v>
      </c>
      <c r="DR926" s="72" t="e">
        <f t="shared" si="521"/>
        <v>#N/A</v>
      </c>
      <c r="DS926" s="2" t="e" cm="1">
        <f t="array" ref="DS926">PRODUCT($DR$68:DR926+1)-1</f>
        <v>#N/A</v>
      </c>
      <c r="DT926" s="2" t="e" cm="1">
        <f t="array" ref="DT926">PRODUCT($DP$68:DP926+1)-1</f>
        <v>#N/A</v>
      </c>
      <c r="DU926" s="72" t="e">
        <f>DS926-MAX($DS$68:DS926)</f>
        <v>#N/A</v>
      </c>
    </row>
    <row r="927" spans="81:125" x14ac:dyDescent="0.3">
      <c r="CC927" s="3" t="e">
        <f t="shared" si="533"/>
        <v>#N/A</v>
      </c>
      <c r="CD927" s="2" t="e">
        <f t="shared" si="509"/>
        <v>#N/A</v>
      </c>
      <c r="CE927" s="2" t="e">
        <f t="shared" si="510"/>
        <v>#N/A</v>
      </c>
      <c r="CF927" s="2" t="e">
        <f t="shared" si="531"/>
        <v>#N/A</v>
      </c>
      <c r="CG927" s="2" t="e">
        <f t="shared" si="534"/>
        <v>#N/A</v>
      </c>
      <c r="CH927" s="2" t="e">
        <f t="shared" si="535"/>
        <v>#N/A</v>
      </c>
      <c r="CJ927" s="9" t="e">
        <f t="shared" si="522"/>
        <v>#N/A</v>
      </c>
      <c r="CK927" s="2" t="e">
        <f t="array" ref="CK927">PRODUCT(CD$2:CD927+1)-1</f>
        <v>#N/A</v>
      </c>
      <c r="CL927" s="2" t="e">
        <f t="array" ref="CL927">PRODUCT(CE$2:CE927+1)-1</f>
        <v>#N/A</v>
      </c>
      <c r="CM927" s="2" t="e" cm="1">
        <f t="array" ref="CM927">PRODUCT(CF$913:CF927+1)-1</f>
        <v>#N/A</v>
      </c>
      <c r="CN927" s="2" t="e">
        <f t="array" ref="CN927">PRODUCT(CG$2:CG927+1)-1</f>
        <v>#N/A</v>
      </c>
      <c r="CO927" s="2" t="e">
        <f t="array" ref="CO927">PRODUCT(CH$2:CH927+1)-1</f>
        <v>#N/A</v>
      </c>
      <c r="CQ927" s="9" t="e">
        <f t="shared" si="511"/>
        <v>#N/A</v>
      </c>
      <c r="CR927" s="72" t="e">
        <f t="shared" si="512"/>
        <v>#N/A</v>
      </c>
      <c r="CS927" s="72" t="e">
        <f t="shared" si="513"/>
        <v>#N/A</v>
      </c>
      <c r="CT927" s="72" t="e" cm="1">
        <f t="array" ref="CT927">CM927-(PRODUCT($CH$913:CH927+1)-1)</f>
        <v>#N/A</v>
      </c>
      <c r="CU927" s="72" t="e">
        <f t="shared" si="523"/>
        <v>#N/A</v>
      </c>
      <c r="CV927" s="72"/>
      <c r="CW927" s="3" t="e">
        <f t="shared" si="524"/>
        <v>#N/A</v>
      </c>
      <c r="CX927" s="75" t="e">
        <f t="shared" si="529"/>
        <v>#N/A</v>
      </c>
      <c r="CY927" s="75" t="e">
        <f t="shared" si="530"/>
        <v>#N/A</v>
      </c>
      <c r="CZ927" s="75" t="e">
        <f t="shared" si="514"/>
        <v>#N/A</v>
      </c>
      <c r="DA927" s="72" t="e">
        <f>(CZ927/MAX($CZ$2:CZ927))-1</f>
        <v>#N/A</v>
      </c>
      <c r="DC927" s="3" t="e">
        <f t="shared" si="525"/>
        <v>#N/A</v>
      </c>
      <c r="DD927" s="2" t="e">
        <f t="shared" si="526"/>
        <v>#N/A</v>
      </c>
      <c r="DE927" s="2" t="e">
        <f t="shared" si="527"/>
        <v>#N/A</v>
      </c>
      <c r="DF927" s="2" t="e">
        <f t="shared" si="532"/>
        <v>#N/A</v>
      </c>
      <c r="DG927" s="2" t="e">
        <f t="shared" si="528"/>
        <v>#N/A</v>
      </c>
      <c r="DH927" s="69"/>
      <c r="DI927" s="3" t="e">
        <f t="shared" si="515"/>
        <v>#N/A</v>
      </c>
      <c r="DJ927" s="2" t="e">
        <f t="shared" si="516"/>
        <v>#N/A</v>
      </c>
      <c r="DK927" s="2" t="e">
        <f t="shared" si="517"/>
        <v>#N/A</v>
      </c>
      <c r="DL927" s="2"/>
      <c r="DM927" s="2" t="e">
        <f t="shared" si="518"/>
        <v>#N/A</v>
      </c>
      <c r="DO927" s="2" t="e">
        <f t="shared" si="519"/>
        <v>#N/A</v>
      </c>
      <c r="DP927" s="72" t="e">
        <f t="shared" si="520"/>
        <v>#N/A</v>
      </c>
      <c r="DQ927" s="72">
        <v>1.0999999999999999E-2</v>
      </c>
      <c r="DR927" s="72" t="e">
        <f t="shared" si="521"/>
        <v>#N/A</v>
      </c>
      <c r="DS927" s="2" t="e" cm="1">
        <f t="array" ref="DS927">PRODUCT($DR$68:DR927+1)-1</f>
        <v>#N/A</v>
      </c>
      <c r="DT927" s="2" t="e" cm="1">
        <f t="array" ref="DT927">PRODUCT($DP$68:DP927+1)-1</f>
        <v>#N/A</v>
      </c>
      <c r="DU927" s="72" t="e">
        <f>DS927-MAX($DS$68:DS927)</f>
        <v>#N/A</v>
      </c>
    </row>
    <row r="928" spans="81:125" x14ac:dyDescent="0.3">
      <c r="CC928" s="3" t="e">
        <f t="shared" si="533"/>
        <v>#N/A</v>
      </c>
      <c r="CD928" s="2" t="e">
        <f t="shared" si="509"/>
        <v>#N/A</v>
      </c>
      <c r="CE928" s="2" t="e">
        <f t="shared" si="510"/>
        <v>#N/A</v>
      </c>
      <c r="CF928" s="2" t="e">
        <f t="shared" si="531"/>
        <v>#N/A</v>
      </c>
      <c r="CG928" s="2" t="e">
        <f t="shared" si="534"/>
        <v>#N/A</v>
      </c>
      <c r="CH928" s="2" t="e">
        <f t="shared" si="535"/>
        <v>#N/A</v>
      </c>
      <c r="CJ928" s="9" t="e">
        <f t="shared" si="522"/>
        <v>#N/A</v>
      </c>
      <c r="CK928" s="2" t="e">
        <f t="array" ref="CK928">PRODUCT(CD$2:CD928+1)-1</f>
        <v>#N/A</v>
      </c>
      <c r="CL928" s="2" t="e">
        <f t="array" ref="CL928">PRODUCT(CE$2:CE928+1)-1</f>
        <v>#N/A</v>
      </c>
      <c r="CM928" s="2" t="e" cm="1">
        <f t="array" ref="CM928">PRODUCT(CF$913:CF928+1)-1</f>
        <v>#N/A</v>
      </c>
      <c r="CN928" s="2" t="e">
        <f t="array" ref="CN928">PRODUCT(CG$2:CG928+1)-1</f>
        <v>#N/A</v>
      </c>
      <c r="CO928" s="2" t="e">
        <f t="array" ref="CO928">PRODUCT(CH$2:CH928+1)-1</f>
        <v>#N/A</v>
      </c>
      <c r="CQ928" s="9" t="e">
        <f t="shared" si="511"/>
        <v>#N/A</v>
      </c>
      <c r="CR928" s="72" t="e">
        <f t="shared" si="512"/>
        <v>#N/A</v>
      </c>
      <c r="CS928" s="72" t="e">
        <f t="shared" si="513"/>
        <v>#N/A</v>
      </c>
      <c r="CT928" s="72" t="e" cm="1">
        <f t="array" ref="CT928">CM928-(PRODUCT($CH$913:CH928+1)-1)</f>
        <v>#N/A</v>
      </c>
      <c r="CU928" s="72" t="e">
        <f t="shared" si="523"/>
        <v>#N/A</v>
      </c>
      <c r="CV928" s="72"/>
      <c r="CW928" s="3" t="e">
        <f t="shared" si="524"/>
        <v>#N/A</v>
      </c>
      <c r="CX928" s="75" t="e">
        <f t="shared" si="529"/>
        <v>#N/A</v>
      </c>
      <c r="CY928" s="75" t="e">
        <f t="shared" si="530"/>
        <v>#N/A</v>
      </c>
      <c r="CZ928" s="75" t="e">
        <f t="shared" si="514"/>
        <v>#N/A</v>
      </c>
      <c r="DA928" s="72" t="e">
        <f>(CZ928/MAX($CZ$2:CZ928))-1</f>
        <v>#N/A</v>
      </c>
      <c r="DC928" s="3" t="e">
        <f t="shared" si="525"/>
        <v>#N/A</v>
      </c>
      <c r="DD928" s="2" t="e">
        <f t="shared" si="526"/>
        <v>#N/A</v>
      </c>
      <c r="DE928" s="2" t="e">
        <f t="shared" si="527"/>
        <v>#N/A</v>
      </c>
      <c r="DF928" s="2" t="e">
        <f t="shared" si="532"/>
        <v>#N/A</v>
      </c>
      <c r="DG928" s="2" t="e">
        <f t="shared" si="528"/>
        <v>#N/A</v>
      </c>
      <c r="DH928" s="69"/>
      <c r="DI928" s="3" t="e">
        <f t="shared" si="515"/>
        <v>#N/A</v>
      </c>
      <c r="DJ928" s="2" t="e">
        <f t="shared" si="516"/>
        <v>#N/A</v>
      </c>
      <c r="DK928" s="2" t="e">
        <f t="shared" si="517"/>
        <v>#N/A</v>
      </c>
      <c r="DL928" s="2"/>
      <c r="DM928" s="2" t="e">
        <f t="shared" si="518"/>
        <v>#N/A</v>
      </c>
      <c r="DO928" s="2" t="e">
        <f t="shared" si="519"/>
        <v>#N/A</v>
      </c>
      <c r="DP928" s="72" t="e">
        <f t="shared" si="520"/>
        <v>#N/A</v>
      </c>
      <c r="DQ928" s="72">
        <v>1.0999999999999999E-2</v>
      </c>
      <c r="DR928" s="72" t="e">
        <f t="shared" si="521"/>
        <v>#N/A</v>
      </c>
      <c r="DS928" s="2" t="e" cm="1">
        <f t="array" ref="DS928">PRODUCT($DR$68:DR928+1)-1</f>
        <v>#N/A</v>
      </c>
      <c r="DT928" s="2" t="e" cm="1">
        <f t="array" ref="DT928">PRODUCT($DP$68:DP928+1)-1</f>
        <v>#N/A</v>
      </c>
      <c r="DU928" s="72" t="e">
        <f>DS928-MAX($DS$68:DS928)</f>
        <v>#N/A</v>
      </c>
    </row>
    <row r="929" spans="81:125" x14ac:dyDescent="0.3">
      <c r="CC929" s="3" t="e">
        <f t="shared" si="533"/>
        <v>#N/A</v>
      </c>
      <c r="CD929" s="2" t="e">
        <f t="shared" si="509"/>
        <v>#N/A</v>
      </c>
      <c r="CE929" s="2" t="e">
        <f t="shared" si="510"/>
        <v>#N/A</v>
      </c>
      <c r="CF929" s="2" t="e">
        <f t="shared" si="531"/>
        <v>#N/A</v>
      </c>
      <c r="CG929" s="2" t="e">
        <f t="shared" si="534"/>
        <v>#N/A</v>
      </c>
      <c r="CH929" s="2" t="e">
        <f t="shared" si="535"/>
        <v>#N/A</v>
      </c>
      <c r="CJ929" s="9" t="e">
        <f t="shared" si="522"/>
        <v>#N/A</v>
      </c>
      <c r="CK929" s="2" t="e">
        <f t="array" ref="CK929">PRODUCT(CD$2:CD929+1)-1</f>
        <v>#N/A</v>
      </c>
      <c r="CL929" s="2" t="e">
        <f t="array" ref="CL929">PRODUCT(CE$2:CE929+1)-1</f>
        <v>#N/A</v>
      </c>
      <c r="CM929" s="2" t="e" cm="1">
        <f t="array" ref="CM929">PRODUCT(CF$913:CF929+1)-1</f>
        <v>#N/A</v>
      </c>
      <c r="CN929" s="2" t="e">
        <f t="array" ref="CN929">PRODUCT(CG$2:CG929+1)-1</f>
        <v>#N/A</v>
      </c>
      <c r="CO929" s="2" t="e">
        <f t="array" ref="CO929">PRODUCT(CH$2:CH929+1)-1</f>
        <v>#N/A</v>
      </c>
      <c r="CQ929" s="9" t="e">
        <f t="shared" si="511"/>
        <v>#N/A</v>
      </c>
      <c r="CR929" s="72" t="e">
        <f t="shared" si="512"/>
        <v>#N/A</v>
      </c>
      <c r="CS929" s="72" t="e">
        <f t="shared" si="513"/>
        <v>#N/A</v>
      </c>
      <c r="CT929" s="72" t="e" cm="1">
        <f t="array" ref="CT929">CM929-(PRODUCT($CH$913:CH929+1)-1)</f>
        <v>#N/A</v>
      </c>
      <c r="CU929" s="72" t="e">
        <f t="shared" si="523"/>
        <v>#N/A</v>
      </c>
      <c r="CV929" s="72"/>
      <c r="CW929" s="3" t="e">
        <f t="shared" si="524"/>
        <v>#N/A</v>
      </c>
      <c r="CX929" s="75" t="e">
        <f t="shared" si="529"/>
        <v>#N/A</v>
      </c>
      <c r="CY929" s="75" t="e">
        <f t="shared" si="530"/>
        <v>#N/A</v>
      </c>
      <c r="CZ929" s="75" t="e">
        <f t="shared" si="514"/>
        <v>#N/A</v>
      </c>
      <c r="DA929" s="72" t="e">
        <f>(CZ929/MAX($CZ$2:CZ929))-1</f>
        <v>#N/A</v>
      </c>
      <c r="DC929" s="3" t="e">
        <f t="shared" si="525"/>
        <v>#N/A</v>
      </c>
      <c r="DD929" s="2" t="e">
        <f t="shared" si="526"/>
        <v>#N/A</v>
      </c>
      <c r="DE929" s="2" t="e">
        <f t="shared" si="527"/>
        <v>#N/A</v>
      </c>
      <c r="DF929" s="2" t="e">
        <f t="shared" si="532"/>
        <v>#N/A</v>
      </c>
      <c r="DG929" s="2" t="e">
        <f t="shared" si="528"/>
        <v>#N/A</v>
      </c>
      <c r="DH929" s="69"/>
      <c r="DI929" s="3" t="e">
        <f t="shared" si="515"/>
        <v>#N/A</v>
      </c>
      <c r="DJ929" s="2" t="e">
        <f t="shared" si="516"/>
        <v>#N/A</v>
      </c>
      <c r="DK929" s="2" t="e">
        <f t="shared" si="517"/>
        <v>#N/A</v>
      </c>
      <c r="DL929" s="2"/>
      <c r="DM929" s="2" t="e">
        <f t="shared" si="518"/>
        <v>#N/A</v>
      </c>
      <c r="DO929" s="2" t="e">
        <f t="shared" si="519"/>
        <v>#N/A</v>
      </c>
      <c r="DP929" s="72" t="e">
        <f t="shared" si="520"/>
        <v>#N/A</v>
      </c>
      <c r="DQ929" s="72">
        <v>1.0999999999999999E-2</v>
      </c>
      <c r="DR929" s="72" t="e">
        <f t="shared" si="521"/>
        <v>#N/A</v>
      </c>
      <c r="DS929" s="2" t="e" cm="1">
        <f t="array" ref="DS929">PRODUCT($DR$68:DR929+1)-1</f>
        <v>#N/A</v>
      </c>
      <c r="DT929" s="2" t="e" cm="1">
        <f t="array" ref="DT929">PRODUCT($DP$68:DP929+1)-1</f>
        <v>#N/A</v>
      </c>
      <c r="DU929" s="72" t="e">
        <f>DS929-MAX($DS$68:DS929)</f>
        <v>#N/A</v>
      </c>
    </row>
    <row r="930" spans="81:125" x14ac:dyDescent="0.3">
      <c r="CC930" s="3" t="e">
        <f t="shared" si="533"/>
        <v>#N/A</v>
      </c>
      <c r="CD930" s="2" t="e">
        <f t="shared" si="509"/>
        <v>#N/A</v>
      </c>
      <c r="CE930" s="2" t="e">
        <f t="shared" si="510"/>
        <v>#N/A</v>
      </c>
      <c r="CF930" s="2" t="e">
        <f t="shared" si="531"/>
        <v>#N/A</v>
      </c>
      <c r="CG930" s="2" t="e">
        <f t="shared" si="534"/>
        <v>#N/A</v>
      </c>
      <c r="CH930" s="2" t="e">
        <f t="shared" si="535"/>
        <v>#N/A</v>
      </c>
      <c r="CJ930" s="9" t="e">
        <f t="shared" si="522"/>
        <v>#N/A</v>
      </c>
      <c r="CK930" s="2" t="e">
        <f t="array" ref="CK930">PRODUCT(CD$2:CD930+1)-1</f>
        <v>#N/A</v>
      </c>
      <c r="CL930" s="2" t="e">
        <f t="array" ref="CL930">PRODUCT(CE$2:CE930+1)-1</f>
        <v>#N/A</v>
      </c>
      <c r="CM930" s="2" t="e" cm="1">
        <f t="array" ref="CM930">PRODUCT(CF$913:CF930+1)-1</f>
        <v>#N/A</v>
      </c>
      <c r="CN930" s="2" t="e">
        <f t="array" ref="CN930">PRODUCT(CG$2:CG930+1)-1</f>
        <v>#N/A</v>
      </c>
      <c r="CO930" s="2" t="e">
        <f t="array" ref="CO930">PRODUCT(CH$2:CH930+1)-1</f>
        <v>#N/A</v>
      </c>
      <c r="CQ930" s="9" t="e">
        <f t="shared" si="511"/>
        <v>#N/A</v>
      </c>
      <c r="CR930" s="72" t="e">
        <f t="shared" si="512"/>
        <v>#N/A</v>
      </c>
      <c r="CS930" s="72" t="e">
        <f t="shared" si="513"/>
        <v>#N/A</v>
      </c>
      <c r="CT930" s="72" t="e" cm="1">
        <f t="array" ref="CT930">CM930-(PRODUCT($CH$913:CH930+1)-1)</f>
        <v>#N/A</v>
      </c>
      <c r="CU930" s="72" t="e">
        <f t="shared" si="523"/>
        <v>#N/A</v>
      </c>
      <c r="CV930" s="72"/>
      <c r="CW930" s="3" t="e">
        <f t="shared" si="524"/>
        <v>#N/A</v>
      </c>
      <c r="CX930" s="75" t="e">
        <f t="shared" si="529"/>
        <v>#N/A</v>
      </c>
      <c r="CY930" s="75" t="e">
        <f t="shared" si="530"/>
        <v>#N/A</v>
      </c>
      <c r="CZ930" s="75" t="e">
        <f t="shared" si="514"/>
        <v>#N/A</v>
      </c>
      <c r="DA930" s="72" t="e">
        <f>(CZ930/MAX($CZ$2:CZ930))-1</f>
        <v>#N/A</v>
      </c>
      <c r="DC930" s="3" t="e">
        <f t="shared" si="525"/>
        <v>#N/A</v>
      </c>
      <c r="DD930" s="2" t="e">
        <f t="shared" si="526"/>
        <v>#N/A</v>
      </c>
      <c r="DE930" s="2" t="e">
        <f t="shared" si="527"/>
        <v>#N/A</v>
      </c>
      <c r="DF930" s="2" t="e">
        <f t="shared" si="532"/>
        <v>#N/A</v>
      </c>
      <c r="DG930" s="2" t="e">
        <f t="shared" si="528"/>
        <v>#N/A</v>
      </c>
      <c r="DH930" s="69"/>
      <c r="DI930" s="3" t="e">
        <f t="shared" si="515"/>
        <v>#N/A</v>
      </c>
      <c r="DJ930" s="2" t="e">
        <f t="shared" si="516"/>
        <v>#N/A</v>
      </c>
      <c r="DK930" s="2" t="e">
        <f t="shared" si="517"/>
        <v>#N/A</v>
      </c>
      <c r="DL930" s="2"/>
      <c r="DM930" s="2" t="e">
        <f t="shared" si="518"/>
        <v>#N/A</v>
      </c>
      <c r="DO930" s="2" t="e">
        <f t="shared" si="519"/>
        <v>#N/A</v>
      </c>
      <c r="DP930" s="72" t="e">
        <f t="shared" si="520"/>
        <v>#N/A</v>
      </c>
      <c r="DQ930" s="72">
        <v>1.0999999999999999E-2</v>
      </c>
      <c r="DR930" s="72" t="e">
        <f t="shared" si="521"/>
        <v>#N/A</v>
      </c>
      <c r="DS930" s="2" t="e" cm="1">
        <f t="array" ref="DS930">PRODUCT($DR$68:DR930+1)-1</f>
        <v>#N/A</v>
      </c>
      <c r="DT930" s="2" t="e" cm="1">
        <f t="array" ref="DT930">PRODUCT($DP$68:DP930+1)-1</f>
        <v>#N/A</v>
      </c>
      <c r="DU930" s="72" t="e">
        <f>DS930-MAX($DS$68:DS930)</f>
        <v>#N/A</v>
      </c>
    </row>
    <row r="931" spans="81:125" x14ac:dyDescent="0.3">
      <c r="CC931" s="3" t="e">
        <f t="shared" si="533"/>
        <v>#N/A</v>
      </c>
      <c r="CD931" s="2" t="e">
        <f t="shared" si="509"/>
        <v>#N/A</v>
      </c>
      <c r="CE931" s="2" t="e">
        <f t="shared" si="510"/>
        <v>#N/A</v>
      </c>
      <c r="CF931" s="2" t="e">
        <f t="shared" si="531"/>
        <v>#N/A</v>
      </c>
      <c r="CG931" s="2" t="e">
        <f t="shared" si="534"/>
        <v>#N/A</v>
      </c>
      <c r="CH931" s="2" t="e">
        <f t="shared" si="535"/>
        <v>#N/A</v>
      </c>
      <c r="CJ931" s="9" t="e">
        <f t="shared" si="522"/>
        <v>#N/A</v>
      </c>
      <c r="CK931" s="2" t="e">
        <f t="array" ref="CK931">PRODUCT(CD$2:CD931+1)-1</f>
        <v>#N/A</v>
      </c>
      <c r="CL931" s="2" t="e">
        <f t="array" ref="CL931">PRODUCT(CE$2:CE931+1)-1</f>
        <v>#N/A</v>
      </c>
      <c r="CM931" s="2" t="e" cm="1">
        <f t="array" ref="CM931">PRODUCT(CF$913:CF931+1)-1</f>
        <v>#N/A</v>
      </c>
      <c r="CN931" s="2" t="e">
        <f t="array" ref="CN931">PRODUCT(CG$2:CG931+1)-1</f>
        <v>#N/A</v>
      </c>
      <c r="CO931" s="2" t="e">
        <f t="array" ref="CO931">PRODUCT(CH$2:CH931+1)-1</f>
        <v>#N/A</v>
      </c>
      <c r="CQ931" s="9" t="e">
        <f t="shared" si="511"/>
        <v>#N/A</v>
      </c>
      <c r="CR931" s="72" t="e">
        <f t="shared" si="512"/>
        <v>#N/A</v>
      </c>
      <c r="CS931" s="72" t="e">
        <f t="shared" si="513"/>
        <v>#N/A</v>
      </c>
      <c r="CT931" s="72" t="e" cm="1">
        <f t="array" ref="CT931">CM931-(PRODUCT($CH$913:CH931+1)-1)</f>
        <v>#N/A</v>
      </c>
      <c r="CU931" s="72" t="e">
        <f t="shared" si="523"/>
        <v>#N/A</v>
      </c>
      <c r="CV931" s="72"/>
      <c r="CW931" s="3" t="e">
        <f t="shared" si="524"/>
        <v>#N/A</v>
      </c>
      <c r="CX931" s="75" t="e">
        <f t="shared" si="529"/>
        <v>#N/A</v>
      </c>
      <c r="CY931" s="75" t="e">
        <f t="shared" si="530"/>
        <v>#N/A</v>
      </c>
      <c r="CZ931" s="75" t="e">
        <f t="shared" si="514"/>
        <v>#N/A</v>
      </c>
      <c r="DA931" s="72" t="e">
        <f>(CZ931/MAX($CZ$2:CZ931))-1</f>
        <v>#N/A</v>
      </c>
      <c r="DC931" s="3" t="e">
        <f t="shared" si="525"/>
        <v>#N/A</v>
      </c>
      <c r="DD931" s="2" t="e">
        <f t="shared" si="526"/>
        <v>#N/A</v>
      </c>
      <c r="DE931" s="2" t="e">
        <f t="shared" si="527"/>
        <v>#N/A</v>
      </c>
      <c r="DF931" s="2" t="e">
        <f t="shared" si="532"/>
        <v>#N/A</v>
      </c>
      <c r="DG931" s="2" t="e">
        <f t="shared" si="528"/>
        <v>#N/A</v>
      </c>
      <c r="DH931" s="69"/>
      <c r="DI931" s="3" t="e">
        <f t="shared" si="515"/>
        <v>#N/A</v>
      </c>
      <c r="DJ931" s="2" t="e">
        <f t="shared" si="516"/>
        <v>#N/A</v>
      </c>
      <c r="DK931" s="2" t="e">
        <f t="shared" si="517"/>
        <v>#N/A</v>
      </c>
      <c r="DL931" s="2"/>
      <c r="DM931" s="2" t="e">
        <f t="shared" si="518"/>
        <v>#N/A</v>
      </c>
      <c r="DO931" s="2" t="e">
        <f t="shared" si="519"/>
        <v>#N/A</v>
      </c>
      <c r="DP931" s="72" t="e">
        <f t="shared" si="520"/>
        <v>#N/A</v>
      </c>
      <c r="DQ931" s="72">
        <v>1.0999999999999999E-2</v>
      </c>
      <c r="DR931" s="72" t="e">
        <f t="shared" si="521"/>
        <v>#N/A</v>
      </c>
      <c r="DS931" s="2" t="e" cm="1">
        <f t="array" ref="DS931">PRODUCT($DR$68:DR931+1)-1</f>
        <v>#N/A</v>
      </c>
      <c r="DT931" s="2" t="e" cm="1">
        <f t="array" ref="DT931">PRODUCT($DP$68:DP931+1)-1</f>
        <v>#N/A</v>
      </c>
      <c r="DU931" s="72" t="e">
        <f>DS931-MAX($DS$68:DS931)</f>
        <v>#N/A</v>
      </c>
    </row>
    <row r="932" spans="81:125" x14ac:dyDescent="0.3">
      <c r="CC932" s="3" t="e">
        <f t="shared" si="533"/>
        <v>#N/A</v>
      </c>
      <c r="CD932" s="2" t="e">
        <f t="shared" si="509"/>
        <v>#N/A</v>
      </c>
      <c r="CE932" s="2" t="e">
        <f t="shared" si="510"/>
        <v>#N/A</v>
      </c>
      <c r="CF932" s="2" t="e">
        <f t="shared" si="531"/>
        <v>#N/A</v>
      </c>
      <c r="CG932" s="2" t="e">
        <f t="shared" si="534"/>
        <v>#N/A</v>
      </c>
      <c r="CH932" s="2" t="e">
        <f t="shared" si="535"/>
        <v>#N/A</v>
      </c>
      <c r="CJ932" s="9" t="e">
        <f t="shared" si="522"/>
        <v>#N/A</v>
      </c>
      <c r="CK932" s="2" t="e">
        <f t="array" ref="CK932">PRODUCT(CD$2:CD932+1)-1</f>
        <v>#N/A</v>
      </c>
      <c r="CL932" s="2" t="e">
        <f t="array" ref="CL932">PRODUCT(CE$2:CE932+1)-1</f>
        <v>#N/A</v>
      </c>
      <c r="CM932" s="2" t="e" cm="1">
        <f t="array" ref="CM932">PRODUCT(CF$913:CF932+1)-1</f>
        <v>#N/A</v>
      </c>
      <c r="CN932" s="2" t="e">
        <f t="array" ref="CN932">PRODUCT(CG$2:CG932+1)-1</f>
        <v>#N/A</v>
      </c>
      <c r="CO932" s="2" t="e">
        <f t="array" ref="CO932">PRODUCT(CH$2:CH932+1)-1</f>
        <v>#N/A</v>
      </c>
      <c r="CQ932" s="9" t="e">
        <f t="shared" si="511"/>
        <v>#N/A</v>
      </c>
      <c r="CR932" s="72" t="e">
        <f t="shared" si="512"/>
        <v>#N/A</v>
      </c>
      <c r="CS932" s="72" t="e">
        <f t="shared" si="513"/>
        <v>#N/A</v>
      </c>
      <c r="CT932" s="72" t="e" cm="1">
        <f t="array" ref="CT932">CM932-(PRODUCT($CH$913:CH932+1)-1)</f>
        <v>#N/A</v>
      </c>
      <c r="CU932" s="72" t="e">
        <f t="shared" si="523"/>
        <v>#N/A</v>
      </c>
      <c r="CV932" s="72"/>
      <c r="CW932" s="3" t="e">
        <f t="shared" si="524"/>
        <v>#N/A</v>
      </c>
      <c r="CX932" s="75" t="e">
        <f t="shared" si="529"/>
        <v>#N/A</v>
      </c>
      <c r="CY932" s="75" t="e">
        <f t="shared" si="530"/>
        <v>#N/A</v>
      </c>
      <c r="CZ932" s="75" t="e">
        <f t="shared" si="514"/>
        <v>#N/A</v>
      </c>
      <c r="DA932" s="72" t="e">
        <f>(CZ932/MAX($CZ$2:CZ932))-1</f>
        <v>#N/A</v>
      </c>
      <c r="DC932" s="3" t="e">
        <f t="shared" si="525"/>
        <v>#N/A</v>
      </c>
      <c r="DD932" s="2" t="e">
        <f t="shared" si="526"/>
        <v>#N/A</v>
      </c>
      <c r="DE932" s="2" t="e">
        <f t="shared" si="527"/>
        <v>#N/A</v>
      </c>
      <c r="DF932" s="2" t="e">
        <f t="shared" si="532"/>
        <v>#N/A</v>
      </c>
      <c r="DG932" s="2" t="e">
        <f t="shared" si="528"/>
        <v>#N/A</v>
      </c>
      <c r="DH932" s="69"/>
      <c r="DI932" s="3" t="e">
        <f t="shared" si="515"/>
        <v>#N/A</v>
      </c>
      <c r="DJ932" s="2" t="e">
        <f t="shared" si="516"/>
        <v>#N/A</v>
      </c>
      <c r="DK932" s="2" t="e">
        <f t="shared" si="517"/>
        <v>#N/A</v>
      </c>
      <c r="DL932" s="2"/>
      <c r="DM932" s="2" t="e">
        <f t="shared" si="518"/>
        <v>#N/A</v>
      </c>
      <c r="DO932" s="2" t="e">
        <f t="shared" si="519"/>
        <v>#N/A</v>
      </c>
      <c r="DP932" s="72" t="e">
        <f t="shared" si="520"/>
        <v>#N/A</v>
      </c>
      <c r="DQ932" s="72">
        <v>1.0999999999999999E-2</v>
      </c>
      <c r="DR932" s="72" t="e">
        <f t="shared" si="521"/>
        <v>#N/A</v>
      </c>
      <c r="DS932" s="2" t="e" cm="1">
        <f t="array" ref="DS932">PRODUCT($DR$68:DR932+1)-1</f>
        <v>#N/A</v>
      </c>
      <c r="DT932" s="2" t="e" cm="1">
        <f t="array" ref="DT932">PRODUCT($DP$68:DP932+1)-1</f>
        <v>#N/A</v>
      </c>
      <c r="DU932" s="72" t="e">
        <f>DS932-MAX($DS$68:DS932)</f>
        <v>#N/A</v>
      </c>
    </row>
    <row r="933" spans="81:125" x14ac:dyDescent="0.3">
      <c r="CC933" s="3" t="e">
        <f t="shared" si="533"/>
        <v>#N/A</v>
      </c>
      <c r="CD933" s="2" t="e">
        <f t="shared" si="509"/>
        <v>#N/A</v>
      </c>
      <c r="CE933" s="2" t="e">
        <f t="shared" si="510"/>
        <v>#N/A</v>
      </c>
      <c r="CF933" s="2" t="e">
        <f t="shared" si="531"/>
        <v>#N/A</v>
      </c>
      <c r="CG933" s="2" t="e">
        <f t="shared" si="534"/>
        <v>#N/A</v>
      </c>
      <c r="CH933" s="2" t="e">
        <f t="shared" si="535"/>
        <v>#N/A</v>
      </c>
      <c r="CJ933" s="9" t="e">
        <f t="shared" si="522"/>
        <v>#N/A</v>
      </c>
      <c r="CK933" s="2" t="e">
        <f t="array" ref="CK933">PRODUCT(CD$2:CD933+1)-1</f>
        <v>#N/A</v>
      </c>
      <c r="CL933" s="2" t="e">
        <f t="array" ref="CL933">PRODUCT(CE$2:CE933+1)-1</f>
        <v>#N/A</v>
      </c>
      <c r="CM933" s="2" t="e" cm="1">
        <f t="array" ref="CM933">PRODUCT(CF$913:CF933+1)-1</f>
        <v>#N/A</v>
      </c>
      <c r="CN933" s="2" t="e">
        <f t="array" ref="CN933">PRODUCT(CG$2:CG933+1)-1</f>
        <v>#N/A</v>
      </c>
      <c r="CO933" s="2" t="e">
        <f t="array" ref="CO933">PRODUCT(CH$2:CH933+1)-1</f>
        <v>#N/A</v>
      </c>
      <c r="CQ933" s="9" t="e">
        <f t="shared" si="511"/>
        <v>#N/A</v>
      </c>
      <c r="CR933" s="72" t="e">
        <f t="shared" si="512"/>
        <v>#N/A</v>
      </c>
      <c r="CS933" s="72" t="e">
        <f t="shared" si="513"/>
        <v>#N/A</v>
      </c>
      <c r="CT933" s="72" t="e" cm="1">
        <f t="array" ref="CT933">CM933-(PRODUCT($CH$913:CH933+1)-1)</f>
        <v>#N/A</v>
      </c>
      <c r="CU933" s="72" t="e">
        <f t="shared" si="523"/>
        <v>#N/A</v>
      </c>
      <c r="CV933" s="72"/>
      <c r="CW933" s="3" t="e">
        <f t="shared" si="524"/>
        <v>#N/A</v>
      </c>
      <c r="CX933" s="75" t="e">
        <f t="shared" si="529"/>
        <v>#N/A</v>
      </c>
      <c r="CY933" s="75" t="e">
        <f t="shared" si="530"/>
        <v>#N/A</v>
      </c>
      <c r="CZ933" s="75" t="e">
        <f t="shared" si="514"/>
        <v>#N/A</v>
      </c>
      <c r="DA933" s="72" t="e">
        <f>(CZ933/MAX($CZ$2:CZ933))-1</f>
        <v>#N/A</v>
      </c>
      <c r="DC933" s="3" t="e">
        <f t="shared" si="525"/>
        <v>#N/A</v>
      </c>
      <c r="DD933" s="2" t="e">
        <f t="shared" si="526"/>
        <v>#N/A</v>
      </c>
      <c r="DE933" s="2" t="e">
        <f t="shared" si="527"/>
        <v>#N/A</v>
      </c>
      <c r="DF933" s="2" t="e">
        <f t="shared" si="532"/>
        <v>#N/A</v>
      </c>
      <c r="DG933" s="2" t="e">
        <f t="shared" si="528"/>
        <v>#N/A</v>
      </c>
      <c r="DH933" s="69"/>
      <c r="DI933" s="3" t="e">
        <f t="shared" si="515"/>
        <v>#N/A</v>
      </c>
      <c r="DJ933" s="2" t="e">
        <f t="shared" si="516"/>
        <v>#N/A</v>
      </c>
      <c r="DK933" s="2" t="e">
        <f t="shared" si="517"/>
        <v>#N/A</v>
      </c>
      <c r="DL933" s="2"/>
      <c r="DM933" s="2" t="e">
        <f t="shared" si="518"/>
        <v>#N/A</v>
      </c>
      <c r="DO933" s="2" t="e">
        <f t="shared" si="519"/>
        <v>#N/A</v>
      </c>
      <c r="DP933" s="72" t="e">
        <f t="shared" si="520"/>
        <v>#N/A</v>
      </c>
      <c r="DQ933" s="72">
        <v>1.0999999999999999E-2</v>
      </c>
      <c r="DR933" s="72" t="e">
        <f t="shared" si="521"/>
        <v>#N/A</v>
      </c>
      <c r="DS933" s="2" t="e" cm="1">
        <f t="array" ref="DS933">PRODUCT($DR$68:DR933+1)-1</f>
        <v>#N/A</v>
      </c>
      <c r="DT933" s="2" t="e" cm="1">
        <f t="array" ref="DT933">PRODUCT($DP$68:DP933+1)-1</f>
        <v>#N/A</v>
      </c>
      <c r="DU933" s="72" t="e">
        <f>DS933-MAX($DS$68:DS933)</f>
        <v>#N/A</v>
      </c>
    </row>
    <row r="934" spans="81:125" x14ac:dyDescent="0.3">
      <c r="CC934" s="3" t="e">
        <f t="shared" si="533"/>
        <v>#N/A</v>
      </c>
      <c r="CD934" s="2" t="e">
        <f t="shared" si="509"/>
        <v>#N/A</v>
      </c>
      <c r="CE934" s="2" t="e">
        <f t="shared" si="510"/>
        <v>#N/A</v>
      </c>
      <c r="CF934" s="2" t="e">
        <f t="shared" si="531"/>
        <v>#N/A</v>
      </c>
      <c r="CG934" s="2" t="e">
        <f t="shared" si="534"/>
        <v>#N/A</v>
      </c>
      <c r="CH934" s="2" t="e">
        <f t="shared" si="535"/>
        <v>#N/A</v>
      </c>
      <c r="CJ934" s="9" t="e">
        <f t="shared" si="522"/>
        <v>#N/A</v>
      </c>
      <c r="CK934" s="2" t="e">
        <f t="array" ref="CK934">PRODUCT(CD$2:CD934+1)-1</f>
        <v>#N/A</v>
      </c>
      <c r="CL934" s="2" t="e">
        <f t="array" ref="CL934">PRODUCT(CE$2:CE934+1)-1</f>
        <v>#N/A</v>
      </c>
      <c r="CM934" s="2" t="e" cm="1">
        <f t="array" ref="CM934">PRODUCT(CF$913:CF934+1)-1</f>
        <v>#N/A</v>
      </c>
      <c r="CN934" s="2" t="e">
        <f t="array" ref="CN934">PRODUCT(CG$2:CG934+1)-1</f>
        <v>#N/A</v>
      </c>
      <c r="CO934" s="2" t="e">
        <f t="array" ref="CO934">PRODUCT(CH$2:CH934+1)-1</f>
        <v>#N/A</v>
      </c>
      <c r="CQ934" s="9" t="e">
        <f t="shared" si="511"/>
        <v>#N/A</v>
      </c>
      <c r="CR934" s="72" t="e">
        <f t="shared" si="512"/>
        <v>#N/A</v>
      </c>
      <c r="CS934" s="72" t="e">
        <f t="shared" si="513"/>
        <v>#N/A</v>
      </c>
      <c r="CT934" s="72" t="e" cm="1">
        <f t="array" ref="CT934">CM934-(PRODUCT($CH$913:CH934+1)-1)</f>
        <v>#N/A</v>
      </c>
      <c r="CU934" s="72" t="e">
        <f t="shared" si="523"/>
        <v>#N/A</v>
      </c>
      <c r="CV934" s="72"/>
      <c r="CW934" s="3" t="e">
        <f t="shared" si="524"/>
        <v>#N/A</v>
      </c>
      <c r="CX934" s="75" t="e">
        <f t="shared" si="529"/>
        <v>#N/A</v>
      </c>
      <c r="CY934" s="75" t="e">
        <f t="shared" si="530"/>
        <v>#N/A</v>
      </c>
      <c r="CZ934" s="75" t="e">
        <f t="shared" si="514"/>
        <v>#N/A</v>
      </c>
      <c r="DA934" s="72" t="e">
        <f>(CZ934/MAX($CZ$2:CZ934))-1</f>
        <v>#N/A</v>
      </c>
      <c r="DC934" s="3" t="e">
        <f t="shared" si="525"/>
        <v>#N/A</v>
      </c>
      <c r="DD934" s="2" t="e">
        <f t="shared" si="526"/>
        <v>#N/A</v>
      </c>
      <c r="DE934" s="2" t="e">
        <f t="shared" si="527"/>
        <v>#N/A</v>
      </c>
      <c r="DF934" s="2" t="e">
        <f t="shared" si="532"/>
        <v>#N/A</v>
      </c>
      <c r="DG934" s="2" t="e">
        <f t="shared" si="528"/>
        <v>#N/A</v>
      </c>
      <c r="DH934" s="69"/>
      <c r="DI934" s="3" t="e">
        <f t="shared" si="515"/>
        <v>#N/A</v>
      </c>
      <c r="DJ934" s="2" t="e">
        <f t="shared" si="516"/>
        <v>#N/A</v>
      </c>
      <c r="DK934" s="2" t="e">
        <f t="shared" si="517"/>
        <v>#N/A</v>
      </c>
      <c r="DL934" s="2"/>
      <c r="DM934" s="2" t="e">
        <f t="shared" si="518"/>
        <v>#N/A</v>
      </c>
      <c r="DO934" s="2" t="e">
        <f t="shared" si="519"/>
        <v>#N/A</v>
      </c>
      <c r="DP934" s="72" t="e">
        <f t="shared" si="520"/>
        <v>#N/A</v>
      </c>
      <c r="DQ934" s="72">
        <v>1.0999999999999999E-2</v>
      </c>
      <c r="DR934" s="72" t="e">
        <f t="shared" si="521"/>
        <v>#N/A</v>
      </c>
      <c r="DS934" s="2" t="e" cm="1">
        <f t="array" ref="DS934">PRODUCT($DR$68:DR934+1)-1</f>
        <v>#N/A</v>
      </c>
      <c r="DT934" s="2" t="e" cm="1">
        <f t="array" ref="DT934">PRODUCT($DP$68:DP934+1)-1</f>
        <v>#N/A</v>
      </c>
      <c r="DU934" s="72" t="e">
        <f>DS934-MAX($DS$68:DS934)</f>
        <v>#N/A</v>
      </c>
    </row>
    <row r="935" spans="81:125" x14ac:dyDescent="0.3">
      <c r="CC935" s="3" t="e">
        <f t="shared" si="533"/>
        <v>#N/A</v>
      </c>
      <c r="CD935" s="2" t="e">
        <f t="shared" si="509"/>
        <v>#N/A</v>
      </c>
      <c r="CE935" s="2" t="e">
        <f t="shared" si="510"/>
        <v>#N/A</v>
      </c>
      <c r="CF935" s="2" t="e">
        <f t="shared" si="531"/>
        <v>#N/A</v>
      </c>
      <c r="CG935" s="2" t="e">
        <f t="shared" si="534"/>
        <v>#N/A</v>
      </c>
      <c r="CH935" s="2" t="e">
        <f t="shared" si="535"/>
        <v>#N/A</v>
      </c>
      <c r="CJ935" s="9" t="e">
        <f t="shared" si="522"/>
        <v>#N/A</v>
      </c>
      <c r="CK935" s="2" t="e">
        <f t="array" ref="CK935">PRODUCT(CD$2:CD935+1)-1</f>
        <v>#N/A</v>
      </c>
      <c r="CL935" s="2" t="e">
        <f t="array" ref="CL935">PRODUCT(CE$2:CE935+1)-1</f>
        <v>#N/A</v>
      </c>
      <c r="CM935" s="2" t="e" cm="1">
        <f t="array" ref="CM935">PRODUCT(CF$913:CF935+1)-1</f>
        <v>#N/A</v>
      </c>
      <c r="CN935" s="2" t="e">
        <f t="array" ref="CN935">PRODUCT(CG$2:CG935+1)-1</f>
        <v>#N/A</v>
      </c>
      <c r="CO935" s="2" t="e">
        <f t="array" ref="CO935">PRODUCT(CH$2:CH935+1)-1</f>
        <v>#N/A</v>
      </c>
      <c r="CQ935" s="9" t="e">
        <f t="shared" si="511"/>
        <v>#N/A</v>
      </c>
      <c r="CR935" s="72" t="e">
        <f t="shared" si="512"/>
        <v>#N/A</v>
      </c>
      <c r="CS935" s="72" t="e">
        <f t="shared" si="513"/>
        <v>#N/A</v>
      </c>
      <c r="CT935" s="72" t="e" cm="1">
        <f t="array" ref="CT935">CM935-(PRODUCT($CH$913:CH935+1)-1)</f>
        <v>#N/A</v>
      </c>
      <c r="CU935" s="72" t="e">
        <f t="shared" si="523"/>
        <v>#N/A</v>
      </c>
      <c r="CV935" s="72"/>
      <c r="CW935" s="3" t="e">
        <f t="shared" si="524"/>
        <v>#N/A</v>
      </c>
      <c r="CX935" s="75" t="e">
        <f t="shared" si="529"/>
        <v>#N/A</v>
      </c>
      <c r="CY935" s="75" t="e">
        <f t="shared" si="530"/>
        <v>#N/A</v>
      </c>
      <c r="CZ935" s="75" t="e">
        <f t="shared" si="514"/>
        <v>#N/A</v>
      </c>
      <c r="DA935" s="72" t="e">
        <f>(CZ935/MAX($CZ$2:CZ935))-1</f>
        <v>#N/A</v>
      </c>
      <c r="DC935" s="3" t="e">
        <f t="shared" si="525"/>
        <v>#N/A</v>
      </c>
      <c r="DD935" s="2" t="e">
        <f t="shared" si="526"/>
        <v>#N/A</v>
      </c>
      <c r="DE935" s="2" t="e">
        <f t="shared" si="527"/>
        <v>#N/A</v>
      </c>
      <c r="DF935" s="2" t="e">
        <f t="shared" si="532"/>
        <v>#N/A</v>
      </c>
      <c r="DG935" s="2" t="e">
        <f t="shared" si="528"/>
        <v>#N/A</v>
      </c>
      <c r="DH935" s="69"/>
      <c r="DI935" s="3" t="e">
        <f t="shared" si="515"/>
        <v>#N/A</v>
      </c>
      <c r="DJ935" s="2" t="e">
        <f t="shared" si="516"/>
        <v>#N/A</v>
      </c>
      <c r="DK935" s="2" t="e">
        <f t="shared" si="517"/>
        <v>#N/A</v>
      </c>
      <c r="DL935" s="2"/>
      <c r="DM935" s="2" t="e">
        <f t="shared" si="518"/>
        <v>#N/A</v>
      </c>
      <c r="DO935" s="2" t="e">
        <f t="shared" si="519"/>
        <v>#N/A</v>
      </c>
      <c r="DP935" s="72" t="e">
        <f t="shared" si="520"/>
        <v>#N/A</v>
      </c>
      <c r="DQ935" s="72">
        <v>1.0999999999999999E-2</v>
      </c>
      <c r="DR935" s="72" t="e">
        <f t="shared" si="521"/>
        <v>#N/A</v>
      </c>
      <c r="DS935" s="2" t="e" cm="1">
        <f t="array" ref="DS935">PRODUCT($DR$68:DR935+1)-1</f>
        <v>#N/A</v>
      </c>
      <c r="DT935" s="2" t="e" cm="1">
        <f t="array" ref="DT935">PRODUCT($DP$68:DP935+1)-1</f>
        <v>#N/A</v>
      </c>
      <c r="DU935" s="72" t="e">
        <f>DS935-MAX($DS$68:DS935)</f>
        <v>#N/A</v>
      </c>
    </row>
    <row r="936" spans="81:125" x14ac:dyDescent="0.3">
      <c r="CC936" s="3" t="e">
        <f t="shared" si="533"/>
        <v>#N/A</v>
      </c>
      <c r="CD936" s="2" t="e">
        <f t="shared" si="509"/>
        <v>#N/A</v>
      </c>
      <c r="CE936" s="2" t="e">
        <f t="shared" si="510"/>
        <v>#N/A</v>
      </c>
      <c r="CF936" s="2" t="e">
        <f t="shared" si="531"/>
        <v>#N/A</v>
      </c>
      <c r="CG936" s="2" t="e">
        <f t="shared" si="534"/>
        <v>#N/A</v>
      </c>
      <c r="CH936" s="2" t="e">
        <f t="shared" si="535"/>
        <v>#N/A</v>
      </c>
      <c r="CJ936" s="9" t="e">
        <f t="shared" si="522"/>
        <v>#N/A</v>
      </c>
      <c r="CK936" s="2" t="e">
        <f t="array" ref="CK936">PRODUCT(CD$2:CD936+1)-1</f>
        <v>#N/A</v>
      </c>
      <c r="CL936" s="2" t="e">
        <f t="array" ref="CL936">PRODUCT(CE$2:CE936+1)-1</f>
        <v>#N/A</v>
      </c>
      <c r="CM936" s="2" t="e" cm="1">
        <f t="array" ref="CM936">PRODUCT(CF$913:CF936+1)-1</f>
        <v>#N/A</v>
      </c>
      <c r="CN936" s="2" t="e">
        <f t="array" ref="CN936">PRODUCT(CG$2:CG936+1)-1</f>
        <v>#N/A</v>
      </c>
      <c r="CO936" s="2" t="e">
        <f t="array" ref="CO936">PRODUCT(CH$2:CH936+1)-1</f>
        <v>#N/A</v>
      </c>
      <c r="CQ936" s="9" t="e">
        <f t="shared" si="511"/>
        <v>#N/A</v>
      </c>
      <c r="CR936" s="72" t="e">
        <f t="shared" si="512"/>
        <v>#N/A</v>
      </c>
      <c r="CS936" s="72" t="e">
        <f t="shared" si="513"/>
        <v>#N/A</v>
      </c>
      <c r="CT936" s="72" t="e" cm="1">
        <f t="array" ref="CT936">CM936-(PRODUCT($CH$913:CH936+1)-1)</f>
        <v>#N/A</v>
      </c>
      <c r="CU936" s="72" t="e">
        <f t="shared" si="523"/>
        <v>#N/A</v>
      </c>
      <c r="CV936" s="72"/>
      <c r="CW936" s="3" t="e">
        <f t="shared" si="524"/>
        <v>#N/A</v>
      </c>
      <c r="CX936" s="75" t="e">
        <f t="shared" si="529"/>
        <v>#N/A</v>
      </c>
      <c r="CY936" s="75" t="e">
        <f t="shared" si="530"/>
        <v>#N/A</v>
      </c>
      <c r="CZ936" s="75" t="e">
        <f t="shared" si="514"/>
        <v>#N/A</v>
      </c>
      <c r="DA936" s="72" t="e">
        <f>(CZ936/MAX($CZ$2:CZ936))-1</f>
        <v>#N/A</v>
      </c>
      <c r="DC936" s="3" t="e">
        <f t="shared" si="525"/>
        <v>#N/A</v>
      </c>
      <c r="DD936" s="2" t="e">
        <f t="shared" si="526"/>
        <v>#N/A</v>
      </c>
      <c r="DE936" s="2" t="e">
        <f t="shared" si="527"/>
        <v>#N/A</v>
      </c>
      <c r="DF936" s="2" t="e">
        <f t="shared" si="532"/>
        <v>#N/A</v>
      </c>
      <c r="DG936" s="2" t="e">
        <f t="shared" si="528"/>
        <v>#N/A</v>
      </c>
      <c r="DH936" s="69"/>
      <c r="DI936" s="3" t="e">
        <f t="shared" si="515"/>
        <v>#N/A</v>
      </c>
      <c r="DJ936" s="2" t="e">
        <f t="shared" si="516"/>
        <v>#N/A</v>
      </c>
      <c r="DK936" s="2" t="e">
        <f t="shared" si="517"/>
        <v>#N/A</v>
      </c>
      <c r="DL936" s="2"/>
      <c r="DM936" s="2" t="e">
        <f t="shared" si="518"/>
        <v>#N/A</v>
      </c>
      <c r="DO936" s="2" t="e">
        <f t="shared" si="519"/>
        <v>#N/A</v>
      </c>
      <c r="DP936" s="72" t="e">
        <f t="shared" si="520"/>
        <v>#N/A</v>
      </c>
      <c r="DQ936" s="72">
        <v>1.0999999999999999E-2</v>
      </c>
      <c r="DR936" s="72" t="e">
        <f t="shared" si="521"/>
        <v>#N/A</v>
      </c>
      <c r="DS936" s="2" t="e" cm="1">
        <f t="array" ref="DS936">PRODUCT($DR$68:DR936+1)-1</f>
        <v>#N/A</v>
      </c>
      <c r="DT936" s="2" t="e" cm="1">
        <f t="array" ref="DT936">PRODUCT($DP$68:DP936+1)-1</f>
        <v>#N/A</v>
      </c>
      <c r="DU936" s="72" t="e">
        <f>DS936-MAX($DS$68:DS936)</f>
        <v>#N/A</v>
      </c>
    </row>
    <row r="937" spans="81:125" x14ac:dyDescent="0.3">
      <c r="CC937" s="3" t="e">
        <f t="shared" si="533"/>
        <v>#N/A</v>
      </c>
      <c r="CD937" s="2" t="e">
        <f t="shared" si="509"/>
        <v>#N/A</v>
      </c>
      <c r="CE937" s="2" t="e">
        <f t="shared" si="510"/>
        <v>#N/A</v>
      </c>
      <c r="CF937" s="2" t="e">
        <f t="shared" si="531"/>
        <v>#N/A</v>
      </c>
      <c r="CG937" s="2" t="e">
        <f t="shared" si="534"/>
        <v>#N/A</v>
      </c>
      <c r="CH937" s="2" t="e">
        <f t="shared" si="535"/>
        <v>#N/A</v>
      </c>
      <c r="CJ937" s="9" t="e">
        <f t="shared" si="522"/>
        <v>#N/A</v>
      </c>
      <c r="CK937" s="2" t="e">
        <f t="array" ref="CK937">PRODUCT(CD$2:CD937+1)-1</f>
        <v>#N/A</v>
      </c>
      <c r="CL937" s="2" t="e">
        <f t="array" ref="CL937">PRODUCT(CE$2:CE937+1)-1</f>
        <v>#N/A</v>
      </c>
      <c r="CM937" s="2" t="e" cm="1">
        <f t="array" ref="CM937">PRODUCT(CF$913:CF937+1)-1</f>
        <v>#N/A</v>
      </c>
      <c r="CN937" s="2" t="e">
        <f t="array" ref="CN937">PRODUCT(CG$2:CG937+1)-1</f>
        <v>#N/A</v>
      </c>
      <c r="CO937" s="2" t="e">
        <f t="array" ref="CO937">PRODUCT(CH$2:CH937+1)-1</f>
        <v>#N/A</v>
      </c>
      <c r="CQ937" s="9" t="e">
        <f t="shared" si="511"/>
        <v>#N/A</v>
      </c>
      <c r="CR937" s="72" t="e">
        <f t="shared" si="512"/>
        <v>#N/A</v>
      </c>
      <c r="CS937" s="72" t="e">
        <f t="shared" si="513"/>
        <v>#N/A</v>
      </c>
      <c r="CT937" s="72" t="e" cm="1">
        <f t="array" ref="CT937">CM937-(PRODUCT($CH$913:CH937+1)-1)</f>
        <v>#N/A</v>
      </c>
      <c r="CU937" s="72" t="e">
        <f t="shared" si="523"/>
        <v>#N/A</v>
      </c>
      <c r="CV937" s="72"/>
      <c r="CW937" s="3" t="e">
        <f t="shared" si="524"/>
        <v>#N/A</v>
      </c>
      <c r="CX937" s="75" t="e">
        <f t="shared" si="529"/>
        <v>#N/A</v>
      </c>
      <c r="CY937" s="75" t="e">
        <f t="shared" si="530"/>
        <v>#N/A</v>
      </c>
      <c r="CZ937" s="75" t="e">
        <f t="shared" si="514"/>
        <v>#N/A</v>
      </c>
      <c r="DA937" s="72" t="e">
        <f>(CZ937/MAX($CZ$2:CZ937))-1</f>
        <v>#N/A</v>
      </c>
      <c r="DC937" s="3" t="e">
        <f t="shared" si="525"/>
        <v>#N/A</v>
      </c>
      <c r="DD937" s="2" t="e">
        <f t="shared" si="526"/>
        <v>#N/A</v>
      </c>
      <c r="DE937" s="2" t="e">
        <f t="shared" si="527"/>
        <v>#N/A</v>
      </c>
      <c r="DF937" s="2" t="e">
        <f t="shared" si="532"/>
        <v>#N/A</v>
      </c>
      <c r="DG937" s="2" t="e">
        <f t="shared" si="528"/>
        <v>#N/A</v>
      </c>
      <c r="DH937" s="69"/>
      <c r="DI937" s="3" t="e">
        <f t="shared" si="515"/>
        <v>#N/A</v>
      </c>
      <c r="DJ937" s="2" t="e">
        <f t="shared" si="516"/>
        <v>#N/A</v>
      </c>
      <c r="DK937" s="2" t="e">
        <f t="shared" si="517"/>
        <v>#N/A</v>
      </c>
      <c r="DL937" s="2"/>
      <c r="DM937" s="2" t="e">
        <f t="shared" si="518"/>
        <v>#N/A</v>
      </c>
      <c r="DO937" s="2" t="e">
        <f t="shared" si="519"/>
        <v>#N/A</v>
      </c>
      <c r="DP937" s="72" t="e">
        <f t="shared" si="520"/>
        <v>#N/A</v>
      </c>
      <c r="DQ937" s="72">
        <v>1.0999999999999999E-2</v>
      </c>
      <c r="DR937" s="72" t="e">
        <f t="shared" si="521"/>
        <v>#N/A</v>
      </c>
      <c r="DS937" s="2" t="e" cm="1">
        <f t="array" ref="DS937">PRODUCT($DR$68:DR937+1)-1</f>
        <v>#N/A</v>
      </c>
      <c r="DT937" s="2" t="e" cm="1">
        <f t="array" ref="DT937">PRODUCT($DP$68:DP937+1)-1</f>
        <v>#N/A</v>
      </c>
      <c r="DU937" s="72" t="e">
        <f>DS937-MAX($DS$68:DS937)</f>
        <v>#N/A</v>
      </c>
    </row>
    <row r="938" spans="81:125" x14ac:dyDescent="0.3">
      <c r="CC938" s="3" t="e">
        <f t="shared" si="533"/>
        <v>#N/A</v>
      </c>
      <c r="CD938" s="2" t="e">
        <f t="shared" si="509"/>
        <v>#N/A</v>
      </c>
      <c r="CE938" s="2" t="e">
        <f t="shared" si="510"/>
        <v>#N/A</v>
      </c>
      <c r="CF938" s="2" t="e">
        <f t="shared" si="531"/>
        <v>#N/A</v>
      </c>
      <c r="CG938" s="2" t="e">
        <f t="shared" si="534"/>
        <v>#N/A</v>
      </c>
      <c r="CH938" s="2" t="e">
        <f t="shared" si="535"/>
        <v>#N/A</v>
      </c>
      <c r="CJ938" s="9" t="e">
        <f t="shared" si="522"/>
        <v>#N/A</v>
      </c>
      <c r="CK938" s="2" t="e">
        <f t="array" ref="CK938">PRODUCT(CD$2:CD938+1)-1</f>
        <v>#N/A</v>
      </c>
      <c r="CL938" s="2" t="e">
        <f t="array" ref="CL938">PRODUCT(CE$2:CE938+1)-1</f>
        <v>#N/A</v>
      </c>
      <c r="CM938" s="2" t="e" cm="1">
        <f t="array" ref="CM938">PRODUCT(CF$913:CF938+1)-1</f>
        <v>#N/A</v>
      </c>
      <c r="CN938" s="2" t="e">
        <f t="array" ref="CN938">PRODUCT(CG$2:CG938+1)-1</f>
        <v>#N/A</v>
      </c>
      <c r="CO938" s="2" t="e">
        <f t="array" ref="CO938">PRODUCT(CH$2:CH938+1)-1</f>
        <v>#N/A</v>
      </c>
      <c r="CQ938" s="9" t="e">
        <f t="shared" si="511"/>
        <v>#N/A</v>
      </c>
      <c r="CR938" s="72" t="e">
        <f t="shared" si="512"/>
        <v>#N/A</v>
      </c>
      <c r="CS938" s="72" t="e">
        <f t="shared" si="513"/>
        <v>#N/A</v>
      </c>
      <c r="CT938" s="72" t="e" cm="1">
        <f t="array" ref="CT938">CM938-(PRODUCT($CH$913:CH938+1)-1)</f>
        <v>#N/A</v>
      </c>
      <c r="CU938" s="72" t="e">
        <f t="shared" si="523"/>
        <v>#N/A</v>
      </c>
      <c r="CV938" s="72"/>
      <c r="CW938" s="3" t="e">
        <f t="shared" si="524"/>
        <v>#N/A</v>
      </c>
      <c r="CX938" s="75" t="e">
        <f t="shared" si="529"/>
        <v>#N/A</v>
      </c>
      <c r="CY938" s="75" t="e">
        <f t="shared" si="530"/>
        <v>#N/A</v>
      </c>
      <c r="CZ938" s="75" t="e">
        <f t="shared" si="514"/>
        <v>#N/A</v>
      </c>
      <c r="DA938" s="72" t="e">
        <f>(CZ938/MAX($CZ$2:CZ938))-1</f>
        <v>#N/A</v>
      </c>
      <c r="DC938" s="3" t="e">
        <f t="shared" si="525"/>
        <v>#N/A</v>
      </c>
      <c r="DD938" s="2" t="e">
        <f t="shared" si="526"/>
        <v>#N/A</v>
      </c>
      <c r="DE938" s="2" t="e">
        <f t="shared" si="527"/>
        <v>#N/A</v>
      </c>
      <c r="DF938" s="2" t="e">
        <f t="shared" si="532"/>
        <v>#N/A</v>
      </c>
      <c r="DG938" s="2" t="e">
        <f t="shared" si="528"/>
        <v>#N/A</v>
      </c>
      <c r="DH938" s="69"/>
      <c r="DI938" s="3" t="e">
        <f t="shared" si="515"/>
        <v>#N/A</v>
      </c>
      <c r="DJ938" s="2" t="e">
        <f t="shared" si="516"/>
        <v>#N/A</v>
      </c>
      <c r="DK938" s="2" t="e">
        <f t="shared" si="517"/>
        <v>#N/A</v>
      </c>
      <c r="DL938" s="2"/>
      <c r="DM938" s="2" t="e">
        <f t="shared" si="518"/>
        <v>#N/A</v>
      </c>
      <c r="DO938" s="2" t="e">
        <f t="shared" si="519"/>
        <v>#N/A</v>
      </c>
      <c r="DP938" s="72" t="e">
        <f t="shared" si="520"/>
        <v>#N/A</v>
      </c>
      <c r="DQ938" s="72">
        <v>1.0999999999999999E-2</v>
      </c>
      <c r="DR938" s="72" t="e">
        <f t="shared" si="521"/>
        <v>#N/A</v>
      </c>
      <c r="DS938" s="2" t="e" cm="1">
        <f t="array" ref="DS938">PRODUCT($DR$68:DR938+1)-1</f>
        <v>#N/A</v>
      </c>
      <c r="DT938" s="2" t="e" cm="1">
        <f t="array" ref="DT938">PRODUCT($DP$68:DP938+1)-1</f>
        <v>#N/A</v>
      </c>
      <c r="DU938" s="72" t="e">
        <f>DS938-MAX($DS$68:DS938)</f>
        <v>#N/A</v>
      </c>
    </row>
    <row r="939" spans="81:125" x14ac:dyDescent="0.3">
      <c r="CC939" s="3" t="e">
        <f t="shared" si="533"/>
        <v>#N/A</v>
      </c>
      <c r="CD939" s="2" t="e">
        <f t="shared" si="509"/>
        <v>#N/A</v>
      </c>
      <c r="CE939" s="2" t="e">
        <f t="shared" si="510"/>
        <v>#N/A</v>
      </c>
      <c r="CF939" s="2" t="e">
        <f t="shared" si="531"/>
        <v>#N/A</v>
      </c>
      <c r="CG939" s="2" t="e">
        <f t="shared" si="534"/>
        <v>#N/A</v>
      </c>
      <c r="CH939" s="2" t="e">
        <f t="shared" si="535"/>
        <v>#N/A</v>
      </c>
      <c r="CJ939" s="9" t="e">
        <f t="shared" si="522"/>
        <v>#N/A</v>
      </c>
      <c r="CK939" s="2" t="e">
        <f t="array" ref="CK939">PRODUCT(CD$2:CD939+1)-1</f>
        <v>#N/A</v>
      </c>
      <c r="CL939" s="2" t="e">
        <f t="array" ref="CL939">PRODUCT(CE$2:CE939+1)-1</f>
        <v>#N/A</v>
      </c>
      <c r="CM939" s="2" t="e" cm="1">
        <f t="array" ref="CM939">PRODUCT(CF$913:CF939+1)-1</f>
        <v>#N/A</v>
      </c>
      <c r="CN939" s="2" t="e">
        <f t="array" ref="CN939">PRODUCT(CG$2:CG939+1)-1</f>
        <v>#N/A</v>
      </c>
      <c r="CO939" s="2" t="e">
        <f t="array" ref="CO939">PRODUCT(CH$2:CH939+1)-1</f>
        <v>#N/A</v>
      </c>
      <c r="CQ939" s="9" t="e">
        <f t="shared" si="511"/>
        <v>#N/A</v>
      </c>
      <c r="CR939" s="72" t="e">
        <f t="shared" si="512"/>
        <v>#N/A</v>
      </c>
      <c r="CS939" s="72" t="e">
        <f t="shared" si="513"/>
        <v>#N/A</v>
      </c>
      <c r="CT939" s="72" t="e" cm="1">
        <f t="array" ref="CT939">CM939-(PRODUCT($CH$913:CH939+1)-1)</f>
        <v>#N/A</v>
      </c>
      <c r="CU939" s="72" t="e">
        <f t="shared" si="523"/>
        <v>#N/A</v>
      </c>
      <c r="CV939" s="72"/>
      <c r="CW939" s="3" t="e">
        <f t="shared" si="524"/>
        <v>#N/A</v>
      </c>
      <c r="CX939" s="75" t="e">
        <f t="shared" si="529"/>
        <v>#N/A</v>
      </c>
      <c r="CY939" s="75" t="e">
        <f t="shared" si="530"/>
        <v>#N/A</v>
      </c>
      <c r="CZ939" s="75" t="e">
        <f t="shared" si="514"/>
        <v>#N/A</v>
      </c>
      <c r="DA939" s="72" t="e">
        <f>(CZ939/MAX($CZ$2:CZ939))-1</f>
        <v>#N/A</v>
      </c>
      <c r="DC939" s="3" t="e">
        <f t="shared" si="525"/>
        <v>#N/A</v>
      </c>
      <c r="DD939" s="2" t="e">
        <f t="shared" si="526"/>
        <v>#N/A</v>
      </c>
      <c r="DE939" s="2" t="e">
        <f t="shared" si="527"/>
        <v>#N/A</v>
      </c>
      <c r="DF939" s="2" t="e">
        <f t="shared" si="532"/>
        <v>#N/A</v>
      </c>
      <c r="DG939" s="2" t="e">
        <f t="shared" si="528"/>
        <v>#N/A</v>
      </c>
      <c r="DH939" s="69"/>
      <c r="DI939" s="3" t="e">
        <f t="shared" si="515"/>
        <v>#N/A</v>
      </c>
      <c r="DJ939" s="2" t="e">
        <f t="shared" si="516"/>
        <v>#N/A</v>
      </c>
      <c r="DK939" s="2" t="e">
        <f t="shared" si="517"/>
        <v>#N/A</v>
      </c>
      <c r="DL939" s="2"/>
      <c r="DM939" s="2" t="e">
        <f t="shared" si="518"/>
        <v>#N/A</v>
      </c>
      <c r="DO939" s="2" t="e">
        <f t="shared" si="519"/>
        <v>#N/A</v>
      </c>
      <c r="DP939" s="72" t="e">
        <f t="shared" si="520"/>
        <v>#N/A</v>
      </c>
      <c r="DQ939" s="72">
        <v>1.0999999999999999E-2</v>
      </c>
      <c r="DR939" s="72" t="e">
        <f t="shared" si="521"/>
        <v>#N/A</v>
      </c>
      <c r="DS939" s="2" t="e" cm="1">
        <f t="array" ref="DS939">PRODUCT($DR$68:DR939+1)-1</f>
        <v>#N/A</v>
      </c>
      <c r="DT939" s="2" t="e" cm="1">
        <f t="array" ref="DT939">PRODUCT($DP$68:DP939+1)-1</f>
        <v>#N/A</v>
      </c>
      <c r="DU939" s="72" t="e">
        <f>DS939-MAX($DS$68:DS939)</f>
        <v>#N/A</v>
      </c>
    </row>
    <row r="940" spans="81:125" x14ac:dyDescent="0.3">
      <c r="CC940" s="3" t="e">
        <f t="shared" si="533"/>
        <v>#N/A</v>
      </c>
      <c r="CD940" s="2" t="e">
        <f t="shared" si="509"/>
        <v>#N/A</v>
      </c>
      <c r="CE940" s="2" t="e">
        <f t="shared" si="510"/>
        <v>#N/A</v>
      </c>
      <c r="CF940" s="2" t="e">
        <f t="shared" si="531"/>
        <v>#N/A</v>
      </c>
      <c r="CG940" s="2" t="e">
        <f t="shared" si="534"/>
        <v>#N/A</v>
      </c>
      <c r="CH940" s="2" t="e">
        <f t="shared" si="535"/>
        <v>#N/A</v>
      </c>
      <c r="CJ940" s="9" t="e">
        <f t="shared" si="522"/>
        <v>#N/A</v>
      </c>
      <c r="CK940" s="2" t="e">
        <f t="array" ref="CK940">PRODUCT(CD$2:CD940+1)-1</f>
        <v>#N/A</v>
      </c>
      <c r="CL940" s="2" t="e">
        <f t="array" ref="CL940">PRODUCT(CE$2:CE940+1)-1</f>
        <v>#N/A</v>
      </c>
      <c r="CM940" s="2" t="e" cm="1">
        <f t="array" ref="CM940">PRODUCT(CF$913:CF940+1)-1</f>
        <v>#N/A</v>
      </c>
      <c r="CN940" s="2" t="e">
        <f t="array" ref="CN940">PRODUCT(CG$2:CG940+1)-1</f>
        <v>#N/A</v>
      </c>
      <c r="CO940" s="2" t="e">
        <f t="array" ref="CO940">PRODUCT(CH$2:CH940+1)-1</f>
        <v>#N/A</v>
      </c>
      <c r="CQ940" s="9" t="e">
        <f t="shared" si="511"/>
        <v>#N/A</v>
      </c>
      <c r="CR940" s="72" t="e">
        <f t="shared" si="512"/>
        <v>#N/A</v>
      </c>
      <c r="CS940" s="72" t="e">
        <f t="shared" si="513"/>
        <v>#N/A</v>
      </c>
      <c r="CT940" s="72" t="e" cm="1">
        <f t="array" ref="CT940">CM940-(PRODUCT($CH$913:CH940+1)-1)</f>
        <v>#N/A</v>
      </c>
      <c r="CU940" s="72" t="e">
        <f t="shared" si="523"/>
        <v>#N/A</v>
      </c>
      <c r="CV940" s="72"/>
      <c r="CW940" s="3" t="e">
        <f t="shared" si="524"/>
        <v>#N/A</v>
      </c>
      <c r="CX940" s="75" t="e">
        <f t="shared" si="529"/>
        <v>#N/A</v>
      </c>
      <c r="CY940" s="75" t="e">
        <f t="shared" si="530"/>
        <v>#N/A</v>
      </c>
      <c r="CZ940" s="75" t="e">
        <f t="shared" si="514"/>
        <v>#N/A</v>
      </c>
      <c r="DA940" s="72" t="e">
        <f>(CZ940/MAX($CZ$2:CZ940))-1</f>
        <v>#N/A</v>
      </c>
      <c r="DC940" s="3" t="e">
        <f t="shared" si="525"/>
        <v>#N/A</v>
      </c>
      <c r="DD940" s="2" t="e">
        <f t="shared" si="526"/>
        <v>#N/A</v>
      </c>
      <c r="DE940" s="2" t="e">
        <f t="shared" si="527"/>
        <v>#N/A</v>
      </c>
      <c r="DF940" s="2" t="e">
        <f t="shared" si="532"/>
        <v>#N/A</v>
      </c>
      <c r="DG940" s="2" t="e">
        <f t="shared" si="528"/>
        <v>#N/A</v>
      </c>
      <c r="DH940" s="69"/>
      <c r="DI940" s="3" t="e">
        <f t="shared" si="515"/>
        <v>#N/A</v>
      </c>
      <c r="DJ940" s="2" t="e">
        <f t="shared" si="516"/>
        <v>#N/A</v>
      </c>
      <c r="DK940" s="2" t="e">
        <f t="shared" si="517"/>
        <v>#N/A</v>
      </c>
      <c r="DL940" s="2"/>
      <c r="DM940" s="2" t="e">
        <f t="shared" si="518"/>
        <v>#N/A</v>
      </c>
      <c r="DO940" s="2" t="e">
        <f t="shared" si="519"/>
        <v>#N/A</v>
      </c>
      <c r="DP940" s="72" t="e">
        <f t="shared" si="520"/>
        <v>#N/A</v>
      </c>
      <c r="DQ940" s="72">
        <v>1.0999999999999999E-2</v>
      </c>
      <c r="DR940" s="72" t="e">
        <f t="shared" si="521"/>
        <v>#N/A</v>
      </c>
      <c r="DS940" s="2" t="e" cm="1">
        <f t="array" ref="DS940">PRODUCT($DR$68:DR940+1)-1</f>
        <v>#N/A</v>
      </c>
      <c r="DT940" s="2" t="e" cm="1">
        <f t="array" ref="DT940">PRODUCT($DP$68:DP940+1)-1</f>
        <v>#N/A</v>
      </c>
      <c r="DU940" s="72" t="e">
        <f>DS940-MAX($DS$68:DS940)</f>
        <v>#N/A</v>
      </c>
    </row>
    <row r="941" spans="81:125" x14ac:dyDescent="0.3">
      <c r="CC941" s="3" t="e">
        <f t="shared" si="533"/>
        <v>#N/A</v>
      </c>
      <c r="CD941" s="2" t="e">
        <f t="shared" si="509"/>
        <v>#N/A</v>
      </c>
      <c r="CE941" s="2" t="e">
        <f t="shared" si="510"/>
        <v>#N/A</v>
      </c>
      <c r="CF941" s="2" t="e">
        <f t="shared" si="531"/>
        <v>#N/A</v>
      </c>
      <c r="CG941" s="2" t="e">
        <f t="shared" si="534"/>
        <v>#N/A</v>
      </c>
      <c r="CH941" s="2" t="e">
        <f t="shared" si="535"/>
        <v>#N/A</v>
      </c>
      <c r="CJ941" s="9" t="e">
        <f t="shared" si="522"/>
        <v>#N/A</v>
      </c>
      <c r="CK941" s="2" t="e">
        <f t="array" ref="CK941">PRODUCT(CD$2:CD941+1)-1</f>
        <v>#N/A</v>
      </c>
      <c r="CL941" s="2" t="e">
        <f t="array" ref="CL941">PRODUCT(CE$2:CE941+1)-1</f>
        <v>#N/A</v>
      </c>
      <c r="CM941" s="2" t="e" cm="1">
        <f t="array" ref="CM941">PRODUCT(CF$913:CF941+1)-1</f>
        <v>#N/A</v>
      </c>
      <c r="CN941" s="2" t="e">
        <f t="array" ref="CN941">PRODUCT(CG$2:CG941+1)-1</f>
        <v>#N/A</v>
      </c>
      <c r="CO941" s="2" t="e">
        <f t="array" ref="CO941">PRODUCT(CH$2:CH941+1)-1</f>
        <v>#N/A</v>
      </c>
      <c r="CQ941" s="9" t="e">
        <f t="shared" si="511"/>
        <v>#N/A</v>
      </c>
      <c r="CR941" s="72" t="e">
        <f t="shared" si="512"/>
        <v>#N/A</v>
      </c>
      <c r="CS941" s="72" t="e">
        <f t="shared" si="513"/>
        <v>#N/A</v>
      </c>
      <c r="CT941" s="72" t="e" cm="1">
        <f t="array" ref="CT941">CM941-(PRODUCT($CH$913:CH941+1)-1)</f>
        <v>#N/A</v>
      </c>
      <c r="CU941" s="72" t="e">
        <f t="shared" si="523"/>
        <v>#N/A</v>
      </c>
      <c r="CV941" s="72"/>
      <c r="CW941" s="3" t="e">
        <f t="shared" si="524"/>
        <v>#N/A</v>
      </c>
      <c r="CX941" s="75" t="e">
        <f t="shared" si="529"/>
        <v>#N/A</v>
      </c>
      <c r="CY941" s="75" t="e">
        <f t="shared" si="530"/>
        <v>#N/A</v>
      </c>
      <c r="CZ941" s="75" t="e">
        <f t="shared" si="514"/>
        <v>#N/A</v>
      </c>
      <c r="DA941" s="72" t="e">
        <f>(CZ941/MAX($CZ$2:CZ941))-1</f>
        <v>#N/A</v>
      </c>
      <c r="DC941" s="3" t="e">
        <f t="shared" si="525"/>
        <v>#N/A</v>
      </c>
      <c r="DD941" s="2" t="e">
        <f t="shared" si="526"/>
        <v>#N/A</v>
      </c>
      <c r="DE941" s="2" t="e">
        <f t="shared" si="527"/>
        <v>#N/A</v>
      </c>
      <c r="DF941" s="2" t="e">
        <f t="shared" si="532"/>
        <v>#N/A</v>
      </c>
      <c r="DG941" s="2" t="e">
        <f t="shared" si="528"/>
        <v>#N/A</v>
      </c>
      <c r="DH941" s="69"/>
      <c r="DI941" s="3" t="e">
        <f t="shared" si="515"/>
        <v>#N/A</v>
      </c>
      <c r="DJ941" s="2" t="e">
        <f t="shared" si="516"/>
        <v>#N/A</v>
      </c>
      <c r="DK941" s="2" t="e">
        <f t="shared" si="517"/>
        <v>#N/A</v>
      </c>
      <c r="DL941" s="2"/>
      <c r="DM941" s="2" t="e">
        <f t="shared" si="518"/>
        <v>#N/A</v>
      </c>
      <c r="DO941" s="2" t="e">
        <f t="shared" si="519"/>
        <v>#N/A</v>
      </c>
      <c r="DP941" s="72" t="e">
        <f t="shared" si="520"/>
        <v>#N/A</v>
      </c>
      <c r="DQ941" s="72">
        <v>1.0999999999999999E-2</v>
      </c>
      <c r="DR941" s="72" t="e">
        <f t="shared" si="521"/>
        <v>#N/A</v>
      </c>
      <c r="DS941" s="2" t="e" cm="1">
        <f t="array" ref="DS941">PRODUCT($DR$68:DR941+1)-1</f>
        <v>#N/A</v>
      </c>
      <c r="DT941" s="2" t="e" cm="1">
        <f t="array" ref="DT941">PRODUCT($DP$68:DP941+1)-1</f>
        <v>#N/A</v>
      </c>
      <c r="DU941" s="72" t="e">
        <f>DS941-MAX($DS$68:DS941)</f>
        <v>#N/A</v>
      </c>
    </row>
    <row r="942" spans="81:125" x14ac:dyDescent="0.3">
      <c r="CC942" s="3" t="e">
        <f t="shared" si="533"/>
        <v>#N/A</v>
      </c>
      <c r="CD942" s="2" t="e">
        <f t="shared" si="509"/>
        <v>#N/A</v>
      </c>
      <c r="CE942" s="2" t="e">
        <f t="shared" si="510"/>
        <v>#N/A</v>
      </c>
      <c r="CF942" s="2" t="e">
        <f t="shared" si="531"/>
        <v>#N/A</v>
      </c>
      <c r="CG942" s="2" t="e">
        <f t="shared" si="534"/>
        <v>#N/A</v>
      </c>
      <c r="CH942" s="2" t="e">
        <f t="shared" si="535"/>
        <v>#N/A</v>
      </c>
      <c r="CJ942" s="9" t="e">
        <f t="shared" si="522"/>
        <v>#N/A</v>
      </c>
      <c r="CK942" s="2" t="e">
        <f t="array" ref="CK942">PRODUCT(CD$2:CD942+1)-1</f>
        <v>#N/A</v>
      </c>
      <c r="CL942" s="2" t="e">
        <f t="array" ref="CL942">PRODUCT(CE$2:CE942+1)-1</f>
        <v>#N/A</v>
      </c>
      <c r="CM942" s="2" t="e" cm="1">
        <f t="array" ref="CM942">PRODUCT(CF$913:CF942+1)-1</f>
        <v>#N/A</v>
      </c>
      <c r="CN942" s="2" t="e">
        <f t="array" ref="CN942">PRODUCT(CG$2:CG942+1)-1</f>
        <v>#N/A</v>
      </c>
      <c r="CO942" s="2" t="e">
        <f t="array" ref="CO942">PRODUCT(CH$2:CH942+1)-1</f>
        <v>#N/A</v>
      </c>
      <c r="CQ942" s="9" t="e">
        <f t="shared" si="511"/>
        <v>#N/A</v>
      </c>
      <c r="CR942" s="72" t="e">
        <f t="shared" si="512"/>
        <v>#N/A</v>
      </c>
      <c r="CS942" s="72" t="e">
        <f t="shared" si="513"/>
        <v>#N/A</v>
      </c>
      <c r="CT942" s="72" t="e" cm="1">
        <f t="array" ref="CT942">CM942-(PRODUCT($CH$913:CH942+1)-1)</f>
        <v>#N/A</v>
      </c>
      <c r="CU942" s="72" t="e">
        <f t="shared" si="523"/>
        <v>#N/A</v>
      </c>
      <c r="CV942" s="72"/>
      <c r="CW942" s="3" t="e">
        <f t="shared" si="524"/>
        <v>#N/A</v>
      </c>
      <c r="CX942" s="75" t="e">
        <f t="shared" si="529"/>
        <v>#N/A</v>
      </c>
      <c r="CY942" s="75" t="e">
        <f t="shared" si="530"/>
        <v>#N/A</v>
      </c>
      <c r="CZ942" s="75" t="e">
        <f t="shared" si="514"/>
        <v>#N/A</v>
      </c>
      <c r="DA942" s="72" t="e">
        <f>(CZ942/MAX($CZ$2:CZ942))-1</f>
        <v>#N/A</v>
      </c>
      <c r="DC942" s="3" t="e">
        <f t="shared" si="525"/>
        <v>#N/A</v>
      </c>
      <c r="DD942" s="2" t="e">
        <f t="shared" si="526"/>
        <v>#N/A</v>
      </c>
      <c r="DE942" s="2" t="e">
        <f t="shared" si="527"/>
        <v>#N/A</v>
      </c>
      <c r="DF942" s="2" t="e">
        <f t="shared" si="532"/>
        <v>#N/A</v>
      </c>
      <c r="DG942" s="2" t="e">
        <f t="shared" si="528"/>
        <v>#N/A</v>
      </c>
      <c r="DH942" s="69"/>
      <c r="DI942" s="3" t="e">
        <f t="shared" si="515"/>
        <v>#N/A</v>
      </c>
      <c r="DJ942" s="2" t="e">
        <f t="shared" si="516"/>
        <v>#N/A</v>
      </c>
      <c r="DK942" s="2" t="e">
        <f t="shared" si="517"/>
        <v>#N/A</v>
      </c>
      <c r="DL942" s="2"/>
      <c r="DM942" s="2" t="e">
        <f t="shared" si="518"/>
        <v>#N/A</v>
      </c>
      <c r="DO942" s="2" t="e">
        <f t="shared" si="519"/>
        <v>#N/A</v>
      </c>
      <c r="DP942" s="72" t="e">
        <f t="shared" si="520"/>
        <v>#N/A</v>
      </c>
      <c r="DQ942" s="72">
        <v>1.0999999999999999E-2</v>
      </c>
      <c r="DR942" s="72" t="e">
        <f t="shared" si="521"/>
        <v>#N/A</v>
      </c>
      <c r="DS942" s="2" t="e" cm="1">
        <f t="array" ref="DS942">PRODUCT($DR$68:DR942+1)-1</f>
        <v>#N/A</v>
      </c>
      <c r="DT942" s="2" t="e" cm="1">
        <f t="array" ref="DT942">PRODUCT($DP$68:DP942+1)-1</f>
        <v>#N/A</v>
      </c>
      <c r="DU942" s="72" t="e">
        <f>DS942-MAX($DS$68:DS942)</f>
        <v>#N/A</v>
      </c>
    </row>
    <row r="943" spans="81:125" x14ac:dyDescent="0.3">
      <c r="CC943" s="3" t="e">
        <f t="shared" si="533"/>
        <v>#N/A</v>
      </c>
      <c r="CD943" s="2" t="e">
        <f t="shared" si="509"/>
        <v>#N/A</v>
      </c>
      <c r="CE943" s="2" t="e">
        <f t="shared" si="510"/>
        <v>#N/A</v>
      </c>
      <c r="CF943" s="2" t="e">
        <f t="shared" si="531"/>
        <v>#N/A</v>
      </c>
      <c r="CG943" s="2" t="e">
        <f t="shared" si="534"/>
        <v>#N/A</v>
      </c>
      <c r="CH943" s="2" t="e">
        <f t="shared" si="535"/>
        <v>#N/A</v>
      </c>
      <c r="CJ943" s="9" t="e">
        <f t="shared" si="522"/>
        <v>#N/A</v>
      </c>
      <c r="CK943" s="2" t="e">
        <f t="array" ref="CK943">PRODUCT(CD$2:CD943+1)-1</f>
        <v>#N/A</v>
      </c>
      <c r="CL943" s="2" t="e">
        <f t="array" ref="CL943">PRODUCT(CE$2:CE943+1)-1</f>
        <v>#N/A</v>
      </c>
      <c r="CM943" s="2" t="e" cm="1">
        <f t="array" ref="CM943">PRODUCT(CF$913:CF943+1)-1</f>
        <v>#N/A</v>
      </c>
      <c r="CN943" s="2" t="e">
        <f t="array" ref="CN943">PRODUCT(CG$2:CG943+1)-1</f>
        <v>#N/A</v>
      </c>
      <c r="CO943" s="2" t="e">
        <f t="array" ref="CO943">PRODUCT(CH$2:CH943+1)-1</f>
        <v>#N/A</v>
      </c>
      <c r="CQ943" s="9" t="e">
        <f t="shared" si="511"/>
        <v>#N/A</v>
      </c>
      <c r="CR943" s="72" t="e">
        <f t="shared" si="512"/>
        <v>#N/A</v>
      </c>
      <c r="CS943" s="72" t="e">
        <f t="shared" si="513"/>
        <v>#N/A</v>
      </c>
      <c r="CT943" s="72" t="e" cm="1">
        <f t="array" ref="CT943">CM943-(PRODUCT($CH$913:CH943+1)-1)</f>
        <v>#N/A</v>
      </c>
      <c r="CU943" s="72" t="e">
        <f t="shared" si="523"/>
        <v>#N/A</v>
      </c>
      <c r="CV943" s="72"/>
      <c r="CW943" s="3" t="e">
        <f t="shared" si="524"/>
        <v>#N/A</v>
      </c>
      <c r="CX943" s="75" t="e">
        <f t="shared" si="529"/>
        <v>#N/A</v>
      </c>
      <c r="CY943" s="75" t="e">
        <f t="shared" si="530"/>
        <v>#N/A</v>
      </c>
      <c r="CZ943" s="75" t="e">
        <f t="shared" si="514"/>
        <v>#N/A</v>
      </c>
      <c r="DA943" s="72" t="e">
        <f>(CZ943/MAX($CZ$2:CZ943))-1</f>
        <v>#N/A</v>
      </c>
      <c r="DC943" s="3" t="e">
        <f t="shared" si="525"/>
        <v>#N/A</v>
      </c>
      <c r="DD943" s="2" t="e">
        <f t="shared" si="526"/>
        <v>#N/A</v>
      </c>
      <c r="DE943" s="2" t="e">
        <f t="shared" si="527"/>
        <v>#N/A</v>
      </c>
      <c r="DF943" s="2" t="e">
        <f t="shared" si="532"/>
        <v>#N/A</v>
      </c>
      <c r="DG943" s="2" t="e">
        <f t="shared" si="528"/>
        <v>#N/A</v>
      </c>
      <c r="DH943" s="69"/>
      <c r="DI943" s="3" t="e">
        <f t="shared" si="515"/>
        <v>#N/A</v>
      </c>
      <c r="DJ943" s="2" t="e">
        <f t="shared" si="516"/>
        <v>#N/A</v>
      </c>
      <c r="DK943" s="2" t="e">
        <f t="shared" si="517"/>
        <v>#N/A</v>
      </c>
      <c r="DL943" s="2"/>
      <c r="DM943" s="2" t="e">
        <f t="shared" si="518"/>
        <v>#N/A</v>
      </c>
      <c r="DO943" s="2" t="e">
        <f t="shared" si="519"/>
        <v>#N/A</v>
      </c>
      <c r="DP943" s="72" t="e">
        <f t="shared" si="520"/>
        <v>#N/A</v>
      </c>
      <c r="DQ943" s="72">
        <v>1.0999999999999999E-2</v>
      </c>
      <c r="DR943" s="72" t="e">
        <f t="shared" si="521"/>
        <v>#N/A</v>
      </c>
      <c r="DS943" s="2" t="e" cm="1">
        <f t="array" ref="DS943">PRODUCT($DR$68:DR943+1)-1</f>
        <v>#N/A</v>
      </c>
      <c r="DT943" s="2" t="e" cm="1">
        <f t="array" ref="DT943">PRODUCT($DP$68:DP943+1)-1</f>
        <v>#N/A</v>
      </c>
      <c r="DU943" s="72" t="e">
        <f>DS943-MAX($DS$68:DS943)</f>
        <v>#N/A</v>
      </c>
    </row>
    <row r="944" spans="81:125" x14ac:dyDescent="0.3">
      <c r="CC944" s="3" t="e">
        <f t="shared" si="533"/>
        <v>#N/A</v>
      </c>
      <c r="CD944" s="2" t="e">
        <f t="shared" si="509"/>
        <v>#N/A</v>
      </c>
      <c r="CE944" s="2" t="e">
        <f t="shared" si="510"/>
        <v>#N/A</v>
      </c>
      <c r="CF944" s="2" t="e">
        <f t="shared" si="531"/>
        <v>#N/A</v>
      </c>
      <c r="CG944" s="2" t="e">
        <f t="shared" si="534"/>
        <v>#N/A</v>
      </c>
      <c r="CH944" s="2" t="e">
        <f t="shared" si="535"/>
        <v>#N/A</v>
      </c>
      <c r="CJ944" s="9" t="e">
        <f t="shared" si="522"/>
        <v>#N/A</v>
      </c>
      <c r="CK944" s="2" t="e">
        <f t="array" ref="CK944">PRODUCT(CD$2:CD944+1)-1</f>
        <v>#N/A</v>
      </c>
      <c r="CL944" s="2" t="e">
        <f t="array" ref="CL944">PRODUCT(CE$2:CE944+1)-1</f>
        <v>#N/A</v>
      </c>
      <c r="CM944" s="2" t="e" cm="1">
        <f t="array" ref="CM944">PRODUCT(CF$913:CF944+1)-1</f>
        <v>#N/A</v>
      </c>
      <c r="CN944" s="2" t="e">
        <f t="array" ref="CN944">PRODUCT(CG$2:CG944+1)-1</f>
        <v>#N/A</v>
      </c>
      <c r="CO944" s="2" t="e">
        <f t="array" ref="CO944">PRODUCT(CH$2:CH944+1)-1</f>
        <v>#N/A</v>
      </c>
      <c r="CQ944" s="9" t="e">
        <f t="shared" si="511"/>
        <v>#N/A</v>
      </c>
      <c r="CR944" s="72" t="e">
        <f t="shared" si="512"/>
        <v>#N/A</v>
      </c>
      <c r="CS944" s="72" t="e">
        <f t="shared" si="513"/>
        <v>#N/A</v>
      </c>
      <c r="CT944" s="72" t="e" cm="1">
        <f t="array" ref="CT944">CM944-(PRODUCT($CH$913:CH944+1)-1)</f>
        <v>#N/A</v>
      </c>
      <c r="CU944" s="72" t="e">
        <f t="shared" si="523"/>
        <v>#N/A</v>
      </c>
      <c r="CV944" s="72"/>
      <c r="CW944" s="3" t="e">
        <f t="shared" si="524"/>
        <v>#N/A</v>
      </c>
      <c r="CX944" s="75" t="e">
        <f t="shared" si="529"/>
        <v>#N/A</v>
      </c>
      <c r="CY944" s="75" t="e">
        <f t="shared" si="530"/>
        <v>#N/A</v>
      </c>
      <c r="CZ944" s="75" t="e">
        <f t="shared" si="514"/>
        <v>#N/A</v>
      </c>
      <c r="DA944" s="72" t="e">
        <f>(CZ944/MAX($CZ$2:CZ944))-1</f>
        <v>#N/A</v>
      </c>
      <c r="DC944" s="3" t="e">
        <f t="shared" si="525"/>
        <v>#N/A</v>
      </c>
      <c r="DD944" s="2" t="e">
        <f t="shared" si="526"/>
        <v>#N/A</v>
      </c>
      <c r="DE944" s="2" t="e">
        <f t="shared" si="527"/>
        <v>#N/A</v>
      </c>
      <c r="DF944" s="2" t="e">
        <f t="shared" si="532"/>
        <v>#N/A</v>
      </c>
      <c r="DG944" s="2" t="e">
        <f t="shared" si="528"/>
        <v>#N/A</v>
      </c>
      <c r="DH944" s="69"/>
      <c r="DI944" s="3" t="e">
        <f t="shared" si="515"/>
        <v>#N/A</v>
      </c>
      <c r="DJ944" s="2" t="e">
        <f t="shared" si="516"/>
        <v>#N/A</v>
      </c>
      <c r="DK944" s="2" t="e">
        <f t="shared" si="517"/>
        <v>#N/A</v>
      </c>
      <c r="DL944" s="2"/>
      <c r="DM944" s="2" t="e">
        <f t="shared" si="518"/>
        <v>#N/A</v>
      </c>
      <c r="DO944" s="2" t="e">
        <f t="shared" si="519"/>
        <v>#N/A</v>
      </c>
      <c r="DP944" s="72" t="e">
        <f t="shared" si="520"/>
        <v>#N/A</v>
      </c>
      <c r="DQ944" s="72">
        <v>1.0999999999999999E-2</v>
      </c>
      <c r="DR944" s="72" t="e">
        <f t="shared" si="521"/>
        <v>#N/A</v>
      </c>
      <c r="DS944" s="2" t="e" cm="1">
        <f t="array" ref="DS944">PRODUCT($DR$68:DR944+1)-1</f>
        <v>#N/A</v>
      </c>
      <c r="DT944" s="2" t="e" cm="1">
        <f t="array" ref="DT944">PRODUCT($DP$68:DP944+1)-1</f>
        <v>#N/A</v>
      </c>
      <c r="DU944" s="72" t="e">
        <f>DS944-MAX($DS$68:DS944)</f>
        <v>#N/A</v>
      </c>
    </row>
    <row r="945" spans="81:125" x14ac:dyDescent="0.3">
      <c r="CC945" s="3" t="e">
        <f t="shared" si="533"/>
        <v>#N/A</v>
      </c>
      <c r="CD945" s="2" t="e">
        <f t="shared" si="509"/>
        <v>#N/A</v>
      </c>
      <c r="CE945" s="2" t="e">
        <f t="shared" si="510"/>
        <v>#N/A</v>
      </c>
      <c r="CF945" s="2" t="e">
        <f t="shared" si="531"/>
        <v>#N/A</v>
      </c>
      <c r="CG945" s="2" t="e">
        <f t="shared" si="534"/>
        <v>#N/A</v>
      </c>
      <c r="CH945" s="2" t="e">
        <f t="shared" si="535"/>
        <v>#N/A</v>
      </c>
      <c r="CJ945" s="9" t="e">
        <f t="shared" si="522"/>
        <v>#N/A</v>
      </c>
      <c r="CK945" s="2" t="e">
        <f t="array" ref="CK945">PRODUCT(CD$2:CD945+1)-1</f>
        <v>#N/A</v>
      </c>
      <c r="CL945" s="2" t="e">
        <f t="array" ref="CL945">PRODUCT(CE$2:CE945+1)-1</f>
        <v>#N/A</v>
      </c>
      <c r="CM945" s="2" t="e" cm="1">
        <f t="array" ref="CM945">PRODUCT(CF$913:CF945+1)-1</f>
        <v>#N/A</v>
      </c>
      <c r="CN945" s="2" t="e">
        <f t="array" ref="CN945">PRODUCT(CG$2:CG945+1)-1</f>
        <v>#N/A</v>
      </c>
      <c r="CO945" s="2" t="e">
        <f t="array" ref="CO945">PRODUCT(CH$2:CH945+1)-1</f>
        <v>#N/A</v>
      </c>
      <c r="CQ945" s="9" t="e">
        <f t="shared" si="511"/>
        <v>#N/A</v>
      </c>
      <c r="CR945" s="72" t="e">
        <f t="shared" si="512"/>
        <v>#N/A</v>
      </c>
      <c r="CS945" s="72" t="e">
        <f t="shared" si="513"/>
        <v>#N/A</v>
      </c>
      <c r="CT945" s="72" t="e" cm="1">
        <f t="array" ref="CT945">CM945-(PRODUCT($CH$913:CH945+1)-1)</f>
        <v>#N/A</v>
      </c>
      <c r="CU945" s="72" t="e">
        <f t="shared" si="523"/>
        <v>#N/A</v>
      </c>
      <c r="CV945" s="72"/>
      <c r="CW945" s="3" t="e">
        <f t="shared" si="524"/>
        <v>#N/A</v>
      </c>
      <c r="CX945" s="75" t="e">
        <f t="shared" si="529"/>
        <v>#N/A</v>
      </c>
      <c r="CY945" s="75" t="e">
        <f t="shared" si="530"/>
        <v>#N/A</v>
      </c>
      <c r="CZ945" s="75" t="e">
        <f t="shared" si="514"/>
        <v>#N/A</v>
      </c>
      <c r="DA945" s="72" t="e">
        <f>(CZ945/MAX($CZ$2:CZ945))-1</f>
        <v>#N/A</v>
      </c>
      <c r="DC945" s="3" t="e">
        <f t="shared" si="525"/>
        <v>#N/A</v>
      </c>
      <c r="DD945" s="2" t="e">
        <f t="shared" si="526"/>
        <v>#N/A</v>
      </c>
      <c r="DE945" s="2" t="e">
        <f t="shared" si="527"/>
        <v>#N/A</v>
      </c>
      <c r="DF945" s="2" t="e">
        <f t="shared" si="532"/>
        <v>#N/A</v>
      </c>
      <c r="DG945" s="2" t="e">
        <f t="shared" si="528"/>
        <v>#N/A</v>
      </c>
      <c r="DH945" s="69"/>
      <c r="DI945" s="3" t="e">
        <f t="shared" si="515"/>
        <v>#N/A</v>
      </c>
      <c r="DJ945" s="2" t="e">
        <f t="shared" si="516"/>
        <v>#N/A</v>
      </c>
      <c r="DK945" s="2" t="e">
        <f t="shared" si="517"/>
        <v>#N/A</v>
      </c>
      <c r="DL945" s="2"/>
      <c r="DM945" s="2" t="e">
        <f t="shared" si="518"/>
        <v>#N/A</v>
      </c>
      <c r="DO945" s="2" t="e">
        <f t="shared" si="519"/>
        <v>#N/A</v>
      </c>
      <c r="DP945" s="72" t="e">
        <f t="shared" si="520"/>
        <v>#N/A</v>
      </c>
      <c r="DQ945" s="72">
        <v>1.0999999999999999E-2</v>
      </c>
      <c r="DR945" s="72" t="e">
        <f t="shared" si="521"/>
        <v>#N/A</v>
      </c>
      <c r="DS945" s="2" t="e" cm="1">
        <f t="array" ref="DS945">PRODUCT($DR$68:DR945+1)-1</f>
        <v>#N/A</v>
      </c>
      <c r="DT945" s="2" t="e" cm="1">
        <f t="array" ref="DT945">PRODUCT($DP$68:DP945+1)-1</f>
        <v>#N/A</v>
      </c>
      <c r="DU945" s="72" t="e">
        <f>DS945-MAX($DS$68:DS945)</f>
        <v>#N/A</v>
      </c>
    </row>
    <row r="946" spans="81:125" x14ac:dyDescent="0.3">
      <c r="CC946" s="3" t="e">
        <f t="shared" si="533"/>
        <v>#N/A</v>
      </c>
      <c r="CD946" s="2" t="e">
        <f t="shared" si="509"/>
        <v>#N/A</v>
      </c>
      <c r="CE946" s="2" t="e">
        <f t="shared" si="510"/>
        <v>#N/A</v>
      </c>
      <c r="CF946" s="2" t="e">
        <f t="shared" si="531"/>
        <v>#N/A</v>
      </c>
      <c r="CG946" s="2" t="e">
        <f t="shared" si="534"/>
        <v>#N/A</v>
      </c>
      <c r="CH946" s="2" t="e">
        <f t="shared" si="535"/>
        <v>#N/A</v>
      </c>
      <c r="CJ946" s="9" t="e">
        <f t="shared" si="522"/>
        <v>#N/A</v>
      </c>
      <c r="CK946" s="2" t="e">
        <f t="array" ref="CK946">PRODUCT(CD$2:CD946+1)-1</f>
        <v>#N/A</v>
      </c>
      <c r="CL946" s="2" t="e">
        <f t="array" ref="CL946">PRODUCT(CE$2:CE946+1)-1</f>
        <v>#N/A</v>
      </c>
      <c r="CM946" s="2" t="e" cm="1">
        <f t="array" ref="CM946">PRODUCT(CF$913:CF946+1)-1</f>
        <v>#N/A</v>
      </c>
      <c r="CN946" s="2" t="e">
        <f t="array" ref="CN946">PRODUCT(CG$2:CG946+1)-1</f>
        <v>#N/A</v>
      </c>
      <c r="CO946" s="2" t="e">
        <f t="array" ref="CO946">PRODUCT(CH$2:CH946+1)-1</f>
        <v>#N/A</v>
      </c>
      <c r="CQ946" s="9" t="e">
        <f t="shared" si="511"/>
        <v>#N/A</v>
      </c>
      <c r="CR946" s="72" t="e">
        <f t="shared" si="512"/>
        <v>#N/A</v>
      </c>
      <c r="CS946" s="72" t="e">
        <f t="shared" si="513"/>
        <v>#N/A</v>
      </c>
      <c r="CT946" s="72" t="e" cm="1">
        <f t="array" ref="CT946">CM946-(PRODUCT($CH$913:CH946+1)-1)</f>
        <v>#N/A</v>
      </c>
      <c r="CU946" s="72" t="e">
        <f t="shared" si="523"/>
        <v>#N/A</v>
      </c>
      <c r="CV946" s="72"/>
      <c r="CW946" s="3" t="e">
        <f t="shared" si="524"/>
        <v>#N/A</v>
      </c>
      <c r="CX946" s="75" t="e">
        <f t="shared" si="529"/>
        <v>#N/A</v>
      </c>
      <c r="CY946" s="75" t="e">
        <f t="shared" si="530"/>
        <v>#N/A</v>
      </c>
      <c r="CZ946" s="75" t="e">
        <f t="shared" si="514"/>
        <v>#N/A</v>
      </c>
      <c r="DA946" s="72" t="e">
        <f>(CZ946/MAX($CZ$2:CZ946))-1</f>
        <v>#N/A</v>
      </c>
      <c r="DC946" s="3" t="e">
        <f t="shared" si="525"/>
        <v>#N/A</v>
      </c>
      <c r="DD946" s="2" t="e">
        <f t="shared" si="526"/>
        <v>#N/A</v>
      </c>
      <c r="DE946" s="2" t="e">
        <f t="shared" si="527"/>
        <v>#N/A</v>
      </c>
      <c r="DF946" s="2" t="e">
        <f t="shared" si="532"/>
        <v>#N/A</v>
      </c>
      <c r="DG946" s="2" t="e">
        <f t="shared" si="528"/>
        <v>#N/A</v>
      </c>
      <c r="DH946" s="69"/>
      <c r="DI946" s="3" t="e">
        <f t="shared" si="515"/>
        <v>#N/A</v>
      </c>
      <c r="DJ946" s="2" t="e">
        <f t="shared" si="516"/>
        <v>#N/A</v>
      </c>
      <c r="DK946" s="2" t="e">
        <f t="shared" si="517"/>
        <v>#N/A</v>
      </c>
      <c r="DL946" s="2"/>
      <c r="DM946" s="2" t="e">
        <f t="shared" si="518"/>
        <v>#N/A</v>
      </c>
      <c r="DO946" s="2" t="e">
        <f t="shared" si="519"/>
        <v>#N/A</v>
      </c>
      <c r="DP946" s="72" t="e">
        <f t="shared" si="520"/>
        <v>#N/A</v>
      </c>
      <c r="DQ946" s="72">
        <v>1.0999999999999999E-2</v>
      </c>
      <c r="DR946" s="72" t="e">
        <f t="shared" si="521"/>
        <v>#N/A</v>
      </c>
      <c r="DS946" s="2" t="e" cm="1">
        <f t="array" ref="DS946">PRODUCT($DR$68:DR946+1)-1</f>
        <v>#N/A</v>
      </c>
      <c r="DT946" s="2" t="e" cm="1">
        <f t="array" ref="DT946">PRODUCT($DP$68:DP946+1)-1</f>
        <v>#N/A</v>
      </c>
      <c r="DU946" s="72" t="e">
        <f>DS946-MAX($DS$68:DS946)</f>
        <v>#N/A</v>
      </c>
    </row>
    <row r="947" spans="81:125" x14ac:dyDescent="0.3">
      <c r="CC947" s="3" t="e">
        <f t="shared" si="533"/>
        <v>#N/A</v>
      </c>
      <c r="CD947" s="2" t="e">
        <f t="shared" si="509"/>
        <v>#N/A</v>
      </c>
      <c r="CE947" s="2" t="e">
        <f t="shared" si="510"/>
        <v>#N/A</v>
      </c>
      <c r="CF947" s="2" t="e">
        <f t="shared" si="531"/>
        <v>#N/A</v>
      </c>
      <c r="CG947" s="2" t="e">
        <f t="shared" si="534"/>
        <v>#N/A</v>
      </c>
      <c r="CH947" s="2" t="e">
        <f t="shared" si="535"/>
        <v>#N/A</v>
      </c>
      <c r="CJ947" s="9" t="e">
        <f t="shared" si="522"/>
        <v>#N/A</v>
      </c>
      <c r="CK947" s="2" t="e">
        <f t="array" ref="CK947">PRODUCT(CD$2:CD947+1)-1</f>
        <v>#N/A</v>
      </c>
      <c r="CL947" s="2" t="e">
        <f t="array" ref="CL947">PRODUCT(CE$2:CE947+1)-1</f>
        <v>#N/A</v>
      </c>
      <c r="CM947" s="2" t="e" cm="1">
        <f t="array" ref="CM947">PRODUCT(CF$913:CF947+1)-1</f>
        <v>#N/A</v>
      </c>
      <c r="CN947" s="2" t="e">
        <f t="array" ref="CN947">PRODUCT(CG$2:CG947+1)-1</f>
        <v>#N/A</v>
      </c>
      <c r="CO947" s="2" t="e">
        <f t="array" ref="CO947">PRODUCT(CH$2:CH947+1)-1</f>
        <v>#N/A</v>
      </c>
      <c r="CQ947" s="9" t="e">
        <f t="shared" si="511"/>
        <v>#N/A</v>
      </c>
      <c r="CR947" s="72" t="e">
        <f t="shared" si="512"/>
        <v>#N/A</v>
      </c>
      <c r="CS947" s="72" t="e">
        <f t="shared" si="513"/>
        <v>#N/A</v>
      </c>
      <c r="CT947" s="72" t="e" cm="1">
        <f t="array" ref="CT947">CM947-(PRODUCT($CH$913:CH947+1)-1)</f>
        <v>#N/A</v>
      </c>
      <c r="CU947" s="72" t="e">
        <f t="shared" si="523"/>
        <v>#N/A</v>
      </c>
      <c r="CV947" s="72"/>
      <c r="CW947" s="3" t="e">
        <f t="shared" si="524"/>
        <v>#N/A</v>
      </c>
      <c r="CX947" s="75" t="e">
        <f t="shared" si="529"/>
        <v>#N/A</v>
      </c>
      <c r="CY947" s="75" t="e">
        <f t="shared" si="530"/>
        <v>#N/A</v>
      </c>
      <c r="CZ947" s="75" t="e">
        <f t="shared" si="514"/>
        <v>#N/A</v>
      </c>
      <c r="DA947" s="72" t="e">
        <f>(CZ947/MAX($CZ$2:CZ947))-1</f>
        <v>#N/A</v>
      </c>
      <c r="DC947" s="3" t="e">
        <f t="shared" si="525"/>
        <v>#N/A</v>
      </c>
      <c r="DD947" s="2" t="e">
        <f t="shared" si="526"/>
        <v>#N/A</v>
      </c>
      <c r="DE947" s="2" t="e">
        <f t="shared" si="527"/>
        <v>#N/A</v>
      </c>
      <c r="DF947" s="2" t="e">
        <f t="shared" si="532"/>
        <v>#N/A</v>
      </c>
      <c r="DG947" s="2" t="e">
        <f t="shared" si="528"/>
        <v>#N/A</v>
      </c>
      <c r="DH947" s="69"/>
      <c r="DI947" s="3" t="e">
        <f t="shared" si="515"/>
        <v>#N/A</v>
      </c>
      <c r="DJ947" s="2" t="e">
        <f t="shared" si="516"/>
        <v>#N/A</v>
      </c>
      <c r="DK947" s="2" t="e">
        <f t="shared" si="517"/>
        <v>#N/A</v>
      </c>
      <c r="DL947" s="2"/>
      <c r="DM947" s="2" t="e">
        <f t="shared" si="518"/>
        <v>#N/A</v>
      </c>
      <c r="DO947" s="2" t="e">
        <f t="shared" si="519"/>
        <v>#N/A</v>
      </c>
      <c r="DP947" s="72" t="e">
        <f t="shared" si="520"/>
        <v>#N/A</v>
      </c>
      <c r="DQ947" s="72">
        <v>1.0999999999999999E-2</v>
      </c>
      <c r="DR947" s="72" t="e">
        <f t="shared" si="521"/>
        <v>#N/A</v>
      </c>
      <c r="DS947" s="2" t="e" cm="1">
        <f t="array" ref="DS947">PRODUCT($DR$68:DR947+1)-1</f>
        <v>#N/A</v>
      </c>
      <c r="DT947" s="2" t="e" cm="1">
        <f t="array" ref="DT947">PRODUCT($DP$68:DP947+1)-1</f>
        <v>#N/A</v>
      </c>
      <c r="DU947" s="72" t="e">
        <f>DS947-MAX($DS$68:DS947)</f>
        <v>#N/A</v>
      </c>
    </row>
    <row r="948" spans="81:125" x14ac:dyDescent="0.3">
      <c r="CC948" s="3" t="e">
        <f t="shared" si="533"/>
        <v>#N/A</v>
      </c>
      <c r="CD948" s="2" t="e">
        <f t="shared" si="509"/>
        <v>#N/A</v>
      </c>
      <c r="CE948" s="2" t="e">
        <f t="shared" si="510"/>
        <v>#N/A</v>
      </c>
      <c r="CF948" s="2" t="e">
        <f t="shared" si="531"/>
        <v>#N/A</v>
      </c>
      <c r="CG948" s="2" t="e">
        <f t="shared" si="534"/>
        <v>#N/A</v>
      </c>
      <c r="CH948" s="2" t="e">
        <f t="shared" si="535"/>
        <v>#N/A</v>
      </c>
      <c r="CJ948" s="9" t="e">
        <f t="shared" si="522"/>
        <v>#N/A</v>
      </c>
      <c r="CK948" s="2" t="e">
        <f t="array" ref="CK948">PRODUCT(CD$2:CD948+1)-1</f>
        <v>#N/A</v>
      </c>
      <c r="CL948" s="2" t="e">
        <f t="array" ref="CL948">PRODUCT(CE$2:CE948+1)-1</f>
        <v>#N/A</v>
      </c>
      <c r="CM948" s="2" t="e" cm="1">
        <f t="array" ref="CM948">PRODUCT(CF$913:CF948+1)-1</f>
        <v>#N/A</v>
      </c>
      <c r="CN948" s="2" t="e">
        <f t="array" ref="CN948">PRODUCT(CG$2:CG948+1)-1</f>
        <v>#N/A</v>
      </c>
      <c r="CO948" s="2" t="e">
        <f t="array" ref="CO948">PRODUCT(CH$2:CH948+1)-1</f>
        <v>#N/A</v>
      </c>
      <c r="CQ948" s="9" t="e">
        <f t="shared" si="511"/>
        <v>#N/A</v>
      </c>
      <c r="CR948" s="72" t="e">
        <f t="shared" si="512"/>
        <v>#N/A</v>
      </c>
      <c r="CS948" s="72" t="e">
        <f t="shared" si="513"/>
        <v>#N/A</v>
      </c>
      <c r="CT948" s="72" t="e" cm="1">
        <f t="array" ref="CT948">CM948-(PRODUCT($CH$913:CH948+1)-1)</f>
        <v>#N/A</v>
      </c>
      <c r="CU948" s="72" t="e">
        <f t="shared" si="523"/>
        <v>#N/A</v>
      </c>
      <c r="CV948" s="72"/>
      <c r="CW948" s="3" t="e">
        <f t="shared" si="524"/>
        <v>#N/A</v>
      </c>
      <c r="CX948" s="75" t="e">
        <f t="shared" si="529"/>
        <v>#N/A</v>
      </c>
      <c r="CY948" s="75" t="e">
        <f t="shared" si="530"/>
        <v>#N/A</v>
      </c>
      <c r="CZ948" s="75" t="e">
        <f t="shared" si="514"/>
        <v>#N/A</v>
      </c>
      <c r="DA948" s="72" t="e">
        <f>(CZ948/MAX($CZ$2:CZ948))-1</f>
        <v>#N/A</v>
      </c>
      <c r="DC948" s="3" t="e">
        <f t="shared" si="525"/>
        <v>#N/A</v>
      </c>
      <c r="DD948" s="2" t="e">
        <f t="shared" si="526"/>
        <v>#N/A</v>
      </c>
      <c r="DE948" s="2" t="e">
        <f t="shared" si="527"/>
        <v>#N/A</v>
      </c>
      <c r="DF948" s="2" t="e">
        <f t="shared" si="532"/>
        <v>#N/A</v>
      </c>
      <c r="DG948" s="2" t="e">
        <f t="shared" si="528"/>
        <v>#N/A</v>
      </c>
      <c r="DH948" s="69"/>
      <c r="DI948" s="3" t="e">
        <f t="shared" si="515"/>
        <v>#N/A</v>
      </c>
      <c r="DJ948" s="2" t="e">
        <f t="shared" si="516"/>
        <v>#N/A</v>
      </c>
      <c r="DK948" s="2" t="e">
        <f t="shared" si="517"/>
        <v>#N/A</v>
      </c>
      <c r="DL948" s="2"/>
      <c r="DM948" s="2" t="e">
        <f t="shared" si="518"/>
        <v>#N/A</v>
      </c>
      <c r="DO948" s="2" t="e">
        <f t="shared" si="519"/>
        <v>#N/A</v>
      </c>
      <c r="DP948" s="72" t="e">
        <f t="shared" si="520"/>
        <v>#N/A</v>
      </c>
      <c r="DQ948" s="72">
        <v>1.0999999999999999E-2</v>
      </c>
      <c r="DR948" s="72" t="e">
        <f t="shared" si="521"/>
        <v>#N/A</v>
      </c>
      <c r="DS948" s="2" t="e" cm="1">
        <f t="array" ref="DS948">PRODUCT($DR$68:DR948+1)-1</f>
        <v>#N/A</v>
      </c>
      <c r="DT948" s="2" t="e" cm="1">
        <f t="array" ref="DT948">PRODUCT($DP$68:DP948+1)-1</f>
        <v>#N/A</v>
      </c>
      <c r="DU948" s="72" t="e">
        <f>DS948-MAX($DS$68:DS948)</f>
        <v>#N/A</v>
      </c>
    </row>
    <row r="949" spans="81:125" x14ac:dyDescent="0.3">
      <c r="CC949" s="3" t="e">
        <f t="shared" si="533"/>
        <v>#N/A</v>
      </c>
      <c r="CD949" s="2" t="e">
        <f t="shared" si="509"/>
        <v>#N/A</v>
      </c>
      <c r="CE949" s="2" t="e">
        <f t="shared" si="510"/>
        <v>#N/A</v>
      </c>
      <c r="CF949" s="2" t="e">
        <f t="shared" si="531"/>
        <v>#N/A</v>
      </c>
      <c r="CG949" s="2" t="e">
        <f t="shared" si="534"/>
        <v>#N/A</v>
      </c>
      <c r="CH949" s="2" t="e">
        <f t="shared" si="535"/>
        <v>#N/A</v>
      </c>
      <c r="CJ949" s="9" t="e">
        <f t="shared" si="522"/>
        <v>#N/A</v>
      </c>
      <c r="CK949" s="2" t="e">
        <f t="array" ref="CK949">PRODUCT(CD$2:CD949+1)-1</f>
        <v>#N/A</v>
      </c>
      <c r="CL949" s="2" t="e">
        <f t="array" ref="CL949">PRODUCT(CE$2:CE949+1)-1</f>
        <v>#N/A</v>
      </c>
      <c r="CM949" s="2" t="e" cm="1">
        <f t="array" ref="CM949">PRODUCT(CF$913:CF949+1)-1</f>
        <v>#N/A</v>
      </c>
      <c r="CN949" s="2" t="e">
        <f t="array" ref="CN949">PRODUCT(CG$2:CG949+1)-1</f>
        <v>#N/A</v>
      </c>
      <c r="CO949" s="2" t="e">
        <f t="array" ref="CO949">PRODUCT(CH$2:CH949+1)-1</f>
        <v>#N/A</v>
      </c>
      <c r="CQ949" s="9" t="e">
        <f t="shared" si="511"/>
        <v>#N/A</v>
      </c>
      <c r="CR949" s="72" t="e">
        <f t="shared" si="512"/>
        <v>#N/A</v>
      </c>
      <c r="CS949" s="72" t="e">
        <f t="shared" si="513"/>
        <v>#N/A</v>
      </c>
      <c r="CT949" s="72" t="e" cm="1">
        <f t="array" ref="CT949">CM949-(PRODUCT($CH$913:CH949+1)-1)</f>
        <v>#N/A</v>
      </c>
      <c r="CU949" s="72" t="e">
        <f t="shared" si="523"/>
        <v>#N/A</v>
      </c>
      <c r="CV949" s="72"/>
      <c r="CW949" s="3" t="e">
        <f t="shared" si="524"/>
        <v>#N/A</v>
      </c>
      <c r="CX949" s="75" t="e">
        <f t="shared" si="529"/>
        <v>#N/A</v>
      </c>
      <c r="CY949" s="75" t="e">
        <f t="shared" si="530"/>
        <v>#N/A</v>
      </c>
      <c r="CZ949" s="75" t="e">
        <f t="shared" si="514"/>
        <v>#N/A</v>
      </c>
      <c r="DA949" s="72" t="e">
        <f>(CZ949/MAX($CZ$2:CZ949))-1</f>
        <v>#N/A</v>
      </c>
      <c r="DC949" s="3" t="e">
        <f t="shared" si="525"/>
        <v>#N/A</v>
      </c>
      <c r="DD949" s="2" t="e">
        <f t="shared" si="526"/>
        <v>#N/A</v>
      </c>
      <c r="DE949" s="2" t="e">
        <f t="shared" si="527"/>
        <v>#N/A</v>
      </c>
      <c r="DF949" s="2" t="e">
        <f t="shared" si="532"/>
        <v>#N/A</v>
      </c>
      <c r="DG949" s="2" t="e">
        <f t="shared" si="528"/>
        <v>#N/A</v>
      </c>
      <c r="DH949" s="69"/>
      <c r="DI949" s="3" t="e">
        <f t="shared" si="515"/>
        <v>#N/A</v>
      </c>
      <c r="DJ949" s="2" t="e">
        <f t="shared" si="516"/>
        <v>#N/A</v>
      </c>
      <c r="DK949" s="2" t="e">
        <f t="shared" si="517"/>
        <v>#N/A</v>
      </c>
      <c r="DL949" s="2"/>
      <c r="DM949" s="2" t="e">
        <f t="shared" si="518"/>
        <v>#N/A</v>
      </c>
      <c r="DO949" s="2" t="e">
        <f t="shared" si="519"/>
        <v>#N/A</v>
      </c>
      <c r="DP949" s="72" t="e">
        <f t="shared" si="520"/>
        <v>#N/A</v>
      </c>
      <c r="DQ949" s="72">
        <v>1.0999999999999999E-2</v>
      </c>
      <c r="DR949" s="72" t="e">
        <f t="shared" si="521"/>
        <v>#N/A</v>
      </c>
      <c r="DS949" s="2" t="e" cm="1">
        <f t="array" ref="DS949">PRODUCT($DR$68:DR949+1)-1</f>
        <v>#N/A</v>
      </c>
      <c r="DT949" s="2" t="e" cm="1">
        <f t="array" ref="DT949">PRODUCT($DP$68:DP949+1)-1</f>
        <v>#N/A</v>
      </c>
      <c r="DU949" s="72" t="e">
        <f>DS949-MAX($DS$68:DS949)</f>
        <v>#N/A</v>
      </c>
    </row>
    <row r="950" spans="81:125" x14ac:dyDescent="0.3">
      <c r="CC950" s="3" t="e">
        <f t="shared" si="533"/>
        <v>#N/A</v>
      </c>
      <c r="CD950" s="2" t="e">
        <f t="shared" si="509"/>
        <v>#N/A</v>
      </c>
      <c r="CE950" s="2" t="e">
        <f t="shared" si="510"/>
        <v>#N/A</v>
      </c>
      <c r="CF950" s="2" t="e">
        <f t="shared" si="531"/>
        <v>#N/A</v>
      </c>
      <c r="CG950" s="2" t="e">
        <f t="shared" si="534"/>
        <v>#N/A</v>
      </c>
      <c r="CH950" s="2" t="e">
        <f t="shared" si="535"/>
        <v>#N/A</v>
      </c>
      <c r="CJ950" s="9" t="e">
        <f t="shared" si="522"/>
        <v>#N/A</v>
      </c>
      <c r="CK950" s="2" t="e">
        <f t="array" ref="CK950">PRODUCT(CD$2:CD950+1)-1</f>
        <v>#N/A</v>
      </c>
      <c r="CL950" s="2" t="e">
        <f t="array" ref="CL950">PRODUCT(CE$2:CE950+1)-1</f>
        <v>#N/A</v>
      </c>
      <c r="CM950" s="2" t="e" cm="1">
        <f t="array" ref="CM950">PRODUCT(CF$913:CF950+1)-1</f>
        <v>#N/A</v>
      </c>
      <c r="CN950" s="2" t="e">
        <f t="array" ref="CN950">PRODUCT(CG$2:CG950+1)-1</f>
        <v>#N/A</v>
      </c>
      <c r="CO950" s="2" t="e">
        <f t="array" ref="CO950">PRODUCT(CH$2:CH950+1)-1</f>
        <v>#N/A</v>
      </c>
      <c r="CQ950" s="9" t="e">
        <f t="shared" si="511"/>
        <v>#N/A</v>
      </c>
      <c r="CR950" s="72" t="e">
        <f t="shared" si="512"/>
        <v>#N/A</v>
      </c>
      <c r="CS950" s="72" t="e">
        <f t="shared" si="513"/>
        <v>#N/A</v>
      </c>
      <c r="CT950" s="72" t="e" cm="1">
        <f t="array" ref="CT950">CM950-(PRODUCT($CH$913:CH950+1)-1)</f>
        <v>#N/A</v>
      </c>
      <c r="CU950" s="72" t="e">
        <f t="shared" si="523"/>
        <v>#N/A</v>
      </c>
      <c r="CV950" s="72"/>
      <c r="CW950" s="3" t="e">
        <f t="shared" si="524"/>
        <v>#N/A</v>
      </c>
      <c r="CX950" s="75" t="e">
        <f t="shared" si="529"/>
        <v>#N/A</v>
      </c>
      <c r="CY950" s="75" t="e">
        <f t="shared" si="530"/>
        <v>#N/A</v>
      </c>
      <c r="CZ950" s="75" t="e">
        <f t="shared" si="514"/>
        <v>#N/A</v>
      </c>
      <c r="DA950" s="72" t="e">
        <f>(CZ950/MAX($CZ$2:CZ950))-1</f>
        <v>#N/A</v>
      </c>
      <c r="DC950" s="3" t="e">
        <f t="shared" si="525"/>
        <v>#N/A</v>
      </c>
      <c r="DD950" s="2" t="e">
        <f t="shared" si="526"/>
        <v>#N/A</v>
      </c>
      <c r="DE950" s="2" t="e">
        <f t="shared" si="527"/>
        <v>#N/A</v>
      </c>
      <c r="DF950" s="2" t="e">
        <f t="shared" si="532"/>
        <v>#N/A</v>
      </c>
      <c r="DG950" s="2" t="e">
        <f t="shared" si="528"/>
        <v>#N/A</v>
      </c>
      <c r="DH950" s="69"/>
      <c r="DI950" s="3" t="e">
        <f t="shared" si="515"/>
        <v>#N/A</v>
      </c>
      <c r="DJ950" s="2" t="e">
        <f t="shared" si="516"/>
        <v>#N/A</v>
      </c>
      <c r="DK950" s="2" t="e">
        <f t="shared" si="517"/>
        <v>#N/A</v>
      </c>
      <c r="DL950" s="2"/>
      <c r="DM950" s="2" t="e">
        <f t="shared" si="518"/>
        <v>#N/A</v>
      </c>
      <c r="DO950" s="2" t="e">
        <f t="shared" si="519"/>
        <v>#N/A</v>
      </c>
      <c r="DP950" s="72" t="e">
        <f t="shared" si="520"/>
        <v>#N/A</v>
      </c>
      <c r="DQ950" s="72">
        <v>1.0999999999999999E-2</v>
      </c>
      <c r="DR950" s="72" t="e">
        <f t="shared" si="521"/>
        <v>#N/A</v>
      </c>
      <c r="DS950" s="2" t="e" cm="1">
        <f t="array" ref="DS950">PRODUCT($DR$68:DR950+1)-1</f>
        <v>#N/A</v>
      </c>
      <c r="DT950" s="2" t="e" cm="1">
        <f t="array" ref="DT950">PRODUCT($DP$68:DP950+1)-1</f>
        <v>#N/A</v>
      </c>
      <c r="DU950" s="72" t="e">
        <f>DS950-MAX($DS$68:DS950)</f>
        <v>#N/A</v>
      </c>
    </row>
    <row r="951" spans="81:125" x14ac:dyDescent="0.3">
      <c r="CC951" s="3" t="e">
        <f t="shared" si="533"/>
        <v>#N/A</v>
      </c>
      <c r="CD951" s="2" t="e">
        <f t="shared" si="509"/>
        <v>#N/A</v>
      </c>
      <c r="CE951" s="2" t="e">
        <f t="shared" si="510"/>
        <v>#N/A</v>
      </c>
      <c r="CF951" s="2" t="e">
        <f t="shared" si="531"/>
        <v>#N/A</v>
      </c>
      <c r="CG951" s="2" t="e">
        <f t="shared" si="534"/>
        <v>#N/A</v>
      </c>
      <c r="CH951" s="2" t="e">
        <f t="shared" si="535"/>
        <v>#N/A</v>
      </c>
      <c r="CJ951" s="9" t="e">
        <f t="shared" si="522"/>
        <v>#N/A</v>
      </c>
      <c r="CK951" s="2" t="e">
        <f t="array" ref="CK951">PRODUCT(CD$2:CD951+1)-1</f>
        <v>#N/A</v>
      </c>
      <c r="CL951" s="2" t="e">
        <f t="array" ref="CL951">PRODUCT(CE$2:CE951+1)-1</f>
        <v>#N/A</v>
      </c>
      <c r="CM951" s="2" t="e" cm="1">
        <f t="array" ref="CM951">PRODUCT(CF$913:CF951+1)-1</f>
        <v>#N/A</v>
      </c>
      <c r="CN951" s="2" t="e">
        <f t="array" ref="CN951">PRODUCT(CG$2:CG951+1)-1</f>
        <v>#N/A</v>
      </c>
      <c r="CO951" s="2" t="e">
        <f t="array" ref="CO951">PRODUCT(CH$2:CH951+1)-1</f>
        <v>#N/A</v>
      </c>
      <c r="CQ951" s="9" t="e">
        <f t="shared" si="511"/>
        <v>#N/A</v>
      </c>
      <c r="CR951" s="72" t="e">
        <f t="shared" si="512"/>
        <v>#N/A</v>
      </c>
      <c r="CS951" s="72" t="e">
        <f t="shared" si="513"/>
        <v>#N/A</v>
      </c>
      <c r="CT951" s="72" t="e" cm="1">
        <f t="array" ref="CT951">CM951-(PRODUCT($CH$913:CH951+1)-1)</f>
        <v>#N/A</v>
      </c>
      <c r="CU951" s="72" t="e">
        <f t="shared" si="523"/>
        <v>#N/A</v>
      </c>
      <c r="CV951" s="72"/>
      <c r="CW951" s="3" t="e">
        <f t="shared" si="524"/>
        <v>#N/A</v>
      </c>
      <c r="CX951" s="75" t="e">
        <f t="shared" si="529"/>
        <v>#N/A</v>
      </c>
      <c r="CY951" s="75" t="e">
        <f t="shared" si="530"/>
        <v>#N/A</v>
      </c>
      <c r="CZ951" s="75" t="e">
        <f t="shared" si="514"/>
        <v>#N/A</v>
      </c>
      <c r="DA951" s="72" t="e">
        <f>(CZ951/MAX($CZ$2:CZ951))-1</f>
        <v>#N/A</v>
      </c>
      <c r="DC951" s="3" t="e">
        <f t="shared" si="525"/>
        <v>#N/A</v>
      </c>
      <c r="DD951" s="2" t="e">
        <f t="shared" si="526"/>
        <v>#N/A</v>
      </c>
      <c r="DE951" s="2" t="e">
        <f t="shared" si="527"/>
        <v>#N/A</v>
      </c>
      <c r="DF951" s="2" t="e">
        <f t="shared" si="532"/>
        <v>#N/A</v>
      </c>
      <c r="DG951" s="2" t="e">
        <f t="shared" si="528"/>
        <v>#N/A</v>
      </c>
      <c r="DH951" s="69"/>
      <c r="DI951" s="3" t="e">
        <f t="shared" si="515"/>
        <v>#N/A</v>
      </c>
      <c r="DJ951" s="2" t="e">
        <f t="shared" si="516"/>
        <v>#N/A</v>
      </c>
      <c r="DK951" s="2" t="e">
        <f t="shared" si="517"/>
        <v>#N/A</v>
      </c>
      <c r="DL951" s="2"/>
      <c r="DM951" s="2" t="e">
        <f t="shared" si="518"/>
        <v>#N/A</v>
      </c>
      <c r="DO951" s="2" t="e">
        <f t="shared" si="519"/>
        <v>#N/A</v>
      </c>
      <c r="DP951" s="72" t="e">
        <f t="shared" si="520"/>
        <v>#N/A</v>
      </c>
      <c r="DQ951" s="72">
        <v>1.0999999999999999E-2</v>
      </c>
      <c r="DR951" s="72" t="e">
        <f t="shared" si="521"/>
        <v>#N/A</v>
      </c>
      <c r="DS951" s="2" t="e" cm="1">
        <f t="array" ref="DS951">PRODUCT($DR$68:DR951+1)-1</f>
        <v>#N/A</v>
      </c>
      <c r="DT951" s="2" t="e" cm="1">
        <f t="array" ref="DT951">PRODUCT($DP$68:DP951+1)-1</f>
        <v>#N/A</v>
      </c>
      <c r="DU951" s="72" t="e">
        <f>DS951-MAX($DS$68:DS951)</f>
        <v>#N/A</v>
      </c>
    </row>
    <row r="952" spans="81:125" x14ac:dyDescent="0.3">
      <c r="CC952" s="3" t="e">
        <f t="shared" si="533"/>
        <v>#N/A</v>
      </c>
      <c r="CD952" s="2" t="e">
        <f t="shared" si="509"/>
        <v>#N/A</v>
      </c>
      <c r="CE952" s="2" t="e">
        <f t="shared" si="510"/>
        <v>#N/A</v>
      </c>
      <c r="CF952" s="2" t="e">
        <f t="shared" si="531"/>
        <v>#N/A</v>
      </c>
      <c r="CG952" s="2" t="e">
        <f t="shared" si="534"/>
        <v>#N/A</v>
      </c>
      <c r="CH952" s="2" t="e">
        <f t="shared" si="535"/>
        <v>#N/A</v>
      </c>
      <c r="CJ952" s="9" t="e">
        <f t="shared" si="522"/>
        <v>#N/A</v>
      </c>
      <c r="CK952" s="2" t="e">
        <f t="array" ref="CK952">PRODUCT(CD$2:CD952+1)-1</f>
        <v>#N/A</v>
      </c>
      <c r="CL952" s="2" t="e">
        <f t="array" ref="CL952">PRODUCT(CE$2:CE952+1)-1</f>
        <v>#N/A</v>
      </c>
      <c r="CM952" s="2" t="e" cm="1">
        <f t="array" ref="CM952">PRODUCT(CF$913:CF952+1)-1</f>
        <v>#N/A</v>
      </c>
      <c r="CN952" s="2" t="e">
        <f t="array" ref="CN952">PRODUCT(CG$2:CG952+1)-1</f>
        <v>#N/A</v>
      </c>
      <c r="CO952" s="2" t="e">
        <f t="array" ref="CO952">PRODUCT(CH$2:CH952+1)-1</f>
        <v>#N/A</v>
      </c>
      <c r="CQ952" s="9" t="e">
        <f t="shared" si="511"/>
        <v>#N/A</v>
      </c>
      <c r="CR952" s="72" t="e">
        <f t="shared" si="512"/>
        <v>#N/A</v>
      </c>
      <c r="CS952" s="72" t="e">
        <f t="shared" si="513"/>
        <v>#N/A</v>
      </c>
      <c r="CT952" s="72" t="e" cm="1">
        <f t="array" ref="CT952">CM952-(PRODUCT($CH$913:CH952+1)-1)</f>
        <v>#N/A</v>
      </c>
      <c r="CU952" s="72" t="e">
        <f t="shared" si="523"/>
        <v>#N/A</v>
      </c>
      <c r="CV952" s="72"/>
      <c r="CW952" s="3" t="e">
        <f t="shared" si="524"/>
        <v>#N/A</v>
      </c>
      <c r="CX952" s="75" t="e">
        <f t="shared" si="529"/>
        <v>#N/A</v>
      </c>
      <c r="CY952" s="75" t="e">
        <f t="shared" si="530"/>
        <v>#N/A</v>
      </c>
      <c r="CZ952" s="75" t="e">
        <f t="shared" si="514"/>
        <v>#N/A</v>
      </c>
      <c r="DA952" s="72" t="e">
        <f>(CZ952/MAX($CZ$2:CZ952))-1</f>
        <v>#N/A</v>
      </c>
      <c r="DC952" s="3" t="e">
        <f t="shared" si="525"/>
        <v>#N/A</v>
      </c>
      <c r="DD952" s="2" t="e">
        <f t="shared" si="526"/>
        <v>#N/A</v>
      </c>
      <c r="DE952" s="2" t="e">
        <f t="shared" si="527"/>
        <v>#N/A</v>
      </c>
      <c r="DF952" s="2" t="e">
        <f t="shared" si="532"/>
        <v>#N/A</v>
      </c>
      <c r="DG952" s="2" t="e">
        <f t="shared" si="528"/>
        <v>#N/A</v>
      </c>
      <c r="DH952" s="69"/>
      <c r="DI952" s="3" t="e">
        <f t="shared" si="515"/>
        <v>#N/A</v>
      </c>
      <c r="DJ952" s="2" t="e">
        <f t="shared" si="516"/>
        <v>#N/A</v>
      </c>
      <c r="DK952" s="2" t="e">
        <f t="shared" si="517"/>
        <v>#N/A</v>
      </c>
      <c r="DL952" s="2"/>
      <c r="DM952" s="2" t="e">
        <f t="shared" si="518"/>
        <v>#N/A</v>
      </c>
      <c r="DO952" s="2" t="e">
        <f t="shared" si="519"/>
        <v>#N/A</v>
      </c>
      <c r="DP952" s="72" t="e">
        <f t="shared" si="520"/>
        <v>#N/A</v>
      </c>
      <c r="DQ952" s="72">
        <v>1.0999999999999999E-2</v>
      </c>
      <c r="DR952" s="72" t="e">
        <f t="shared" si="521"/>
        <v>#N/A</v>
      </c>
      <c r="DS952" s="2" t="e" cm="1">
        <f t="array" ref="DS952">PRODUCT($DR$68:DR952+1)-1</f>
        <v>#N/A</v>
      </c>
      <c r="DT952" s="2" t="e" cm="1">
        <f t="array" ref="DT952">PRODUCT($DP$68:DP952+1)-1</f>
        <v>#N/A</v>
      </c>
      <c r="DU952" s="72" t="e">
        <f>DS952-MAX($DS$68:DS952)</f>
        <v>#N/A</v>
      </c>
    </row>
    <row r="953" spans="81:125" x14ac:dyDescent="0.3">
      <c r="CC953" s="3" t="e">
        <f t="shared" si="533"/>
        <v>#N/A</v>
      </c>
      <c r="CD953" s="2" t="e">
        <f t="shared" si="509"/>
        <v>#N/A</v>
      </c>
      <c r="CE953" s="2" t="e">
        <f t="shared" si="510"/>
        <v>#N/A</v>
      </c>
      <c r="CF953" s="2" t="e">
        <f t="shared" si="531"/>
        <v>#N/A</v>
      </c>
      <c r="CG953" s="2" t="e">
        <f t="shared" si="534"/>
        <v>#N/A</v>
      </c>
      <c r="CH953" s="2" t="e">
        <f t="shared" si="535"/>
        <v>#N/A</v>
      </c>
      <c r="CJ953" s="9" t="e">
        <f t="shared" si="522"/>
        <v>#N/A</v>
      </c>
      <c r="CK953" s="2" t="e">
        <f t="array" ref="CK953">PRODUCT(CD$2:CD953+1)-1</f>
        <v>#N/A</v>
      </c>
      <c r="CL953" s="2" t="e">
        <f t="array" ref="CL953">PRODUCT(CE$2:CE953+1)-1</f>
        <v>#N/A</v>
      </c>
      <c r="CM953" s="2" t="e" cm="1">
        <f t="array" ref="CM953">PRODUCT(CF$913:CF953+1)-1</f>
        <v>#N/A</v>
      </c>
      <c r="CN953" s="2" t="e">
        <f t="array" ref="CN953">PRODUCT(CG$2:CG953+1)-1</f>
        <v>#N/A</v>
      </c>
      <c r="CO953" s="2" t="e">
        <f t="array" ref="CO953">PRODUCT(CH$2:CH953+1)-1</f>
        <v>#N/A</v>
      </c>
      <c r="CQ953" s="9" t="e">
        <f t="shared" si="511"/>
        <v>#N/A</v>
      </c>
      <c r="CR953" s="72" t="e">
        <f t="shared" si="512"/>
        <v>#N/A</v>
      </c>
      <c r="CS953" s="72" t="e">
        <f t="shared" si="513"/>
        <v>#N/A</v>
      </c>
      <c r="CT953" s="72" t="e" cm="1">
        <f t="array" ref="CT953">CM953-(PRODUCT($CH$913:CH953+1)-1)</f>
        <v>#N/A</v>
      </c>
      <c r="CU953" s="72" t="e">
        <f t="shared" si="523"/>
        <v>#N/A</v>
      </c>
      <c r="CV953" s="72"/>
      <c r="CW953" s="3" t="e">
        <f t="shared" si="524"/>
        <v>#N/A</v>
      </c>
      <c r="CX953" s="75" t="e">
        <f t="shared" si="529"/>
        <v>#N/A</v>
      </c>
      <c r="CY953" s="75" t="e">
        <f t="shared" si="530"/>
        <v>#N/A</v>
      </c>
      <c r="CZ953" s="75" t="e">
        <f t="shared" si="514"/>
        <v>#N/A</v>
      </c>
      <c r="DA953" s="72" t="e">
        <f>(CZ953/MAX($CZ$2:CZ953))-1</f>
        <v>#N/A</v>
      </c>
      <c r="DC953" s="3" t="e">
        <f t="shared" si="525"/>
        <v>#N/A</v>
      </c>
      <c r="DD953" s="2" t="e">
        <f t="shared" si="526"/>
        <v>#N/A</v>
      </c>
      <c r="DE953" s="2" t="e">
        <f t="shared" si="527"/>
        <v>#N/A</v>
      </c>
      <c r="DF953" s="2" t="e">
        <f t="shared" si="532"/>
        <v>#N/A</v>
      </c>
      <c r="DG953" s="2" t="e">
        <f t="shared" si="528"/>
        <v>#N/A</v>
      </c>
      <c r="DH953" s="69"/>
      <c r="DI953" s="3" t="e">
        <f t="shared" si="515"/>
        <v>#N/A</v>
      </c>
      <c r="DJ953" s="2" t="e">
        <f t="shared" si="516"/>
        <v>#N/A</v>
      </c>
      <c r="DK953" s="2" t="e">
        <f t="shared" si="517"/>
        <v>#N/A</v>
      </c>
      <c r="DL953" s="2"/>
      <c r="DM953" s="2" t="e">
        <f t="shared" si="518"/>
        <v>#N/A</v>
      </c>
      <c r="DO953" s="2" t="e">
        <f t="shared" si="519"/>
        <v>#N/A</v>
      </c>
      <c r="DP953" s="72" t="e">
        <f t="shared" si="520"/>
        <v>#N/A</v>
      </c>
      <c r="DQ953" s="72">
        <v>1.0999999999999999E-2</v>
      </c>
      <c r="DR953" s="72" t="e">
        <f t="shared" si="521"/>
        <v>#N/A</v>
      </c>
      <c r="DS953" s="2" t="e" cm="1">
        <f t="array" ref="DS953">PRODUCT($DR$68:DR953+1)-1</f>
        <v>#N/A</v>
      </c>
      <c r="DT953" s="2" t="e" cm="1">
        <f t="array" ref="DT953">PRODUCT($DP$68:DP953+1)-1</f>
        <v>#N/A</v>
      </c>
      <c r="DU953" s="72" t="e">
        <f>DS953-MAX($DS$68:DS953)</f>
        <v>#N/A</v>
      </c>
    </row>
    <row r="954" spans="81:125" x14ac:dyDescent="0.3">
      <c r="CC954" s="3" t="e">
        <f t="shared" si="533"/>
        <v>#N/A</v>
      </c>
      <c r="CD954" s="2" t="e">
        <f t="shared" ref="CD954:CD1017" si="536">C163</f>
        <v>#N/A</v>
      </c>
      <c r="CE954" s="2" t="e">
        <f t="shared" ref="CE954:CE1017" si="537">D163</f>
        <v>#N/A</v>
      </c>
      <c r="CF954" s="2" t="e">
        <f t="shared" si="531"/>
        <v>#N/A</v>
      </c>
      <c r="CG954" s="2" t="e">
        <f t="shared" si="534"/>
        <v>#N/A</v>
      </c>
      <c r="CH954" s="2" t="e">
        <f t="shared" si="535"/>
        <v>#N/A</v>
      </c>
      <c r="CJ954" s="9" t="e">
        <f t="shared" si="522"/>
        <v>#N/A</v>
      </c>
      <c r="CK954" s="2" t="e">
        <f t="array" ref="CK954">PRODUCT(CD$2:CD954+1)-1</f>
        <v>#N/A</v>
      </c>
      <c r="CL954" s="2" t="e">
        <f t="array" ref="CL954">PRODUCT(CE$2:CE954+1)-1</f>
        <v>#N/A</v>
      </c>
      <c r="CM954" s="2" t="e" cm="1">
        <f t="array" ref="CM954">PRODUCT(CF$913:CF954+1)-1</f>
        <v>#N/A</v>
      </c>
      <c r="CN954" s="2" t="e">
        <f t="array" ref="CN954">PRODUCT(CG$2:CG954+1)-1</f>
        <v>#N/A</v>
      </c>
      <c r="CO954" s="2" t="e">
        <f t="array" ref="CO954">PRODUCT(CH$2:CH954+1)-1</f>
        <v>#N/A</v>
      </c>
      <c r="CQ954" s="9" t="e">
        <f t="shared" ref="CQ954:CQ1017" si="538">CJ954</f>
        <v>#N/A</v>
      </c>
      <c r="CR954" s="72" t="e">
        <f t="shared" ref="CR954:CR1017" si="539">CK954-$CO954</f>
        <v>#N/A</v>
      </c>
      <c r="CS954" s="72" t="e">
        <f t="shared" ref="CS954:CS1017" si="540">CL954-$CO954</f>
        <v>#N/A</v>
      </c>
      <c r="CT954" s="72" t="e" cm="1">
        <f t="array" ref="CT954">CM954-(PRODUCT($CH$913:CH954+1)-1)</f>
        <v>#N/A</v>
      </c>
      <c r="CU954" s="72" t="e">
        <f t="shared" si="523"/>
        <v>#N/A</v>
      </c>
      <c r="CV954" s="72"/>
      <c r="CW954" s="3" t="e">
        <f t="shared" si="524"/>
        <v>#N/A</v>
      </c>
      <c r="CX954" s="75" t="e">
        <f t="shared" si="529"/>
        <v>#N/A</v>
      </c>
      <c r="CY954" s="75" t="e">
        <f t="shared" si="530"/>
        <v>#N/A</v>
      </c>
      <c r="CZ954" s="75" t="e">
        <f t="shared" ref="CZ954:CZ1017" si="541">(CX954/$CX$2)/(CY954/$CY$2)*100</f>
        <v>#N/A</v>
      </c>
      <c r="DA954" s="72" t="e">
        <f>(CZ954/MAX($CZ$2:CZ954))-1</f>
        <v>#N/A</v>
      </c>
      <c r="DC954" s="3" t="e">
        <f t="shared" si="525"/>
        <v>#N/A</v>
      </c>
      <c r="DD954" s="2" t="e">
        <f t="shared" si="526"/>
        <v>#N/A</v>
      </c>
      <c r="DE954" s="2" t="e">
        <f t="shared" si="527"/>
        <v>#N/A</v>
      </c>
      <c r="DF954" s="2" t="e">
        <f t="shared" si="532"/>
        <v>#N/A</v>
      </c>
      <c r="DG954" s="2" t="e">
        <f t="shared" si="528"/>
        <v>#N/A</v>
      </c>
      <c r="DH954" s="69"/>
      <c r="DI954" s="3" t="e">
        <f t="shared" ref="DI954:DI1017" si="542">DC954</f>
        <v>#N/A</v>
      </c>
      <c r="DJ954" s="2" t="e">
        <f t="shared" ref="DJ954:DJ1017" si="543">_xlfn.STDEV.P(DD933:DD954)*SQRT(252)</f>
        <v>#N/A</v>
      </c>
      <c r="DK954" s="2" t="e">
        <f t="shared" ref="DK954:DK1017" si="544">_xlfn.STDEV.P(DE933:DE954)*SQRT(252)</f>
        <v>#N/A</v>
      </c>
      <c r="DL954" s="2"/>
      <c r="DM954" s="2" t="e">
        <f t="shared" ref="DM954:DM1017" si="545">_xlfn.STDEV.P(DG933:DG954)*SQRT(252)</f>
        <v>#N/A</v>
      </c>
      <c r="DO954" s="2" t="e">
        <f t="shared" ref="DO954:DO1017" si="546">_xlfn.STDEV.P(DG888:DG954)*SQRT(252)</f>
        <v>#N/A</v>
      </c>
      <c r="DP954" s="72" t="e">
        <f t="shared" ref="DP954:DP1017" si="547">DG954</f>
        <v>#N/A</v>
      </c>
      <c r="DQ954" s="72">
        <v>1.0999999999999999E-2</v>
      </c>
      <c r="DR954" s="72" t="e">
        <f t="shared" ref="DR954:DR1017" si="548">DQ954/DO954*DP954</f>
        <v>#N/A</v>
      </c>
      <c r="DS954" s="2" t="e" cm="1">
        <f t="array" ref="DS954">PRODUCT($DR$68:DR954+1)-1</f>
        <v>#N/A</v>
      </c>
      <c r="DT954" s="2" t="e" cm="1">
        <f t="array" ref="DT954">PRODUCT($DP$68:DP954+1)-1</f>
        <v>#N/A</v>
      </c>
      <c r="DU954" s="72" t="e">
        <f>DS954-MAX($DS$68:DS954)</f>
        <v>#N/A</v>
      </c>
    </row>
    <row r="955" spans="81:125" x14ac:dyDescent="0.3">
      <c r="CC955" s="3" t="e">
        <f t="shared" si="533"/>
        <v>#N/A</v>
      </c>
      <c r="CD955" s="2" t="e">
        <f t="shared" si="536"/>
        <v>#N/A</v>
      </c>
      <c r="CE955" s="2" t="e">
        <f t="shared" si="537"/>
        <v>#N/A</v>
      </c>
      <c r="CF955" s="2" t="e">
        <f t="shared" si="531"/>
        <v>#N/A</v>
      </c>
      <c r="CG955" s="2" t="e">
        <f t="shared" si="534"/>
        <v>#N/A</v>
      </c>
      <c r="CH955" s="2" t="e">
        <f t="shared" si="535"/>
        <v>#N/A</v>
      </c>
      <c r="CJ955" s="9" t="e">
        <f t="shared" si="522"/>
        <v>#N/A</v>
      </c>
      <c r="CK955" s="2" t="e">
        <f t="array" ref="CK955">PRODUCT(CD$2:CD955+1)-1</f>
        <v>#N/A</v>
      </c>
      <c r="CL955" s="2" t="e">
        <f t="array" ref="CL955">PRODUCT(CE$2:CE955+1)-1</f>
        <v>#N/A</v>
      </c>
      <c r="CM955" s="2" t="e" cm="1">
        <f t="array" ref="CM955">PRODUCT(CF$913:CF955+1)-1</f>
        <v>#N/A</v>
      </c>
      <c r="CN955" s="2" t="e">
        <f t="array" ref="CN955">PRODUCT(CG$2:CG955+1)-1</f>
        <v>#N/A</v>
      </c>
      <c r="CO955" s="2" t="e">
        <f t="array" ref="CO955">PRODUCT(CH$2:CH955+1)-1</f>
        <v>#N/A</v>
      </c>
      <c r="CQ955" s="9" t="e">
        <f t="shared" si="538"/>
        <v>#N/A</v>
      </c>
      <c r="CR955" s="72" t="e">
        <f t="shared" si="539"/>
        <v>#N/A</v>
      </c>
      <c r="CS955" s="72" t="e">
        <f t="shared" si="540"/>
        <v>#N/A</v>
      </c>
      <c r="CT955" s="72" t="e" cm="1">
        <f t="array" ref="CT955">CM955-(PRODUCT($CH$913:CH955+1)-1)</f>
        <v>#N/A</v>
      </c>
      <c r="CU955" s="72" t="e">
        <f t="shared" si="523"/>
        <v>#N/A</v>
      </c>
      <c r="CV955" s="72"/>
      <c r="CW955" s="3" t="e">
        <f t="shared" si="524"/>
        <v>#N/A</v>
      </c>
      <c r="CX955" s="75" t="e">
        <f t="shared" si="529"/>
        <v>#N/A</v>
      </c>
      <c r="CY955" s="75" t="e">
        <f t="shared" si="530"/>
        <v>#N/A</v>
      </c>
      <c r="CZ955" s="75" t="e">
        <f t="shared" si="541"/>
        <v>#N/A</v>
      </c>
      <c r="DA955" s="72" t="e">
        <f>(CZ955/MAX($CZ$2:CZ955))-1</f>
        <v>#N/A</v>
      </c>
      <c r="DC955" s="3" t="e">
        <f t="shared" si="525"/>
        <v>#N/A</v>
      </c>
      <c r="DD955" s="2" t="e">
        <f t="shared" si="526"/>
        <v>#N/A</v>
      </c>
      <c r="DE955" s="2" t="e">
        <f t="shared" si="527"/>
        <v>#N/A</v>
      </c>
      <c r="DF955" s="2" t="e">
        <f t="shared" si="532"/>
        <v>#N/A</v>
      </c>
      <c r="DG955" s="2" t="e">
        <f t="shared" si="528"/>
        <v>#N/A</v>
      </c>
      <c r="DH955" s="69"/>
      <c r="DI955" s="3" t="e">
        <f t="shared" si="542"/>
        <v>#N/A</v>
      </c>
      <c r="DJ955" s="2" t="e">
        <f t="shared" si="543"/>
        <v>#N/A</v>
      </c>
      <c r="DK955" s="2" t="e">
        <f t="shared" si="544"/>
        <v>#N/A</v>
      </c>
      <c r="DL955" s="2"/>
      <c r="DM955" s="2" t="e">
        <f t="shared" si="545"/>
        <v>#N/A</v>
      </c>
      <c r="DO955" s="2" t="e">
        <f t="shared" si="546"/>
        <v>#N/A</v>
      </c>
      <c r="DP955" s="72" t="e">
        <f t="shared" si="547"/>
        <v>#N/A</v>
      </c>
      <c r="DQ955" s="72">
        <v>1.0999999999999999E-2</v>
      </c>
      <c r="DR955" s="72" t="e">
        <f t="shared" si="548"/>
        <v>#N/A</v>
      </c>
      <c r="DS955" s="2" t="e" cm="1">
        <f t="array" ref="DS955">PRODUCT($DR$68:DR955+1)-1</f>
        <v>#N/A</v>
      </c>
      <c r="DT955" s="2" t="e" cm="1">
        <f t="array" ref="DT955">PRODUCT($DP$68:DP955+1)-1</f>
        <v>#N/A</v>
      </c>
      <c r="DU955" s="72" t="e">
        <f>DS955-MAX($DS$68:DS955)</f>
        <v>#N/A</v>
      </c>
    </row>
    <row r="956" spans="81:125" x14ac:dyDescent="0.3">
      <c r="CC956" s="3" t="e">
        <f t="shared" si="533"/>
        <v>#N/A</v>
      </c>
      <c r="CD956" s="2" t="e">
        <f t="shared" si="536"/>
        <v>#N/A</v>
      </c>
      <c r="CE956" s="2" t="e">
        <f t="shared" si="537"/>
        <v>#N/A</v>
      </c>
      <c r="CF956" s="2" t="e">
        <f t="shared" si="531"/>
        <v>#N/A</v>
      </c>
      <c r="CG956" s="2" t="e">
        <f t="shared" si="534"/>
        <v>#N/A</v>
      </c>
      <c r="CH956" s="2" t="e">
        <f t="shared" si="535"/>
        <v>#N/A</v>
      </c>
      <c r="CJ956" s="9" t="e">
        <f t="shared" si="522"/>
        <v>#N/A</v>
      </c>
      <c r="CK956" s="2" t="e">
        <f t="array" ref="CK956">PRODUCT(CD$2:CD956+1)-1</f>
        <v>#N/A</v>
      </c>
      <c r="CL956" s="2" t="e">
        <f t="array" ref="CL956">PRODUCT(CE$2:CE956+1)-1</f>
        <v>#N/A</v>
      </c>
      <c r="CM956" s="2" t="e" cm="1">
        <f t="array" ref="CM956">PRODUCT(CF$913:CF956+1)-1</f>
        <v>#N/A</v>
      </c>
      <c r="CN956" s="2" t="e">
        <f t="array" ref="CN956">PRODUCT(CG$2:CG956+1)-1</f>
        <v>#N/A</v>
      </c>
      <c r="CO956" s="2" t="e">
        <f t="array" ref="CO956">PRODUCT(CH$2:CH956+1)-1</f>
        <v>#N/A</v>
      </c>
      <c r="CQ956" s="9" t="e">
        <f t="shared" si="538"/>
        <v>#N/A</v>
      </c>
      <c r="CR956" s="72" t="e">
        <f t="shared" si="539"/>
        <v>#N/A</v>
      </c>
      <c r="CS956" s="72" t="e">
        <f t="shared" si="540"/>
        <v>#N/A</v>
      </c>
      <c r="CT956" s="72" t="e" cm="1">
        <f t="array" ref="CT956">CM956-(PRODUCT($CH$913:CH956+1)-1)</f>
        <v>#N/A</v>
      </c>
      <c r="CU956" s="72" t="e">
        <f t="shared" si="523"/>
        <v>#N/A</v>
      </c>
      <c r="CV956" s="72"/>
      <c r="CW956" s="3" t="e">
        <f t="shared" si="524"/>
        <v>#N/A</v>
      </c>
      <c r="CX956" s="75" t="e">
        <f t="shared" si="529"/>
        <v>#N/A</v>
      </c>
      <c r="CY956" s="75" t="e">
        <f t="shared" si="530"/>
        <v>#N/A</v>
      </c>
      <c r="CZ956" s="75" t="e">
        <f t="shared" si="541"/>
        <v>#N/A</v>
      </c>
      <c r="DA956" s="72" t="e">
        <f>(CZ956/MAX($CZ$2:CZ956))-1</f>
        <v>#N/A</v>
      </c>
      <c r="DC956" s="3" t="e">
        <f t="shared" si="525"/>
        <v>#N/A</v>
      </c>
      <c r="DD956" s="2" t="e">
        <f t="shared" si="526"/>
        <v>#N/A</v>
      </c>
      <c r="DE956" s="2" t="e">
        <f t="shared" si="527"/>
        <v>#N/A</v>
      </c>
      <c r="DF956" s="2" t="e">
        <f t="shared" si="532"/>
        <v>#N/A</v>
      </c>
      <c r="DG956" s="2" t="e">
        <f t="shared" si="528"/>
        <v>#N/A</v>
      </c>
      <c r="DH956" s="69"/>
      <c r="DI956" s="3" t="e">
        <f t="shared" si="542"/>
        <v>#N/A</v>
      </c>
      <c r="DJ956" s="2" t="e">
        <f t="shared" si="543"/>
        <v>#N/A</v>
      </c>
      <c r="DK956" s="2" t="e">
        <f t="shared" si="544"/>
        <v>#N/A</v>
      </c>
      <c r="DL956" s="2"/>
      <c r="DM956" s="2" t="e">
        <f t="shared" si="545"/>
        <v>#N/A</v>
      </c>
      <c r="DO956" s="2" t="e">
        <f t="shared" si="546"/>
        <v>#N/A</v>
      </c>
      <c r="DP956" s="72" t="e">
        <f t="shared" si="547"/>
        <v>#N/A</v>
      </c>
      <c r="DQ956" s="72">
        <v>1.0999999999999999E-2</v>
      </c>
      <c r="DR956" s="72" t="e">
        <f t="shared" si="548"/>
        <v>#N/A</v>
      </c>
      <c r="DS956" s="2" t="e" cm="1">
        <f t="array" ref="DS956">PRODUCT($DR$68:DR956+1)-1</f>
        <v>#N/A</v>
      </c>
      <c r="DT956" s="2" t="e" cm="1">
        <f t="array" ref="DT956">PRODUCT($DP$68:DP956+1)-1</f>
        <v>#N/A</v>
      </c>
      <c r="DU956" s="72" t="e">
        <f>DS956-MAX($DS$68:DS956)</f>
        <v>#N/A</v>
      </c>
    </row>
    <row r="957" spans="81:125" x14ac:dyDescent="0.3">
      <c r="CC957" s="3" t="e">
        <f t="shared" si="533"/>
        <v>#N/A</v>
      </c>
      <c r="CD957" s="2" t="e">
        <f t="shared" si="536"/>
        <v>#N/A</v>
      </c>
      <c r="CE957" s="2" t="e">
        <f t="shared" si="537"/>
        <v>#N/A</v>
      </c>
      <c r="CF957" s="2" t="e">
        <f t="shared" si="531"/>
        <v>#N/A</v>
      </c>
      <c r="CG957" s="2" t="e">
        <f t="shared" si="534"/>
        <v>#N/A</v>
      </c>
      <c r="CH957" s="2" t="e">
        <f t="shared" si="535"/>
        <v>#N/A</v>
      </c>
      <c r="CJ957" s="9" t="e">
        <f t="shared" si="522"/>
        <v>#N/A</v>
      </c>
      <c r="CK957" s="2" t="e">
        <f t="array" ref="CK957">PRODUCT(CD$2:CD957+1)-1</f>
        <v>#N/A</v>
      </c>
      <c r="CL957" s="2" t="e">
        <f t="array" ref="CL957">PRODUCT(CE$2:CE957+1)-1</f>
        <v>#N/A</v>
      </c>
      <c r="CM957" s="2" t="e" cm="1">
        <f t="array" ref="CM957">PRODUCT(CF$913:CF957+1)-1</f>
        <v>#N/A</v>
      </c>
      <c r="CN957" s="2" t="e">
        <f t="array" ref="CN957">PRODUCT(CG$2:CG957+1)-1</f>
        <v>#N/A</v>
      </c>
      <c r="CO957" s="2" t="e">
        <f t="array" ref="CO957">PRODUCT(CH$2:CH957+1)-1</f>
        <v>#N/A</v>
      </c>
      <c r="CQ957" s="9" t="e">
        <f t="shared" si="538"/>
        <v>#N/A</v>
      </c>
      <c r="CR957" s="72" t="e">
        <f t="shared" si="539"/>
        <v>#N/A</v>
      </c>
      <c r="CS957" s="72" t="e">
        <f t="shared" si="540"/>
        <v>#N/A</v>
      </c>
      <c r="CT957" s="72" t="e" cm="1">
        <f t="array" ref="CT957">CM957-(PRODUCT($CH$913:CH957+1)-1)</f>
        <v>#N/A</v>
      </c>
      <c r="CU957" s="72" t="e">
        <f t="shared" si="523"/>
        <v>#N/A</v>
      </c>
      <c r="CV957" s="72"/>
      <c r="CW957" s="3" t="e">
        <f t="shared" si="524"/>
        <v>#N/A</v>
      </c>
      <c r="CX957" s="75" t="e">
        <f t="shared" si="529"/>
        <v>#N/A</v>
      </c>
      <c r="CY957" s="75" t="e">
        <f t="shared" si="530"/>
        <v>#N/A</v>
      </c>
      <c r="CZ957" s="75" t="e">
        <f t="shared" si="541"/>
        <v>#N/A</v>
      </c>
      <c r="DA957" s="72" t="e">
        <f>(CZ957/MAX($CZ$2:CZ957))-1</f>
        <v>#N/A</v>
      </c>
      <c r="DC957" s="3" t="e">
        <f t="shared" si="525"/>
        <v>#N/A</v>
      </c>
      <c r="DD957" s="2" t="e">
        <f t="shared" si="526"/>
        <v>#N/A</v>
      </c>
      <c r="DE957" s="2" t="e">
        <f t="shared" si="527"/>
        <v>#N/A</v>
      </c>
      <c r="DF957" s="2" t="e">
        <f t="shared" si="532"/>
        <v>#N/A</v>
      </c>
      <c r="DG957" s="2" t="e">
        <f t="shared" si="528"/>
        <v>#N/A</v>
      </c>
      <c r="DH957" s="69"/>
      <c r="DI957" s="3" t="e">
        <f t="shared" si="542"/>
        <v>#N/A</v>
      </c>
      <c r="DJ957" s="2" t="e">
        <f t="shared" si="543"/>
        <v>#N/A</v>
      </c>
      <c r="DK957" s="2" t="e">
        <f t="shared" si="544"/>
        <v>#N/A</v>
      </c>
      <c r="DL957" s="2"/>
      <c r="DM957" s="2" t="e">
        <f t="shared" si="545"/>
        <v>#N/A</v>
      </c>
      <c r="DO957" s="2" t="e">
        <f t="shared" si="546"/>
        <v>#N/A</v>
      </c>
      <c r="DP957" s="72" t="e">
        <f t="shared" si="547"/>
        <v>#N/A</v>
      </c>
      <c r="DQ957" s="72">
        <v>1.0999999999999999E-2</v>
      </c>
      <c r="DR957" s="72" t="e">
        <f t="shared" si="548"/>
        <v>#N/A</v>
      </c>
      <c r="DS957" s="2" t="e" cm="1">
        <f t="array" ref="DS957">PRODUCT($DR$68:DR957+1)-1</f>
        <v>#N/A</v>
      </c>
      <c r="DT957" s="2" t="e" cm="1">
        <f t="array" ref="DT957">PRODUCT($DP$68:DP957+1)-1</f>
        <v>#N/A</v>
      </c>
      <c r="DU957" s="72" t="e">
        <f>DS957-MAX($DS$68:DS957)</f>
        <v>#N/A</v>
      </c>
    </row>
    <row r="958" spans="81:125" x14ac:dyDescent="0.3">
      <c r="CC958" s="3" t="e">
        <f t="shared" si="533"/>
        <v>#N/A</v>
      </c>
      <c r="CD958" s="2" t="e">
        <f t="shared" si="536"/>
        <v>#N/A</v>
      </c>
      <c r="CE958" s="2" t="e">
        <f t="shared" si="537"/>
        <v>#N/A</v>
      </c>
      <c r="CF958" s="2" t="e">
        <f t="shared" si="531"/>
        <v>#N/A</v>
      </c>
      <c r="CG958" s="2" t="e">
        <f t="shared" si="534"/>
        <v>#N/A</v>
      </c>
      <c r="CH958" s="2" t="e">
        <f t="shared" si="535"/>
        <v>#N/A</v>
      </c>
      <c r="CJ958" s="9" t="e">
        <f t="shared" si="522"/>
        <v>#N/A</v>
      </c>
      <c r="CK958" s="2" t="e">
        <f t="array" ref="CK958">PRODUCT(CD$2:CD958+1)-1</f>
        <v>#N/A</v>
      </c>
      <c r="CL958" s="2" t="e">
        <f t="array" ref="CL958">PRODUCT(CE$2:CE958+1)-1</f>
        <v>#N/A</v>
      </c>
      <c r="CM958" s="2" t="e" cm="1">
        <f t="array" ref="CM958">PRODUCT(CF$913:CF958+1)-1</f>
        <v>#N/A</v>
      </c>
      <c r="CN958" s="2" t="e">
        <f t="array" ref="CN958">PRODUCT(CG$2:CG958+1)-1</f>
        <v>#N/A</v>
      </c>
      <c r="CO958" s="2" t="e">
        <f t="array" ref="CO958">PRODUCT(CH$2:CH958+1)-1</f>
        <v>#N/A</v>
      </c>
      <c r="CQ958" s="9" t="e">
        <f t="shared" si="538"/>
        <v>#N/A</v>
      </c>
      <c r="CR958" s="72" t="e">
        <f t="shared" si="539"/>
        <v>#N/A</v>
      </c>
      <c r="CS958" s="72" t="e">
        <f t="shared" si="540"/>
        <v>#N/A</v>
      </c>
      <c r="CT958" s="72" t="e" cm="1">
        <f t="array" ref="CT958">CM958-(PRODUCT($CH$913:CH958+1)-1)</f>
        <v>#N/A</v>
      </c>
      <c r="CU958" s="72" t="e">
        <f t="shared" si="523"/>
        <v>#N/A</v>
      </c>
      <c r="CV958" s="72"/>
      <c r="CW958" s="3" t="e">
        <f t="shared" si="524"/>
        <v>#N/A</v>
      </c>
      <c r="CX958" s="75" t="e">
        <f t="shared" si="529"/>
        <v>#N/A</v>
      </c>
      <c r="CY958" s="75" t="e">
        <f t="shared" si="530"/>
        <v>#N/A</v>
      </c>
      <c r="CZ958" s="75" t="e">
        <f t="shared" si="541"/>
        <v>#N/A</v>
      </c>
      <c r="DA958" s="72" t="e">
        <f>(CZ958/MAX($CZ$2:CZ958))-1</f>
        <v>#N/A</v>
      </c>
      <c r="DC958" s="3" t="e">
        <f t="shared" si="525"/>
        <v>#N/A</v>
      </c>
      <c r="DD958" s="2" t="e">
        <f t="shared" si="526"/>
        <v>#N/A</v>
      </c>
      <c r="DE958" s="2" t="e">
        <f t="shared" si="527"/>
        <v>#N/A</v>
      </c>
      <c r="DF958" s="2" t="e">
        <f t="shared" si="532"/>
        <v>#N/A</v>
      </c>
      <c r="DG958" s="2" t="e">
        <f t="shared" si="528"/>
        <v>#N/A</v>
      </c>
      <c r="DH958" s="69"/>
      <c r="DI958" s="3" t="e">
        <f t="shared" si="542"/>
        <v>#N/A</v>
      </c>
      <c r="DJ958" s="2" t="e">
        <f t="shared" si="543"/>
        <v>#N/A</v>
      </c>
      <c r="DK958" s="2" t="e">
        <f t="shared" si="544"/>
        <v>#N/A</v>
      </c>
      <c r="DL958" s="2"/>
      <c r="DM958" s="2" t="e">
        <f t="shared" si="545"/>
        <v>#N/A</v>
      </c>
      <c r="DO958" s="2" t="e">
        <f t="shared" si="546"/>
        <v>#N/A</v>
      </c>
      <c r="DP958" s="72" t="e">
        <f t="shared" si="547"/>
        <v>#N/A</v>
      </c>
      <c r="DQ958" s="72">
        <v>1.0999999999999999E-2</v>
      </c>
      <c r="DR958" s="72" t="e">
        <f t="shared" si="548"/>
        <v>#N/A</v>
      </c>
      <c r="DS958" s="2" t="e" cm="1">
        <f t="array" ref="DS958">PRODUCT($DR$68:DR958+1)-1</f>
        <v>#N/A</v>
      </c>
      <c r="DT958" s="2" t="e" cm="1">
        <f t="array" ref="DT958">PRODUCT($DP$68:DP958+1)-1</f>
        <v>#N/A</v>
      </c>
      <c r="DU958" s="72" t="e">
        <f>DS958-MAX($DS$68:DS958)</f>
        <v>#N/A</v>
      </c>
    </row>
    <row r="959" spans="81:125" x14ac:dyDescent="0.3">
      <c r="CC959" s="3" t="e">
        <f t="shared" si="533"/>
        <v>#N/A</v>
      </c>
      <c r="CD959" s="2" t="e">
        <f t="shared" si="536"/>
        <v>#N/A</v>
      </c>
      <c r="CE959" s="2" t="e">
        <f t="shared" si="537"/>
        <v>#N/A</v>
      </c>
      <c r="CF959" s="2" t="e">
        <f t="shared" si="531"/>
        <v>#N/A</v>
      </c>
      <c r="CG959" s="2" t="e">
        <f t="shared" si="534"/>
        <v>#N/A</v>
      </c>
      <c r="CH959" s="2" t="e">
        <f t="shared" si="535"/>
        <v>#N/A</v>
      </c>
      <c r="CJ959" s="9" t="e">
        <f t="shared" si="522"/>
        <v>#N/A</v>
      </c>
      <c r="CK959" s="2" t="e">
        <f t="array" ref="CK959">PRODUCT(CD$2:CD959+1)-1</f>
        <v>#N/A</v>
      </c>
      <c r="CL959" s="2" t="e">
        <f t="array" ref="CL959">PRODUCT(CE$2:CE959+1)-1</f>
        <v>#N/A</v>
      </c>
      <c r="CM959" s="2" t="e" cm="1">
        <f t="array" ref="CM959">PRODUCT(CF$913:CF959+1)-1</f>
        <v>#N/A</v>
      </c>
      <c r="CN959" s="2" t="e">
        <f t="array" ref="CN959">PRODUCT(CG$2:CG959+1)-1</f>
        <v>#N/A</v>
      </c>
      <c r="CO959" s="2" t="e">
        <f t="array" ref="CO959">PRODUCT(CH$2:CH959+1)-1</f>
        <v>#N/A</v>
      </c>
      <c r="CQ959" s="9" t="e">
        <f t="shared" si="538"/>
        <v>#N/A</v>
      </c>
      <c r="CR959" s="72" t="e">
        <f t="shared" si="539"/>
        <v>#N/A</v>
      </c>
      <c r="CS959" s="72" t="e">
        <f t="shared" si="540"/>
        <v>#N/A</v>
      </c>
      <c r="CT959" s="72" t="e" cm="1">
        <f t="array" ref="CT959">CM959-(PRODUCT($CH$913:CH959+1)-1)</f>
        <v>#N/A</v>
      </c>
      <c r="CU959" s="72" t="e">
        <f t="shared" si="523"/>
        <v>#N/A</v>
      </c>
      <c r="CV959" s="72"/>
      <c r="CW959" s="3" t="e">
        <f t="shared" si="524"/>
        <v>#N/A</v>
      </c>
      <c r="CX959" s="75" t="e">
        <f t="shared" si="529"/>
        <v>#N/A</v>
      </c>
      <c r="CY959" s="75" t="e">
        <f t="shared" si="530"/>
        <v>#N/A</v>
      </c>
      <c r="CZ959" s="75" t="e">
        <f t="shared" si="541"/>
        <v>#N/A</v>
      </c>
      <c r="DA959" s="72" t="e">
        <f>(CZ959/MAX($CZ$2:CZ959))-1</f>
        <v>#N/A</v>
      </c>
      <c r="DC959" s="3" t="e">
        <f t="shared" si="525"/>
        <v>#N/A</v>
      </c>
      <c r="DD959" s="2" t="e">
        <f t="shared" si="526"/>
        <v>#N/A</v>
      </c>
      <c r="DE959" s="2" t="e">
        <f t="shared" si="527"/>
        <v>#N/A</v>
      </c>
      <c r="DF959" s="2" t="e">
        <f t="shared" si="532"/>
        <v>#N/A</v>
      </c>
      <c r="DG959" s="2" t="e">
        <f t="shared" si="528"/>
        <v>#N/A</v>
      </c>
      <c r="DH959" s="69"/>
      <c r="DI959" s="3" t="e">
        <f t="shared" si="542"/>
        <v>#N/A</v>
      </c>
      <c r="DJ959" s="2" t="e">
        <f t="shared" si="543"/>
        <v>#N/A</v>
      </c>
      <c r="DK959" s="2" t="e">
        <f t="shared" si="544"/>
        <v>#N/A</v>
      </c>
      <c r="DL959" s="2"/>
      <c r="DM959" s="2" t="e">
        <f t="shared" si="545"/>
        <v>#N/A</v>
      </c>
      <c r="DO959" s="2" t="e">
        <f t="shared" si="546"/>
        <v>#N/A</v>
      </c>
      <c r="DP959" s="72" t="e">
        <f t="shared" si="547"/>
        <v>#N/A</v>
      </c>
      <c r="DQ959" s="72">
        <v>1.0999999999999999E-2</v>
      </c>
      <c r="DR959" s="72" t="e">
        <f t="shared" si="548"/>
        <v>#N/A</v>
      </c>
      <c r="DS959" s="2" t="e" cm="1">
        <f t="array" ref="DS959">PRODUCT($DR$68:DR959+1)-1</f>
        <v>#N/A</v>
      </c>
      <c r="DT959" s="2" t="e" cm="1">
        <f t="array" ref="DT959">PRODUCT($DP$68:DP959+1)-1</f>
        <v>#N/A</v>
      </c>
      <c r="DU959" s="72" t="e">
        <f>DS959-MAX($DS$68:DS959)</f>
        <v>#N/A</v>
      </c>
    </row>
    <row r="960" spans="81:125" x14ac:dyDescent="0.3">
      <c r="CC960" s="3" t="e">
        <f t="shared" si="533"/>
        <v>#N/A</v>
      </c>
      <c r="CD960" s="2" t="e">
        <f t="shared" si="536"/>
        <v>#N/A</v>
      </c>
      <c r="CE960" s="2" t="e">
        <f t="shared" si="537"/>
        <v>#N/A</v>
      </c>
      <c r="CF960" s="2" t="e">
        <f t="shared" si="531"/>
        <v>#N/A</v>
      </c>
      <c r="CG960" s="2" t="e">
        <f t="shared" si="534"/>
        <v>#N/A</v>
      </c>
      <c r="CH960" s="2" t="e">
        <f t="shared" si="535"/>
        <v>#N/A</v>
      </c>
      <c r="CJ960" s="9" t="e">
        <f t="shared" si="522"/>
        <v>#N/A</v>
      </c>
      <c r="CK960" s="2" t="e">
        <f t="array" ref="CK960">PRODUCT(CD$2:CD960+1)-1</f>
        <v>#N/A</v>
      </c>
      <c r="CL960" s="2" t="e">
        <f t="array" ref="CL960">PRODUCT(CE$2:CE960+1)-1</f>
        <v>#N/A</v>
      </c>
      <c r="CM960" s="2" t="e" cm="1">
        <f t="array" ref="CM960">PRODUCT(CF$913:CF960+1)-1</f>
        <v>#N/A</v>
      </c>
      <c r="CN960" s="2" t="e">
        <f t="array" ref="CN960">PRODUCT(CG$2:CG960+1)-1</f>
        <v>#N/A</v>
      </c>
      <c r="CO960" s="2" t="e">
        <f t="array" ref="CO960">PRODUCT(CH$2:CH960+1)-1</f>
        <v>#N/A</v>
      </c>
      <c r="CQ960" s="9" t="e">
        <f t="shared" si="538"/>
        <v>#N/A</v>
      </c>
      <c r="CR960" s="72" t="e">
        <f t="shared" si="539"/>
        <v>#N/A</v>
      </c>
      <c r="CS960" s="72" t="e">
        <f t="shared" si="540"/>
        <v>#N/A</v>
      </c>
      <c r="CT960" s="72" t="e" cm="1">
        <f t="array" ref="CT960">CM960-(PRODUCT($CH$913:CH960+1)-1)</f>
        <v>#N/A</v>
      </c>
      <c r="CU960" s="72" t="e">
        <f t="shared" si="523"/>
        <v>#N/A</v>
      </c>
      <c r="CV960" s="72"/>
      <c r="CW960" s="3" t="e">
        <f t="shared" si="524"/>
        <v>#N/A</v>
      </c>
      <c r="CX960" s="75" t="e">
        <f t="shared" si="529"/>
        <v>#N/A</v>
      </c>
      <c r="CY960" s="75" t="e">
        <f t="shared" si="530"/>
        <v>#N/A</v>
      </c>
      <c r="CZ960" s="75" t="e">
        <f t="shared" si="541"/>
        <v>#N/A</v>
      </c>
      <c r="DA960" s="72" t="e">
        <f>(CZ960/MAX($CZ$2:CZ960))-1</f>
        <v>#N/A</v>
      </c>
      <c r="DC960" s="3" t="e">
        <f t="shared" si="525"/>
        <v>#N/A</v>
      </c>
      <c r="DD960" s="2" t="e">
        <f t="shared" si="526"/>
        <v>#N/A</v>
      </c>
      <c r="DE960" s="2" t="e">
        <f t="shared" si="527"/>
        <v>#N/A</v>
      </c>
      <c r="DF960" s="2" t="e">
        <f t="shared" si="532"/>
        <v>#N/A</v>
      </c>
      <c r="DG960" s="2" t="e">
        <f t="shared" si="528"/>
        <v>#N/A</v>
      </c>
      <c r="DH960" s="69"/>
      <c r="DI960" s="3" t="e">
        <f t="shared" si="542"/>
        <v>#N/A</v>
      </c>
      <c r="DJ960" s="2" t="e">
        <f t="shared" si="543"/>
        <v>#N/A</v>
      </c>
      <c r="DK960" s="2" t="e">
        <f t="shared" si="544"/>
        <v>#N/A</v>
      </c>
      <c r="DL960" s="2"/>
      <c r="DM960" s="2" t="e">
        <f t="shared" si="545"/>
        <v>#N/A</v>
      </c>
      <c r="DO960" s="2" t="e">
        <f t="shared" si="546"/>
        <v>#N/A</v>
      </c>
      <c r="DP960" s="72" t="e">
        <f t="shared" si="547"/>
        <v>#N/A</v>
      </c>
      <c r="DQ960" s="72">
        <v>1.0999999999999999E-2</v>
      </c>
      <c r="DR960" s="72" t="e">
        <f t="shared" si="548"/>
        <v>#N/A</v>
      </c>
      <c r="DS960" s="2" t="e" cm="1">
        <f t="array" ref="DS960">PRODUCT($DR$68:DR960+1)-1</f>
        <v>#N/A</v>
      </c>
      <c r="DT960" s="2" t="e" cm="1">
        <f t="array" ref="DT960">PRODUCT($DP$68:DP960+1)-1</f>
        <v>#N/A</v>
      </c>
      <c r="DU960" s="72" t="e">
        <f>DS960-MAX($DS$68:DS960)</f>
        <v>#N/A</v>
      </c>
    </row>
    <row r="961" spans="81:125" x14ac:dyDescent="0.3">
      <c r="CC961" s="3" t="e">
        <f t="shared" si="533"/>
        <v>#N/A</v>
      </c>
      <c r="CD961" s="2" t="e">
        <f t="shared" si="536"/>
        <v>#N/A</v>
      </c>
      <c r="CE961" s="2" t="e">
        <f t="shared" si="537"/>
        <v>#N/A</v>
      </c>
      <c r="CF961" s="2" t="e">
        <f t="shared" si="531"/>
        <v>#N/A</v>
      </c>
      <c r="CG961" s="2" t="e">
        <f t="shared" si="534"/>
        <v>#N/A</v>
      </c>
      <c r="CH961" s="2" t="e">
        <f t="shared" si="535"/>
        <v>#N/A</v>
      </c>
      <c r="CJ961" s="9" t="e">
        <f t="shared" si="522"/>
        <v>#N/A</v>
      </c>
      <c r="CK961" s="2" t="e">
        <f t="array" ref="CK961">PRODUCT(CD$2:CD961+1)-1</f>
        <v>#N/A</v>
      </c>
      <c r="CL961" s="2" t="e">
        <f t="array" ref="CL961">PRODUCT(CE$2:CE961+1)-1</f>
        <v>#N/A</v>
      </c>
      <c r="CM961" s="2" t="e" cm="1">
        <f t="array" ref="CM961">PRODUCT(CF$913:CF961+1)-1</f>
        <v>#N/A</v>
      </c>
      <c r="CN961" s="2" t="e">
        <f t="array" ref="CN961">PRODUCT(CG$2:CG961+1)-1</f>
        <v>#N/A</v>
      </c>
      <c r="CO961" s="2" t="e">
        <f t="array" ref="CO961">PRODUCT(CH$2:CH961+1)-1</f>
        <v>#N/A</v>
      </c>
      <c r="CQ961" s="9" t="e">
        <f t="shared" si="538"/>
        <v>#N/A</v>
      </c>
      <c r="CR961" s="72" t="e">
        <f t="shared" si="539"/>
        <v>#N/A</v>
      </c>
      <c r="CS961" s="72" t="e">
        <f t="shared" si="540"/>
        <v>#N/A</v>
      </c>
      <c r="CT961" s="72" t="e" cm="1">
        <f t="array" ref="CT961">CM961-(PRODUCT($CH$913:CH961+1)-1)</f>
        <v>#N/A</v>
      </c>
      <c r="CU961" s="72" t="e">
        <f t="shared" si="523"/>
        <v>#N/A</v>
      </c>
      <c r="CV961" s="72"/>
      <c r="CW961" s="3" t="e">
        <f t="shared" si="524"/>
        <v>#N/A</v>
      </c>
      <c r="CX961" s="75" t="e">
        <f t="shared" si="529"/>
        <v>#N/A</v>
      </c>
      <c r="CY961" s="75" t="e">
        <f t="shared" si="530"/>
        <v>#N/A</v>
      </c>
      <c r="CZ961" s="75" t="e">
        <f t="shared" si="541"/>
        <v>#N/A</v>
      </c>
      <c r="DA961" s="72" t="e">
        <f>(CZ961/MAX($CZ$2:CZ961))-1</f>
        <v>#N/A</v>
      </c>
      <c r="DC961" s="3" t="e">
        <f t="shared" si="525"/>
        <v>#N/A</v>
      </c>
      <c r="DD961" s="2" t="e">
        <f t="shared" si="526"/>
        <v>#N/A</v>
      </c>
      <c r="DE961" s="2" t="e">
        <f t="shared" si="527"/>
        <v>#N/A</v>
      </c>
      <c r="DF961" s="2" t="e">
        <f t="shared" si="532"/>
        <v>#N/A</v>
      </c>
      <c r="DG961" s="2" t="e">
        <f t="shared" si="528"/>
        <v>#N/A</v>
      </c>
      <c r="DH961" s="69"/>
      <c r="DI961" s="3" t="e">
        <f t="shared" si="542"/>
        <v>#N/A</v>
      </c>
      <c r="DJ961" s="2" t="e">
        <f t="shared" si="543"/>
        <v>#N/A</v>
      </c>
      <c r="DK961" s="2" t="e">
        <f t="shared" si="544"/>
        <v>#N/A</v>
      </c>
      <c r="DL961" s="2"/>
      <c r="DM961" s="2" t="e">
        <f t="shared" si="545"/>
        <v>#N/A</v>
      </c>
      <c r="DO961" s="2" t="e">
        <f t="shared" si="546"/>
        <v>#N/A</v>
      </c>
      <c r="DP961" s="72" t="e">
        <f t="shared" si="547"/>
        <v>#N/A</v>
      </c>
      <c r="DQ961" s="72">
        <v>1.0999999999999999E-2</v>
      </c>
      <c r="DR961" s="72" t="e">
        <f t="shared" si="548"/>
        <v>#N/A</v>
      </c>
      <c r="DS961" s="2" t="e" cm="1">
        <f t="array" ref="DS961">PRODUCT($DR$68:DR961+1)-1</f>
        <v>#N/A</v>
      </c>
      <c r="DT961" s="2" t="e" cm="1">
        <f t="array" ref="DT961">PRODUCT($DP$68:DP961+1)-1</f>
        <v>#N/A</v>
      </c>
      <c r="DU961" s="72" t="e">
        <f>DS961-MAX($DS$68:DS961)</f>
        <v>#N/A</v>
      </c>
    </row>
    <row r="962" spans="81:125" x14ac:dyDescent="0.3">
      <c r="CC962" s="3" t="e">
        <f t="shared" si="533"/>
        <v>#N/A</v>
      </c>
      <c r="CD962" s="2" t="e">
        <f t="shared" si="536"/>
        <v>#N/A</v>
      </c>
      <c r="CE962" s="2" t="e">
        <f t="shared" si="537"/>
        <v>#N/A</v>
      </c>
      <c r="CF962" s="2" t="e">
        <f t="shared" si="531"/>
        <v>#N/A</v>
      </c>
      <c r="CG962" s="2" t="e">
        <f t="shared" si="534"/>
        <v>#N/A</v>
      </c>
      <c r="CH962" s="2" t="e">
        <f t="shared" si="535"/>
        <v>#N/A</v>
      </c>
      <c r="CJ962" s="9" t="e">
        <f t="shared" ref="CJ962:CJ1025" si="549">CC962</f>
        <v>#N/A</v>
      </c>
      <c r="CK962" s="2" t="e">
        <f t="array" ref="CK962">PRODUCT(CD$2:CD962+1)-1</f>
        <v>#N/A</v>
      </c>
      <c r="CL962" s="2" t="e">
        <f t="array" ref="CL962">PRODUCT(CE$2:CE962+1)-1</f>
        <v>#N/A</v>
      </c>
      <c r="CM962" s="2" t="e" cm="1">
        <f t="array" ref="CM962">PRODUCT(CF$913:CF962+1)-1</f>
        <v>#N/A</v>
      </c>
      <c r="CN962" s="2" t="e">
        <f t="array" ref="CN962">PRODUCT(CG$2:CG962+1)-1</f>
        <v>#N/A</v>
      </c>
      <c r="CO962" s="2" t="e">
        <f t="array" ref="CO962">PRODUCT(CH$2:CH962+1)-1</f>
        <v>#N/A</v>
      </c>
      <c r="CQ962" s="9" t="e">
        <f t="shared" si="538"/>
        <v>#N/A</v>
      </c>
      <c r="CR962" s="72" t="e">
        <f t="shared" si="539"/>
        <v>#N/A</v>
      </c>
      <c r="CS962" s="72" t="e">
        <f t="shared" si="540"/>
        <v>#N/A</v>
      </c>
      <c r="CT962" s="72" t="e" cm="1">
        <f t="array" ref="CT962">CM962-(PRODUCT($CH$913:CH962+1)-1)</f>
        <v>#N/A</v>
      </c>
      <c r="CU962" s="72" t="e">
        <f t="shared" ref="CU962:CU1025" si="550">CN962-$CO962</f>
        <v>#N/A</v>
      </c>
      <c r="CV962" s="72"/>
      <c r="CW962" s="3" t="e">
        <f t="shared" ref="CW962:CW1025" si="551">CQ962</f>
        <v>#N/A</v>
      </c>
      <c r="CX962" s="75" t="e">
        <f t="shared" si="529"/>
        <v>#N/A</v>
      </c>
      <c r="CY962" s="75" t="e">
        <f t="shared" si="530"/>
        <v>#N/A</v>
      </c>
      <c r="CZ962" s="75" t="e">
        <f t="shared" si="541"/>
        <v>#N/A</v>
      </c>
      <c r="DA962" s="72" t="e">
        <f>(CZ962/MAX($CZ$2:CZ962))-1</f>
        <v>#N/A</v>
      </c>
      <c r="DC962" s="3" t="e">
        <f t="shared" ref="DC962:DC1025" si="552">CC962</f>
        <v>#N/A</v>
      </c>
      <c r="DD962" s="2" t="e">
        <f t="shared" ref="DD962:DD1025" si="553">CD962-$CH962</f>
        <v>#N/A</v>
      </c>
      <c r="DE962" s="2" t="e">
        <f t="shared" ref="DE962:DE1025" si="554">CE962-$CH962</f>
        <v>#N/A</v>
      </c>
      <c r="DF962" s="2" t="e">
        <f t="shared" si="532"/>
        <v>#N/A</v>
      </c>
      <c r="DG962" s="2" t="e">
        <f t="shared" ref="DG962:DG1025" si="555">CG962-$CH962</f>
        <v>#N/A</v>
      </c>
      <c r="DH962" s="69"/>
      <c r="DI962" s="3" t="e">
        <f t="shared" si="542"/>
        <v>#N/A</v>
      </c>
      <c r="DJ962" s="2" t="e">
        <f t="shared" si="543"/>
        <v>#N/A</v>
      </c>
      <c r="DK962" s="2" t="e">
        <f t="shared" si="544"/>
        <v>#N/A</v>
      </c>
      <c r="DL962" s="2"/>
      <c r="DM962" s="2" t="e">
        <f t="shared" si="545"/>
        <v>#N/A</v>
      </c>
      <c r="DO962" s="2" t="e">
        <f t="shared" si="546"/>
        <v>#N/A</v>
      </c>
      <c r="DP962" s="72" t="e">
        <f t="shared" si="547"/>
        <v>#N/A</v>
      </c>
      <c r="DQ962" s="72">
        <v>1.0999999999999999E-2</v>
      </c>
      <c r="DR962" s="72" t="e">
        <f t="shared" si="548"/>
        <v>#N/A</v>
      </c>
      <c r="DS962" s="2" t="e" cm="1">
        <f t="array" ref="DS962">PRODUCT($DR$68:DR962+1)-1</f>
        <v>#N/A</v>
      </c>
      <c r="DT962" s="2" t="e" cm="1">
        <f t="array" ref="DT962">PRODUCT($DP$68:DP962+1)-1</f>
        <v>#N/A</v>
      </c>
      <c r="DU962" s="72" t="e">
        <f>DS962-MAX($DS$68:DS962)</f>
        <v>#N/A</v>
      </c>
    </row>
    <row r="963" spans="81:125" x14ac:dyDescent="0.3">
      <c r="CC963" s="3" t="e">
        <f t="shared" si="533"/>
        <v>#N/A</v>
      </c>
      <c r="CD963" s="2" t="e">
        <f t="shared" si="536"/>
        <v>#N/A</v>
      </c>
      <c r="CE963" s="2" t="e">
        <f t="shared" si="537"/>
        <v>#N/A</v>
      </c>
      <c r="CF963" s="2" t="e">
        <f t="shared" si="531"/>
        <v>#N/A</v>
      </c>
      <c r="CG963" s="2" t="e">
        <f t="shared" si="534"/>
        <v>#N/A</v>
      </c>
      <c r="CH963" s="2" t="e">
        <f t="shared" si="535"/>
        <v>#N/A</v>
      </c>
      <c r="CJ963" s="9" t="e">
        <f t="shared" si="549"/>
        <v>#N/A</v>
      </c>
      <c r="CK963" s="2" t="e">
        <f t="array" ref="CK963">PRODUCT(CD$2:CD963+1)-1</f>
        <v>#N/A</v>
      </c>
      <c r="CL963" s="2" t="e">
        <f t="array" ref="CL963">PRODUCT(CE$2:CE963+1)-1</f>
        <v>#N/A</v>
      </c>
      <c r="CM963" s="2" t="e" cm="1">
        <f t="array" ref="CM963">PRODUCT(CF$913:CF963+1)-1</f>
        <v>#N/A</v>
      </c>
      <c r="CN963" s="2" t="e">
        <f t="array" ref="CN963">PRODUCT(CG$2:CG963+1)-1</f>
        <v>#N/A</v>
      </c>
      <c r="CO963" s="2" t="e">
        <f t="array" ref="CO963">PRODUCT(CH$2:CH963+1)-1</f>
        <v>#N/A</v>
      </c>
      <c r="CQ963" s="9" t="e">
        <f t="shared" si="538"/>
        <v>#N/A</v>
      </c>
      <c r="CR963" s="72" t="e">
        <f t="shared" si="539"/>
        <v>#N/A</v>
      </c>
      <c r="CS963" s="72" t="e">
        <f t="shared" si="540"/>
        <v>#N/A</v>
      </c>
      <c r="CT963" s="72" t="e" cm="1">
        <f t="array" ref="CT963">CM963-(PRODUCT($CH$913:CH963+1)-1)</f>
        <v>#N/A</v>
      </c>
      <c r="CU963" s="72" t="e">
        <f t="shared" si="550"/>
        <v>#N/A</v>
      </c>
      <c r="CV963" s="72"/>
      <c r="CW963" s="3" t="e">
        <f t="shared" si="551"/>
        <v>#N/A</v>
      </c>
      <c r="CX963" s="75" t="e">
        <f t="shared" ref="CX963:CX1026" si="556">(CG963+1)*CX962</f>
        <v>#N/A</v>
      </c>
      <c r="CY963" s="75" t="e">
        <f t="shared" ref="CY963:CY1026" si="557">(CH963+1)*CY962</f>
        <v>#N/A</v>
      </c>
      <c r="CZ963" s="75" t="e">
        <f t="shared" si="541"/>
        <v>#N/A</v>
      </c>
      <c r="DA963" s="72" t="e">
        <f>(CZ963/MAX($CZ$2:CZ963))-1</f>
        <v>#N/A</v>
      </c>
      <c r="DC963" s="3" t="e">
        <f t="shared" si="552"/>
        <v>#N/A</v>
      </c>
      <c r="DD963" s="2" t="e">
        <f t="shared" si="553"/>
        <v>#N/A</v>
      </c>
      <c r="DE963" s="2" t="e">
        <f t="shared" si="554"/>
        <v>#N/A</v>
      </c>
      <c r="DF963" s="2" t="e">
        <f t="shared" si="532"/>
        <v>#N/A</v>
      </c>
      <c r="DG963" s="2" t="e">
        <f t="shared" si="555"/>
        <v>#N/A</v>
      </c>
      <c r="DH963" s="69"/>
      <c r="DI963" s="3" t="e">
        <f t="shared" si="542"/>
        <v>#N/A</v>
      </c>
      <c r="DJ963" s="2" t="e">
        <f t="shared" si="543"/>
        <v>#N/A</v>
      </c>
      <c r="DK963" s="2" t="e">
        <f t="shared" si="544"/>
        <v>#N/A</v>
      </c>
      <c r="DL963" s="2"/>
      <c r="DM963" s="2" t="e">
        <f t="shared" si="545"/>
        <v>#N/A</v>
      </c>
      <c r="DO963" s="2" t="e">
        <f t="shared" si="546"/>
        <v>#N/A</v>
      </c>
      <c r="DP963" s="72" t="e">
        <f t="shared" si="547"/>
        <v>#N/A</v>
      </c>
      <c r="DQ963" s="72">
        <v>1.0999999999999999E-2</v>
      </c>
      <c r="DR963" s="72" t="e">
        <f t="shared" si="548"/>
        <v>#N/A</v>
      </c>
      <c r="DS963" s="2" t="e" cm="1">
        <f t="array" ref="DS963">PRODUCT($DR$68:DR963+1)-1</f>
        <v>#N/A</v>
      </c>
      <c r="DT963" s="2" t="e" cm="1">
        <f t="array" ref="DT963">PRODUCT($DP$68:DP963+1)-1</f>
        <v>#N/A</v>
      </c>
      <c r="DU963" s="72" t="e">
        <f>DS963-MAX($DS$68:DS963)</f>
        <v>#N/A</v>
      </c>
    </row>
    <row r="964" spans="81:125" x14ac:dyDescent="0.3">
      <c r="CC964" s="3" t="e">
        <f t="shared" si="533"/>
        <v>#N/A</v>
      </c>
      <c r="CD964" s="2" t="e">
        <f t="shared" si="536"/>
        <v>#N/A</v>
      </c>
      <c r="CE964" s="2" t="e">
        <f t="shared" si="537"/>
        <v>#N/A</v>
      </c>
      <c r="CF964" s="2" t="e">
        <f t="shared" si="531"/>
        <v>#N/A</v>
      </c>
      <c r="CG964" s="2" t="e">
        <f t="shared" si="534"/>
        <v>#N/A</v>
      </c>
      <c r="CH964" s="2" t="e">
        <f t="shared" si="535"/>
        <v>#N/A</v>
      </c>
      <c r="CJ964" s="9" t="e">
        <f t="shared" si="549"/>
        <v>#N/A</v>
      </c>
      <c r="CK964" s="2" t="e">
        <f t="array" ref="CK964">PRODUCT(CD$2:CD964+1)-1</f>
        <v>#N/A</v>
      </c>
      <c r="CL964" s="2" t="e">
        <f t="array" ref="CL964">PRODUCT(CE$2:CE964+1)-1</f>
        <v>#N/A</v>
      </c>
      <c r="CM964" s="2" t="e" cm="1">
        <f t="array" ref="CM964">PRODUCT(CF$913:CF964+1)-1</f>
        <v>#N/A</v>
      </c>
      <c r="CN964" s="2" t="e">
        <f t="array" ref="CN964">PRODUCT(CG$2:CG964+1)-1</f>
        <v>#N/A</v>
      </c>
      <c r="CO964" s="2" t="e">
        <f t="array" ref="CO964">PRODUCT(CH$2:CH964+1)-1</f>
        <v>#N/A</v>
      </c>
      <c r="CQ964" s="9" t="e">
        <f t="shared" si="538"/>
        <v>#N/A</v>
      </c>
      <c r="CR964" s="72" t="e">
        <f t="shared" si="539"/>
        <v>#N/A</v>
      </c>
      <c r="CS964" s="72" t="e">
        <f t="shared" si="540"/>
        <v>#N/A</v>
      </c>
      <c r="CT964" s="72" t="e" cm="1">
        <f t="array" ref="CT964">CM964-(PRODUCT($CH$913:CH964+1)-1)</f>
        <v>#N/A</v>
      </c>
      <c r="CU964" s="72" t="e">
        <f t="shared" si="550"/>
        <v>#N/A</v>
      </c>
      <c r="CV964" s="72"/>
      <c r="CW964" s="3" t="e">
        <f t="shared" si="551"/>
        <v>#N/A</v>
      </c>
      <c r="CX964" s="75" t="e">
        <f t="shared" si="556"/>
        <v>#N/A</v>
      </c>
      <c r="CY964" s="75" t="e">
        <f t="shared" si="557"/>
        <v>#N/A</v>
      </c>
      <c r="CZ964" s="75" t="e">
        <f t="shared" si="541"/>
        <v>#N/A</v>
      </c>
      <c r="DA964" s="72" t="e">
        <f>(CZ964/MAX($CZ$2:CZ964))-1</f>
        <v>#N/A</v>
      </c>
      <c r="DC964" s="3" t="e">
        <f t="shared" si="552"/>
        <v>#N/A</v>
      </c>
      <c r="DD964" s="2" t="e">
        <f t="shared" si="553"/>
        <v>#N/A</v>
      </c>
      <c r="DE964" s="2" t="e">
        <f t="shared" si="554"/>
        <v>#N/A</v>
      </c>
      <c r="DF964" s="2" t="e">
        <f t="shared" si="532"/>
        <v>#N/A</v>
      </c>
      <c r="DG964" s="2" t="e">
        <f t="shared" si="555"/>
        <v>#N/A</v>
      </c>
      <c r="DH964" s="69"/>
      <c r="DI964" s="3" t="e">
        <f t="shared" si="542"/>
        <v>#N/A</v>
      </c>
      <c r="DJ964" s="2" t="e">
        <f t="shared" si="543"/>
        <v>#N/A</v>
      </c>
      <c r="DK964" s="2" t="e">
        <f t="shared" si="544"/>
        <v>#N/A</v>
      </c>
      <c r="DL964" s="2"/>
      <c r="DM964" s="2" t="e">
        <f t="shared" si="545"/>
        <v>#N/A</v>
      </c>
      <c r="DO964" s="2" t="e">
        <f t="shared" si="546"/>
        <v>#N/A</v>
      </c>
      <c r="DP964" s="72" t="e">
        <f t="shared" si="547"/>
        <v>#N/A</v>
      </c>
      <c r="DQ964" s="72">
        <v>1.0999999999999999E-2</v>
      </c>
      <c r="DR964" s="72" t="e">
        <f t="shared" si="548"/>
        <v>#N/A</v>
      </c>
      <c r="DS964" s="2" t="e" cm="1">
        <f t="array" ref="DS964">PRODUCT($DR$68:DR964+1)-1</f>
        <v>#N/A</v>
      </c>
      <c r="DT964" s="2" t="e" cm="1">
        <f t="array" ref="DT964">PRODUCT($DP$68:DP964+1)-1</f>
        <v>#N/A</v>
      </c>
      <c r="DU964" s="72" t="e">
        <f>DS964-MAX($DS$68:DS964)</f>
        <v>#N/A</v>
      </c>
    </row>
    <row r="965" spans="81:125" x14ac:dyDescent="0.3">
      <c r="CC965" s="3" t="e">
        <f t="shared" si="533"/>
        <v>#N/A</v>
      </c>
      <c r="CD965" s="2" t="e">
        <f t="shared" si="536"/>
        <v>#N/A</v>
      </c>
      <c r="CE965" s="2" t="e">
        <f t="shared" si="537"/>
        <v>#N/A</v>
      </c>
      <c r="CF965" s="2" t="e">
        <f t="shared" si="531"/>
        <v>#N/A</v>
      </c>
      <c r="CG965" s="2" t="e">
        <f t="shared" si="534"/>
        <v>#N/A</v>
      </c>
      <c r="CH965" s="2" t="e">
        <f t="shared" si="535"/>
        <v>#N/A</v>
      </c>
      <c r="CJ965" s="9" t="e">
        <f t="shared" si="549"/>
        <v>#N/A</v>
      </c>
      <c r="CK965" s="2" t="e">
        <f t="array" ref="CK965">PRODUCT(CD$2:CD965+1)-1</f>
        <v>#N/A</v>
      </c>
      <c r="CL965" s="2" t="e">
        <f t="array" ref="CL965">PRODUCT(CE$2:CE965+1)-1</f>
        <v>#N/A</v>
      </c>
      <c r="CM965" s="2" t="e" cm="1">
        <f t="array" ref="CM965">PRODUCT(CF$913:CF965+1)-1</f>
        <v>#N/A</v>
      </c>
      <c r="CN965" s="2" t="e">
        <f t="array" ref="CN965">PRODUCT(CG$2:CG965+1)-1</f>
        <v>#N/A</v>
      </c>
      <c r="CO965" s="2" t="e">
        <f t="array" ref="CO965">PRODUCT(CH$2:CH965+1)-1</f>
        <v>#N/A</v>
      </c>
      <c r="CQ965" s="9" t="e">
        <f t="shared" si="538"/>
        <v>#N/A</v>
      </c>
      <c r="CR965" s="72" t="e">
        <f t="shared" si="539"/>
        <v>#N/A</v>
      </c>
      <c r="CS965" s="72" t="e">
        <f t="shared" si="540"/>
        <v>#N/A</v>
      </c>
      <c r="CT965" s="72" t="e" cm="1">
        <f t="array" ref="CT965">CM965-(PRODUCT($CH$913:CH965+1)-1)</f>
        <v>#N/A</v>
      </c>
      <c r="CU965" s="72" t="e">
        <f t="shared" si="550"/>
        <v>#N/A</v>
      </c>
      <c r="CV965" s="72"/>
      <c r="CW965" s="3" t="e">
        <f t="shared" si="551"/>
        <v>#N/A</v>
      </c>
      <c r="CX965" s="75" t="e">
        <f t="shared" si="556"/>
        <v>#N/A</v>
      </c>
      <c r="CY965" s="75" t="e">
        <f t="shared" si="557"/>
        <v>#N/A</v>
      </c>
      <c r="CZ965" s="75" t="e">
        <f t="shared" si="541"/>
        <v>#N/A</v>
      </c>
      <c r="DA965" s="72" t="e">
        <f>(CZ965/MAX($CZ$2:CZ965))-1</f>
        <v>#N/A</v>
      </c>
      <c r="DC965" s="3" t="e">
        <f t="shared" si="552"/>
        <v>#N/A</v>
      </c>
      <c r="DD965" s="2" t="e">
        <f t="shared" si="553"/>
        <v>#N/A</v>
      </c>
      <c r="DE965" s="2" t="e">
        <f t="shared" si="554"/>
        <v>#N/A</v>
      </c>
      <c r="DF965" s="2" t="e">
        <f t="shared" si="532"/>
        <v>#N/A</v>
      </c>
      <c r="DG965" s="2" t="e">
        <f t="shared" si="555"/>
        <v>#N/A</v>
      </c>
      <c r="DH965" s="69"/>
      <c r="DI965" s="3" t="e">
        <f t="shared" si="542"/>
        <v>#N/A</v>
      </c>
      <c r="DJ965" s="2" t="e">
        <f t="shared" si="543"/>
        <v>#N/A</v>
      </c>
      <c r="DK965" s="2" t="e">
        <f t="shared" si="544"/>
        <v>#N/A</v>
      </c>
      <c r="DL965" s="2"/>
      <c r="DM965" s="2" t="e">
        <f t="shared" si="545"/>
        <v>#N/A</v>
      </c>
      <c r="DO965" s="2" t="e">
        <f t="shared" si="546"/>
        <v>#N/A</v>
      </c>
      <c r="DP965" s="72" t="e">
        <f t="shared" si="547"/>
        <v>#N/A</v>
      </c>
      <c r="DQ965" s="72">
        <v>1.0999999999999999E-2</v>
      </c>
      <c r="DR965" s="72" t="e">
        <f t="shared" si="548"/>
        <v>#N/A</v>
      </c>
      <c r="DS965" s="2" t="e" cm="1">
        <f t="array" ref="DS965">PRODUCT($DR$68:DR965+1)-1</f>
        <v>#N/A</v>
      </c>
      <c r="DT965" s="2" t="e" cm="1">
        <f t="array" ref="DT965">PRODUCT($DP$68:DP965+1)-1</f>
        <v>#N/A</v>
      </c>
      <c r="DU965" s="72" t="e">
        <f>DS965-MAX($DS$68:DS965)</f>
        <v>#N/A</v>
      </c>
    </row>
    <row r="966" spans="81:125" x14ac:dyDescent="0.3">
      <c r="CC966" s="3" t="e">
        <f t="shared" si="533"/>
        <v>#N/A</v>
      </c>
      <c r="CD966" s="2" t="e">
        <f t="shared" si="536"/>
        <v>#N/A</v>
      </c>
      <c r="CE966" s="2" t="e">
        <f t="shared" si="537"/>
        <v>#N/A</v>
      </c>
      <c r="CF966" s="2" t="e">
        <f t="shared" si="531"/>
        <v>#N/A</v>
      </c>
      <c r="CG966" s="2" t="e">
        <f t="shared" si="534"/>
        <v>#N/A</v>
      </c>
      <c r="CH966" s="2" t="e">
        <f t="shared" si="535"/>
        <v>#N/A</v>
      </c>
      <c r="CJ966" s="9" t="e">
        <f t="shared" si="549"/>
        <v>#N/A</v>
      </c>
      <c r="CK966" s="2" t="e">
        <f t="array" ref="CK966">PRODUCT(CD$2:CD966+1)-1</f>
        <v>#N/A</v>
      </c>
      <c r="CL966" s="2" t="e">
        <f t="array" ref="CL966">PRODUCT(CE$2:CE966+1)-1</f>
        <v>#N/A</v>
      </c>
      <c r="CM966" s="2" t="e" cm="1">
        <f t="array" ref="CM966">PRODUCT(CF$913:CF966+1)-1</f>
        <v>#N/A</v>
      </c>
      <c r="CN966" s="2" t="e">
        <f t="array" ref="CN966">PRODUCT(CG$2:CG966+1)-1</f>
        <v>#N/A</v>
      </c>
      <c r="CO966" s="2" t="e">
        <f t="array" ref="CO966">PRODUCT(CH$2:CH966+1)-1</f>
        <v>#N/A</v>
      </c>
      <c r="CQ966" s="9" t="e">
        <f t="shared" si="538"/>
        <v>#N/A</v>
      </c>
      <c r="CR966" s="72" t="e">
        <f t="shared" si="539"/>
        <v>#N/A</v>
      </c>
      <c r="CS966" s="72" t="e">
        <f t="shared" si="540"/>
        <v>#N/A</v>
      </c>
      <c r="CT966" s="72" t="e" cm="1">
        <f t="array" ref="CT966">CM966-(PRODUCT($CH$913:CH966+1)-1)</f>
        <v>#N/A</v>
      </c>
      <c r="CU966" s="72" t="e">
        <f t="shared" si="550"/>
        <v>#N/A</v>
      </c>
      <c r="CV966" s="72"/>
      <c r="CW966" s="3" t="e">
        <f t="shared" si="551"/>
        <v>#N/A</v>
      </c>
      <c r="CX966" s="75" t="e">
        <f t="shared" si="556"/>
        <v>#N/A</v>
      </c>
      <c r="CY966" s="75" t="e">
        <f t="shared" si="557"/>
        <v>#N/A</v>
      </c>
      <c r="CZ966" s="75" t="e">
        <f t="shared" si="541"/>
        <v>#N/A</v>
      </c>
      <c r="DA966" s="72" t="e">
        <f>(CZ966/MAX($CZ$2:CZ966))-1</f>
        <v>#N/A</v>
      </c>
      <c r="DC966" s="3" t="e">
        <f t="shared" si="552"/>
        <v>#N/A</v>
      </c>
      <c r="DD966" s="2" t="e">
        <f t="shared" si="553"/>
        <v>#N/A</v>
      </c>
      <c r="DE966" s="2" t="e">
        <f t="shared" si="554"/>
        <v>#N/A</v>
      </c>
      <c r="DF966" s="2" t="e">
        <f t="shared" si="532"/>
        <v>#N/A</v>
      </c>
      <c r="DG966" s="2" t="e">
        <f t="shared" si="555"/>
        <v>#N/A</v>
      </c>
      <c r="DH966" s="69"/>
      <c r="DI966" s="3" t="e">
        <f t="shared" si="542"/>
        <v>#N/A</v>
      </c>
      <c r="DJ966" s="2" t="e">
        <f t="shared" si="543"/>
        <v>#N/A</v>
      </c>
      <c r="DK966" s="2" t="e">
        <f t="shared" si="544"/>
        <v>#N/A</v>
      </c>
      <c r="DL966" s="2"/>
      <c r="DM966" s="2" t="e">
        <f t="shared" si="545"/>
        <v>#N/A</v>
      </c>
      <c r="DO966" s="2" t="e">
        <f t="shared" si="546"/>
        <v>#N/A</v>
      </c>
      <c r="DP966" s="72" t="e">
        <f t="shared" si="547"/>
        <v>#N/A</v>
      </c>
      <c r="DQ966" s="72">
        <v>1.0999999999999999E-2</v>
      </c>
      <c r="DR966" s="72" t="e">
        <f t="shared" si="548"/>
        <v>#N/A</v>
      </c>
      <c r="DS966" s="2" t="e" cm="1">
        <f t="array" ref="DS966">PRODUCT($DR$68:DR966+1)-1</f>
        <v>#N/A</v>
      </c>
      <c r="DT966" s="2" t="e" cm="1">
        <f t="array" ref="DT966">PRODUCT($DP$68:DP966+1)-1</f>
        <v>#N/A</v>
      </c>
      <c r="DU966" s="72" t="e">
        <f>DS966-MAX($DS$68:DS966)</f>
        <v>#N/A</v>
      </c>
    </row>
    <row r="967" spans="81:125" x14ac:dyDescent="0.3">
      <c r="CC967" s="3" t="e">
        <f t="shared" si="533"/>
        <v>#N/A</v>
      </c>
      <c r="CD967" s="2" t="e">
        <f t="shared" si="536"/>
        <v>#N/A</v>
      </c>
      <c r="CE967" s="2" t="e">
        <f t="shared" si="537"/>
        <v>#N/A</v>
      </c>
      <c r="CF967" s="2" t="e">
        <f t="shared" si="531"/>
        <v>#N/A</v>
      </c>
      <c r="CG967" s="2" t="e">
        <f t="shared" si="534"/>
        <v>#N/A</v>
      </c>
      <c r="CH967" s="2" t="e">
        <f t="shared" si="535"/>
        <v>#N/A</v>
      </c>
      <c r="CJ967" s="9" t="e">
        <f t="shared" si="549"/>
        <v>#N/A</v>
      </c>
      <c r="CK967" s="2" t="e">
        <f t="array" ref="CK967">PRODUCT(CD$2:CD967+1)-1</f>
        <v>#N/A</v>
      </c>
      <c r="CL967" s="2" t="e">
        <f t="array" ref="CL967">PRODUCT(CE$2:CE967+1)-1</f>
        <v>#N/A</v>
      </c>
      <c r="CM967" s="2" t="e" cm="1">
        <f t="array" ref="CM967">PRODUCT(CF$913:CF967+1)-1</f>
        <v>#N/A</v>
      </c>
      <c r="CN967" s="2" t="e">
        <f t="array" ref="CN967">PRODUCT(CG$2:CG967+1)-1</f>
        <v>#N/A</v>
      </c>
      <c r="CO967" s="2" t="e">
        <f t="array" ref="CO967">PRODUCT(CH$2:CH967+1)-1</f>
        <v>#N/A</v>
      </c>
      <c r="CQ967" s="9" t="e">
        <f t="shared" si="538"/>
        <v>#N/A</v>
      </c>
      <c r="CR967" s="72" t="e">
        <f t="shared" si="539"/>
        <v>#N/A</v>
      </c>
      <c r="CS967" s="72" t="e">
        <f t="shared" si="540"/>
        <v>#N/A</v>
      </c>
      <c r="CT967" s="72" t="e" cm="1">
        <f t="array" ref="CT967">CM967-(PRODUCT($CH$913:CH967+1)-1)</f>
        <v>#N/A</v>
      </c>
      <c r="CU967" s="72" t="e">
        <f t="shared" si="550"/>
        <v>#N/A</v>
      </c>
      <c r="CV967" s="72"/>
      <c r="CW967" s="3" t="e">
        <f t="shared" si="551"/>
        <v>#N/A</v>
      </c>
      <c r="CX967" s="75" t="e">
        <f t="shared" si="556"/>
        <v>#N/A</v>
      </c>
      <c r="CY967" s="75" t="e">
        <f t="shared" si="557"/>
        <v>#N/A</v>
      </c>
      <c r="CZ967" s="75" t="e">
        <f t="shared" si="541"/>
        <v>#N/A</v>
      </c>
      <c r="DA967" s="72" t="e">
        <f>(CZ967/MAX($CZ$2:CZ967))-1</f>
        <v>#N/A</v>
      </c>
      <c r="DC967" s="3" t="e">
        <f t="shared" si="552"/>
        <v>#N/A</v>
      </c>
      <c r="DD967" s="2" t="e">
        <f t="shared" si="553"/>
        <v>#N/A</v>
      </c>
      <c r="DE967" s="2" t="e">
        <f t="shared" si="554"/>
        <v>#N/A</v>
      </c>
      <c r="DF967" s="2" t="e">
        <f t="shared" si="532"/>
        <v>#N/A</v>
      </c>
      <c r="DG967" s="2" t="e">
        <f t="shared" si="555"/>
        <v>#N/A</v>
      </c>
      <c r="DH967" s="69"/>
      <c r="DI967" s="3" t="e">
        <f t="shared" si="542"/>
        <v>#N/A</v>
      </c>
      <c r="DJ967" s="2" t="e">
        <f t="shared" si="543"/>
        <v>#N/A</v>
      </c>
      <c r="DK967" s="2" t="e">
        <f t="shared" si="544"/>
        <v>#N/A</v>
      </c>
      <c r="DL967" s="2"/>
      <c r="DM967" s="2" t="e">
        <f t="shared" si="545"/>
        <v>#N/A</v>
      </c>
      <c r="DO967" s="2" t="e">
        <f t="shared" si="546"/>
        <v>#N/A</v>
      </c>
      <c r="DP967" s="72" t="e">
        <f t="shared" si="547"/>
        <v>#N/A</v>
      </c>
      <c r="DQ967" s="72">
        <v>1.0999999999999999E-2</v>
      </c>
      <c r="DR967" s="72" t="e">
        <f t="shared" si="548"/>
        <v>#N/A</v>
      </c>
      <c r="DS967" s="2" t="e" cm="1">
        <f t="array" ref="DS967">PRODUCT($DR$68:DR967+1)-1</f>
        <v>#N/A</v>
      </c>
      <c r="DT967" s="2" t="e" cm="1">
        <f t="array" ref="DT967">PRODUCT($DP$68:DP967+1)-1</f>
        <v>#N/A</v>
      </c>
      <c r="DU967" s="72" t="e">
        <f>DS967-MAX($DS$68:DS967)</f>
        <v>#N/A</v>
      </c>
    </row>
    <row r="968" spans="81:125" x14ac:dyDescent="0.3">
      <c r="CC968" s="3" t="e">
        <f t="shared" si="533"/>
        <v>#N/A</v>
      </c>
      <c r="CD968" s="2" t="e">
        <f t="shared" si="536"/>
        <v>#N/A</v>
      </c>
      <c r="CE968" s="2" t="e">
        <f t="shared" si="537"/>
        <v>#N/A</v>
      </c>
      <c r="CF968" s="2" t="e">
        <f t="shared" si="531"/>
        <v>#N/A</v>
      </c>
      <c r="CG968" s="2" t="e">
        <f t="shared" si="534"/>
        <v>#N/A</v>
      </c>
      <c r="CH968" s="2" t="e">
        <f t="shared" si="535"/>
        <v>#N/A</v>
      </c>
      <c r="CJ968" s="9" t="e">
        <f t="shared" si="549"/>
        <v>#N/A</v>
      </c>
      <c r="CK968" s="2" t="e">
        <f t="array" ref="CK968">PRODUCT(CD$2:CD968+1)-1</f>
        <v>#N/A</v>
      </c>
      <c r="CL968" s="2" t="e">
        <f t="array" ref="CL968">PRODUCT(CE$2:CE968+1)-1</f>
        <v>#N/A</v>
      </c>
      <c r="CM968" s="2" t="e" cm="1">
        <f t="array" ref="CM968">PRODUCT(CF$913:CF968+1)-1</f>
        <v>#N/A</v>
      </c>
      <c r="CN968" s="2" t="e">
        <f t="array" ref="CN968">PRODUCT(CG$2:CG968+1)-1</f>
        <v>#N/A</v>
      </c>
      <c r="CO968" s="2" t="e">
        <f t="array" ref="CO968">PRODUCT(CH$2:CH968+1)-1</f>
        <v>#N/A</v>
      </c>
      <c r="CQ968" s="9" t="e">
        <f t="shared" si="538"/>
        <v>#N/A</v>
      </c>
      <c r="CR968" s="72" t="e">
        <f t="shared" si="539"/>
        <v>#N/A</v>
      </c>
      <c r="CS968" s="72" t="e">
        <f t="shared" si="540"/>
        <v>#N/A</v>
      </c>
      <c r="CT968" s="72" t="e" cm="1">
        <f t="array" ref="CT968">CM968-(PRODUCT($CH$913:CH968+1)-1)</f>
        <v>#N/A</v>
      </c>
      <c r="CU968" s="72" t="e">
        <f t="shared" si="550"/>
        <v>#N/A</v>
      </c>
      <c r="CV968" s="72"/>
      <c r="CW968" s="3" t="e">
        <f t="shared" si="551"/>
        <v>#N/A</v>
      </c>
      <c r="CX968" s="75" t="e">
        <f t="shared" si="556"/>
        <v>#N/A</v>
      </c>
      <c r="CY968" s="75" t="e">
        <f t="shared" si="557"/>
        <v>#N/A</v>
      </c>
      <c r="CZ968" s="75" t="e">
        <f t="shared" si="541"/>
        <v>#N/A</v>
      </c>
      <c r="DA968" s="72" t="e">
        <f>(CZ968/MAX($CZ$2:CZ968))-1</f>
        <v>#N/A</v>
      </c>
      <c r="DC968" s="3" t="e">
        <f t="shared" si="552"/>
        <v>#N/A</v>
      </c>
      <c r="DD968" s="2" t="e">
        <f t="shared" si="553"/>
        <v>#N/A</v>
      </c>
      <c r="DE968" s="2" t="e">
        <f t="shared" si="554"/>
        <v>#N/A</v>
      </c>
      <c r="DF968" s="2" t="e">
        <f t="shared" si="532"/>
        <v>#N/A</v>
      </c>
      <c r="DG968" s="2" t="e">
        <f t="shared" si="555"/>
        <v>#N/A</v>
      </c>
      <c r="DH968" s="69"/>
      <c r="DI968" s="3" t="e">
        <f t="shared" si="542"/>
        <v>#N/A</v>
      </c>
      <c r="DJ968" s="2" t="e">
        <f t="shared" si="543"/>
        <v>#N/A</v>
      </c>
      <c r="DK968" s="2" t="e">
        <f t="shared" si="544"/>
        <v>#N/A</v>
      </c>
      <c r="DL968" s="2"/>
      <c r="DM968" s="2" t="e">
        <f t="shared" si="545"/>
        <v>#N/A</v>
      </c>
      <c r="DO968" s="2" t="e">
        <f t="shared" si="546"/>
        <v>#N/A</v>
      </c>
      <c r="DP968" s="72" t="e">
        <f t="shared" si="547"/>
        <v>#N/A</v>
      </c>
      <c r="DQ968" s="72">
        <v>1.0999999999999999E-2</v>
      </c>
      <c r="DR968" s="72" t="e">
        <f t="shared" si="548"/>
        <v>#N/A</v>
      </c>
      <c r="DS968" s="2" t="e" cm="1">
        <f t="array" ref="DS968">PRODUCT($DR$68:DR968+1)-1</f>
        <v>#N/A</v>
      </c>
      <c r="DT968" s="2" t="e" cm="1">
        <f t="array" ref="DT968">PRODUCT($DP$68:DP968+1)-1</f>
        <v>#N/A</v>
      </c>
      <c r="DU968" s="72" t="e">
        <f>DS968-MAX($DS$68:DS968)</f>
        <v>#N/A</v>
      </c>
    </row>
    <row r="969" spans="81:125" x14ac:dyDescent="0.3">
      <c r="CC969" s="3" t="e">
        <f t="shared" si="533"/>
        <v>#N/A</v>
      </c>
      <c r="CD969" s="2" t="e">
        <f t="shared" si="536"/>
        <v>#N/A</v>
      </c>
      <c r="CE969" s="2" t="e">
        <f t="shared" si="537"/>
        <v>#N/A</v>
      </c>
      <c r="CF969" s="2" t="e">
        <f t="shared" si="531"/>
        <v>#N/A</v>
      </c>
      <c r="CG969" s="2" t="e">
        <f t="shared" si="534"/>
        <v>#N/A</v>
      </c>
      <c r="CH969" s="2" t="e">
        <f t="shared" si="535"/>
        <v>#N/A</v>
      </c>
      <c r="CJ969" s="9" t="e">
        <f t="shared" si="549"/>
        <v>#N/A</v>
      </c>
      <c r="CK969" s="2" t="e">
        <f t="array" ref="CK969">PRODUCT(CD$2:CD969+1)-1</f>
        <v>#N/A</v>
      </c>
      <c r="CL969" s="2" t="e">
        <f t="array" ref="CL969">PRODUCT(CE$2:CE969+1)-1</f>
        <v>#N/A</v>
      </c>
      <c r="CM969" s="2" t="e" cm="1">
        <f t="array" ref="CM969">PRODUCT(CF$913:CF969+1)-1</f>
        <v>#N/A</v>
      </c>
      <c r="CN969" s="2" t="e">
        <f t="array" ref="CN969">PRODUCT(CG$2:CG969+1)-1</f>
        <v>#N/A</v>
      </c>
      <c r="CO969" s="2" t="e">
        <f t="array" ref="CO969">PRODUCT(CH$2:CH969+1)-1</f>
        <v>#N/A</v>
      </c>
      <c r="CQ969" s="9" t="e">
        <f t="shared" si="538"/>
        <v>#N/A</v>
      </c>
      <c r="CR969" s="72" t="e">
        <f t="shared" si="539"/>
        <v>#N/A</v>
      </c>
      <c r="CS969" s="72" t="e">
        <f t="shared" si="540"/>
        <v>#N/A</v>
      </c>
      <c r="CT969" s="72" t="e" cm="1">
        <f t="array" ref="CT969">CM969-(PRODUCT($CH$913:CH969+1)-1)</f>
        <v>#N/A</v>
      </c>
      <c r="CU969" s="72" t="e">
        <f t="shared" si="550"/>
        <v>#N/A</v>
      </c>
      <c r="CV969" s="72"/>
      <c r="CW969" s="3" t="e">
        <f t="shared" si="551"/>
        <v>#N/A</v>
      </c>
      <c r="CX969" s="75" t="e">
        <f t="shared" si="556"/>
        <v>#N/A</v>
      </c>
      <c r="CY969" s="75" t="e">
        <f t="shared" si="557"/>
        <v>#N/A</v>
      </c>
      <c r="CZ969" s="75" t="e">
        <f t="shared" si="541"/>
        <v>#N/A</v>
      </c>
      <c r="DA969" s="72" t="e">
        <f>(CZ969/MAX($CZ$2:CZ969))-1</f>
        <v>#N/A</v>
      </c>
      <c r="DC969" s="3" t="e">
        <f t="shared" si="552"/>
        <v>#N/A</v>
      </c>
      <c r="DD969" s="2" t="e">
        <f t="shared" si="553"/>
        <v>#N/A</v>
      </c>
      <c r="DE969" s="2" t="e">
        <f t="shared" si="554"/>
        <v>#N/A</v>
      </c>
      <c r="DF969" s="2" t="e">
        <f t="shared" si="532"/>
        <v>#N/A</v>
      </c>
      <c r="DG969" s="2" t="e">
        <f t="shared" si="555"/>
        <v>#N/A</v>
      </c>
      <c r="DH969" s="69"/>
      <c r="DI969" s="3" t="e">
        <f t="shared" si="542"/>
        <v>#N/A</v>
      </c>
      <c r="DJ969" s="2" t="e">
        <f t="shared" si="543"/>
        <v>#N/A</v>
      </c>
      <c r="DK969" s="2" t="e">
        <f t="shared" si="544"/>
        <v>#N/A</v>
      </c>
      <c r="DL969" s="2"/>
      <c r="DM969" s="2" t="e">
        <f t="shared" si="545"/>
        <v>#N/A</v>
      </c>
      <c r="DO969" s="2" t="e">
        <f t="shared" si="546"/>
        <v>#N/A</v>
      </c>
      <c r="DP969" s="72" t="e">
        <f t="shared" si="547"/>
        <v>#N/A</v>
      </c>
      <c r="DQ969" s="72">
        <v>1.0999999999999999E-2</v>
      </c>
      <c r="DR969" s="72" t="e">
        <f t="shared" si="548"/>
        <v>#N/A</v>
      </c>
      <c r="DS969" s="2" t="e" cm="1">
        <f t="array" ref="DS969">PRODUCT($DR$68:DR969+1)-1</f>
        <v>#N/A</v>
      </c>
      <c r="DT969" s="2" t="e" cm="1">
        <f t="array" ref="DT969">PRODUCT($DP$68:DP969+1)-1</f>
        <v>#N/A</v>
      </c>
      <c r="DU969" s="72" t="e">
        <f>DS969-MAX($DS$68:DS969)</f>
        <v>#N/A</v>
      </c>
    </row>
    <row r="970" spans="81:125" x14ac:dyDescent="0.3">
      <c r="CC970" s="3" t="e">
        <f t="shared" si="533"/>
        <v>#N/A</v>
      </c>
      <c r="CD970" s="2" t="e">
        <f t="shared" si="536"/>
        <v>#N/A</v>
      </c>
      <c r="CE970" s="2" t="e">
        <f t="shared" si="537"/>
        <v>#N/A</v>
      </c>
      <c r="CF970" s="2" t="e">
        <f t="shared" si="531"/>
        <v>#N/A</v>
      </c>
      <c r="CG970" s="2" t="e">
        <f t="shared" si="534"/>
        <v>#N/A</v>
      </c>
      <c r="CH970" s="2" t="e">
        <f t="shared" si="535"/>
        <v>#N/A</v>
      </c>
      <c r="CJ970" s="9" t="e">
        <f t="shared" si="549"/>
        <v>#N/A</v>
      </c>
      <c r="CK970" s="2" t="e">
        <f t="array" ref="CK970">PRODUCT(CD$2:CD970+1)-1</f>
        <v>#N/A</v>
      </c>
      <c r="CL970" s="2" t="e">
        <f t="array" ref="CL970">PRODUCT(CE$2:CE970+1)-1</f>
        <v>#N/A</v>
      </c>
      <c r="CM970" s="2" t="e" cm="1">
        <f t="array" ref="CM970">PRODUCT(CF$913:CF970+1)-1</f>
        <v>#N/A</v>
      </c>
      <c r="CN970" s="2" t="e">
        <f t="array" ref="CN970">PRODUCT(CG$2:CG970+1)-1</f>
        <v>#N/A</v>
      </c>
      <c r="CO970" s="2" t="e">
        <f t="array" ref="CO970">PRODUCT(CH$2:CH970+1)-1</f>
        <v>#N/A</v>
      </c>
      <c r="CQ970" s="9" t="e">
        <f t="shared" si="538"/>
        <v>#N/A</v>
      </c>
      <c r="CR970" s="72" t="e">
        <f t="shared" si="539"/>
        <v>#N/A</v>
      </c>
      <c r="CS970" s="72" t="e">
        <f t="shared" si="540"/>
        <v>#N/A</v>
      </c>
      <c r="CT970" s="72" t="e" cm="1">
        <f t="array" ref="CT970">CM970-(PRODUCT($CH$913:CH970+1)-1)</f>
        <v>#N/A</v>
      </c>
      <c r="CU970" s="72" t="e">
        <f t="shared" si="550"/>
        <v>#N/A</v>
      </c>
      <c r="CV970" s="72"/>
      <c r="CW970" s="3" t="e">
        <f t="shared" si="551"/>
        <v>#N/A</v>
      </c>
      <c r="CX970" s="75" t="e">
        <f t="shared" si="556"/>
        <v>#N/A</v>
      </c>
      <c r="CY970" s="75" t="e">
        <f t="shared" si="557"/>
        <v>#N/A</v>
      </c>
      <c r="CZ970" s="75" t="e">
        <f t="shared" si="541"/>
        <v>#N/A</v>
      </c>
      <c r="DA970" s="72" t="e">
        <f>(CZ970/MAX($CZ$2:CZ970))-1</f>
        <v>#N/A</v>
      </c>
      <c r="DC970" s="3" t="e">
        <f t="shared" si="552"/>
        <v>#N/A</v>
      </c>
      <c r="DD970" s="2" t="e">
        <f t="shared" si="553"/>
        <v>#N/A</v>
      </c>
      <c r="DE970" s="2" t="e">
        <f t="shared" si="554"/>
        <v>#N/A</v>
      </c>
      <c r="DF970" s="2" t="e">
        <f t="shared" si="532"/>
        <v>#N/A</v>
      </c>
      <c r="DG970" s="2" t="e">
        <f t="shared" si="555"/>
        <v>#N/A</v>
      </c>
      <c r="DH970" s="69"/>
      <c r="DI970" s="3" t="e">
        <f t="shared" si="542"/>
        <v>#N/A</v>
      </c>
      <c r="DJ970" s="2" t="e">
        <f t="shared" si="543"/>
        <v>#N/A</v>
      </c>
      <c r="DK970" s="2" t="e">
        <f t="shared" si="544"/>
        <v>#N/A</v>
      </c>
      <c r="DL970" s="2"/>
      <c r="DM970" s="2" t="e">
        <f t="shared" si="545"/>
        <v>#N/A</v>
      </c>
      <c r="DO970" s="2" t="e">
        <f t="shared" si="546"/>
        <v>#N/A</v>
      </c>
      <c r="DP970" s="72" t="e">
        <f t="shared" si="547"/>
        <v>#N/A</v>
      </c>
      <c r="DQ970" s="72">
        <v>1.0999999999999999E-2</v>
      </c>
      <c r="DR970" s="72" t="e">
        <f t="shared" si="548"/>
        <v>#N/A</v>
      </c>
      <c r="DS970" s="2" t="e" cm="1">
        <f t="array" ref="DS970">PRODUCT($DR$68:DR970+1)-1</f>
        <v>#N/A</v>
      </c>
      <c r="DT970" s="2" t="e" cm="1">
        <f t="array" ref="DT970">PRODUCT($DP$68:DP970+1)-1</f>
        <v>#N/A</v>
      </c>
      <c r="DU970" s="72" t="e">
        <f>DS970-MAX($DS$68:DS970)</f>
        <v>#N/A</v>
      </c>
    </row>
    <row r="971" spans="81:125" x14ac:dyDescent="0.3">
      <c r="CC971" s="3" t="e">
        <f t="shared" si="533"/>
        <v>#N/A</v>
      </c>
      <c r="CD971" s="2" t="e">
        <f t="shared" si="536"/>
        <v>#N/A</v>
      </c>
      <c r="CE971" s="2" t="e">
        <f t="shared" si="537"/>
        <v>#N/A</v>
      </c>
      <c r="CF971" s="2" t="e">
        <f t="shared" si="531"/>
        <v>#N/A</v>
      </c>
      <c r="CG971" s="2" t="e">
        <f t="shared" si="534"/>
        <v>#N/A</v>
      </c>
      <c r="CH971" s="2" t="e">
        <f t="shared" si="535"/>
        <v>#N/A</v>
      </c>
      <c r="CJ971" s="9" t="e">
        <f t="shared" si="549"/>
        <v>#N/A</v>
      </c>
      <c r="CK971" s="2" t="e">
        <f t="array" ref="CK971">PRODUCT(CD$2:CD971+1)-1</f>
        <v>#N/A</v>
      </c>
      <c r="CL971" s="2" t="e">
        <f t="array" ref="CL971">PRODUCT(CE$2:CE971+1)-1</f>
        <v>#N/A</v>
      </c>
      <c r="CM971" s="2" t="e" cm="1">
        <f t="array" ref="CM971">PRODUCT(CF$913:CF971+1)-1</f>
        <v>#N/A</v>
      </c>
      <c r="CN971" s="2" t="e">
        <f t="array" ref="CN971">PRODUCT(CG$2:CG971+1)-1</f>
        <v>#N/A</v>
      </c>
      <c r="CO971" s="2" t="e">
        <f t="array" ref="CO971">PRODUCT(CH$2:CH971+1)-1</f>
        <v>#N/A</v>
      </c>
      <c r="CQ971" s="9" t="e">
        <f t="shared" si="538"/>
        <v>#N/A</v>
      </c>
      <c r="CR971" s="72" t="e">
        <f t="shared" si="539"/>
        <v>#N/A</v>
      </c>
      <c r="CS971" s="72" t="e">
        <f t="shared" si="540"/>
        <v>#N/A</v>
      </c>
      <c r="CT971" s="72" t="e" cm="1">
        <f t="array" ref="CT971">CM971-(PRODUCT($CH$913:CH971+1)-1)</f>
        <v>#N/A</v>
      </c>
      <c r="CU971" s="72" t="e">
        <f t="shared" si="550"/>
        <v>#N/A</v>
      </c>
      <c r="CV971" s="72"/>
      <c r="CW971" s="3" t="e">
        <f t="shared" si="551"/>
        <v>#N/A</v>
      </c>
      <c r="CX971" s="75" t="e">
        <f t="shared" si="556"/>
        <v>#N/A</v>
      </c>
      <c r="CY971" s="75" t="e">
        <f t="shared" si="557"/>
        <v>#N/A</v>
      </c>
      <c r="CZ971" s="75" t="e">
        <f t="shared" si="541"/>
        <v>#N/A</v>
      </c>
      <c r="DA971" s="72" t="e">
        <f>(CZ971/MAX($CZ$2:CZ971))-1</f>
        <v>#N/A</v>
      </c>
      <c r="DC971" s="3" t="e">
        <f t="shared" si="552"/>
        <v>#N/A</v>
      </c>
      <c r="DD971" s="2" t="e">
        <f t="shared" si="553"/>
        <v>#N/A</v>
      </c>
      <c r="DE971" s="2" t="e">
        <f t="shared" si="554"/>
        <v>#N/A</v>
      </c>
      <c r="DF971" s="2" t="e">
        <f t="shared" si="532"/>
        <v>#N/A</v>
      </c>
      <c r="DG971" s="2" t="e">
        <f t="shared" si="555"/>
        <v>#N/A</v>
      </c>
      <c r="DH971" s="69"/>
      <c r="DI971" s="3" t="e">
        <f t="shared" si="542"/>
        <v>#N/A</v>
      </c>
      <c r="DJ971" s="2" t="e">
        <f t="shared" si="543"/>
        <v>#N/A</v>
      </c>
      <c r="DK971" s="2" t="e">
        <f t="shared" si="544"/>
        <v>#N/A</v>
      </c>
      <c r="DL971" s="2"/>
      <c r="DM971" s="2" t="e">
        <f t="shared" si="545"/>
        <v>#N/A</v>
      </c>
      <c r="DO971" s="2" t="e">
        <f t="shared" si="546"/>
        <v>#N/A</v>
      </c>
      <c r="DP971" s="72" t="e">
        <f t="shared" si="547"/>
        <v>#N/A</v>
      </c>
      <c r="DQ971" s="72">
        <v>1.0999999999999999E-2</v>
      </c>
      <c r="DR971" s="72" t="e">
        <f t="shared" si="548"/>
        <v>#N/A</v>
      </c>
      <c r="DS971" s="2" t="e" cm="1">
        <f t="array" ref="DS971">PRODUCT($DR$68:DR971+1)-1</f>
        <v>#N/A</v>
      </c>
      <c r="DT971" s="2" t="e" cm="1">
        <f t="array" ref="DT971">PRODUCT($DP$68:DP971+1)-1</f>
        <v>#N/A</v>
      </c>
      <c r="DU971" s="72" t="e">
        <f>DS971-MAX($DS$68:DS971)</f>
        <v>#N/A</v>
      </c>
    </row>
    <row r="972" spans="81:125" x14ac:dyDescent="0.3">
      <c r="CC972" s="3" t="e">
        <f t="shared" si="533"/>
        <v>#N/A</v>
      </c>
      <c r="CD972" s="2" t="e">
        <f t="shared" si="536"/>
        <v>#N/A</v>
      </c>
      <c r="CE972" s="2" t="e">
        <f t="shared" si="537"/>
        <v>#N/A</v>
      </c>
      <c r="CF972" s="2" t="e">
        <f t="shared" si="531"/>
        <v>#N/A</v>
      </c>
      <c r="CG972" s="2" t="e">
        <f t="shared" si="534"/>
        <v>#N/A</v>
      </c>
      <c r="CH972" s="2" t="e">
        <f t="shared" si="535"/>
        <v>#N/A</v>
      </c>
      <c r="CJ972" s="9" t="e">
        <f t="shared" si="549"/>
        <v>#N/A</v>
      </c>
      <c r="CK972" s="2" t="e">
        <f t="array" ref="CK972">PRODUCT(CD$2:CD972+1)-1</f>
        <v>#N/A</v>
      </c>
      <c r="CL972" s="2" t="e">
        <f t="array" ref="CL972">PRODUCT(CE$2:CE972+1)-1</f>
        <v>#N/A</v>
      </c>
      <c r="CM972" s="2" t="e" cm="1">
        <f t="array" ref="CM972">PRODUCT(CF$913:CF972+1)-1</f>
        <v>#N/A</v>
      </c>
      <c r="CN972" s="2" t="e">
        <f t="array" ref="CN972">PRODUCT(CG$2:CG972+1)-1</f>
        <v>#N/A</v>
      </c>
      <c r="CO972" s="2" t="e">
        <f t="array" ref="CO972">PRODUCT(CH$2:CH972+1)-1</f>
        <v>#N/A</v>
      </c>
      <c r="CQ972" s="9" t="e">
        <f t="shared" si="538"/>
        <v>#N/A</v>
      </c>
      <c r="CR972" s="72" t="e">
        <f t="shared" si="539"/>
        <v>#N/A</v>
      </c>
      <c r="CS972" s="72" t="e">
        <f t="shared" si="540"/>
        <v>#N/A</v>
      </c>
      <c r="CT972" s="72" t="e" cm="1">
        <f t="array" ref="CT972">CM972-(PRODUCT($CH$913:CH972+1)-1)</f>
        <v>#N/A</v>
      </c>
      <c r="CU972" s="72" t="e">
        <f t="shared" si="550"/>
        <v>#N/A</v>
      </c>
      <c r="CV972" s="72"/>
      <c r="CW972" s="3" t="e">
        <f t="shared" si="551"/>
        <v>#N/A</v>
      </c>
      <c r="CX972" s="75" t="e">
        <f t="shared" si="556"/>
        <v>#N/A</v>
      </c>
      <c r="CY972" s="75" t="e">
        <f t="shared" si="557"/>
        <v>#N/A</v>
      </c>
      <c r="CZ972" s="75" t="e">
        <f t="shared" si="541"/>
        <v>#N/A</v>
      </c>
      <c r="DA972" s="72" t="e">
        <f>(CZ972/MAX($CZ$2:CZ972))-1</f>
        <v>#N/A</v>
      </c>
      <c r="DC972" s="3" t="e">
        <f t="shared" si="552"/>
        <v>#N/A</v>
      </c>
      <c r="DD972" s="2" t="e">
        <f t="shared" si="553"/>
        <v>#N/A</v>
      </c>
      <c r="DE972" s="2" t="e">
        <f t="shared" si="554"/>
        <v>#N/A</v>
      </c>
      <c r="DF972" s="2" t="e">
        <f t="shared" si="532"/>
        <v>#N/A</v>
      </c>
      <c r="DG972" s="2" t="e">
        <f t="shared" si="555"/>
        <v>#N/A</v>
      </c>
      <c r="DH972" s="69"/>
      <c r="DI972" s="3" t="e">
        <f t="shared" si="542"/>
        <v>#N/A</v>
      </c>
      <c r="DJ972" s="2" t="e">
        <f t="shared" si="543"/>
        <v>#N/A</v>
      </c>
      <c r="DK972" s="2" t="e">
        <f t="shared" si="544"/>
        <v>#N/A</v>
      </c>
      <c r="DL972" s="2"/>
      <c r="DM972" s="2" t="e">
        <f t="shared" si="545"/>
        <v>#N/A</v>
      </c>
      <c r="DO972" s="2" t="e">
        <f t="shared" si="546"/>
        <v>#N/A</v>
      </c>
      <c r="DP972" s="72" t="e">
        <f t="shared" si="547"/>
        <v>#N/A</v>
      </c>
      <c r="DQ972" s="72">
        <v>1.0999999999999999E-2</v>
      </c>
      <c r="DR972" s="72" t="e">
        <f t="shared" si="548"/>
        <v>#N/A</v>
      </c>
      <c r="DS972" s="2" t="e" cm="1">
        <f t="array" ref="DS972">PRODUCT($DR$68:DR972+1)-1</f>
        <v>#N/A</v>
      </c>
      <c r="DT972" s="2" t="e" cm="1">
        <f t="array" ref="DT972">PRODUCT($DP$68:DP972+1)-1</f>
        <v>#N/A</v>
      </c>
      <c r="DU972" s="72" t="e">
        <f>DS972-MAX($DS$68:DS972)</f>
        <v>#N/A</v>
      </c>
    </row>
    <row r="973" spans="81:125" x14ac:dyDescent="0.3">
      <c r="CC973" s="3" t="e">
        <f t="shared" si="533"/>
        <v>#N/A</v>
      </c>
      <c r="CD973" s="2" t="e">
        <f t="shared" si="536"/>
        <v>#N/A</v>
      </c>
      <c r="CE973" s="2" t="e">
        <f t="shared" si="537"/>
        <v>#N/A</v>
      </c>
      <c r="CF973" s="2" t="e">
        <f t="shared" si="531"/>
        <v>#N/A</v>
      </c>
      <c r="CG973" s="2" t="e">
        <f t="shared" si="534"/>
        <v>#N/A</v>
      </c>
      <c r="CH973" s="2" t="e">
        <f t="shared" si="535"/>
        <v>#N/A</v>
      </c>
      <c r="CJ973" s="9" t="e">
        <f t="shared" si="549"/>
        <v>#N/A</v>
      </c>
      <c r="CK973" s="2" t="e">
        <f t="array" ref="CK973">PRODUCT(CD$2:CD973+1)-1</f>
        <v>#N/A</v>
      </c>
      <c r="CL973" s="2" t="e">
        <f t="array" ref="CL973">PRODUCT(CE$2:CE973+1)-1</f>
        <v>#N/A</v>
      </c>
      <c r="CM973" s="2" t="e" cm="1">
        <f t="array" ref="CM973">PRODUCT(CF$913:CF973+1)-1</f>
        <v>#N/A</v>
      </c>
      <c r="CN973" s="2" t="e">
        <f t="array" ref="CN973">PRODUCT(CG$2:CG973+1)-1</f>
        <v>#N/A</v>
      </c>
      <c r="CO973" s="2" t="e">
        <f t="array" ref="CO973">PRODUCT(CH$2:CH973+1)-1</f>
        <v>#N/A</v>
      </c>
      <c r="CQ973" s="9" t="e">
        <f t="shared" si="538"/>
        <v>#N/A</v>
      </c>
      <c r="CR973" s="72" t="e">
        <f t="shared" si="539"/>
        <v>#N/A</v>
      </c>
      <c r="CS973" s="72" t="e">
        <f t="shared" si="540"/>
        <v>#N/A</v>
      </c>
      <c r="CT973" s="72" t="e" cm="1">
        <f t="array" ref="CT973">CM973-(PRODUCT($CH$913:CH973+1)-1)</f>
        <v>#N/A</v>
      </c>
      <c r="CU973" s="72" t="e">
        <f t="shared" si="550"/>
        <v>#N/A</v>
      </c>
      <c r="CV973" s="72"/>
      <c r="CW973" s="3" t="e">
        <f t="shared" si="551"/>
        <v>#N/A</v>
      </c>
      <c r="CX973" s="75" t="e">
        <f t="shared" si="556"/>
        <v>#N/A</v>
      </c>
      <c r="CY973" s="75" t="e">
        <f t="shared" si="557"/>
        <v>#N/A</v>
      </c>
      <c r="CZ973" s="75" t="e">
        <f t="shared" si="541"/>
        <v>#N/A</v>
      </c>
      <c r="DA973" s="72" t="e">
        <f>(CZ973/MAX($CZ$2:CZ973))-1</f>
        <v>#N/A</v>
      </c>
      <c r="DC973" s="3" t="e">
        <f t="shared" si="552"/>
        <v>#N/A</v>
      </c>
      <c r="DD973" s="2" t="e">
        <f t="shared" si="553"/>
        <v>#N/A</v>
      </c>
      <c r="DE973" s="2" t="e">
        <f t="shared" si="554"/>
        <v>#N/A</v>
      </c>
      <c r="DF973" s="2" t="e">
        <f t="shared" si="532"/>
        <v>#N/A</v>
      </c>
      <c r="DG973" s="2" t="e">
        <f t="shared" si="555"/>
        <v>#N/A</v>
      </c>
      <c r="DH973" s="69"/>
      <c r="DI973" s="3" t="e">
        <f t="shared" si="542"/>
        <v>#N/A</v>
      </c>
      <c r="DJ973" s="2" t="e">
        <f t="shared" si="543"/>
        <v>#N/A</v>
      </c>
      <c r="DK973" s="2" t="e">
        <f t="shared" si="544"/>
        <v>#N/A</v>
      </c>
      <c r="DL973" s="2"/>
      <c r="DM973" s="2" t="e">
        <f t="shared" si="545"/>
        <v>#N/A</v>
      </c>
      <c r="DO973" s="2" t="e">
        <f t="shared" si="546"/>
        <v>#N/A</v>
      </c>
      <c r="DP973" s="72" t="e">
        <f t="shared" si="547"/>
        <v>#N/A</v>
      </c>
      <c r="DQ973" s="72">
        <v>1.0999999999999999E-2</v>
      </c>
      <c r="DR973" s="72" t="e">
        <f t="shared" si="548"/>
        <v>#N/A</v>
      </c>
      <c r="DS973" s="2" t="e" cm="1">
        <f t="array" ref="DS973">PRODUCT($DR$68:DR973+1)-1</f>
        <v>#N/A</v>
      </c>
      <c r="DT973" s="2" t="e" cm="1">
        <f t="array" ref="DT973">PRODUCT($DP$68:DP973+1)-1</f>
        <v>#N/A</v>
      </c>
      <c r="DU973" s="72" t="e">
        <f>DS973-MAX($DS$68:DS973)</f>
        <v>#N/A</v>
      </c>
    </row>
    <row r="974" spans="81:125" x14ac:dyDescent="0.3">
      <c r="CC974" s="3" t="e">
        <f t="shared" si="533"/>
        <v>#N/A</v>
      </c>
      <c r="CD974" s="2" t="e">
        <f t="shared" si="536"/>
        <v>#N/A</v>
      </c>
      <c r="CE974" s="2" t="e">
        <f t="shared" si="537"/>
        <v>#N/A</v>
      </c>
      <c r="CF974" s="2" t="e">
        <f t="shared" si="531"/>
        <v>#N/A</v>
      </c>
      <c r="CG974" s="2" t="e">
        <f t="shared" si="534"/>
        <v>#N/A</v>
      </c>
      <c r="CH974" s="2" t="e">
        <f t="shared" si="535"/>
        <v>#N/A</v>
      </c>
      <c r="CJ974" s="9" t="e">
        <f t="shared" si="549"/>
        <v>#N/A</v>
      </c>
      <c r="CK974" s="2" t="e">
        <f t="array" ref="CK974">PRODUCT(CD$2:CD974+1)-1</f>
        <v>#N/A</v>
      </c>
      <c r="CL974" s="2" t="e">
        <f t="array" ref="CL974">PRODUCT(CE$2:CE974+1)-1</f>
        <v>#N/A</v>
      </c>
      <c r="CM974" s="2" t="e" cm="1">
        <f t="array" ref="CM974">PRODUCT(CF$913:CF974+1)-1</f>
        <v>#N/A</v>
      </c>
      <c r="CN974" s="2" t="e">
        <f t="array" ref="CN974">PRODUCT(CG$2:CG974+1)-1</f>
        <v>#N/A</v>
      </c>
      <c r="CO974" s="2" t="e">
        <f t="array" ref="CO974">PRODUCT(CH$2:CH974+1)-1</f>
        <v>#N/A</v>
      </c>
      <c r="CQ974" s="9" t="e">
        <f t="shared" si="538"/>
        <v>#N/A</v>
      </c>
      <c r="CR974" s="72" t="e">
        <f t="shared" si="539"/>
        <v>#N/A</v>
      </c>
      <c r="CS974" s="72" t="e">
        <f t="shared" si="540"/>
        <v>#N/A</v>
      </c>
      <c r="CT974" s="72" t="e" cm="1">
        <f t="array" ref="CT974">CM974-(PRODUCT($CH$913:CH974+1)-1)</f>
        <v>#N/A</v>
      </c>
      <c r="CU974" s="72" t="e">
        <f t="shared" si="550"/>
        <v>#N/A</v>
      </c>
      <c r="CV974" s="72"/>
      <c r="CW974" s="3" t="e">
        <f t="shared" si="551"/>
        <v>#N/A</v>
      </c>
      <c r="CX974" s="75" t="e">
        <f t="shared" si="556"/>
        <v>#N/A</v>
      </c>
      <c r="CY974" s="75" t="e">
        <f t="shared" si="557"/>
        <v>#N/A</v>
      </c>
      <c r="CZ974" s="75" t="e">
        <f t="shared" si="541"/>
        <v>#N/A</v>
      </c>
      <c r="DA974" s="72" t="e">
        <f>(CZ974/MAX($CZ$2:CZ974))-1</f>
        <v>#N/A</v>
      </c>
      <c r="DC974" s="3" t="e">
        <f t="shared" si="552"/>
        <v>#N/A</v>
      </c>
      <c r="DD974" s="2" t="e">
        <f t="shared" si="553"/>
        <v>#N/A</v>
      </c>
      <c r="DE974" s="2" t="e">
        <f t="shared" si="554"/>
        <v>#N/A</v>
      </c>
      <c r="DF974" s="2" t="e">
        <f t="shared" si="532"/>
        <v>#N/A</v>
      </c>
      <c r="DG974" s="2" t="e">
        <f t="shared" si="555"/>
        <v>#N/A</v>
      </c>
      <c r="DH974" s="69"/>
      <c r="DI974" s="3" t="e">
        <f t="shared" si="542"/>
        <v>#N/A</v>
      </c>
      <c r="DJ974" s="2" t="e">
        <f t="shared" si="543"/>
        <v>#N/A</v>
      </c>
      <c r="DK974" s="2" t="e">
        <f t="shared" si="544"/>
        <v>#N/A</v>
      </c>
      <c r="DL974" s="2"/>
      <c r="DM974" s="2" t="e">
        <f t="shared" si="545"/>
        <v>#N/A</v>
      </c>
      <c r="DO974" s="2" t="e">
        <f t="shared" si="546"/>
        <v>#N/A</v>
      </c>
      <c r="DP974" s="72" t="e">
        <f t="shared" si="547"/>
        <v>#N/A</v>
      </c>
      <c r="DQ974" s="72">
        <v>1.0999999999999999E-2</v>
      </c>
      <c r="DR974" s="72" t="e">
        <f t="shared" si="548"/>
        <v>#N/A</v>
      </c>
      <c r="DS974" s="2" t="e" cm="1">
        <f t="array" ref="DS974">PRODUCT($DR$68:DR974+1)-1</f>
        <v>#N/A</v>
      </c>
      <c r="DT974" s="2" t="e" cm="1">
        <f t="array" ref="DT974">PRODUCT($DP$68:DP974+1)-1</f>
        <v>#N/A</v>
      </c>
      <c r="DU974" s="72" t="e">
        <f>DS974-MAX($DS$68:DS974)</f>
        <v>#N/A</v>
      </c>
    </row>
    <row r="975" spans="81:125" x14ac:dyDescent="0.3">
      <c r="CC975" s="3" t="e">
        <f t="shared" si="533"/>
        <v>#N/A</v>
      </c>
      <c r="CD975" s="2" t="e">
        <f t="shared" si="536"/>
        <v>#N/A</v>
      </c>
      <c r="CE975" s="2" t="e">
        <f t="shared" si="537"/>
        <v>#N/A</v>
      </c>
      <c r="CF975" s="2" t="e">
        <f t="shared" si="531"/>
        <v>#N/A</v>
      </c>
      <c r="CG975" s="2" t="e">
        <f t="shared" si="534"/>
        <v>#N/A</v>
      </c>
      <c r="CH975" s="2" t="e">
        <f t="shared" si="535"/>
        <v>#N/A</v>
      </c>
      <c r="CJ975" s="9" t="e">
        <f t="shared" si="549"/>
        <v>#N/A</v>
      </c>
      <c r="CK975" s="2" t="e">
        <f t="array" ref="CK975">PRODUCT(CD$2:CD975+1)-1</f>
        <v>#N/A</v>
      </c>
      <c r="CL975" s="2" t="e">
        <f t="array" ref="CL975">PRODUCT(CE$2:CE975+1)-1</f>
        <v>#N/A</v>
      </c>
      <c r="CM975" s="2" t="e" cm="1">
        <f t="array" ref="CM975">PRODUCT(CF$913:CF975+1)-1</f>
        <v>#N/A</v>
      </c>
      <c r="CN975" s="2" t="e">
        <f t="array" ref="CN975">PRODUCT(CG$2:CG975+1)-1</f>
        <v>#N/A</v>
      </c>
      <c r="CO975" s="2" t="e">
        <f t="array" ref="CO975">PRODUCT(CH$2:CH975+1)-1</f>
        <v>#N/A</v>
      </c>
      <c r="CQ975" s="9" t="e">
        <f t="shared" si="538"/>
        <v>#N/A</v>
      </c>
      <c r="CR975" s="72" t="e">
        <f t="shared" si="539"/>
        <v>#N/A</v>
      </c>
      <c r="CS975" s="72" t="e">
        <f t="shared" si="540"/>
        <v>#N/A</v>
      </c>
      <c r="CT975" s="72" t="e" cm="1">
        <f t="array" ref="CT975">CM975-(PRODUCT($CH$913:CH975+1)-1)</f>
        <v>#N/A</v>
      </c>
      <c r="CU975" s="72" t="e">
        <f t="shared" si="550"/>
        <v>#N/A</v>
      </c>
      <c r="CV975" s="72"/>
      <c r="CW975" s="3" t="e">
        <f t="shared" si="551"/>
        <v>#N/A</v>
      </c>
      <c r="CX975" s="75" t="e">
        <f t="shared" si="556"/>
        <v>#N/A</v>
      </c>
      <c r="CY975" s="75" t="e">
        <f t="shared" si="557"/>
        <v>#N/A</v>
      </c>
      <c r="CZ975" s="75" t="e">
        <f t="shared" si="541"/>
        <v>#N/A</v>
      </c>
      <c r="DA975" s="72" t="e">
        <f>(CZ975/MAX($CZ$2:CZ975))-1</f>
        <v>#N/A</v>
      </c>
      <c r="DC975" s="3" t="e">
        <f t="shared" si="552"/>
        <v>#N/A</v>
      </c>
      <c r="DD975" s="2" t="e">
        <f t="shared" si="553"/>
        <v>#N/A</v>
      </c>
      <c r="DE975" s="2" t="e">
        <f t="shared" si="554"/>
        <v>#N/A</v>
      </c>
      <c r="DF975" s="2" t="e">
        <f t="shared" si="532"/>
        <v>#N/A</v>
      </c>
      <c r="DG975" s="2" t="e">
        <f t="shared" si="555"/>
        <v>#N/A</v>
      </c>
      <c r="DH975" s="69"/>
      <c r="DI975" s="3" t="e">
        <f t="shared" si="542"/>
        <v>#N/A</v>
      </c>
      <c r="DJ975" s="2" t="e">
        <f t="shared" si="543"/>
        <v>#N/A</v>
      </c>
      <c r="DK975" s="2" t="e">
        <f t="shared" si="544"/>
        <v>#N/A</v>
      </c>
      <c r="DL975" s="2"/>
      <c r="DM975" s="2" t="e">
        <f t="shared" si="545"/>
        <v>#N/A</v>
      </c>
      <c r="DO975" s="2" t="e">
        <f t="shared" si="546"/>
        <v>#N/A</v>
      </c>
      <c r="DP975" s="72" t="e">
        <f t="shared" si="547"/>
        <v>#N/A</v>
      </c>
      <c r="DQ975" s="72">
        <v>1.0999999999999999E-2</v>
      </c>
      <c r="DR975" s="72" t="e">
        <f t="shared" si="548"/>
        <v>#N/A</v>
      </c>
      <c r="DS975" s="2" t="e" cm="1">
        <f t="array" ref="DS975">PRODUCT($DR$68:DR975+1)-1</f>
        <v>#N/A</v>
      </c>
      <c r="DT975" s="2" t="e" cm="1">
        <f t="array" ref="DT975">PRODUCT($DP$68:DP975+1)-1</f>
        <v>#N/A</v>
      </c>
      <c r="DU975" s="72" t="e">
        <f>DS975-MAX($DS$68:DS975)</f>
        <v>#N/A</v>
      </c>
    </row>
    <row r="976" spans="81:125" x14ac:dyDescent="0.3">
      <c r="CC976" s="3" t="e">
        <f t="shared" si="533"/>
        <v>#N/A</v>
      </c>
      <c r="CD976" s="2" t="e">
        <f t="shared" si="536"/>
        <v>#N/A</v>
      </c>
      <c r="CE976" s="2" t="e">
        <f t="shared" si="537"/>
        <v>#N/A</v>
      </c>
      <c r="CF976" s="2" t="e">
        <f t="shared" si="531"/>
        <v>#N/A</v>
      </c>
      <c r="CG976" s="2" t="e">
        <f t="shared" si="534"/>
        <v>#N/A</v>
      </c>
      <c r="CH976" s="2" t="e">
        <f t="shared" si="535"/>
        <v>#N/A</v>
      </c>
      <c r="CJ976" s="9" t="e">
        <f t="shared" si="549"/>
        <v>#N/A</v>
      </c>
      <c r="CK976" s="2" t="e">
        <f t="array" ref="CK976">PRODUCT(CD$2:CD976+1)-1</f>
        <v>#N/A</v>
      </c>
      <c r="CL976" s="2" t="e">
        <f t="array" ref="CL976">PRODUCT(CE$2:CE976+1)-1</f>
        <v>#N/A</v>
      </c>
      <c r="CM976" s="2" t="e" cm="1">
        <f t="array" ref="CM976">PRODUCT(CF$913:CF976+1)-1</f>
        <v>#N/A</v>
      </c>
      <c r="CN976" s="2" t="e">
        <f t="array" ref="CN976">PRODUCT(CG$2:CG976+1)-1</f>
        <v>#N/A</v>
      </c>
      <c r="CO976" s="2" t="e">
        <f t="array" ref="CO976">PRODUCT(CH$2:CH976+1)-1</f>
        <v>#N/A</v>
      </c>
      <c r="CQ976" s="9" t="e">
        <f t="shared" si="538"/>
        <v>#N/A</v>
      </c>
      <c r="CR976" s="72" t="e">
        <f t="shared" si="539"/>
        <v>#N/A</v>
      </c>
      <c r="CS976" s="72" t="e">
        <f t="shared" si="540"/>
        <v>#N/A</v>
      </c>
      <c r="CT976" s="72" t="e" cm="1">
        <f t="array" ref="CT976">CM976-(PRODUCT($CH$913:CH976+1)-1)</f>
        <v>#N/A</v>
      </c>
      <c r="CU976" s="72" t="e">
        <f t="shared" si="550"/>
        <v>#N/A</v>
      </c>
      <c r="CV976" s="72"/>
      <c r="CW976" s="3" t="e">
        <f t="shared" si="551"/>
        <v>#N/A</v>
      </c>
      <c r="CX976" s="75" t="e">
        <f t="shared" si="556"/>
        <v>#N/A</v>
      </c>
      <c r="CY976" s="75" t="e">
        <f t="shared" si="557"/>
        <v>#N/A</v>
      </c>
      <c r="CZ976" s="75" t="e">
        <f t="shared" si="541"/>
        <v>#N/A</v>
      </c>
      <c r="DA976" s="72" t="e">
        <f>(CZ976/MAX($CZ$2:CZ976))-1</f>
        <v>#N/A</v>
      </c>
      <c r="DC976" s="3" t="e">
        <f t="shared" si="552"/>
        <v>#N/A</v>
      </c>
      <c r="DD976" s="2" t="e">
        <f t="shared" si="553"/>
        <v>#N/A</v>
      </c>
      <c r="DE976" s="2" t="e">
        <f t="shared" si="554"/>
        <v>#N/A</v>
      </c>
      <c r="DF976" s="2" t="e">
        <f t="shared" si="532"/>
        <v>#N/A</v>
      </c>
      <c r="DG976" s="2" t="e">
        <f t="shared" si="555"/>
        <v>#N/A</v>
      </c>
      <c r="DH976" s="69"/>
      <c r="DI976" s="3" t="e">
        <f t="shared" si="542"/>
        <v>#N/A</v>
      </c>
      <c r="DJ976" s="2" t="e">
        <f t="shared" si="543"/>
        <v>#N/A</v>
      </c>
      <c r="DK976" s="2" t="e">
        <f t="shared" si="544"/>
        <v>#N/A</v>
      </c>
      <c r="DL976" s="2"/>
      <c r="DM976" s="2" t="e">
        <f t="shared" si="545"/>
        <v>#N/A</v>
      </c>
      <c r="DO976" s="2" t="e">
        <f t="shared" si="546"/>
        <v>#N/A</v>
      </c>
      <c r="DP976" s="72" t="e">
        <f t="shared" si="547"/>
        <v>#N/A</v>
      </c>
      <c r="DQ976" s="72">
        <v>1.0999999999999999E-2</v>
      </c>
      <c r="DR976" s="72" t="e">
        <f t="shared" si="548"/>
        <v>#N/A</v>
      </c>
      <c r="DS976" s="2" t="e" cm="1">
        <f t="array" ref="DS976">PRODUCT($DR$68:DR976+1)-1</f>
        <v>#N/A</v>
      </c>
      <c r="DT976" s="2" t="e" cm="1">
        <f t="array" ref="DT976">PRODUCT($DP$68:DP976+1)-1</f>
        <v>#N/A</v>
      </c>
      <c r="DU976" s="72" t="e">
        <f>DS976-MAX($DS$68:DS976)</f>
        <v>#N/A</v>
      </c>
    </row>
    <row r="977" spans="81:125" x14ac:dyDescent="0.3">
      <c r="CC977" s="3" t="e">
        <f t="shared" si="533"/>
        <v>#N/A</v>
      </c>
      <c r="CD977" s="2" t="e">
        <f t="shared" si="536"/>
        <v>#N/A</v>
      </c>
      <c r="CE977" s="2" t="e">
        <f t="shared" si="537"/>
        <v>#N/A</v>
      </c>
      <c r="CF977" s="2" t="e">
        <f t="shared" ref="CF977:CF1040" si="558">E186</f>
        <v>#N/A</v>
      </c>
      <c r="CG977" s="2" t="e">
        <f t="shared" si="534"/>
        <v>#N/A</v>
      </c>
      <c r="CH977" s="2" t="e">
        <f t="shared" si="535"/>
        <v>#N/A</v>
      </c>
      <c r="CJ977" s="9" t="e">
        <f t="shared" si="549"/>
        <v>#N/A</v>
      </c>
      <c r="CK977" s="2" t="e">
        <f t="array" ref="CK977">PRODUCT(CD$2:CD977+1)-1</f>
        <v>#N/A</v>
      </c>
      <c r="CL977" s="2" t="e">
        <f t="array" ref="CL977">PRODUCT(CE$2:CE977+1)-1</f>
        <v>#N/A</v>
      </c>
      <c r="CM977" s="2" t="e" cm="1">
        <f t="array" ref="CM977">PRODUCT(CF$913:CF977+1)-1</f>
        <v>#N/A</v>
      </c>
      <c r="CN977" s="2" t="e">
        <f t="array" ref="CN977">PRODUCT(CG$2:CG977+1)-1</f>
        <v>#N/A</v>
      </c>
      <c r="CO977" s="2" t="e">
        <f t="array" ref="CO977">PRODUCT(CH$2:CH977+1)-1</f>
        <v>#N/A</v>
      </c>
      <c r="CQ977" s="9" t="e">
        <f t="shared" si="538"/>
        <v>#N/A</v>
      </c>
      <c r="CR977" s="72" t="e">
        <f t="shared" si="539"/>
        <v>#N/A</v>
      </c>
      <c r="CS977" s="72" t="e">
        <f t="shared" si="540"/>
        <v>#N/A</v>
      </c>
      <c r="CT977" s="72" t="e" cm="1">
        <f t="array" ref="CT977">CM977-(PRODUCT($CH$913:CH977+1)-1)</f>
        <v>#N/A</v>
      </c>
      <c r="CU977" s="72" t="e">
        <f t="shared" si="550"/>
        <v>#N/A</v>
      </c>
      <c r="CV977" s="72"/>
      <c r="CW977" s="3" t="e">
        <f t="shared" si="551"/>
        <v>#N/A</v>
      </c>
      <c r="CX977" s="75" t="e">
        <f t="shared" si="556"/>
        <v>#N/A</v>
      </c>
      <c r="CY977" s="75" t="e">
        <f t="shared" si="557"/>
        <v>#N/A</v>
      </c>
      <c r="CZ977" s="75" t="e">
        <f t="shared" si="541"/>
        <v>#N/A</v>
      </c>
      <c r="DA977" s="72" t="e">
        <f>(CZ977/MAX($CZ$2:CZ977))-1</f>
        <v>#N/A</v>
      </c>
      <c r="DC977" s="3" t="e">
        <f t="shared" si="552"/>
        <v>#N/A</v>
      </c>
      <c r="DD977" s="2" t="e">
        <f t="shared" si="553"/>
        <v>#N/A</v>
      </c>
      <c r="DE977" s="2" t="e">
        <f t="shared" si="554"/>
        <v>#N/A</v>
      </c>
      <c r="DF977" s="2" t="e">
        <f t="shared" si="532"/>
        <v>#N/A</v>
      </c>
      <c r="DG977" s="2" t="e">
        <f t="shared" si="555"/>
        <v>#N/A</v>
      </c>
      <c r="DH977" s="69"/>
      <c r="DI977" s="3" t="e">
        <f t="shared" si="542"/>
        <v>#N/A</v>
      </c>
      <c r="DJ977" s="2" t="e">
        <f t="shared" si="543"/>
        <v>#N/A</v>
      </c>
      <c r="DK977" s="2" t="e">
        <f t="shared" si="544"/>
        <v>#N/A</v>
      </c>
      <c r="DL977" s="2"/>
      <c r="DM977" s="2" t="e">
        <f t="shared" si="545"/>
        <v>#N/A</v>
      </c>
      <c r="DO977" s="2" t="e">
        <f t="shared" si="546"/>
        <v>#N/A</v>
      </c>
      <c r="DP977" s="72" t="e">
        <f t="shared" si="547"/>
        <v>#N/A</v>
      </c>
      <c r="DQ977" s="72">
        <v>1.0999999999999999E-2</v>
      </c>
      <c r="DR977" s="72" t="e">
        <f t="shared" si="548"/>
        <v>#N/A</v>
      </c>
      <c r="DS977" s="2" t="e" cm="1">
        <f t="array" ref="DS977">PRODUCT($DR$68:DR977+1)-1</f>
        <v>#N/A</v>
      </c>
      <c r="DT977" s="2" t="e" cm="1">
        <f t="array" ref="DT977">PRODUCT($DP$68:DP977+1)-1</f>
        <v>#N/A</v>
      </c>
      <c r="DU977" s="72" t="e">
        <f>DS977-MAX($DS$68:DS977)</f>
        <v>#N/A</v>
      </c>
    </row>
    <row r="978" spans="81:125" x14ac:dyDescent="0.3">
      <c r="CC978" s="3" t="e">
        <f t="shared" si="533"/>
        <v>#N/A</v>
      </c>
      <c r="CD978" s="2" t="e">
        <f t="shared" si="536"/>
        <v>#N/A</v>
      </c>
      <c r="CE978" s="2" t="e">
        <f t="shared" si="537"/>
        <v>#N/A</v>
      </c>
      <c r="CF978" s="2" t="e">
        <f t="shared" si="558"/>
        <v>#N/A</v>
      </c>
      <c r="CG978" s="2" t="e">
        <f t="shared" si="534"/>
        <v>#N/A</v>
      </c>
      <c r="CH978" s="2" t="e">
        <f t="shared" si="535"/>
        <v>#N/A</v>
      </c>
      <c r="CJ978" s="9" t="e">
        <f t="shared" si="549"/>
        <v>#N/A</v>
      </c>
      <c r="CK978" s="2" t="e">
        <f t="array" ref="CK978">PRODUCT(CD$2:CD978+1)-1</f>
        <v>#N/A</v>
      </c>
      <c r="CL978" s="2" t="e">
        <f t="array" ref="CL978">PRODUCT(CE$2:CE978+1)-1</f>
        <v>#N/A</v>
      </c>
      <c r="CM978" s="2" t="e" cm="1">
        <f t="array" ref="CM978">PRODUCT(CF$913:CF978+1)-1</f>
        <v>#N/A</v>
      </c>
      <c r="CN978" s="2" t="e">
        <f t="array" ref="CN978">PRODUCT(CG$2:CG978+1)-1</f>
        <v>#N/A</v>
      </c>
      <c r="CO978" s="2" t="e">
        <f t="array" ref="CO978">PRODUCT(CH$2:CH978+1)-1</f>
        <v>#N/A</v>
      </c>
      <c r="CQ978" s="9" t="e">
        <f t="shared" si="538"/>
        <v>#N/A</v>
      </c>
      <c r="CR978" s="72" t="e">
        <f t="shared" si="539"/>
        <v>#N/A</v>
      </c>
      <c r="CS978" s="72" t="e">
        <f t="shared" si="540"/>
        <v>#N/A</v>
      </c>
      <c r="CT978" s="72" t="e" cm="1">
        <f t="array" ref="CT978">CM978-(PRODUCT($CH$913:CH978+1)-1)</f>
        <v>#N/A</v>
      </c>
      <c r="CU978" s="72" t="e">
        <f t="shared" si="550"/>
        <v>#N/A</v>
      </c>
      <c r="CV978" s="72"/>
      <c r="CW978" s="3" t="e">
        <f t="shared" si="551"/>
        <v>#N/A</v>
      </c>
      <c r="CX978" s="75" t="e">
        <f t="shared" si="556"/>
        <v>#N/A</v>
      </c>
      <c r="CY978" s="75" t="e">
        <f t="shared" si="557"/>
        <v>#N/A</v>
      </c>
      <c r="CZ978" s="75" t="e">
        <f t="shared" si="541"/>
        <v>#N/A</v>
      </c>
      <c r="DA978" s="72" t="e">
        <f>(CZ978/MAX($CZ$2:CZ978))-1</f>
        <v>#N/A</v>
      </c>
      <c r="DC978" s="3" t="e">
        <f t="shared" si="552"/>
        <v>#N/A</v>
      </c>
      <c r="DD978" s="2" t="e">
        <f t="shared" si="553"/>
        <v>#N/A</v>
      </c>
      <c r="DE978" s="2" t="e">
        <f t="shared" si="554"/>
        <v>#N/A</v>
      </c>
      <c r="DF978" s="2" t="e">
        <f t="shared" ref="DF978:DF1041" si="559">CF978-$CH978</f>
        <v>#N/A</v>
      </c>
      <c r="DG978" s="2" t="e">
        <f t="shared" si="555"/>
        <v>#N/A</v>
      </c>
      <c r="DH978" s="69"/>
      <c r="DI978" s="3" t="e">
        <f t="shared" si="542"/>
        <v>#N/A</v>
      </c>
      <c r="DJ978" s="2" t="e">
        <f t="shared" si="543"/>
        <v>#N/A</v>
      </c>
      <c r="DK978" s="2" t="e">
        <f t="shared" si="544"/>
        <v>#N/A</v>
      </c>
      <c r="DL978" s="2"/>
      <c r="DM978" s="2" t="e">
        <f t="shared" si="545"/>
        <v>#N/A</v>
      </c>
      <c r="DO978" s="2" t="e">
        <f t="shared" si="546"/>
        <v>#N/A</v>
      </c>
      <c r="DP978" s="72" t="e">
        <f t="shared" si="547"/>
        <v>#N/A</v>
      </c>
      <c r="DQ978" s="72">
        <v>1.0999999999999999E-2</v>
      </c>
      <c r="DR978" s="72" t="e">
        <f t="shared" si="548"/>
        <v>#N/A</v>
      </c>
      <c r="DS978" s="2" t="e" cm="1">
        <f t="array" ref="DS978">PRODUCT($DR$68:DR978+1)-1</f>
        <v>#N/A</v>
      </c>
      <c r="DT978" s="2" t="e" cm="1">
        <f t="array" ref="DT978">PRODUCT($DP$68:DP978+1)-1</f>
        <v>#N/A</v>
      </c>
      <c r="DU978" s="72" t="e">
        <f>DS978-MAX($DS$68:DS978)</f>
        <v>#N/A</v>
      </c>
    </row>
    <row r="979" spans="81:125" x14ac:dyDescent="0.3">
      <c r="CC979" s="3" t="e">
        <f t="shared" si="533"/>
        <v>#N/A</v>
      </c>
      <c r="CD979" s="2" t="e">
        <f t="shared" si="536"/>
        <v>#N/A</v>
      </c>
      <c r="CE979" s="2" t="e">
        <f t="shared" si="537"/>
        <v>#N/A</v>
      </c>
      <c r="CF979" s="2" t="e">
        <f t="shared" si="558"/>
        <v>#N/A</v>
      </c>
      <c r="CG979" s="2" t="e">
        <f t="shared" si="534"/>
        <v>#N/A</v>
      </c>
      <c r="CH979" s="2" t="e">
        <f t="shared" si="535"/>
        <v>#N/A</v>
      </c>
      <c r="CJ979" s="9" t="e">
        <f t="shared" si="549"/>
        <v>#N/A</v>
      </c>
      <c r="CK979" s="2" t="e">
        <f t="array" ref="CK979">PRODUCT(CD$2:CD979+1)-1</f>
        <v>#N/A</v>
      </c>
      <c r="CL979" s="2" t="e">
        <f t="array" ref="CL979">PRODUCT(CE$2:CE979+1)-1</f>
        <v>#N/A</v>
      </c>
      <c r="CM979" s="2" t="e" cm="1">
        <f t="array" ref="CM979">PRODUCT(CF$913:CF979+1)-1</f>
        <v>#N/A</v>
      </c>
      <c r="CN979" s="2" t="e">
        <f t="array" ref="CN979">PRODUCT(CG$2:CG979+1)-1</f>
        <v>#N/A</v>
      </c>
      <c r="CO979" s="2" t="e">
        <f t="array" ref="CO979">PRODUCT(CH$2:CH979+1)-1</f>
        <v>#N/A</v>
      </c>
      <c r="CQ979" s="9" t="e">
        <f t="shared" si="538"/>
        <v>#N/A</v>
      </c>
      <c r="CR979" s="72" t="e">
        <f t="shared" si="539"/>
        <v>#N/A</v>
      </c>
      <c r="CS979" s="72" t="e">
        <f t="shared" si="540"/>
        <v>#N/A</v>
      </c>
      <c r="CT979" s="72" t="e" cm="1">
        <f t="array" ref="CT979">CM979-(PRODUCT($CH$913:CH979+1)-1)</f>
        <v>#N/A</v>
      </c>
      <c r="CU979" s="72" t="e">
        <f t="shared" si="550"/>
        <v>#N/A</v>
      </c>
      <c r="CV979" s="72"/>
      <c r="CW979" s="3" t="e">
        <f t="shared" si="551"/>
        <v>#N/A</v>
      </c>
      <c r="CX979" s="75" t="e">
        <f t="shared" si="556"/>
        <v>#N/A</v>
      </c>
      <c r="CY979" s="75" t="e">
        <f t="shared" si="557"/>
        <v>#N/A</v>
      </c>
      <c r="CZ979" s="75" t="e">
        <f t="shared" si="541"/>
        <v>#N/A</v>
      </c>
      <c r="DA979" s="72" t="e">
        <f>(CZ979/MAX($CZ$2:CZ979))-1</f>
        <v>#N/A</v>
      </c>
      <c r="DC979" s="3" t="e">
        <f t="shared" si="552"/>
        <v>#N/A</v>
      </c>
      <c r="DD979" s="2" t="e">
        <f t="shared" si="553"/>
        <v>#N/A</v>
      </c>
      <c r="DE979" s="2" t="e">
        <f t="shared" si="554"/>
        <v>#N/A</v>
      </c>
      <c r="DF979" s="2" t="e">
        <f t="shared" si="559"/>
        <v>#N/A</v>
      </c>
      <c r="DG979" s="2" t="e">
        <f t="shared" si="555"/>
        <v>#N/A</v>
      </c>
      <c r="DH979" s="69"/>
      <c r="DI979" s="3" t="e">
        <f t="shared" si="542"/>
        <v>#N/A</v>
      </c>
      <c r="DJ979" s="2" t="e">
        <f t="shared" si="543"/>
        <v>#N/A</v>
      </c>
      <c r="DK979" s="2" t="e">
        <f t="shared" si="544"/>
        <v>#N/A</v>
      </c>
      <c r="DL979" s="2"/>
      <c r="DM979" s="2" t="e">
        <f t="shared" si="545"/>
        <v>#N/A</v>
      </c>
      <c r="DO979" s="2" t="e">
        <f t="shared" si="546"/>
        <v>#N/A</v>
      </c>
      <c r="DP979" s="72" t="e">
        <f t="shared" si="547"/>
        <v>#N/A</v>
      </c>
      <c r="DQ979" s="72">
        <v>1.0999999999999999E-2</v>
      </c>
      <c r="DR979" s="72" t="e">
        <f t="shared" si="548"/>
        <v>#N/A</v>
      </c>
      <c r="DS979" s="2" t="e" cm="1">
        <f t="array" ref="DS979">PRODUCT($DR$68:DR979+1)-1</f>
        <v>#N/A</v>
      </c>
      <c r="DT979" s="2" t="e" cm="1">
        <f t="array" ref="DT979">PRODUCT($DP$68:DP979+1)-1</f>
        <v>#N/A</v>
      </c>
      <c r="DU979" s="72" t="e">
        <f>DS979-MAX($DS$68:DS979)</f>
        <v>#N/A</v>
      </c>
    </row>
    <row r="980" spans="81:125" x14ac:dyDescent="0.3">
      <c r="CC980" s="3" t="e">
        <f t="shared" si="533"/>
        <v>#N/A</v>
      </c>
      <c r="CD980" s="2" t="e">
        <f t="shared" si="536"/>
        <v>#N/A</v>
      </c>
      <c r="CE980" s="2" t="e">
        <f t="shared" si="537"/>
        <v>#N/A</v>
      </c>
      <c r="CF980" s="2" t="e">
        <f t="shared" si="558"/>
        <v>#N/A</v>
      </c>
      <c r="CG980" s="2" t="e">
        <f t="shared" si="534"/>
        <v>#N/A</v>
      </c>
      <c r="CH980" s="2" t="e">
        <f t="shared" si="535"/>
        <v>#N/A</v>
      </c>
      <c r="CJ980" s="9" t="e">
        <f t="shared" si="549"/>
        <v>#N/A</v>
      </c>
      <c r="CK980" s="2" t="e">
        <f t="array" ref="CK980">PRODUCT(CD$2:CD980+1)-1</f>
        <v>#N/A</v>
      </c>
      <c r="CL980" s="2" t="e">
        <f t="array" ref="CL980">PRODUCT(CE$2:CE980+1)-1</f>
        <v>#N/A</v>
      </c>
      <c r="CM980" s="2" t="e" cm="1">
        <f t="array" ref="CM980">PRODUCT(CF$913:CF980+1)-1</f>
        <v>#N/A</v>
      </c>
      <c r="CN980" s="2" t="e">
        <f t="array" ref="CN980">PRODUCT(CG$2:CG980+1)-1</f>
        <v>#N/A</v>
      </c>
      <c r="CO980" s="2" t="e">
        <f t="array" ref="CO980">PRODUCT(CH$2:CH980+1)-1</f>
        <v>#N/A</v>
      </c>
      <c r="CQ980" s="9" t="e">
        <f t="shared" si="538"/>
        <v>#N/A</v>
      </c>
      <c r="CR980" s="72" t="e">
        <f t="shared" si="539"/>
        <v>#N/A</v>
      </c>
      <c r="CS980" s="72" t="e">
        <f t="shared" si="540"/>
        <v>#N/A</v>
      </c>
      <c r="CT980" s="72" t="e" cm="1">
        <f t="array" ref="CT980">CM980-(PRODUCT($CH$913:CH980+1)-1)</f>
        <v>#N/A</v>
      </c>
      <c r="CU980" s="72" t="e">
        <f t="shared" si="550"/>
        <v>#N/A</v>
      </c>
      <c r="CV980" s="72"/>
      <c r="CW980" s="3" t="e">
        <f t="shared" si="551"/>
        <v>#N/A</v>
      </c>
      <c r="CX980" s="75" t="e">
        <f t="shared" si="556"/>
        <v>#N/A</v>
      </c>
      <c r="CY980" s="75" t="e">
        <f t="shared" si="557"/>
        <v>#N/A</v>
      </c>
      <c r="CZ980" s="75" t="e">
        <f t="shared" si="541"/>
        <v>#N/A</v>
      </c>
      <c r="DA980" s="72" t="e">
        <f>(CZ980/MAX($CZ$2:CZ980))-1</f>
        <v>#N/A</v>
      </c>
      <c r="DC980" s="3" t="e">
        <f t="shared" si="552"/>
        <v>#N/A</v>
      </c>
      <c r="DD980" s="2" t="e">
        <f t="shared" si="553"/>
        <v>#N/A</v>
      </c>
      <c r="DE980" s="2" t="e">
        <f t="shared" si="554"/>
        <v>#N/A</v>
      </c>
      <c r="DF980" s="2" t="e">
        <f t="shared" si="559"/>
        <v>#N/A</v>
      </c>
      <c r="DG980" s="2" t="e">
        <f t="shared" si="555"/>
        <v>#N/A</v>
      </c>
      <c r="DH980" s="69"/>
      <c r="DI980" s="3" t="e">
        <f t="shared" si="542"/>
        <v>#N/A</v>
      </c>
      <c r="DJ980" s="2" t="e">
        <f t="shared" si="543"/>
        <v>#N/A</v>
      </c>
      <c r="DK980" s="2" t="e">
        <f t="shared" si="544"/>
        <v>#N/A</v>
      </c>
      <c r="DL980" s="2"/>
      <c r="DM980" s="2" t="e">
        <f t="shared" si="545"/>
        <v>#N/A</v>
      </c>
      <c r="DO980" s="2" t="e">
        <f t="shared" si="546"/>
        <v>#N/A</v>
      </c>
      <c r="DP980" s="72" t="e">
        <f t="shared" si="547"/>
        <v>#N/A</v>
      </c>
      <c r="DQ980" s="72">
        <v>1.0999999999999999E-2</v>
      </c>
      <c r="DR980" s="72" t="e">
        <f t="shared" si="548"/>
        <v>#N/A</v>
      </c>
      <c r="DS980" s="2" t="e" cm="1">
        <f t="array" ref="DS980">PRODUCT($DR$68:DR980+1)-1</f>
        <v>#N/A</v>
      </c>
      <c r="DT980" s="2" t="e" cm="1">
        <f t="array" ref="DT980">PRODUCT($DP$68:DP980+1)-1</f>
        <v>#N/A</v>
      </c>
      <c r="DU980" s="72" t="e">
        <f>DS980-MAX($DS$68:DS980)</f>
        <v>#N/A</v>
      </c>
    </row>
    <row r="981" spans="81:125" x14ac:dyDescent="0.3">
      <c r="CC981" s="3" t="e">
        <f t="shared" si="533"/>
        <v>#N/A</v>
      </c>
      <c r="CD981" s="2" t="e">
        <f t="shared" si="536"/>
        <v>#N/A</v>
      </c>
      <c r="CE981" s="2" t="e">
        <f t="shared" si="537"/>
        <v>#N/A</v>
      </c>
      <c r="CF981" s="2" t="e">
        <f t="shared" si="558"/>
        <v>#N/A</v>
      </c>
      <c r="CG981" s="2" t="e">
        <f t="shared" si="534"/>
        <v>#N/A</v>
      </c>
      <c r="CH981" s="2" t="e">
        <f t="shared" si="535"/>
        <v>#N/A</v>
      </c>
      <c r="CJ981" s="9" t="e">
        <f t="shared" si="549"/>
        <v>#N/A</v>
      </c>
      <c r="CK981" s="2" t="e">
        <f t="array" ref="CK981">PRODUCT(CD$2:CD981+1)-1</f>
        <v>#N/A</v>
      </c>
      <c r="CL981" s="2" t="e">
        <f t="array" ref="CL981">PRODUCT(CE$2:CE981+1)-1</f>
        <v>#N/A</v>
      </c>
      <c r="CM981" s="2" t="e" cm="1">
        <f t="array" ref="CM981">PRODUCT(CF$913:CF981+1)-1</f>
        <v>#N/A</v>
      </c>
      <c r="CN981" s="2" t="e">
        <f t="array" ref="CN981">PRODUCT(CG$2:CG981+1)-1</f>
        <v>#N/A</v>
      </c>
      <c r="CO981" s="2" t="e">
        <f t="array" ref="CO981">PRODUCT(CH$2:CH981+1)-1</f>
        <v>#N/A</v>
      </c>
      <c r="CQ981" s="9" t="e">
        <f t="shared" si="538"/>
        <v>#N/A</v>
      </c>
      <c r="CR981" s="72" t="e">
        <f t="shared" si="539"/>
        <v>#N/A</v>
      </c>
      <c r="CS981" s="72" t="e">
        <f t="shared" si="540"/>
        <v>#N/A</v>
      </c>
      <c r="CT981" s="72" t="e" cm="1">
        <f t="array" ref="CT981">CM981-(PRODUCT($CH$913:CH981+1)-1)</f>
        <v>#N/A</v>
      </c>
      <c r="CU981" s="72" t="e">
        <f t="shared" si="550"/>
        <v>#N/A</v>
      </c>
      <c r="CV981" s="72"/>
      <c r="CW981" s="3" t="e">
        <f t="shared" si="551"/>
        <v>#N/A</v>
      </c>
      <c r="CX981" s="75" t="e">
        <f t="shared" si="556"/>
        <v>#N/A</v>
      </c>
      <c r="CY981" s="75" t="e">
        <f t="shared" si="557"/>
        <v>#N/A</v>
      </c>
      <c r="CZ981" s="75" t="e">
        <f t="shared" si="541"/>
        <v>#N/A</v>
      </c>
      <c r="DA981" s="72" t="e">
        <f>(CZ981/MAX($CZ$2:CZ981))-1</f>
        <v>#N/A</v>
      </c>
      <c r="DC981" s="3" t="e">
        <f t="shared" si="552"/>
        <v>#N/A</v>
      </c>
      <c r="DD981" s="2" t="e">
        <f t="shared" si="553"/>
        <v>#N/A</v>
      </c>
      <c r="DE981" s="2" t="e">
        <f t="shared" si="554"/>
        <v>#N/A</v>
      </c>
      <c r="DF981" s="2" t="e">
        <f t="shared" si="559"/>
        <v>#N/A</v>
      </c>
      <c r="DG981" s="2" t="e">
        <f t="shared" si="555"/>
        <v>#N/A</v>
      </c>
      <c r="DH981" s="69"/>
      <c r="DI981" s="3" t="e">
        <f t="shared" si="542"/>
        <v>#N/A</v>
      </c>
      <c r="DJ981" s="2" t="e">
        <f t="shared" si="543"/>
        <v>#N/A</v>
      </c>
      <c r="DK981" s="2" t="e">
        <f t="shared" si="544"/>
        <v>#N/A</v>
      </c>
      <c r="DL981" s="2"/>
      <c r="DM981" s="2" t="e">
        <f t="shared" si="545"/>
        <v>#N/A</v>
      </c>
      <c r="DO981" s="2" t="e">
        <f t="shared" si="546"/>
        <v>#N/A</v>
      </c>
      <c r="DP981" s="72" t="e">
        <f t="shared" si="547"/>
        <v>#N/A</v>
      </c>
      <c r="DQ981" s="72">
        <v>1.0999999999999999E-2</v>
      </c>
      <c r="DR981" s="72" t="e">
        <f t="shared" si="548"/>
        <v>#N/A</v>
      </c>
      <c r="DS981" s="2" t="e" cm="1">
        <f t="array" ref="DS981">PRODUCT($DR$68:DR981+1)-1</f>
        <v>#N/A</v>
      </c>
      <c r="DT981" s="2" t="e" cm="1">
        <f t="array" ref="DT981">PRODUCT($DP$68:DP981+1)-1</f>
        <v>#N/A</v>
      </c>
      <c r="DU981" s="72" t="e">
        <f>DS981-MAX($DS$68:DS981)</f>
        <v>#N/A</v>
      </c>
    </row>
    <row r="982" spans="81:125" x14ac:dyDescent="0.3">
      <c r="CC982" s="3" t="e">
        <f t="shared" si="533"/>
        <v>#N/A</v>
      </c>
      <c r="CD982" s="2" t="e">
        <f t="shared" si="536"/>
        <v>#N/A</v>
      </c>
      <c r="CE982" s="2" t="e">
        <f t="shared" si="537"/>
        <v>#N/A</v>
      </c>
      <c r="CF982" s="2" t="e">
        <f t="shared" si="558"/>
        <v>#N/A</v>
      </c>
      <c r="CG982" s="2" t="e">
        <f t="shared" si="534"/>
        <v>#N/A</v>
      </c>
      <c r="CH982" s="2" t="e">
        <f t="shared" si="535"/>
        <v>#N/A</v>
      </c>
      <c r="CJ982" s="9" t="e">
        <f t="shared" si="549"/>
        <v>#N/A</v>
      </c>
      <c r="CK982" s="2" t="e">
        <f t="array" ref="CK982">PRODUCT(CD$2:CD982+1)-1</f>
        <v>#N/A</v>
      </c>
      <c r="CL982" s="2" t="e">
        <f t="array" ref="CL982">PRODUCT(CE$2:CE982+1)-1</f>
        <v>#N/A</v>
      </c>
      <c r="CM982" s="2" t="e" cm="1">
        <f t="array" ref="CM982">PRODUCT(CF$913:CF982+1)-1</f>
        <v>#N/A</v>
      </c>
      <c r="CN982" s="2" t="e">
        <f t="array" ref="CN982">PRODUCT(CG$2:CG982+1)-1</f>
        <v>#N/A</v>
      </c>
      <c r="CO982" s="2" t="e">
        <f t="array" ref="CO982">PRODUCT(CH$2:CH982+1)-1</f>
        <v>#N/A</v>
      </c>
      <c r="CQ982" s="9" t="e">
        <f t="shared" si="538"/>
        <v>#N/A</v>
      </c>
      <c r="CR982" s="72" t="e">
        <f t="shared" si="539"/>
        <v>#N/A</v>
      </c>
      <c r="CS982" s="72" t="e">
        <f t="shared" si="540"/>
        <v>#N/A</v>
      </c>
      <c r="CT982" s="72" t="e" cm="1">
        <f t="array" ref="CT982">CM982-(PRODUCT($CH$913:CH982+1)-1)</f>
        <v>#N/A</v>
      </c>
      <c r="CU982" s="72" t="e">
        <f t="shared" si="550"/>
        <v>#N/A</v>
      </c>
      <c r="CV982" s="72"/>
      <c r="CW982" s="3" t="e">
        <f t="shared" si="551"/>
        <v>#N/A</v>
      </c>
      <c r="CX982" s="75" t="e">
        <f t="shared" si="556"/>
        <v>#N/A</v>
      </c>
      <c r="CY982" s="75" t="e">
        <f t="shared" si="557"/>
        <v>#N/A</v>
      </c>
      <c r="CZ982" s="75" t="e">
        <f t="shared" si="541"/>
        <v>#N/A</v>
      </c>
      <c r="DA982" s="72" t="e">
        <f>(CZ982/MAX($CZ$2:CZ982))-1</f>
        <v>#N/A</v>
      </c>
      <c r="DC982" s="3" t="e">
        <f t="shared" si="552"/>
        <v>#N/A</v>
      </c>
      <c r="DD982" s="2" t="e">
        <f t="shared" si="553"/>
        <v>#N/A</v>
      </c>
      <c r="DE982" s="2" t="e">
        <f t="shared" si="554"/>
        <v>#N/A</v>
      </c>
      <c r="DF982" s="2" t="e">
        <f t="shared" si="559"/>
        <v>#N/A</v>
      </c>
      <c r="DG982" s="2" t="e">
        <f t="shared" si="555"/>
        <v>#N/A</v>
      </c>
      <c r="DH982" s="69"/>
      <c r="DI982" s="3" t="e">
        <f t="shared" si="542"/>
        <v>#N/A</v>
      </c>
      <c r="DJ982" s="2" t="e">
        <f t="shared" si="543"/>
        <v>#N/A</v>
      </c>
      <c r="DK982" s="2" t="e">
        <f t="shared" si="544"/>
        <v>#N/A</v>
      </c>
      <c r="DL982" s="2"/>
      <c r="DM982" s="2" t="e">
        <f t="shared" si="545"/>
        <v>#N/A</v>
      </c>
      <c r="DO982" s="2" t="e">
        <f t="shared" si="546"/>
        <v>#N/A</v>
      </c>
      <c r="DP982" s="72" t="e">
        <f t="shared" si="547"/>
        <v>#N/A</v>
      </c>
      <c r="DQ982" s="72">
        <v>1.0999999999999999E-2</v>
      </c>
      <c r="DR982" s="72" t="e">
        <f t="shared" si="548"/>
        <v>#N/A</v>
      </c>
      <c r="DS982" s="2" t="e" cm="1">
        <f t="array" ref="DS982">PRODUCT($DR$68:DR982+1)-1</f>
        <v>#N/A</v>
      </c>
      <c r="DT982" s="2" t="e" cm="1">
        <f t="array" ref="DT982">PRODUCT($DP$68:DP982+1)-1</f>
        <v>#N/A</v>
      </c>
      <c r="DU982" s="72" t="e">
        <f>DS982-MAX($DS$68:DS982)</f>
        <v>#N/A</v>
      </c>
    </row>
    <row r="983" spans="81:125" x14ac:dyDescent="0.3">
      <c r="CC983" s="3" t="e">
        <f t="shared" si="533"/>
        <v>#N/A</v>
      </c>
      <c r="CD983" s="2" t="e">
        <f t="shared" si="536"/>
        <v>#N/A</v>
      </c>
      <c r="CE983" s="2" t="e">
        <f t="shared" si="537"/>
        <v>#N/A</v>
      </c>
      <c r="CF983" s="2" t="e">
        <f t="shared" si="558"/>
        <v>#N/A</v>
      </c>
      <c r="CG983" s="2" t="e">
        <f t="shared" si="534"/>
        <v>#N/A</v>
      </c>
      <c r="CH983" s="2" t="e">
        <f t="shared" si="535"/>
        <v>#N/A</v>
      </c>
      <c r="CJ983" s="9" t="e">
        <f t="shared" si="549"/>
        <v>#N/A</v>
      </c>
      <c r="CK983" s="2" t="e">
        <f t="array" ref="CK983">PRODUCT(CD$2:CD983+1)-1</f>
        <v>#N/A</v>
      </c>
      <c r="CL983" s="2" t="e">
        <f t="array" ref="CL983">PRODUCT(CE$2:CE983+1)-1</f>
        <v>#N/A</v>
      </c>
      <c r="CM983" s="2" t="e" cm="1">
        <f t="array" ref="CM983">PRODUCT(CF$913:CF983+1)-1</f>
        <v>#N/A</v>
      </c>
      <c r="CN983" s="2" t="e">
        <f t="array" ref="CN983">PRODUCT(CG$2:CG983+1)-1</f>
        <v>#N/A</v>
      </c>
      <c r="CO983" s="2" t="e">
        <f t="array" ref="CO983">PRODUCT(CH$2:CH983+1)-1</f>
        <v>#N/A</v>
      </c>
      <c r="CQ983" s="9" t="e">
        <f t="shared" si="538"/>
        <v>#N/A</v>
      </c>
      <c r="CR983" s="72" t="e">
        <f t="shared" si="539"/>
        <v>#N/A</v>
      </c>
      <c r="CS983" s="72" t="e">
        <f t="shared" si="540"/>
        <v>#N/A</v>
      </c>
      <c r="CT983" s="72" t="e" cm="1">
        <f t="array" ref="CT983">CM983-(PRODUCT($CH$913:CH983+1)-1)</f>
        <v>#N/A</v>
      </c>
      <c r="CU983" s="72" t="e">
        <f t="shared" si="550"/>
        <v>#N/A</v>
      </c>
      <c r="CV983" s="72"/>
      <c r="CW983" s="3" t="e">
        <f t="shared" si="551"/>
        <v>#N/A</v>
      </c>
      <c r="CX983" s="75" t="e">
        <f t="shared" si="556"/>
        <v>#N/A</v>
      </c>
      <c r="CY983" s="75" t="e">
        <f t="shared" si="557"/>
        <v>#N/A</v>
      </c>
      <c r="CZ983" s="75" t="e">
        <f t="shared" si="541"/>
        <v>#N/A</v>
      </c>
      <c r="DA983" s="72" t="e">
        <f>(CZ983/MAX($CZ$2:CZ983))-1</f>
        <v>#N/A</v>
      </c>
      <c r="DC983" s="3" t="e">
        <f t="shared" si="552"/>
        <v>#N/A</v>
      </c>
      <c r="DD983" s="2" t="e">
        <f t="shared" si="553"/>
        <v>#N/A</v>
      </c>
      <c r="DE983" s="2" t="e">
        <f t="shared" si="554"/>
        <v>#N/A</v>
      </c>
      <c r="DF983" s="2" t="e">
        <f t="shared" si="559"/>
        <v>#N/A</v>
      </c>
      <c r="DG983" s="2" t="e">
        <f t="shared" si="555"/>
        <v>#N/A</v>
      </c>
      <c r="DH983" s="69"/>
      <c r="DI983" s="3" t="e">
        <f t="shared" si="542"/>
        <v>#N/A</v>
      </c>
      <c r="DJ983" s="2" t="e">
        <f t="shared" si="543"/>
        <v>#N/A</v>
      </c>
      <c r="DK983" s="2" t="e">
        <f t="shared" si="544"/>
        <v>#N/A</v>
      </c>
      <c r="DL983" s="2"/>
      <c r="DM983" s="2" t="e">
        <f t="shared" si="545"/>
        <v>#N/A</v>
      </c>
      <c r="DO983" s="2" t="e">
        <f t="shared" si="546"/>
        <v>#N/A</v>
      </c>
      <c r="DP983" s="72" t="e">
        <f t="shared" si="547"/>
        <v>#N/A</v>
      </c>
      <c r="DQ983" s="72">
        <v>1.0999999999999999E-2</v>
      </c>
      <c r="DR983" s="72" t="e">
        <f t="shared" si="548"/>
        <v>#N/A</v>
      </c>
      <c r="DS983" s="2" t="e" cm="1">
        <f t="array" ref="DS983">PRODUCT($DR$68:DR983+1)-1</f>
        <v>#N/A</v>
      </c>
      <c r="DT983" s="2" t="e" cm="1">
        <f t="array" ref="DT983">PRODUCT($DP$68:DP983+1)-1</f>
        <v>#N/A</v>
      </c>
      <c r="DU983" s="72" t="e">
        <f>DS983-MAX($DS$68:DS983)</f>
        <v>#N/A</v>
      </c>
    </row>
    <row r="984" spans="81:125" x14ac:dyDescent="0.3">
      <c r="CC984" s="3" t="e">
        <f t="shared" si="533"/>
        <v>#N/A</v>
      </c>
      <c r="CD984" s="2" t="e">
        <f t="shared" si="536"/>
        <v>#N/A</v>
      </c>
      <c r="CE984" s="2" t="e">
        <f t="shared" si="537"/>
        <v>#N/A</v>
      </c>
      <c r="CF984" s="2" t="e">
        <f t="shared" si="558"/>
        <v>#N/A</v>
      </c>
      <c r="CG984" s="2" t="e">
        <f t="shared" si="534"/>
        <v>#N/A</v>
      </c>
      <c r="CH984" s="2" t="e">
        <f t="shared" si="535"/>
        <v>#N/A</v>
      </c>
      <c r="CJ984" s="9" t="e">
        <f t="shared" si="549"/>
        <v>#N/A</v>
      </c>
      <c r="CK984" s="2" t="e">
        <f t="array" ref="CK984">PRODUCT(CD$2:CD984+1)-1</f>
        <v>#N/A</v>
      </c>
      <c r="CL984" s="2" t="e">
        <f t="array" ref="CL984">PRODUCT(CE$2:CE984+1)-1</f>
        <v>#N/A</v>
      </c>
      <c r="CM984" s="2" t="e" cm="1">
        <f t="array" ref="CM984">PRODUCT(CF$913:CF984+1)-1</f>
        <v>#N/A</v>
      </c>
      <c r="CN984" s="2" t="e">
        <f t="array" ref="CN984">PRODUCT(CG$2:CG984+1)-1</f>
        <v>#N/A</v>
      </c>
      <c r="CO984" s="2" t="e">
        <f t="array" ref="CO984">PRODUCT(CH$2:CH984+1)-1</f>
        <v>#N/A</v>
      </c>
      <c r="CQ984" s="9" t="e">
        <f t="shared" si="538"/>
        <v>#N/A</v>
      </c>
      <c r="CR984" s="72" t="e">
        <f t="shared" si="539"/>
        <v>#N/A</v>
      </c>
      <c r="CS984" s="72" t="e">
        <f t="shared" si="540"/>
        <v>#N/A</v>
      </c>
      <c r="CT984" s="72" t="e" cm="1">
        <f t="array" ref="CT984">CM984-(PRODUCT($CH$913:CH984+1)-1)</f>
        <v>#N/A</v>
      </c>
      <c r="CU984" s="72" t="e">
        <f t="shared" si="550"/>
        <v>#N/A</v>
      </c>
      <c r="CV984" s="72"/>
      <c r="CW984" s="3" t="e">
        <f t="shared" si="551"/>
        <v>#N/A</v>
      </c>
      <c r="CX984" s="75" t="e">
        <f t="shared" si="556"/>
        <v>#N/A</v>
      </c>
      <c r="CY984" s="75" t="e">
        <f t="shared" si="557"/>
        <v>#N/A</v>
      </c>
      <c r="CZ984" s="75" t="e">
        <f t="shared" si="541"/>
        <v>#N/A</v>
      </c>
      <c r="DA984" s="72" t="e">
        <f>(CZ984/MAX($CZ$2:CZ984))-1</f>
        <v>#N/A</v>
      </c>
      <c r="DC984" s="3" t="e">
        <f t="shared" si="552"/>
        <v>#N/A</v>
      </c>
      <c r="DD984" s="2" t="e">
        <f t="shared" si="553"/>
        <v>#N/A</v>
      </c>
      <c r="DE984" s="2" t="e">
        <f t="shared" si="554"/>
        <v>#N/A</v>
      </c>
      <c r="DF984" s="2" t="e">
        <f t="shared" si="559"/>
        <v>#N/A</v>
      </c>
      <c r="DG984" s="2" t="e">
        <f t="shared" si="555"/>
        <v>#N/A</v>
      </c>
      <c r="DH984" s="69"/>
      <c r="DI984" s="3" t="e">
        <f t="shared" si="542"/>
        <v>#N/A</v>
      </c>
      <c r="DJ984" s="2" t="e">
        <f t="shared" si="543"/>
        <v>#N/A</v>
      </c>
      <c r="DK984" s="2" t="e">
        <f t="shared" si="544"/>
        <v>#N/A</v>
      </c>
      <c r="DL984" s="2"/>
      <c r="DM984" s="2" t="e">
        <f t="shared" si="545"/>
        <v>#N/A</v>
      </c>
      <c r="DO984" s="2" t="e">
        <f t="shared" si="546"/>
        <v>#N/A</v>
      </c>
      <c r="DP984" s="72" t="e">
        <f t="shared" si="547"/>
        <v>#N/A</v>
      </c>
      <c r="DQ984" s="72">
        <v>1.0999999999999999E-2</v>
      </c>
      <c r="DR984" s="72" t="e">
        <f t="shared" si="548"/>
        <v>#N/A</v>
      </c>
      <c r="DS984" s="2" t="e" cm="1">
        <f t="array" ref="DS984">PRODUCT($DR$68:DR984+1)-1</f>
        <v>#N/A</v>
      </c>
      <c r="DT984" s="2" t="e" cm="1">
        <f t="array" ref="DT984">PRODUCT($DP$68:DP984+1)-1</f>
        <v>#N/A</v>
      </c>
      <c r="DU984" s="72" t="e">
        <f>DS984-MAX($DS$68:DS984)</f>
        <v>#N/A</v>
      </c>
    </row>
    <row r="985" spans="81:125" x14ac:dyDescent="0.3">
      <c r="CC985" s="3" t="e">
        <f t="shared" ref="CC985:CC1048" si="560">A194</f>
        <v>#N/A</v>
      </c>
      <c r="CD985" s="2" t="e">
        <f t="shared" si="536"/>
        <v>#N/A</v>
      </c>
      <c r="CE985" s="2" t="e">
        <f t="shared" si="537"/>
        <v>#N/A</v>
      </c>
      <c r="CF985" s="2" t="e">
        <f t="shared" si="558"/>
        <v>#N/A</v>
      </c>
      <c r="CG985" s="2" t="e">
        <f t="shared" ref="CG985:CG1048" si="561">AP194</f>
        <v>#N/A</v>
      </c>
      <c r="CH985" s="2" t="e">
        <f t="shared" ref="CH985:CH1048" si="562">K194</f>
        <v>#N/A</v>
      </c>
      <c r="CJ985" s="9" t="e">
        <f t="shared" si="549"/>
        <v>#N/A</v>
      </c>
      <c r="CK985" s="2" t="e">
        <f t="array" ref="CK985">PRODUCT(CD$2:CD985+1)-1</f>
        <v>#N/A</v>
      </c>
      <c r="CL985" s="2" t="e">
        <f t="array" ref="CL985">PRODUCT(CE$2:CE985+1)-1</f>
        <v>#N/A</v>
      </c>
      <c r="CM985" s="2" t="e" cm="1">
        <f t="array" ref="CM985">PRODUCT(CF$913:CF985+1)-1</f>
        <v>#N/A</v>
      </c>
      <c r="CN985" s="2" t="e">
        <f t="array" ref="CN985">PRODUCT(CG$2:CG985+1)-1</f>
        <v>#N/A</v>
      </c>
      <c r="CO985" s="2" t="e">
        <f t="array" ref="CO985">PRODUCT(CH$2:CH985+1)-1</f>
        <v>#N/A</v>
      </c>
      <c r="CQ985" s="9" t="e">
        <f t="shared" si="538"/>
        <v>#N/A</v>
      </c>
      <c r="CR985" s="72" t="e">
        <f t="shared" si="539"/>
        <v>#N/A</v>
      </c>
      <c r="CS985" s="72" t="e">
        <f t="shared" si="540"/>
        <v>#N/A</v>
      </c>
      <c r="CT985" s="72" t="e" cm="1">
        <f t="array" ref="CT985">CM985-(PRODUCT($CH$913:CH985+1)-1)</f>
        <v>#N/A</v>
      </c>
      <c r="CU985" s="72" t="e">
        <f t="shared" si="550"/>
        <v>#N/A</v>
      </c>
      <c r="CV985" s="72"/>
      <c r="CW985" s="3" t="e">
        <f t="shared" si="551"/>
        <v>#N/A</v>
      </c>
      <c r="CX985" s="75" t="e">
        <f t="shared" si="556"/>
        <v>#N/A</v>
      </c>
      <c r="CY985" s="75" t="e">
        <f t="shared" si="557"/>
        <v>#N/A</v>
      </c>
      <c r="CZ985" s="75" t="e">
        <f t="shared" si="541"/>
        <v>#N/A</v>
      </c>
      <c r="DA985" s="72" t="e">
        <f>(CZ985/MAX($CZ$2:CZ985))-1</f>
        <v>#N/A</v>
      </c>
      <c r="DC985" s="3" t="e">
        <f t="shared" si="552"/>
        <v>#N/A</v>
      </c>
      <c r="DD985" s="2" t="e">
        <f t="shared" si="553"/>
        <v>#N/A</v>
      </c>
      <c r="DE985" s="2" t="e">
        <f t="shared" si="554"/>
        <v>#N/A</v>
      </c>
      <c r="DF985" s="2" t="e">
        <f t="shared" si="559"/>
        <v>#N/A</v>
      </c>
      <c r="DG985" s="2" t="e">
        <f t="shared" si="555"/>
        <v>#N/A</v>
      </c>
      <c r="DH985" s="69"/>
      <c r="DI985" s="3" t="e">
        <f t="shared" si="542"/>
        <v>#N/A</v>
      </c>
      <c r="DJ985" s="2" t="e">
        <f t="shared" si="543"/>
        <v>#N/A</v>
      </c>
      <c r="DK985" s="2" t="e">
        <f t="shared" si="544"/>
        <v>#N/A</v>
      </c>
      <c r="DL985" s="2"/>
      <c r="DM985" s="2" t="e">
        <f t="shared" si="545"/>
        <v>#N/A</v>
      </c>
      <c r="DO985" s="2" t="e">
        <f t="shared" si="546"/>
        <v>#N/A</v>
      </c>
      <c r="DP985" s="72" t="e">
        <f t="shared" si="547"/>
        <v>#N/A</v>
      </c>
      <c r="DQ985" s="72">
        <v>1.0999999999999999E-2</v>
      </c>
      <c r="DR985" s="72" t="e">
        <f t="shared" si="548"/>
        <v>#N/A</v>
      </c>
      <c r="DS985" s="2" t="e" cm="1">
        <f t="array" ref="DS985">PRODUCT($DR$68:DR985+1)-1</f>
        <v>#N/A</v>
      </c>
      <c r="DT985" s="2" t="e" cm="1">
        <f t="array" ref="DT985">PRODUCT($DP$68:DP985+1)-1</f>
        <v>#N/A</v>
      </c>
      <c r="DU985" s="72" t="e">
        <f>DS985-MAX($DS$68:DS985)</f>
        <v>#N/A</v>
      </c>
    </row>
    <row r="986" spans="81:125" x14ac:dyDescent="0.3">
      <c r="CC986" s="3" t="e">
        <f t="shared" si="560"/>
        <v>#N/A</v>
      </c>
      <c r="CD986" s="2" t="e">
        <f t="shared" si="536"/>
        <v>#N/A</v>
      </c>
      <c r="CE986" s="2" t="e">
        <f t="shared" si="537"/>
        <v>#N/A</v>
      </c>
      <c r="CF986" s="2" t="e">
        <f t="shared" si="558"/>
        <v>#N/A</v>
      </c>
      <c r="CG986" s="2" t="e">
        <f t="shared" si="561"/>
        <v>#N/A</v>
      </c>
      <c r="CH986" s="2" t="e">
        <f t="shared" si="562"/>
        <v>#N/A</v>
      </c>
      <c r="CJ986" s="9" t="e">
        <f t="shared" si="549"/>
        <v>#N/A</v>
      </c>
      <c r="CK986" s="2" t="e">
        <f t="array" ref="CK986">PRODUCT(CD$2:CD986+1)-1</f>
        <v>#N/A</v>
      </c>
      <c r="CL986" s="2" t="e">
        <f t="array" ref="CL986">PRODUCT(CE$2:CE986+1)-1</f>
        <v>#N/A</v>
      </c>
      <c r="CM986" s="2" t="e" cm="1">
        <f t="array" ref="CM986">PRODUCT(CF$913:CF986+1)-1</f>
        <v>#N/A</v>
      </c>
      <c r="CN986" s="2" t="e">
        <f t="array" ref="CN986">PRODUCT(CG$2:CG986+1)-1</f>
        <v>#N/A</v>
      </c>
      <c r="CO986" s="2" t="e">
        <f t="array" ref="CO986">PRODUCT(CH$2:CH986+1)-1</f>
        <v>#N/A</v>
      </c>
      <c r="CQ986" s="9" t="e">
        <f t="shared" si="538"/>
        <v>#N/A</v>
      </c>
      <c r="CR986" s="72" t="e">
        <f t="shared" si="539"/>
        <v>#N/A</v>
      </c>
      <c r="CS986" s="72" t="e">
        <f t="shared" si="540"/>
        <v>#N/A</v>
      </c>
      <c r="CT986" s="72" t="e" cm="1">
        <f t="array" ref="CT986">CM986-(PRODUCT($CH$913:CH986+1)-1)</f>
        <v>#N/A</v>
      </c>
      <c r="CU986" s="72" t="e">
        <f t="shared" si="550"/>
        <v>#N/A</v>
      </c>
      <c r="CV986" s="72"/>
      <c r="CW986" s="3" t="e">
        <f t="shared" si="551"/>
        <v>#N/A</v>
      </c>
      <c r="CX986" s="75" t="e">
        <f t="shared" si="556"/>
        <v>#N/A</v>
      </c>
      <c r="CY986" s="75" t="e">
        <f t="shared" si="557"/>
        <v>#N/A</v>
      </c>
      <c r="CZ986" s="75" t="e">
        <f t="shared" si="541"/>
        <v>#N/A</v>
      </c>
      <c r="DA986" s="72" t="e">
        <f>(CZ986/MAX($CZ$2:CZ986))-1</f>
        <v>#N/A</v>
      </c>
      <c r="DC986" s="3" t="e">
        <f t="shared" si="552"/>
        <v>#N/A</v>
      </c>
      <c r="DD986" s="2" t="e">
        <f t="shared" si="553"/>
        <v>#N/A</v>
      </c>
      <c r="DE986" s="2" t="e">
        <f t="shared" si="554"/>
        <v>#N/A</v>
      </c>
      <c r="DF986" s="2" t="e">
        <f t="shared" si="559"/>
        <v>#N/A</v>
      </c>
      <c r="DG986" s="2" t="e">
        <f t="shared" si="555"/>
        <v>#N/A</v>
      </c>
      <c r="DH986" s="69"/>
      <c r="DI986" s="3" t="e">
        <f t="shared" si="542"/>
        <v>#N/A</v>
      </c>
      <c r="DJ986" s="2" t="e">
        <f t="shared" si="543"/>
        <v>#N/A</v>
      </c>
      <c r="DK986" s="2" t="e">
        <f t="shared" si="544"/>
        <v>#N/A</v>
      </c>
      <c r="DL986" s="2"/>
      <c r="DM986" s="2" t="e">
        <f t="shared" si="545"/>
        <v>#N/A</v>
      </c>
      <c r="DO986" s="2" t="e">
        <f t="shared" si="546"/>
        <v>#N/A</v>
      </c>
      <c r="DP986" s="72" t="e">
        <f t="shared" si="547"/>
        <v>#N/A</v>
      </c>
      <c r="DQ986" s="72">
        <v>1.0999999999999999E-2</v>
      </c>
      <c r="DR986" s="72" t="e">
        <f t="shared" si="548"/>
        <v>#N/A</v>
      </c>
      <c r="DS986" s="2" t="e" cm="1">
        <f t="array" ref="DS986">PRODUCT($DR$68:DR986+1)-1</f>
        <v>#N/A</v>
      </c>
      <c r="DT986" s="2" t="e" cm="1">
        <f t="array" ref="DT986">PRODUCT($DP$68:DP986+1)-1</f>
        <v>#N/A</v>
      </c>
      <c r="DU986" s="72" t="e">
        <f>DS986-MAX($DS$68:DS986)</f>
        <v>#N/A</v>
      </c>
    </row>
    <row r="987" spans="81:125" x14ac:dyDescent="0.3">
      <c r="CC987" s="3" t="e">
        <f t="shared" si="560"/>
        <v>#N/A</v>
      </c>
      <c r="CD987" s="2" t="e">
        <f t="shared" si="536"/>
        <v>#N/A</v>
      </c>
      <c r="CE987" s="2" t="e">
        <f t="shared" si="537"/>
        <v>#N/A</v>
      </c>
      <c r="CF987" s="2" t="e">
        <f t="shared" si="558"/>
        <v>#N/A</v>
      </c>
      <c r="CG987" s="2" t="e">
        <f t="shared" si="561"/>
        <v>#N/A</v>
      </c>
      <c r="CH987" s="2" t="e">
        <f t="shared" si="562"/>
        <v>#N/A</v>
      </c>
      <c r="CJ987" s="9" t="e">
        <f t="shared" si="549"/>
        <v>#N/A</v>
      </c>
      <c r="CK987" s="2" t="e">
        <f t="array" ref="CK987">PRODUCT(CD$2:CD987+1)-1</f>
        <v>#N/A</v>
      </c>
      <c r="CL987" s="2" t="e">
        <f t="array" ref="CL987">PRODUCT(CE$2:CE987+1)-1</f>
        <v>#N/A</v>
      </c>
      <c r="CM987" s="2" t="e" cm="1">
        <f t="array" ref="CM987">PRODUCT(CF$913:CF987+1)-1</f>
        <v>#N/A</v>
      </c>
      <c r="CN987" s="2" t="e">
        <f t="array" ref="CN987">PRODUCT(CG$2:CG987+1)-1</f>
        <v>#N/A</v>
      </c>
      <c r="CO987" s="2" t="e">
        <f t="array" ref="CO987">PRODUCT(CH$2:CH987+1)-1</f>
        <v>#N/A</v>
      </c>
      <c r="CQ987" s="9" t="e">
        <f t="shared" si="538"/>
        <v>#N/A</v>
      </c>
      <c r="CR987" s="72" t="e">
        <f t="shared" si="539"/>
        <v>#N/A</v>
      </c>
      <c r="CS987" s="72" t="e">
        <f t="shared" si="540"/>
        <v>#N/A</v>
      </c>
      <c r="CT987" s="72" t="e" cm="1">
        <f t="array" ref="CT987">CM987-(PRODUCT($CH$913:CH987+1)-1)</f>
        <v>#N/A</v>
      </c>
      <c r="CU987" s="72" t="e">
        <f t="shared" si="550"/>
        <v>#N/A</v>
      </c>
      <c r="CV987" s="72"/>
      <c r="CW987" s="3" t="e">
        <f t="shared" si="551"/>
        <v>#N/A</v>
      </c>
      <c r="CX987" s="75" t="e">
        <f t="shared" si="556"/>
        <v>#N/A</v>
      </c>
      <c r="CY987" s="75" t="e">
        <f t="shared" si="557"/>
        <v>#N/A</v>
      </c>
      <c r="CZ987" s="75" t="e">
        <f t="shared" si="541"/>
        <v>#N/A</v>
      </c>
      <c r="DA987" s="72" t="e">
        <f>(CZ987/MAX($CZ$2:CZ987))-1</f>
        <v>#N/A</v>
      </c>
      <c r="DC987" s="3" t="e">
        <f t="shared" si="552"/>
        <v>#N/A</v>
      </c>
      <c r="DD987" s="2" t="e">
        <f t="shared" si="553"/>
        <v>#N/A</v>
      </c>
      <c r="DE987" s="2" t="e">
        <f t="shared" si="554"/>
        <v>#N/A</v>
      </c>
      <c r="DF987" s="2" t="e">
        <f t="shared" si="559"/>
        <v>#N/A</v>
      </c>
      <c r="DG987" s="2" t="e">
        <f t="shared" si="555"/>
        <v>#N/A</v>
      </c>
      <c r="DH987" s="69"/>
      <c r="DI987" s="3" t="e">
        <f t="shared" si="542"/>
        <v>#N/A</v>
      </c>
      <c r="DJ987" s="2" t="e">
        <f t="shared" si="543"/>
        <v>#N/A</v>
      </c>
      <c r="DK987" s="2" t="e">
        <f t="shared" si="544"/>
        <v>#N/A</v>
      </c>
      <c r="DL987" s="2"/>
      <c r="DM987" s="2" t="e">
        <f t="shared" si="545"/>
        <v>#N/A</v>
      </c>
      <c r="DO987" s="2" t="e">
        <f t="shared" si="546"/>
        <v>#N/A</v>
      </c>
      <c r="DP987" s="72" t="e">
        <f t="shared" si="547"/>
        <v>#N/A</v>
      </c>
      <c r="DQ987" s="72">
        <v>1.0999999999999999E-2</v>
      </c>
      <c r="DR987" s="72" t="e">
        <f t="shared" si="548"/>
        <v>#N/A</v>
      </c>
      <c r="DS987" s="2" t="e" cm="1">
        <f t="array" ref="DS987">PRODUCT($DR$68:DR987+1)-1</f>
        <v>#N/A</v>
      </c>
      <c r="DT987" s="2" t="e" cm="1">
        <f t="array" ref="DT987">PRODUCT($DP$68:DP987+1)-1</f>
        <v>#N/A</v>
      </c>
      <c r="DU987" s="72" t="e">
        <f>DS987-MAX($DS$68:DS987)</f>
        <v>#N/A</v>
      </c>
    </row>
    <row r="988" spans="81:125" x14ac:dyDescent="0.3">
      <c r="CC988" s="3" t="e">
        <f t="shared" si="560"/>
        <v>#N/A</v>
      </c>
      <c r="CD988" s="2" t="e">
        <f t="shared" si="536"/>
        <v>#N/A</v>
      </c>
      <c r="CE988" s="2" t="e">
        <f t="shared" si="537"/>
        <v>#N/A</v>
      </c>
      <c r="CF988" s="2" t="e">
        <f t="shared" si="558"/>
        <v>#N/A</v>
      </c>
      <c r="CG988" s="2" t="e">
        <f t="shared" si="561"/>
        <v>#N/A</v>
      </c>
      <c r="CH988" s="2" t="e">
        <f t="shared" si="562"/>
        <v>#N/A</v>
      </c>
      <c r="CJ988" s="9" t="e">
        <f t="shared" si="549"/>
        <v>#N/A</v>
      </c>
      <c r="CK988" s="2" t="e">
        <f t="array" ref="CK988">PRODUCT(CD$2:CD988+1)-1</f>
        <v>#N/A</v>
      </c>
      <c r="CL988" s="2" t="e">
        <f t="array" ref="CL988">PRODUCT(CE$2:CE988+1)-1</f>
        <v>#N/A</v>
      </c>
      <c r="CM988" s="2" t="e" cm="1">
        <f t="array" ref="CM988">PRODUCT(CF$913:CF988+1)-1</f>
        <v>#N/A</v>
      </c>
      <c r="CN988" s="2" t="e">
        <f t="array" ref="CN988">PRODUCT(CG$2:CG988+1)-1</f>
        <v>#N/A</v>
      </c>
      <c r="CO988" s="2" t="e">
        <f t="array" ref="CO988">PRODUCT(CH$2:CH988+1)-1</f>
        <v>#N/A</v>
      </c>
      <c r="CQ988" s="9" t="e">
        <f t="shared" si="538"/>
        <v>#N/A</v>
      </c>
      <c r="CR988" s="72" t="e">
        <f t="shared" si="539"/>
        <v>#N/A</v>
      </c>
      <c r="CS988" s="72" t="e">
        <f t="shared" si="540"/>
        <v>#N/A</v>
      </c>
      <c r="CT988" s="72" t="e" cm="1">
        <f t="array" ref="CT988">CM988-(PRODUCT($CH$913:CH988+1)-1)</f>
        <v>#N/A</v>
      </c>
      <c r="CU988" s="72" t="e">
        <f t="shared" si="550"/>
        <v>#N/A</v>
      </c>
      <c r="CV988" s="72"/>
      <c r="CW988" s="3" t="e">
        <f t="shared" si="551"/>
        <v>#N/A</v>
      </c>
      <c r="CX988" s="75" t="e">
        <f t="shared" si="556"/>
        <v>#N/A</v>
      </c>
      <c r="CY988" s="75" t="e">
        <f t="shared" si="557"/>
        <v>#N/A</v>
      </c>
      <c r="CZ988" s="75" t="e">
        <f t="shared" si="541"/>
        <v>#N/A</v>
      </c>
      <c r="DA988" s="72" t="e">
        <f>(CZ988/MAX($CZ$2:CZ988))-1</f>
        <v>#N/A</v>
      </c>
      <c r="DC988" s="3" t="e">
        <f t="shared" si="552"/>
        <v>#N/A</v>
      </c>
      <c r="DD988" s="2" t="e">
        <f t="shared" si="553"/>
        <v>#N/A</v>
      </c>
      <c r="DE988" s="2" t="e">
        <f t="shared" si="554"/>
        <v>#N/A</v>
      </c>
      <c r="DF988" s="2" t="e">
        <f t="shared" si="559"/>
        <v>#N/A</v>
      </c>
      <c r="DG988" s="2" t="e">
        <f t="shared" si="555"/>
        <v>#N/A</v>
      </c>
      <c r="DH988" s="69"/>
      <c r="DI988" s="3" t="e">
        <f t="shared" si="542"/>
        <v>#N/A</v>
      </c>
      <c r="DJ988" s="2" t="e">
        <f t="shared" si="543"/>
        <v>#N/A</v>
      </c>
      <c r="DK988" s="2" t="e">
        <f t="shared" si="544"/>
        <v>#N/A</v>
      </c>
      <c r="DL988" s="2"/>
      <c r="DM988" s="2" t="e">
        <f t="shared" si="545"/>
        <v>#N/A</v>
      </c>
      <c r="DO988" s="2" t="e">
        <f t="shared" si="546"/>
        <v>#N/A</v>
      </c>
      <c r="DP988" s="72" t="e">
        <f t="shared" si="547"/>
        <v>#N/A</v>
      </c>
      <c r="DQ988" s="72">
        <v>1.0999999999999999E-2</v>
      </c>
      <c r="DR988" s="72" t="e">
        <f t="shared" si="548"/>
        <v>#N/A</v>
      </c>
      <c r="DS988" s="2" t="e" cm="1">
        <f t="array" ref="DS988">PRODUCT($DR$68:DR988+1)-1</f>
        <v>#N/A</v>
      </c>
      <c r="DT988" s="2" t="e" cm="1">
        <f t="array" ref="DT988">PRODUCT($DP$68:DP988+1)-1</f>
        <v>#N/A</v>
      </c>
      <c r="DU988" s="72" t="e">
        <f>DS988-MAX($DS$68:DS988)</f>
        <v>#N/A</v>
      </c>
    </row>
    <row r="989" spans="81:125" x14ac:dyDescent="0.3">
      <c r="CC989" s="3" t="e">
        <f t="shared" si="560"/>
        <v>#N/A</v>
      </c>
      <c r="CD989" s="2" t="e">
        <f t="shared" si="536"/>
        <v>#N/A</v>
      </c>
      <c r="CE989" s="2" t="e">
        <f t="shared" si="537"/>
        <v>#N/A</v>
      </c>
      <c r="CF989" s="2" t="e">
        <f t="shared" si="558"/>
        <v>#N/A</v>
      </c>
      <c r="CG989" s="2" t="e">
        <f t="shared" si="561"/>
        <v>#N/A</v>
      </c>
      <c r="CH989" s="2" t="e">
        <f t="shared" si="562"/>
        <v>#N/A</v>
      </c>
      <c r="CJ989" s="9" t="e">
        <f t="shared" si="549"/>
        <v>#N/A</v>
      </c>
      <c r="CK989" s="2" t="e">
        <f t="array" ref="CK989">PRODUCT(CD$2:CD989+1)-1</f>
        <v>#N/A</v>
      </c>
      <c r="CL989" s="2" t="e">
        <f t="array" ref="CL989">PRODUCT(CE$2:CE989+1)-1</f>
        <v>#N/A</v>
      </c>
      <c r="CM989" s="2" t="e" cm="1">
        <f t="array" ref="CM989">PRODUCT(CF$913:CF989+1)-1</f>
        <v>#N/A</v>
      </c>
      <c r="CN989" s="2" t="e">
        <f t="array" ref="CN989">PRODUCT(CG$2:CG989+1)-1</f>
        <v>#N/A</v>
      </c>
      <c r="CO989" s="2" t="e">
        <f t="array" ref="CO989">PRODUCT(CH$2:CH989+1)-1</f>
        <v>#N/A</v>
      </c>
      <c r="CQ989" s="9" t="e">
        <f t="shared" si="538"/>
        <v>#N/A</v>
      </c>
      <c r="CR989" s="72" t="e">
        <f t="shared" si="539"/>
        <v>#N/A</v>
      </c>
      <c r="CS989" s="72" t="e">
        <f t="shared" si="540"/>
        <v>#N/A</v>
      </c>
      <c r="CT989" s="72" t="e" cm="1">
        <f t="array" ref="CT989">CM989-(PRODUCT($CH$913:CH989+1)-1)</f>
        <v>#N/A</v>
      </c>
      <c r="CU989" s="72" t="e">
        <f t="shared" si="550"/>
        <v>#N/A</v>
      </c>
      <c r="CV989" s="72"/>
      <c r="CW989" s="3" t="e">
        <f t="shared" si="551"/>
        <v>#N/A</v>
      </c>
      <c r="CX989" s="75" t="e">
        <f t="shared" si="556"/>
        <v>#N/A</v>
      </c>
      <c r="CY989" s="75" t="e">
        <f t="shared" si="557"/>
        <v>#N/A</v>
      </c>
      <c r="CZ989" s="75" t="e">
        <f t="shared" si="541"/>
        <v>#N/A</v>
      </c>
      <c r="DA989" s="72" t="e">
        <f>(CZ989/MAX($CZ$2:CZ989))-1</f>
        <v>#N/A</v>
      </c>
      <c r="DC989" s="3" t="e">
        <f t="shared" si="552"/>
        <v>#N/A</v>
      </c>
      <c r="DD989" s="2" t="e">
        <f t="shared" si="553"/>
        <v>#N/A</v>
      </c>
      <c r="DE989" s="2" t="e">
        <f t="shared" si="554"/>
        <v>#N/A</v>
      </c>
      <c r="DF989" s="2" t="e">
        <f t="shared" si="559"/>
        <v>#N/A</v>
      </c>
      <c r="DG989" s="2" t="e">
        <f t="shared" si="555"/>
        <v>#N/A</v>
      </c>
      <c r="DH989" s="69"/>
      <c r="DI989" s="3" t="e">
        <f t="shared" si="542"/>
        <v>#N/A</v>
      </c>
      <c r="DJ989" s="2" t="e">
        <f t="shared" si="543"/>
        <v>#N/A</v>
      </c>
      <c r="DK989" s="2" t="e">
        <f t="shared" si="544"/>
        <v>#N/A</v>
      </c>
      <c r="DL989" s="2"/>
      <c r="DM989" s="2" t="e">
        <f t="shared" si="545"/>
        <v>#N/A</v>
      </c>
      <c r="DO989" s="2" t="e">
        <f t="shared" si="546"/>
        <v>#N/A</v>
      </c>
      <c r="DP989" s="72" t="e">
        <f t="shared" si="547"/>
        <v>#N/A</v>
      </c>
      <c r="DQ989" s="72">
        <v>1.0999999999999999E-2</v>
      </c>
      <c r="DR989" s="72" t="e">
        <f t="shared" si="548"/>
        <v>#N/A</v>
      </c>
      <c r="DS989" s="2" t="e" cm="1">
        <f t="array" ref="DS989">PRODUCT($DR$68:DR989+1)-1</f>
        <v>#N/A</v>
      </c>
      <c r="DT989" s="2" t="e" cm="1">
        <f t="array" ref="DT989">PRODUCT($DP$68:DP989+1)-1</f>
        <v>#N/A</v>
      </c>
      <c r="DU989" s="72" t="e">
        <f>DS989-MAX($DS$68:DS989)</f>
        <v>#N/A</v>
      </c>
    </row>
    <row r="990" spans="81:125" x14ac:dyDescent="0.3">
      <c r="CC990" s="3" t="e">
        <f t="shared" si="560"/>
        <v>#N/A</v>
      </c>
      <c r="CD990" s="2" t="e">
        <f t="shared" si="536"/>
        <v>#N/A</v>
      </c>
      <c r="CE990" s="2" t="e">
        <f t="shared" si="537"/>
        <v>#N/A</v>
      </c>
      <c r="CF990" s="2" t="e">
        <f t="shared" si="558"/>
        <v>#N/A</v>
      </c>
      <c r="CG990" s="2" t="e">
        <f t="shared" si="561"/>
        <v>#N/A</v>
      </c>
      <c r="CH990" s="2" t="e">
        <f t="shared" si="562"/>
        <v>#N/A</v>
      </c>
      <c r="CJ990" s="9" t="e">
        <f t="shared" si="549"/>
        <v>#N/A</v>
      </c>
      <c r="CK990" s="2" t="e">
        <f t="array" ref="CK990">PRODUCT(CD$2:CD990+1)-1</f>
        <v>#N/A</v>
      </c>
      <c r="CL990" s="2" t="e">
        <f t="array" ref="CL990">PRODUCT(CE$2:CE990+1)-1</f>
        <v>#N/A</v>
      </c>
      <c r="CM990" s="2" t="e" cm="1">
        <f t="array" ref="CM990">PRODUCT(CF$913:CF990+1)-1</f>
        <v>#N/A</v>
      </c>
      <c r="CN990" s="2" t="e">
        <f t="array" ref="CN990">PRODUCT(CG$2:CG990+1)-1</f>
        <v>#N/A</v>
      </c>
      <c r="CO990" s="2" t="e">
        <f t="array" ref="CO990">PRODUCT(CH$2:CH990+1)-1</f>
        <v>#N/A</v>
      </c>
      <c r="CQ990" s="9" t="e">
        <f t="shared" si="538"/>
        <v>#N/A</v>
      </c>
      <c r="CR990" s="72" t="e">
        <f t="shared" si="539"/>
        <v>#N/A</v>
      </c>
      <c r="CS990" s="72" t="e">
        <f t="shared" si="540"/>
        <v>#N/A</v>
      </c>
      <c r="CT990" s="72" t="e" cm="1">
        <f t="array" ref="CT990">CM990-(PRODUCT($CH$913:CH990+1)-1)</f>
        <v>#N/A</v>
      </c>
      <c r="CU990" s="72" t="e">
        <f t="shared" si="550"/>
        <v>#N/A</v>
      </c>
      <c r="CV990" s="72"/>
      <c r="CW990" s="3" t="e">
        <f t="shared" si="551"/>
        <v>#N/A</v>
      </c>
      <c r="CX990" s="75" t="e">
        <f t="shared" si="556"/>
        <v>#N/A</v>
      </c>
      <c r="CY990" s="75" t="e">
        <f t="shared" si="557"/>
        <v>#N/A</v>
      </c>
      <c r="CZ990" s="75" t="e">
        <f t="shared" si="541"/>
        <v>#N/A</v>
      </c>
      <c r="DA990" s="72" t="e">
        <f>(CZ990/MAX($CZ$2:CZ990))-1</f>
        <v>#N/A</v>
      </c>
      <c r="DC990" s="3" t="e">
        <f t="shared" si="552"/>
        <v>#N/A</v>
      </c>
      <c r="DD990" s="2" t="e">
        <f t="shared" si="553"/>
        <v>#N/A</v>
      </c>
      <c r="DE990" s="2" t="e">
        <f t="shared" si="554"/>
        <v>#N/A</v>
      </c>
      <c r="DF990" s="2" t="e">
        <f t="shared" si="559"/>
        <v>#N/A</v>
      </c>
      <c r="DG990" s="2" t="e">
        <f t="shared" si="555"/>
        <v>#N/A</v>
      </c>
      <c r="DH990" s="69"/>
      <c r="DI990" s="3" t="e">
        <f t="shared" si="542"/>
        <v>#N/A</v>
      </c>
      <c r="DJ990" s="2" t="e">
        <f t="shared" si="543"/>
        <v>#N/A</v>
      </c>
      <c r="DK990" s="2" t="e">
        <f t="shared" si="544"/>
        <v>#N/A</v>
      </c>
      <c r="DL990" s="2"/>
      <c r="DM990" s="2" t="e">
        <f t="shared" si="545"/>
        <v>#N/A</v>
      </c>
      <c r="DO990" s="2" t="e">
        <f t="shared" si="546"/>
        <v>#N/A</v>
      </c>
      <c r="DP990" s="72" t="e">
        <f t="shared" si="547"/>
        <v>#N/A</v>
      </c>
      <c r="DQ990" s="72">
        <v>1.0999999999999999E-2</v>
      </c>
      <c r="DR990" s="72" t="e">
        <f t="shared" si="548"/>
        <v>#N/A</v>
      </c>
      <c r="DS990" s="2" t="e" cm="1">
        <f t="array" ref="DS990">PRODUCT($DR$68:DR990+1)-1</f>
        <v>#N/A</v>
      </c>
      <c r="DT990" s="2" t="e" cm="1">
        <f t="array" ref="DT990">PRODUCT($DP$68:DP990+1)-1</f>
        <v>#N/A</v>
      </c>
      <c r="DU990" s="72" t="e">
        <f>DS990-MAX($DS$68:DS990)</f>
        <v>#N/A</v>
      </c>
    </row>
    <row r="991" spans="81:125" x14ac:dyDescent="0.3">
      <c r="CC991" s="3" t="e">
        <f t="shared" si="560"/>
        <v>#N/A</v>
      </c>
      <c r="CD991" s="2" t="e">
        <f t="shared" si="536"/>
        <v>#N/A</v>
      </c>
      <c r="CE991" s="2" t="e">
        <f t="shared" si="537"/>
        <v>#N/A</v>
      </c>
      <c r="CF991" s="2" t="e">
        <f t="shared" si="558"/>
        <v>#N/A</v>
      </c>
      <c r="CG991" s="2" t="e">
        <f t="shared" si="561"/>
        <v>#N/A</v>
      </c>
      <c r="CH991" s="2" t="e">
        <f t="shared" si="562"/>
        <v>#N/A</v>
      </c>
      <c r="CJ991" s="9" t="e">
        <f t="shared" si="549"/>
        <v>#N/A</v>
      </c>
      <c r="CK991" s="2" t="e">
        <f t="array" ref="CK991">PRODUCT(CD$2:CD991+1)-1</f>
        <v>#N/A</v>
      </c>
      <c r="CL991" s="2" t="e">
        <f t="array" ref="CL991">PRODUCT(CE$2:CE991+1)-1</f>
        <v>#N/A</v>
      </c>
      <c r="CM991" s="2" t="e" cm="1">
        <f t="array" ref="CM991">PRODUCT(CF$913:CF991+1)-1</f>
        <v>#N/A</v>
      </c>
      <c r="CN991" s="2" t="e">
        <f t="array" ref="CN991">PRODUCT(CG$2:CG991+1)-1</f>
        <v>#N/A</v>
      </c>
      <c r="CO991" s="2" t="e">
        <f t="array" ref="CO991">PRODUCT(CH$2:CH991+1)-1</f>
        <v>#N/A</v>
      </c>
      <c r="CQ991" s="9" t="e">
        <f t="shared" si="538"/>
        <v>#N/A</v>
      </c>
      <c r="CR991" s="72" t="e">
        <f t="shared" si="539"/>
        <v>#N/A</v>
      </c>
      <c r="CS991" s="72" t="e">
        <f t="shared" si="540"/>
        <v>#N/A</v>
      </c>
      <c r="CT991" s="72" t="e" cm="1">
        <f t="array" ref="CT991">CM991-(PRODUCT($CH$913:CH991+1)-1)</f>
        <v>#N/A</v>
      </c>
      <c r="CU991" s="72" t="e">
        <f t="shared" si="550"/>
        <v>#N/A</v>
      </c>
      <c r="CV991" s="72"/>
      <c r="CW991" s="3" t="e">
        <f t="shared" si="551"/>
        <v>#N/A</v>
      </c>
      <c r="CX991" s="75" t="e">
        <f t="shared" si="556"/>
        <v>#N/A</v>
      </c>
      <c r="CY991" s="75" t="e">
        <f t="shared" si="557"/>
        <v>#N/A</v>
      </c>
      <c r="CZ991" s="75" t="e">
        <f t="shared" si="541"/>
        <v>#N/A</v>
      </c>
      <c r="DA991" s="72" t="e">
        <f>(CZ991/MAX($CZ$2:CZ991))-1</f>
        <v>#N/A</v>
      </c>
      <c r="DC991" s="3" t="e">
        <f t="shared" si="552"/>
        <v>#N/A</v>
      </c>
      <c r="DD991" s="2" t="e">
        <f t="shared" si="553"/>
        <v>#N/A</v>
      </c>
      <c r="DE991" s="2" t="e">
        <f t="shared" si="554"/>
        <v>#N/A</v>
      </c>
      <c r="DF991" s="2" t="e">
        <f t="shared" si="559"/>
        <v>#N/A</v>
      </c>
      <c r="DG991" s="2" t="e">
        <f t="shared" si="555"/>
        <v>#N/A</v>
      </c>
      <c r="DH991" s="69"/>
      <c r="DI991" s="3" t="e">
        <f t="shared" si="542"/>
        <v>#N/A</v>
      </c>
      <c r="DJ991" s="2" t="e">
        <f t="shared" si="543"/>
        <v>#N/A</v>
      </c>
      <c r="DK991" s="2" t="e">
        <f t="shared" si="544"/>
        <v>#N/A</v>
      </c>
      <c r="DL991" s="2"/>
      <c r="DM991" s="2" t="e">
        <f t="shared" si="545"/>
        <v>#N/A</v>
      </c>
      <c r="DO991" s="2" t="e">
        <f t="shared" si="546"/>
        <v>#N/A</v>
      </c>
      <c r="DP991" s="72" t="e">
        <f t="shared" si="547"/>
        <v>#N/A</v>
      </c>
      <c r="DQ991" s="72">
        <v>1.0999999999999999E-2</v>
      </c>
      <c r="DR991" s="72" t="e">
        <f t="shared" si="548"/>
        <v>#N/A</v>
      </c>
      <c r="DS991" s="2" t="e" cm="1">
        <f t="array" ref="DS991">PRODUCT($DR$68:DR991+1)-1</f>
        <v>#N/A</v>
      </c>
      <c r="DT991" s="2" t="e" cm="1">
        <f t="array" ref="DT991">PRODUCT($DP$68:DP991+1)-1</f>
        <v>#N/A</v>
      </c>
      <c r="DU991" s="72" t="e">
        <f>DS991-MAX($DS$68:DS991)</f>
        <v>#N/A</v>
      </c>
    </row>
    <row r="992" spans="81:125" x14ac:dyDescent="0.3">
      <c r="CC992" s="3" t="e">
        <f t="shared" si="560"/>
        <v>#N/A</v>
      </c>
      <c r="CD992" s="2" t="e">
        <f t="shared" si="536"/>
        <v>#N/A</v>
      </c>
      <c r="CE992" s="2" t="e">
        <f t="shared" si="537"/>
        <v>#N/A</v>
      </c>
      <c r="CF992" s="2" t="e">
        <f t="shared" si="558"/>
        <v>#N/A</v>
      </c>
      <c r="CG992" s="2" t="e">
        <f t="shared" si="561"/>
        <v>#N/A</v>
      </c>
      <c r="CH992" s="2" t="e">
        <f t="shared" si="562"/>
        <v>#N/A</v>
      </c>
      <c r="CJ992" s="9" t="e">
        <f t="shared" si="549"/>
        <v>#N/A</v>
      </c>
      <c r="CK992" s="2" t="e">
        <f t="array" ref="CK992">PRODUCT(CD$2:CD992+1)-1</f>
        <v>#N/A</v>
      </c>
      <c r="CL992" s="2" t="e">
        <f t="array" ref="CL992">PRODUCT(CE$2:CE992+1)-1</f>
        <v>#N/A</v>
      </c>
      <c r="CM992" s="2" t="e" cm="1">
        <f t="array" ref="CM992">PRODUCT(CF$913:CF992+1)-1</f>
        <v>#N/A</v>
      </c>
      <c r="CN992" s="2" t="e">
        <f t="array" ref="CN992">PRODUCT(CG$2:CG992+1)-1</f>
        <v>#N/A</v>
      </c>
      <c r="CO992" s="2" t="e">
        <f t="array" ref="CO992">PRODUCT(CH$2:CH992+1)-1</f>
        <v>#N/A</v>
      </c>
      <c r="CQ992" s="9" t="e">
        <f t="shared" si="538"/>
        <v>#N/A</v>
      </c>
      <c r="CR992" s="72" t="e">
        <f t="shared" si="539"/>
        <v>#N/A</v>
      </c>
      <c r="CS992" s="72" t="e">
        <f t="shared" si="540"/>
        <v>#N/A</v>
      </c>
      <c r="CT992" s="72" t="e" cm="1">
        <f t="array" ref="CT992">CM992-(PRODUCT($CH$913:CH992+1)-1)</f>
        <v>#N/A</v>
      </c>
      <c r="CU992" s="72" t="e">
        <f t="shared" si="550"/>
        <v>#N/A</v>
      </c>
      <c r="CV992" s="72"/>
      <c r="CW992" s="3" t="e">
        <f t="shared" si="551"/>
        <v>#N/A</v>
      </c>
      <c r="CX992" s="75" t="e">
        <f t="shared" si="556"/>
        <v>#N/A</v>
      </c>
      <c r="CY992" s="75" t="e">
        <f t="shared" si="557"/>
        <v>#N/A</v>
      </c>
      <c r="CZ992" s="75" t="e">
        <f t="shared" si="541"/>
        <v>#N/A</v>
      </c>
      <c r="DA992" s="72" t="e">
        <f>(CZ992/MAX($CZ$2:CZ992))-1</f>
        <v>#N/A</v>
      </c>
      <c r="DC992" s="3" t="e">
        <f t="shared" si="552"/>
        <v>#N/A</v>
      </c>
      <c r="DD992" s="2" t="e">
        <f t="shared" si="553"/>
        <v>#N/A</v>
      </c>
      <c r="DE992" s="2" t="e">
        <f t="shared" si="554"/>
        <v>#N/A</v>
      </c>
      <c r="DF992" s="2" t="e">
        <f t="shared" si="559"/>
        <v>#N/A</v>
      </c>
      <c r="DG992" s="2" t="e">
        <f t="shared" si="555"/>
        <v>#N/A</v>
      </c>
      <c r="DH992" s="69"/>
      <c r="DI992" s="3" t="e">
        <f t="shared" si="542"/>
        <v>#N/A</v>
      </c>
      <c r="DJ992" s="2" t="e">
        <f t="shared" si="543"/>
        <v>#N/A</v>
      </c>
      <c r="DK992" s="2" t="e">
        <f t="shared" si="544"/>
        <v>#N/A</v>
      </c>
      <c r="DL992" s="2"/>
      <c r="DM992" s="2" t="e">
        <f t="shared" si="545"/>
        <v>#N/A</v>
      </c>
      <c r="DO992" s="2" t="e">
        <f t="shared" si="546"/>
        <v>#N/A</v>
      </c>
      <c r="DP992" s="72" t="e">
        <f t="shared" si="547"/>
        <v>#N/A</v>
      </c>
      <c r="DQ992" s="72">
        <v>1.0999999999999999E-2</v>
      </c>
      <c r="DR992" s="72" t="e">
        <f t="shared" si="548"/>
        <v>#N/A</v>
      </c>
      <c r="DS992" s="2" t="e" cm="1">
        <f t="array" ref="DS992">PRODUCT($DR$68:DR992+1)-1</f>
        <v>#N/A</v>
      </c>
      <c r="DT992" s="2" t="e" cm="1">
        <f t="array" ref="DT992">PRODUCT($DP$68:DP992+1)-1</f>
        <v>#N/A</v>
      </c>
      <c r="DU992" s="72" t="e">
        <f>DS992-MAX($DS$68:DS992)</f>
        <v>#N/A</v>
      </c>
    </row>
    <row r="993" spans="81:125" x14ac:dyDescent="0.3">
      <c r="CC993" s="3" t="e">
        <f t="shared" si="560"/>
        <v>#N/A</v>
      </c>
      <c r="CD993" s="2" t="e">
        <f t="shared" si="536"/>
        <v>#N/A</v>
      </c>
      <c r="CE993" s="2" t="e">
        <f t="shared" si="537"/>
        <v>#N/A</v>
      </c>
      <c r="CF993" s="2" t="e">
        <f t="shared" si="558"/>
        <v>#N/A</v>
      </c>
      <c r="CG993" s="2" t="e">
        <f t="shared" si="561"/>
        <v>#N/A</v>
      </c>
      <c r="CH993" s="2" t="e">
        <f t="shared" si="562"/>
        <v>#N/A</v>
      </c>
      <c r="CJ993" s="9" t="e">
        <f t="shared" si="549"/>
        <v>#N/A</v>
      </c>
      <c r="CK993" s="2" t="e">
        <f t="array" ref="CK993">PRODUCT(CD$2:CD993+1)-1</f>
        <v>#N/A</v>
      </c>
      <c r="CL993" s="2" t="e">
        <f t="array" ref="CL993">PRODUCT(CE$2:CE993+1)-1</f>
        <v>#N/A</v>
      </c>
      <c r="CM993" s="2" t="e" cm="1">
        <f t="array" ref="CM993">PRODUCT(CF$913:CF993+1)-1</f>
        <v>#N/A</v>
      </c>
      <c r="CN993" s="2" t="e">
        <f t="array" ref="CN993">PRODUCT(CG$2:CG993+1)-1</f>
        <v>#N/A</v>
      </c>
      <c r="CO993" s="2" t="e">
        <f t="array" ref="CO993">PRODUCT(CH$2:CH993+1)-1</f>
        <v>#N/A</v>
      </c>
      <c r="CQ993" s="9" t="e">
        <f t="shared" si="538"/>
        <v>#N/A</v>
      </c>
      <c r="CR993" s="72" t="e">
        <f t="shared" si="539"/>
        <v>#N/A</v>
      </c>
      <c r="CS993" s="72" t="e">
        <f t="shared" si="540"/>
        <v>#N/A</v>
      </c>
      <c r="CT993" s="72" t="e" cm="1">
        <f t="array" ref="CT993">CM993-(PRODUCT($CH$913:CH993+1)-1)</f>
        <v>#N/A</v>
      </c>
      <c r="CU993" s="72" t="e">
        <f t="shared" si="550"/>
        <v>#N/A</v>
      </c>
      <c r="CV993" s="72"/>
      <c r="CW993" s="3" t="e">
        <f t="shared" si="551"/>
        <v>#N/A</v>
      </c>
      <c r="CX993" s="75" t="e">
        <f t="shared" si="556"/>
        <v>#N/A</v>
      </c>
      <c r="CY993" s="75" t="e">
        <f t="shared" si="557"/>
        <v>#N/A</v>
      </c>
      <c r="CZ993" s="75" t="e">
        <f t="shared" si="541"/>
        <v>#N/A</v>
      </c>
      <c r="DA993" s="72" t="e">
        <f>(CZ993/MAX($CZ$2:CZ993))-1</f>
        <v>#N/A</v>
      </c>
      <c r="DC993" s="3" t="e">
        <f t="shared" si="552"/>
        <v>#N/A</v>
      </c>
      <c r="DD993" s="2" t="e">
        <f t="shared" si="553"/>
        <v>#N/A</v>
      </c>
      <c r="DE993" s="2" t="e">
        <f t="shared" si="554"/>
        <v>#N/A</v>
      </c>
      <c r="DF993" s="2" t="e">
        <f t="shared" si="559"/>
        <v>#N/A</v>
      </c>
      <c r="DG993" s="2" t="e">
        <f t="shared" si="555"/>
        <v>#N/A</v>
      </c>
      <c r="DH993" s="69"/>
      <c r="DI993" s="3" t="e">
        <f t="shared" si="542"/>
        <v>#N/A</v>
      </c>
      <c r="DJ993" s="2" t="e">
        <f t="shared" si="543"/>
        <v>#N/A</v>
      </c>
      <c r="DK993" s="2" t="e">
        <f t="shared" si="544"/>
        <v>#N/A</v>
      </c>
      <c r="DL993" s="2"/>
      <c r="DM993" s="2" t="e">
        <f t="shared" si="545"/>
        <v>#N/A</v>
      </c>
      <c r="DO993" s="2" t="e">
        <f t="shared" si="546"/>
        <v>#N/A</v>
      </c>
      <c r="DP993" s="72" t="e">
        <f t="shared" si="547"/>
        <v>#N/A</v>
      </c>
      <c r="DQ993" s="72">
        <v>1.0999999999999999E-2</v>
      </c>
      <c r="DR993" s="72" t="e">
        <f t="shared" si="548"/>
        <v>#N/A</v>
      </c>
      <c r="DS993" s="2" t="e" cm="1">
        <f t="array" ref="DS993">PRODUCT($DR$68:DR993+1)-1</f>
        <v>#N/A</v>
      </c>
      <c r="DT993" s="2" t="e" cm="1">
        <f t="array" ref="DT993">PRODUCT($DP$68:DP993+1)-1</f>
        <v>#N/A</v>
      </c>
      <c r="DU993" s="72" t="e">
        <f>DS993-MAX($DS$68:DS993)</f>
        <v>#N/A</v>
      </c>
    </row>
    <row r="994" spans="81:125" x14ac:dyDescent="0.3">
      <c r="CC994" s="3" t="e">
        <f t="shared" si="560"/>
        <v>#N/A</v>
      </c>
      <c r="CD994" s="2" t="e">
        <f t="shared" si="536"/>
        <v>#N/A</v>
      </c>
      <c r="CE994" s="2" t="e">
        <f t="shared" si="537"/>
        <v>#N/A</v>
      </c>
      <c r="CF994" s="2" t="e">
        <f t="shared" si="558"/>
        <v>#N/A</v>
      </c>
      <c r="CG994" s="2" t="e">
        <f t="shared" si="561"/>
        <v>#N/A</v>
      </c>
      <c r="CH994" s="2" t="e">
        <f t="shared" si="562"/>
        <v>#N/A</v>
      </c>
      <c r="CJ994" s="9" t="e">
        <f t="shared" si="549"/>
        <v>#N/A</v>
      </c>
      <c r="CK994" s="2" t="e">
        <f t="array" ref="CK994">PRODUCT(CD$2:CD994+1)-1</f>
        <v>#N/A</v>
      </c>
      <c r="CL994" s="2" t="e">
        <f t="array" ref="CL994">PRODUCT(CE$2:CE994+1)-1</f>
        <v>#N/A</v>
      </c>
      <c r="CM994" s="2" t="e" cm="1">
        <f t="array" ref="CM994">PRODUCT(CF$913:CF994+1)-1</f>
        <v>#N/A</v>
      </c>
      <c r="CN994" s="2" t="e">
        <f t="array" ref="CN994">PRODUCT(CG$2:CG994+1)-1</f>
        <v>#N/A</v>
      </c>
      <c r="CO994" s="2" t="e">
        <f t="array" ref="CO994">PRODUCT(CH$2:CH994+1)-1</f>
        <v>#N/A</v>
      </c>
      <c r="CQ994" s="9" t="e">
        <f t="shared" si="538"/>
        <v>#N/A</v>
      </c>
      <c r="CR994" s="72" t="e">
        <f t="shared" si="539"/>
        <v>#N/A</v>
      </c>
      <c r="CS994" s="72" t="e">
        <f t="shared" si="540"/>
        <v>#N/A</v>
      </c>
      <c r="CT994" s="72" t="e" cm="1">
        <f t="array" ref="CT994">CM994-(PRODUCT($CH$913:CH994+1)-1)</f>
        <v>#N/A</v>
      </c>
      <c r="CU994" s="72" t="e">
        <f t="shared" si="550"/>
        <v>#N/A</v>
      </c>
      <c r="CV994" s="72"/>
      <c r="CW994" s="3" t="e">
        <f t="shared" si="551"/>
        <v>#N/A</v>
      </c>
      <c r="CX994" s="75" t="e">
        <f t="shared" si="556"/>
        <v>#N/A</v>
      </c>
      <c r="CY994" s="75" t="e">
        <f t="shared" si="557"/>
        <v>#N/A</v>
      </c>
      <c r="CZ994" s="75" t="e">
        <f t="shared" si="541"/>
        <v>#N/A</v>
      </c>
      <c r="DA994" s="72" t="e">
        <f>(CZ994/MAX($CZ$2:CZ994))-1</f>
        <v>#N/A</v>
      </c>
      <c r="DC994" s="3" t="e">
        <f t="shared" si="552"/>
        <v>#N/A</v>
      </c>
      <c r="DD994" s="2" t="e">
        <f t="shared" si="553"/>
        <v>#N/A</v>
      </c>
      <c r="DE994" s="2" t="e">
        <f t="shared" si="554"/>
        <v>#N/A</v>
      </c>
      <c r="DF994" s="2" t="e">
        <f t="shared" si="559"/>
        <v>#N/A</v>
      </c>
      <c r="DG994" s="2" t="e">
        <f t="shared" si="555"/>
        <v>#N/A</v>
      </c>
      <c r="DH994" s="69"/>
      <c r="DI994" s="3" t="e">
        <f t="shared" si="542"/>
        <v>#N/A</v>
      </c>
      <c r="DJ994" s="2" t="e">
        <f t="shared" si="543"/>
        <v>#N/A</v>
      </c>
      <c r="DK994" s="2" t="e">
        <f t="shared" si="544"/>
        <v>#N/A</v>
      </c>
      <c r="DL994" s="2"/>
      <c r="DM994" s="2" t="e">
        <f t="shared" si="545"/>
        <v>#N/A</v>
      </c>
      <c r="DO994" s="2" t="e">
        <f t="shared" si="546"/>
        <v>#N/A</v>
      </c>
      <c r="DP994" s="72" t="e">
        <f t="shared" si="547"/>
        <v>#N/A</v>
      </c>
      <c r="DQ994" s="72">
        <v>1.0999999999999999E-2</v>
      </c>
      <c r="DR994" s="72" t="e">
        <f t="shared" si="548"/>
        <v>#N/A</v>
      </c>
      <c r="DS994" s="2" t="e" cm="1">
        <f t="array" ref="DS994">PRODUCT($DR$68:DR994+1)-1</f>
        <v>#N/A</v>
      </c>
      <c r="DT994" s="2" t="e" cm="1">
        <f t="array" ref="DT994">PRODUCT($DP$68:DP994+1)-1</f>
        <v>#N/A</v>
      </c>
      <c r="DU994" s="72" t="e">
        <f>DS994-MAX($DS$68:DS994)</f>
        <v>#N/A</v>
      </c>
    </row>
    <row r="995" spans="81:125" x14ac:dyDescent="0.3">
      <c r="CC995" s="3" t="e">
        <f t="shared" si="560"/>
        <v>#N/A</v>
      </c>
      <c r="CD995" s="2" t="e">
        <f t="shared" si="536"/>
        <v>#N/A</v>
      </c>
      <c r="CE995" s="2" t="e">
        <f t="shared" si="537"/>
        <v>#N/A</v>
      </c>
      <c r="CF995" s="2" t="e">
        <f t="shared" si="558"/>
        <v>#N/A</v>
      </c>
      <c r="CG995" s="2" t="e">
        <f t="shared" si="561"/>
        <v>#N/A</v>
      </c>
      <c r="CH995" s="2" t="e">
        <f t="shared" si="562"/>
        <v>#N/A</v>
      </c>
      <c r="CJ995" s="9" t="e">
        <f t="shared" si="549"/>
        <v>#N/A</v>
      </c>
      <c r="CK995" s="2" t="e">
        <f t="array" ref="CK995">PRODUCT(CD$2:CD995+1)-1</f>
        <v>#N/A</v>
      </c>
      <c r="CL995" s="2" t="e">
        <f t="array" ref="CL995">PRODUCT(CE$2:CE995+1)-1</f>
        <v>#N/A</v>
      </c>
      <c r="CM995" s="2" t="e" cm="1">
        <f t="array" ref="CM995">PRODUCT(CF$913:CF995+1)-1</f>
        <v>#N/A</v>
      </c>
      <c r="CN995" s="2" t="e">
        <f t="array" ref="CN995">PRODUCT(CG$2:CG995+1)-1</f>
        <v>#N/A</v>
      </c>
      <c r="CO995" s="2" t="e">
        <f t="array" ref="CO995">PRODUCT(CH$2:CH995+1)-1</f>
        <v>#N/A</v>
      </c>
      <c r="CQ995" s="9" t="e">
        <f t="shared" si="538"/>
        <v>#N/A</v>
      </c>
      <c r="CR995" s="72" t="e">
        <f t="shared" si="539"/>
        <v>#N/A</v>
      </c>
      <c r="CS995" s="72" t="e">
        <f t="shared" si="540"/>
        <v>#N/A</v>
      </c>
      <c r="CT995" s="72" t="e" cm="1">
        <f t="array" ref="CT995">CM995-(PRODUCT($CH$913:CH995+1)-1)</f>
        <v>#N/A</v>
      </c>
      <c r="CU995" s="72" t="e">
        <f t="shared" si="550"/>
        <v>#N/A</v>
      </c>
      <c r="CV995" s="72"/>
      <c r="CW995" s="3" t="e">
        <f t="shared" si="551"/>
        <v>#N/A</v>
      </c>
      <c r="CX995" s="75" t="e">
        <f t="shared" si="556"/>
        <v>#N/A</v>
      </c>
      <c r="CY995" s="75" t="e">
        <f t="shared" si="557"/>
        <v>#N/A</v>
      </c>
      <c r="CZ995" s="75" t="e">
        <f t="shared" si="541"/>
        <v>#N/A</v>
      </c>
      <c r="DA995" s="72" t="e">
        <f>(CZ995/MAX($CZ$2:CZ995))-1</f>
        <v>#N/A</v>
      </c>
      <c r="DC995" s="3" t="e">
        <f t="shared" si="552"/>
        <v>#N/A</v>
      </c>
      <c r="DD995" s="2" t="e">
        <f t="shared" si="553"/>
        <v>#N/A</v>
      </c>
      <c r="DE995" s="2" t="e">
        <f t="shared" si="554"/>
        <v>#N/A</v>
      </c>
      <c r="DF995" s="2" t="e">
        <f t="shared" si="559"/>
        <v>#N/A</v>
      </c>
      <c r="DG995" s="2" t="e">
        <f t="shared" si="555"/>
        <v>#N/A</v>
      </c>
      <c r="DH995" s="69"/>
      <c r="DI995" s="3" t="e">
        <f t="shared" si="542"/>
        <v>#N/A</v>
      </c>
      <c r="DJ995" s="2" t="e">
        <f t="shared" si="543"/>
        <v>#N/A</v>
      </c>
      <c r="DK995" s="2" t="e">
        <f t="shared" si="544"/>
        <v>#N/A</v>
      </c>
      <c r="DL995" s="2"/>
      <c r="DM995" s="2" t="e">
        <f t="shared" si="545"/>
        <v>#N/A</v>
      </c>
      <c r="DO995" s="2" t="e">
        <f t="shared" si="546"/>
        <v>#N/A</v>
      </c>
      <c r="DP995" s="72" t="e">
        <f t="shared" si="547"/>
        <v>#N/A</v>
      </c>
      <c r="DQ995" s="72">
        <v>1.0999999999999999E-2</v>
      </c>
      <c r="DR995" s="72" t="e">
        <f t="shared" si="548"/>
        <v>#N/A</v>
      </c>
      <c r="DS995" s="2" t="e" cm="1">
        <f t="array" ref="DS995">PRODUCT($DR$68:DR995+1)-1</f>
        <v>#N/A</v>
      </c>
      <c r="DT995" s="2" t="e" cm="1">
        <f t="array" ref="DT995">PRODUCT($DP$68:DP995+1)-1</f>
        <v>#N/A</v>
      </c>
      <c r="DU995" s="72" t="e">
        <f>DS995-MAX($DS$68:DS995)</f>
        <v>#N/A</v>
      </c>
    </row>
    <row r="996" spans="81:125" x14ac:dyDescent="0.3">
      <c r="CC996" s="3" t="e">
        <f t="shared" si="560"/>
        <v>#N/A</v>
      </c>
      <c r="CD996" s="2" t="e">
        <f t="shared" si="536"/>
        <v>#N/A</v>
      </c>
      <c r="CE996" s="2" t="e">
        <f t="shared" si="537"/>
        <v>#N/A</v>
      </c>
      <c r="CF996" s="2" t="e">
        <f t="shared" si="558"/>
        <v>#N/A</v>
      </c>
      <c r="CG996" s="2" t="e">
        <f t="shared" si="561"/>
        <v>#N/A</v>
      </c>
      <c r="CH996" s="2" t="e">
        <f t="shared" si="562"/>
        <v>#N/A</v>
      </c>
      <c r="CJ996" s="9" t="e">
        <f t="shared" si="549"/>
        <v>#N/A</v>
      </c>
      <c r="CK996" s="2" t="e">
        <f t="array" ref="CK996">PRODUCT(CD$2:CD996+1)-1</f>
        <v>#N/A</v>
      </c>
      <c r="CL996" s="2" t="e">
        <f t="array" ref="CL996">PRODUCT(CE$2:CE996+1)-1</f>
        <v>#N/A</v>
      </c>
      <c r="CM996" s="2" t="e" cm="1">
        <f t="array" ref="CM996">PRODUCT(CF$913:CF996+1)-1</f>
        <v>#N/A</v>
      </c>
      <c r="CN996" s="2" t="e">
        <f t="array" ref="CN996">PRODUCT(CG$2:CG996+1)-1</f>
        <v>#N/A</v>
      </c>
      <c r="CO996" s="2" t="e">
        <f t="array" ref="CO996">PRODUCT(CH$2:CH996+1)-1</f>
        <v>#N/A</v>
      </c>
      <c r="CQ996" s="9" t="e">
        <f t="shared" si="538"/>
        <v>#N/A</v>
      </c>
      <c r="CR996" s="72" t="e">
        <f t="shared" si="539"/>
        <v>#N/A</v>
      </c>
      <c r="CS996" s="72" t="e">
        <f t="shared" si="540"/>
        <v>#N/A</v>
      </c>
      <c r="CT996" s="72" t="e" cm="1">
        <f t="array" ref="CT996">CM996-(PRODUCT($CH$913:CH996+1)-1)</f>
        <v>#N/A</v>
      </c>
      <c r="CU996" s="72" t="e">
        <f t="shared" si="550"/>
        <v>#N/A</v>
      </c>
      <c r="CV996" s="72"/>
      <c r="CW996" s="3" t="e">
        <f t="shared" si="551"/>
        <v>#N/A</v>
      </c>
      <c r="CX996" s="75" t="e">
        <f t="shared" si="556"/>
        <v>#N/A</v>
      </c>
      <c r="CY996" s="75" t="e">
        <f t="shared" si="557"/>
        <v>#N/A</v>
      </c>
      <c r="CZ996" s="75" t="e">
        <f t="shared" si="541"/>
        <v>#N/A</v>
      </c>
      <c r="DA996" s="72" t="e">
        <f>(CZ996/MAX($CZ$2:CZ996))-1</f>
        <v>#N/A</v>
      </c>
      <c r="DC996" s="3" t="e">
        <f t="shared" si="552"/>
        <v>#N/A</v>
      </c>
      <c r="DD996" s="2" t="e">
        <f t="shared" si="553"/>
        <v>#N/A</v>
      </c>
      <c r="DE996" s="2" t="e">
        <f t="shared" si="554"/>
        <v>#N/A</v>
      </c>
      <c r="DF996" s="2" t="e">
        <f t="shared" si="559"/>
        <v>#N/A</v>
      </c>
      <c r="DG996" s="2" t="e">
        <f t="shared" si="555"/>
        <v>#N/A</v>
      </c>
      <c r="DH996" s="69"/>
      <c r="DI996" s="3" t="e">
        <f t="shared" si="542"/>
        <v>#N/A</v>
      </c>
      <c r="DJ996" s="2" t="e">
        <f t="shared" si="543"/>
        <v>#N/A</v>
      </c>
      <c r="DK996" s="2" t="e">
        <f t="shared" si="544"/>
        <v>#N/A</v>
      </c>
      <c r="DL996" s="2"/>
      <c r="DM996" s="2" t="e">
        <f t="shared" si="545"/>
        <v>#N/A</v>
      </c>
      <c r="DO996" s="2" t="e">
        <f t="shared" si="546"/>
        <v>#N/A</v>
      </c>
      <c r="DP996" s="72" t="e">
        <f t="shared" si="547"/>
        <v>#N/A</v>
      </c>
      <c r="DQ996" s="72">
        <v>1.0999999999999999E-2</v>
      </c>
      <c r="DR996" s="72" t="e">
        <f t="shared" si="548"/>
        <v>#N/A</v>
      </c>
      <c r="DS996" s="2" t="e" cm="1">
        <f t="array" ref="DS996">PRODUCT($DR$68:DR996+1)-1</f>
        <v>#N/A</v>
      </c>
      <c r="DT996" s="2" t="e" cm="1">
        <f t="array" ref="DT996">PRODUCT($DP$68:DP996+1)-1</f>
        <v>#N/A</v>
      </c>
      <c r="DU996" s="72" t="e">
        <f>DS996-MAX($DS$68:DS996)</f>
        <v>#N/A</v>
      </c>
    </row>
    <row r="997" spans="81:125" x14ac:dyDescent="0.3">
      <c r="CC997" s="3" t="e">
        <f t="shared" si="560"/>
        <v>#N/A</v>
      </c>
      <c r="CD997" s="2" t="e">
        <f t="shared" si="536"/>
        <v>#N/A</v>
      </c>
      <c r="CE997" s="2" t="e">
        <f t="shared" si="537"/>
        <v>#N/A</v>
      </c>
      <c r="CF997" s="2" t="e">
        <f t="shared" si="558"/>
        <v>#N/A</v>
      </c>
      <c r="CG997" s="2" t="e">
        <f t="shared" si="561"/>
        <v>#N/A</v>
      </c>
      <c r="CH997" s="2" t="e">
        <f t="shared" si="562"/>
        <v>#N/A</v>
      </c>
      <c r="CJ997" s="9" t="e">
        <f t="shared" si="549"/>
        <v>#N/A</v>
      </c>
      <c r="CK997" s="2" t="e">
        <f t="array" ref="CK997">PRODUCT(CD$2:CD997+1)-1</f>
        <v>#N/A</v>
      </c>
      <c r="CL997" s="2" t="e">
        <f t="array" ref="CL997">PRODUCT(CE$2:CE997+1)-1</f>
        <v>#N/A</v>
      </c>
      <c r="CM997" s="2" t="e" cm="1">
        <f t="array" ref="CM997">PRODUCT(CF$913:CF997+1)-1</f>
        <v>#N/A</v>
      </c>
      <c r="CN997" s="2" t="e">
        <f t="array" ref="CN997">PRODUCT(CG$2:CG997+1)-1</f>
        <v>#N/A</v>
      </c>
      <c r="CO997" s="2" t="e">
        <f t="array" ref="CO997">PRODUCT(CH$2:CH997+1)-1</f>
        <v>#N/A</v>
      </c>
      <c r="CQ997" s="9" t="e">
        <f t="shared" si="538"/>
        <v>#N/A</v>
      </c>
      <c r="CR997" s="72" t="e">
        <f t="shared" si="539"/>
        <v>#N/A</v>
      </c>
      <c r="CS997" s="72" t="e">
        <f t="shared" si="540"/>
        <v>#N/A</v>
      </c>
      <c r="CT997" s="72" t="e" cm="1">
        <f t="array" ref="CT997">CM997-(PRODUCT($CH$913:CH997+1)-1)</f>
        <v>#N/A</v>
      </c>
      <c r="CU997" s="72" t="e">
        <f t="shared" si="550"/>
        <v>#N/A</v>
      </c>
      <c r="CV997" s="72"/>
      <c r="CW997" s="3" t="e">
        <f t="shared" si="551"/>
        <v>#N/A</v>
      </c>
      <c r="CX997" s="75" t="e">
        <f t="shared" si="556"/>
        <v>#N/A</v>
      </c>
      <c r="CY997" s="75" t="e">
        <f t="shared" si="557"/>
        <v>#N/A</v>
      </c>
      <c r="CZ997" s="75" t="e">
        <f t="shared" si="541"/>
        <v>#N/A</v>
      </c>
      <c r="DA997" s="72" t="e">
        <f>(CZ997/MAX($CZ$2:CZ997))-1</f>
        <v>#N/A</v>
      </c>
      <c r="DC997" s="3" t="e">
        <f t="shared" si="552"/>
        <v>#N/A</v>
      </c>
      <c r="DD997" s="2" t="e">
        <f t="shared" si="553"/>
        <v>#N/A</v>
      </c>
      <c r="DE997" s="2" t="e">
        <f t="shared" si="554"/>
        <v>#N/A</v>
      </c>
      <c r="DF997" s="2" t="e">
        <f t="shared" si="559"/>
        <v>#N/A</v>
      </c>
      <c r="DG997" s="2" t="e">
        <f t="shared" si="555"/>
        <v>#N/A</v>
      </c>
      <c r="DH997" s="69"/>
      <c r="DI997" s="3" t="e">
        <f t="shared" si="542"/>
        <v>#N/A</v>
      </c>
      <c r="DJ997" s="2" t="e">
        <f t="shared" si="543"/>
        <v>#N/A</v>
      </c>
      <c r="DK997" s="2" t="e">
        <f t="shared" si="544"/>
        <v>#N/A</v>
      </c>
      <c r="DL997" s="2"/>
      <c r="DM997" s="2" t="e">
        <f t="shared" si="545"/>
        <v>#N/A</v>
      </c>
      <c r="DO997" s="2" t="e">
        <f t="shared" si="546"/>
        <v>#N/A</v>
      </c>
      <c r="DP997" s="72" t="e">
        <f t="shared" si="547"/>
        <v>#N/A</v>
      </c>
      <c r="DQ997" s="72">
        <v>1.0999999999999999E-2</v>
      </c>
      <c r="DR997" s="72" t="e">
        <f t="shared" si="548"/>
        <v>#N/A</v>
      </c>
      <c r="DS997" s="2" t="e" cm="1">
        <f t="array" ref="DS997">PRODUCT($DR$68:DR997+1)-1</f>
        <v>#N/A</v>
      </c>
      <c r="DT997" s="2" t="e" cm="1">
        <f t="array" ref="DT997">PRODUCT($DP$68:DP997+1)-1</f>
        <v>#N/A</v>
      </c>
      <c r="DU997" s="72" t="e">
        <f>DS997-MAX($DS$68:DS997)</f>
        <v>#N/A</v>
      </c>
    </row>
    <row r="998" spans="81:125" x14ac:dyDescent="0.3">
      <c r="CC998" s="3" t="e">
        <f t="shared" si="560"/>
        <v>#N/A</v>
      </c>
      <c r="CD998" s="2" t="e">
        <f t="shared" si="536"/>
        <v>#N/A</v>
      </c>
      <c r="CE998" s="2" t="e">
        <f t="shared" si="537"/>
        <v>#N/A</v>
      </c>
      <c r="CF998" s="2" t="e">
        <f t="shared" si="558"/>
        <v>#N/A</v>
      </c>
      <c r="CG998" s="2" t="e">
        <f t="shared" si="561"/>
        <v>#N/A</v>
      </c>
      <c r="CH998" s="2" t="e">
        <f t="shared" si="562"/>
        <v>#N/A</v>
      </c>
      <c r="CJ998" s="9" t="e">
        <f t="shared" si="549"/>
        <v>#N/A</v>
      </c>
      <c r="CK998" s="2" t="e">
        <f t="array" ref="CK998">PRODUCT(CD$2:CD998+1)-1</f>
        <v>#N/A</v>
      </c>
      <c r="CL998" s="2" t="e">
        <f t="array" ref="CL998">PRODUCT(CE$2:CE998+1)-1</f>
        <v>#N/A</v>
      </c>
      <c r="CM998" s="2" t="e" cm="1">
        <f t="array" ref="CM998">PRODUCT(CF$913:CF998+1)-1</f>
        <v>#N/A</v>
      </c>
      <c r="CN998" s="2" t="e">
        <f t="array" ref="CN998">PRODUCT(CG$2:CG998+1)-1</f>
        <v>#N/A</v>
      </c>
      <c r="CO998" s="2" t="e">
        <f t="array" ref="CO998">PRODUCT(CH$2:CH998+1)-1</f>
        <v>#N/A</v>
      </c>
      <c r="CQ998" s="9" t="e">
        <f t="shared" si="538"/>
        <v>#N/A</v>
      </c>
      <c r="CR998" s="72" t="e">
        <f t="shared" si="539"/>
        <v>#N/A</v>
      </c>
      <c r="CS998" s="72" t="e">
        <f t="shared" si="540"/>
        <v>#N/A</v>
      </c>
      <c r="CT998" s="72" t="e" cm="1">
        <f t="array" ref="CT998">CM998-(PRODUCT($CH$913:CH998+1)-1)</f>
        <v>#N/A</v>
      </c>
      <c r="CU998" s="72" t="e">
        <f t="shared" si="550"/>
        <v>#N/A</v>
      </c>
      <c r="CV998" s="72"/>
      <c r="CW998" s="3" t="e">
        <f t="shared" si="551"/>
        <v>#N/A</v>
      </c>
      <c r="CX998" s="75" t="e">
        <f t="shared" si="556"/>
        <v>#N/A</v>
      </c>
      <c r="CY998" s="75" t="e">
        <f t="shared" si="557"/>
        <v>#N/A</v>
      </c>
      <c r="CZ998" s="75" t="e">
        <f t="shared" si="541"/>
        <v>#N/A</v>
      </c>
      <c r="DA998" s="72" t="e">
        <f>(CZ998/MAX($CZ$2:CZ998))-1</f>
        <v>#N/A</v>
      </c>
      <c r="DC998" s="3" t="e">
        <f t="shared" si="552"/>
        <v>#N/A</v>
      </c>
      <c r="DD998" s="2" t="e">
        <f t="shared" si="553"/>
        <v>#N/A</v>
      </c>
      <c r="DE998" s="2" t="e">
        <f t="shared" si="554"/>
        <v>#N/A</v>
      </c>
      <c r="DF998" s="2" t="e">
        <f t="shared" si="559"/>
        <v>#N/A</v>
      </c>
      <c r="DG998" s="2" t="e">
        <f t="shared" si="555"/>
        <v>#N/A</v>
      </c>
      <c r="DH998" s="69"/>
      <c r="DI998" s="3" t="e">
        <f t="shared" si="542"/>
        <v>#N/A</v>
      </c>
      <c r="DJ998" s="2" t="e">
        <f t="shared" si="543"/>
        <v>#N/A</v>
      </c>
      <c r="DK998" s="2" t="e">
        <f t="shared" si="544"/>
        <v>#N/A</v>
      </c>
      <c r="DL998" s="2"/>
      <c r="DM998" s="2" t="e">
        <f t="shared" si="545"/>
        <v>#N/A</v>
      </c>
      <c r="DO998" s="2" t="e">
        <f t="shared" si="546"/>
        <v>#N/A</v>
      </c>
      <c r="DP998" s="72" t="e">
        <f t="shared" si="547"/>
        <v>#N/A</v>
      </c>
      <c r="DQ998" s="72">
        <v>1.0999999999999999E-2</v>
      </c>
      <c r="DR998" s="72" t="e">
        <f t="shared" si="548"/>
        <v>#N/A</v>
      </c>
      <c r="DS998" s="2" t="e" cm="1">
        <f t="array" ref="DS998">PRODUCT($DR$68:DR998+1)-1</f>
        <v>#N/A</v>
      </c>
      <c r="DT998" s="2" t="e" cm="1">
        <f t="array" ref="DT998">PRODUCT($DP$68:DP998+1)-1</f>
        <v>#N/A</v>
      </c>
      <c r="DU998" s="72" t="e">
        <f>DS998-MAX($DS$68:DS998)</f>
        <v>#N/A</v>
      </c>
    </row>
    <row r="999" spans="81:125" x14ac:dyDescent="0.3">
      <c r="CC999" s="3" t="e">
        <f t="shared" si="560"/>
        <v>#N/A</v>
      </c>
      <c r="CD999" s="2" t="e">
        <f t="shared" si="536"/>
        <v>#N/A</v>
      </c>
      <c r="CE999" s="2" t="e">
        <f t="shared" si="537"/>
        <v>#N/A</v>
      </c>
      <c r="CF999" s="2" t="e">
        <f t="shared" si="558"/>
        <v>#N/A</v>
      </c>
      <c r="CG999" s="2" t="e">
        <f t="shared" si="561"/>
        <v>#N/A</v>
      </c>
      <c r="CH999" s="2" t="e">
        <f t="shared" si="562"/>
        <v>#N/A</v>
      </c>
      <c r="CJ999" s="9" t="e">
        <f t="shared" si="549"/>
        <v>#N/A</v>
      </c>
      <c r="CK999" s="2" t="e">
        <f t="array" ref="CK999">PRODUCT(CD$2:CD999+1)-1</f>
        <v>#N/A</v>
      </c>
      <c r="CL999" s="2" t="e">
        <f t="array" ref="CL999">PRODUCT(CE$2:CE999+1)-1</f>
        <v>#N/A</v>
      </c>
      <c r="CM999" s="2" t="e" cm="1">
        <f t="array" ref="CM999">PRODUCT(CF$913:CF999+1)-1</f>
        <v>#N/A</v>
      </c>
      <c r="CN999" s="2" t="e">
        <f t="array" ref="CN999">PRODUCT(CG$2:CG999+1)-1</f>
        <v>#N/A</v>
      </c>
      <c r="CO999" s="2" t="e">
        <f t="array" ref="CO999">PRODUCT(CH$2:CH999+1)-1</f>
        <v>#N/A</v>
      </c>
      <c r="CQ999" s="9" t="e">
        <f t="shared" si="538"/>
        <v>#N/A</v>
      </c>
      <c r="CR999" s="72" t="e">
        <f t="shared" si="539"/>
        <v>#N/A</v>
      </c>
      <c r="CS999" s="72" t="e">
        <f t="shared" si="540"/>
        <v>#N/A</v>
      </c>
      <c r="CT999" s="72" t="e" cm="1">
        <f t="array" ref="CT999">CM999-(PRODUCT($CH$913:CH999+1)-1)</f>
        <v>#N/A</v>
      </c>
      <c r="CU999" s="72" t="e">
        <f t="shared" si="550"/>
        <v>#N/A</v>
      </c>
      <c r="CV999" s="72"/>
      <c r="CW999" s="3" t="e">
        <f t="shared" si="551"/>
        <v>#N/A</v>
      </c>
      <c r="CX999" s="75" t="e">
        <f t="shared" si="556"/>
        <v>#N/A</v>
      </c>
      <c r="CY999" s="75" t="e">
        <f t="shared" si="557"/>
        <v>#N/A</v>
      </c>
      <c r="CZ999" s="75" t="e">
        <f t="shared" si="541"/>
        <v>#N/A</v>
      </c>
      <c r="DA999" s="72" t="e">
        <f>(CZ999/MAX($CZ$2:CZ999))-1</f>
        <v>#N/A</v>
      </c>
      <c r="DC999" s="3" t="e">
        <f t="shared" si="552"/>
        <v>#N/A</v>
      </c>
      <c r="DD999" s="2" t="e">
        <f t="shared" si="553"/>
        <v>#N/A</v>
      </c>
      <c r="DE999" s="2" t="e">
        <f t="shared" si="554"/>
        <v>#N/A</v>
      </c>
      <c r="DF999" s="2" t="e">
        <f t="shared" si="559"/>
        <v>#N/A</v>
      </c>
      <c r="DG999" s="2" t="e">
        <f t="shared" si="555"/>
        <v>#N/A</v>
      </c>
      <c r="DH999" s="69"/>
      <c r="DI999" s="3" t="e">
        <f t="shared" si="542"/>
        <v>#N/A</v>
      </c>
      <c r="DJ999" s="2" t="e">
        <f t="shared" si="543"/>
        <v>#N/A</v>
      </c>
      <c r="DK999" s="2" t="e">
        <f t="shared" si="544"/>
        <v>#N/A</v>
      </c>
      <c r="DL999" s="2"/>
      <c r="DM999" s="2" t="e">
        <f t="shared" si="545"/>
        <v>#N/A</v>
      </c>
      <c r="DO999" s="2" t="e">
        <f t="shared" si="546"/>
        <v>#N/A</v>
      </c>
      <c r="DP999" s="72" t="e">
        <f t="shared" si="547"/>
        <v>#N/A</v>
      </c>
      <c r="DQ999" s="72">
        <v>1.0999999999999999E-2</v>
      </c>
      <c r="DR999" s="72" t="e">
        <f t="shared" si="548"/>
        <v>#N/A</v>
      </c>
      <c r="DS999" s="2" t="e" cm="1">
        <f t="array" ref="DS999">PRODUCT($DR$68:DR999+1)-1</f>
        <v>#N/A</v>
      </c>
      <c r="DT999" s="2" t="e" cm="1">
        <f t="array" ref="DT999">PRODUCT($DP$68:DP999+1)-1</f>
        <v>#N/A</v>
      </c>
      <c r="DU999" s="72" t="e">
        <f>DS999-MAX($DS$68:DS999)</f>
        <v>#N/A</v>
      </c>
    </row>
    <row r="1000" spans="81:125" x14ac:dyDescent="0.3">
      <c r="CC1000" s="3" t="e">
        <f t="shared" si="560"/>
        <v>#N/A</v>
      </c>
      <c r="CD1000" s="2" t="e">
        <f t="shared" si="536"/>
        <v>#N/A</v>
      </c>
      <c r="CE1000" s="2" t="e">
        <f t="shared" si="537"/>
        <v>#N/A</v>
      </c>
      <c r="CF1000" s="2" t="e">
        <f t="shared" si="558"/>
        <v>#N/A</v>
      </c>
      <c r="CG1000" s="2" t="e">
        <f t="shared" si="561"/>
        <v>#N/A</v>
      </c>
      <c r="CH1000" s="2" t="e">
        <f t="shared" si="562"/>
        <v>#N/A</v>
      </c>
      <c r="CJ1000" s="9" t="e">
        <f t="shared" si="549"/>
        <v>#N/A</v>
      </c>
      <c r="CK1000" s="2" t="e">
        <f t="array" ref="CK1000">PRODUCT(CD$2:CD1000+1)-1</f>
        <v>#N/A</v>
      </c>
      <c r="CL1000" s="2" t="e">
        <f t="array" ref="CL1000">PRODUCT(CE$2:CE1000+1)-1</f>
        <v>#N/A</v>
      </c>
      <c r="CM1000" s="2" t="e" cm="1">
        <f t="array" ref="CM1000">PRODUCT(CF$913:CF1000+1)-1</f>
        <v>#N/A</v>
      </c>
      <c r="CN1000" s="2" t="e">
        <f t="array" ref="CN1000">PRODUCT(CG$2:CG1000+1)-1</f>
        <v>#N/A</v>
      </c>
      <c r="CO1000" s="2" t="e">
        <f t="array" ref="CO1000">PRODUCT(CH$2:CH1000+1)-1</f>
        <v>#N/A</v>
      </c>
      <c r="CQ1000" s="9" t="e">
        <f t="shared" si="538"/>
        <v>#N/A</v>
      </c>
      <c r="CR1000" s="72" t="e">
        <f t="shared" si="539"/>
        <v>#N/A</v>
      </c>
      <c r="CS1000" s="72" t="e">
        <f t="shared" si="540"/>
        <v>#N/A</v>
      </c>
      <c r="CT1000" s="72" t="e" cm="1">
        <f t="array" ref="CT1000">CM1000-(PRODUCT($CH$913:CH1000+1)-1)</f>
        <v>#N/A</v>
      </c>
      <c r="CU1000" s="72" t="e">
        <f t="shared" si="550"/>
        <v>#N/A</v>
      </c>
      <c r="CV1000" s="72"/>
      <c r="CW1000" s="3" t="e">
        <f t="shared" si="551"/>
        <v>#N/A</v>
      </c>
      <c r="CX1000" s="75" t="e">
        <f t="shared" si="556"/>
        <v>#N/A</v>
      </c>
      <c r="CY1000" s="75" t="e">
        <f t="shared" si="557"/>
        <v>#N/A</v>
      </c>
      <c r="CZ1000" s="75" t="e">
        <f t="shared" si="541"/>
        <v>#N/A</v>
      </c>
      <c r="DA1000" s="72" t="e">
        <f>(CZ1000/MAX($CZ$2:CZ1000))-1</f>
        <v>#N/A</v>
      </c>
      <c r="DC1000" s="3" t="e">
        <f t="shared" si="552"/>
        <v>#N/A</v>
      </c>
      <c r="DD1000" s="2" t="e">
        <f t="shared" si="553"/>
        <v>#N/A</v>
      </c>
      <c r="DE1000" s="2" t="e">
        <f t="shared" si="554"/>
        <v>#N/A</v>
      </c>
      <c r="DF1000" s="2" t="e">
        <f t="shared" si="559"/>
        <v>#N/A</v>
      </c>
      <c r="DG1000" s="2" t="e">
        <f t="shared" si="555"/>
        <v>#N/A</v>
      </c>
      <c r="DH1000" s="69"/>
      <c r="DI1000" s="3" t="e">
        <f t="shared" si="542"/>
        <v>#N/A</v>
      </c>
      <c r="DJ1000" s="2" t="e">
        <f t="shared" si="543"/>
        <v>#N/A</v>
      </c>
      <c r="DK1000" s="2" t="e">
        <f t="shared" si="544"/>
        <v>#N/A</v>
      </c>
      <c r="DL1000" s="2"/>
      <c r="DM1000" s="2" t="e">
        <f t="shared" si="545"/>
        <v>#N/A</v>
      </c>
      <c r="DO1000" s="2" t="e">
        <f t="shared" si="546"/>
        <v>#N/A</v>
      </c>
      <c r="DP1000" s="72" t="e">
        <f t="shared" si="547"/>
        <v>#N/A</v>
      </c>
      <c r="DQ1000" s="72">
        <v>1.0999999999999999E-2</v>
      </c>
      <c r="DR1000" s="72" t="e">
        <f t="shared" si="548"/>
        <v>#N/A</v>
      </c>
      <c r="DS1000" s="2" t="e" cm="1">
        <f t="array" ref="DS1000">PRODUCT($DR$68:DR1000+1)-1</f>
        <v>#N/A</v>
      </c>
      <c r="DT1000" s="2" t="e" cm="1">
        <f t="array" ref="DT1000">PRODUCT($DP$68:DP1000+1)-1</f>
        <v>#N/A</v>
      </c>
      <c r="DU1000" s="72" t="e">
        <f>DS1000-MAX($DS$68:DS1000)</f>
        <v>#N/A</v>
      </c>
    </row>
    <row r="1001" spans="81:125" x14ac:dyDescent="0.3">
      <c r="CC1001" s="3" t="e">
        <f t="shared" si="560"/>
        <v>#N/A</v>
      </c>
      <c r="CD1001" s="2" t="e">
        <f t="shared" si="536"/>
        <v>#N/A</v>
      </c>
      <c r="CE1001" s="2" t="e">
        <f t="shared" si="537"/>
        <v>#N/A</v>
      </c>
      <c r="CF1001" s="2" t="e">
        <f t="shared" si="558"/>
        <v>#N/A</v>
      </c>
      <c r="CG1001" s="2" t="e">
        <f t="shared" si="561"/>
        <v>#N/A</v>
      </c>
      <c r="CH1001" s="2" t="e">
        <f t="shared" si="562"/>
        <v>#N/A</v>
      </c>
      <c r="CJ1001" s="9" t="e">
        <f t="shared" si="549"/>
        <v>#N/A</v>
      </c>
      <c r="CK1001" s="2" t="e">
        <f t="array" ref="CK1001">PRODUCT(CD$2:CD1001+1)-1</f>
        <v>#N/A</v>
      </c>
      <c r="CL1001" s="2" t="e">
        <f t="array" ref="CL1001">PRODUCT(CE$2:CE1001+1)-1</f>
        <v>#N/A</v>
      </c>
      <c r="CM1001" s="2" t="e" cm="1">
        <f t="array" ref="CM1001">PRODUCT(CF$913:CF1001+1)-1</f>
        <v>#N/A</v>
      </c>
      <c r="CN1001" s="2" t="e">
        <f t="array" ref="CN1001">PRODUCT(CG$2:CG1001+1)-1</f>
        <v>#N/A</v>
      </c>
      <c r="CO1001" s="2" t="e">
        <f t="array" ref="CO1001">PRODUCT(CH$2:CH1001+1)-1</f>
        <v>#N/A</v>
      </c>
      <c r="CQ1001" s="9" t="e">
        <f t="shared" si="538"/>
        <v>#N/A</v>
      </c>
      <c r="CR1001" s="72" t="e">
        <f t="shared" si="539"/>
        <v>#N/A</v>
      </c>
      <c r="CS1001" s="72" t="e">
        <f t="shared" si="540"/>
        <v>#N/A</v>
      </c>
      <c r="CT1001" s="72" t="e" cm="1">
        <f t="array" ref="CT1001">CM1001-(PRODUCT($CH$913:CH1001+1)-1)</f>
        <v>#N/A</v>
      </c>
      <c r="CU1001" s="72" t="e">
        <f t="shared" si="550"/>
        <v>#N/A</v>
      </c>
      <c r="CV1001" s="72"/>
      <c r="CW1001" s="3" t="e">
        <f t="shared" si="551"/>
        <v>#N/A</v>
      </c>
      <c r="CX1001" s="75" t="e">
        <f t="shared" si="556"/>
        <v>#N/A</v>
      </c>
      <c r="CY1001" s="75" t="e">
        <f t="shared" si="557"/>
        <v>#N/A</v>
      </c>
      <c r="CZ1001" s="75" t="e">
        <f t="shared" si="541"/>
        <v>#N/A</v>
      </c>
      <c r="DA1001" s="72" t="e">
        <f>(CZ1001/MAX($CZ$2:CZ1001))-1</f>
        <v>#N/A</v>
      </c>
      <c r="DC1001" s="3" t="e">
        <f t="shared" si="552"/>
        <v>#N/A</v>
      </c>
      <c r="DD1001" s="2" t="e">
        <f t="shared" si="553"/>
        <v>#N/A</v>
      </c>
      <c r="DE1001" s="2" t="e">
        <f t="shared" si="554"/>
        <v>#N/A</v>
      </c>
      <c r="DF1001" s="2" t="e">
        <f t="shared" si="559"/>
        <v>#N/A</v>
      </c>
      <c r="DG1001" s="2" t="e">
        <f t="shared" si="555"/>
        <v>#N/A</v>
      </c>
      <c r="DH1001" s="69"/>
      <c r="DI1001" s="3" t="e">
        <f t="shared" si="542"/>
        <v>#N/A</v>
      </c>
      <c r="DJ1001" s="2" t="e">
        <f t="shared" si="543"/>
        <v>#N/A</v>
      </c>
      <c r="DK1001" s="2" t="e">
        <f t="shared" si="544"/>
        <v>#N/A</v>
      </c>
      <c r="DL1001" s="2"/>
      <c r="DM1001" s="2" t="e">
        <f t="shared" si="545"/>
        <v>#N/A</v>
      </c>
      <c r="DO1001" s="2" t="e">
        <f t="shared" si="546"/>
        <v>#N/A</v>
      </c>
      <c r="DP1001" s="72" t="e">
        <f t="shared" si="547"/>
        <v>#N/A</v>
      </c>
      <c r="DQ1001" s="72">
        <v>1.0999999999999999E-2</v>
      </c>
      <c r="DR1001" s="72" t="e">
        <f t="shared" si="548"/>
        <v>#N/A</v>
      </c>
      <c r="DS1001" s="2" t="e" cm="1">
        <f t="array" ref="DS1001">PRODUCT($DR$68:DR1001+1)-1</f>
        <v>#N/A</v>
      </c>
      <c r="DT1001" s="2" t="e" cm="1">
        <f t="array" ref="DT1001">PRODUCT($DP$68:DP1001+1)-1</f>
        <v>#N/A</v>
      </c>
      <c r="DU1001" s="72" t="e">
        <f>DS1001-MAX($DS$68:DS1001)</f>
        <v>#N/A</v>
      </c>
    </row>
    <row r="1002" spans="81:125" x14ac:dyDescent="0.3">
      <c r="CC1002" s="3" t="e">
        <f t="shared" si="560"/>
        <v>#N/A</v>
      </c>
      <c r="CD1002" s="2" t="e">
        <f t="shared" si="536"/>
        <v>#N/A</v>
      </c>
      <c r="CE1002" s="2" t="e">
        <f t="shared" si="537"/>
        <v>#N/A</v>
      </c>
      <c r="CF1002" s="2" t="e">
        <f t="shared" si="558"/>
        <v>#N/A</v>
      </c>
      <c r="CG1002" s="2" t="e">
        <f t="shared" si="561"/>
        <v>#N/A</v>
      </c>
      <c r="CH1002" s="2" t="e">
        <f t="shared" si="562"/>
        <v>#N/A</v>
      </c>
      <c r="CJ1002" s="9" t="e">
        <f t="shared" si="549"/>
        <v>#N/A</v>
      </c>
      <c r="CK1002" s="2" t="e">
        <f t="array" ref="CK1002">PRODUCT(CD$2:CD1002+1)-1</f>
        <v>#N/A</v>
      </c>
      <c r="CL1002" s="2" t="e">
        <f t="array" ref="CL1002">PRODUCT(CE$2:CE1002+1)-1</f>
        <v>#N/A</v>
      </c>
      <c r="CM1002" s="2" t="e" cm="1">
        <f t="array" ref="CM1002">PRODUCT(CF$913:CF1002+1)-1</f>
        <v>#N/A</v>
      </c>
      <c r="CN1002" s="2" t="e">
        <f t="array" ref="CN1002">PRODUCT(CG$2:CG1002+1)-1</f>
        <v>#N/A</v>
      </c>
      <c r="CO1002" s="2" t="e">
        <f t="array" ref="CO1002">PRODUCT(CH$2:CH1002+1)-1</f>
        <v>#N/A</v>
      </c>
      <c r="CQ1002" s="9" t="e">
        <f t="shared" si="538"/>
        <v>#N/A</v>
      </c>
      <c r="CR1002" s="72" t="e">
        <f t="shared" si="539"/>
        <v>#N/A</v>
      </c>
      <c r="CS1002" s="72" t="e">
        <f t="shared" si="540"/>
        <v>#N/A</v>
      </c>
      <c r="CT1002" s="72" t="e" cm="1">
        <f t="array" ref="CT1002">CM1002-(PRODUCT($CH$913:CH1002+1)-1)</f>
        <v>#N/A</v>
      </c>
      <c r="CU1002" s="72" t="e">
        <f t="shared" si="550"/>
        <v>#N/A</v>
      </c>
      <c r="CV1002" s="72"/>
      <c r="CW1002" s="3" t="e">
        <f t="shared" si="551"/>
        <v>#N/A</v>
      </c>
      <c r="CX1002" s="75" t="e">
        <f t="shared" si="556"/>
        <v>#N/A</v>
      </c>
      <c r="CY1002" s="75" t="e">
        <f t="shared" si="557"/>
        <v>#N/A</v>
      </c>
      <c r="CZ1002" s="75" t="e">
        <f t="shared" si="541"/>
        <v>#N/A</v>
      </c>
      <c r="DA1002" s="72" t="e">
        <f>(CZ1002/MAX($CZ$2:CZ1002))-1</f>
        <v>#N/A</v>
      </c>
      <c r="DC1002" s="3" t="e">
        <f t="shared" si="552"/>
        <v>#N/A</v>
      </c>
      <c r="DD1002" s="2" t="e">
        <f t="shared" si="553"/>
        <v>#N/A</v>
      </c>
      <c r="DE1002" s="2" t="e">
        <f t="shared" si="554"/>
        <v>#N/A</v>
      </c>
      <c r="DF1002" s="2" t="e">
        <f t="shared" si="559"/>
        <v>#N/A</v>
      </c>
      <c r="DG1002" s="2" t="e">
        <f t="shared" si="555"/>
        <v>#N/A</v>
      </c>
      <c r="DH1002" s="69"/>
      <c r="DI1002" s="3" t="e">
        <f t="shared" si="542"/>
        <v>#N/A</v>
      </c>
      <c r="DJ1002" s="2" t="e">
        <f t="shared" si="543"/>
        <v>#N/A</v>
      </c>
      <c r="DK1002" s="2" t="e">
        <f t="shared" si="544"/>
        <v>#N/A</v>
      </c>
      <c r="DL1002" s="2"/>
      <c r="DM1002" s="2" t="e">
        <f t="shared" si="545"/>
        <v>#N/A</v>
      </c>
      <c r="DO1002" s="2" t="e">
        <f t="shared" si="546"/>
        <v>#N/A</v>
      </c>
      <c r="DP1002" s="72" t="e">
        <f t="shared" si="547"/>
        <v>#N/A</v>
      </c>
      <c r="DQ1002" s="72">
        <v>1.0999999999999999E-2</v>
      </c>
      <c r="DR1002" s="72" t="e">
        <f t="shared" si="548"/>
        <v>#N/A</v>
      </c>
      <c r="DS1002" s="2" t="e" cm="1">
        <f t="array" ref="DS1002">PRODUCT($DR$68:DR1002+1)-1</f>
        <v>#N/A</v>
      </c>
      <c r="DT1002" s="2" t="e" cm="1">
        <f t="array" ref="DT1002">PRODUCT($DP$68:DP1002+1)-1</f>
        <v>#N/A</v>
      </c>
      <c r="DU1002" s="72" t="e">
        <f>DS1002-MAX($DS$68:DS1002)</f>
        <v>#N/A</v>
      </c>
    </row>
    <row r="1003" spans="81:125" x14ac:dyDescent="0.3">
      <c r="CC1003" s="3" t="e">
        <f t="shared" si="560"/>
        <v>#N/A</v>
      </c>
      <c r="CD1003" s="2" t="e">
        <f t="shared" si="536"/>
        <v>#N/A</v>
      </c>
      <c r="CE1003" s="2" t="e">
        <f t="shared" si="537"/>
        <v>#N/A</v>
      </c>
      <c r="CF1003" s="2" t="e">
        <f t="shared" si="558"/>
        <v>#N/A</v>
      </c>
      <c r="CG1003" s="2" t="e">
        <f t="shared" si="561"/>
        <v>#N/A</v>
      </c>
      <c r="CH1003" s="2" t="e">
        <f t="shared" si="562"/>
        <v>#N/A</v>
      </c>
      <c r="CJ1003" s="9" t="e">
        <f t="shared" si="549"/>
        <v>#N/A</v>
      </c>
      <c r="CK1003" s="2" t="e">
        <f t="array" ref="CK1003">PRODUCT(CD$2:CD1003+1)-1</f>
        <v>#N/A</v>
      </c>
      <c r="CL1003" s="2" t="e">
        <f t="array" ref="CL1003">PRODUCT(CE$2:CE1003+1)-1</f>
        <v>#N/A</v>
      </c>
      <c r="CM1003" s="2" t="e" cm="1">
        <f t="array" ref="CM1003">PRODUCT(CF$913:CF1003+1)-1</f>
        <v>#N/A</v>
      </c>
      <c r="CN1003" s="2" t="e">
        <f t="array" ref="CN1003">PRODUCT(CG$2:CG1003+1)-1</f>
        <v>#N/A</v>
      </c>
      <c r="CO1003" s="2" t="e">
        <f t="array" ref="CO1003">PRODUCT(CH$2:CH1003+1)-1</f>
        <v>#N/A</v>
      </c>
      <c r="CQ1003" s="9" t="e">
        <f t="shared" si="538"/>
        <v>#N/A</v>
      </c>
      <c r="CR1003" s="72" t="e">
        <f t="shared" si="539"/>
        <v>#N/A</v>
      </c>
      <c r="CS1003" s="72" t="e">
        <f t="shared" si="540"/>
        <v>#N/A</v>
      </c>
      <c r="CT1003" s="72" t="e" cm="1">
        <f t="array" ref="CT1003">CM1003-(PRODUCT($CH$913:CH1003+1)-1)</f>
        <v>#N/A</v>
      </c>
      <c r="CU1003" s="72" t="e">
        <f t="shared" si="550"/>
        <v>#N/A</v>
      </c>
      <c r="CV1003" s="72"/>
      <c r="CW1003" s="3" t="e">
        <f t="shared" si="551"/>
        <v>#N/A</v>
      </c>
      <c r="CX1003" s="75" t="e">
        <f t="shared" si="556"/>
        <v>#N/A</v>
      </c>
      <c r="CY1003" s="75" t="e">
        <f t="shared" si="557"/>
        <v>#N/A</v>
      </c>
      <c r="CZ1003" s="75" t="e">
        <f t="shared" si="541"/>
        <v>#N/A</v>
      </c>
      <c r="DA1003" s="72" t="e">
        <f>(CZ1003/MAX($CZ$2:CZ1003))-1</f>
        <v>#N/A</v>
      </c>
      <c r="DC1003" s="3" t="e">
        <f t="shared" si="552"/>
        <v>#N/A</v>
      </c>
      <c r="DD1003" s="2" t="e">
        <f t="shared" si="553"/>
        <v>#N/A</v>
      </c>
      <c r="DE1003" s="2" t="e">
        <f t="shared" si="554"/>
        <v>#N/A</v>
      </c>
      <c r="DF1003" s="2" t="e">
        <f t="shared" si="559"/>
        <v>#N/A</v>
      </c>
      <c r="DG1003" s="2" t="e">
        <f t="shared" si="555"/>
        <v>#N/A</v>
      </c>
      <c r="DH1003" s="69"/>
      <c r="DI1003" s="3" t="e">
        <f t="shared" si="542"/>
        <v>#N/A</v>
      </c>
      <c r="DJ1003" s="2" t="e">
        <f t="shared" si="543"/>
        <v>#N/A</v>
      </c>
      <c r="DK1003" s="2" t="e">
        <f t="shared" si="544"/>
        <v>#N/A</v>
      </c>
      <c r="DL1003" s="2"/>
      <c r="DM1003" s="2" t="e">
        <f t="shared" si="545"/>
        <v>#N/A</v>
      </c>
      <c r="DO1003" s="2" t="e">
        <f t="shared" si="546"/>
        <v>#N/A</v>
      </c>
      <c r="DP1003" s="72" t="e">
        <f t="shared" si="547"/>
        <v>#N/A</v>
      </c>
      <c r="DQ1003" s="72">
        <v>1.0999999999999999E-2</v>
      </c>
      <c r="DR1003" s="72" t="e">
        <f t="shared" si="548"/>
        <v>#N/A</v>
      </c>
      <c r="DS1003" s="2" t="e" cm="1">
        <f t="array" ref="DS1003">PRODUCT($DR$68:DR1003+1)-1</f>
        <v>#N/A</v>
      </c>
      <c r="DT1003" s="2" t="e" cm="1">
        <f t="array" ref="DT1003">PRODUCT($DP$68:DP1003+1)-1</f>
        <v>#N/A</v>
      </c>
      <c r="DU1003" s="72" t="e">
        <f>DS1003-MAX($DS$68:DS1003)</f>
        <v>#N/A</v>
      </c>
    </row>
    <row r="1004" spans="81:125" x14ac:dyDescent="0.3">
      <c r="CC1004" s="3" t="e">
        <f t="shared" si="560"/>
        <v>#N/A</v>
      </c>
      <c r="CD1004" s="2" t="e">
        <f t="shared" si="536"/>
        <v>#N/A</v>
      </c>
      <c r="CE1004" s="2" t="e">
        <f t="shared" si="537"/>
        <v>#N/A</v>
      </c>
      <c r="CF1004" s="2" t="e">
        <f t="shared" si="558"/>
        <v>#N/A</v>
      </c>
      <c r="CG1004" s="2" t="e">
        <f t="shared" si="561"/>
        <v>#N/A</v>
      </c>
      <c r="CH1004" s="2" t="e">
        <f t="shared" si="562"/>
        <v>#N/A</v>
      </c>
      <c r="CJ1004" s="9" t="e">
        <f t="shared" si="549"/>
        <v>#N/A</v>
      </c>
      <c r="CK1004" s="2" t="e">
        <f t="array" ref="CK1004">PRODUCT(CD$2:CD1004+1)-1</f>
        <v>#N/A</v>
      </c>
      <c r="CL1004" s="2" t="e">
        <f t="array" ref="CL1004">PRODUCT(CE$2:CE1004+1)-1</f>
        <v>#N/A</v>
      </c>
      <c r="CM1004" s="2" t="e" cm="1">
        <f t="array" ref="CM1004">PRODUCT(CF$913:CF1004+1)-1</f>
        <v>#N/A</v>
      </c>
      <c r="CN1004" s="2" t="e">
        <f t="array" ref="CN1004">PRODUCT(CG$2:CG1004+1)-1</f>
        <v>#N/A</v>
      </c>
      <c r="CO1004" s="2" t="e">
        <f t="array" ref="CO1004">PRODUCT(CH$2:CH1004+1)-1</f>
        <v>#N/A</v>
      </c>
      <c r="CQ1004" s="9" t="e">
        <f t="shared" si="538"/>
        <v>#N/A</v>
      </c>
      <c r="CR1004" s="72" t="e">
        <f t="shared" si="539"/>
        <v>#N/A</v>
      </c>
      <c r="CS1004" s="72" t="e">
        <f t="shared" si="540"/>
        <v>#N/A</v>
      </c>
      <c r="CT1004" s="72" t="e" cm="1">
        <f t="array" ref="CT1004">CM1004-(PRODUCT($CH$913:CH1004+1)-1)</f>
        <v>#N/A</v>
      </c>
      <c r="CU1004" s="72" t="e">
        <f t="shared" si="550"/>
        <v>#N/A</v>
      </c>
      <c r="CV1004" s="72"/>
      <c r="CW1004" s="3" t="e">
        <f t="shared" si="551"/>
        <v>#N/A</v>
      </c>
      <c r="CX1004" s="75" t="e">
        <f t="shared" si="556"/>
        <v>#N/A</v>
      </c>
      <c r="CY1004" s="75" t="e">
        <f t="shared" si="557"/>
        <v>#N/A</v>
      </c>
      <c r="CZ1004" s="75" t="e">
        <f t="shared" si="541"/>
        <v>#N/A</v>
      </c>
      <c r="DA1004" s="72" t="e">
        <f>(CZ1004/MAX($CZ$2:CZ1004))-1</f>
        <v>#N/A</v>
      </c>
      <c r="DC1004" s="3" t="e">
        <f t="shared" si="552"/>
        <v>#N/A</v>
      </c>
      <c r="DD1004" s="2" t="e">
        <f t="shared" si="553"/>
        <v>#N/A</v>
      </c>
      <c r="DE1004" s="2" t="e">
        <f t="shared" si="554"/>
        <v>#N/A</v>
      </c>
      <c r="DF1004" s="2" t="e">
        <f t="shared" si="559"/>
        <v>#N/A</v>
      </c>
      <c r="DG1004" s="2" t="e">
        <f t="shared" si="555"/>
        <v>#N/A</v>
      </c>
      <c r="DH1004" s="69"/>
      <c r="DI1004" s="3" t="e">
        <f t="shared" si="542"/>
        <v>#N/A</v>
      </c>
      <c r="DJ1004" s="2" t="e">
        <f t="shared" si="543"/>
        <v>#N/A</v>
      </c>
      <c r="DK1004" s="2" t="e">
        <f t="shared" si="544"/>
        <v>#N/A</v>
      </c>
      <c r="DL1004" s="2"/>
      <c r="DM1004" s="2" t="e">
        <f t="shared" si="545"/>
        <v>#N/A</v>
      </c>
      <c r="DO1004" s="2" t="e">
        <f t="shared" si="546"/>
        <v>#N/A</v>
      </c>
      <c r="DP1004" s="72" t="e">
        <f t="shared" si="547"/>
        <v>#N/A</v>
      </c>
      <c r="DQ1004" s="72">
        <v>1.0999999999999999E-2</v>
      </c>
      <c r="DR1004" s="72" t="e">
        <f t="shared" si="548"/>
        <v>#N/A</v>
      </c>
      <c r="DS1004" s="2" t="e" cm="1">
        <f t="array" ref="DS1004">PRODUCT($DR$68:DR1004+1)-1</f>
        <v>#N/A</v>
      </c>
      <c r="DT1004" s="2" t="e" cm="1">
        <f t="array" ref="DT1004">PRODUCT($DP$68:DP1004+1)-1</f>
        <v>#N/A</v>
      </c>
      <c r="DU1004" s="72" t="e">
        <f>DS1004-MAX($DS$68:DS1004)</f>
        <v>#N/A</v>
      </c>
    </row>
    <row r="1005" spans="81:125" x14ac:dyDescent="0.3">
      <c r="CC1005" s="3" t="e">
        <f t="shared" si="560"/>
        <v>#N/A</v>
      </c>
      <c r="CD1005" s="2" t="e">
        <f t="shared" si="536"/>
        <v>#N/A</v>
      </c>
      <c r="CE1005" s="2" t="e">
        <f t="shared" si="537"/>
        <v>#N/A</v>
      </c>
      <c r="CF1005" s="2" t="e">
        <f t="shared" si="558"/>
        <v>#N/A</v>
      </c>
      <c r="CG1005" s="2" t="e">
        <f t="shared" si="561"/>
        <v>#N/A</v>
      </c>
      <c r="CH1005" s="2" t="e">
        <f t="shared" si="562"/>
        <v>#N/A</v>
      </c>
      <c r="CJ1005" s="9" t="e">
        <f t="shared" si="549"/>
        <v>#N/A</v>
      </c>
      <c r="CK1005" s="2" t="e">
        <f t="array" ref="CK1005">PRODUCT(CD$2:CD1005+1)-1</f>
        <v>#N/A</v>
      </c>
      <c r="CL1005" s="2" t="e">
        <f t="array" ref="CL1005">PRODUCT(CE$2:CE1005+1)-1</f>
        <v>#N/A</v>
      </c>
      <c r="CM1005" s="2" t="e" cm="1">
        <f t="array" ref="CM1005">PRODUCT(CF$913:CF1005+1)-1</f>
        <v>#N/A</v>
      </c>
      <c r="CN1005" s="2" t="e">
        <f t="array" ref="CN1005">PRODUCT(CG$2:CG1005+1)-1</f>
        <v>#N/A</v>
      </c>
      <c r="CO1005" s="2" t="e">
        <f t="array" ref="CO1005">PRODUCT(CH$2:CH1005+1)-1</f>
        <v>#N/A</v>
      </c>
      <c r="CQ1005" s="9" t="e">
        <f t="shared" si="538"/>
        <v>#N/A</v>
      </c>
      <c r="CR1005" s="72" t="e">
        <f t="shared" si="539"/>
        <v>#N/A</v>
      </c>
      <c r="CS1005" s="72" t="e">
        <f t="shared" si="540"/>
        <v>#N/A</v>
      </c>
      <c r="CT1005" s="72" t="e" cm="1">
        <f t="array" ref="CT1005">CM1005-(PRODUCT($CH$913:CH1005+1)-1)</f>
        <v>#N/A</v>
      </c>
      <c r="CU1005" s="72" t="e">
        <f t="shared" si="550"/>
        <v>#N/A</v>
      </c>
      <c r="CV1005" s="72"/>
      <c r="CW1005" s="3" t="e">
        <f t="shared" si="551"/>
        <v>#N/A</v>
      </c>
      <c r="CX1005" s="75" t="e">
        <f t="shared" si="556"/>
        <v>#N/A</v>
      </c>
      <c r="CY1005" s="75" t="e">
        <f t="shared" si="557"/>
        <v>#N/A</v>
      </c>
      <c r="CZ1005" s="75" t="e">
        <f t="shared" si="541"/>
        <v>#N/A</v>
      </c>
      <c r="DA1005" s="72" t="e">
        <f>(CZ1005/MAX($CZ$2:CZ1005))-1</f>
        <v>#N/A</v>
      </c>
      <c r="DC1005" s="3" t="e">
        <f t="shared" si="552"/>
        <v>#N/A</v>
      </c>
      <c r="DD1005" s="2" t="e">
        <f t="shared" si="553"/>
        <v>#N/A</v>
      </c>
      <c r="DE1005" s="2" t="e">
        <f t="shared" si="554"/>
        <v>#N/A</v>
      </c>
      <c r="DF1005" s="2" t="e">
        <f t="shared" si="559"/>
        <v>#N/A</v>
      </c>
      <c r="DG1005" s="2" t="e">
        <f t="shared" si="555"/>
        <v>#N/A</v>
      </c>
      <c r="DH1005" s="69"/>
      <c r="DI1005" s="3" t="e">
        <f t="shared" si="542"/>
        <v>#N/A</v>
      </c>
      <c r="DJ1005" s="2" t="e">
        <f t="shared" si="543"/>
        <v>#N/A</v>
      </c>
      <c r="DK1005" s="2" t="e">
        <f t="shared" si="544"/>
        <v>#N/A</v>
      </c>
      <c r="DL1005" s="2"/>
      <c r="DM1005" s="2" t="e">
        <f t="shared" si="545"/>
        <v>#N/A</v>
      </c>
      <c r="DO1005" s="2" t="e">
        <f t="shared" si="546"/>
        <v>#N/A</v>
      </c>
      <c r="DP1005" s="72" t="e">
        <f t="shared" si="547"/>
        <v>#N/A</v>
      </c>
      <c r="DQ1005" s="72">
        <v>1.0999999999999999E-2</v>
      </c>
      <c r="DR1005" s="72" t="e">
        <f t="shared" si="548"/>
        <v>#N/A</v>
      </c>
      <c r="DS1005" s="2" t="e" cm="1">
        <f t="array" ref="DS1005">PRODUCT($DR$68:DR1005+1)-1</f>
        <v>#N/A</v>
      </c>
      <c r="DT1005" s="2" t="e" cm="1">
        <f t="array" ref="DT1005">PRODUCT($DP$68:DP1005+1)-1</f>
        <v>#N/A</v>
      </c>
      <c r="DU1005" s="72" t="e">
        <f>DS1005-MAX($DS$68:DS1005)</f>
        <v>#N/A</v>
      </c>
    </row>
    <row r="1006" spans="81:125" x14ac:dyDescent="0.3">
      <c r="CC1006" s="3" t="e">
        <f t="shared" si="560"/>
        <v>#N/A</v>
      </c>
      <c r="CD1006" s="2" t="e">
        <f t="shared" si="536"/>
        <v>#N/A</v>
      </c>
      <c r="CE1006" s="2" t="e">
        <f t="shared" si="537"/>
        <v>#N/A</v>
      </c>
      <c r="CF1006" s="2" t="e">
        <f t="shared" si="558"/>
        <v>#N/A</v>
      </c>
      <c r="CG1006" s="2" t="e">
        <f t="shared" si="561"/>
        <v>#N/A</v>
      </c>
      <c r="CH1006" s="2" t="e">
        <f t="shared" si="562"/>
        <v>#N/A</v>
      </c>
      <c r="CJ1006" s="9" t="e">
        <f t="shared" si="549"/>
        <v>#N/A</v>
      </c>
      <c r="CK1006" s="2" t="e">
        <f t="array" ref="CK1006">PRODUCT(CD$2:CD1006+1)-1</f>
        <v>#N/A</v>
      </c>
      <c r="CL1006" s="2" t="e">
        <f t="array" ref="CL1006">PRODUCT(CE$2:CE1006+1)-1</f>
        <v>#N/A</v>
      </c>
      <c r="CM1006" s="2" t="e" cm="1">
        <f t="array" ref="CM1006">PRODUCT(CF$913:CF1006+1)-1</f>
        <v>#N/A</v>
      </c>
      <c r="CN1006" s="2" t="e">
        <f t="array" ref="CN1006">PRODUCT(CG$2:CG1006+1)-1</f>
        <v>#N/A</v>
      </c>
      <c r="CO1006" s="2" t="e">
        <f t="array" ref="CO1006">PRODUCT(CH$2:CH1006+1)-1</f>
        <v>#N/A</v>
      </c>
      <c r="CQ1006" s="9" t="e">
        <f t="shared" si="538"/>
        <v>#N/A</v>
      </c>
      <c r="CR1006" s="72" t="e">
        <f t="shared" si="539"/>
        <v>#N/A</v>
      </c>
      <c r="CS1006" s="72" t="e">
        <f t="shared" si="540"/>
        <v>#N/A</v>
      </c>
      <c r="CT1006" s="72" t="e" cm="1">
        <f t="array" ref="CT1006">CM1006-(PRODUCT($CH$913:CH1006+1)-1)</f>
        <v>#N/A</v>
      </c>
      <c r="CU1006" s="72" t="e">
        <f t="shared" si="550"/>
        <v>#N/A</v>
      </c>
      <c r="CV1006" s="72"/>
      <c r="CW1006" s="3" t="e">
        <f t="shared" si="551"/>
        <v>#N/A</v>
      </c>
      <c r="CX1006" s="75" t="e">
        <f t="shared" si="556"/>
        <v>#N/A</v>
      </c>
      <c r="CY1006" s="75" t="e">
        <f t="shared" si="557"/>
        <v>#N/A</v>
      </c>
      <c r="CZ1006" s="75" t="e">
        <f t="shared" si="541"/>
        <v>#N/A</v>
      </c>
      <c r="DA1006" s="72" t="e">
        <f>(CZ1006/MAX($CZ$2:CZ1006))-1</f>
        <v>#N/A</v>
      </c>
      <c r="DC1006" s="3" t="e">
        <f t="shared" si="552"/>
        <v>#N/A</v>
      </c>
      <c r="DD1006" s="2" t="e">
        <f t="shared" si="553"/>
        <v>#N/A</v>
      </c>
      <c r="DE1006" s="2" t="e">
        <f t="shared" si="554"/>
        <v>#N/A</v>
      </c>
      <c r="DF1006" s="2" t="e">
        <f t="shared" si="559"/>
        <v>#N/A</v>
      </c>
      <c r="DG1006" s="2" t="e">
        <f t="shared" si="555"/>
        <v>#N/A</v>
      </c>
      <c r="DH1006" s="69"/>
      <c r="DI1006" s="3" t="e">
        <f t="shared" si="542"/>
        <v>#N/A</v>
      </c>
      <c r="DJ1006" s="2" t="e">
        <f t="shared" si="543"/>
        <v>#N/A</v>
      </c>
      <c r="DK1006" s="2" t="e">
        <f t="shared" si="544"/>
        <v>#N/A</v>
      </c>
      <c r="DL1006" s="2"/>
      <c r="DM1006" s="2" t="e">
        <f t="shared" si="545"/>
        <v>#N/A</v>
      </c>
      <c r="DO1006" s="2" t="e">
        <f t="shared" si="546"/>
        <v>#N/A</v>
      </c>
      <c r="DP1006" s="72" t="e">
        <f t="shared" si="547"/>
        <v>#N/A</v>
      </c>
      <c r="DQ1006" s="72">
        <v>1.0999999999999999E-2</v>
      </c>
      <c r="DR1006" s="72" t="e">
        <f t="shared" si="548"/>
        <v>#N/A</v>
      </c>
      <c r="DS1006" s="2" t="e" cm="1">
        <f t="array" ref="DS1006">PRODUCT($DR$68:DR1006+1)-1</f>
        <v>#N/A</v>
      </c>
      <c r="DT1006" s="2" t="e" cm="1">
        <f t="array" ref="DT1006">PRODUCT($DP$68:DP1006+1)-1</f>
        <v>#N/A</v>
      </c>
      <c r="DU1006" s="72" t="e">
        <f>DS1006-MAX($DS$68:DS1006)</f>
        <v>#N/A</v>
      </c>
    </row>
    <row r="1007" spans="81:125" x14ac:dyDescent="0.3">
      <c r="CC1007" s="3" t="e">
        <f t="shared" si="560"/>
        <v>#N/A</v>
      </c>
      <c r="CD1007" s="2" t="e">
        <f t="shared" si="536"/>
        <v>#N/A</v>
      </c>
      <c r="CE1007" s="2" t="e">
        <f t="shared" si="537"/>
        <v>#N/A</v>
      </c>
      <c r="CF1007" s="2" t="e">
        <f t="shared" si="558"/>
        <v>#N/A</v>
      </c>
      <c r="CG1007" s="2" t="e">
        <f t="shared" si="561"/>
        <v>#N/A</v>
      </c>
      <c r="CH1007" s="2" t="e">
        <f t="shared" si="562"/>
        <v>#N/A</v>
      </c>
      <c r="CJ1007" s="9" t="e">
        <f t="shared" si="549"/>
        <v>#N/A</v>
      </c>
      <c r="CK1007" s="2" t="e">
        <f t="array" ref="CK1007">PRODUCT(CD$2:CD1007+1)-1</f>
        <v>#N/A</v>
      </c>
      <c r="CL1007" s="2" t="e">
        <f t="array" ref="CL1007">PRODUCT(CE$2:CE1007+1)-1</f>
        <v>#N/A</v>
      </c>
      <c r="CM1007" s="2" t="e" cm="1">
        <f t="array" ref="CM1007">PRODUCT(CF$913:CF1007+1)-1</f>
        <v>#N/A</v>
      </c>
      <c r="CN1007" s="2" t="e">
        <f t="array" ref="CN1007">PRODUCT(CG$2:CG1007+1)-1</f>
        <v>#N/A</v>
      </c>
      <c r="CO1007" s="2" t="e">
        <f t="array" ref="CO1007">PRODUCT(CH$2:CH1007+1)-1</f>
        <v>#N/A</v>
      </c>
      <c r="CQ1007" s="9" t="e">
        <f t="shared" si="538"/>
        <v>#N/A</v>
      </c>
      <c r="CR1007" s="72" t="e">
        <f t="shared" si="539"/>
        <v>#N/A</v>
      </c>
      <c r="CS1007" s="72" t="e">
        <f t="shared" si="540"/>
        <v>#N/A</v>
      </c>
      <c r="CT1007" s="72" t="e" cm="1">
        <f t="array" ref="CT1007">CM1007-(PRODUCT($CH$913:CH1007+1)-1)</f>
        <v>#N/A</v>
      </c>
      <c r="CU1007" s="72" t="e">
        <f t="shared" si="550"/>
        <v>#N/A</v>
      </c>
      <c r="CV1007" s="72"/>
      <c r="CW1007" s="3" t="e">
        <f t="shared" si="551"/>
        <v>#N/A</v>
      </c>
      <c r="CX1007" s="75" t="e">
        <f t="shared" si="556"/>
        <v>#N/A</v>
      </c>
      <c r="CY1007" s="75" t="e">
        <f t="shared" si="557"/>
        <v>#N/A</v>
      </c>
      <c r="CZ1007" s="75" t="e">
        <f t="shared" si="541"/>
        <v>#N/A</v>
      </c>
      <c r="DA1007" s="72" t="e">
        <f>(CZ1007/MAX($CZ$2:CZ1007))-1</f>
        <v>#N/A</v>
      </c>
      <c r="DC1007" s="3" t="e">
        <f t="shared" si="552"/>
        <v>#N/A</v>
      </c>
      <c r="DD1007" s="2" t="e">
        <f t="shared" si="553"/>
        <v>#N/A</v>
      </c>
      <c r="DE1007" s="2" t="e">
        <f t="shared" si="554"/>
        <v>#N/A</v>
      </c>
      <c r="DF1007" s="2" t="e">
        <f t="shared" si="559"/>
        <v>#N/A</v>
      </c>
      <c r="DG1007" s="2" t="e">
        <f t="shared" si="555"/>
        <v>#N/A</v>
      </c>
      <c r="DH1007" s="69"/>
      <c r="DI1007" s="3" t="e">
        <f t="shared" si="542"/>
        <v>#N/A</v>
      </c>
      <c r="DJ1007" s="2" t="e">
        <f t="shared" si="543"/>
        <v>#N/A</v>
      </c>
      <c r="DK1007" s="2" t="e">
        <f t="shared" si="544"/>
        <v>#N/A</v>
      </c>
      <c r="DL1007" s="2"/>
      <c r="DM1007" s="2" t="e">
        <f t="shared" si="545"/>
        <v>#N/A</v>
      </c>
      <c r="DO1007" s="2" t="e">
        <f t="shared" si="546"/>
        <v>#N/A</v>
      </c>
      <c r="DP1007" s="72" t="e">
        <f t="shared" si="547"/>
        <v>#N/A</v>
      </c>
      <c r="DQ1007" s="72">
        <v>1.0999999999999999E-2</v>
      </c>
      <c r="DR1007" s="72" t="e">
        <f t="shared" si="548"/>
        <v>#N/A</v>
      </c>
      <c r="DS1007" s="2" t="e" cm="1">
        <f t="array" ref="DS1007">PRODUCT($DR$68:DR1007+1)-1</f>
        <v>#N/A</v>
      </c>
      <c r="DT1007" s="2" t="e" cm="1">
        <f t="array" ref="DT1007">PRODUCT($DP$68:DP1007+1)-1</f>
        <v>#N/A</v>
      </c>
      <c r="DU1007" s="72" t="e">
        <f>DS1007-MAX($DS$68:DS1007)</f>
        <v>#N/A</v>
      </c>
    </row>
    <row r="1008" spans="81:125" x14ac:dyDescent="0.3">
      <c r="CC1008" s="3" t="e">
        <f t="shared" si="560"/>
        <v>#N/A</v>
      </c>
      <c r="CD1008" s="2" t="e">
        <f t="shared" si="536"/>
        <v>#N/A</v>
      </c>
      <c r="CE1008" s="2" t="e">
        <f t="shared" si="537"/>
        <v>#N/A</v>
      </c>
      <c r="CF1008" s="2" t="e">
        <f t="shared" si="558"/>
        <v>#N/A</v>
      </c>
      <c r="CG1008" s="2" t="e">
        <f t="shared" si="561"/>
        <v>#N/A</v>
      </c>
      <c r="CH1008" s="2" t="e">
        <f t="shared" si="562"/>
        <v>#N/A</v>
      </c>
      <c r="CJ1008" s="9" t="e">
        <f t="shared" si="549"/>
        <v>#N/A</v>
      </c>
      <c r="CK1008" s="2" t="e">
        <f t="array" ref="CK1008">PRODUCT(CD$2:CD1008+1)-1</f>
        <v>#N/A</v>
      </c>
      <c r="CL1008" s="2" t="e">
        <f t="array" ref="CL1008">PRODUCT(CE$2:CE1008+1)-1</f>
        <v>#N/A</v>
      </c>
      <c r="CM1008" s="2" t="e" cm="1">
        <f t="array" ref="CM1008">PRODUCT(CF$913:CF1008+1)-1</f>
        <v>#N/A</v>
      </c>
      <c r="CN1008" s="2" t="e">
        <f t="array" ref="CN1008">PRODUCT(CG$2:CG1008+1)-1</f>
        <v>#N/A</v>
      </c>
      <c r="CO1008" s="2" t="e">
        <f t="array" ref="CO1008">PRODUCT(CH$2:CH1008+1)-1</f>
        <v>#N/A</v>
      </c>
      <c r="CQ1008" s="9" t="e">
        <f t="shared" si="538"/>
        <v>#N/A</v>
      </c>
      <c r="CR1008" s="72" t="e">
        <f t="shared" si="539"/>
        <v>#N/A</v>
      </c>
      <c r="CS1008" s="72" t="e">
        <f t="shared" si="540"/>
        <v>#N/A</v>
      </c>
      <c r="CT1008" s="72" t="e" cm="1">
        <f t="array" ref="CT1008">CM1008-(PRODUCT($CH$913:CH1008+1)-1)</f>
        <v>#N/A</v>
      </c>
      <c r="CU1008" s="72" t="e">
        <f t="shared" si="550"/>
        <v>#N/A</v>
      </c>
      <c r="CV1008" s="72"/>
      <c r="CW1008" s="3" t="e">
        <f t="shared" si="551"/>
        <v>#N/A</v>
      </c>
      <c r="CX1008" s="75" t="e">
        <f t="shared" si="556"/>
        <v>#N/A</v>
      </c>
      <c r="CY1008" s="75" t="e">
        <f t="shared" si="557"/>
        <v>#N/A</v>
      </c>
      <c r="CZ1008" s="75" t="e">
        <f t="shared" si="541"/>
        <v>#N/A</v>
      </c>
      <c r="DA1008" s="72" t="e">
        <f>(CZ1008/MAX($CZ$2:CZ1008))-1</f>
        <v>#N/A</v>
      </c>
      <c r="DC1008" s="3" t="e">
        <f t="shared" si="552"/>
        <v>#N/A</v>
      </c>
      <c r="DD1008" s="2" t="e">
        <f t="shared" si="553"/>
        <v>#N/A</v>
      </c>
      <c r="DE1008" s="2" t="e">
        <f t="shared" si="554"/>
        <v>#N/A</v>
      </c>
      <c r="DF1008" s="2" t="e">
        <f t="shared" si="559"/>
        <v>#N/A</v>
      </c>
      <c r="DG1008" s="2" t="e">
        <f t="shared" si="555"/>
        <v>#N/A</v>
      </c>
      <c r="DH1008" s="69"/>
      <c r="DI1008" s="3" t="e">
        <f t="shared" si="542"/>
        <v>#N/A</v>
      </c>
      <c r="DJ1008" s="2" t="e">
        <f t="shared" si="543"/>
        <v>#N/A</v>
      </c>
      <c r="DK1008" s="2" t="e">
        <f t="shared" si="544"/>
        <v>#N/A</v>
      </c>
      <c r="DL1008" s="2"/>
      <c r="DM1008" s="2" t="e">
        <f t="shared" si="545"/>
        <v>#N/A</v>
      </c>
      <c r="DO1008" s="2" t="e">
        <f t="shared" si="546"/>
        <v>#N/A</v>
      </c>
      <c r="DP1008" s="72" t="e">
        <f t="shared" si="547"/>
        <v>#N/A</v>
      </c>
      <c r="DQ1008" s="72">
        <v>1.0999999999999999E-2</v>
      </c>
      <c r="DR1008" s="72" t="e">
        <f t="shared" si="548"/>
        <v>#N/A</v>
      </c>
      <c r="DS1008" s="2" t="e" cm="1">
        <f t="array" ref="DS1008">PRODUCT($DR$68:DR1008+1)-1</f>
        <v>#N/A</v>
      </c>
      <c r="DT1008" s="2" t="e" cm="1">
        <f t="array" ref="DT1008">PRODUCT($DP$68:DP1008+1)-1</f>
        <v>#N/A</v>
      </c>
      <c r="DU1008" s="72" t="e">
        <f>DS1008-MAX($DS$68:DS1008)</f>
        <v>#N/A</v>
      </c>
    </row>
    <row r="1009" spans="81:125" x14ac:dyDescent="0.3">
      <c r="CC1009" s="3" t="e">
        <f t="shared" si="560"/>
        <v>#N/A</v>
      </c>
      <c r="CD1009" s="2" t="e">
        <f t="shared" si="536"/>
        <v>#N/A</v>
      </c>
      <c r="CE1009" s="2" t="e">
        <f t="shared" si="537"/>
        <v>#N/A</v>
      </c>
      <c r="CF1009" s="2" t="e">
        <f t="shared" si="558"/>
        <v>#N/A</v>
      </c>
      <c r="CG1009" s="2" t="e">
        <f t="shared" si="561"/>
        <v>#N/A</v>
      </c>
      <c r="CH1009" s="2" t="e">
        <f t="shared" si="562"/>
        <v>#N/A</v>
      </c>
      <c r="CJ1009" s="9" t="e">
        <f t="shared" si="549"/>
        <v>#N/A</v>
      </c>
      <c r="CK1009" s="2" t="e">
        <f t="array" ref="CK1009">PRODUCT(CD$2:CD1009+1)-1</f>
        <v>#N/A</v>
      </c>
      <c r="CL1009" s="2" t="e">
        <f t="array" ref="CL1009">PRODUCT(CE$2:CE1009+1)-1</f>
        <v>#N/A</v>
      </c>
      <c r="CM1009" s="2" t="e" cm="1">
        <f t="array" ref="CM1009">PRODUCT(CF$913:CF1009+1)-1</f>
        <v>#N/A</v>
      </c>
      <c r="CN1009" s="2" t="e">
        <f t="array" ref="CN1009">PRODUCT(CG$2:CG1009+1)-1</f>
        <v>#N/A</v>
      </c>
      <c r="CO1009" s="2" t="e">
        <f t="array" ref="CO1009">PRODUCT(CH$2:CH1009+1)-1</f>
        <v>#N/A</v>
      </c>
      <c r="CQ1009" s="9" t="e">
        <f t="shared" si="538"/>
        <v>#N/A</v>
      </c>
      <c r="CR1009" s="72" t="e">
        <f t="shared" si="539"/>
        <v>#N/A</v>
      </c>
      <c r="CS1009" s="72" t="e">
        <f t="shared" si="540"/>
        <v>#N/A</v>
      </c>
      <c r="CT1009" s="72" t="e" cm="1">
        <f t="array" ref="CT1009">CM1009-(PRODUCT($CH$913:CH1009+1)-1)</f>
        <v>#N/A</v>
      </c>
      <c r="CU1009" s="72" t="e">
        <f t="shared" si="550"/>
        <v>#N/A</v>
      </c>
      <c r="CV1009" s="72"/>
      <c r="CW1009" s="3" t="e">
        <f t="shared" si="551"/>
        <v>#N/A</v>
      </c>
      <c r="CX1009" s="75" t="e">
        <f t="shared" si="556"/>
        <v>#N/A</v>
      </c>
      <c r="CY1009" s="75" t="e">
        <f t="shared" si="557"/>
        <v>#N/A</v>
      </c>
      <c r="CZ1009" s="75" t="e">
        <f t="shared" si="541"/>
        <v>#N/A</v>
      </c>
      <c r="DA1009" s="72" t="e">
        <f>(CZ1009/MAX($CZ$2:CZ1009))-1</f>
        <v>#N/A</v>
      </c>
      <c r="DC1009" s="3" t="e">
        <f t="shared" si="552"/>
        <v>#N/A</v>
      </c>
      <c r="DD1009" s="2" t="e">
        <f t="shared" si="553"/>
        <v>#N/A</v>
      </c>
      <c r="DE1009" s="2" t="e">
        <f t="shared" si="554"/>
        <v>#N/A</v>
      </c>
      <c r="DF1009" s="2" t="e">
        <f t="shared" si="559"/>
        <v>#N/A</v>
      </c>
      <c r="DG1009" s="2" t="e">
        <f t="shared" si="555"/>
        <v>#N/A</v>
      </c>
      <c r="DH1009" s="69"/>
      <c r="DI1009" s="3" t="e">
        <f t="shared" si="542"/>
        <v>#N/A</v>
      </c>
      <c r="DJ1009" s="2" t="e">
        <f t="shared" si="543"/>
        <v>#N/A</v>
      </c>
      <c r="DK1009" s="2" t="e">
        <f t="shared" si="544"/>
        <v>#N/A</v>
      </c>
      <c r="DL1009" s="2"/>
      <c r="DM1009" s="2" t="e">
        <f t="shared" si="545"/>
        <v>#N/A</v>
      </c>
      <c r="DO1009" s="2" t="e">
        <f t="shared" si="546"/>
        <v>#N/A</v>
      </c>
      <c r="DP1009" s="72" t="e">
        <f t="shared" si="547"/>
        <v>#N/A</v>
      </c>
      <c r="DQ1009" s="72">
        <v>1.0999999999999999E-2</v>
      </c>
      <c r="DR1009" s="72" t="e">
        <f t="shared" si="548"/>
        <v>#N/A</v>
      </c>
      <c r="DS1009" s="2" t="e" cm="1">
        <f t="array" ref="DS1009">PRODUCT($DR$68:DR1009+1)-1</f>
        <v>#N/A</v>
      </c>
      <c r="DT1009" s="2" t="e" cm="1">
        <f t="array" ref="DT1009">PRODUCT($DP$68:DP1009+1)-1</f>
        <v>#N/A</v>
      </c>
      <c r="DU1009" s="72" t="e">
        <f>DS1009-MAX($DS$68:DS1009)</f>
        <v>#N/A</v>
      </c>
    </row>
    <row r="1010" spans="81:125" x14ac:dyDescent="0.3">
      <c r="CC1010" s="3" t="e">
        <f t="shared" si="560"/>
        <v>#N/A</v>
      </c>
      <c r="CD1010" s="2" t="e">
        <f t="shared" si="536"/>
        <v>#N/A</v>
      </c>
      <c r="CE1010" s="2" t="e">
        <f t="shared" si="537"/>
        <v>#N/A</v>
      </c>
      <c r="CF1010" s="2" t="e">
        <f t="shared" si="558"/>
        <v>#N/A</v>
      </c>
      <c r="CG1010" s="2" t="e">
        <f t="shared" si="561"/>
        <v>#N/A</v>
      </c>
      <c r="CH1010" s="2" t="e">
        <f t="shared" si="562"/>
        <v>#N/A</v>
      </c>
      <c r="CJ1010" s="9" t="e">
        <f t="shared" si="549"/>
        <v>#N/A</v>
      </c>
      <c r="CK1010" s="2" t="e">
        <f t="array" ref="CK1010">PRODUCT(CD$2:CD1010+1)-1</f>
        <v>#N/A</v>
      </c>
      <c r="CL1010" s="2" t="e">
        <f t="array" ref="CL1010">PRODUCT(CE$2:CE1010+1)-1</f>
        <v>#N/A</v>
      </c>
      <c r="CM1010" s="2" t="e" cm="1">
        <f t="array" ref="CM1010">PRODUCT(CF$913:CF1010+1)-1</f>
        <v>#N/A</v>
      </c>
      <c r="CN1010" s="2" t="e">
        <f t="array" ref="CN1010">PRODUCT(CG$2:CG1010+1)-1</f>
        <v>#N/A</v>
      </c>
      <c r="CO1010" s="2" t="e">
        <f t="array" ref="CO1010">PRODUCT(CH$2:CH1010+1)-1</f>
        <v>#N/A</v>
      </c>
      <c r="CQ1010" s="9" t="e">
        <f t="shared" si="538"/>
        <v>#N/A</v>
      </c>
      <c r="CR1010" s="72" t="e">
        <f t="shared" si="539"/>
        <v>#N/A</v>
      </c>
      <c r="CS1010" s="72" t="e">
        <f t="shared" si="540"/>
        <v>#N/A</v>
      </c>
      <c r="CT1010" s="72" t="e" cm="1">
        <f t="array" ref="CT1010">CM1010-(PRODUCT($CH$913:CH1010+1)-1)</f>
        <v>#N/A</v>
      </c>
      <c r="CU1010" s="72" t="e">
        <f t="shared" si="550"/>
        <v>#N/A</v>
      </c>
      <c r="CV1010" s="72"/>
      <c r="CW1010" s="3" t="e">
        <f t="shared" si="551"/>
        <v>#N/A</v>
      </c>
      <c r="CX1010" s="75" t="e">
        <f t="shared" si="556"/>
        <v>#N/A</v>
      </c>
      <c r="CY1010" s="75" t="e">
        <f t="shared" si="557"/>
        <v>#N/A</v>
      </c>
      <c r="CZ1010" s="75" t="e">
        <f t="shared" si="541"/>
        <v>#N/A</v>
      </c>
      <c r="DA1010" s="72" t="e">
        <f>(CZ1010/MAX($CZ$2:CZ1010))-1</f>
        <v>#N/A</v>
      </c>
      <c r="DC1010" s="3" t="e">
        <f t="shared" si="552"/>
        <v>#N/A</v>
      </c>
      <c r="DD1010" s="2" t="e">
        <f t="shared" si="553"/>
        <v>#N/A</v>
      </c>
      <c r="DE1010" s="2" t="e">
        <f t="shared" si="554"/>
        <v>#N/A</v>
      </c>
      <c r="DF1010" s="2" t="e">
        <f t="shared" si="559"/>
        <v>#N/A</v>
      </c>
      <c r="DG1010" s="2" t="e">
        <f t="shared" si="555"/>
        <v>#N/A</v>
      </c>
      <c r="DH1010" s="69"/>
      <c r="DI1010" s="3" t="e">
        <f t="shared" si="542"/>
        <v>#N/A</v>
      </c>
      <c r="DJ1010" s="2" t="e">
        <f t="shared" si="543"/>
        <v>#N/A</v>
      </c>
      <c r="DK1010" s="2" t="e">
        <f t="shared" si="544"/>
        <v>#N/A</v>
      </c>
      <c r="DL1010" s="2"/>
      <c r="DM1010" s="2" t="e">
        <f t="shared" si="545"/>
        <v>#N/A</v>
      </c>
      <c r="DO1010" s="2" t="e">
        <f t="shared" si="546"/>
        <v>#N/A</v>
      </c>
      <c r="DP1010" s="72" t="e">
        <f t="shared" si="547"/>
        <v>#N/A</v>
      </c>
      <c r="DQ1010" s="72">
        <v>1.0999999999999999E-2</v>
      </c>
      <c r="DR1010" s="72" t="e">
        <f t="shared" si="548"/>
        <v>#N/A</v>
      </c>
      <c r="DS1010" s="2" t="e" cm="1">
        <f t="array" ref="DS1010">PRODUCT($DR$68:DR1010+1)-1</f>
        <v>#N/A</v>
      </c>
      <c r="DT1010" s="2" t="e" cm="1">
        <f t="array" ref="DT1010">PRODUCT($DP$68:DP1010+1)-1</f>
        <v>#N/A</v>
      </c>
      <c r="DU1010" s="72" t="e">
        <f>DS1010-MAX($DS$68:DS1010)</f>
        <v>#N/A</v>
      </c>
    </row>
    <row r="1011" spans="81:125" x14ac:dyDescent="0.3">
      <c r="CC1011" s="3" t="e">
        <f t="shared" si="560"/>
        <v>#N/A</v>
      </c>
      <c r="CD1011" s="2" t="e">
        <f t="shared" si="536"/>
        <v>#N/A</v>
      </c>
      <c r="CE1011" s="2" t="e">
        <f t="shared" si="537"/>
        <v>#N/A</v>
      </c>
      <c r="CF1011" s="2" t="e">
        <f t="shared" si="558"/>
        <v>#N/A</v>
      </c>
      <c r="CG1011" s="2" t="e">
        <f t="shared" si="561"/>
        <v>#N/A</v>
      </c>
      <c r="CH1011" s="2" t="e">
        <f t="shared" si="562"/>
        <v>#N/A</v>
      </c>
      <c r="CJ1011" s="9" t="e">
        <f t="shared" si="549"/>
        <v>#N/A</v>
      </c>
      <c r="CK1011" s="2" t="e">
        <f t="array" ref="CK1011">PRODUCT(CD$2:CD1011+1)-1</f>
        <v>#N/A</v>
      </c>
      <c r="CL1011" s="2" t="e">
        <f t="array" ref="CL1011">PRODUCT(CE$2:CE1011+1)-1</f>
        <v>#N/A</v>
      </c>
      <c r="CM1011" s="2" t="e" cm="1">
        <f t="array" ref="CM1011">PRODUCT(CF$913:CF1011+1)-1</f>
        <v>#N/A</v>
      </c>
      <c r="CN1011" s="2" t="e">
        <f t="array" ref="CN1011">PRODUCT(CG$2:CG1011+1)-1</f>
        <v>#N/A</v>
      </c>
      <c r="CO1011" s="2" t="e">
        <f t="array" ref="CO1011">PRODUCT(CH$2:CH1011+1)-1</f>
        <v>#N/A</v>
      </c>
      <c r="CQ1011" s="9" t="e">
        <f t="shared" si="538"/>
        <v>#N/A</v>
      </c>
      <c r="CR1011" s="72" t="e">
        <f t="shared" si="539"/>
        <v>#N/A</v>
      </c>
      <c r="CS1011" s="72" t="e">
        <f t="shared" si="540"/>
        <v>#N/A</v>
      </c>
      <c r="CT1011" s="72" t="e" cm="1">
        <f t="array" ref="CT1011">CM1011-(PRODUCT($CH$913:CH1011+1)-1)</f>
        <v>#N/A</v>
      </c>
      <c r="CU1011" s="72" t="e">
        <f t="shared" si="550"/>
        <v>#N/A</v>
      </c>
      <c r="CV1011" s="72"/>
      <c r="CW1011" s="3" t="e">
        <f t="shared" si="551"/>
        <v>#N/A</v>
      </c>
      <c r="CX1011" s="75" t="e">
        <f t="shared" si="556"/>
        <v>#N/A</v>
      </c>
      <c r="CY1011" s="75" t="e">
        <f t="shared" si="557"/>
        <v>#N/A</v>
      </c>
      <c r="CZ1011" s="75" t="e">
        <f t="shared" si="541"/>
        <v>#N/A</v>
      </c>
      <c r="DA1011" s="72" t="e">
        <f>(CZ1011/MAX($CZ$2:CZ1011))-1</f>
        <v>#N/A</v>
      </c>
      <c r="DC1011" s="3" t="e">
        <f t="shared" si="552"/>
        <v>#N/A</v>
      </c>
      <c r="DD1011" s="2" t="e">
        <f t="shared" si="553"/>
        <v>#N/A</v>
      </c>
      <c r="DE1011" s="2" t="e">
        <f t="shared" si="554"/>
        <v>#N/A</v>
      </c>
      <c r="DF1011" s="2" t="e">
        <f t="shared" si="559"/>
        <v>#N/A</v>
      </c>
      <c r="DG1011" s="2" t="e">
        <f t="shared" si="555"/>
        <v>#N/A</v>
      </c>
      <c r="DH1011" s="69"/>
      <c r="DI1011" s="3" t="e">
        <f t="shared" si="542"/>
        <v>#N/A</v>
      </c>
      <c r="DJ1011" s="2" t="e">
        <f t="shared" si="543"/>
        <v>#N/A</v>
      </c>
      <c r="DK1011" s="2" t="e">
        <f t="shared" si="544"/>
        <v>#N/A</v>
      </c>
      <c r="DL1011" s="2"/>
      <c r="DM1011" s="2" t="e">
        <f t="shared" si="545"/>
        <v>#N/A</v>
      </c>
      <c r="DO1011" s="2" t="e">
        <f t="shared" si="546"/>
        <v>#N/A</v>
      </c>
      <c r="DP1011" s="72" t="e">
        <f t="shared" si="547"/>
        <v>#N/A</v>
      </c>
      <c r="DQ1011" s="72">
        <v>1.0999999999999999E-2</v>
      </c>
      <c r="DR1011" s="72" t="e">
        <f t="shared" si="548"/>
        <v>#N/A</v>
      </c>
      <c r="DS1011" s="2" t="e" cm="1">
        <f t="array" ref="DS1011">PRODUCT($DR$68:DR1011+1)-1</f>
        <v>#N/A</v>
      </c>
      <c r="DT1011" s="2" t="e" cm="1">
        <f t="array" ref="DT1011">PRODUCT($DP$68:DP1011+1)-1</f>
        <v>#N/A</v>
      </c>
      <c r="DU1011" s="72" t="e">
        <f>DS1011-MAX($DS$68:DS1011)</f>
        <v>#N/A</v>
      </c>
    </row>
    <row r="1012" spans="81:125" x14ac:dyDescent="0.3">
      <c r="CC1012" s="3" t="e">
        <f t="shared" si="560"/>
        <v>#N/A</v>
      </c>
      <c r="CD1012" s="2" t="e">
        <f t="shared" si="536"/>
        <v>#N/A</v>
      </c>
      <c r="CE1012" s="2" t="e">
        <f t="shared" si="537"/>
        <v>#N/A</v>
      </c>
      <c r="CF1012" s="2" t="e">
        <f t="shared" si="558"/>
        <v>#N/A</v>
      </c>
      <c r="CG1012" s="2" t="e">
        <f t="shared" si="561"/>
        <v>#N/A</v>
      </c>
      <c r="CH1012" s="2" t="e">
        <f t="shared" si="562"/>
        <v>#N/A</v>
      </c>
      <c r="CJ1012" s="9" t="e">
        <f t="shared" si="549"/>
        <v>#N/A</v>
      </c>
      <c r="CK1012" s="2" t="e">
        <f t="array" ref="CK1012">PRODUCT(CD$2:CD1012+1)-1</f>
        <v>#N/A</v>
      </c>
      <c r="CL1012" s="2" t="e">
        <f t="array" ref="CL1012">PRODUCT(CE$2:CE1012+1)-1</f>
        <v>#N/A</v>
      </c>
      <c r="CM1012" s="2" t="e" cm="1">
        <f t="array" ref="CM1012">PRODUCT(CF$913:CF1012+1)-1</f>
        <v>#N/A</v>
      </c>
      <c r="CN1012" s="2" t="e">
        <f t="array" ref="CN1012">PRODUCT(CG$2:CG1012+1)-1</f>
        <v>#N/A</v>
      </c>
      <c r="CO1012" s="2" t="e">
        <f t="array" ref="CO1012">PRODUCT(CH$2:CH1012+1)-1</f>
        <v>#N/A</v>
      </c>
      <c r="CQ1012" s="9" t="e">
        <f t="shared" si="538"/>
        <v>#N/A</v>
      </c>
      <c r="CR1012" s="72" t="e">
        <f t="shared" si="539"/>
        <v>#N/A</v>
      </c>
      <c r="CS1012" s="72" t="e">
        <f t="shared" si="540"/>
        <v>#N/A</v>
      </c>
      <c r="CT1012" s="72" t="e" cm="1">
        <f t="array" ref="CT1012">CM1012-(PRODUCT($CH$913:CH1012+1)-1)</f>
        <v>#N/A</v>
      </c>
      <c r="CU1012" s="72" t="e">
        <f t="shared" si="550"/>
        <v>#N/A</v>
      </c>
      <c r="CV1012" s="72"/>
      <c r="CW1012" s="3" t="e">
        <f t="shared" si="551"/>
        <v>#N/A</v>
      </c>
      <c r="CX1012" s="75" t="e">
        <f t="shared" si="556"/>
        <v>#N/A</v>
      </c>
      <c r="CY1012" s="75" t="e">
        <f t="shared" si="557"/>
        <v>#N/A</v>
      </c>
      <c r="CZ1012" s="75" t="e">
        <f t="shared" si="541"/>
        <v>#N/A</v>
      </c>
      <c r="DA1012" s="72" t="e">
        <f>(CZ1012/MAX($CZ$2:CZ1012))-1</f>
        <v>#N/A</v>
      </c>
      <c r="DC1012" s="3" t="e">
        <f t="shared" si="552"/>
        <v>#N/A</v>
      </c>
      <c r="DD1012" s="2" t="e">
        <f t="shared" si="553"/>
        <v>#N/A</v>
      </c>
      <c r="DE1012" s="2" t="e">
        <f t="shared" si="554"/>
        <v>#N/A</v>
      </c>
      <c r="DF1012" s="2" t="e">
        <f t="shared" si="559"/>
        <v>#N/A</v>
      </c>
      <c r="DG1012" s="2" t="e">
        <f t="shared" si="555"/>
        <v>#N/A</v>
      </c>
      <c r="DH1012" s="69"/>
      <c r="DI1012" s="3" t="e">
        <f t="shared" si="542"/>
        <v>#N/A</v>
      </c>
      <c r="DJ1012" s="2" t="e">
        <f t="shared" si="543"/>
        <v>#N/A</v>
      </c>
      <c r="DK1012" s="2" t="e">
        <f t="shared" si="544"/>
        <v>#N/A</v>
      </c>
      <c r="DL1012" s="2"/>
      <c r="DM1012" s="2" t="e">
        <f t="shared" si="545"/>
        <v>#N/A</v>
      </c>
      <c r="DO1012" s="2" t="e">
        <f t="shared" si="546"/>
        <v>#N/A</v>
      </c>
      <c r="DP1012" s="72" t="e">
        <f t="shared" si="547"/>
        <v>#N/A</v>
      </c>
      <c r="DQ1012" s="72">
        <v>1.0999999999999999E-2</v>
      </c>
      <c r="DR1012" s="72" t="e">
        <f t="shared" si="548"/>
        <v>#N/A</v>
      </c>
      <c r="DS1012" s="2" t="e" cm="1">
        <f t="array" ref="DS1012">PRODUCT($DR$68:DR1012+1)-1</f>
        <v>#N/A</v>
      </c>
      <c r="DT1012" s="2" t="e" cm="1">
        <f t="array" ref="DT1012">PRODUCT($DP$68:DP1012+1)-1</f>
        <v>#N/A</v>
      </c>
      <c r="DU1012" s="72" t="e">
        <f>DS1012-MAX($DS$68:DS1012)</f>
        <v>#N/A</v>
      </c>
    </row>
    <row r="1013" spans="81:125" x14ac:dyDescent="0.3">
      <c r="CC1013" s="3" t="e">
        <f t="shared" si="560"/>
        <v>#N/A</v>
      </c>
      <c r="CD1013" s="2" t="e">
        <f t="shared" si="536"/>
        <v>#N/A</v>
      </c>
      <c r="CE1013" s="2" t="e">
        <f t="shared" si="537"/>
        <v>#N/A</v>
      </c>
      <c r="CF1013" s="2" t="e">
        <f t="shared" si="558"/>
        <v>#N/A</v>
      </c>
      <c r="CG1013" s="2" t="e">
        <f t="shared" si="561"/>
        <v>#N/A</v>
      </c>
      <c r="CH1013" s="2" t="e">
        <f t="shared" si="562"/>
        <v>#N/A</v>
      </c>
      <c r="CJ1013" s="9" t="e">
        <f t="shared" si="549"/>
        <v>#N/A</v>
      </c>
      <c r="CK1013" s="2" t="e">
        <f t="array" ref="CK1013">PRODUCT(CD$2:CD1013+1)-1</f>
        <v>#N/A</v>
      </c>
      <c r="CL1013" s="2" t="e">
        <f t="array" ref="CL1013">PRODUCT(CE$2:CE1013+1)-1</f>
        <v>#N/A</v>
      </c>
      <c r="CM1013" s="2" t="e" cm="1">
        <f t="array" ref="CM1013">PRODUCT(CF$913:CF1013+1)-1</f>
        <v>#N/A</v>
      </c>
      <c r="CN1013" s="2" t="e">
        <f t="array" ref="CN1013">PRODUCT(CG$2:CG1013+1)-1</f>
        <v>#N/A</v>
      </c>
      <c r="CO1013" s="2" t="e">
        <f t="array" ref="CO1013">PRODUCT(CH$2:CH1013+1)-1</f>
        <v>#N/A</v>
      </c>
      <c r="CQ1013" s="9" t="e">
        <f t="shared" si="538"/>
        <v>#N/A</v>
      </c>
      <c r="CR1013" s="72" t="e">
        <f t="shared" si="539"/>
        <v>#N/A</v>
      </c>
      <c r="CS1013" s="72" t="e">
        <f t="shared" si="540"/>
        <v>#N/A</v>
      </c>
      <c r="CT1013" s="72" t="e" cm="1">
        <f t="array" ref="CT1013">CM1013-(PRODUCT($CH$913:CH1013+1)-1)</f>
        <v>#N/A</v>
      </c>
      <c r="CU1013" s="72" t="e">
        <f t="shared" si="550"/>
        <v>#N/A</v>
      </c>
      <c r="CV1013" s="72"/>
      <c r="CW1013" s="3" t="e">
        <f t="shared" si="551"/>
        <v>#N/A</v>
      </c>
      <c r="CX1013" s="75" t="e">
        <f t="shared" si="556"/>
        <v>#N/A</v>
      </c>
      <c r="CY1013" s="75" t="e">
        <f t="shared" si="557"/>
        <v>#N/A</v>
      </c>
      <c r="CZ1013" s="75" t="e">
        <f t="shared" si="541"/>
        <v>#N/A</v>
      </c>
      <c r="DA1013" s="72" t="e">
        <f>(CZ1013/MAX($CZ$2:CZ1013))-1</f>
        <v>#N/A</v>
      </c>
      <c r="DC1013" s="3" t="e">
        <f t="shared" si="552"/>
        <v>#N/A</v>
      </c>
      <c r="DD1013" s="2" t="e">
        <f t="shared" si="553"/>
        <v>#N/A</v>
      </c>
      <c r="DE1013" s="2" t="e">
        <f t="shared" si="554"/>
        <v>#N/A</v>
      </c>
      <c r="DF1013" s="2" t="e">
        <f t="shared" si="559"/>
        <v>#N/A</v>
      </c>
      <c r="DG1013" s="2" t="e">
        <f t="shared" si="555"/>
        <v>#N/A</v>
      </c>
      <c r="DH1013" s="69"/>
      <c r="DI1013" s="3" t="e">
        <f t="shared" si="542"/>
        <v>#N/A</v>
      </c>
      <c r="DJ1013" s="2" t="e">
        <f t="shared" si="543"/>
        <v>#N/A</v>
      </c>
      <c r="DK1013" s="2" t="e">
        <f t="shared" si="544"/>
        <v>#N/A</v>
      </c>
      <c r="DL1013" s="2"/>
      <c r="DM1013" s="2" t="e">
        <f t="shared" si="545"/>
        <v>#N/A</v>
      </c>
      <c r="DO1013" s="2" t="e">
        <f t="shared" si="546"/>
        <v>#N/A</v>
      </c>
      <c r="DP1013" s="72" t="e">
        <f t="shared" si="547"/>
        <v>#N/A</v>
      </c>
      <c r="DQ1013" s="72">
        <v>1.0999999999999999E-2</v>
      </c>
      <c r="DR1013" s="72" t="e">
        <f t="shared" si="548"/>
        <v>#N/A</v>
      </c>
      <c r="DS1013" s="2" t="e" cm="1">
        <f t="array" ref="DS1013">PRODUCT($DR$68:DR1013+1)-1</f>
        <v>#N/A</v>
      </c>
      <c r="DT1013" s="2" t="e" cm="1">
        <f t="array" ref="DT1013">PRODUCT($DP$68:DP1013+1)-1</f>
        <v>#N/A</v>
      </c>
      <c r="DU1013" s="72" t="e">
        <f>DS1013-MAX($DS$68:DS1013)</f>
        <v>#N/A</v>
      </c>
    </row>
    <row r="1014" spans="81:125" x14ac:dyDescent="0.3">
      <c r="CC1014" s="3" t="e">
        <f t="shared" si="560"/>
        <v>#N/A</v>
      </c>
      <c r="CD1014" s="2" t="e">
        <f t="shared" si="536"/>
        <v>#N/A</v>
      </c>
      <c r="CE1014" s="2" t="e">
        <f t="shared" si="537"/>
        <v>#N/A</v>
      </c>
      <c r="CF1014" s="2" t="e">
        <f t="shared" si="558"/>
        <v>#N/A</v>
      </c>
      <c r="CG1014" s="2" t="e">
        <f t="shared" si="561"/>
        <v>#N/A</v>
      </c>
      <c r="CH1014" s="2" t="e">
        <f t="shared" si="562"/>
        <v>#N/A</v>
      </c>
      <c r="CJ1014" s="9" t="e">
        <f t="shared" si="549"/>
        <v>#N/A</v>
      </c>
      <c r="CK1014" s="2" t="e">
        <f t="array" ref="CK1014">PRODUCT(CD$2:CD1014+1)-1</f>
        <v>#N/A</v>
      </c>
      <c r="CL1014" s="2" t="e">
        <f t="array" ref="CL1014">PRODUCT(CE$2:CE1014+1)-1</f>
        <v>#N/A</v>
      </c>
      <c r="CM1014" s="2" t="e" cm="1">
        <f t="array" ref="CM1014">PRODUCT(CF$913:CF1014+1)-1</f>
        <v>#N/A</v>
      </c>
      <c r="CN1014" s="2" t="e">
        <f t="array" ref="CN1014">PRODUCT(CG$2:CG1014+1)-1</f>
        <v>#N/A</v>
      </c>
      <c r="CO1014" s="2" t="e">
        <f t="array" ref="CO1014">PRODUCT(CH$2:CH1014+1)-1</f>
        <v>#N/A</v>
      </c>
      <c r="CQ1014" s="9" t="e">
        <f t="shared" si="538"/>
        <v>#N/A</v>
      </c>
      <c r="CR1014" s="72" t="e">
        <f t="shared" si="539"/>
        <v>#N/A</v>
      </c>
      <c r="CS1014" s="72" t="e">
        <f t="shared" si="540"/>
        <v>#N/A</v>
      </c>
      <c r="CT1014" s="72" t="e" cm="1">
        <f t="array" ref="CT1014">CM1014-(PRODUCT($CH$913:CH1014+1)-1)</f>
        <v>#N/A</v>
      </c>
      <c r="CU1014" s="72" t="e">
        <f t="shared" si="550"/>
        <v>#N/A</v>
      </c>
      <c r="CV1014" s="72"/>
      <c r="CW1014" s="3" t="e">
        <f t="shared" si="551"/>
        <v>#N/A</v>
      </c>
      <c r="CX1014" s="75" t="e">
        <f t="shared" si="556"/>
        <v>#N/A</v>
      </c>
      <c r="CY1014" s="75" t="e">
        <f t="shared" si="557"/>
        <v>#N/A</v>
      </c>
      <c r="CZ1014" s="75" t="e">
        <f t="shared" si="541"/>
        <v>#N/A</v>
      </c>
      <c r="DA1014" s="72" t="e">
        <f>(CZ1014/MAX($CZ$2:CZ1014))-1</f>
        <v>#N/A</v>
      </c>
      <c r="DC1014" s="3" t="e">
        <f t="shared" si="552"/>
        <v>#N/A</v>
      </c>
      <c r="DD1014" s="2" t="e">
        <f t="shared" si="553"/>
        <v>#N/A</v>
      </c>
      <c r="DE1014" s="2" t="e">
        <f t="shared" si="554"/>
        <v>#N/A</v>
      </c>
      <c r="DF1014" s="2" t="e">
        <f t="shared" si="559"/>
        <v>#N/A</v>
      </c>
      <c r="DG1014" s="2" t="e">
        <f t="shared" si="555"/>
        <v>#N/A</v>
      </c>
      <c r="DH1014" s="69"/>
      <c r="DI1014" s="3" t="e">
        <f t="shared" si="542"/>
        <v>#N/A</v>
      </c>
      <c r="DJ1014" s="2" t="e">
        <f t="shared" si="543"/>
        <v>#N/A</v>
      </c>
      <c r="DK1014" s="2" t="e">
        <f t="shared" si="544"/>
        <v>#N/A</v>
      </c>
      <c r="DL1014" s="2"/>
      <c r="DM1014" s="2" t="e">
        <f t="shared" si="545"/>
        <v>#N/A</v>
      </c>
      <c r="DO1014" s="2" t="e">
        <f t="shared" si="546"/>
        <v>#N/A</v>
      </c>
      <c r="DP1014" s="72" t="e">
        <f t="shared" si="547"/>
        <v>#N/A</v>
      </c>
      <c r="DQ1014" s="72">
        <v>1.0999999999999999E-2</v>
      </c>
      <c r="DR1014" s="72" t="e">
        <f t="shared" si="548"/>
        <v>#N/A</v>
      </c>
      <c r="DS1014" s="2" t="e" cm="1">
        <f t="array" ref="DS1014">PRODUCT($DR$68:DR1014+1)-1</f>
        <v>#N/A</v>
      </c>
      <c r="DT1014" s="2" t="e" cm="1">
        <f t="array" ref="DT1014">PRODUCT($DP$68:DP1014+1)-1</f>
        <v>#N/A</v>
      </c>
      <c r="DU1014" s="72" t="e">
        <f>DS1014-MAX($DS$68:DS1014)</f>
        <v>#N/A</v>
      </c>
    </row>
    <row r="1015" spans="81:125" x14ac:dyDescent="0.3">
      <c r="CC1015" s="3" t="e">
        <f t="shared" si="560"/>
        <v>#N/A</v>
      </c>
      <c r="CD1015" s="2" t="e">
        <f t="shared" si="536"/>
        <v>#N/A</v>
      </c>
      <c r="CE1015" s="2" t="e">
        <f t="shared" si="537"/>
        <v>#N/A</v>
      </c>
      <c r="CF1015" s="2" t="e">
        <f t="shared" si="558"/>
        <v>#N/A</v>
      </c>
      <c r="CG1015" s="2" t="e">
        <f t="shared" si="561"/>
        <v>#N/A</v>
      </c>
      <c r="CH1015" s="2" t="e">
        <f t="shared" si="562"/>
        <v>#N/A</v>
      </c>
      <c r="CJ1015" s="9" t="e">
        <f t="shared" si="549"/>
        <v>#N/A</v>
      </c>
      <c r="CK1015" s="2" t="e">
        <f t="array" ref="CK1015">PRODUCT(CD$2:CD1015+1)-1</f>
        <v>#N/A</v>
      </c>
      <c r="CL1015" s="2" t="e">
        <f t="array" ref="CL1015">PRODUCT(CE$2:CE1015+1)-1</f>
        <v>#N/A</v>
      </c>
      <c r="CM1015" s="2" t="e" cm="1">
        <f t="array" ref="CM1015">PRODUCT(CF$913:CF1015+1)-1</f>
        <v>#N/A</v>
      </c>
      <c r="CN1015" s="2" t="e">
        <f t="array" ref="CN1015">PRODUCT(CG$2:CG1015+1)-1</f>
        <v>#N/A</v>
      </c>
      <c r="CO1015" s="2" t="e">
        <f t="array" ref="CO1015">PRODUCT(CH$2:CH1015+1)-1</f>
        <v>#N/A</v>
      </c>
      <c r="CQ1015" s="9" t="e">
        <f t="shared" si="538"/>
        <v>#N/A</v>
      </c>
      <c r="CR1015" s="72" t="e">
        <f t="shared" si="539"/>
        <v>#N/A</v>
      </c>
      <c r="CS1015" s="72" t="e">
        <f t="shared" si="540"/>
        <v>#N/A</v>
      </c>
      <c r="CT1015" s="72" t="e" cm="1">
        <f t="array" ref="CT1015">CM1015-(PRODUCT($CH$913:CH1015+1)-1)</f>
        <v>#N/A</v>
      </c>
      <c r="CU1015" s="72" t="e">
        <f t="shared" si="550"/>
        <v>#N/A</v>
      </c>
      <c r="CV1015" s="72"/>
      <c r="CW1015" s="3" t="e">
        <f t="shared" si="551"/>
        <v>#N/A</v>
      </c>
      <c r="CX1015" s="75" t="e">
        <f t="shared" si="556"/>
        <v>#N/A</v>
      </c>
      <c r="CY1015" s="75" t="e">
        <f t="shared" si="557"/>
        <v>#N/A</v>
      </c>
      <c r="CZ1015" s="75" t="e">
        <f t="shared" si="541"/>
        <v>#N/A</v>
      </c>
      <c r="DA1015" s="72" t="e">
        <f>(CZ1015/MAX($CZ$2:CZ1015))-1</f>
        <v>#N/A</v>
      </c>
      <c r="DC1015" s="3" t="e">
        <f t="shared" si="552"/>
        <v>#N/A</v>
      </c>
      <c r="DD1015" s="2" t="e">
        <f t="shared" si="553"/>
        <v>#N/A</v>
      </c>
      <c r="DE1015" s="2" t="e">
        <f t="shared" si="554"/>
        <v>#N/A</v>
      </c>
      <c r="DF1015" s="2" t="e">
        <f t="shared" si="559"/>
        <v>#N/A</v>
      </c>
      <c r="DG1015" s="2" t="e">
        <f t="shared" si="555"/>
        <v>#N/A</v>
      </c>
      <c r="DH1015" s="69"/>
      <c r="DI1015" s="3" t="e">
        <f t="shared" si="542"/>
        <v>#N/A</v>
      </c>
      <c r="DJ1015" s="2" t="e">
        <f t="shared" si="543"/>
        <v>#N/A</v>
      </c>
      <c r="DK1015" s="2" t="e">
        <f t="shared" si="544"/>
        <v>#N/A</v>
      </c>
      <c r="DL1015" s="2"/>
      <c r="DM1015" s="2" t="e">
        <f t="shared" si="545"/>
        <v>#N/A</v>
      </c>
      <c r="DO1015" s="2" t="e">
        <f t="shared" si="546"/>
        <v>#N/A</v>
      </c>
      <c r="DP1015" s="72" t="e">
        <f t="shared" si="547"/>
        <v>#N/A</v>
      </c>
      <c r="DQ1015" s="72">
        <v>1.0999999999999999E-2</v>
      </c>
      <c r="DR1015" s="72" t="e">
        <f t="shared" si="548"/>
        <v>#N/A</v>
      </c>
      <c r="DS1015" s="2" t="e" cm="1">
        <f t="array" ref="DS1015">PRODUCT($DR$68:DR1015+1)-1</f>
        <v>#N/A</v>
      </c>
      <c r="DT1015" s="2" t="e" cm="1">
        <f t="array" ref="DT1015">PRODUCT($DP$68:DP1015+1)-1</f>
        <v>#N/A</v>
      </c>
      <c r="DU1015" s="72" t="e">
        <f>DS1015-MAX($DS$68:DS1015)</f>
        <v>#N/A</v>
      </c>
    </row>
    <row r="1016" spans="81:125" x14ac:dyDescent="0.3">
      <c r="CC1016" s="3" t="e">
        <f t="shared" si="560"/>
        <v>#N/A</v>
      </c>
      <c r="CD1016" s="2" t="e">
        <f t="shared" si="536"/>
        <v>#N/A</v>
      </c>
      <c r="CE1016" s="2" t="e">
        <f t="shared" si="537"/>
        <v>#N/A</v>
      </c>
      <c r="CF1016" s="2" t="e">
        <f t="shared" si="558"/>
        <v>#N/A</v>
      </c>
      <c r="CG1016" s="2" t="e">
        <f t="shared" si="561"/>
        <v>#N/A</v>
      </c>
      <c r="CH1016" s="2" t="e">
        <f t="shared" si="562"/>
        <v>#N/A</v>
      </c>
      <c r="CJ1016" s="9" t="e">
        <f t="shared" si="549"/>
        <v>#N/A</v>
      </c>
      <c r="CK1016" s="2" t="e">
        <f t="array" ref="CK1016">PRODUCT(CD$2:CD1016+1)-1</f>
        <v>#N/A</v>
      </c>
      <c r="CL1016" s="2" t="e">
        <f t="array" ref="CL1016">PRODUCT(CE$2:CE1016+1)-1</f>
        <v>#N/A</v>
      </c>
      <c r="CM1016" s="2" t="e" cm="1">
        <f t="array" ref="CM1016">PRODUCT(CF$913:CF1016+1)-1</f>
        <v>#N/A</v>
      </c>
      <c r="CN1016" s="2" t="e">
        <f t="array" ref="CN1016">PRODUCT(CG$2:CG1016+1)-1</f>
        <v>#N/A</v>
      </c>
      <c r="CO1016" s="2" t="e">
        <f t="array" ref="CO1016">PRODUCT(CH$2:CH1016+1)-1</f>
        <v>#N/A</v>
      </c>
      <c r="CQ1016" s="9" t="e">
        <f t="shared" si="538"/>
        <v>#N/A</v>
      </c>
      <c r="CR1016" s="72" t="e">
        <f t="shared" si="539"/>
        <v>#N/A</v>
      </c>
      <c r="CS1016" s="72" t="e">
        <f t="shared" si="540"/>
        <v>#N/A</v>
      </c>
      <c r="CT1016" s="72" t="e" cm="1">
        <f t="array" ref="CT1016">CM1016-(PRODUCT($CH$913:CH1016+1)-1)</f>
        <v>#N/A</v>
      </c>
      <c r="CU1016" s="72" t="e">
        <f t="shared" si="550"/>
        <v>#N/A</v>
      </c>
      <c r="CV1016" s="72"/>
      <c r="CW1016" s="3" t="e">
        <f t="shared" si="551"/>
        <v>#N/A</v>
      </c>
      <c r="CX1016" s="75" t="e">
        <f t="shared" si="556"/>
        <v>#N/A</v>
      </c>
      <c r="CY1016" s="75" t="e">
        <f t="shared" si="557"/>
        <v>#N/A</v>
      </c>
      <c r="CZ1016" s="75" t="e">
        <f t="shared" si="541"/>
        <v>#N/A</v>
      </c>
      <c r="DA1016" s="72" t="e">
        <f>(CZ1016/MAX($CZ$2:CZ1016))-1</f>
        <v>#N/A</v>
      </c>
      <c r="DC1016" s="3" t="e">
        <f t="shared" si="552"/>
        <v>#N/A</v>
      </c>
      <c r="DD1016" s="2" t="e">
        <f t="shared" si="553"/>
        <v>#N/A</v>
      </c>
      <c r="DE1016" s="2" t="e">
        <f t="shared" si="554"/>
        <v>#N/A</v>
      </c>
      <c r="DF1016" s="2" t="e">
        <f t="shared" si="559"/>
        <v>#N/A</v>
      </c>
      <c r="DG1016" s="2" t="e">
        <f t="shared" si="555"/>
        <v>#N/A</v>
      </c>
      <c r="DH1016" s="69"/>
      <c r="DI1016" s="3" t="e">
        <f t="shared" si="542"/>
        <v>#N/A</v>
      </c>
      <c r="DJ1016" s="2" t="e">
        <f t="shared" si="543"/>
        <v>#N/A</v>
      </c>
      <c r="DK1016" s="2" t="e">
        <f t="shared" si="544"/>
        <v>#N/A</v>
      </c>
      <c r="DL1016" s="2"/>
      <c r="DM1016" s="2" t="e">
        <f t="shared" si="545"/>
        <v>#N/A</v>
      </c>
      <c r="DO1016" s="2" t="e">
        <f t="shared" si="546"/>
        <v>#N/A</v>
      </c>
      <c r="DP1016" s="72" t="e">
        <f t="shared" si="547"/>
        <v>#N/A</v>
      </c>
      <c r="DQ1016" s="72">
        <v>1.0999999999999999E-2</v>
      </c>
      <c r="DR1016" s="72" t="e">
        <f t="shared" si="548"/>
        <v>#N/A</v>
      </c>
      <c r="DS1016" s="2" t="e" cm="1">
        <f t="array" ref="DS1016">PRODUCT($DR$68:DR1016+1)-1</f>
        <v>#N/A</v>
      </c>
      <c r="DT1016" s="2" t="e" cm="1">
        <f t="array" ref="DT1016">PRODUCT($DP$68:DP1016+1)-1</f>
        <v>#N/A</v>
      </c>
      <c r="DU1016" s="72" t="e">
        <f>DS1016-MAX($DS$68:DS1016)</f>
        <v>#N/A</v>
      </c>
    </row>
    <row r="1017" spans="81:125" x14ac:dyDescent="0.3">
      <c r="CC1017" s="3" t="e">
        <f t="shared" si="560"/>
        <v>#N/A</v>
      </c>
      <c r="CD1017" s="2" t="e">
        <f t="shared" si="536"/>
        <v>#N/A</v>
      </c>
      <c r="CE1017" s="2" t="e">
        <f t="shared" si="537"/>
        <v>#N/A</v>
      </c>
      <c r="CF1017" s="2" t="e">
        <f t="shared" si="558"/>
        <v>#N/A</v>
      </c>
      <c r="CG1017" s="2" t="e">
        <f t="shared" si="561"/>
        <v>#N/A</v>
      </c>
      <c r="CH1017" s="2" t="e">
        <f t="shared" si="562"/>
        <v>#N/A</v>
      </c>
      <c r="CJ1017" s="9" t="e">
        <f t="shared" si="549"/>
        <v>#N/A</v>
      </c>
      <c r="CK1017" s="2" t="e">
        <f t="array" ref="CK1017">PRODUCT(CD$2:CD1017+1)-1</f>
        <v>#N/A</v>
      </c>
      <c r="CL1017" s="2" t="e">
        <f t="array" ref="CL1017">PRODUCT(CE$2:CE1017+1)-1</f>
        <v>#N/A</v>
      </c>
      <c r="CM1017" s="2" t="e" cm="1">
        <f t="array" ref="CM1017">PRODUCT(CF$913:CF1017+1)-1</f>
        <v>#N/A</v>
      </c>
      <c r="CN1017" s="2" t="e">
        <f t="array" ref="CN1017">PRODUCT(CG$2:CG1017+1)-1</f>
        <v>#N/A</v>
      </c>
      <c r="CO1017" s="2" t="e">
        <f t="array" ref="CO1017">PRODUCT(CH$2:CH1017+1)-1</f>
        <v>#N/A</v>
      </c>
      <c r="CQ1017" s="9" t="e">
        <f t="shared" si="538"/>
        <v>#N/A</v>
      </c>
      <c r="CR1017" s="72" t="e">
        <f t="shared" si="539"/>
        <v>#N/A</v>
      </c>
      <c r="CS1017" s="72" t="e">
        <f t="shared" si="540"/>
        <v>#N/A</v>
      </c>
      <c r="CT1017" s="72" t="e" cm="1">
        <f t="array" ref="CT1017">CM1017-(PRODUCT($CH$913:CH1017+1)-1)</f>
        <v>#N/A</v>
      </c>
      <c r="CU1017" s="72" t="e">
        <f t="shared" si="550"/>
        <v>#N/A</v>
      </c>
      <c r="CV1017" s="72"/>
      <c r="CW1017" s="3" t="e">
        <f t="shared" si="551"/>
        <v>#N/A</v>
      </c>
      <c r="CX1017" s="75" t="e">
        <f t="shared" si="556"/>
        <v>#N/A</v>
      </c>
      <c r="CY1017" s="75" t="e">
        <f t="shared" si="557"/>
        <v>#N/A</v>
      </c>
      <c r="CZ1017" s="75" t="e">
        <f t="shared" si="541"/>
        <v>#N/A</v>
      </c>
      <c r="DA1017" s="72" t="e">
        <f>(CZ1017/MAX($CZ$2:CZ1017))-1</f>
        <v>#N/A</v>
      </c>
      <c r="DC1017" s="3" t="e">
        <f t="shared" si="552"/>
        <v>#N/A</v>
      </c>
      <c r="DD1017" s="2" t="e">
        <f t="shared" si="553"/>
        <v>#N/A</v>
      </c>
      <c r="DE1017" s="2" t="e">
        <f t="shared" si="554"/>
        <v>#N/A</v>
      </c>
      <c r="DF1017" s="2" t="e">
        <f t="shared" si="559"/>
        <v>#N/A</v>
      </c>
      <c r="DG1017" s="2" t="e">
        <f t="shared" si="555"/>
        <v>#N/A</v>
      </c>
      <c r="DH1017" s="69"/>
      <c r="DI1017" s="3" t="e">
        <f t="shared" si="542"/>
        <v>#N/A</v>
      </c>
      <c r="DJ1017" s="2" t="e">
        <f t="shared" si="543"/>
        <v>#N/A</v>
      </c>
      <c r="DK1017" s="2" t="e">
        <f t="shared" si="544"/>
        <v>#N/A</v>
      </c>
      <c r="DL1017" s="2"/>
      <c r="DM1017" s="2" t="e">
        <f t="shared" si="545"/>
        <v>#N/A</v>
      </c>
      <c r="DO1017" s="2" t="e">
        <f t="shared" si="546"/>
        <v>#N/A</v>
      </c>
      <c r="DP1017" s="72" t="e">
        <f t="shared" si="547"/>
        <v>#N/A</v>
      </c>
      <c r="DQ1017" s="72">
        <v>1.0999999999999999E-2</v>
      </c>
      <c r="DR1017" s="72" t="e">
        <f t="shared" si="548"/>
        <v>#N/A</v>
      </c>
      <c r="DS1017" s="2" t="e" cm="1">
        <f t="array" ref="DS1017">PRODUCT($DR$68:DR1017+1)-1</f>
        <v>#N/A</v>
      </c>
      <c r="DT1017" s="2" t="e" cm="1">
        <f t="array" ref="DT1017">PRODUCT($DP$68:DP1017+1)-1</f>
        <v>#N/A</v>
      </c>
      <c r="DU1017" s="72" t="e">
        <f>DS1017-MAX($DS$68:DS1017)</f>
        <v>#N/A</v>
      </c>
    </row>
    <row r="1018" spans="81:125" x14ac:dyDescent="0.3">
      <c r="CC1018" s="3" t="e">
        <f t="shared" si="560"/>
        <v>#N/A</v>
      </c>
      <c r="CD1018" s="2" t="e">
        <f t="shared" ref="CD1018:CD1081" si="563">C227</f>
        <v>#N/A</v>
      </c>
      <c r="CE1018" s="2" t="e">
        <f t="shared" ref="CE1018:CE1081" si="564">D227</f>
        <v>#N/A</v>
      </c>
      <c r="CF1018" s="2" t="e">
        <f t="shared" si="558"/>
        <v>#N/A</v>
      </c>
      <c r="CG1018" s="2" t="e">
        <f t="shared" si="561"/>
        <v>#N/A</v>
      </c>
      <c r="CH1018" s="2" t="e">
        <f t="shared" si="562"/>
        <v>#N/A</v>
      </c>
      <c r="CJ1018" s="9" t="e">
        <f t="shared" si="549"/>
        <v>#N/A</v>
      </c>
      <c r="CK1018" s="2" t="e">
        <f t="array" ref="CK1018">PRODUCT(CD$2:CD1018+1)-1</f>
        <v>#N/A</v>
      </c>
      <c r="CL1018" s="2" t="e">
        <f t="array" ref="CL1018">PRODUCT(CE$2:CE1018+1)-1</f>
        <v>#N/A</v>
      </c>
      <c r="CM1018" s="2" t="e" cm="1">
        <f t="array" ref="CM1018">PRODUCT(CF$913:CF1018+1)-1</f>
        <v>#N/A</v>
      </c>
      <c r="CN1018" s="2" t="e">
        <f t="array" ref="CN1018">PRODUCT(CG$2:CG1018+1)-1</f>
        <v>#N/A</v>
      </c>
      <c r="CO1018" s="2" t="e">
        <f t="array" ref="CO1018">PRODUCT(CH$2:CH1018+1)-1</f>
        <v>#N/A</v>
      </c>
      <c r="CQ1018" s="9" t="e">
        <f t="shared" ref="CQ1018:CQ1081" si="565">CJ1018</f>
        <v>#N/A</v>
      </c>
      <c r="CR1018" s="72" t="e">
        <f t="shared" ref="CR1018:CR1081" si="566">CK1018-$CO1018</f>
        <v>#N/A</v>
      </c>
      <c r="CS1018" s="72" t="e">
        <f t="shared" ref="CS1018:CS1081" si="567">CL1018-$CO1018</f>
        <v>#N/A</v>
      </c>
      <c r="CT1018" s="72" t="e" cm="1">
        <f t="array" ref="CT1018">CM1018-(PRODUCT($CH$913:CH1018+1)-1)</f>
        <v>#N/A</v>
      </c>
      <c r="CU1018" s="72" t="e">
        <f t="shared" si="550"/>
        <v>#N/A</v>
      </c>
      <c r="CV1018" s="72"/>
      <c r="CW1018" s="3" t="e">
        <f t="shared" si="551"/>
        <v>#N/A</v>
      </c>
      <c r="CX1018" s="75" t="e">
        <f t="shared" si="556"/>
        <v>#N/A</v>
      </c>
      <c r="CY1018" s="75" t="e">
        <f t="shared" si="557"/>
        <v>#N/A</v>
      </c>
      <c r="CZ1018" s="75" t="e">
        <f t="shared" ref="CZ1018:CZ1081" si="568">(CX1018/$CX$2)/(CY1018/$CY$2)*100</f>
        <v>#N/A</v>
      </c>
      <c r="DA1018" s="72" t="e">
        <f>(CZ1018/MAX($CZ$2:CZ1018))-1</f>
        <v>#N/A</v>
      </c>
      <c r="DC1018" s="3" t="e">
        <f t="shared" si="552"/>
        <v>#N/A</v>
      </c>
      <c r="DD1018" s="2" t="e">
        <f t="shared" si="553"/>
        <v>#N/A</v>
      </c>
      <c r="DE1018" s="2" t="e">
        <f t="shared" si="554"/>
        <v>#N/A</v>
      </c>
      <c r="DF1018" s="2" t="e">
        <f t="shared" si="559"/>
        <v>#N/A</v>
      </c>
      <c r="DG1018" s="2" t="e">
        <f t="shared" si="555"/>
        <v>#N/A</v>
      </c>
      <c r="DH1018" s="69"/>
      <c r="DI1018" s="3" t="e">
        <f t="shared" ref="DI1018:DI1081" si="569">DC1018</f>
        <v>#N/A</v>
      </c>
      <c r="DJ1018" s="2" t="e">
        <f t="shared" ref="DJ1018:DJ1081" si="570">_xlfn.STDEV.P(DD997:DD1018)*SQRT(252)</f>
        <v>#N/A</v>
      </c>
      <c r="DK1018" s="2" t="e">
        <f t="shared" ref="DK1018:DK1081" si="571">_xlfn.STDEV.P(DE997:DE1018)*SQRT(252)</f>
        <v>#N/A</v>
      </c>
      <c r="DL1018" s="2"/>
      <c r="DM1018" s="2" t="e">
        <f t="shared" ref="DM1018:DM1081" si="572">_xlfn.STDEV.P(DG997:DG1018)*SQRT(252)</f>
        <v>#N/A</v>
      </c>
      <c r="DO1018" s="2" t="e">
        <f t="shared" ref="DO1018:DO1081" si="573">_xlfn.STDEV.P(DG952:DG1018)*SQRT(252)</f>
        <v>#N/A</v>
      </c>
      <c r="DP1018" s="72" t="e">
        <f t="shared" ref="DP1018:DP1081" si="574">DG1018</f>
        <v>#N/A</v>
      </c>
      <c r="DQ1018" s="72">
        <v>1.0999999999999999E-2</v>
      </c>
      <c r="DR1018" s="72" t="e">
        <f t="shared" ref="DR1018:DR1081" si="575">DQ1018/DO1018*DP1018</f>
        <v>#N/A</v>
      </c>
      <c r="DS1018" s="2" t="e" cm="1">
        <f t="array" ref="DS1018">PRODUCT($DR$68:DR1018+1)-1</f>
        <v>#N/A</v>
      </c>
      <c r="DT1018" s="2" t="e" cm="1">
        <f t="array" ref="DT1018">PRODUCT($DP$68:DP1018+1)-1</f>
        <v>#N/A</v>
      </c>
      <c r="DU1018" s="72" t="e">
        <f>DS1018-MAX($DS$68:DS1018)</f>
        <v>#N/A</v>
      </c>
    </row>
    <row r="1019" spans="81:125" x14ac:dyDescent="0.3">
      <c r="CC1019" s="3" t="e">
        <f t="shared" si="560"/>
        <v>#N/A</v>
      </c>
      <c r="CD1019" s="2" t="e">
        <f t="shared" si="563"/>
        <v>#N/A</v>
      </c>
      <c r="CE1019" s="2" t="e">
        <f t="shared" si="564"/>
        <v>#N/A</v>
      </c>
      <c r="CF1019" s="2" t="e">
        <f t="shared" si="558"/>
        <v>#N/A</v>
      </c>
      <c r="CG1019" s="2" t="e">
        <f t="shared" si="561"/>
        <v>#N/A</v>
      </c>
      <c r="CH1019" s="2" t="e">
        <f t="shared" si="562"/>
        <v>#N/A</v>
      </c>
      <c r="CJ1019" s="9" t="e">
        <f t="shared" si="549"/>
        <v>#N/A</v>
      </c>
      <c r="CK1019" s="2" t="e">
        <f t="array" ref="CK1019">PRODUCT(CD$2:CD1019+1)-1</f>
        <v>#N/A</v>
      </c>
      <c r="CL1019" s="2" t="e">
        <f t="array" ref="CL1019">PRODUCT(CE$2:CE1019+1)-1</f>
        <v>#N/A</v>
      </c>
      <c r="CM1019" s="2" t="e" cm="1">
        <f t="array" ref="CM1019">PRODUCT(CF$913:CF1019+1)-1</f>
        <v>#N/A</v>
      </c>
      <c r="CN1019" s="2" t="e">
        <f t="array" ref="CN1019">PRODUCT(CG$2:CG1019+1)-1</f>
        <v>#N/A</v>
      </c>
      <c r="CO1019" s="2" t="e">
        <f t="array" ref="CO1019">PRODUCT(CH$2:CH1019+1)-1</f>
        <v>#N/A</v>
      </c>
      <c r="CQ1019" s="9" t="e">
        <f t="shared" si="565"/>
        <v>#N/A</v>
      </c>
      <c r="CR1019" s="72" t="e">
        <f t="shared" si="566"/>
        <v>#N/A</v>
      </c>
      <c r="CS1019" s="72" t="e">
        <f t="shared" si="567"/>
        <v>#N/A</v>
      </c>
      <c r="CT1019" s="72" t="e" cm="1">
        <f t="array" ref="CT1019">CM1019-(PRODUCT($CH$913:CH1019+1)-1)</f>
        <v>#N/A</v>
      </c>
      <c r="CU1019" s="72" t="e">
        <f t="shared" si="550"/>
        <v>#N/A</v>
      </c>
      <c r="CV1019" s="72"/>
      <c r="CW1019" s="3" t="e">
        <f t="shared" si="551"/>
        <v>#N/A</v>
      </c>
      <c r="CX1019" s="75" t="e">
        <f t="shared" si="556"/>
        <v>#N/A</v>
      </c>
      <c r="CY1019" s="75" t="e">
        <f t="shared" si="557"/>
        <v>#N/A</v>
      </c>
      <c r="CZ1019" s="75" t="e">
        <f t="shared" si="568"/>
        <v>#N/A</v>
      </c>
      <c r="DA1019" s="72" t="e">
        <f>(CZ1019/MAX($CZ$2:CZ1019))-1</f>
        <v>#N/A</v>
      </c>
      <c r="DC1019" s="3" t="e">
        <f t="shared" si="552"/>
        <v>#N/A</v>
      </c>
      <c r="DD1019" s="2" t="e">
        <f t="shared" si="553"/>
        <v>#N/A</v>
      </c>
      <c r="DE1019" s="2" t="e">
        <f t="shared" si="554"/>
        <v>#N/A</v>
      </c>
      <c r="DF1019" s="2" t="e">
        <f t="shared" si="559"/>
        <v>#N/A</v>
      </c>
      <c r="DG1019" s="2" t="e">
        <f t="shared" si="555"/>
        <v>#N/A</v>
      </c>
      <c r="DH1019" s="69"/>
      <c r="DI1019" s="3" t="e">
        <f t="shared" si="569"/>
        <v>#N/A</v>
      </c>
      <c r="DJ1019" s="2" t="e">
        <f t="shared" si="570"/>
        <v>#N/A</v>
      </c>
      <c r="DK1019" s="2" t="e">
        <f t="shared" si="571"/>
        <v>#N/A</v>
      </c>
      <c r="DL1019" s="2"/>
      <c r="DM1019" s="2" t="e">
        <f t="shared" si="572"/>
        <v>#N/A</v>
      </c>
      <c r="DO1019" s="2" t="e">
        <f t="shared" si="573"/>
        <v>#N/A</v>
      </c>
      <c r="DP1019" s="72" t="e">
        <f t="shared" si="574"/>
        <v>#N/A</v>
      </c>
      <c r="DQ1019" s="72">
        <v>1.0999999999999999E-2</v>
      </c>
      <c r="DR1019" s="72" t="e">
        <f t="shared" si="575"/>
        <v>#N/A</v>
      </c>
      <c r="DS1019" s="2" t="e" cm="1">
        <f t="array" ref="DS1019">PRODUCT($DR$68:DR1019+1)-1</f>
        <v>#N/A</v>
      </c>
      <c r="DT1019" s="2" t="e" cm="1">
        <f t="array" ref="DT1019">PRODUCT($DP$68:DP1019+1)-1</f>
        <v>#N/A</v>
      </c>
      <c r="DU1019" s="72" t="e">
        <f>DS1019-MAX($DS$68:DS1019)</f>
        <v>#N/A</v>
      </c>
    </row>
    <row r="1020" spans="81:125" x14ac:dyDescent="0.3">
      <c r="CC1020" s="3" t="e">
        <f t="shared" si="560"/>
        <v>#N/A</v>
      </c>
      <c r="CD1020" s="2" t="e">
        <f t="shared" si="563"/>
        <v>#N/A</v>
      </c>
      <c r="CE1020" s="2" t="e">
        <f t="shared" si="564"/>
        <v>#N/A</v>
      </c>
      <c r="CF1020" s="2" t="e">
        <f t="shared" si="558"/>
        <v>#N/A</v>
      </c>
      <c r="CG1020" s="2" t="e">
        <f t="shared" si="561"/>
        <v>#N/A</v>
      </c>
      <c r="CH1020" s="2" t="e">
        <f t="shared" si="562"/>
        <v>#N/A</v>
      </c>
      <c r="CJ1020" s="9" t="e">
        <f t="shared" si="549"/>
        <v>#N/A</v>
      </c>
      <c r="CK1020" s="2" t="e">
        <f t="array" ref="CK1020">PRODUCT(CD$2:CD1020+1)-1</f>
        <v>#N/A</v>
      </c>
      <c r="CL1020" s="2" t="e">
        <f t="array" ref="CL1020">PRODUCT(CE$2:CE1020+1)-1</f>
        <v>#N/A</v>
      </c>
      <c r="CM1020" s="2" t="e" cm="1">
        <f t="array" ref="CM1020">PRODUCT(CF$913:CF1020+1)-1</f>
        <v>#N/A</v>
      </c>
      <c r="CN1020" s="2" t="e">
        <f t="array" ref="CN1020">PRODUCT(CG$2:CG1020+1)-1</f>
        <v>#N/A</v>
      </c>
      <c r="CO1020" s="2" t="e">
        <f t="array" ref="CO1020">PRODUCT(CH$2:CH1020+1)-1</f>
        <v>#N/A</v>
      </c>
      <c r="CQ1020" s="9" t="e">
        <f t="shared" si="565"/>
        <v>#N/A</v>
      </c>
      <c r="CR1020" s="72" t="e">
        <f t="shared" si="566"/>
        <v>#N/A</v>
      </c>
      <c r="CS1020" s="72" t="e">
        <f t="shared" si="567"/>
        <v>#N/A</v>
      </c>
      <c r="CT1020" s="72" t="e" cm="1">
        <f t="array" ref="CT1020">CM1020-(PRODUCT($CH$913:CH1020+1)-1)</f>
        <v>#N/A</v>
      </c>
      <c r="CU1020" s="72" t="e">
        <f t="shared" si="550"/>
        <v>#N/A</v>
      </c>
      <c r="CV1020" s="72"/>
      <c r="CW1020" s="3" t="e">
        <f t="shared" si="551"/>
        <v>#N/A</v>
      </c>
      <c r="CX1020" s="75" t="e">
        <f t="shared" si="556"/>
        <v>#N/A</v>
      </c>
      <c r="CY1020" s="75" t="e">
        <f t="shared" si="557"/>
        <v>#N/A</v>
      </c>
      <c r="CZ1020" s="75" t="e">
        <f t="shared" si="568"/>
        <v>#N/A</v>
      </c>
      <c r="DA1020" s="72" t="e">
        <f>(CZ1020/MAX($CZ$2:CZ1020))-1</f>
        <v>#N/A</v>
      </c>
      <c r="DC1020" s="3" t="e">
        <f t="shared" si="552"/>
        <v>#N/A</v>
      </c>
      <c r="DD1020" s="2" t="e">
        <f t="shared" si="553"/>
        <v>#N/A</v>
      </c>
      <c r="DE1020" s="2" t="e">
        <f t="shared" si="554"/>
        <v>#N/A</v>
      </c>
      <c r="DF1020" s="2" t="e">
        <f t="shared" si="559"/>
        <v>#N/A</v>
      </c>
      <c r="DG1020" s="2" t="e">
        <f t="shared" si="555"/>
        <v>#N/A</v>
      </c>
      <c r="DH1020" s="69"/>
      <c r="DI1020" s="3" t="e">
        <f t="shared" si="569"/>
        <v>#N/A</v>
      </c>
      <c r="DJ1020" s="2" t="e">
        <f t="shared" si="570"/>
        <v>#N/A</v>
      </c>
      <c r="DK1020" s="2" t="e">
        <f t="shared" si="571"/>
        <v>#N/A</v>
      </c>
      <c r="DL1020" s="2"/>
      <c r="DM1020" s="2" t="e">
        <f t="shared" si="572"/>
        <v>#N/A</v>
      </c>
      <c r="DO1020" s="2" t="e">
        <f t="shared" si="573"/>
        <v>#N/A</v>
      </c>
      <c r="DP1020" s="72" t="e">
        <f t="shared" si="574"/>
        <v>#N/A</v>
      </c>
      <c r="DQ1020" s="72">
        <v>1.0999999999999999E-2</v>
      </c>
      <c r="DR1020" s="72" t="e">
        <f t="shared" si="575"/>
        <v>#N/A</v>
      </c>
      <c r="DS1020" s="2" t="e" cm="1">
        <f t="array" ref="DS1020">PRODUCT($DR$68:DR1020+1)-1</f>
        <v>#N/A</v>
      </c>
      <c r="DT1020" s="2" t="e" cm="1">
        <f t="array" ref="DT1020">PRODUCT($DP$68:DP1020+1)-1</f>
        <v>#N/A</v>
      </c>
      <c r="DU1020" s="72" t="e">
        <f>DS1020-MAX($DS$68:DS1020)</f>
        <v>#N/A</v>
      </c>
    </row>
    <row r="1021" spans="81:125" x14ac:dyDescent="0.3">
      <c r="CC1021" s="3" t="e">
        <f t="shared" si="560"/>
        <v>#N/A</v>
      </c>
      <c r="CD1021" s="2" t="e">
        <f t="shared" si="563"/>
        <v>#N/A</v>
      </c>
      <c r="CE1021" s="2" t="e">
        <f t="shared" si="564"/>
        <v>#N/A</v>
      </c>
      <c r="CF1021" s="2" t="e">
        <f t="shared" si="558"/>
        <v>#N/A</v>
      </c>
      <c r="CG1021" s="2" t="e">
        <f t="shared" si="561"/>
        <v>#N/A</v>
      </c>
      <c r="CH1021" s="2" t="e">
        <f t="shared" si="562"/>
        <v>#N/A</v>
      </c>
      <c r="CJ1021" s="9" t="e">
        <f t="shared" si="549"/>
        <v>#N/A</v>
      </c>
      <c r="CK1021" s="2" t="e">
        <f t="array" ref="CK1021">PRODUCT(CD$2:CD1021+1)-1</f>
        <v>#N/A</v>
      </c>
      <c r="CL1021" s="2" t="e">
        <f t="array" ref="CL1021">PRODUCT(CE$2:CE1021+1)-1</f>
        <v>#N/A</v>
      </c>
      <c r="CM1021" s="2" t="e" cm="1">
        <f t="array" ref="CM1021">PRODUCT(CF$913:CF1021+1)-1</f>
        <v>#N/A</v>
      </c>
      <c r="CN1021" s="2" t="e">
        <f t="array" ref="CN1021">PRODUCT(CG$2:CG1021+1)-1</f>
        <v>#N/A</v>
      </c>
      <c r="CO1021" s="2" t="e">
        <f t="array" ref="CO1021">PRODUCT(CH$2:CH1021+1)-1</f>
        <v>#N/A</v>
      </c>
      <c r="CQ1021" s="9" t="e">
        <f t="shared" si="565"/>
        <v>#N/A</v>
      </c>
      <c r="CR1021" s="72" t="e">
        <f t="shared" si="566"/>
        <v>#N/A</v>
      </c>
      <c r="CS1021" s="72" t="e">
        <f t="shared" si="567"/>
        <v>#N/A</v>
      </c>
      <c r="CT1021" s="72" t="e" cm="1">
        <f t="array" ref="CT1021">CM1021-(PRODUCT($CH$913:CH1021+1)-1)</f>
        <v>#N/A</v>
      </c>
      <c r="CU1021" s="72" t="e">
        <f t="shared" si="550"/>
        <v>#N/A</v>
      </c>
      <c r="CV1021" s="72"/>
      <c r="CW1021" s="3" t="e">
        <f t="shared" si="551"/>
        <v>#N/A</v>
      </c>
      <c r="CX1021" s="75" t="e">
        <f t="shared" si="556"/>
        <v>#N/A</v>
      </c>
      <c r="CY1021" s="75" t="e">
        <f t="shared" si="557"/>
        <v>#N/A</v>
      </c>
      <c r="CZ1021" s="75" t="e">
        <f t="shared" si="568"/>
        <v>#N/A</v>
      </c>
      <c r="DA1021" s="72" t="e">
        <f>(CZ1021/MAX($CZ$2:CZ1021))-1</f>
        <v>#N/A</v>
      </c>
      <c r="DC1021" s="3" t="e">
        <f t="shared" si="552"/>
        <v>#N/A</v>
      </c>
      <c r="DD1021" s="2" t="e">
        <f t="shared" si="553"/>
        <v>#N/A</v>
      </c>
      <c r="DE1021" s="2" t="e">
        <f t="shared" si="554"/>
        <v>#N/A</v>
      </c>
      <c r="DF1021" s="2" t="e">
        <f t="shared" si="559"/>
        <v>#N/A</v>
      </c>
      <c r="DG1021" s="2" t="e">
        <f t="shared" si="555"/>
        <v>#N/A</v>
      </c>
      <c r="DH1021" s="69"/>
      <c r="DI1021" s="3" t="e">
        <f t="shared" si="569"/>
        <v>#N/A</v>
      </c>
      <c r="DJ1021" s="2" t="e">
        <f t="shared" si="570"/>
        <v>#N/A</v>
      </c>
      <c r="DK1021" s="2" t="e">
        <f t="shared" si="571"/>
        <v>#N/A</v>
      </c>
      <c r="DL1021" s="2"/>
      <c r="DM1021" s="2" t="e">
        <f t="shared" si="572"/>
        <v>#N/A</v>
      </c>
      <c r="DO1021" s="2" t="e">
        <f t="shared" si="573"/>
        <v>#N/A</v>
      </c>
      <c r="DP1021" s="72" t="e">
        <f t="shared" si="574"/>
        <v>#N/A</v>
      </c>
      <c r="DQ1021" s="72">
        <v>1.0999999999999999E-2</v>
      </c>
      <c r="DR1021" s="72" t="e">
        <f t="shared" si="575"/>
        <v>#N/A</v>
      </c>
      <c r="DS1021" s="2" t="e" cm="1">
        <f t="array" ref="DS1021">PRODUCT($DR$68:DR1021+1)-1</f>
        <v>#N/A</v>
      </c>
      <c r="DT1021" s="2" t="e" cm="1">
        <f t="array" ref="DT1021">PRODUCT($DP$68:DP1021+1)-1</f>
        <v>#N/A</v>
      </c>
      <c r="DU1021" s="72" t="e">
        <f>DS1021-MAX($DS$68:DS1021)</f>
        <v>#N/A</v>
      </c>
    </row>
    <row r="1022" spans="81:125" x14ac:dyDescent="0.3">
      <c r="CC1022" s="3" t="e">
        <f t="shared" si="560"/>
        <v>#N/A</v>
      </c>
      <c r="CD1022" s="2" t="e">
        <f t="shared" si="563"/>
        <v>#N/A</v>
      </c>
      <c r="CE1022" s="2" t="e">
        <f t="shared" si="564"/>
        <v>#N/A</v>
      </c>
      <c r="CF1022" s="2" t="e">
        <f t="shared" si="558"/>
        <v>#N/A</v>
      </c>
      <c r="CG1022" s="2" t="e">
        <f t="shared" si="561"/>
        <v>#N/A</v>
      </c>
      <c r="CH1022" s="2" t="e">
        <f t="shared" si="562"/>
        <v>#N/A</v>
      </c>
      <c r="CJ1022" s="9" t="e">
        <f t="shared" si="549"/>
        <v>#N/A</v>
      </c>
      <c r="CK1022" s="2" t="e">
        <f t="array" ref="CK1022">PRODUCT(CD$2:CD1022+1)-1</f>
        <v>#N/A</v>
      </c>
      <c r="CL1022" s="2" t="e">
        <f t="array" ref="CL1022">PRODUCT(CE$2:CE1022+1)-1</f>
        <v>#N/A</v>
      </c>
      <c r="CM1022" s="2" t="e" cm="1">
        <f t="array" ref="CM1022">PRODUCT(CF$913:CF1022+1)-1</f>
        <v>#N/A</v>
      </c>
      <c r="CN1022" s="2" t="e">
        <f t="array" ref="CN1022">PRODUCT(CG$2:CG1022+1)-1</f>
        <v>#N/A</v>
      </c>
      <c r="CO1022" s="2" t="e">
        <f t="array" ref="CO1022">PRODUCT(CH$2:CH1022+1)-1</f>
        <v>#N/A</v>
      </c>
      <c r="CQ1022" s="9" t="e">
        <f t="shared" si="565"/>
        <v>#N/A</v>
      </c>
      <c r="CR1022" s="72" t="e">
        <f t="shared" si="566"/>
        <v>#N/A</v>
      </c>
      <c r="CS1022" s="72" t="e">
        <f t="shared" si="567"/>
        <v>#N/A</v>
      </c>
      <c r="CT1022" s="72" t="e" cm="1">
        <f t="array" ref="CT1022">CM1022-(PRODUCT($CH$913:CH1022+1)-1)</f>
        <v>#N/A</v>
      </c>
      <c r="CU1022" s="72" t="e">
        <f t="shared" si="550"/>
        <v>#N/A</v>
      </c>
      <c r="CV1022" s="72"/>
      <c r="CW1022" s="3" t="e">
        <f t="shared" si="551"/>
        <v>#N/A</v>
      </c>
      <c r="CX1022" s="75" t="e">
        <f t="shared" si="556"/>
        <v>#N/A</v>
      </c>
      <c r="CY1022" s="75" t="e">
        <f t="shared" si="557"/>
        <v>#N/A</v>
      </c>
      <c r="CZ1022" s="75" t="e">
        <f t="shared" si="568"/>
        <v>#N/A</v>
      </c>
      <c r="DA1022" s="72" t="e">
        <f>(CZ1022/MAX($CZ$2:CZ1022))-1</f>
        <v>#N/A</v>
      </c>
      <c r="DC1022" s="3" t="e">
        <f t="shared" si="552"/>
        <v>#N/A</v>
      </c>
      <c r="DD1022" s="2" t="e">
        <f t="shared" si="553"/>
        <v>#N/A</v>
      </c>
      <c r="DE1022" s="2" t="e">
        <f t="shared" si="554"/>
        <v>#N/A</v>
      </c>
      <c r="DF1022" s="2" t="e">
        <f t="shared" si="559"/>
        <v>#N/A</v>
      </c>
      <c r="DG1022" s="2" t="e">
        <f t="shared" si="555"/>
        <v>#N/A</v>
      </c>
      <c r="DH1022" s="69"/>
      <c r="DI1022" s="3" t="e">
        <f t="shared" si="569"/>
        <v>#N/A</v>
      </c>
      <c r="DJ1022" s="2" t="e">
        <f t="shared" si="570"/>
        <v>#N/A</v>
      </c>
      <c r="DK1022" s="2" t="e">
        <f t="shared" si="571"/>
        <v>#N/A</v>
      </c>
      <c r="DL1022" s="2"/>
      <c r="DM1022" s="2" t="e">
        <f t="shared" si="572"/>
        <v>#N/A</v>
      </c>
      <c r="DO1022" s="2" t="e">
        <f t="shared" si="573"/>
        <v>#N/A</v>
      </c>
      <c r="DP1022" s="72" t="e">
        <f t="shared" si="574"/>
        <v>#N/A</v>
      </c>
      <c r="DQ1022" s="72">
        <v>1.0999999999999999E-2</v>
      </c>
      <c r="DR1022" s="72" t="e">
        <f t="shared" si="575"/>
        <v>#N/A</v>
      </c>
      <c r="DS1022" s="2" t="e" cm="1">
        <f t="array" ref="DS1022">PRODUCT($DR$68:DR1022+1)-1</f>
        <v>#N/A</v>
      </c>
      <c r="DT1022" s="2" t="e" cm="1">
        <f t="array" ref="DT1022">PRODUCT($DP$68:DP1022+1)-1</f>
        <v>#N/A</v>
      </c>
      <c r="DU1022" s="72" t="e">
        <f>DS1022-MAX($DS$68:DS1022)</f>
        <v>#N/A</v>
      </c>
    </row>
    <row r="1023" spans="81:125" x14ac:dyDescent="0.3">
      <c r="CC1023" s="3" t="e">
        <f t="shared" si="560"/>
        <v>#N/A</v>
      </c>
      <c r="CD1023" s="2" t="e">
        <f t="shared" si="563"/>
        <v>#N/A</v>
      </c>
      <c r="CE1023" s="2" t="e">
        <f t="shared" si="564"/>
        <v>#N/A</v>
      </c>
      <c r="CF1023" s="2" t="e">
        <f t="shared" si="558"/>
        <v>#N/A</v>
      </c>
      <c r="CG1023" s="2" t="e">
        <f t="shared" si="561"/>
        <v>#N/A</v>
      </c>
      <c r="CH1023" s="2" t="e">
        <f t="shared" si="562"/>
        <v>#N/A</v>
      </c>
      <c r="CJ1023" s="9" t="e">
        <f t="shared" si="549"/>
        <v>#N/A</v>
      </c>
      <c r="CK1023" s="2" t="e">
        <f t="array" ref="CK1023">PRODUCT(CD$2:CD1023+1)-1</f>
        <v>#N/A</v>
      </c>
      <c r="CL1023" s="2" t="e">
        <f t="array" ref="CL1023">PRODUCT(CE$2:CE1023+1)-1</f>
        <v>#N/A</v>
      </c>
      <c r="CM1023" s="2" t="e" cm="1">
        <f t="array" ref="CM1023">PRODUCT(CF$913:CF1023+1)-1</f>
        <v>#N/A</v>
      </c>
      <c r="CN1023" s="2" t="e">
        <f t="array" ref="CN1023">PRODUCT(CG$2:CG1023+1)-1</f>
        <v>#N/A</v>
      </c>
      <c r="CO1023" s="2" t="e">
        <f t="array" ref="CO1023">PRODUCT(CH$2:CH1023+1)-1</f>
        <v>#N/A</v>
      </c>
      <c r="CQ1023" s="9" t="e">
        <f t="shared" si="565"/>
        <v>#N/A</v>
      </c>
      <c r="CR1023" s="72" t="e">
        <f t="shared" si="566"/>
        <v>#N/A</v>
      </c>
      <c r="CS1023" s="72" t="e">
        <f t="shared" si="567"/>
        <v>#N/A</v>
      </c>
      <c r="CT1023" s="72" t="e" cm="1">
        <f t="array" ref="CT1023">CM1023-(PRODUCT($CH$913:CH1023+1)-1)</f>
        <v>#N/A</v>
      </c>
      <c r="CU1023" s="72" t="e">
        <f t="shared" si="550"/>
        <v>#N/A</v>
      </c>
      <c r="CV1023" s="72"/>
      <c r="CW1023" s="3" t="e">
        <f t="shared" si="551"/>
        <v>#N/A</v>
      </c>
      <c r="CX1023" s="75" t="e">
        <f t="shared" si="556"/>
        <v>#N/A</v>
      </c>
      <c r="CY1023" s="75" t="e">
        <f t="shared" si="557"/>
        <v>#N/A</v>
      </c>
      <c r="CZ1023" s="75" t="e">
        <f t="shared" si="568"/>
        <v>#N/A</v>
      </c>
      <c r="DA1023" s="72" t="e">
        <f>(CZ1023/MAX($CZ$2:CZ1023))-1</f>
        <v>#N/A</v>
      </c>
      <c r="DC1023" s="3" t="e">
        <f t="shared" si="552"/>
        <v>#N/A</v>
      </c>
      <c r="DD1023" s="2" t="e">
        <f t="shared" si="553"/>
        <v>#N/A</v>
      </c>
      <c r="DE1023" s="2" t="e">
        <f t="shared" si="554"/>
        <v>#N/A</v>
      </c>
      <c r="DF1023" s="2" t="e">
        <f t="shared" si="559"/>
        <v>#N/A</v>
      </c>
      <c r="DG1023" s="2" t="e">
        <f t="shared" si="555"/>
        <v>#N/A</v>
      </c>
      <c r="DH1023" s="69"/>
      <c r="DI1023" s="3" t="e">
        <f t="shared" si="569"/>
        <v>#N/A</v>
      </c>
      <c r="DJ1023" s="2" t="e">
        <f t="shared" si="570"/>
        <v>#N/A</v>
      </c>
      <c r="DK1023" s="2" t="e">
        <f t="shared" si="571"/>
        <v>#N/A</v>
      </c>
      <c r="DL1023" s="2"/>
      <c r="DM1023" s="2" t="e">
        <f t="shared" si="572"/>
        <v>#N/A</v>
      </c>
      <c r="DO1023" s="2" t="e">
        <f t="shared" si="573"/>
        <v>#N/A</v>
      </c>
      <c r="DP1023" s="72" t="e">
        <f t="shared" si="574"/>
        <v>#N/A</v>
      </c>
      <c r="DQ1023" s="72">
        <v>1.0999999999999999E-2</v>
      </c>
      <c r="DR1023" s="72" t="e">
        <f t="shared" si="575"/>
        <v>#N/A</v>
      </c>
      <c r="DS1023" s="2" t="e" cm="1">
        <f t="array" ref="DS1023">PRODUCT($DR$68:DR1023+1)-1</f>
        <v>#N/A</v>
      </c>
      <c r="DT1023" s="2" t="e" cm="1">
        <f t="array" ref="DT1023">PRODUCT($DP$68:DP1023+1)-1</f>
        <v>#N/A</v>
      </c>
      <c r="DU1023" s="72" t="e">
        <f>DS1023-MAX($DS$68:DS1023)</f>
        <v>#N/A</v>
      </c>
    </row>
    <row r="1024" spans="81:125" x14ac:dyDescent="0.3">
      <c r="CC1024" s="3" t="e">
        <f t="shared" si="560"/>
        <v>#N/A</v>
      </c>
      <c r="CD1024" s="2" t="e">
        <f t="shared" si="563"/>
        <v>#N/A</v>
      </c>
      <c r="CE1024" s="2" t="e">
        <f t="shared" si="564"/>
        <v>#N/A</v>
      </c>
      <c r="CF1024" s="2" t="e">
        <f t="shared" si="558"/>
        <v>#N/A</v>
      </c>
      <c r="CG1024" s="2" t="e">
        <f t="shared" si="561"/>
        <v>#N/A</v>
      </c>
      <c r="CH1024" s="2" t="e">
        <f t="shared" si="562"/>
        <v>#N/A</v>
      </c>
      <c r="CJ1024" s="9" t="e">
        <f t="shared" si="549"/>
        <v>#N/A</v>
      </c>
      <c r="CK1024" s="2" t="e">
        <f t="array" ref="CK1024">PRODUCT(CD$2:CD1024+1)-1</f>
        <v>#N/A</v>
      </c>
      <c r="CL1024" s="2" t="e">
        <f t="array" ref="CL1024">PRODUCT(CE$2:CE1024+1)-1</f>
        <v>#N/A</v>
      </c>
      <c r="CM1024" s="2" t="e" cm="1">
        <f t="array" ref="CM1024">PRODUCT(CF$913:CF1024+1)-1</f>
        <v>#N/A</v>
      </c>
      <c r="CN1024" s="2" t="e">
        <f t="array" ref="CN1024">PRODUCT(CG$2:CG1024+1)-1</f>
        <v>#N/A</v>
      </c>
      <c r="CO1024" s="2" t="e">
        <f t="array" ref="CO1024">PRODUCT(CH$2:CH1024+1)-1</f>
        <v>#N/A</v>
      </c>
      <c r="CQ1024" s="9" t="e">
        <f t="shared" si="565"/>
        <v>#N/A</v>
      </c>
      <c r="CR1024" s="72" t="e">
        <f t="shared" si="566"/>
        <v>#N/A</v>
      </c>
      <c r="CS1024" s="72" t="e">
        <f t="shared" si="567"/>
        <v>#N/A</v>
      </c>
      <c r="CT1024" s="72" t="e" cm="1">
        <f t="array" ref="CT1024">CM1024-(PRODUCT($CH$913:CH1024+1)-1)</f>
        <v>#N/A</v>
      </c>
      <c r="CU1024" s="72" t="e">
        <f t="shared" si="550"/>
        <v>#N/A</v>
      </c>
      <c r="CV1024" s="72"/>
      <c r="CW1024" s="3" t="e">
        <f t="shared" si="551"/>
        <v>#N/A</v>
      </c>
      <c r="CX1024" s="75" t="e">
        <f t="shared" si="556"/>
        <v>#N/A</v>
      </c>
      <c r="CY1024" s="75" t="e">
        <f t="shared" si="557"/>
        <v>#N/A</v>
      </c>
      <c r="CZ1024" s="75" t="e">
        <f t="shared" si="568"/>
        <v>#N/A</v>
      </c>
      <c r="DA1024" s="72" t="e">
        <f>(CZ1024/MAX($CZ$2:CZ1024))-1</f>
        <v>#N/A</v>
      </c>
      <c r="DC1024" s="3" t="e">
        <f t="shared" si="552"/>
        <v>#N/A</v>
      </c>
      <c r="DD1024" s="2" t="e">
        <f t="shared" si="553"/>
        <v>#N/A</v>
      </c>
      <c r="DE1024" s="2" t="e">
        <f t="shared" si="554"/>
        <v>#N/A</v>
      </c>
      <c r="DF1024" s="2" t="e">
        <f t="shared" si="559"/>
        <v>#N/A</v>
      </c>
      <c r="DG1024" s="2" t="e">
        <f t="shared" si="555"/>
        <v>#N/A</v>
      </c>
      <c r="DH1024" s="69"/>
      <c r="DI1024" s="3" t="e">
        <f t="shared" si="569"/>
        <v>#N/A</v>
      </c>
      <c r="DJ1024" s="2" t="e">
        <f t="shared" si="570"/>
        <v>#N/A</v>
      </c>
      <c r="DK1024" s="2" t="e">
        <f t="shared" si="571"/>
        <v>#N/A</v>
      </c>
      <c r="DL1024" s="2"/>
      <c r="DM1024" s="2" t="e">
        <f t="shared" si="572"/>
        <v>#N/A</v>
      </c>
      <c r="DO1024" s="2" t="e">
        <f t="shared" si="573"/>
        <v>#N/A</v>
      </c>
      <c r="DP1024" s="72" t="e">
        <f t="shared" si="574"/>
        <v>#N/A</v>
      </c>
      <c r="DQ1024" s="72">
        <v>1.0999999999999999E-2</v>
      </c>
      <c r="DR1024" s="72" t="e">
        <f t="shared" si="575"/>
        <v>#N/A</v>
      </c>
      <c r="DS1024" s="2" t="e" cm="1">
        <f t="array" ref="DS1024">PRODUCT($DR$68:DR1024+1)-1</f>
        <v>#N/A</v>
      </c>
      <c r="DT1024" s="2" t="e" cm="1">
        <f t="array" ref="DT1024">PRODUCT($DP$68:DP1024+1)-1</f>
        <v>#N/A</v>
      </c>
      <c r="DU1024" s="72" t="e">
        <f>DS1024-MAX($DS$68:DS1024)</f>
        <v>#N/A</v>
      </c>
    </row>
    <row r="1025" spans="81:125" x14ac:dyDescent="0.3">
      <c r="CC1025" s="3" t="e">
        <f t="shared" si="560"/>
        <v>#N/A</v>
      </c>
      <c r="CD1025" s="2" t="e">
        <f t="shared" si="563"/>
        <v>#N/A</v>
      </c>
      <c r="CE1025" s="2" t="e">
        <f t="shared" si="564"/>
        <v>#N/A</v>
      </c>
      <c r="CF1025" s="2" t="e">
        <f t="shared" si="558"/>
        <v>#N/A</v>
      </c>
      <c r="CG1025" s="2" t="e">
        <f t="shared" si="561"/>
        <v>#N/A</v>
      </c>
      <c r="CH1025" s="2" t="e">
        <f t="shared" si="562"/>
        <v>#N/A</v>
      </c>
      <c r="CJ1025" s="9" t="e">
        <f t="shared" si="549"/>
        <v>#N/A</v>
      </c>
      <c r="CK1025" s="2" t="e">
        <f t="array" ref="CK1025">PRODUCT(CD$2:CD1025+1)-1</f>
        <v>#N/A</v>
      </c>
      <c r="CL1025" s="2" t="e">
        <f t="array" ref="CL1025">PRODUCT(CE$2:CE1025+1)-1</f>
        <v>#N/A</v>
      </c>
      <c r="CM1025" s="2" t="e" cm="1">
        <f t="array" ref="CM1025">PRODUCT(CF$913:CF1025+1)-1</f>
        <v>#N/A</v>
      </c>
      <c r="CN1025" s="2" t="e">
        <f t="array" ref="CN1025">PRODUCT(CG$2:CG1025+1)-1</f>
        <v>#N/A</v>
      </c>
      <c r="CO1025" s="2" t="e">
        <f t="array" ref="CO1025">PRODUCT(CH$2:CH1025+1)-1</f>
        <v>#N/A</v>
      </c>
      <c r="CQ1025" s="9" t="e">
        <f t="shared" si="565"/>
        <v>#N/A</v>
      </c>
      <c r="CR1025" s="72" t="e">
        <f t="shared" si="566"/>
        <v>#N/A</v>
      </c>
      <c r="CS1025" s="72" t="e">
        <f t="shared" si="567"/>
        <v>#N/A</v>
      </c>
      <c r="CT1025" s="72" t="e" cm="1">
        <f t="array" ref="CT1025">CM1025-(PRODUCT($CH$913:CH1025+1)-1)</f>
        <v>#N/A</v>
      </c>
      <c r="CU1025" s="72" t="e">
        <f t="shared" si="550"/>
        <v>#N/A</v>
      </c>
      <c r="CV1025" s="72"/>
      <c r="CW1025" s="3" t="e">
        <f t="shared" si="551"/>
        <v>#N/A</v>
      </c>
      <c r="CX1025" s="75" t="e">
        <f t="shared" si="556"/>
        <v>#N/A</v>
      </c>
      <c r="CY1025" s="75" t="e">
        <f t="shared" si="557"/>
        <v>#N/A</v>
      </c>
      <c r="CZ1025" s="75" t="e">
        <f t="shared" si="568"/>
        <v>#N/A</v>
      </c>
      <c r="DA1025" s="72" t="e">
        <f>(CZ1025/MAX($CZ$2:CZ1025))-1</f>
        <v>#N/A</v>
      </c>
      <c r="DC1025" s="3" t="e">
        <f t="shared" si="552"/>
        <v>#N/A</v>
      </c>
      <c r="DD1025" s="2" t="e">
        <f t="shared" si="553"/>
        <v>#N/A</v>
      </c>
      <c r="DE1025" s="2" t="e">
        <f t="shared" si="554"/>
        <v>#N/A</v>
      </c>
      <c r="DF1025" s="2" t="e">
        <f t="shared" si="559"/>
        <v>#N/A</v>
      </c>
      <c r="DG1025" s="2" t="e">
        <f t="shared" si="555"/>
        <v>#N/A</v>
      </c>
      <c r="DH1025" s="69"/>
      <c r="DI1025" s="3" t="e">
        <f t="shared" si="569"/>
        <v>#N/A</v>
      </c>
      <c r="DJ1025" s="2" t="e">
        <f t="shared" si="570"/>
        <v>#N/A</v>
      </c>
      <c r="DK1025" s="2" t="e">
        <f t="shared" si="571"/>
        <v>#N/A</v>
      </c>
      <c r="DL1025" s="2"/>
      <c r="DM1025" s="2" t="e">
        <f t="shared" si="572"/>
        <v>#N/A</v>
      </c>
      <c r="DO1025" s="2" t="e">
        <f t="shared" si="573"/>
        <v>#N/A</v>
      </c>
      <c r="DP1025" s="72" t="e">
        <f t="shared" si="574"/>
        <v>#N/A</v>
      </c>
      <c r="DQ1025" s="72">
        <v>1.0999999999999999E-2</v>
      </c>
      <c r="DR1025" s="72" t="e">
        <f t="shared" si="575"/>
        <v>#N/A</v>
      </c>
      <c r="DS1025" s="2" t="e" cm="1">
        <f t="array" ref="DS1025">PRODUCT($DR$68:DR1025+1)-1</f>
        <v>#N/A</v>
      </c>
      <c r="DT1025" s="2" t="e" cm="1">
        <f t="array" ref="DT1025">PRODUCT($DP$68:DP1025+1)-1</f>
        <v>#N/A</v>
      </c>
      <c r="DU1025" s="72" t="e">
        <f>DS1025-MAX($DS$68:DS1025)</f>
        <v>#N/A</v>
      </c>
    </row>
    <row r="1026" spans="81:125" x14ac:dyDescent="0.3">
      <c r="CC1026" s="3" t="e">
        <f t="shared" si="560"/>
        <v>#N/A</v>
      </c>
      <c r="CD1026" s="2" t="e">
        <f t="shared" si="563"/>
        <v>#N/A</v>
      </c>
      <c r="CE1026" s="2" t="e">
        <f t="shared" si="564"/>
        <v>#N/A</v>
      </c>
      <c r="CF1026" s="2" t="e">
        <f t="shared" si="558"/>
        <v>#N/A</v>
      </c>
      <c r="CG1026" s="2" t="e">
        <f t="shared" si="561"/>
        <v>#N/A</v>
      </c>
      <c r="CH1026" s="2" t="e">
        <f t="shared" si="562"/>
        <v>#N/A</v>
      </c>
      <c r="CJ1026" s="9" t="e">
        <f t="shared" ref="CJ1026:CJ1089" si="576">CC1026</f>
        <v>#N/A</v>
      </c>
      <c r="CK1026" s="2" t="e">
        <f t="array" ref="CK1026">PRODUCT(CD$2:CD1026+1)-1</f>
        <v>#N/A</v>
      </c>
      <c r="CL1026" s="2" t="e">
        <f t="array" ref="CL1026">PRODUCT(CE$2:CE1026+1)-1</f>
        <v>#N/A</v>
      </c>
      <c r="CM1026" s="2" t="e" cm="1">
        <f t="array" ref="CM1026">PRODUCT(CF$913:CF1026+1)-1</f>
        <v>#N/A</v>
      </c>
      <c r="CN1026" s="2" t="e">
        <f t="array" ref="CN1026">PRODUCT(CG$2:CG1026+1)-1</f>
        <v>#N/A</v>
      </c>
      <c r="CO1026" s="2" t="e">
        <f t="array" ref="CO1026">PRODUCT(CH$2:CH1026+1)-1</f>
        <v>#N/A</v>
      </c>
      <c r="CQ1026" s="9" t="e">
        <f t="shared" si="565"/>
        <v>#N/A</v>
      </c>
      <c r="CR1026" s="72" t="e">
        <f t="shared" si="566"/>
        <v>#N/A</v>
      </c>
      <c r="CS1026" s="72" t="e">
        <f t="shared" si="567"/>
        <v>#N/A</v>
      </c>
      <c r="CT1026" s="72" t="e" cm="1">
        <f t="array" ref="CT1026">CM1026-(PRODUCT($CH$913:CH1026+1)-1)</f>
        <v>#N/A</v>
      </c>
      <c r="CU1026" s="72" t="e">
        <f t="shared" ref="CU1026:CU1089" si="577">CN1026-$CO1026</f>
        <v>#N/A</v>
      </c>
      <c r="CV1026" s="72"/>
      <c r="CW1026" s="3" t="e">
        <f t="shared" ref="CW1026:CW1089" si="578">CQ1026</f>
        <v>#N/A</v>
      </c>
      <c r="CX1026" s="75" t="e">
        <f t="shared" si="556"/>
        <v>#N/A</v>
      </c>
      <c r="CY1026" s="75" t="e">
        <f t="shared" si="557"/>
        <v>#N/A</v>
      </c>
      <c r="CZ1026" s="75" t="e">
        <f t="shared" si="568"/>
        <v>#N/A</v>
      </c>
      <c r="DA1026" s="72" t="e">
        <f>(CZ1026/MAX($CZ$2:CZ1026))-1</f>
        <v>#N/A</v>
      </c>
      <c r="DC1026" s="3" t="e">
        <f t="shared" ref="DC1026:DC1089" si="579">CC1026</f>
        <v>#N/A</v>
      </c>
      <c r="DD1026" s="2" t="e">
        <f t="shared" ref="DD1026:DD1089" si="580">CD1026-$CH1026</f>
        <v>#N/A</v>
      </c>
      <c r="DE1026" s="2" t="e">
        <f t="shared" ref="DE1026:DE1089" si="581">CE1026-$CH1026</f>
        <v>#N/A</v>
      </c>
      <c r="DF1026" s="2" t="e">
        <f t="shared" si="559"/>
        <v>#N/A</v>
      </c>
      <c r="DG1026" s="2" t="e">
        <f t="shared" ref="DG1026:DG1089" si="582">CG1026-$CH1026</f>
        <v>#N/A</v>
      </c>
      <c r="DH1026" s="69"/>
      <c r="DI1026" s="3" t="e">
        <f t="shared" si="569"/>
        <v>#N/A</v>
      </c>
      <c r="DJ1026" s="2" t="e">
        <f t="shared" si="570"/>
        <v>#N/A</v>
      </c>
      <c r="DK1026" s="2" t="e">
        <f t="shared" si="571"/>
        <v>#N/A</v>
      </c>
      <c r="DL1026" s="2"/>
      <c r="DM1026" s="2" t="e">
        <f t="shared" si="572"/>
        <v>#N/A</v>
      </c>
      <c r="DO1026" s="2" t="e">
        <f t="shared" si="573"/>
        <v>#N/A</v>
      </c>
      <c r="DP1026" s="72" t="e">
        <f t="shared" si="574"/>
        <v>#N/A</v>
      </c>
      <c r="DQ1026" s="72">
        <v>1.0999999999999999E-2</v>
      </c>
      <c r="DR1026" s="72" t="e">
        <f t="shared" si="575"/>
        <v>#N/A</v>
      </c>
      <c r="DS1026" s="2" t="e" cm="1">
        <f t="array" ref="DS1026">PRODUCT($DR$68:DR1026+1)-1</f>
        <v>#N/A</v>
      </c>
      <c r="DT1026" s="2" t="e" cm="1">
        <f t="array" ref="DT1026">PRODUCT($DP$68:DP1026+1)-1</f>
        <v>#N/A</v>
      </c>
      <c r="DU1026" s="72" t="e">
        <f>DS1026-MAX($DS$68:DS1026)</f>
        <v>#N/A</v>
      </c>
    </row>
    <row r="1027" spans="81:125" x14ac:dyDescent="0.3">
      <c r="CC1027" s="3" t="e">
        <f t="shared" si="560"/>
        <v>#N/A</v>
      </c>
      <c r="CD1027" s="2" t="e">
        <f t="shared" si="563"/>
        <v>#N/A</v>
      </c>
      <c r="CE1027" s="2" t="e">
        <f t="shared" si="564"/>
        <v>#N/A</v>
      </c>
      <c r="CF1027" s="2" t="e">
        <f t="shared" si="558"/>
        <v>#N/A</v>
      </c>
      <c r="CG1027" s="2" t="e">
        <f t="shared" si="561"/>
        <v>#N/A</v>
      </c>
      <c r="CH1027" s="2" t="e">
        <f t="shared" si="562"/>
        <v>#N/A</v>
      </c>
      <c r="CJ1027" s="9" t="e">
        <f t="shared" si="576"/>
        <v>#N/A</v>
      </c>
      <c r="CK1027" s="2" t="e">
        <f t="array" ref="CK1027">PRODUCT(CD$2:CD1027+1)-1</f>
        <v>#N/A</v>
      </c>
      <c r="CL1027" s="2" t="e">
        <f t="array" ref="CL1027">PRODUCT(CE$2:CE1027+1)-1</f>
        <v>#N/A</v>
      </c>
      <c r="CM1027" s="2" t="e" cm="1">
        <f t="array" ref="CM1027">PRODUCT(CF$913:CF1027+1)-1</f>
        <v>#N/A</v>
      </c>
      <c r="CN1027" s="2" t="e">
        <f t="array" ref="CN1027">PRODUCT(CG$2:CG1027+1)-1</f>
        <v>#N/A</v>
      </c>
      <c r="CO1027" s="2" t="e">
        <f t="array" ref="CO1027">PRODUCT(CH$2:CH1027+1)-1</f>
        <v>#N/A</v>
      </c>
      <c r="CQ1027" s="9" t="e">
        <f t="shared" si="565"/>
        <v>#N/A</v>
      </c>
      <c r="CR1027" s="72" t="e">
        <f t="shared" si="566"/>
        <v>#N/A</v>
      </c>
      <c r="CS1027" s="72" t="e">
        <f t="shared" si="567"/>
        <v>#N/A</v>
      </c>
      <c r="CT1027" s="72" t="e" cm="1">
        <f t="array" ref="CT1027">CM1027-(PRODUCT($CH$913:CH1027+1)-1)</f>
        <v>#N/A</v>
      </c>
      <c r="CU1027" s="72" t="e">
        <f t="shared" si="577"/>
        <v>#N/A</v>
      </c>
      <c r="CV1027" s="72"/>
      <c r="CW1027" s="3" t="e">
        <f t="shared" si="578"/>
        <v>#N/A</v>
      </c>
      <c r="CX1027" s="75" t="e">
        <f t="shared" ref="CX1027:CX1090" si="583">(CG1027+1)*CX1026</f>
        <v>#N/A</v>
      </c>
      <c r="CY1027" s="75" t="e">
        <f t="shared" ref="CY1027:CY1090" si="584">(CH1027+1)*CY1026</f>
        <v>#N/A</v>
      </c>
      <c r="CZ1027" s="75" t="e">
        <f t="shared" si="568"/>
        <v>#N/A</v>
      </c>
      <c r="DA1027" s="72" t="e">
        <f>(CZ1027/MAX($CZ$2:CZ1027))-1</f>
        <v>#N/A</v>
      </c>
      <c r="DC1027" s="3" t="e">
        <f t="shared" si="579"/>
        <v>#N/A</v>
      </c>
      <c r="DD1027" s="2" t="e">
        <f t="shared" si="580"/>
        <v>#N/A</v>
      </c>
      <c r="DE1027" s="2" t="e">
        <f t="shared" si="581"/>
        <v>#N/A</v>
      </c>
      <c r="DF1027" s="2" t="e">
        <f t="shared" si="559"/>
        <v>#N/A</v>
      </c>
      <c r="DG1027" s="2" t="e">
        <f t="shared" si="582"/>
        <v>#N/A</v>
      </c>
      <c r="DH1027" s="69"/>
      <c r="DI1027" s="3" t="e">
        <f t="shared" si="569"/>
        <v>#N/A</v>
      </c>
      <c r="DJ1027" s="2" t="e">
        <f t="shared" si="570"/>
        <v>#N/A</v>
      </c>
      <c r="DK1027" s="2" t="e">
        <f t="shared" si="571"/>
        <v>#N/A</v>
      </c>
      <c r="DL1027" s="2"/>
      <c r="DM1027" s="2" t="e">
        <f t="shared" si="572"/>
        <v>#N/A</v>
      </c>
      <c r="DO1027" s="2" t="e">
        <f t="shared" si="573"/>
        <v>#N/A</v>
      </c>
      <c r="DP1027" s="72" t="e">
        <f t="shared" si="574"/>
        <v>#N/A</v>
      </c>
      <c r="DQ1027" s="72">
        <v>1.0999999999999999E-2</v>
      </c>
      <c r="DR1027" s="72" t="e">
        <f t="shared" si="575"/>
        <v>#N/A</v>
      </c>
      <c r="DS1027" s="2" t="e" cm="1">
        <f t="array" ref="DS1027">PRODUCT($DR$68:DR1027+1)-1</f>
        <v>#N/A</v>
      </c>
      <c r="DT1027" s="2" t="e" cm="1">
        <f t="array" ref="DT1027">PRODUCT($DP$68:DP1027+1)-1</f>
        <v>#N/A</v>
      </c>
      <c r="DU1027" s="72" t="e">
        <f>DS1027-MAX($DS$68:DS1027)</f>
        <v>#N/A</v>
      </c>
    </row>
    <row r="1028" spans="81:125" x14ac:dyDescent="0.3">
      <c r="CC1028" s="3" t="e">
        <f t="shared" si="560"/>
        <v>#N/A</v>
      </c>
      <c r="CD1028" s="2" t="e">
        <f t="shared" si="563"/>
        <v>#N/A</v>
      </c>
      <c r="CE1028" s="2" t="e">
        <f t="shared" si="564"/>
        <v>#N/A</v>
      </c>
      <c r="CF1028" s="2" t="e">
        <f t="shared" si="558"/>
        <v>#N/A</v>
      </c>
      <c r="CG1028" s="2" t="e">
        <f t="shared" si="561"/>
        <v>#N/A</v>
      </c>
      <c r="CH1028" s="2" t="e">
        <f t="shared" si="562"/>
        <v>#N/A</v>
      </c>
      <c r="CJ1028" s="9" t="e">
        <f t="shared" si="576"/>
        <v>#N/A</v>
      </c>
      <c r="CK1028" s="2" t="e">
        <f t="array" ref="CK1028">PRODUCT(CD$2:CD1028+1)-1</f>
        <v>#N/A</v>
      </c>
      <c r="CL1028" s="2" t="e">
        <f t="array" ref="CL1028">PRODUCT(CE$2:CE1028+1)-1</f>
        <v>#N/A</v>
      </c>
      <c r="CM1028" s="2" t="e" cm="1">
        <f t="array" ref="CM1028">PRODUCT(CF$913:CF1028+1)-1</f>
        <v>#N/A</v>
      </c>
      <c r="CN1028" s="2" t="e">
        <f t="array" ref="CN1028">PRODUCT(CG$2:CG1028+1)-1</f>
        <v>#N/A</v>
      </c>
      <c r="CO1028" s="2" t="e">
        <f t="array" ref="CO1028">PRODUCT(CH$2:CH1028+1)-1</f>
        <v>#N/A</v>
      </c>
      <c r="CQ1028" s="9" t="e">
        <f t="shared" si="565"/>
        <v>#N/A</v>
      </c>
      <c r="CR1028" s="72" t="e">
        <f t="shared" si="566"/>
        <v>#N/A</v>
      </c>
      <c r="CS1028" s="72" t="e">
        <f t="shared" si="567"/>
        <v>#N/A</v>
      </c>
      <c r="CT1028" s="72" t="e" cm="1">
        <f t="array" ref="CT1028">CM1028-(PRODUCT($CH$913:CH1028+1)-1)</f>
        <v>#N/A</v>
      </c>
      <c r="CU1028" s="72" t="e">
        <f t="shared" si="577"/>
        <v>#N/A</v>
      </c>
      <c r="CV1028" s="72"/>
      <c r="CW1028" s="3" t="e">
        <f t="shared" si="578"/>
        <v>#N/A</v>
      </c>
      <c r="CX1028" s="75" t="e">
        <f t="shared" si="583"/>
        <v>#N/A</v>
      </c>
      <c r="CY1028" s="75" t="e">
        <f t="shared" si="584"/>
        <v>#N/A</v>
      </c>
      <c r="CZ1028" s="75" t="e">
        <f t="shared" si="568"/>
        <v>#N/A</v>
      </c>
      <c r="DA1028" s="72" t="e">
        <f>(CZ1028/MAX($CZ$2:CZ1028))-1</f>
        <v>#N/A</v>
      </c>
      <c r="DC1028" s="3" t="e">
        <f t="shared" si="579"/>
        <v>#N/A</v>
      </c>
      <c r="DD1028" s="2" t="e">
        <f t="shared" si="580"/>
        <v>#N/A</v>
      </c>
      <c r="DE1028" s="2" t="e">
        <f t="shared" si="581"/>
        <v>#N/A</v>
      </c>
      <c r="DF1028" s="2" t="e">
        <f t="shared" si="559"/>
        <v>#N/A</v>
      </c>
      <c r="DG1028" s="2" t="e">
        <f t="shared" si="582"/>
        <v>#N/A</v>
      </c>
      <c r="DH1028" s="69"/>
      <c r="DI1028" s="3" t="e">
        <f t="shared" si="569"/>
        <v>#N/A</v>
      </c>
      <c r="DJ1028" s="2" t="e">
        <f t="shared" si="570"/>
        <v>#N/A</v>
      </c>
      <c r="DK1028" s="2" t="e">
        <f t="shared" si="571"/>
        <v>#N/A</v>
      </c>
      <c r="DL1028" s="2"/>
      <c r="DM1028" s="2" t="e">
        <f t="shared" si="572"/>
        <v>#N/A</v>
      </c>
      <c r="DO1028" s="2" t="e">
        <f t="shared" si="573"/>
        <v>#N/A</v>
      </c>
      <c r="DP1028" s="72" t="e">
        <f t="shared" si="574"/>
        <v>#N/A</v>
      </c>
      <c r="DQ1028" s="72">
        <v>1.0999999999999999E-2</v>
      </c>
      <c r="DR1028" s="72" t="e">
        <f t="shared" si="575"/>
        <v>#N/A</v>
      </c>
      <c r="DS1028" s="2" t="e" cm="1">
        <f t="array" ref="DS1028">PRODUCT($DR$68:DR1028+1)-1</f>
        <v>#N/A</v>
      </c>
      <c r="DT1028" s="2" t="e" cm="1">
        <f t="array" ref="DT1028">PRODUCT($DP$68:DP1028+1)-1</f>
        <v>#N/A</v>
      </c>
      <c r="DU1028" s="72" t="e">
        <f>DS1028-MAX($DS$68:DS1028)</f>
        <v>#N/A</v>
      </c>
    </row>
    <row r="1029" spans="81:125" x14ac:dyDescent="0.3">
      <c r="CC1029" s="3" t="e">
        <f t="shared" si="560"/>
        <v>#N/A</v>
      </c>
      <c r="CD1029" s="2" t="e">
        <f t="shared" si="563"/>
        <v>#N/A</v>
      </c>
      <c r="CE1029" s="2" t="e">
        <f t="shared" si="564"/>
        <v>#N/A</v>
      </c>
      <c r="CF1029" s="2" t="e">
        <f t="shared" si="558"/>
        <v>#N/A</v>
      </c>
      <c r="CG1029" s="2" t="e">
        <f t="shared" si="561"/>
        <v>#N/A</v>
      </c>
      <c r="CH1029" s="2" t="e">
        <f t="shared" si="562"/>
        <v>#N/A</v>
      </c>
      <c r="CJ1029" s="9" t="e">
        <f t="shared" si="576"/>
        <v>#N/A</v>
      </c>
      <c r="CK1029" s="2" t="e">
        <f t="array" ref="CK1029">PRODUCT(CD$2:CD1029+1)-1</f>
        <v>#N/A</v>
      </c>
      <c r="CL1029" s="2" t="e">
        <f t="array" ref="CL1029">PRODUCT(CE$2:CE1029+1)-1</f>
        <v>#N/A</v>
      </c>
      <c r="CM1029" s="2" t="e" cm="1">
        <f t="array" ref="CM1029">PRODUCT(CF$913:CF1029+1)-1</f>
        <v>#N/A</v>
      </c>
      <c r="CN1029" s="2" t="e">
        <f t="array" ref="CN1029">PRODUCT(CG$2:CG1029+1)-1</f>
        <v>#N/A</v>
      </c>
      <c r="CO1029" s="2" t="e">
        <f t="array" ref="CO1029">PRODUCT(CH$2:CH1029+1)-1</f>
        <v>#N/A</v>
      </c>
      <c r="CQ1029" s="9" t="e">
        <f t="shared" si="565"/>
        <v>#N/A</v>
      </c>
      <c r="CR1029" s="72" t="e">
        <f t="shared" si="566"/>
        <v>#N/A</v>
      </c>
      <c r="CS1029" s="72" t="e">
        <f t="shared" si="567"/>
        <v>#N/A</v>
      </c>
      <c r="CT1029" s="72" t="e" cm="1">
        <f t="array" ref="CT1029">CM1029-(PRODUCT($CH$913:CH1029+1)-1)</f>
        <v>#N/A</v>
      </c>
      <c r="CU1029" s="72" t="e">
        <f t="shared" si="577"/>
        <v>#N/A</v>
      </c>
      <c r="CV1029" s="72"/>
      <c r="CW1029" s="3" t="e">
        <f t="shared" si="578"/>
        <v>#N/A</v>
      </c>
      <c r="CX1029" s="75" t="e">
        <f t="shared" si="583"/>
        <v>#N/A</v>
      </c>
      <c r="CY1029" s="75" t="e">
        <f t="shared" si="584"/>
        <v>#N/A</v>
      </c>
      <c r="CZ1029" s="75" t="e">
        <f t="shared" si="568"/>
        <v>#N/A</v>
      </c>
      <c r="DA1029" s="72" t="e">
        <f>(CZ1029/MAX($CZ$2:CZ1029))-1</f>
        <v>#N/A</v>
      </c>
      <c r="DC1029" s="3" t="e">
        <f t="shared" si="579"/>
        <v>#N/A</v>
      </c>
      <c r="DD1029" s="2" t="e">
        <f t="shared" si="580"/>
        <v>#N/A</v>
      </c>
      <c r="DE1029" s="2" t="e">
        <f t="shared" si="581"/>
        <v>#N/A</v>
      </c>
      <c r="DF1029" s="2" t="e">
        <f t="shared" si="559"/>
        <v>#N/A</v>
      </c>
      <c r="DG1029" s="2" t="e">
        <f t="shared" si="582"/>
        <v>#N/A</v>
      </c>
      <c r="DH1029" s="69"/>
      <c r="DI1029" s="3" t="e">
        <f t="shared" si="569"/>
        <v>#N/A</v>
      </c>
      <c r="DJ1029" s="2" t="e">
        <f t="shared" si="570"/>
        <v>#N/A</v>
      </c>
      <c r="DK1029" s="2" t="e">
        <f t="shared" si="571"/>
        <v>#N/A</v>
      </c>
      <c r="DL1029" s="2"/>
      <c r="DM1029" s="2" t="e">
        <f t="shared" si="572"/>
        <v>#N/A</v>
      </c>
      <c r="DO1029" s="2" t="e">
        <f t="shared" si="573"/>
        <v>#N/A</v>
      </c>
      <c r="DP1029" s="72" t="e">
        <f t="shared" si="574"/>
        <v>#N/A</v>
      </c>
      <c r="DQ1029" s="72">
        <v>1.0999999999999999E-2</v>
      </c>
      <c r="DR1029" s="72" t="e">
        <f t="shared" si="575"/>
        <v>#N/A</v>
      </c>
      <c r="DS1029" s="2" t="e" cm="1">
        <f t="array" ref="DS1029">PRODUCT($DR$68:DR1029+1)-1</f>
        <v>#N/A</v>
      </c>
      <c r="DT1029" s="2" t="e" cm="1">
        <f t="array" ref="DT1029">PRODUCT($DP$68:DP1029+1)-1</f>
        <v>#N/A</v>
      </c>
      <c r="DU1029" s="72" t="e">
        <f>DS1029-MAX($DS$68:DS1029)</f>
        <v>#N/A</v>
      </c>
    </row>
    <row r="1030" spans="81:125" x14ac:dyDescent="0.3">
      <c r="CC1030" s="3" t="e">
        <f t="shared" si="560"/>
        <v>#N/A</v>
      </c>
      <c r="CD1030" s="2" t="e">
        <f t="shared" si="563"/>
        <v>#N/A</v>
      </c>
      <c r="CE1030" s="2" t="e">
        <f t="shared" si="564"/>
        <v>#N/A</v>
      </c>
      <c r="CF1030" s="2" t="e">
        <f t="shared" si="558"/>
        <v>#N/A</v>
      </c>
      <c r="CG1030" s="2" t="e">
        <f t="shared" si="561"/>
        <v>#N/A</v>
      </c>
      <c r="CH1030" s="2" t="e">
        <f t="shared" si="562"/>
        <v>#N/A</v>
      </c>
      <c r="CJ1030" s="9" t="e">
        <f t="shared" si="576"/>
        <v>#N/A</v>
      </c>
      <c r="CK1030" s="2" t="e">
        <f t="array" ref="CK1030">PRODUCT(CD$2:CD1030+1)-1</f>
        <v>#N/A</v>
      </c>
      <c r="CL1030" s="2" t="e">
        <f t="array" ref="CL1030">PRODUCT(CE$2:CE1030+1)-1</f>
        <v>#N/A</v>
      </c>
      <c r="CM1030" s="2" t="e" cm="1">
        <f t="array" ref="CM1030">PRODUCT(CF$913:CF1030+1)-1</f>
        <v>#N/A</v>
      </c>
      <c r="CN1030" s="2" t="e">
        <f t="array" ref="CN1030">PRODUCT(CG$2:CG1030+1)-1</f>
        <v>#N/A</v>
      </c>
      <c r="CO1030" s="2" t="e">
        <f t="array" ref="CO1030">PRODUCT(CH$2:CH1030+1)-1</f>
        <v>#N/A</v>
      </c>
      <c r="CQ1030" s="9" t="e">
        <f t="shared" si="565"/>
        <v>#N/A</v>
      </c>
      <c r="CR1030" s="72" t="e">
        <f t="shared" si="566"/>
        <v>#N/A</v>
      </c>
      <c r="CS1030" s="72" t="e">
        <f t="shared" si="567"/>
        <v>#N/A</v>
      </c>
      <c r="CT1030" s="72" t="e" cm="1">
        <f t="array" ref="CT1030">CM1030-(PRODUCT($CH$913:CH1030+1)-1)</f>
        <v>#N/A</v>
      </c>
      <c r="CU1030" s="72" t="e">
        <f t="shared" si="577"/>
        <v>#N/A</v>
      </c>
      <c r="CV1030" s="72"/>
      <c r="CW1030" s="3" t="e">
        <f t="shared" si="578"/>
        <v>#N/A</v>
      </c>
      <c r="CX1030" s="75" t="e">
        <f t="shared" si="583"/>
        <v>#N/A</v>
      </c>
      <c r="CY1030" s="75" t="e">
        <f t="shared" si="584"/>
        <v>#N/A</v>
      </c>
      <c r="CZ1030" s="75" t="e">
        <f t="shared" si="568"/>
        <v>#N/A</v>
      </c>
      <c r="DA1030" s="72" t="e">
        <f>(CZ1030/MAX($CZ$2:CZ1030))-1</f>
        <v>#N/A</v>
      </c>
      <c r="DC1030" s="3" t="e">
        <f t="shared" si="579"/>
        <v>#N/A</v>
      </c>
      <c r="DD1030" s="2" t="e">
        <f t="shared" si="580"/>
        <v>#N/A</v>
      </c>
      <c r="DE1030" s="2" t="e">
        <f t="shared" si="581"/>
        <v>#N/A</v>
      </c>
      <c r="DF1030" s="2" t="e">
        <f t="shared" si="559"/>
        <v>#N/A</v>
      </c>
      <c r="DG1030" s="2" t="e">
        <f t="shared" si="582"/>
        <v>#N/A</v>
      </c>
      <c r="DH1030" s="69"/>
      <c r="DI1030" s="3" t="e">
        <f t="shared" si="569"/>
        <v>#N/A</v>
      </c>
      <c r="DJ1030" s="2" t="e">
        <f t="shared" si="570"/>
        <v>#N/A</v>
      </c>
      <c r="DK1030" s="2" t="e">
        <f t="shared" si="571"/>
        <v>#N/A</v>
      </c>
      <c r="DL1030" s="2"/>
      <c r="DM1030" s="2" t="e">
        <f t="shared" si="572"/>
        <v>#N/A</v>
      </c>
      <c r="DO1030" s="2" t="e">
        <f t="shared" si="573"/>
        <v>#N/A</v>
      </c>
      <c r="DP1030" s="72" t="e">
        <f t="shared" si="574"/>
        <v>#N/A</v>
      </c>
      <c r="DQ1030" s="72">
        <v>1.0999999999999999E-2</v>
      </c>
      <c r="DR1030" s="72" t="e">
        <f t="shared" si="575"/>
        <v>#N/A</v>
      </c>
      <c r="DS1030" s="2" t="e" cm="1">
        <f t="array" ref="DS1030">PRODUCT($DR$68:DR1030+1)-1</f>
        <v>#N/A</v>
      </c>
      <c r="DT1030" s="2" t="e" cm="1">
        <f t="array" ref="DT1030">PRODUCT($DP$68:DP1030+1)-1</f>
        <v>#N/A</v>
      </c>
      <c r="DU1030" s="72" t="e">
        <f>DS1030-MAX($DS$68:DS1030)</f>
        <v>#N/A</v>
      </c>
    </row>
    <row r="1031" spans="81:125" x14ac:dyDescent="0.3">
      <c r="CC1031" s="3" t="e">
        <f t="shared" si="560"/>
        <v>#N/A</v>
      </c>
      <c r="CD1031" s="2" t="e">
        <f t="shared" si="563"/>
        <v>#N/A</v>
      </c>
      <c r="CE1031" s="2" t="e">
        <f t="shared" si="564"/>
        <v>#N/A</v>
      </c>
      <c r="CF1031" s="2" t="e">
        <f t="shared" si="558"/>
        <v>#N/A</v>
      </c>
      <c r="CG1031" s="2" t="e">
        <f t="shared" si="561"/>
        <v>#N/A</v>
      </c>
      <c r="CH1031" s="2" t="e">
        <f t="shared" si="562"/>
        <v>#N/A</v>
      </c>
      <c r="CJ1031" s="9" t="e">
        <f t="shared" si="576"/>
        <v>#N/A</v>
      </c>
      <c r="CK1031" s="2" t="e">
        <f t="array" ref="CK1031">PRODUCT(CD$2:CD1031+1)-1</f>
        <v>#N/A</v>
      </c>
      <c r="CL1031" s="2" t="e">
        <f t="array" ref="CL1031">PRODUCT(CE$2:CE1031+1)-1</f>
        <v>#N/A</v>
      </c>
      <c r="CM1031" s="2" t="e" cm="1">
        <f t="array" ref="CM1031">PRODUCT(CF$913:CF1031+1)-1</f>
        <v>#N/A</v>
      </c>
      <c r="CN1031" s="2" t="e">
        <f t="array" ref="CN1031">PRODUCT(CG$2:CG1031+1)-1</f>
        <v>#N/A</v>
      </c>
      <c r="CO1031" s="2" t="e">
        <f t="array" ref="CO1031">PRODUCT(CH$2:CH1031+1)-1</f>
        <v>#N/A</v>
      </c>
      <c r="CQ1031" s="9" t="e">
        <f t="shared" si="565"/>
        <v>#N/A</v>
      </c>
      <c r="CR1031" s="72" t="e">
        <f t="shared" si="566"/>
        <v>#N/A</v>
      </c>
      <c r="CS1031" s="72" t="e">
        <f t="shared" si="567"/>
        <v>#N/A</v>
      </c>
      <c r="CT1031" s="72" t="e" cm="1">
        <f t="array" ref="CT1031">CM1031-(PRODUCT($CH$913:CH1031+1)-1)</f>
        <v>#N/A</v>
      </c>
      <c r="CU1031" s="72" t="e">
        <f t="shared" si="577"/>
        <v>#N/A</v>
      </c>
      <c r="CV1031" s="72"/>
      <c r="CW1031" s="3" t="e">
        <f t="shared" si="578"/>
        <v>#N/A</v>
      </c>
      <c r="CX1031" s="75" t="e">
        <f t="shared" si="583"/>
        <v>#N/A</v>
      </c>
      <c r="CY1031" s="75" t="e">
        <f t="shared" si="584"/>
        <v>#N/A</v>
      </c>
      <c r="CZ1031" s="75" t="e">
        <f t="shared" si="568"/>
        <v>#N/A</v>
      </c>
      <c r="DA1031" s="72" t="e">
        <f>(CZ1031/MAX($CZ$2:CZ1031))-1</f>
        <v>#N/A</v>
      </c>
      <c r="DC1031" s="3" t="e">
        <f t="shared" si="579"/>
        <v>#N/A</v>
      </c>
      <c r="DD1031" s="2" t="e">
        <f t="shared" si="580"/>
        <v>#N/A</v>
      </c>
      <c r="DE1031" s="2" t="e">
        <f t="shared" si="581"/>
        <v>#N/A</v>
      </c>
      <c r="DF1031" s="2" t="e">
        <f t="shared" si="559"/>
        <v>#N/A</v>
      </c>
      <c r="DG1031" s="2" t="e">
        <f t="shared" si="582"/>
        <v>#N/A</v>
      </c>
      <c r="DH1031" s="69"/>
      <c r="DI1031" s="3" t="e">
        <f t="shared" si="569"/>
        <v>#N/A</v>
      </c>
      <c r="DJ1031" s="2" t="e">
        <f t="shared" si="570"/>
        <v>#N/A</v>
      </c>
      <c r="DK1031" s="2" t="e">
        <f t="shared" si="571"/>
        <v>#N/A</v>
      </c>
      <c r="DL1031" s="2"/>
      <c r="DM1031" s="2" t="e">
        <f t="shared" si="572"/>
        <v>#N/A</v>
      </c>
      <c r="DO1031" s="2" t="e">
        <f t="shared" si="573"/>
        <v>#N/A</v>
      </c>
      <c r="DP1031" s="72" t="e">
        <f t="shared" si="574"/>
        <v>#N/A</v>
      </c>
      <c r="DQ1031" s="72">
        <v>1.0999999999999999E-2</v>
      </c>
      <c r="DR1031" s="72" t="e">
        <f t="shared" si="575"/>
        <v>#N/A</v>
      </c>
      <c r="DS1031" s="2" t="e" cm="1">
        <f t="array" ref="DS1031">PRODUCT($DR$68:DR1031+1)-1</f>
        <v>#N/A</v>
      </c>
      <c r="DT1031" s="2" t="e" cm="1">
        <f t="array" ref="DT1031">PRODUCT($DP$68:DP1031+1)-1</f>
        <v>#N/A</v>
      </c>
      <c r="DU1031" s="72" t="e">
        <f>DS1031-MAX($DS$68:DS1031)</f>
        <v>#N/A</v>
      </c>
    </row>
    <row r="1032" spans="81:125" x14ac:dyDescent="0.3">
      <c r="CC1032" s="3" t="e">
        <f t="shared" si="560"/>
        <v>#N/A</v>
      </c>
      <c r="CD1032" s="2" t="e">
        <f t="shared" si="563"/>
        <v>#N/A</v>
      </c>
      <c r="CE1032" s="2" t="e">
        <f t="shared" si="564"/>
        <v>#N/A</v>
      </c>
      <c r="CF1032" s="2" t="e">
        <f t="shared" si="558"/>
        <v>#N/A</v>
      </c>
      <c r="CG1032" s="2" t="e">
        <f t="shared" si="561"/>
        <v>#N/A</v>
      </c>
      <c r="CH1032" s="2" t="e">
        <f t="shared" si="562"/>
        <v>#N/A</v>
      </c>
      <c r="CJ1032" s="9" t="e">
        <f t="shared" si="576"/>
        <v>#N/A</v>
      </c>
      <c r="CK1032" s="2" t="e">
        <f t="array" ref="CK1032">PRODUCT(CD$2:CD1032+1)-1</f>
        <v>#N/A</v>
      </c>
      <c r="CL1032" s="2" t="e">
        <f t="array" ref="CL1032">PRODUCT(CE$2:CE1032+1)-1</f>
        <v>#N/A</v>
      </c>
      <c r="CM1032" s="2" t="e" cm="1">
        <f t="array" ref="CM1032">PRODUCT(CF$913:CF1032+1)-1</f>
        <v>#N/A</v>
      </c>
      <c r="CN1032" s="2" t="e">
        <f t="array" ref="CN1032">PRODUCT(CG$2:CG1032+1)-1</f>
        <v>#N/A</v>
      </c>
      <c r="CO1032" s="2" t="e">
        <f t="array" ref="CO1032">PRODUCT(CH$2:CH1032+1)-1</f>
        <v>#N/A</v>
      </c>
      <c r="CQ1032" s="9" t="e">
        <f t="shared" si="565"/>
        <v>#N/A</v>
      </c>
      <c r="CR1032" s="72" t="e">
        <f t="shared" si="566"/>
        <v>#N/A</v>
      </c>
      <c r="CS1032" s="72" t="e">
        <f t="shared" si="567"/>
        <v>#N/A</v>
      </c>
      <c r="CT1032" s="72" t="e" cm="1">
        <f t="array" ref="CT1032">CM1032-(PRODUCT($CH$913:CH1032+1)-1)</f>
        <v>#N/A</v>
      </c>
      <c r="CU1032" s="72" t="e">
        <f t="shared" si="577"/>
        <v>#N/A</v>
      </c>
      <c r="CV1032" s="72"/>
      <c r="CW1032" s="3" t="e">
        <f t="shared" si="578"/>
        <v>#N/A</v>
      </c>
      <c r="CX1032" s="75" t="e">
        <f t="shared" si="583"/>
        <v>#N/A</v>
      </c>
      <c r="CY1032" s="75" t="e">
        <f t="shared" si="584"/>
        <v>#N/A</v>
      </c>
      <c r="CZ1032" s="75" t="e">
        <f t="shared" si="568"/>
        <v>#N/A</v>
      </c>
      <c r="DA1032" s="72" t="e">
        <f>(CZ1032/MAX($CZ$2:CZ1032))-1</f>
        <v>#N/A</v>
      </c>
      <c r="DC1032" s="3" t="e">
        <f t="shared" si="579"/>
        <v>#N/A</v>
      </c>
      <c r="DD1032" s="2" t="e">
        <f t="shared" si="580"/>
        <v>#N/A</v>
      </c>
      <c r="DE1032" s="2" t="e">
        <f t="shared" si="581"/>
        <v>#N/A</v>
      </c>
      <c r="DF1032" s="2" t="e">
        <f t="shared" si="559"/>
        <v>#N/A</v>
      </c>
      <c r="DG1032" s="2" t="e">
        <f t="shared" si="582"/>
        <v>#N/A</v>
      </c>
      <c r="DH1032" s="69"/>
      <c r="DI1032" s="3" t="e">
        <f t="shared" si="569"/>
        <v>#N/A</v>
      </c>
      <c r="DJ1032" s="2" t="e">
        <f t="shared" si="570"/>
        <v>#N/A</v>
      </c>
      <c r="DK1032" s="2" t="e">
        <f t="shared" si="571"/>
        <v>#N/A</v>
      </c>
      <c r="DL1032" s="2"/>
      <c r="DM1032" s="2" t="e">
        <f t="shared" si="572"/>
        <v>#N/A</v>
      </c>
      <c r="DO1032" s="2" t="e">
        <f t="shared" si="573"/>
        <v>#N/A</v>
      </c>
      <c r="DP1032" s="72" t="e">
        <f t="shared" si="574"/>
        <v>#N/A</v>
      </c>
      <c r="DQ1032" s="72">
        <v>1.0999999999999999E-2</v>
      </c>
      <c r="DR1032" s="72" t="e">
        <f t="shared" si="575"/>
        <v>#N/A</v>
      </c>
      <c r="DS1032" s="2" t="e" cm="1">
        <f t="array" ref="DS1032">PRODUCT($DR$68:DR1032+1)-1</f>
        <v>#N/A</v>
      </c>
      <c r="DT1032" s="2" t="e" cm="1">
        <f t="array" ref="DT1032">PRODUCT($DP$68:DP1032+1)-1</f>
        <v>#N/A</v>
      </c>
      <c r="DU1032" s="72" t="e">
        <f>DS1032-MAX($DS$68:DS1032)</f>
        <v>#N/A</v>
      </c>
    </row>
    <row r="1033" spans="81:125" x14ac:dyDescent="0.3">
      <c r="CC1033" s="3" t="e">
        <f t="shared" si="560"/>
        <v>#N/A</v>
      </c>
      <c r="CD1033" s="2" t="e">
        <f t="shared" si="563"/>
        <v>#N/A</v>
      </c>
      <c r="CE1033" s="2" t="e">
        <f t="shared" si="564"/>
        <v>#N/A</v>
      </c>
      <c r="CF1033" s="2" t="e">
        <f t="shared" si="558"/>
        <v>#N/A</v>
      </c>
      <c r="CG1033" s="2" t="e">
        <f t="shared" si="561"/>
        <v>#N/A</v>
      </c>
      <c r="CH1033" s="2" t="e">
        <f t="shared" si="562"/>
        <v>#N/A</v>
      </c>
      <c r="CJ1033" s="9" t="e">
        <f t="shared" si="576"/>
        <v>#N/A</v>
      </c>
      <c r="CK1033" s="2" t="e">
        <f t="array" ref="CK1033">PRODUCT(CD$2:CD1033+1)-1</f>
        <v>#N/A</v>
      </c>
      <c r="CL1033" s="2" t="e">
        <f t="array" ref="CL1033">PRODUCT(CE$2:CE1033+1)-1</f>
        <v>#N/A</v>
      </c>
      <c r="CM1033" s="2" t="e" cm="1">
        <f t="array" ref="CM1033">PRODUCT(CF$913:CF1033+1)-1</f>
        <v>#N/A</v>
      </c>
      <c r="CN1033" s="2" t="e">
        <f t="array" ref="CN1033">PRODUCT(CG$2:CG1033+1)-1</f>
        <v>#N/A</v>
      </c>
      <c r="CO1033" s="2" t="e">
        <f t="array" ref="CO1033">PRODUCT(CH$2:CH1033+1)-1</f>
        <v>#N/A</v>
      </c>
      <c r="CQ1033" s="9" t="e">
        <f t="shared" si="565"/>
        <v>#N/A</v>
      </c>
      <c r="CR1033" s="72" t="e">
        <f t="shared" si="566"/>
        <v>#N/A</v>
      </c>
      <c r="CS1033" s="72" t="e">
        <f t="shared" si="567"/>
        <v>#N/A</v>
      </c>
      <c r="CT1033" s="72" t="e" cm="1">
        <f t="array" ref="CT1033">CM1033-(PRODUCT($CH$913:CH1033+1)-1)</f>
        <v>#N/A</v>
      </c>
      <c r="CU1033" s="72" t="e">
        <f t="shared" si="577"/>
        <v>#N/A</v>
      </c>
      <c r="CV1033" s="72"/>
      <c r="CW1033" s="3" t="e">
        <f t="shared" si="578"/>
        <v>#N/A</v>
      </c>
      <c r="CX1033" s="75" t="e">
        <f t="shared" si="583"/>
        <v>#N/A</v>
      </c>
      <c r="CY1033" s="75" t="e">
        <f t="shared" si="584"/>
        <v>#N/A</v>
      </c>
      <c r="CZ1033" s="75" t="e">
        <f t="shared" si="568"/>
        <v>#N/A</v>
      </c>
      <c r="DA1033" s="72" t="e">
        <f>(CZ1033/MAX($CZ$2:CZ1033))-1</f>
        <v>#N/A</v>
      </c>
      <c r="DC1033" s="3" t="e">
        <f t="shared" si="579"/>
        <v>#N/A</v>
      </c>
      <c r="DD1033" s="2" t="e">
        <f t="shared" si="580"/>
        <v>#N/A</v>
      </c>
      <c r="DE1033" s="2" t="e">
        <f t="shared" si="581"/>
        <v>#N/A</v>
      </c>
      <c r="DF1033" s="2" t="e">
        <f t="shared" si="559"/>
        <v>#N/A</v>
      </c>
      <c r="DG1033" s="2" t="e">
        <f t="shared" si="582"/>
        <v>#N/A</v>
      </c>
      <c r="DH1033" s="69"/>
      <c r="DI1033" s="3" t="e">
        <f t="shared" si="569"/>
        <v>#N/A</v>
      </c>
      <c r="DJ1033" s="2" t="e">
        <f t="shared" si="570"/>
        <v>#N/A</v>
      </c>
      <c r="DK1033" s="2" t="e">
        <f t="shared" si="571"/>
        <v>#N/A</v>
      </c>
      <c r="DL1033" s="2"/>
      <c r="DM1033" s="2" t="e">
        <f t="shared" si="572"/>
        <v>#N/A</v>
      </c>
      <c r="DO1033" s="2" t="e">
        <f t="shared" si="573"/>
        <v>#N/A</v>
      </c>
      <c r="DP1033" s="72" t="e">
        <f t="shared" si="574"/>
        <v>#N/A</v>
      </c>
      <c r="DQ1033" s="72">
        <v>1.0999999999999999E-2</v>
      </c>
      <c r="DR1033" s="72" t="e">
        <f t="shared" si="575"/>
        <v>#N/A</v>
      </c>
      <c r="DS1033" s="2" t="e" cm="1">
        <f t="array" ref="DS1033">PRODUCT($DR$68:DR1033+1)-1</f>
        <v>#N/A</v>
      </c>
      <c r="DT1033" s="2" t="e" cm="1">
        <f t="array" ref="DT1033">PRODUCT($DP$68:DP1033+1)-1</f>
        <v>#N/A</v>
      </c>
      <c r="DU1033" s="72" t="e">
        <f>DS1033-MAX($DS$68:DS1033)</f>
        <v>#N/A</v>
      </c>
    </row>
    <row r="1034" spans="81:125" x14ac:dyDescent="0.3">
      <c r="CC1034" s="3" t="e">
        <f t="shared" si="560"/>
        <v>#N/A</v>
      </c>
      <c r="CD1034" s="2" t="e">
        <f t="shared" si="563"/>
        <v>#N/A</v>
      </c>
      <c r="CE1034" s="2" t="e">
        <f t="shared" si="564"/>
        <v>#N/A</v>
      </c>
      <c r="CF1034" s="2" t="e">
        <f t="shared" si="558"/>
        <v>#N/A</v>
      </c>
      <c r="CG1034" s="2" t="e">
        <f t="shared" si="561"/>
        <v>#N/A</v>
      </c>
      <c r="CH1034" s="2" t="e">
        <f t="shared" si="562"/>
        <v>#N/A</v>
      </c>
      <c r="CJ1034" s="9" t="e">
        <f t="shared" si="576"/>
        <v>#N/A</v>
      </c>
      <c r="CK1034" s="2" t="e">
        <f t="array" ref="CK1034">PRODUCT(CD$2:CD1034+1)-1</f>
        <v>#N/A</v>
      </c>
      <c r="CL1034" s="2" t="e">
        <f t="array" ref="CL1034">PRODUCT(CE$2:CE1034+1)-1</f>
        <v>#N/A</v>
      </c>
      <c r="CM1034" s="2" t="e" cm="1">
        <f t="array" ref="CM1034">PRODUCT(CF$913:CF1034+1)-1</f>
        <v>#N/A</v>
      </c>
      <c r="CN1034" s="2" t="e">
        <f t="array" ref="CN1034">PRODUCT(CG$2:CG1034+1)-1</f>
        <v>#N/A</v>
      </c>
      <c r="CO1034" s="2" t="e">
        <f t="array" ref="CO1034">PRODUCT(CH$2:CH1034+1)-1</f>
        <v>#N/A</v>
      </c>
      <c r="CQ1034" s="9" t="e">
        <f t="shared" si="565"/>
        <v>#N/A</v>
      </c>
      <c r="CR1034" s="72" t="e">
        <f t="shared" si="566"/>
        <v>#N/A</v>
      </c>
      <c r="CS1034" s="72" t="e">
        <f t="shared" si="567"/>
        <v>#N/A</v>
      </c>
      <c r="CT1034" s="72" t="e" cm="1">
        <f t="array" ref="CT1034">CM1034-(PRODUCT($CH$913:CH1034+1)-1)</f>
        <v>#N/A</v>
      </c>
      <c r="CU1034" s="72" t="e">
        <f t="shared" si="577"/>
        <v>#N/A</v>
      </c>
      <c r="CV1034" s="72"/>
      <c r="CW1034" s="3" t="e">
        <f t="shared" si="578"/>
        <v>#N/A</v>
      </c>
      <c r="CX1034" s="75" t="e">
        <f t="shared" si="583"/>
        <v>#N/A</v>
      </c>
      <c r="CY1034" s="75" t="e">
        <f t="shared" si="584"/>
        <v>#N/A</v>
      </c>
      <c r="CZ1034" s="75" t="e">
        <f t="shared" si="568"/>
        <v>#N/A</v>
      </c>
      <c r="DA1034" s="72" t="e">
        <f>(CZ1034/MAX($CZ$2:CZ1034))-1</f>
        <v>#N/A</v>
      </c>
      <c r="DC1034" s="3" t="e">
        <f t="shared" si="579"/>
        <v>#N/A</v>
      </c>
      <c r="DD1034" s="2" t="e">
        <f t="shared" si="580"/>
        <v>#N/A</v>
      </c>
      <c r="DE1034" s="2" t="e">
        <f t="shared" si="581"/>
        <v>#N/A</v>
      </c>
      <c r="DF1034" s="2" t="e">
        <f t="shared" si="559"/>
        <v>#N/A</v>
      </c>
      <c r="DG1034" s="2" t="e">
        <f t="shared" si="582"/>
        <v>#N/A</v>
      </c>
      <c r="DH1034" s="69"/>
      <c r="DI1034" s="3" t="e">
        <f t="shared" si="569"/>
        <v>#N/A</v>
      </c>
      <c r="DJ1034" s="2" t="e">
        <f t="shared" si="570"/>
        <v>#N/A</v>
      </c>
      <c r="DK1034" s="2" t="e">
        <f t="shared" si="571"/>
        <v>#N/A</v>
      </c>
      <c r="DL1034" s="2"/>
      <c r="DM1034" s="2" t="e">
        <f t="shared" si="572"/>
        <v>#N/A</v>
      </c>
      <c r="DO1034" s="2" t="e">
        <f t="shared" si="573"/>
        <v>#N/A</v>
      </c>
      <c r="DP1034" s="72" t="e">
        <f t="shared" si="574"/>
        <v>#N/A</v>
      </c>
      <c r="DQ1034" s="72">
        <v>1.0999999999999999E-2</v>
      </c>
      <c r="DR1034" s="72" t="e">
        <f t="shared" si="575"/>
        <v>#N/A</v>
      </c>
      <c r="DS1034" s="2" t="e" cm="1">
        <f t="array" ref="DS1034">PRODUCT($DR$68:DR1034+1)-1</f>
        <v>#N/A</v>
      </c>
      <c r="DT1034" s="2" t="e" cm="1">
        <f t="array" ref="DT1034">PRODUCT($DP$68:DP1034+1)-1</f>
        <v>#N/A</v>
      </c>
      <c r="DU1034" s="72" t="e">
        <f>DS1034-MAX($DS$68:DS1034)</f>
        <v>#N/A</v>
      </c>
    </row>
    <row r="1035" spans="81:125" x14ac:dyDescent="0.3">
      <c r="CC1035" s="3" t="e">
        <f t="shared" si="560"/>
        <v>#N/A</v>
      </c>
      <c r="CD1035" s="2" t="e">
        <f t="shared" si="563"/>
        <v>#N/A</v>
      </c>
      <c r="CE1035" s="2" t="e">
        <f t="shared" si="564"/>
        <v>#N/A</v>
      </c>
      <c r="CF1035" s="2" t="e">
        <f t="shared" si="558"/>
        <v>#N/A</v>
      </c>
      <c r="CG1035" s="2" t="e">
        <f t="shared" si="561"/>
        <v>#N/A</v>
      </c>
      <c r="CH1035" s="2" t="e">
        <f t="shared" si="562"/>
        <v>#N/A</v>
      </c>
      <c r="CJ1035" s="9" t="e">
        <f t="shared" si="576"/>
        <v>#N/A</v>
      </c>
      <c r="CK1035" s="2" t="e">
        <f t="array" ref="CK1035">PRODUCT(CD$2:CD1035+1)-1</f>
        <v>#N/A</v>
      </c>
      <c r="CL1035" s="2" t="e">
        <f t="array" ref="CL1035">PRODUCT(CE$2:CE1035+1)-1</f>
        <v>#N/A</v>
      </c>
      <c r="CM1035" s="2" t="e" cm="1">
        <f t="array" ref="CM1035">PRODUCT(CF$913:CF1035+1)-1</f>
        <v>#N/A</v>
      </c>
      <c r="CN1035" s="2" t="e">
        <f t="array" ref="CN1035">PRODUCT(CG$2:CG1035+1)-1</f>
        <v>#N/A</v>
      </c>
      <c r="CO1035" s="2" t="e">
        <f t="array" ref="CO1035">PRODUCT(CH$2:CH1035+1)-1</f>
        <v>#N/A</v>
      </c>
      <c r="CQ1035" s="9" t="e">
        <f t="shared" si="565"/>
        <v>#N/A</v>
      </c>
      <c r="CR1035" s="72" t="e">
        <f t="shared" si="566"/>
        <v>#N/A</v>
      </c>
      <c r="CS1035" s="72" t="e">
        <f t="shared" si="567"/>
        <v>#N/A</v>
      </c>
      <c r="CT1035" s="72" t="e" cm="1">
        <f t="array" ref="CT1035">CM1035-(PRODUCT($CH$913:CH1035+1)-1)</f>
        <v>#N/A</v>
      </c>
      <c r="CU1035" s="72" t="e">
        <f t="shared" si="577"/>
        <v>#N/A</v>
      </c>
      <c r="CV1035" s="72"/>
      <c r="CW1035" s="3" t="e">
        <f t="shared" si="578"/>
        <v>#N/A</v>
      </c>
      <c r="CX1035" s="75" t="e">
        <f t="shared" si="583"/>
        <v>#N/A</v>
      </c>
      <c r="CY1035" s="75" t="e">
        <f t="shared" si="584"/>
        <v>#N/A</v>
      </c>
      <c r="CZ1035" s="75" t="e">
        <f t="shared" si="568"/>
        <v>#N/A</v>
      </c>
      <c r="DA1035" s="72" t="e">
        <f>(CZ1035/MAX($CZ$2:CZ1035))-1</f>
        <v>#N/A</v>
      </c>
      <c r="DC1035" s="3" t="e">
        <f t="shared" si="579"/>
        <v>#N/A</v>
      </c>
      <c r="DD1035" s="2" t="e">
        <f t="shared" si="580"/>
        <v>#N/A</v>
      </c>
      <c r="DE1035" s="2" t="e">
        <f t="shared" si="581"/>
        <v>#N/A</v>
      </c>
      <c r="DF1035" s="2" t="e">
        <f t="shared" si="559"/>
        <v>#N/A</v>
      </c>
      <c r="DG1035" s="2" t="e">
        <f t="shared" si="582"/>
        <v>#N/A</v>
      </c>
      <c r="DH1035" s="69"/>
      <c r="DI1035" s="3" t="e">
        <f t="shared" si="569"/>
        <v>#N/A</v>
      </c>
      <c r="DJ1035" s="2" t="e">
        <f t="shared" si="570"/>
        <v>#N/A</v>
      </c>
      <c r="DK1035" s="2" t="e">
        <f t="shared" si="571"/>
        <v>#N/A</v>
      </c>
      <c r="DL1035" s="2"/>
      <c r="DM1035" s="2" t="e">
        <f t="shared" si="572"/>
        <v>#N/A</v>
      </c>
      <c r="DO1035" s="2" t="e">
        <f t="shared" si="573"/>
        <v>#N/A</v>
      </c>
      <c r="DP1035" s="72" t="e">
        <f t="shared" si="574"/>
        <v>#N/A</v>
      </c>
      <c r="DQ1035" s="72">
        <v>1.0999999999999999E-2</v>
      </c>
      <c r="DR1035" s="72" t="e">
        <f t="shared" si="575"/>
        <v>#N/A</v>
      </c>
      <c r="DS1035" s="2" t="e" cm="1">
        <f t="array" ref="DS1035">PRODUCT($DR$68:DR1035+1)-1</f>
        <v>#N/A</v>
      </c>
      <c r="DT1035" s="2" t="e" cm="1">
        <f t="array" ref="DT1035">PRODUCT($DP$68:DP1035+1)-1</f>
        <v>#N/A</v>
      </c>
      <c r="DU1035" s="72" t="e">
        <f>DS1035-MAX($DS$68:DS1035)</f>
        <v>#N/A</v>
      </c>
    </row>
    <row r="1036" spans="81:125" x14ac:dyDescent="0.3">
      <c r="CC1036" s="3" t="e">
        <f t="shared" si="560"/>
        <v>#N/A</v>
      </c>
      <c r="CD1036" s="2" t="e">
        <f t="shared" si="563"/>
        <v>#N/A</v>
      </c>
      <c r="CE1036" s="2" t="e">
        <f t="shared" si="564"/>
        <v>#N/A</v>
      </c>
      <c r="CF1036" s="2" t="e">
        <f t="shared" si="558"/>
        <v>#N/A</v>
      </c>
      <c r="CG1036" s="2" t="e">
        <f t="shared" si="561"/>
        <v>#N/A</v>
      </c>
      <c r="CH1036" s="2" t="e">
        <f t="shared" si="562"/>
        <v>#N/A</v>
      </c>
      <c r="CJ1036" s="9" t="e">
        <f t="shared" si="576"/>
        <v>#N/A</v>
      </c>
      <c r="CK1036" s="2" t="e">
        <f t="array" ref="CK1036">PRODUCT(CD$2:CD1036+1)-1</f>
        <v>#N/A</v>
      </c>
      <c r="CL1036" s="2" t="e">
        <f t="array" ref="CL1036">PRODUCT(CE$2:CE1036+1)-1</f>
        <v>#N/A</v>
      </c>
      <c r="CM1036" s="2" t="e" cm="1">
        <f t="array" ref="CM1036">PRODUCT(CF$913:CF1036+1)-1</f>
        <v>#N/A</v>
      </c>
      <c r="CN1036" s="2" t="e">
        <f t="array" ref="CN1036">PRODUCT(CG$2:CG1036+1)-1</f>
        <v>#N/A</v>
      </c>
      <c r="CO1036" s="2" t="e">
        <f t="array" ref="CO1036">PRODUCT(CH$2:CH1036+1)-1</f>
        <v>#N/A</v>
      </c>
      <c r="CQ1036" s="9" t="e">
        <f t="shared" si="565"/>
        <v>#N/A</v>
      </c>
      <c r="CR1036" s="72" t="e">
        <f t="shared" si="566"/>
        <v>#N/A</v>
      </c>
      <c r="CS1036" s="72" t="e">
        <f t="shared" si="567"/>
        <v>#N/A</v>
      </c>
      <c r="CT1036" s="72" t="e" cm="1">
        <f t="array" ref="CT1036">CM1036-(PRODUCT($CH$913:CH1036+1)-1)</f>
        <v>#N/A</v>
      </c>
      <c r="CU1036" s="72" t="e">
        <f t="shared" si="577"/>
        <v>#N/A</v>
      </c>
      <c r="CV1036" s="72"/>
      <c r="CW1036" s="3" t="e">
        <f t="shared" si="578"/>
        <v>#N/A</v>
      </c>
      <c r="CX1036" s="75" t="e">
        <f t="shared" si="583"/>
        <v>#N/A</v>
      </c>
      <c r="CY1036" s="75" t="e">
        <f t="shared" si="584"/>
        <v>#N/A</v>
      </c>
      <c r="CZ1036" s="75" t="e">
        <f t="shared" si="568"/>
        <v>#N/A</v>
      </c>
      <c r="DA1036" s="72" t="e">
        <f>(CZ1036/MAX($CZ$2:CZ1036))-1</f>
        <v>#N/A</v>
      </c>
      <c r="DC1036" s="3" t="e">
        <f t="shared" si="579"/>
        <v>#N/A</v>
      </c>
      <c r="DD1036" s="2" t="e">
        <f t="shared" si="580"/>
        <v>#N/A</v>
      </c>
      <c r="DE1036" s="2" t="e">
        <f t="shared" si="581"/>
        <v>#N/A</v>
      </c>
      <c r="DF1036" s="2" t="e">
        <f t="shared" si="559"/>
        <v>#N/A</v>
      </c>
      <c r="DG1036" s="2" t="e">
        <f t="shared" si="582"/>
        <v>#N/A</v>
      </c>
      <c r="DH1036" s="69"/>
      <c r="DI1036" s="3" t="e">
        <f t="shared" si="569"/>
        <v>#N/A</v>
      </c>
      <c r="DJ1036" s="2" t="e">
        <f t="shared" si="570"/>
        <v>#N/A</v>
      </c>
      <c r="DK1036" s="2" t="e">
        <f t="shared" si="571"/>
        <v>#N/A</v>
      </c>
      <c r="DL1036" s="2"/>
      <c r="DM1036" s="2" t="e">
        <f t="shared" si="572"/>
        <v>#N/A</v>
      </c>
      <c r="DO1036" s="2" t="e">
        <f t="shared" si="573"/>
        <v>#N/A</v>
      </c>
      <c r="DP1036" s="72" t="e">
        <f t="shared" si="574"/>
        <v>#N/A</v>
      </c>
      <c r="DQ1036" s="72">
        <v>1.0999999999999999E-2</v>
      </c>
      <c r="DR1036" s="72" t="e">
        <f t="shared" si="575"/>
        <v>#N/A</v>
      </c>
      <c r="DS1036" s="2" t="e" cm="1">
        <f t="array" ref="DS1036">PRODUCT($DR$68:DR1036+1)-1</f>
        <v>#N/A</v>
      </c>
      <c r="DT1036" s="2" t="e" cm="1">
        <f t="array" ref="DT1036">PRODUCT($DP$68:DP1036+1)-1</f>
        <v>#N/A</v>
      </c>
      <c r="DU1036" s="72" t="e">
        <f>DS1036-MAX($DS$68:DS1036)</f>
        <v>#N/A</v>
      </c>
    </row>
    <row r="1037" spans="81:125" x14ac:dyDescent="0.3">
      <c r="CC1037" s="3" t="e">
        <f t="shared" si="560"/>
        <v>#N/A</v>
      </c>
      <c r="CD1037" s="2" t="e">
        <f t="shared" si="563"/>
        <v>#N/A</v>
      </c>
      <c r="CE1037" s="2" t="e">
        <f t="shared" si="564"/>
        <v>#N/A</v>
      </c>
      <c r="CF1037" s="2" t="e">
        <f t="shared" si="558"/>
        <v>#N/A</v>
      </c>
      <c r="CG1037" s="2" t="e">
        <f t="shared" si="561"/>
        <v>#N/A</v>
      </c>
      <c r="CH1037" s="2" t="e">
        <f t="shared" si="562"/>
        <v>#N/A</v>
      </c>
      <c r="CJ1037" s="9" t="e">
        <f t="shared" si="576"/>
        <v>#N/A</v>
      </c>
      <c r="CK1037" s="2" t="e">
        <f t="array" ref="CK1037">PRODUCT(CD$2:CD1037+1)-1</f>
        <v>#N/A</v>
      </c>
      <c r="CL1037" s="2" t="e">
        <f t="array" ref="CL1037">PRODUCT(CE$2:CE1037+1)-1</f>
        <v>#N/A</v>
      </c>
      <c r="CM1037" s="2" t="e" cm="1">
        <f t="array" ref="CM1037">PRODUCT(CF$913:CF1037+1)-1</f>
        <v>#N/A</v>
      </c>
      <c r="CN1037" s="2" t="e">
        <f t="array" ref="CN1037">PRODUCT(CG$2:CG1037+1)-1</f>
        <v>#N/A</v>
      </c>
      <c r="CO1037" s="2" t="e">
        <f t="array" ref="CO1037">PRODUCT(CH$2:CH1037+1)-1</f>
        <v>#N/A</v>
      </c>
      <c r="CQ1037" s="9" t="e">
        <f t="shared" si="565"/>
        <v>#N/A</v>
      </c>
      <c r="CR1037" s="72" t="e">
        <f t="shared" si="566"/>
        <v>#N/A</v>
      </c>
      <c r="CS1037" s="72" t="e">
        <f t="shared" si="567"/>
        <v>#N/A</v>
      </c>
      <c r="CT1037" s="72" t="e" cm="1">
        <f t="array" ref="CT1037">CM1037-(PRODUCT($CH$913:CH1037+1)-1)</f>
        <v>#N/A</v>
      </c>
      <c r="CU1037" s="72" t="e">
        <f t="shared" si="577"/>
        <v>#N/A</v>
      </c>
      <c r="CV1037" s="72"/>
      <c r="CW1037" s="3" t="e">
        <f t="shared" si="578"/>
        <v>#N/A</v>
      </c>
      <c r="CX1037" s="75" t="e">
        <f t="shared" si="583"/>
        <v>#N/A</v>
      </c>
      <c r="CY1037" s="75" t="e">
        <f t="shared" si="584"/>
        <v>#N/A</v>
      </c>
      <c r="CZ1037" s="75" t="e">
        <f t="shared" si="568"/>
        <v>#N/A</v>
      </c>
      <c r="DA1037" s="72" t="e">
        <f>(CZ1037/MAX($CZ$2:CZ1037))-1</f>
        <v>#N/A</v>
      </c>
      <c r="DC1037" s="3" t="e">
        <f t="shared" si="579"/>
        <v>#N/A</v>
      </c>
      <c r="DD1037" s="2" t="e">
        <f t="shared" si="580"/>
        <v>#N/A</v>
      </c>
      <c r="DE1037" s="2" t="e">
        <f t="shared" si="581"/>
        <v>#N/A</v>
      </c>
      <c r="DF1037" s="2" t="e">
        <f t="shared" si="559"/>
        <v>#N/A</v>
      </c>
      <c r="DG1037" s="2" t="e">
        <f t="shared" si="582"/>
        <v>#N/A</v>
      </c>
      <c r="DH1037" s="69"/>
      <c r="DI1037" s="3" t="e">
        <f t="shared" si="569"/>
        <v>#N/A</v>
      </c>
      <c r="DJ1037" s="2" t="e">
        <f t="shared" si="570"/>
        <v>#N/A</v>
      </c>
      <c r="DK1037" s="2" t="e">
        <f t="shared" si="571"/>
        <v>#N/A</v>
      </c>
      <c r="DL1037" s="2"/>
      <c r="DM1037" s="2" t="e">
        <f t="shared" si="572"/>
        <v>#N/A</v>
      </c>
      <c r="DO1037" s="2" t="e">
        <f t="shared" si="573"/>
        <v>#N/A</v>
      </c>
      <c r="DP1037" s="72" t="e">
        <f t="shared" si="574"/>
        <v>#N/A</v>
      </c>
      <c r="DQ1037" s="72">
        <v>1.0999999999999999E-2</v>
      </c>
      <c r="DR1037" s="72" t="e">
        <f t="shared" si="575"/>
        <v>#N/A</v>
      </c>
      <c r="DS1037" s="2" t="e" cm="1">
        <f t="array" ref="DS1037">PRODUCT($DR$68:DR1037+1)-1</f>
        <v>#N/A</v>
      </c>
      <c r="DT1037" s="2" t="e" cm="1">
        <f t="array" ref="DT1037">PRODUCT($DP$68:DP1037+1)-1</f>
        <v>#N/A</v>
      </c>
      <c r="DU1037" s="72" t="e">
        <f>DS1037-MAX($DS$68:DS1037)</f>
        <v>#N/A</v>
      </c>
    </row>
    <row r="1038" spans="81:125" x14ac:dyDescent="0.3">
      <c r="CC1038" s="3" t="e">
        <f t="shared" si="560"/>
        <v>#N/A</v>
      </c>
      <c r="CD1038" s="2" t="e">
        <f t="shared" si="563"/>
        <v>#N/A</v>
      </c>
      <c r="CE1038" s="2" t="e">
        <f t="shared" si="564"/>
        <v>#N/A</v>
      </c>
      <c r="CF1038" s="2" t="e">
        <f t="shared" si="558"/>
        <v>#N/A</v>
      </c>
      <c r="CG1038" s="2" t="e">
        <f t="shared" si="561"/>
        <v>#N/A</v>
      </c>
      <c r="CH1038" s="2" t="e">
        <f t="shared" si="562"/>
        <v>#N/A</v>
      </c>
      <c r="CJ1038" s="9" t="e">
        <f t="shared" si="576"/>
        <v>#N/A</v>
      </c>
      <c r="CK1038" s="2" t="e">
        <f t="array" ref="CK1038">PRODUCT(CD$2:CD1038+1)-1</f>
        <v>#N/A</v>
      </c>
      <c r="CL1038" s="2" t="e">
        <f t="array" ref="CL1038">PRODUCT(CE$2:CE1038+1)-1</f>
        <v>#N/A</v>
      </c>
      <c r="CM1038" s="2" t="e" cm="1">
        <f t="array" ref="CM1038">PRODUCT(CF$913:CF1038+1)-1</f>
        <v>#N/A</v>
      </c>
      <c r="CN1038" s="2" t="e">
        <f t="array" ref="CN1038">PRODUCT(CG$2:CG1038+1)-1</f>
        <v>#N/A</v>
      </c>
      <c r="CO1038" s="2" t="e">
        <f t="array" ref="CO1038">PRODUCT(CH$2:CH1038+1)-1</f>
        <v>#N/A</v>
      </c>
      <c r="CQ1038" s="9" t="e">
        <f t="shared" si="565"/>
        <v>#N/A</v>
      </c>
      <c r="CR1038" s="72" t="e">
        <f t="shared" si="566"/>
        <v>#N/A</v>
      </c>
      <c r="CS1038" s="72" t="e">
        <f t="shared" si="567"/>
        <v>#N/A</v>
      </c>
      <c r="CT1038" s="72" t="e" cm="1">
        <f t="array" ref="CT1038">CM1038-(PRODUCT($CH$913:CH1038+1)-1)</f>
        <v>#N/A</v>
      </c>
      <c r="CU1038" s="72" t="e">
        <f t="shared" si="577"/>
        <v>#N/A</v>
      </c>
      <c r="CV1038" s="72"/>
      <c r="CW1038" s="3" t="e">
        <f t="shared" si="578"/>
        <v>#N/A</v>
      </c>
      <c r="CX1038" s="75" t="e">
        <f t="shared" si="583"/>
        <v>#N/A</v>
      </c>
      <c r="CY1038" s="75" t="e">
        <f t="shared" si="584"/>
        <v>#N/A</v>
      </c>
      <c r="CZ1038" s="75" t="e">
        <f t="shared" si="568"/>
        <v>#N/A</v>
      </c>
      <c r="DA1038" s="72" t="e">
        <f>(CZ1038/MAX($CZ$2:CZ1038))-1</f>
        <v>#N/A</v>
      </c>
      <c r="DC1038" s="3" t="e">
        <f t="shared" si="579"/>
        <v>#N/A</v>
      </c>
      <c r="DD1038" s="2" t="e">
        <f t="shared" si="580"/>
        <v>#N/A</v>
      </c>
      <c r="DE1038" s="2" t="e">
        <f t="shared" si="581"/>
        <v>#N/A</v>
      </c>
      <c r="DF1038" s="2" t="e">
        <f t="shared" si="559"/>
        <v>#N/A</v>
      </c>
      <c r="DG1038" s="2" t="e">
        <f t="shared" si="582"/>
        <v>#N/A</v>
      </c>
      <c r="DH1038" s="69"/>
      <c r="DI1038" s="3" t="e">
        <f t="shared" si="569"/>
        <v>#N/A</v>
      </c>
      <c r="DJ1038" s="2" t="e">
        <f t="shared" si="570"/>
        <v>#N/A</v>
      </c>
      <c r="DK1038" s="2" t="e">
        <f t="shared" si="571"/>
        <v>#N/A</v>
      </c>
      <c r="DL1038" s="2"/>
      <c r="DM1038" s="2" t="e">
        <f t="shared" si="572"/>
        <v>#N/A</v>
      </c>
      <c r="DO1038" s="2" t="e">
        <f t="shared" si="573"/>
        <v>#N/A</v>
      </c>
      <c r="DP1038" s="72" t="e">
        <f t="shared" si="574"/>
        <v>#N/A</v>
      </c>
      <c r="DQ1038" s="72">
        <v>1.0999999999999999E-2</v>
      </c>
      <c r="DR1038" s="72" t="e">
        <f t="shared" si="575"/>
        <v>#N/A</v>
      </c>
      <c r="DS1038" s="2" t="e" cm="1">
        <f t="array" ref="DS1038">PRODUCT($DR$68:DR1038+1)-1</f>
        <v>#N/A</v>
      </c>
      <c r="DT1038" s="2" t="e" cm="1">
        <f t="array" ref="DT1038">PRODUCT($DP$68:DP1038+1)-1</f>
        <v>#N/A</v>
      </c>
      <c r="DU1038" s="72" t="e">
        <f>DS1038-MAX($DS$68:DS1038)</f>
        <v>#N/A</v>
      </c>
    </row>
    <row r="1039" spans="81:125" x14ac:dyDescent="0.3">
      <c r="CC1039" s="3" t="e">
        <f t="shared" si="560"/>
        <v>#N/A</v>
      </c>
      <c r="CD1039" s="2" t="e">
        <f t="shared" si="563"/>
        <v>#N/A</v>
      </c>
      <c r="CE1039" s="2" t="e">
        <f t="shared" si="564"/>
        <v>#N/A</v>
      </c>
      <c r="CF1039" s="2" t="e">
        <f t="shared" si="558"/>
        <v>#N/A</v>
      </c>
      <c r="CG1039" s="2" t="e">
        <f t="shared" si="561"/>
        <v>#N/A</v>
      </c>
      <c r="CH1039" s="2" t="e">
        <f t="shared" si="562"/>
        <v>#N/A</v>
      </c>
      <c r="CJ1039" s="9" t="e">
        <f t="shared" si="576"/>
        <v>#N/A</v>
      </c>
      <c r="CK1039" s="2" t="e">
        <f t="array" ref="CK1039">PRODUCT(CD$2:CD1039+1)-1</f>
        <v>#N/A</v>
      </c>
      <c r="CL1039" s="2" t="e">
        <f t="array" ref="CL1039">PRODUCT(CE$2:CE1039+1)-1</f>
        <v>#N/A</v>
      </c>
      <c r="CM1039" s="2" t="e" cm="1">
        <f t="array" ref="CM1039">PRODUCT(CF$913:CF1039+1)-1</f>
        <v>#N/A</v>
      </c>
      <c r="CN1039" s="2" t="e">
        <f t="array" ref="CN1039">PRODUCT(CG$2:CG1039+1)-1</f>
        <v>#N/A</v>
      </c>
      <c r="CO1039" s="2" t="e">
        <f t="array" ref="CO1039">PRODUCT(CH$2:CH1039+1)-1</f>
        <v>#N/A</v>
      </c>
      <c r="CQ1039" s="9" t="e">
        <f t="shared" si="565"/>
        <v>#N/A</v>
      </c>
      <c r="CR1039" s="72" t="e">
        <f t="shared" si="566"/>
        <v>#N/A</v>
      </c>
      <c r="CS1039" s="72" t="e">
        <f t="shared" si="567"/>
        <v>#N/A</v>
      </c>
      <c r="CT1039" s="72" t="e" cm="1">
        <f t="array" ref="CT1039">CM1039-(PRODUCT($CH$913:CH1039+1)-1)</f>
        <v>#N/A</v>
      </c>
      <c r="CU1039" s="72" t="e">
        <f t="shared" si="577"/>
        <v>#N/A</v>
      </c>
      <c r="CV1039" s="72"/>
      <c r="CW1039" s="3" t="e">
        <f t="shared" si="578"/>
        <v>#N/A</v>
      </c>
      <c r="CX1039" s="75" t="e">
        <f t="shared" si="583"/>
        <v>#N/A</v>
      </c>
      <c r="CY1039" s="75" t="e">
        <f t="shared" si="584"/>
        <v>#N/A</v>
      </c>
      <c r="CZ1039" s="75" t="e">
        <f t="shared" si="568"/>
        <v>#N/A</v>
      </c>
      <c r="DA1039" s="72" t="e">
        <f>(CZ1039/MAX($CZ$2:CZ1039))-1</f>
        <v>#N/A</v>
      </c>
      <c r="DC1039" s="3" t="e">
        <f t="shared" si="579"/>
        <v>#N/A</v>
      </c>
      <c r="DD1039" s="2" t="e">
        <f t="shared" si="580"/>
        <v>#N/A</v>
      </c>
      <c r="DE1039" s="2" t="e">
        <f t="shared" si="581"/>
        <v>#N/A</v>
      </c>
      <c r="DF1039" s="2" t="e">
        <f t="shared" si="559"/>
        <v>#N/A</v>
      </c>
      <c r="DG1039" s="2" t="e">
        <f t="shared" si="582"/>
        <v>#N/A</v>
      </c>
      <c r="DH1039" s="69"/>
      <c r="DI1039" s="3" t="e">
        <f t="shared" si="569"/>
        <v>#N/A</v>
      </c>
      <c r="DJ1039" s="2" t="e">
        <f t="shared" si="570"/>
        <v>#N/A</v>
      </c>
      <c r="DK1039" s="2" t="e">
        <f t="shared" si="571"/>
        <v>#N/A</v>
      </c>
      <c r="DL1039" s="2"/>
      <c r="DM1039" s="2" t="e">
        <f t="shared" si="572"/>
        <v>#N/A</v>
      </c>
      <c r="DO1039" s="2" t="e">
        <f t="shared" si="573"/>
        <v>#N/A</v>
      </c>
      <c r="DP1039" s="72" t="e">
        <f t="shared" si="574"/>
        <v>#N/A</v>
      </c>
      <c r="DQ1039" s="72">
        <v>1.0999999999999999E-2</v>
      </c>
      <c r="DR1039" s="72" t="e">
        <f t="shared" si="575"/>
        <v>#N/A</v>
      </c>
      <c r="DS1039" s="2" t="e" cm="1">
        <f t="array" ref="DS1039">PRODUCT($DR$68:DR1039+1)-1</f>
        <v>#N/A</v>
      </c>
      <c r="DT1039" s="2" t="e" cm="1">
        <f t="array" ref="DT1039">PRODUCT($DP$68:DP1039+1)-1</f>
        <v>#N/A</v>
      </c>
      <c r="DU1039" s="72" t="e">
        <f>DS1039-MAX($DS$68:DS1039)</f>
        <v>#N/A</v>
      </c>
    </row>
    <row r="1040" spans="81:125" x14ac:dyDescent="0.3">
      <c r="CC1040" s="3" t="e">
        <f t="shared" si="560"/>
        <v>#N/A</v>
      </c>
      <c r="CD1040" s="2" t="e">
        <f t="shared" si="563"/>
        <v>#N/A</v>
      </c>
      <c r="CE1040" s="2" t="e">
        <f t="shared" si="564"/>
        <v>#N/A</v>
      </c>
      <c r="CF1040" s="2" t="e">
        <f t="shared" si="558"/>
        <v>#N/A</v>
      </c>
      <c r="CG1040" s="2" t="e">
        <f t="shared" si="561"/>
        <v>#N/A</v>
      </c>
      <c r="CH1040" s="2" t="e">
        <f t="shared" si="562"/>
        <v>#N/A</v>
      </c>
      <c r="CJ1040" s="9" t="e">
        <f t="shared" si="576"/>
        <v>#N/A</v>
      </c>
      <c r="CK1040" s="2" t="e">
        <f t="array" ref="CK1040">PRODUCT(CD$2:CD1040+1)-1</f>
        <v>#N/A</v>
      </c>
      <c r="CL1040" s="2" t="e">
        <f t="array" ref="CL1040">PRODUCT(CE$2:CE1040+1)-1</f>
        <v>#N/A</v>
      </c>
      <c r="CM1040" s="2" t="e" cm="1">
        <f t="array" ref="CM1040">PRODUCT(CF$913:CF1040+1)-1</f>
        <v>#N/A</v>
      </c>
      <c r="CN1040" s="2" t="e">
        <f t="array" ref="CN1040">PRODUCT(CG$2:CG1040+1)-1</f>
        <v>#N/A</v>
      </c>
      <c r="CO1040" s="2" t="e">
        <f t="array" ref="CO1040">PRODUCT(CH$2:CH1040+1)-1</f>
        <v>#N/A</v>
      </c>
      <c r="CQ1040" s="9" t="e">
        <f t="shared" si="565"/>
        <v>#N/A</v>
      </c>
      <c r="CR1040" s="72" t="e">
        <f t="shared" si="566"/>
        <v>#N/A</v>
      </c>
      <c r="CS1040" s="72" t="e">
        <f t="shared" si="567"/>
        <v>#N/A</v>
      </c>
      <c r="CT1040" s="72" t="e" cm="1">
        <f t="array" ref="CT1040">CM1040-(PRODUCT($CH$913:CH1040+1)-1)</f>
        <v>#N/A</v>
      </c>
      <c r="CU1040" s="72" t="e">
        <f t="shared" si="577"/>
        <v>#N/A</v>
      </c>
      <c r="CV1040" s="72"/>
      <c r="CW1040" s="3" t="e">
        <f t="shared" si="578"/>
        <v>#N/A</v>
      </c>
      <c r="CX1040" s="75" t="e">
        <f t="shared" si="583"/>
        <v>#N/A</v>
      </c>
      <c r="CY1040" s="75" t="e">
        <f t="shared" si="584"/>
        <v>#N/A</v>
      </c>
      <c r="CZ1040" s="75" t="e">
        <f t="shared" si="568"/>
        <v>#N/A</v>
      </c>
      <c r="DA1040" s="72" t="e">
        <f>(CZ1040/MAX($CZ$2:CZ1040))-1</f>
        <v>#N/A</v>
      </c>
      <c r="DC1040" s="3" t="e">
        <f t="shared" si="579"/>
        <v>#N/A</v>
      </c>
      <c r="DD1040" s="2" t="e">
        <f t="shared" si="580"/>
        <v>#N/A</v>
      </c>
      <c r="DE1040" s="2" t="e">
        <f t="shared" si="581"/>
        <v>#N/A</v>
      </c>
      <c r="DF1040" s="2" t="e">
        <f t="shared" si="559"/>
        <v>#N/A</v>
      </c>
      <c r="DG1040" s="2" t="e">
        <f t="shared" si="582"/>
        <v>#N/A</v>
      </c>
      <c r="DH1040" s="69"/>
      <c r="DI1040" s="3" t="e">
        <f t="shared" si="569"/>
        <v>#N/A</v>
      </c>
      <c r="DJ1040" s="2" t="e">
        <f t="shared" si="570"/>
        <v>#N/A</v>
      </c>
      <c r="DK1040" s="2" t="e">
        <f t="shared" si="571"/>
        <v>#N/A</v>
      </c>
      <c r="DL1040" s="2"/>
      <c r="DM1040" s="2" t="e">
        <f t="shared" si="572"/>
        <v>#N/A</v>
      </c>
      <c r="DO1040" s="2" t="e">
        <f t="shared" si="573"/>
        <v>#N/A</v>
      </c>
      <c r="DP1040" s="72" t="e">
        <f t="shared" si="574"/>
        <v>#N/A</v>
      </c>
      <c r="DQ1040" s="72">
        <v>1.0999999999999999E-2</v>
      </c>
      <c r="DR1040" s="72" t="e">
        <f t="shared" si="575"/>
        <v>#N/A</v>
      </c>
      <c r="DS1040" s="2" t="e" cm="1">
        <f t="array" ref="DS1040">PRODUCT($DR$68:DR1040+1)-1</f>
        <v>#N/A</v>
      </c>
      <c r="DT1040" s="2" t="e" cm="1">
        <f t="array" ref="DT1040">PRODUCT($DP$68:DP1040+1)-1</f>
        <v>#N/A</v>
      </c>
      <c r="DU1040" s="72" t="e">
        <f>DS1040-MAX($DS$68:DS1040)</f>
        <v>#N/A</v>
      </c>
    </row>
    <row r="1041" spans="81:125" x14ac:dyDescent="0.3">
      <c r="CC1041" s="3" t="e">
        <f t="shared" si="560"/>
        <v>#N/A</v>
      </c>
      <c r="CD1041" s="2" t="e">
        <f t="shared" si="563"/>
        <v>#N/A</v>
      </c>
      <c r="CE1041" s="2" t="e">
        <f t="shared" si="564"/>
        <v>#N/A</v>
      </c>
      <c r="CF1041" s="2" t="e">
        <f t="shared" ref="CF1041:CF1104" si="585">E250</f>
        <v>#N/A</v>
      </c>
      <c r="CG1041" s="2" t="e">
        <f t="shared" si="561"/>
        <v>#N/A</v>
      </c>
      <c r="CH1041" s="2" t="e">
        <f t="shared" si="562"/>
        <v>#N/A</v>
      </c>
      <c r="CJ1041" s="9" t="e">
        <f t="shared" si="576"/>
        <v>#N/A</v>
      </c>
      <c r="CK1041" s="2" t="e">
        <f t="array" ref="CK1041">PRODUCT(CD$2:CD1041+1)-1</f>
        <v>#N/A</v>
      </c>
      <c r="CL1041" s="2" t="e">
        <f t="array" ref="CL1041">PRODUCT(CE$2:CE1041+1)-1</f>
        <v>#N/A</v>
      </c>
      <c r="CM1041" s="2" t="e" cm="1">
        <f t="array" ref="CM1041">PRODUCT(CF$913:CF1041+1)-1</f>
        <v>#N/A</v>
      </c>
      <c r="CN1041" s="2" t="e">
        <f t="array" ref="CN1041">PRODUCT(CG$2:CG1041+1)-1</f>
        <v>#N/A</v>
      </c>
      <c r="CO1041" s="2" t="e">
        <f t="array" ref="CO1041">PRODUCT(CH$2:CH1041+1)-1</f>
        <v>#N/A</v>
      </c>
      <c r="CQ1041" s="9" t="e">
        <f t="shared" si="565"/>
        <v>#N/A</v>
      </c>
      <c r="CR1041" s="72" t="e">
        <f t="shared" si="566"/>
        <v>#N/A</v>
      </c>
      <c r="CS1041" s="72" t="e">
        <f t="shared" si="567"/>
        <v>#N/A</v>
      </c>
      <c r="CT1041" s="72" t="e" cm="1">
        <f t="array" ref="CT1041">CM1041-(PRODUCT($CH$913:CH1041+1)-1)</f>
        <v>#N/A</v>
      </c>
      <c r="CU1041" s="72" t="e">
        <f t="shared" si="577"/>
        <v>#N/A</v>
      </c>
      <c r="CV1041" s="72"/>
      <c r="CW1041" s="3" t="e">
        <f t="shared" si="578"/>
        <v>#N/A</v>
      </c>
      <c r="CX1041" s="75" t="e">
        <f t="shared" si="583"/>
        <v>#N/A</v>
      </c>
      <c r="CY1041" s="75" t="e">
        <f t="shared" si="584"/>
        <v>#N/A</v>
      </c>
      <c r="CZ1041" s="75" t="e">
        <f t="shared" si="568"/>
        <v>#N/A</v>
      </c>
      <c r="DA1041" s="72" t="e">
        <f>(CZ1041/MAX($CZ$2:CZ1041))-1</f>
        <v>#N/A</v>
      </c>
      <c r="DC1041" s="3" t="e">
        <f t="shared" si="579"/>
        <v>#N/A</v>
      </c>
      <c r="DD1041" s="2" t="e">
        <f t="shared" si="580"/>
        <v>#N/A</v>
      </c>
      <c r="DE1041" s="2" t="e">
        <f t="shared" si="581"/>
        <v>#N/A</v>
      </c>
      <c r="DF1041" s="2" t="e">
        <f t="shared" si="559"/>
        <v>#N/A</v>
      </c>
      <c r="DG1041" s="2" t="e">
        <f t="shared" si="582"/>
        <v>#N/A</v>
      </c>
      <c r="DH1041" s="69"/>
      <c r="DI1041" s="3" t="e">
        <f t="shared" si="569"/>
        <v>#N/A</v>
      </c>
      <c r="DJ1041" s="2" t="e">
        <f t="shared" si="570"/>
        <v>#N/A</v>
      </c>
      <c r="DK1041" s="2" t="e">
        <f t="shared" si="571"/>
        <v>#N/A</v>
      </c>
      <c r="DL1041" s="2"/>
      <c r="DM1041" s="2" t="e">
        <f t="shared" si="572"/>
        <v>#N/A</v>
      </c>
      <c r="DO1041" s="2" t="e">
        <f t="shared" si="573"/>
        <v>#N/A</v>
      </c>
      <c r="DP1041" s="72" t="e">
        <f t="shared" si="574"/>
        <v>#N/A</v>
      </c>
      <c r="DQ1041" s="72">
        <v>1.0999999999999999E-2</v>
      </c>
      <c r="DR1041" s="72" t="e">
        <f t="shared" si="575"/>
        <v>#N/A</v>
      </c>
      <c r="DS1041" s="2" t="e" cm="1">
        <f t="array" ref="DS1041">PRODUCT($DR$68:DR1041+1)-1</f>
        <v>#N/A</v>
      </c>
      <c r="DT1041" s="2" t="e" cm="1">
        <f t="array" ref="DT1041">PRODUCT($DP$68:DP1041+1)-1</f>
        <v>#N/A</v>
      </c>
      <c r="DU1041" s="72" t="e">
        <f>DS1041-MAX($DS$68:DS1041)</f>
        <v>#N/A</v>
      </c>
    </row>
    <row r="1042" spans="81:125" x14ac:dyDescent="0.3">
      <c r="CC1042" s="3" t="e">
        <f t="shared" si="560"/>
        <v>#N/A</v>
      </c>
      <c r="CD1042" s="2" t="e">
        <f t="shared" si="563"/>
        <v>#N/A</v>
      </c>
      <c r="CE1042" s="2" t="e">
        <f t="shared" si="564"/>
        <v>#N/A</v>
      </c>
      <c r="CF1042" s="2" t="e">
        <f t="shared" si="585"/>
        <v>#N/A</v>
      </c>
      <c r="CG1042" s="2" t="e">
        <f t="shared" si="561"/>
        <v>#N/A</v>
      </c>
      <c r="CH1042" s="2" t="e">
        <f t="shared" si="562"/>
        <v>#N/A</v>
      </c>
      <c r="CJ1042" s="9" t="e">
        <f t="shared" si="576"/>
        <v>#N/A</v>
      </c>
      <c r="CK1042" s="2" t="e">
        <f t="array" ref="CK1042">PRODUCT(CD$2:CD1042+1)-1</f>
        <v>#N/A</v>
      </c>
      <c r="CL1042" s="2" t="e">
        <f t="array" ref="CL1042">PRODUCT(CE$2:CE1042+1)-1</f>
        <v>#N/A</v>
      </c>
      <c r="CM1042" s="2" t="e" cm="1">
        <f t="array" ref="CM1042">PRODUCT(CF$913:CF1042+1)-1</f>
        <v>#N/A</v>
      </c>
      <c r="CN1042" s="2" t="e">
        <f t="array" ref="CN1042">PRODUCT(CG$2:CG1042+1)-1</f>
        <v>#N/A</v>
      </c>
      <c r="CO1042" s="2" t="e">
        <f t="array" ref="CO1042">PRODUCT(CH$2:CH1042+1)-1</f>
        <v>#N/A</v>
      </c>
      <c r="CQ1042" s="9" t="e">
        <f t="shared" si="565"/>
        <v>#N/A</v>
      </c>
      <c r="CR1042" s="72" t="e">
        <f t="shared" si="566"/>
        <v>#N/A</v>
      </c>
      <c r="CS1042" s="72" t="e">
        <f t="shared" si="567"/>
        <v>#N/A</v>
      </c>
      <c r="CT1042" s="72" t="e" cm="1">
        <f t="array" ref="CT1042">CM1042-(PRODUCT($CH$913:CH1042+1)-1)</f>
        <v>#N/A</v>
      </c>
      <c r="CU1042" s="72" t="e">
        <f t="shared" si="577"/>
        <v>#N/A</v>
      </c>
      <c r="CV1042" s="72"/>
      <c r="CW1042" s="3" t="e">
        <f t="shared" si="578"/>
        <v>#N/A</v>
      </c>
      <c r="CX1042" s="75" t="e">
        <f t="shared" si="583"/>
        <v>#N/A</v>
      </c>
      <c r="CY1042" s="75" t="e">
        <f t="shared" si="584"/>
        <v>#N/A</v>
      </c>
      <c r="CZ1042" s="75" t="e">
        <f t="shared" si="568"/>
        <v>#N/A</v>
      </c>
      <c r="DA1042" s="72" t="e">
        <f>(CZ1042/MAX($CZ$2:CZ1042))-1</f>
        <v>#N/A</v>
      </c>
      <c r="DC1042" s="3" t="e">
        <f t="shared" si="579"/>
        <v>#N/A</v>
      </c>
      <c r="DD1042" s="2" t="e">
        <f t="shared" si="580"/>
        <v>#N/A</v>
      </c>
      <c r="DE1042" s="2" t="e">
        <f t="shared" si="581"/>
        <v>#N/A</v>
      </c>
      <c r="DF1042" s="2" t="e">
        <f t="shared" ref="DF1042:DF1105" si="586">CF1042-$CH1042</f>
        <v>#N/A</v>
      </c>
      <c r="DG1042" s="2" t="e">
        <f t="shared" si="582"/>
        <v>#N/A</v>
      </c>
      <c r="DH1042" s="69"/>
      <c r="DI1042" s="3" t="e">
        <f t="shared" si="569"/>
        <v>#N/A</v>
      </c>
      <c r="DJ1042" s="2" t="e">
        <f t="shared" si="570"/>
        <v>#N/A</v>
      </c>
      <c r="DK1042" s="2" t="e">
        <f t="shared" si="571"/>
        <v>#N/A</v>
      </c>
      <c r="DL1042" s="2"/>
      <c r="DM1042" s="2" t="e">
        <f t="shared" si="572"/>
        <v>#N/A</v>
      </c>
      <c r="DO1042" s="2" t="e">
        <f t="shared" si="573"/>
        <v>#N/A</v>
      </c>
      <c r="DP1042" s="72" t="e">
        <f t="shared" si="574"/>
        <v>#N/A</v>
      </c>
      <c r="DQ1042" s="72">
        <v>1.0999999999999999E-2</v>
      </c>
      <c r="DR1042" s="72" t="e">
        <f t="shared" si="575"/>
        <v>#N/A</v>
      </c>
      <c r="DS1042" s="2" t="e" cm="1">
        <f t="array" ref="DS1042">PRODUCT($DR$68:DR1042+1)-1</f>
        <v>#N/A</v>
      </c>
      <c r="DT1042" s="2" t="e" cm="1">
        <f t="array" ref="DT1042">PRODUCT($DP$68:DP1042+1)-1</f>
        <v>#N/A</v>
      </c>
      <c r="DU1042" s="72" t="e">
        <f>DS1042-MAX($DS$68:DS1042)</f>
        <v>#N/A</v>
      </c>
    </row>
    <row r="1043" spans="81:125" x14ac:dyDescent="0.3">
      <c r="CC1043" s="3" t="e">
        <f t="shared" si="560"/>
        <v>#N/A</v>
      </c>
      <c r="CD1043" s="2" t="e">
        <f t="shared" si="563"/>
        <v>#N/A</v>
      </c>
      <c r="CE1043" s="2" t="e">
        <f t="shared" si="564"/>
        <v>#N/A</v>
      </c>
      <c r="CF1043" s="2" t="e">
        <f t="shared" si="585"/>
        <v>#N/A</v>
      </c>
      <c r="CG1043" s="2" t="e">
        <f t="shared" si="561"/>
        <v>#N/A</v>
      </c>
      <c r="CH1043" s="2" t="e">
        <f t="shared" si="562"/>
        <v>#N/A</v>
      </c>
      <c r="CJ1043" s="9" t="e">
        <f t="shared" si="576"/>
        <v>#N/A</v>
      </c>
      <c r="CK1043" s="2" t="e">
        <f t="array" ref="CK1043">PRODUCT(CD$2:CD1043+1)-1</f>
        <v>#N/A</v>
      </c>
      <c r="CL1043" s="2" t="e">
        <f t="array" ref="CL1043">PRODUCT(CE$2:CE1043+1)-1</f>
        <v>#N/A</v>
      </c>
      <c r="CM1043" s="2" t="e" cm="1">
        <f t="array" ref="CM1043">PRODUCT(CF$913:CF1043+1)-1</f>
        <v>#N/A</v>
      </c>
      <c r="CN1043" s="2" t="e">
        <f t="array" ref="CN1043">PRODUCT(CG$2:CG1043+1)-1</f>
        <v>#N/A</v>
      </c>
      <c r="CO1043" s="2" t="e">
        <f t="array" ref="CO1043">PRODUCT(CH$2:CH1043+1)-1</f>
        <v>#N/A</v>
      </c>
      <c r="CQ1043" s="9" t="e">
        <f t="shared" si="565"/>
        <v>#N/A</v>
      </c>
      <c r="CR1043" s="72" t="e">
        <f t="shared" si="566"/>
        <v>#N/A</v>
      </c>
      <c r="CS1043" s="72" t="e">
        <f t="shared" si="567"/>
        <v>#N/A</v>
      </c>
      <c r="CT1043" s="72" t="e" cm="1">
        <f t="array" ref="CT1043">CM1043-(PRODUCT($CH$913:CH1043+1)-1)</f>
        <v>#N/A</v>
      </c>
      <c r="CU1043" s="72" t="e">
        <f t="shared" si="577"/>
        <v>#N/A</v>
      </c>
      <c r="CV1043" s="72"/>
      <c r="CW1043" s="3" t="e">
        <f t="shared" si="578"/>
        <v>#N/A</v>
      </c>
      <c r="CX1043" s="75" t="e">
        <f t="shared" si="583"/>
        <v>#N/A</v>
      </c>
      <c r="CY1043" s="75" t="e">
        <f t="shared" si="584"/>
        <v>#N/A</v>
      </c>
      <c r="CZ1043" s="75" t="e">
        <f t="shared" si="568"/>
        <v>#N/A</v>
      </c>
      <c r="DA1043" s="72" t="e">
        <f>(CZ1043/MAX($CZ$2:CZ1043))-1</f>
        <v>#N/A</v>
      </c>
      <c r="DC1043" s="3" t="e">
        <f t="shared" si="579"/>
        <v>#N/A</v>
      </c>
      <c r="DD1043" s="2" t="e">
        <f t="shared" si="580"/>
        <v>#N/A</v>
      </c>
      <c r="DE1043" s="2" t="e">
        <f t="shared" si="581"/>
        <v>#N/A</v>
      </c>
      <c r="DF1043" s="2" t="e">
        <f t="shared" si="586"/>
        <v>#N/A</v>
      </c>
      <c r="DG1043" s="2" t="e">
        <f t="shared" si="582"/>
        <v>#N/A</v>
      </c>
      <c r="DH1043" s="69"/>
      <c r="DI1043" s="3" t="e">
        <f t="shared" si="569"/>
        <v>#N/A</v>
      </c>
      <c r="DJ1043" s="2" t="e">
        <f t="shared" si="570"/>
        <v>#N/A</v>
      </c>
      <c r="DK1043" s="2" t="e">
        <f t="shared" si="571"/>
        <v>#N/A</v>
      </c>
      <c r="DL1043" s="2"/>
      <c r="DM1043" s="2" t="e">
        <f t="shared" si="572"/>
        <v>#N/A</v>
      </c>
      <c r="DO1043" s="2" t="e">
        <f t="shared" si="573"/>
        <v>#N/A</v>
      </c>
      <c r="DP1043" s="72" t="e">
        <f t="shared" si="574"/>
        <v>#N/A</v>
      </c>
      <c r="DQ1043" s="72">
        <v>1.0999999999999999E-2</v>
      </c>
      <c r="DR1043" s="72" t="e">
        <f t="shared" si="575"/>
        <v>#N/A</v>
      </c>
      <c r="DS1043" s="2" t="e" cm="1">
        <f t="array" ref="DS1043">PRODUCT($DR$68:DR1043+1)-1</f>
        <v>#N/A</v>
      </c>
      <c r="DT1043" s="2" t="e" cm="1">
        <f t="array" ref="DT1043">PRODUCT($DP$68:DP1043+1)-1</f>
        <v>#N/A</v>
      </c>
      <c r="DU1043" s="72" t="e">
        <f>DS1043-MAX($DS$68:DS1043)</f>
        <v>#N/A</v>
      </c>
    </row>
    <row r="1044" spans="81:125" x14ac:dyDescent="0.3">
      <c r="CC1044" s="3" t="e">
        <f t="shared" si="560"/>
        <v>#N/A</v>
      </c>
      <c r="CD1044" s="2" t="e">
        <f t="shared" si="563"/>
        <v>#N/A</v>
      </c>
      <c r="CE1044" s="2" t="e">
        <f t="shared" si="564"/>
        <v>#N/A</v>
      </c>
      <c r="CF1044" s="2" t="e">
        <f t="shared" si="585"/>
        <v>#N/A</v>
      </c>
      <c r="CG1044" s="2" t="e">
        <f t="shared" si="561"/>
        <v>#N/A</v>
      </c>
      <c r="CH1044" s="2" t="e">
        <f t="shared" si="562"/>
        <v>#N/A</v>
      </c>
      <c r="CJ1044" s="9" t="e">
        <f t="shared" si="576"/>
        <v>#N/A</v>
      </c>
      <c r="CK1044" s="2" t="e">
        <f t="array" ref="CK1044">PRODUCT(CD$2:CD1044+1)-1</f>
        <v>#N/A</v>
      </c>
      <c r="CL1044" s="2" t="e">
        <f t="array" ref="CL1044">PRODUCT(CE$2:CE1044+1)-1</f>
        <v>#N/A</v>
      </c>
      <c r="CM1044" s="2" t="e" cm="1">
        <f t="array" ref="CM1044">PRODUCT(CF$913:CF1044+1)-1</f>
        <v>#N/A</v>
      </c>
      <c r="CN1044" s="2" t="e">
        <f t="array" ref="CN1044">PRODUCT(CG$2:CG1044+1)-1</f>
        <v>#N/A</v>
      </c>
      <c r="CO1044" s="2" t="e">
        <f t="array" ref="CO1044">PRODUCT(CH$2:CH1044+1)-1</f>
        <v>#N/A</v>
      </c>
      <c r="CQ1044" s="9" t="e">
        <f t="shared" si="565"/>
        <v>#N/A</v>
      </c>
      <c r="CR1044" s="72" t="e">
        <f t="shared" si="566"/>
        <v>#N/A</v>
      </c>
      <c r="CS1044" s="72" t="e">
        <f t="shared" si="567"/>
        <v>#N/A</v>
      </c>
      <c r="CT1044" s="72" t="e" cm="1">
        <f t="array" ref="CT1044">CM1044-(PRODUCT($CH$913:CH1044+1)-1)</f>
        <v>#N/A</v>
      </c>
      <c r="CU1044" s="72" t="e">
        <f t="shared" si="577"/>
        <v>#N/A</v>
      </c>
      <c r="CV1044" s="72"/>
      <c r="CW1044" s="3" t="e">
        <f t="shared" si="578"/>
        <v>#N/A</v>
      </c>
      <c r="CX1044" s="75" t="e">
        <f t="shared" si="583"/>
        <v>#N/A</v>
      </c>
      <c r="CY1044" s="75" t="e">
        <f t="shared" si="584"/>
        <v>#N/A</v>
      </c>
      <c r="CZ1044" s="75" t="e">
        <f t="shared" si="568"/>
        <v>#N/A</v>
      </c>
      <c r="DA1044" s="72" t="e">
        <f>(CZ1044/MAX($CZ$2:CZ1044))-1</f>
        <v>#N/A</v>
      </c>
      <c r="DC1044" s="3" t="e">
        <f t="shared" si="579"/>
        <v>#N/A</v>
      </c>
      <c r="DD1044" s="2" t="e">
        <f t="shared" si="580"/>
        <v>#N/A</v>
      </c>
      <c r="DE1044" s="2" t="e">
        <f t="shared" si="581"/>
        <v>#N/A</v>
      </c>
      <c r="DF1044" s="2" t="e">
        <f t="shared" si="586"/>
        <v>#N/A</v>
      </c>
      <c r="DG1044" s="2" t="e">
        <f t="shared" si="582"/>
        <v>#N/A</v>
      </c>
      <c r="DH1044" s="69"/>
      <c r="DI1044" s="3" t="e">
        <f t="shared" si="569"/>
        <v>#N/A</v>
      </c>
      <c r="DJ1044" s="2" t="e">
        <f t="shared" si="570"/>
        <v>#N/A</v>
      </c>
      <c r="DK1044" s="2" t="e">
        <f t="shared" si="571"/>
        <v>#N/A</v>
      </c>
      <c r="DL1044" s="2"/>
      <c r="DM1044" s="2" t="e">
        <f t="shared" si="572"/>
        <v>#N/A</v>
      </c>
      <c r="DO1044" s="2" t="e">
        <f t="shared" si="573"/>
        <v>#N/A</v>
      </c>
      <c r="DP1044" s="72" t="e">
        <f t="shared" si="574"/>
        <v>#N/A</v>
      </c>
      <c r="DQ1044" s="72">
        <v>1.0999999999999999E-2</v>
      </c>
      <c r="DR1044" s="72" t="e">
        <f t="shared" si="575"/>
        <v>#N/A</v>
      </c>
      <c r="DS1044" s="2" t="e" cm="1">
        <f t="array" ref="DS1044">PRODUCT($DR$68:DR1044+1)-1</f>
        <v>#N/A</v>
      </c>
      <c r="DT1044" s="2" t="e" cm="1">
        <f t="array" ref="DT1044">PRODUCT($DP$68:DP1044+1)-1</f>
        <v>#N/A</v>
      </c>
      <c r="DU1044" s="72" t="e">
        <f>DS1044-MAX($DS$68:DS1044)</f>
        <v>#N/A</v>
      </c>
    </row>
    <row r="1045" spans="81:125" x14ac:dyDescent="0.3">
      <c r="CC1045" s="3" t="e">
        <f t="shared" si="560"/>
        <v>#N/A</v>
      </c>
      <c r="CD1045" s="2" t="e">
        <f t="shared" si="563"/>
        <v>#N/A</v>
      </c>
      <c r="CE1045" s="2" t="e">
        <f t="shared" si="564"/>
        <v>#N/A</v>
      </c>
      <c r="CF1045" s="2" t="e">
        <f t="shared" si="585"/>
        <v>#N/A</v>
      </c>
      <c r="CG1045" s="2" t="e">
        <f t="shared" si="561"/>
        <v>#N/A</v>
      </c>
      <c r="CH1045" s="2" t="e">
        <f t="shared" si="562"/>
        <v>#N/A</v>
      </c>
      <c r="CJ1045" s="9" t="e">
        <f t="shared" si="576"/>
        <v>#N/A</v>
      </c>
      <c r="CK1045" s="2" t="e">
        <f t="array" ref="CK1045">PRODUCT(CD$2:CD1045+1)-1</f>
        <v>#N/A</v>
      </c>
      <c r="CL1045" s="2" t="e">
        <f t="array" ref="CL1045">PRODUCT(CE$2:CE1045+1)-1</f>
        <v>#N/A</v>
      </c>
      <c r="CM1045" s="2" t="e" cm="1">
        <f t="array" ref="CM1045">PRODUCT(CF$913:CF1045+1)-1</f>
        <v>#N/A</v>
      </c>
      <c r="CN1045" s="2" t="e">
        <f t="array" ref="CN1045">PRODUCT(CG$2:CG1045+1)-1</f>
        <v>#N/A</v>
      </c>
      <c r="CO1045" s="2" t="e">
        <f t="array" ref="CO1045">PRODUCT(CH$2:CH1045+1)-1</f>
        <v>#N/A</v>
      </c>
      <c r="CQ1045" s="9" t="e">
        <f t="shared" si="565"/>
        <v>#N/A</v>
      </c>
      <c r="CR1045" s="72" t="e">
        <f t="shared" si="566"/>
        <v>#N/A</v>
      </c>
      <c r="CS1045" s="72" t="e">
        <f t="shared" si="567"/>
        <v>#N/A</v>
      </c>
      <c r="CT1045" s="72" t="e" cm="1">
        <f t="array" ref="CT1045">CM1045-(PRODUCT($CH$913:CH1045+1)-1)</f>
        <v>#N/A</v>
      </c>
      <c r="CU1045" s="72" t="e">
        <f t="shared" si="577"/>
        <v>#N/A</v>
      </c>
      <c r="CV1045" s="72"/>
      <c r="CW1045" s="3" t="e">
        <f t="shared" si="578"/>
        <v>#N/A</v>
      </c>
      <c r="CX1045" s="75" t="e">
        <f t="shared" si="583"/>
        <v>#N/A</v>
      </c>
      <c r="CY1045" s="75" t="e">
        <f t="shared" si="584"/>
        <v>#N/A</v>
      </c>
      <c r="CZ1045" s="75" t="e">
        <f t="shared" si="568"/>
        <v>#N/A</v>
      </c>
      <c r="DA1045" s="72" t="e">
        <f>(CZ1045/MAX($CZ$2:CZ1045))-1</f>
        <v>#N/A</v>
      </c>
      <c r="DC1045" s="3" t="e">
        <f t="shared" si="579"/>
        <v>#N/A</v>
      </c>
      <c r="DD1045" s="2" t="e">
        <f t="shared" si="580"/>
        <v>#N/A</v>
      </c>
      <c r="DE1045" s="2" t="e">
        <f t="shared" si="581"/>
        <v>#N/A</v>
      </c>
      <c r="DF1045" s="2" t="e">
        <f t="shared" si="586"/>
        <v>#N/A</v>
      </c>
      <c r="DG1045" s="2" t="e">
        <f t="shared" si="582"/>
        <v>#N/A</v>
      </c>
      <c r="DH1045" s="69"/>
      <c r="DI1045" s="3" t="e">
        <f t="shared" si="569"/>
        <v>#N/A</v>
      </c>
      <c r="DJ1045" s="2" t="e">
        <f t="shared" si="570"/>
        <v>#N/A</v>
      </c>
      <c r="DK1045" s="2" t="e">
        <f t="shared" si="571"/>
        <v>#N/A</v>
      </c>
      <c r="DL1045" s="2"/>
      <c r="DM1045" s="2" t="e">
        <f t="shared" si="572"/>
        <v>#N/A</v>
      </c>
      <c r="DO1045" s="2" t="e">
        <f t="shared" si="573"/>
        <v>#N/A</v>
      </c>
      <c r="DP1045" s="72" t="e">
        <f t="shared" si="574"/>
        <v>#N/A</v>
      </c>
      <c r="DQ1045" s="72">
        <v>1.0999999999999999E-2</v>
      </c>
      <c r="DR1045" s="72" t="e">
        <f t="shared" si="575"/>
        <v>#N/A</v>
      </c>
      <c r="DS1045" s="2" t="e" cm="1">
        <f t="array" ref="DS1045">PRODUCT($DR$68:DR1045+1)-1</f>
        <v>#N/A</v>
      </c>
      <c r="DT1045" s="2" t="e" cm="1">
        <f t="array" ref="DT1045">PRODUCT($DP$68:DP1045+1)-1</f>
        <v>#N/A</v>
      </c>
      <c r="DU1045" s="72" t="e">
        <f>DS1045-MAX($DS$68:DS1045)</f>
        <v>#N/A</v>
      </c>
    </row>
    <row r="1046" spans="81:125" x14ac:dyDescent="0.3">
      <c r="CC1046" s="3" t="e">
        <f t="shared" si="560"/>
        <v>#N/A</v>
      </c>
      <c r="CD1046" s="2" t="e">
        <f t="shared" si="563"/>
        <v>#N/A</v>
      </c>
      <c r="CE1046" s="2" t="e">
        <f t="shared" si="564"/>
        <v>#N/A</v>
      </c>
      <c r="CF1046" s="2" t="e">
        <f t="shared" si="585"/>
        <v>#N/A</v>
      </c>
      <c r="CG1046" s="2" t="e">
        <f t="shared" si="561"/>
        <v>#N/A</v>
      </c>
      <c r="CH1046" s="2" t="e">
        <f t="shared" si="562"/>
        <v>#N/A</v>
      </c>
      <c r="CJ1046" s="9" t="e">
        <f t="shared" si="576"/>
        <v>#N/A</v>
      </c>
      <c r="CK1046" s="2" t="e">
        <f t="array" ref="CK1046">PRODUCT(CD$2:CD1046+1)-1</f>
        <v>#N/A</v>
      </c>
      <c r="CL1046" s="2" t="e">
        <f t="array" ref="CL1046">PRODUCT(CE$2:CE1046+1)-1</f>
        <v>#N/A</v>
      </c>
      <c r="CM1046" s="2" t="e" cm="1">
        <f t="array" ref="CM1046">PRODUCT(CF$913:CF1046+1)-1</f>
        <v>#N/A</v>
      </c>
      <c r="CN1046" s="2" t="e">
        <f t="array" ref="CN1046">PRODUCT(CG$2:CG1046+1)-1</f>
        <v>#N/A</v>
      </c>
      <c r="CO1046" s="2" t="e">
        <f t="array" ref="CO1046">PRODUCT(CH$2:CH1046+1)-1</f>
        <v>#N/A</v>
      </c>
      <c r="CQ1046" s="9" t="e">
        <f t="shared" si="565"/>
        <v>#N/A</v>
      </c>
      <c r="CR1046" s="72" t="e">
        <f t="shared" si="566"/>
        <v>#N/A</v>
      </c>
      <c r="CS1046" s="72" t="e">
        <f t="shared" si="567"/>
        <v>#N/A</v>
      </c>
      <c r="CT1046" s="72" t="e" cm="1">
        <f t="array" ref="CT1046">CM1046-(PRODUCT($CH$913:CH1046+1)-1)</f>
        <v>#N/A</v>
      </c>
      <c r="CU1046" s="72" t="e">
        <f t="shared" si="577"/>
        <v>#N/A</v>
      </c>
      <c r="CV1046" s="72"/>
      <c r="CW1046" s="3" t="e">
        <f t="shared" si="578"/>
        <v>#N/A</v>
      </c>
      <c r="CX1046" s="75" t="e">
        <f t="shared" si="583"/>
        <v>#N/A</v>
      </c>
      <c r="CY1046" s="75" t="e">
        <f t="shared" si="584"/>
        <v>#N/A</v>
      </c>
      <c r="CZ1046" s="75" t="e">
        <f t="shared" si="568"/>
        <v>#N/A</v>
      </c>
      <c r="DA1046" s="72" t="e">
        <f>(CZ1046/MAX($CZ$2:CZ1046))-1</f>
        <v>#N/A</v>
      </c>
      <c r="DC1046" s="3" t="e">
        <f t="shared" si="579"/>
        <v>#N/A</v>
      </c>
      <c r="DD1046" s="2" t="e">
        <f t="shared" si="580"/>
        <v>#N/A</v>
      </c>
      <c r="DE1046" s="2" t="e">
        <f t="shared" si="581"/>
        <v>#N/A</v>
      </c>
      <c r="DF1046" s="2" t="e">
        <f t="shared" si="586"/>
        <v>#N/A</v>
      </c>
      <c r="DG1046" s="2" t="e">
        <f t="shared" si="582"/>
        <v>#N/A</v>
      </c>
      <c r="DH1046" s="69"/>
      <c r="DI1046" s="3" t="e">
        <f t="shared" si="569"/>
        <v>#N/A</v>
      </c>
      <c r="DJ1046" s="2" t="e">
        <f t="shared" si="570"/>
        <v>#N/A</v>
      </c>
      <c r="DK1046" s="2" t="e">
        <f t="shared" si="571"/>
        <v>#N/A</v>
      </c>
      <c r="DL1046" s="2"/>
      <c r="DM1046" s="2" t="e">
        <f t="shared" si="572"/>
        <v>#N/A</v>
      </c>
      <c r="DO1046" s="2" t="e">
        <f t="shared" si="573"/>
        <v>#N/A</v>
      </c>
      <c r="DP1046" s="72" t="e">
        <f t="shared" si="574"/>
        <v>#N/A</v>
      </c>
      <c r="DQ1046" s="72">
        <v>1.0999999999999999E-2</v>
      </c>
      <c r="DR1046" s="72" t="e">
        <f t="shared" si="575"/>
        <v>#N/A</v>
      </c>
      <c r="DS1046" s="2" t="e" cm="1">
        <f t="array" ref="DS1046">PRODUCT($DR$68:DR1046+1)-1</f>
        <v>#N/A</v>
      </c>
      <c r="DT1046" s="2" t="e" cm="1">
        <f t="array" ref="DT1046">PRODUCT($DP$68:DP1046+1)-1</f>
        <v>#N/A</v>
      </c>
      <c r="DU1046" s="72" t="e">
        <f>DS1046-MAX($DS$68:DS1046)</f>
        <v>#N/A</v>
      </c>
    </row>
    <row r="1047" spans="81:125" x14ac:dyDescent="0.3">
      <c r="CC1047" s="3" t="e">
        <f t="shared" si="560"/>
        <v>#N/A</v>
      </c>
      <c r="CD1047" s="2" t="e">
        <f t="shared" si="563"/>
        <v>#N/A</v>
      </c>
      <c r="CE1047" s="2" t="e">
        <f t="shared" si="564"/>
        <v>#N/A</v>
      </c>
      <c r="CF1047" s="2" t="e">
        <f t="shared" si="585"/>
        <v>#N/A</v>
      </c>
      <c r="CG1047" s="2" t="e">
        <f t="shared" si="561"/>
        <v>#N/A</v>
      </c>
      <c r="CH1047" s="2" t="e">
        <f t="shared" si="562"/>
        <v>#N/A</v>
      </c>
      <c r="CJ1047" s="9" t="e">
        <f t="shared" si="576"/>
        <v>#N/A</v>
      </c>
      <c r="CK1047" s="2" t="e">
        <f t="array" ref="CK1047">PRODUCT(CD$2:CD1047+1)-1</f>
        <v>#N/A</v>
      </c>
      <c r="CL1047" s="2" t="e">
        <f t="array" ref="CL1047">PRODUCT(CE$2:CE1047+1)-1</f>
        <v>#N/A</v>
      </c>
      <c r="CM1047" s="2" t="e" cm="1">
        <f t="array" ref="CM1047">PRODUCT(CF$913:CF1047+1)-1</f>
        <v>#N/A</v>
      </c>
      <c r="CN1047" s="2" t="e">
        <f t="array" ref="CN1047">PRODUCT(CG$2:CG1047+1)-1</f>
        <v>#N/A</v>
      </c>
      <c r="CO1047" s="2" t="e">
        <f t="array" ref="CO1047">PRODUCT(CH$2:CH1047+1)-1</f>
        <v>#N/A</v>
      </c>
      <c r="CQ1047" s="9" t="e">
        <f t="shared" si="565"/>
        <v>#N/A</v>
      </c>
      <c r="CR1047" s="72" t="e">
        <f t="shared" si="566"/>
        <v>#N/A</v>
      </c>
      <c r="CS1047" s="72" t="e">
        <f t="shared" si="567"/>
        <v>#N/A</v>
      </c>
      <c r="CT1047" s="72" t="e" cm="1">
        <f t="array" ref="CT1047">CM1047-(PRODUCT($CH$913:CH1047+1)-1)</f>
        <v>#N/A</v>
      </c>
      <c r="CU1047" s="72" t="e">
        <f t="shared" si="577"/>
        <v>#N/A</v>
      </c>
      <c r="CV1047" s="72"/>
      <c r="CW1047" s="3" t="e">
        <f t="shared" si="578"/>
        <v>#N/A</v>
      </c>
      <c r="CX1047" s="75" t="e">
        <f t="shared" si="583"/>
        <v>#N/A</v>
      </c>
      <c r="CY1047" s="75" t="e">
        <f t="shared" si="584"/>
        <v>#N/A</v>
      </c>
      <c r="CZ1047" s="75" t="e">
        <f t="shared" si="568"/>
        <v>#N/A</v>
      </c>
      <c r="DA1047" s="72" t="e">
        <f>(CZ1047/MAX($CZ$2:CZ1047))-1</f>
        <v>#N/A</v>
      </c>
      <c r="DC1047" s="3" t="e">
        <f t="shared" si="579"/>
        <v>#N/A</v>
      </c>
      <c r="DD1047" s="2" t="e">
        <f t="shared" si="580"/>
        <v>#N/A</v>
      </c>
      <c r="DE1047" s="2" t="e">
        <f t="shared" si="581"/>
        <v>#N/A</v>
      </c>
      <c r="DF1047" s="2" t="e">
        <f t="shared" si="586"/>
        <v>#N/A</v>
      </c>
      <c r="DG1047" s="2" t="e">
        <f t="shared" si="582"/>
        <v>#N/A</v>
      </c>
      <c r="DH1047" s="69"/>
      <c r="DI1047" s="3" t="e">
        <f t="shared" si="569"/>
        <v>#N/A</v>
      </c>
      <c r="DJ1047" s="2" t="e">
        <f t="shared" si="570"/>
        <v>#N/A</v>
      </c>
      <c r="DK1047" s="2" t="e">
        <f t="shared" si="571"/>
        <v>#N/A</v>
      </c>
      <c r="DL1047" s="2"/>
      <c r="DM1047" s="2" t="e">
        <f t="shared" si="572"/>
        <v>#N/A</v>
      </c>
      <c r="DO1047" s="2" t="e">
        <f t="shared" si="573"/>
        <v>#N/A</v>
      </c>
      <c r="DP1047" s="72" t="e">
        <f t="shared" si="574"/>
        <v>#N/A</v>
      </c>
      <c r="DQ1047" s="72">
        <v>1.0999999999999999E-2</v>
      </c>
      <c r="DR1047" s="72" t="e">
        <f t="shared" si="575"/>
        <v>#N/A</v>
      </c>
      <c r="DS1047" s="2" t="e" cm="1">
        <f t="array" ref="DS1047">PRODUCT($DR$68:DR1047+1)-1</f>
        <v>#N/A</v>
      </c>
      <c r="DT1047" s="2" t="e" cm="1">
        <f t="array" ref="DT1047">PRODUCT($DP$68:DP1047+1)-1</f>
        <v>#N/A</v>
      </c>
      <c r="DU1047" s="72" t="e">
        <f>DS1047-MAX($DS$68:DS1047)</f>
        <v>#N/A</v>
      </c>
    </row>
    <row r="1048" spans="81:125" x14ac:dyDescent="0.3">
      <c r="CC1048" s="3" t="e">
        <f t="shared" si="560"/>
        <v>#N/A</v>
      </c>
      <c r="CD1048" s="2" t="e">
        <f t="shared" si="563"/>
        <v>#N/A</v>
      </c>
      <c r="CE1048" s="2" t="e">
        <f t="shared" si="564"/>
        <v>#N/A</v>
      </c>
      <c r="CF1048" s="2" t="e">
        <f t="shared" si="585"/>
        <v>#N/A</v>
      </c>
      <c r="CG1048" s="2" t="e">
        <f t="shared" si="561"/>
        <v>#N/A</v>
      </c>
      <c r="CH1048" s="2" t="e">
        <f t="shared" si="562"/>
        <v>#N/A</v>
      </c>
      <c r="CJ1048" s="9" t="e">
        <f t="shared" si="576"/>
        <v>#N/A</v>
      </c>
      <c r="CK1048" s="2" t="e">
        <f t="array" ref="CK1048">PRODUCT(CD$2:CD1048+1)-1</f>
        <v>#N/A</v>
      </c>
      <c r="CL1048" s="2" t="e">
        <f t="array" ref="CL1048">PRODUCT(CE$2:CE1048+1)-1</f>
        <v>#N/A</v>
      </c>
      <c r="CM1048" s="2" t="e" cm="1">
        <f t="array" ref="CM1048">PRODUCT(CF$913:CF1048+1)-1</f>
        <v>#N/A</v>
      </c>
      <c r="CN1048" s="2" t="e">
        <f t="array" ref="CN1048">PRODUCT(CG$2:CG1048+1)-1</f>
        <v>#N/A</v>
      </c>
      <c r="CO1048" s="2" t="e">
        <f t="array" ref="CO1048">PRODUCT(CH$2:CH1048+1)-1</f>
        <v>#N/A</v>
      </c>
      <c r="CQ1048" s="9" t="e">
        <f t="shared" si="565"/>
        <v>#N/A</v>
      </c>
      <c r="CR1048" s="72" t="e">
        <f t="shared" si="566"/>
        <v>#N/A</v>
      </c>
      <c r="CS1048" s="72" t="e">
        <f t="shared" si="567"/>
        <v>#N/A</v>
      </c>
      <c r="CT1048" s="72" t="e" cm="1">
        <f t="array" ref="CT1048">CM1048-(PRODUCT($CH$913:CH1048+1)-1)</f>
        <v>#N/A</v>
      </c>
      <c r="CU1048" s="72" t="e">
        <f t="shared" si="577"/>
        <v>#N/A</v>
      </c>
      <c r="CV1048" s="72"/>
      <c r="CW1048" s="3" t="e">
        <f t="shared" si="578"/>
        <v>#N/A</v>
      </c>
      <c r="CX1048" s="75" t="e">
        <f t="shared" si="583"/>
        <v>#N/A</v>
      </c>
      <c r="CY1048" s="75" t="e">
        <f t="shared" si="584"/>
        <v>#N/A</v>
      </c>
      <c r="CZ1048" s="75" t="e">
        <f t="shared" si="568"/>
        <v>#N/A</v>
      </c>
      <c r="DA1048" s="72" t="e">
        <f>(CZ1048/MAX($CZ$2:CZ1048))-1</f>
        <v>#N/A</v>
      </c>
      <c r="DC1048" s="3" t="e">
        <f t="shared" si="579"/>
        <v>#N/A</v>
      </c>
      <c r="DD1048" s="2" t="e">
        <f t="shared" si="580"/>
        <v>#N/A</v>
      </c>
      <c r="DE1048" s="2" t="e">
        <f t="shared" si="581"/>
        <v>#N/A</v>
      </c>
      <c r="DF1048" s="2" t="e">
        <f t="shared" si="586"/>
        <v>#N/A</v>
      </c>
      <c r="DG1048" s="2" t="e">
        <f t="shared" si="582"/>
        <v>#N/A</v>
      </c>
      <c r="DH1048" s="69"/>
      <c r="DI1048" s="3" t="e">
        <f t="shared" si="569"/>
        <v>#N/A</v>
      </c>
      <c r="DJ1048" s="2" t="e">
        <f t="shared" si="570"/>
        <v>#N/A</v>
      </c>
      <c r="DK1048" s="2" t="e">
        <f t="shared" si="571"/>
        <v>#N/A</v>
      </c>
      <c r="DL1048" s="2"/>
      <c r="DM1048" s="2" t="e">
        <f t="shared" si="572"/>
        <v>#N/A</v>
      </c>
      <c r="DO1048" s="2" t="e">
        <f t="shared" si="573"/>
        <v>#N/A</v>
      </c>
      <c r="DP1048" s="72" t="e">
        <f t="shared" si="574"/>
        <v>#N/A</v>
      </c>
      <c r="DQ1048" s="72">
        <v>1.0999999999999999E-2</v>
      </c>
      <c r="DR1048" s="72" t="e">
        <f t="shared" si="575"/>
        <v>#N/A</v>
      </c>
      <c r="DS1048" s="2" t="e" cm="1">
        <f t="array" ref="DS1048">PRODUCT($DR$68:DR1048+1)-1</f>
        <v>#N/A</v>
      </c>
      <c r="DT1048" s="2" t="e" cm="1">
        <f t="array" ref="DT1048">PRODUCT($DP$68:DP1048+1)-1</f>
        <v>#N/A</v>
      </c>
      <c r="DU1048" s="72" t="e">
        <f>DS1048-MAX($DS$68:DS1048)</f>
        <v>#N/A</v>
      </c>
    </row>
    <row r="1049" spans="81:125" x14ac:dyDescent="0.3">
      <c r="CC1049" s="3" t="e">
        <f t="shared" ref="CC1049:CC1112" si="587">A258</f>
        <v>#N/A</v>
      </c>
      <c r="CD1049" s="2" t="e">
        <f t="shared" si="563"/>
        <v>#N/A</v>
      </c>
      <c r="CE1049" s="2" t="e">
        <f t="shared" si="564"/>
        <v>#N/A</v>
      </c>
      <c r="CF1049" s="2" t="e">
        <f t="shared" si="585"/>
        <v>#N/A</v>
      </c>
      <c r="CG1049" s="2" t="e">
        <f t="shared" ref="CG1049:CG1112" si="588">AP258</f>
        <v>#N/A</v>
      </c>
      <c r="CH1049" s="2" t="e">
        <f t="shared" ref="CH1049:CH1112" si="589">K258</f>
        <v>#N/A</v>
      </c>
      <c r="CJ1049" s="9" t="e">
        <f t="shared" si="576"/>
        <v>#N/A</v>
      </c>
      <c r="CK1049" s="2" t="e">
        <f t="array" ref="CK1049">PRODUCT(CD$2:CD1049+1)-1</f>
        <v>#N/A</v>
      </c>
      <c r="CL1049" s="2" t="e">
        <f t="array" ref="CL1049">PRODUCT(CE$2:CE1049+1)-1</f>
        <v>#N/A</v>
      </c>
      <c r="CM1049" s="2" t="e" cm="1">
        <f t="array" ref="CM1049">PRODUCT(CF$913:CF1049+1)-1</f>
        <v>#N/A</v>
      </c>
      <c r="CN1049" s="2" t="e">
        <f t="array" ref="CN1049">PRODUCT(CG$2:CG1049+1)-1</f>
        <v>#N/A</v>
      </c>
      <c r="CO1049" s="2" t="e">
        <f t="array" ref="CO1049">PRODUCT(CH$2:CH1049+1)-1</f>
        <v>#N/A</v>
      </c>
      <c r="CQ1049" s="9" t="e">
        <f t="shared" si="565"/>
        <v>#N/A</v>
      </c>
      <c r="CR1049" s="72" t="e">
        <f t="shared" si="566"/>
        <v>#N/A</v>
      </c>
      <c r="CS1049" s="72" t="e">
        <f t="shared" si="567"/>
        <v>#N/A</v>
      </c>
      <c r="CT1049" s="72" t="e" cm="1">
        <f t="array" ref="CT1049">CM1049-(PRODUCT($CH$913:CH1049+1)-1)</f>
        <v>#N/A</v>
      </c>
      <c r="CU1049" s="72" t="e">
        <f t="shared" si="577"/>
        <v>#N/A</v>
      </c>
      <c r="CV1049" s="72"/>
      <c r="CW1049" s="3" t="e">
        <f t="shared" si="578"/>
        <v>#N/A</v>
      </c>
      <c r="CX1049" s="75" t="e">
        <f t="shared" si="583"/>
        <v>#N/A</v>
      </c>
      <c r="CY1049" s="75" t="e">
        <f t="shared" si="584"/>
        <v>#N/A</v>
      </c>
      <c r="CZ1049" s="75" t="e">
        <f t="shared" si="568"/>
        <v>#N/A</v>
      </c>
      <c r="DA1049" s="72" t="e">
        <f>(CZ1049/MAX($CZ$2:CZ1049))-1</f>
        <v>#N/A</v>
      </c>
      <c r="DC1049" s="3" t="e">
        <f t="shared" si="579"/>
        <v>#N/A</v>
      </c>
      <c r="DD1049" s="2" t="e">
        <f t="shared" si="580"/>
        <v>#N/A</v>
      </c>
      <c r="DE1049" s="2" t="e">
        <f t="shared" si="581"/>
        <v>#N/A</v>
      </c>
      <c r="DF1049" s="2" t="e">
        <f t="shared" si="586"/>
        <v>#N/A</v>
      </c>
      <c r="DG1049" s="2" t="e">
        <f t="shared" si="582"/>
        <v>#N/A</v>
      </c>
      <c r="DH1049" s="69"/>
      <c r="DI1049" s="3" t="e">
        <f t="shared" si="569"/>
        <v>#N/A</v>
      </c>
      <c r="DJ1049" s="2" t="e">
        <f t="shared" si="570"/>
        <v>#N/A</v>
      </c>
      <c r="DK1049" s="2" t="e">
        <f t="shared" si="571"/>
        <v>#N/A</v>
      </c>
      <c r="DL1049" s="2"/>
      <c r="DM1049" s="2" t="e">
        <f t="shared" si="572"/>
        <v>#N/A</v>
      </c>
      <c r="DO1049" s="2" t="e">
        <f t="shared" si="573"/>
        <v>#N/A</v>
      </c>
      <c r="DP1049" s="72" t="e">
        <f t="shared" si="574"/>
        <v>#N/A</v>
      </c>
      <c r="DQ1049" s="72">
        <v>1.0999999999999999E-2</v>
      </c>
      <c r="DR1049" s="72" t="e">
        <f t="shared" si="575"/>
        <v>#N/A</v>
      </c>
      <c r="DS1049" s="2" t="e" cm="1">
        <f t="array" ref="DS1049">PRODUCT($DR$68:DR1049+1)-1</f>
        <v>#N/A</v>
      </c>
      <c r="DT1049" s="2" t="e" cm="1">
        <f t="array" ref="DT1049">PRODUCT($DP$68:DP1049+1)-1</f>
        <v>#N/A</v>
      </c>
      <c r="DU1049" s="72" t="e">
        <f>DS1049-MAX($DS$68:DS1049)</f>
        <v>#N/A</v>
      </c>
    </row>
    <row r="1050" spans="81:125" x14ac:dyDescent="0.3">
      <c r="CC1050" s="3" t="e">
        <f t="shared" si="587"/>
        <v>#N/A</v>
      </c>
      <c r="CD1050" s="2" t="e">
        <f t="shared" si="563"/>
        <v>#N/A</v>
      </c>
      <c r="CE1050" s="2" t="e">
        <f t="shared" si="564"/>
        <v>#N/A</v>
      </c>
      <c r="CF1050" s="2" t="e">
        <f t="shared" si="585"/>
        <v>#N/A</v>
      </c>
      <c r="CG1050" s="2" t="e">
        <f t="shared" si="588"/>
        <v>#N/A</v>
      </c>
      <c r="CH1050" s="2" t="e">
        <f t="shared" si="589"/>
        <v>#N/A</v>
      </c>
      <c r="CJ1050" s="9" t="e">
        <f t="shared" si="576"/>
        <v>#N/A</v>
      </c>
      <c r="CK1050" s="2" t="e">
        <f t="array" ref="CK1050">PRODUCT(CD$2:CD1050+1)-1</f>
        <v>#N/A</v>
      </c>
      <c r="CL1050" s="2" t="e">
        <f t="array" ref="CL1050">PRODUCT(CE$2:CE1050+1)-1</f>
        <v>#N/A</v>
      </c>
      <c r="CM1050" s="2" t="e" cm="1">
        <f t="array" ref="CM1050">PRODUCT(CF$913:CF1050+1)-1</f>
        <v>#N/A</v>
      </c>
      <c r="CN1050" s="2" t="e">
        <f t="array" ref="CN1050">PRODUCT(CG$2:CG1050+1)-1</f>
        <v>#N/A</v>
      </c>
      <c r="CO1050" s="2" t="e">
        <f t="array" ref="CO1050">PRODUCT(CH$2:CH1050+1)-1</f>
        <v>#N/A</v>
      </c>
      <c r="CQ1050" s="9" t="e">
        <f t="shared" si="565"/>
        <v>#N/A</v>
      </c>
      <c r="CR1050" s="72" t="e">
        <f t="shared" si="566"/>
        <v>#N/A</v>
      </c>
      <c r="CS1050" s="72" t="e">
        <f t="shared" si="567"/>
        <v>#N/A</v>
      </c>
      <c r="CT1050" s="72" t="e" cm="1">
        <f t="array" ref="CT1050">CM1050-(PRODUCT($CH$913:CH1050+1)-1)</f>
        <v>#N/A</v>
      </c>
      <c r="CU1050" s="72" t="e">
        <f t="shared" si="577"/>
        <v>#N/A</v>
      </c>
      <c r="CV1050" s="72"/>
      <c r="CW1050" s="3" t="e">
        <f t="shared" si="578"/>
        <v>#N/A</v>
      </c>
      <c r="CX1050" s="75" t="e">
        <f t="shared" si="583"/>
        <v>#N/A</v>
      </c>
      <c r="CY1050" s="75" t="e">
        <f t="shared" si="584"/>
        <v>#N/A</v>
      </c>
      <c r="CZ1050" s="75" t="e">
        <f t="shared" si="568"/>
        <v>#N/A</v>
      </c>
      <c r="DA1050" s="72" t="e">
        <f>(CZ1050/MAX($CZ$2:CZ1050))-1</f>
        <v>#N/A</v>
      </c>
      <c r="DC1050" s="3" t="e">
        <f t="shared" si="579"/>
        <v>#N/A</v>
      </c>
      <c r="DD1050" s="2" t="e">
        <f t="shared" si="580"/>
        <v>#N/A</v>
      </c>
      <c r="DE1050" s="2" t="e">
        <f t="shared" si="581"/>
        <v>#N/A</v>
      </c>
      <c r="DF1050" s="2" t="e">
        <f t="shared" si="586"/>
        <v>#N/A</v>
      </c>
      <c r="DG1050" s="2" t="e">
        <f t="shared" si="582"/>
        <v>#N/A</v>
      </c>
      <c r="DH1050" s="69"/>
      <c r="DI1050" s="3" t="e">
        <f t="shared" si="569"/>
        <v>#N/A</v>
      </c>
      <c r="DJ1050" s="2" t="e">
        <f t="shared" si="570"/>
        <v>#N/A</v>
      </c>
      <c r="DK1050" s="2" t="e">
        <f t="shared" si="571"/>
        <v>#N/A</v>
      </c>
      <c r="DL1050" s="2"/>
      <c r="DM1050" s="2" t="e">
        <f t="shared" si="572"/>
        <v>#N/A</v>
      </c>
      <c r="DO1050" s="2" t="e">
        <f t="shared" si="573"/>
        <v>#N/A</v>
      </c>
      <c r="DP1050" s="72" t="e">
        <f t="shared" si="574"/>
        <v>#N/A</v>
      </c>
      <c r="DQ1050" s="72">
        <v>1.0999999999999999E-2</v>
      </c>
      <c r="DR1050" s="72" t="e">
        <f t="shared" si="575"/>
        <v>#N/A</v>
      </c>
      <c r="DS1050" s="2" t="e" cm="1">
        <f t="array" ref="DS1050">PRODUCT($DR$68:DR1050+1)-1</f>
        <v>#N/A</v>
      </c>
      <c r="DT1050" s="2" t="e" cm="1">
        <f t="array" ref="DT1050">PRODUCT($DP$68:DP1050+1)-1</f>
        <v>#N/A</v>
      </c>
      <c r="DU1050" s="72" t="e">
        <f>DS1050-MAX($DS$68:DS1050)</f>
        <v>#N/A</v>
      </c>
    </row>
    <row r="1051" spans="81:125" x14ac:dyDescent="0.3">
      <c r="CC1051" s="3" t="e">
        <f t="shared" si="587"/>
        <v>#N/A</v>
      </c>
      <c r="CD1051" s="2" t="e">
        <f t="shared" si="563"/>
        <v>#N/A</v>
      </c>
      <c r="CE1051" s="2" t="e">
        <f t="shared" si="564"/>
        <v>#N/A</v>
      </c>
      <c r="CF1051" s="2" t="e">
        <f t="shared" si="585"/>
        <v>#N/A</v>
      </c>
      <c r="CG1051" s="2" t="e">
        <f t="shared" si="588"/>
        <v>#N/A</v>
      </c>
      <c r="CH1051" s="2" t="e">
        <f t="shared" si="589"/>
        <v>#N/A</v>
      </c>
      <c r="CJ1051" s="9" t="e">
        <f t="shared" si="576"/>
        <v>#N/A</v>
      </c>
      <c r="CK1051" s="2" t="e">
        <f t="array" ref="CK1051">PRODUCT(CD$2:CD1051+1)-1</f>
        <v>#N/A</v>
      </c>
      <c r="CL1051" s="2" t="e">
        <f t="array" ref="CL1051">PRODUCT(CE$2:CE1051+1)-1</f>
        <v>#N/A</v>
      </c>
      <c r="CM1051" s="2" t="e" cm="1">
        <f t="array" ref="CM1051">PRODUCT(CF$913:CF1051+1)-1</f>
        <v>#N/A</v>
      </c>
      <c r="CN1051" s="2" t="e">
        <f t="array" ref="CN1051">PRODUCT(CG$2:CG1051+1)-1</f>
        <v>#N/A</v>
      </c>
      <c r="CO1051" s="2" t="e">
        <f t="array" ref="CO1051">PRODUCT(CH$2:CH1051+1)-1</f>
        <v>#N/A</v>
      </c>
      <c r="CQ1051" s="9" t="e">
        <f t="shared" si="565"/>
        <v>#N/A</v>
      </c>
      <c r="CR1051" s="72" t="e">
        <f t="shared" si="566"/>
        <v>#N/A</v>
      </c>
      <c r="CS1051" s="72" t="e">
        <f t="shared" si="567"/>
        <v>#N/A</v>
      </c>
      <c r="CT1051" s="72" t="e" cm="1">
        <f t="array" ref="CT1051">CM1051-(PRODUCT($CH$913:CH1051+1)-1)</f>
        <v>#N/A</v>
      </c>
      <c r="CU1051" s="72" t="e">
        <f t="shared" si="577"/>
        <v>#N/A</v>
      </c>
      <c r="CV1051" s="72"/>
      <c r="CW1051" s="3" t="e">
        <f t="shared" si="578"/>
        <v>#N/A</v>
      </c>
      <c r="CX1051" s="75" t="e">
        <f t="shared" si="583"/>
        <v>#N/A</v>
      </c>
      <c r="CY1051" s="75" t="e">
        <f t="shared" si="584"/>
        <v>#N/A</v>
      </c>
      <c r="CZ1051" s="75" t="e">
        <f t="shared" si="568"/>
        <v>#N/A</v>
      </c>
      <c r="DA1051" s="72" t="e">
        <f>(CZ1051/MAX($CZ$2:CZ1051))-1</f>
        <v>#N/A</v>
      </c>
      <c r="DC1051" s="3" t="e">
        <f t="shared" si="579"/>
        <v>#N/A</v>
      </c>
      <c r="DD1051" s="2" t="e">
        <f t="shared" si="580"/>
        <v>#N/A</v>
      </c>
      <c r="DE1051" s="2" t="e">
        <f t="shared" si="581"/>
        <v>#N/A</v>
      </c>
      <c r="DF1051" s="2" t="e">
        <f t="shared" si="586"/>
        <v>#N/A</v>
      </c>
      <c r="DG1051" s="2" t="e">
        <f t="shared" si="582"/>
        <v>#N/A</v>
      </c>
      <c r="DH1051" s="69"/>
      <c r="DI1051" s="3" t="e">
        <f t="shared" si="569"/>
        <v>#N/A</v>
      </c>
      <c r="DJ1051" s="2" t="e">
        <f t="shared" si="570"/>
        <v>#N/A</v>
      </c>
      <c r="DK1051" s="2" t="e">
        <f t="shared" si="571"/>
        <v>#N/A</v>
      </c>
      <c r="DL1051" s="2"/>
      <c r="DM1051" s="2" t="e">
        <f t="shared" si="572"/>
        <v>#N/A</v>
      </c>
      <c r="DO1051" s="2" t="e">
        <f t="shared" si="573"/>
        <v>#N/A</v>
      </c>
      <c r="DP1051" s="72" t="e">
        <f t="shared" si="574"/>
        <v>#N/A</v>
      </c>
      <c r="DQ1051" s="72">
        <v>1.0999999999999999E-2</v>
      </c>
      <c r="DR1051" s="72" t="e">
        <f t="shared" si="575"/>
        <v>#N/A</v>
      </c>
      <c r="DS1051" s="2" t="e" cm="1">
        <f t="array" ref="DS1051">PRODUCT($DR$68:DR1051+1)-1</f>
        <v>#N/A</v>
      </c>
      <c r="DT1051" s="2" t="e" cm="1">
        <f t="array" ref="DT1051">PRODUCT($DP$68:DP1051+1)-1</f>
        <v>#N/A</v>
      </c>
      <c r="DU1051" s="72" t="e">
        <f>DS1051-MAX($DS$68:DS1051)</f>
        <v>#N/A</v>
      </c>
    </row>
    <row r="1052" spans="81:125" x14ac:dyDescent="0.3">
      <c r="CC1052" s="3" t="e">
        <f t="shared" si="587"/>
        <v>#N/A</v>
      </c>
      <c r="CD1052" s="2" t="e">
        <f t="shared" si="563"/>
        <v>#N/A</v>
      </c>
      <c r="CE1052" s="2" t="e">
        <f t="shared" si="564"/>
        <v>#N/A</v>
      </c>
      <c r="CF1052" s="2" t="e">
        <f t="shared" si="585"/>
        <v>#N/A</v>
      </c>
      <c r="CG1052" s="2" t="e">
        <f t="shared" si="588"/>
        <v>#N/A</v>
      </c>
      <c r="CH1052" s="2" t="e">
        <f t="shared" si="589"/>
        <v>#N/A</v>
      </c>
      <c r="CJ1052" s="9" t="e">
        <f t="shared" si="576"/>
        <v>#N/A</v>
      </c>
      <c r="CK1052" s="2" t="e">
        <f t="array" ref="CK1052">PRODUCT(CD$2:CD1052+1)-1</f>
        <v>#N/A</v>
      </c>
      <c r="CL1052" s="2" t="e">
        <f t="array" ref="CL1052">PRODUCT(CE$2:CE1052+1)-1</f>
        <v>#N/A</v>
      </c>
      <c r="CM1052" s="2" t="e" cm="1">
        <f t="array" ref="CM1052">PRODUCT(CF$913:CF1052+1)-1</f>
        <v>#N/A</v>
      </c>
      <c r="CN1052" s="2" t="e">
        <f t="array" ref="CN1052">PRODUCT(CG$2:CG1052+1)-1</f>
        <v>#N/A</v>
      </c>
      <c r="CO1052" s="2" t="e">
        <f t="array" ref="CO1052">PRODUCT(CH$2:CH1052+1)-1</f>
        <v>#N/A</v>
      </c>
      <c r="CQ1052" s="9" t="e">
        <f t="shared" si="565"/>
        <v>#N/A</v>
      </c>
      <c r="CR1052" s="72" t="e">
        <f t="shared" si="566"/>
        <v>#N/A</v>
      </c>
      <c r="CS1052" s="72" t="e">
        <f t="shared" si="567"/>
        <v>#N/A</v>
      </c>
      <c r="CT1052" s="72" t="e" cm="1">
        <f t="array" ref="CT1052">CM1052-(PRODUCT($CH$913:CH1052+1)-1)</f>
        <v>#N/A</v>
      </c>
      <c r="CU1052" s="72" t="e">
        <f t="shared" si="577"/>
        <v>#N/A</v>
      </c>
      <c r="CV1052" s="72"/>
      <c r="CW1052" s="3" t="e">
        <f t="shared" si="578"/>
        <v>#N/A</v>
      </c>
      <c r="CX1052" s="75" t="e">
        <f t="shared" si="583"/>
        <v>#N/A</v>
      </c>
      <c r="CY1052" s="75" t="e">
        <f t="shared" si="584"/>
        <v>#N/A</v>
      </c>
      <c r="CZ1052" s="75" t="e">
        <f t="shared" si="568"/>
        <v>#N/A</v>
      </c>
      <c r="DA1052" s="72" t="e">
        <f>(CZ1052/MAX($CZ$2:CZ1052))-1</f>
        <v>#N/A</v>
      </c>
      <c r="DC1052" s="3" t="e">
        <f t="shared" si="579"/>
        <v>#N/A</v>
      </c>
      <c r="DD1052" s="2" t="e">
        <f t="shared" si="580"/>
        <v>#N/A</v>
      </c>
      <c r="DE1052" s="2" t="e">
        <f t="shared" si="581"/>
        <v>#N/A</v>
      </c>
      <c r="DF1052" s="2" t="e">
        <f t="shared" si="586"/>
        <v>#N/A</v>
      </c>
      <c r="DG1052" s="2" t="e">
        <f t="shared" si="582"/>
        <v>#N/A</v>
      </c>
      <c r="DH1052" s="69"/>
      <c r="DI1052" s="3" t="e">
        <f t="shared" si="569"/>
        <v>#N/A</v>
      </c>
      <c r="DJ1052" s="2" t="e">
        <f t="shared" si="570"/>
        <v>#N/A</v>
      </c>
      <c r="DK1052" s="2" t="e">
        <f t="shared" si="571"/>
        <v>#N/A</v>
      </c>
      <c r="DL1052" s="2"/>
      <c r="DM1052" s="2" t="e">
        <f t="shared" si="572"/>
        <v>#N/A</v>
      </c>
      <c r="DO1052" s="2" t="e">
        <f t="shared" si="573"/>
        <v>#N/A</v>
      </c>
      <c r="DP1052" s="72" t="e">
        <f t="shared" si="574"/>
        <v>#N/A</v>
      </c>
      <c r="DQ1052" s="72">
        <v>1.0999999999999999E-2</v>
      </c>
      <c r="DR1052" s="72" t="e">
        <f t="shared" si="575"/>
        <v>#N/A</v>
      </c>
      <c r="DS1052" s="2" t="e" cm="1">
        <f t="array" ref="DS1052">PRODUCT($DR$68:DR1052+1)-1</f>
        <v>#N/A</v>
      </c>
      <c r="DT1052" s="2" t="e" cm="1">
        <f t="array" ref="DT1052">PRODUCT($DP$68:DP1052+1)-1</f>
        <v>#N/A</v>
      </c>
      <c r="DU1052" s="72" t="e">
        <f>DS1052-MAX($DS$68:DS1052)</f>
        <v>#N/A</v>
      </c>
    </row>
    <row r="1053" spans="81:125" x14ac:dyDescent="0.3">
      <c r="CC1053" s="3" t="e">
        <f t="shared" si="587"/>
        <v>#N/A</v>
      </c>
      <c r="CD1053" s="2" t="e">
        <f t="shared" si="563"/>
        <v>#N/A</v>
      </c>
      <c r="CE1053" s="2" t="e">
        <f t="shared" si="564"/>
        <v>#N/A</v>
      </c>
      <c r="CF1053" s="2" t="e">
        <f t="shared" si="585"/>
        <v>#N/A</v>
      </c>
      <c r="CG1053" s="2" t="e">
        <f t="shared" si="588"/>
        <v>#N/A</v>
      </c>
      <c r="CH1053" s="2" t="e">
        <f t="shared" si="589"/>
        <v>#N/A</v>
      </c>
      <c r="CJ1053" s="9" t="e">
        <f t="shared" si="576"/>
        <v>#N/A</v>
      </c>
      <c r="CK1053" s="2" t="e">
        <f t="array" ref="CK1053">PRODUCT(CD$2:CD1053+1)-1</f>
        <v>#N/A</v>
      </c>
      <c r="CL1053" s="2" t="e">
        <f t="array" ref="CL1053">PRODUCT(CE$2:CE1053+1)-1</f>
        <v>#N/A</v>
      </c>
      <c r="CM1053" s="2" t="e" cm="1">
        <f t="array" ref="CM1053">PRODUCT(CF$913:CF1053+1)-1</f>
        <v>#N/A</v>
      </c>
      <c r="CN1053" s="2" t="e">
        <f t="array" ref="CN1053">PRODUCT(CG$2:CG1053+1)-1</f>
        <v>#N/A</v>
      </c>
      <c r="CO1053" s="2" t="e">
        <f t="array" ref="CO1053">PRODUCT(CH$2:CH1053+1)-1</f>
        <v>#N/A</v>
      </c>
      <c r="CQ1053" s="9" t="e">
        <f t="shared" si="565"/>
        <v>#N/A</v>
      </c>
      <c r="CR1053" s="72" t="e">
        <f t="shared" si="566"/>
        <v>#N/A</v>
      </c>
      <c r="CS1053" s="72" t="e">
        <f t="shared" si="567"/>
        <v>#N/A</v>
      </c>
      <c r="CT1053" s="72" t="e" cm="1">
        <f t="array" ref="CT1053">CM1053-(PRODUCT($CH$913:CH1053+1)-1)</f>
        <v>#N/A</v>
      </c>
      <c r="CU1053" s="72" t="e">
        <f t="shared" si="577"/>
        <v>#N/A</v>
      </c>
      <c r="CV1053" s="72"/>
      <c r="CW1053" s="3" t="e">
        <f t="shared" si="578"/>
        <v>#N/A</v>
      </c>
      <c r="CX1053" s="75" t="e">
        <f t="shared" si="583"/>
        <v>#N/A</v>
      </c>
      <c r="CY1053" s="75" t="e">
        <f t="shared" si="584"/>
        <v>#N/A</v>
      </c>
      <c r="CZ1053" s="75" t="e">
        <f t="shared" si="568"/>
        <v>#N/A</v>
      </c>
      <c r="DA1053" s="72" t="e">
        <f>(CZ1053/MAX($CZ$2:CZ1053))-1</f>
        <v>#N/A</v>
      </c>
      <c r="DC1053" s="3" t="e">
        <f t="shared" si="579"/>
        <v>#N/A</v>
      </c>
      <c r="DD1053" s="2" t="e">
        <f t="shared" si="580"/>
        <v>#N/A</v>
      </c>
      <c r="DE1053" s="2" t="e">
        <f t="shared" si="581"/>
        <v>#N/A</v>
      </c>
      <c r="DF1053" s="2" t="e">
        <f t="shared" si="586"/>
        <v>#N/A</v>
      </c>
      <c r="DG1053" s="2" t="e">
        <f t="shared" si="582"/>
        <v>#N/A</v>
      </c>
      <c r="DH1053" s="69"/>
      <c r="DI1053" s="3" t="e">
        <f t="shared" si="569"/>
        <v>#N/A</v>
      </c>
      <c r="DJ1053" s="2" t="e">
        <f t="shared" si="570"/>
        <v>#N/A</v>
      </c>
      <c r="DK1053" s="2" t="e">
        <f t="shared" si="571"/>
        <v>#N/A</v>
      </c>
      <c r="DL1053" s="2"/>
      <c r="DM1053" s="2" t="e">
        <f t="shared" si="572"/>
        <v>#N/A</v>
      </c>
      <c r="DO1053" s="2" t="e">
        <f t="shared" si="573"/>
        <v>#N/A</v>
      </c>
      <c r="DP1053" s="72" t="e">
        <f t="shared" si="574"/>
        <v>#N/A</v>
      </c>
      <c r="DQ1053" s="72">
        <v>1.0999999999999999E-2</v>
      </c>
      <c r="DR1053" s="72" t="e">
        <f t="shared" si="575"/>
        <v>#N/A</v>
      </c>
      <c r="DS1053" s="2" t="e" cm="1">
        <f t="array" ref="DS1053">PRODUCT($DR$68:DR1053+1)-1</f>
        <v>#N/A</v>
      </c>
      <c r="DT1053" s="2" t="e" cm="1">
        <f t="array" ref="DT1053">PRODUCT($DP$68:DP1053+1)-1</f>
        <v>#N/A</v>
      </c>
      <c r="DU1053" s="72" t="e">
        <f>DS1053-MAX($DS$68:DS1053)</f>
        <v>#N/A</v>
      </c>
    </row>
    <row r="1054" spans="81:125" x14ac:dyDescent="0.3">
      <c r="CC1054" s="3" t="e">
        <f t="shared" si="587"/>
        <v>#N/A</v>
      </c>
      <c r="CD1054" s="2" t="e">
        <f t="shared" si="563"/>
        <v>#N/A</v>
      </c>
      <c r="CE1054" s="2" t="e">
        <f t="shared" si="564"/>
        <v>#N/A</v>
      </c>
      <c r="CF1054" s="2" t="e">
        <f t="shared" si="585"/>
        <v>#N/A</v>
      </c>
      <c r="CG1054" s="2" t="e">
        <f t="shared" si="588"/>
        <v>#N/A</v>
      </c>
      <c r="CH1054" s="2" t="e">
        <f t="shared" si="589"/>
        <v>#N/A</v>
      </c>
      <c r="CJ1054" s="9" t="e">
        <f t="shared" si="576"/>
        <v>#N/A</v>
      </c>
      <c r="CK1054" s="2" t="e">
        <f t="array" ref="CK1054">PRODUCT(CD$2:CD1054+1)-1</f>
        <v>#N/A</v>
      </c>
      <c r="CL1054" s="2" t="e">
        <f t="array" ref="CL1054">PRODUCT(CE$2:CE1054+1)-1</f>
        <v>#N/A</v>
      </c>
      <c r="CM1054" s="2" t="e" cm="1">
        <f t="array" ref="CM1054">PRODUCT(CF$913:CF1054+1)-1</f>
        <v>#N/A</v>
      </c>
      <c r="CN1054" s="2" t="e">
        <f t="array" ref="CN1054">PRODUCT(CG$2:CG1054+1)-1</f>
        <v>#N/A</v>
      </c>
      <c r="CO1054" s="2" t="e">
        <f t="array" ref="CO1054">PRODUCT(CH$2:CH1054+1)-1</f>
        <v>#N/A</v>
      </c>
      <c r="CQ1054" s="9" t="e">
        <f t="shared" si="565"/>
        <v>#N/A</v>
      </c>
      <c r="CR1054" s="72" t="e">
        <f t="shared" si="566"/>
        <v>#N/A</v>
      </c>
      <c r="CS1054" s="72" t="e">
        <f t="shared" si="567"/>
        <v>#N/A</v>
      </c>
      <c r="CT1054" s="72" t="e" cm="1">
        <f t="array" ref="CT1054">CM1054-(PRODUCT($CH$913:CH1054+1)-1)</f>
        <v>#N/A</v>
      </c>
      <c r="CU1054" s="72" t="e">
        <f t="shared" si="577"/>
        <v>#N/A</v>
      </c>
      <c r="CV1054" s="72"/>
      <c r="CW1054" s="3" t="e">
        <f t="shared" si="578"/>
        <v>#N/A</v>
      </c>
      <c r="CX1054" s="75" t="e">
        <f t="shared" si="583"/>
        <v>#N/A</v>
      </c>
      <c r="CY1054" s="75" t="e">
        <f t="shared" si="584"/>
        <v>#N/A</v>
      </c>
      <c r="CZ1054" s="75" t="e">
        <f t="shared" si="568"/>
        <v>#N/A</v>
      </c>
      <c r="DA1054" s="72" t="e">
        <f>(CZ1054/MAX($CZ$2:CZ1054))-1</f>
        <v>#N/A</v>
      </c>
      <c r="DC1054" s="3" t="e">
        <f t="shared" si="579"/>
        <v>#N/A</v>
      </c>
      <c r="DD1054" s="2" t="e">
        <f t="shared" si="580"/>
        <v>#N/A</v>
      </c>
      <c r="DE1054" s="2" t="e">
        <f t="shared" si="581"/>
        <v>#N/A</v>
      </c>
      <c r="DF1054" s="2" t="e">
        <f t="shared" si="586"/>
        <v>#N/A</v>
      </c>
      <c r="DG1054" s="2" t="e">
        <f t="shared" si="582"/>
        <v>#N/A</v>
      </c>
      <c r="DH1054" s="69"/>
      <c r="DI1054" s="3" t="e">
        <f t="shared" si="569"/>
        <v>#N/A</v>
      </c>
      <c r="DJ1054" s="2" t="e">
        <f t="shared" si="570"/>
        <v>#N/A</v>
      </c>
      <c r="DK1054" s="2" t="e">
        <f t="shared" si="571"/>
        <v>#N/A</v>
      </c>
      <c r="DL1054" s="2"/>
      <c r="DM1054" s="2" t="e">
        <f t="shared" si="572"/>
        <v>#N/A</v>
      </c>
      <c r="DO1054" s="2" t="e">
        <f t="shared" si="573"/>
        <v>#N/A</v>
      </c>
      <c r="DP1054" s="72" t="e">
        <f t="shared" si="574"/>
        <v>#N/A</v>
      </c>
      <c r="DQ1054" s="72">
        <v>1.0999999999999999E-2</v>
      </c>
      <c r="DR1054" s="72" t="e">
        <f t="shared" si="575"/>
        <v>#N/A</v>
      </c>
      <c r="DS1054" s="2" t="e" cm="1">
        <f t="array" ref="DS1054">PRODUCT($DR$68:DR1054+1)-1</f>
        <v>#N/A</v>
      </c>
      <c r="DT1054" s="2" t="e" cm="1">
        <f t="array" ref="DT1054">PRODUCT($DP$68:DP1054+1)-1</f>
        <v>#N/A</v>
      </c>
      <c r="DU1054" s="72" t="e">
        <f>DS1054-MAX($DS$68:DS1054)</f>
        <v>#N/A</v>
      </c>
    </row>
    <row r="1055" spans="81:125" x14ac:dyDescent="0.3">
      <c r="CC1055" s="3" t="e">
        <f t="shared" si="587"/>
        <v>#N/A</v>
      </c>
      <c r="CD1055" s="2" t="e">
        <f t="shared" si="563"/>
        <v>#N/A</v>
      </c>
      <c r="CE1055" s="2" t="e">
        <f t="shared" si="564"/>
        <v>#N/A</v>
      </c>
      <c r="CF1055" s="2" t="e">
        <f t="shared" si="585"/>
        <v>#N/A</v>
      </c>
      <c r="CG1055" s="2" t="e">
        <f t="shared" si="588"/>
        <v>#N/A</v>
      </c>
      <c r="CH1055" s="2" t="e">
        <f t="shared" si="589"/>
        <v>#N/A</v>
      </c>
      <c r="CJ1055" s="9" t="e">
        <f t="shared" si="576"/>
        <v>#N/A</v>
      </c>
      <c r="CK1055" s="2" t="e">
        <f t="array" ref="CK1055">PRODUCT(CD$2:CD1055+1)-1</f>
        <v>#N/A</v>
      </c>
      <c r="CL1055" s="2" t="e">
        <f t="array" ref="CL1055">PRODUCT(CE$2:CE1055+1)-1</f>
        <v>#N/A</v>
      </c>
      <c r="CM1055" s="2" t="e" cm="1">
        <f t="array" ref="CM1055">PRODUCT(CF$913:CF1055+1)-1</f>
        <v>#N/A</v>
      </c>
      <c r="CN1055" s="2" t="e">
        <f t="array" ref="CN1055">PRODUCT(CG$2:CG1055+1)-1</f>
        <v>#N/A</v>
      </c>
      <c r="CO1055" s="2" t="e">
        <f t="array" ref="CO1055">PRODUCT(CH$2:CH1055+1)-1</f>
        <v>#N/A</v>
      </c>
      <c r="CQ1055" s="9" t="e">
        <f t="shared" si="565"/>
        <v>#N/A</v>
      </c>
      <c r="CR1055" s="72" t="e">
        <f t="shared" si="566"/>
        <v>#N/A</v>
      </c>
      <c r="CS1055" s="72" t="e">
        <f t="shared" si="567"/>
        <v>#N/A</v>
      </c>
      <c r="CT1055" s="72" t="e" cm="1">
        <f t="array" ref="CT1055">CM1055-(PRODUCT($CH$913:CH1055+1)-1)</f>
        <v>#N/A</v>
      </c>
      <c r="CU1055" s="72" t="e">
        <f t="shared" si="577"/>
        <v>#N/A</v>
      </c>
      <c r="CV1055" s="72"/>
      <c r="CW1055" s="3" t="e">
        <f t="shared" si="578"/>
        <v>#N/A</v>
      </c>
      <c r="CX1055" s="75" t="e">
        <f t="shared" si="583"/>
        <v>#N/A</v>
      </c>
      <c r="CY1055" s="75" t="e">
        <f t="shared" si="584"/>
        <v>#N/A</v>
      </c>
      <c r="CZ1055" s="75" t="e">
        <f t="shared" si="568"/>
        <v>#N/A</v>
      </c>
      <c r="DA1055" s="72" t="e">
        <f>(CZ1055/MAX($CZ$2:CZ1055))-1</f>
        <v>#N/A</v>
      </c>
      <c r="DC1055" s="3" t="e">
        <f t="shared" si="579"/>
        <v>#N/A</v>
      </c>
      <c r="DD1055" s="2" t="e">
        <f t="shared" si="580"/>
        <v>#N/A</v>
      </c>
      <c r="DE1055" s="2" t="e">
        <f t="shared" si="581"/>
        <v>#N/A</v>
      </c>
      <c r="DF1055" s="2" t="e">
        <f t="shared" si="586"/>
        <v>#N/A</v>
      </c>
      <c r="DG1055" s="2" t="e">
        <f t="shared" si="582"/>
        <v>#N/A</v>
      </c>
      <c r="DH1055" s="69"/>
      <c r="DI1055" s="3" t="e">
        <f t="shared" si="569"/>
        <v>#N/A</v>
      </c>
      <c r="DJ1055" s="2" t="e">
        <f t="shared" si="570"/>
        <v>#N/A</v>
      </c>
      <c r="DK1055" s="2" t="e">
        <f t="shared" si="571"/>
        <v>#N/A</v>
      </c>
      <c r="DL1055" s="2"/>
      <c r="DM1055" s="2" t="e">
        <f t="shared" si="572"/>
        <v>#N/A</v>
      </c>
      <c r="DO1055" s="2" t="e">
        <f t="shared" si="573"/>
        <v>#N/A</v>
      </c>
      <c r="DP1055" s="72" t="e">
        <f t="shared" si="574"/>
        <v>#N/A</v>
      </c>
      <c r="DQ1055" s="72">
        <v>1.0999999999999999E-2</v>
      </c>
      <c r="DR1055" s="72" t="e">
        <f t="shared" si="575"/>
        <v>#N/A</v>
      </c>
      <c r="DS1055" s="2" t="e" cm="1">
        <f t="array" ref="DS1055">PRODUCT($DR$68:DR1055+1)-1</f>
        <v>#N/A</v>
      </c>
      <c r="DT1055" s="2" t="e" cm="1">
        <f t="array" ref="DT1055">PRODUCT($DP$68:DP1055+1)-1</f>
        <v>#N/A</v>
      </c>
      <c r="DU1055" s="72" t="e">
        <f>DS1055-MAX($DS$68:DS1055)</f>
        <v>#N/A</v>
      </c>
    </row>
    <row r="1056" spans="81:125" x14ac:dyDescent="0.3">
      <c r="CC1056" s="3" t="e">
        <f t="shared" si="587"/>
        <v>#N/A</v>
      </c>
      <c r="CD1056" s="2" t="e">
        <f t="shared" si="563"/>
        <v>#N/A</v>
      </c>
      <c r="CE1056" s="2" t="e">
        <f t="shared" si="564"/>
        <v>#N/A</v>
      </c>
      <c r="CF1056" s="2" t="e">
        <f t="shared" si="585"/>
        <v>#N/A</v>
      </c>
      <c r="CG1056" s="2" t="e">
        <f t="shared" si="588"/>
        <v>#N/A</v>
      </c>
      <c r="CH1056" s="2" t="e">
        <f t="shared" si="589"/>
        <v>#N/A</v>
      </c>
      <c r="CJ1056" s="9" t="e">
        <f t="shared" si="576"/>
        <v>#N/A</v>
      </c>
      <c r="CK1056" s="2" t="e">
        <f t="array" ref="CK1056">PRODUCT(CD$2:CD1056+1)-1</f>
        <v>#N/A</v>
      </c>
      <c r="CL1056" s="2" t="e">
        <f t="array" ref="CL1056">PRODUCT(CE$2:CE1056+1)-1</f>
        <v>#N/A</v>
      </c>
      <c r="CM1056" s="2" t="e" cm="1">
        <f t="array" ref="CM1056">PRODUCT(CF$913:CF1056+1)-1</f>
        <v>#N/A</v>
      </c>
      <c r="CN1056" s="2" t="e">
        <f t="array" ref="CN1056">PRODUCT(CG$2:CG1056+1)-1</f>
        <v>#N/A</v>
      </c>
      <c r="CO1056" s="2" t="e">
        <f t="array" ref="CO1056">PRODUCT(CH$2:CH1056+1)-1</f>
        <v>#N/A</v>
      </c>
      <c r="CQ1056" s="9" t="e">
        <f t="shared" si="565"/>
        <v>#N/A</v>
      </c>
      <c r="CR1056" s="72" t="e">
        <f t="shared" si="566"/>
        <v>#N/A</v>
      </c>
      <c r="CS1056" s="72" t="e">
        <f t="shared" si="567"/>
        <v>#N/A</v>
      </c>
      <c r="CT1056" s="72" t="e" cm="1">
        <f t="array" ref="CT1056">CM1056-(PRODUCT($CH$913:CH1056+1)-1)</f>
        <v>#N/A</v>
      </c>
      <c r="CU1056" s="72" t="e">
        <f t="shared" si="577"/>
        <v>#N/A</v>
      </c>
      <c r="CV1056" s="72"/>
      <c r="CW1056" s="3" t="e">
        <f t="shared" si="578"/>
        <v>#N/A</v>
      </c>
      <c r="CX1056" s="75" t="e">
        <f t="shared" si="583"/>
        <v>#N/A</v>
      </c>
      <c r="CY1056" s="75" t="e">
        <f t="shared" si="584"/>
        <v>#N/A</v>
      </c>
      <c r="CZ1056" s="75" t="e">
        <f t="shared" si="568"/>
        <v>#N/A</v>
      </c>
      <c r="DA1056" s="72" t="e">
        <f>(CZ1056/MAX($CZ$2:CZ1056))-1</f>
        <v>#N/A</v>
      </c>
      <c r="DC1056" s="3" t="e">
        <f t="shared" si="579"/>
        <v>#N/A</v>
      </c>
      <c r="DD1056" s="2" t="e">
        <f t="shared" si="580"/>
        <v>#N/A</v>
      </c>
      <c r="DE1056" s="2" t="e">
        <f t="shared" si="581"/>
        <v>#N/A</v>
      </c>
      <c r="DF1056" s="2" t="e">
        <f t="shared" si="586"/>
        <v>#N/A</v>
      </c>
      <c r="DG1056" s="2" t="e">
        <f t="shared" si="582"/>
        <v>#N/A</v>
      </c>
      <c r="DH1056" s="69"/>
      <c r="DI1056" s="3" t="e">
        <f t="shared" si="569"/>
        <v>#N/A</v>
      </c>
      <c r="DJ1056" s="2" t="e">
        <f t="shared" si="570"/>
        <v>#N/A</v>
      </c>
      <c r="DK1056" s="2" t="e">
        <f t="shared" si="571"/>
        <v>#N/A</v>
      </c>
      <c r="DL1056" s="2"/>
      <c r="DM1056" s="2" t="e">
        <f t="shared" si="572"/>
        <v>#N/A</v>
      </c>
      <c r="DO1056" s="2" t="e">
        <f t="shared" si="573"/>
        <v>#N/A</v>
      </c>
      <c r="DP1056" s="72" t="e">
        <f t="shared" si="574"/>
        <v>#N/A</v>
      </c>
      <c r="DQ1056" s="72">
        <v>1.0999999999999999E-2</v>
      </c>
      <c r="DR1056" s="72" t="e">
        <f t="shared" si="575"/>
        <v>#N/A</v>
      </c>
      <c r="DS1056" s="2" t="e" cm="1">
        <f t="array" ref="DS1056">PRODUCT($DR$68:DR1056+1)-1</f>
        <v>#N/A</v>
      </c>
      <c r="DT1056" s="2" t="e" cm="1">
        <f t="array" ref="DT1056">PRODUCT($DP$68:DP1056+1)-1</f>
        <v>#N/A</v>
      </c>
      <c r="DU1056" s="72" t="e">
        <f>DS1056-MAX($DS$68:DS1056)</f>
        <v>#N/A</v>
      </c>
    </row>
    <row r="1057" spans="81:125" x14ac:dyDescent="0.3">
      <c r="CC1057" s="3" t="e">
        <f t="shared" si="587"/>
        <v>#N/A</v>
      </c>
      <c r="CD1057" s="2" t="e">
        <f t="shared" si="563"/>
        <v>#N/A</v>
      </c>
      <c r="CE1057" s="2" t="e">
        <f t="shared" si="564"/>
        <v>#N/A</v>
      </c>
      <c r="CF1057" s="2" t="e">
        <f t="shared" si="585"/>
        <v>#N/A</v>
      </c>
      <c r="CG1057" s="2" t="e">
        <f t="shared" si="588"/>
        <v>#N/A</v>
      </c>
      <c r="CH1057" s="2" t="e">
        <f t="shared" si="589"/>
        <v>#N/A</v>
      </c>
      <c r="CJ1057" s="9" t="e">
        <f t="shared" si="576"/>
        <v>#N/A</v>
      </c>
      <c r="CK1057" s="2" t="e">
        <f t="array" ref="CK1057">PRODUCT(CD$2:CD1057+1)-1</f>
        <v>#N/A</v>
      </c>
      <c r="CL1057" s="2" t="e">
        <f t="array" ref="CL1057">PRODUCT(CE$2:CE1057+1)-1</f>
        <v>#N/A</v>
      </c>
      <c r="CM1057" s="2" t="e" cm="1">
        <f t="array" ref="CM1057">PRODUCT(CF$913:CF1057+1)-1</f>
        <v>#N/A</v>
      </c>
      <c r="CN1057" s="2" t="e">
        <f t="array" ref="CN1057">PRODUCT(CG$2:CG1057+1)-1</f>
        <v>#N/A</v>
      </c>
      <c r="CO1057" s="2" t="e">
        <f t="array" ref="CO1057">PRODUCT(CH$2:CH1057+1)-1</f>
        <v>#N/A</v>
      </c>
      <c r="CQ1057" s="9" t="e">
        <f t="shared" si="565"/>
        <v>#N/A</v>
      </c>
      <c r="CR1057" s="72" t="e">
        <f t="shared" si="566"/>
        <v>#N/A</v>
      </c>
      <c r="CS1057" s="72" t="e">
        <f t="shared" si="567"/>
        <v>#N/A</v>
      </c>
      <c r="CT1057" s="72" t="e" cm="1">
        <f t="array" ref="CT1057">CM1057-(PRODUCT($CH$913:CH1057+1)-1)</f>
        <v>#N/A</v>
      </c>
      <c r="CU1057" s="72" t="e">
        <f t="shared" si="577"/>
        <v>#N/A</v>
      </c>
      <c r="CV1057" s="72"/>
      <c r="CW1057" s="3" t="e">
        <f t="shared" si="578"/>
        <v>#N/A</v>
      </c>
      <c r="CX1057" s="75" t="e">
        <f t="shared" si="583"/>
        <v>#N/A</v>
      </c>
      <c r="CY1057" s="75" t="e">
        <f t="shared" si="584"/>
        <v>#N/A</v>
      </c>
      <c r="CZ1057" s="75" t="e">
        <f t="shared" si="568"/>
        <v>#N/A</v>
      </c>
      <c r="DA1057" s="72" t="e">
        <f>(CZ1057/MAX($CZ$2:CZ1057))-1</f>
        <v>#N/A</v>
      </c>
      <c r="DC1057" s="3" t="e">
        <f t="shared" si="579"/>
        <v>#N/A</v>
      </c>
      <c r="DD1057" s="2" t="e">
        <f t="shared" si="580"/>
        <v>#N/A</v>
      </c>
      <c r="DE1057" s="2" t="e">
        <f t="shared" si="581"/>
        <v>#N/A</v>
      </c>
      <c r="DF1057" s="2" t="e">
        <f t="shared" si="586"/>
        <v>#N/A</v>
      </c>
      <c r="DG1057" s="2" t="e">
        <f t="shared" si="582"/>
        <v>#N/A</v>
      </c>
      <c r="DH1057" s="69"/>
      <c r="DI1057" s="3" t="e">
        <f t="shared" si="569"/>
        <v>#N/A</v>
      </c>
      <c r="DJ1057" s="2" t="e">
        <f t="shared" si="570"/>
        <v>#N/A</v>
      </c>
      <c r="DK1057" s="2" t="e">
        <f t="shared" si="571"/>
        <v>#N/A</v>
      </c>
      <c r="DL1057" s="2"/>
      <c r="DM1057" s="2" t="e">
        <f t="shared" si="572"/>
        <v>#N/A</v>
      </c>
      <c r="DO1057" s="2" t="e">
        <f t="shared" si="573"/>
        <v>#N/A</v>
      </c>
      <c r="DP1057" s="72" t="e">
        <f t="shared" si="574"/>
        <v>#N/A</v>
      </c>
      <c r="DQ1057" s="72">
        <v>1.0999999999999999E-2</v>
      </c>
      <c r="DR1057" s="72" t="e">
        <f t="shared" si="575"/>
        <v>#N/A</v>
      </c>
      <c r="DS1057" s="2" t="e" cm="1">
        <f t="array" ref="DS1057">PRODUCT($DR$68:DR1057+1)-1</f>
        <v>#N/A</v>
      </c>
      <c r="DT1057" s="2" t="e" cm="1">
        <f t="array" ref="DT1057">PRODUCT($DP$68:DP1057+1)-1</f>
        <v>#N/A</v>
      </c>
      <c r="DU1057" s="72" t="e">
        <f>DS1057-MAX($DS$68:DS1057)</f>
        <v>#N/A</v>
      </c>
    </row>
    <row r="1058" spans="81:125" x14ac:dyDescent="0.3">
      <c r="CC1058" s="3" t="e">
        <f t="shared" si="587"/>
        <v>#N/A</v>
      </c>
      <c r="CD1058" s="2" t="e">
        <f t="shared" si="563"/>
        <v>#N/A</v>
      </c>
      <c r="CE1058" s="2" t="e">
        <f t="shared" si="564"/>
        <v>#N/A</v>
      </c>
      <c r="CF1058" s="2" t="e">
        <f t="shared" si="585"/>
        <v>#N/A</v>
      </c>
      <c r="CG1058" s="2" t="e">
        <f t="shared" si="588"/>
        <v>#N/A</v>
      </c>
      <c r="CH1058" s="2" t="e">
        <f t="shared" si="589"/>
        <v>#N/A</v>
      </c>
      <c r="CJ1058" s="9" t="e">
        <f t="shared" si="576"/>
        <v>#N/A</v>
      </c>
      <c r="CK1058" s="2" t="e">
        <f t="array" ref="CK1058">PRODUCT(CD$2:CD1058+1)-1</f>
        <v>#N/A</v>
      </c>
      <c r="CL1058" s="2" t="e">
        <f t="array" ref="CL1058">PRODUCT(CE$2:CE1058+1)-1</f>
        <v>#N/A</v>
      </c>
      <c r="CM1058" s="2" t="e" cm="1">
        <f t="array" ref="CM1058">PRODUCT(CF$913:CF1058+1)-1</f>
        <v>#N/A</v>
      </c>
      <c r="CN1058" s="2" t="e">
        <f t="array" ref="CN1058">PRODUCT(CG$2:CG1058+1)-1</f>
        <v>#N/A</v>
      </c>
      <c r="CO1058" s="2" t="e">
        <f t="array" ref="CO1058">PRODUCT(CH$2:CH1058+1)-1</f>
        <v>#N/A</v>
      </c>
      <c r="CQ1058" s="9" t="e">
        <f t="shared" si="565"/>
        <v>#N/A</v>
      </c>
      <c r="CR1058" s="72" t="e">
        <f t="shared" si="566"/>
        <v>#N/A</v>
      </c>
      <c r="CS1058" s="72" t="e">
        <f t="shared" si="567"/>
        <v>#N/A</v>
      </c>
      <c r="CT1058" s="72" t="e" cm="1">
        <f t="array" ref="CT1058">CM1058-(PRODUCT($CH$913:CH1058+1)-1)</f>
        <v>#N/A</v>
      </c>
      <c r="CU1058" s="72" t="e">
        <f t="shared" si="577"/>
        <v>#N/A</v>
      </c>
      <c r="CV1058" s="72"/>
      <c r="CW1058" s="3" t="e">
        <f t="shared" si="578"/>
        <v>#N/A</v>
      </c>
      <c r="CX1058" s="75" t="e">
        <f t="shared" si="583"/>
        <v>#N/A</v>
      </c>
      <c r="CY1058" s="75" t="e">
        <f t="shared" si="584"/>
        <v>#N/A</v>
      </c>
      <c r="CZ1058" s="75" t="e">
        <f t="shared" si="568"/>
        <v>#N/A</v>
      </c>
      <c r="DA1058" s="72" t="e">
        <f>(CZ1058/MAX($CZ$2:CZ1058))-1</f>
        <v>#N/A</v>
      </c>
      <c r="DC1058" s="3" t="e">
        <f t="shared" si="579"/>
        <v>#N/A</v>
      </c>
      <c r="DD1058" s="2" t="e">
        <f t="shared" si="580"/>
        <v>#N/A</v>
      </c>
      <c r="DE1058" s="2" t="e">
        <f t="shared" si="581"/>
        <v>#N/A</v>
      </c>
      <c r="DF1058" s="2" t="e">
        <f t="shared" si="586"/>
        <v>#N/A</v>
      </c>
      <c r="DG1058" s="2" t="e">
        <f t="shared" si="582"/>
        <v>#N/A</v>
      </c>
      <c r="DH1058" s="69"/>
      <c r="DI1058" s="3" t="e">
        <f t="shared" si="569"/>
        <v>#N/A</v>
      </c>
      <c r="DJ1058" s="2" t="e">
        <f t="shared" si="570"/>
        <v>#N/A</v>
      </c>
      <c r="DK1058" s="2" t="e">
        <f t="shared" si="571"/>
        <v>#N/A</v>
      </c>
      <c r="DL1058" s="2"/>
      <c r="DM1058" s="2" t="e">
        <f t="shared" si="572"/>
        <v>#N/A</v>
      </c>
      <c r="DO1058" s="2" t="e">
        <f t="shared" si="573"/>
        <v>#N/A</v>
      </c>
      <c r="DP1058" s="72" t="e">
        <f t="shared" si="574"/>
        <v>#N/A</v>
      </c>
      <c r="DQ1058" s="72">
        <v>1.0999999999999999E-2</v>
      </c>
      <c r="DR1058" s="72" t="e">
        <f t="shared" si="575"/>
        <v>#N/A</v>
      </c>
      <c r="DS1058" s="2" t="e" cm="1">
        <f t="array" ref="DS1058">PRODUCT($DR$68:DR1058+1)-1</f>
        <v>#N/A</v>
      </c>
      <c r="DT1058" s="2" t="e" cm="1">
        <f t="array" ref="DT1058">PRODUCT($DP$68:DP1058+1)-1</f>
        <v>#N/A</v>
      </c>
      <c r="DU1058" s="72" t="e">
        <f>DS1058-MAX($DS$68:DS1058)</f>
        <v>#N/A</v>
      </c>
    </row>
    <row r="1059" spans="81:125" x14ac:dyDescent="0.3">
      <c r="CC1059" s="3" t="e">
        <f t="shared" si="587"/>
        <v>#N/A</v>
      </c>
      <c r="CD1059" s="2" t="e">
        <f t="shared" si="563"/>
        <v>#N/A</v>
      </c>
      <c r="CE1059" s="2" t="e">
        <f t="shared" si="564"/>
        <v>#N/A</v>
      </c>
      <c r="CF1059" s="2" t="e">
        <f t="shared" si="585"/>
        <v>#N/A</v>
      </c>
      <c r="CG1059" s="2" t="e">
        <f t="shared" si="588"/>
        <v>#N/A</v>
      </c>
      <c r="CH1059" s="2" t="e">
        <f t="shared" si="589"/>
        <v>#N/A</v>
      </c>
      <c r="CJ1059" s="9" t="e">
        <f t="shared" si="576"/>
        <v>#N/A</v>
      </c>
      <c r="CK1059" s="2" t="e">
        <f t="array" ref="CK1059">PRODUCT(CD$2:CD1059+1)-1</f>
        <v>#N/A</v>
      </c>
      <c r="CL1059" s="2" t="e">
        <f t="array" ref="CL1059">PRODUCT(CE$2:CE1059+1)-1</f>
        <v>#N/A</v>
      </c>
      <c r="CM1059" s="2" t="e" cm="1">
        <f t="array" ref="CM1059">PRODUCT(CF$913:CF1059+1)-1</f>
        <v>#N/A</v>
      </c>
      <c r="CN1059" s="2" t="e">
        <f t="array" ref="CN1059">PRODUCT(CG$2:CG1059+1)-1</f>
        <v>#N/A</v>
      </c>
      <c r="CO1059" s="2" t="e">
        <f t="array" ref="CO1059">PRODUCT(CH$2:CH1059+1)-1</f>
        <v>#N/A</v>
      </c>
      <c r="CQ1059" s="9" t="e">
        <f t="shared" si="565"/>
        <v>#N/A</v>
      </c>
      <c r="CR1059" s="72" t="e">
        <f t="shared" si="566"/>
        <v>#N/A</v>
      </c>
      <c r="CS1059" s="72" t="e">
        <f t="shared" si="567"/>
        <v>#N/A</v>
      </c>
      <c r="CT1059" s="72" t="e" cm="1">
        <f t="array" ref="CT1059">CM1059-(PRODUCT($CH$913:CH1059+1)-1)</f>
        <v>#N/A</v>
      </c>
      <c r="CU1059" s="72" t="e">
        <f t="shared" si="577"/>
        <v>#N/A</v>
      </c>
      <c r="CV1059" s="72"/>
      <c r="CW1059" s="3" t="e">
        <f t="shared" si="578"/>
        <v>#N/A</v>
      </c>
      <c r="CX1059" s="75" t="e">
        <f t="shared" si="583"/>
        <v>#N/A</v>
      </c>
      <c r="CY1059" s="75" t="e">
        <f t="shared" si="584"/>
        <v>#N/A</v>
      </c>
      <c r="CZ1059" s="75" t="e">
        <f t="shared" si="568"/>
        <v>#N/A</v>
      </c>
      <c r="DA1059" s="72" t="e">
        <f>(CZ1059/MAX($CZ$2:CZ1059))-1</f>
        <v>#N/A</v>
      </c>
      <c r="DC1059" s="3" t="e">
        <f t="shared" si="579"/>
        <v>#N/A</v>
      </c>
      <c r="DD1059" s="2" t="e">
        <f t="shared" si="580"/>
        <v>#N/A</v>
      </c>
      <c r="DE1059" s="2" t="e">
        <f t="shared" si="581"/>
        <v>#N/A</v>
      </c>
      <c r="DF1059" s="2" t="e">
        <f t="shared" si="586"/>
        <v>#N/A</v>
      </c>
      <c r="DG1059" s="2" t="e">
        <f t="shared" si="582"/>
        <v>#N/A</v>
      </c>
      <c r="DH1059" s="69"/>
      <c r="DI1059" s="3" t="e">
        <f t="shared" si="569"/>
        <v>#N/A</v>
      </c>
      <c r="DJ1059" s="2" t="e">
        <f t="shared" si="570"/>
        <v>#N/A</v>
      </c>
      <c r="DK1059" s="2" t="e">
        <f t="shared" si="571"/>
        <v>#N/A</v>
      </c>
      <c r="DL1059" s="2"/>
      <c r="DM1059" s="2" t="e">
        <f t="shared" si="572"/>
        <v>#N/A</v>
      </c>
      <c r="DO1059" s="2" t="e">
        <f t="shared" si="573"/>
        <v>#N/A</v>
      </c>
      <c r="DP1059" s="72" t="e">
        <f t="shared" si="574"/>
        <v>#N/A</v>
      </c>
      <c r="DQ1059" s="72">
        <v>1.0999999999999999E-2</v>
      </c>
      <c r="DR1059" s="72" t="e">
        <f t="shared" si="575"/>
        <v>#N/A</v>
      </c>
      <c r="DS1059" s="2" t="e" cm="1">
        <f t="array" ref="DS1059">PRODUCT($DR$68:DR1059+1)-1</f>
        <v>#N/A</v>
      </c>
      <c r="DT1059" s="2" t="e" cm="1">
        <f t="array" ref="DT1059">PRODUCT($DP$68:DP1059+1)-1</f>
        <v>#N/A</v>
      </c>
      <c r="DU1059" s="72" t="e">
        <f>DS1059-MAX($DS$68:DS1059)</f>
        <v>#N/A</v>
      </c>
    </row>
    <row r="1060" spans="81:125" x14ac:dyDescent="0.3">
      <c r="CC1060" s="3" t="e">
        <f t="shared" si="587"/>
        <v>#N/A</v>
      </c>
      <c r="CD1060" s="2" t="e">
        <f t="shared" si="563"/>
        <v>#N/A</v>
      </c>
      <c r="CE1060" s="2" t="e">
        <f t="shared" si="564"/>
        <v>#N/A</v>
      </c>
      <c r="CF1060" s="2" t="e">
        <f t="shared" si="585"/>
        <v>#N/A</v>
      </c>
      <c r="CG1060" s="2" t="e">
        <f t="shared" si="588"/>
        <v>#N/A</v>
      </c>
      <c r="CH1060" s="2" t="e">
        <f t="shared" si="589"/>
        <v>#N/A</v>
      </c>
      <c r="CJ1060" s="9" t="e">
        <f t="shared" si="576"/>
        <v>#N/A</v>
      </c>
      <c r="CK1060" s="2" t="e">
        <f t="array" ref="CK1060">PRODUCT(CD$2:CD1060+1)-1</f>
        <v>#N/A</v>
      </c>
      <c r="CL1060" s="2" t="e">
        <f t="array" ref="CL1060">PRODUCT(CE$2:CE1060+1)-1</f>
        <v>#N/A</v>
      </c>
      <c r="CM1060" s="2" t="e" cm="1">
        <f t="array" ref="CM1060">PRODUCT(CF$913:CF1060+1)-1</f>
        <v>#N/A</v>
      </c>
      <c r="CN1060" s="2" t="e">
        <f t="array" ref="CN1060">PRODUCT(CG$2:CG1060+1)-1</f>
        <v>#N/A</v>
      </c>
      <c r="CO1060" s="2" t="e">
        <f t="array" ref="CO1060">PRODUCT(CH$2:CH1060+1)-1</f>
        <v>#N/A</v>
      </c>
      <c r="CQ1060" s="9" t="e">
        <f t="shared" si="565"/>
        <v>#N/A</v>
      </c>
      <c r="CR1060" s="72" t="e">
        <f t="shared" si="566"/>
        <v>#N/A</v>
      </c>
      <c r="CS1060" s="72" t="e">
        <f t="shared" si="567"/>
        <v>#N/A</v>
      </c>
      <c r="CT1060" s="72" t="e" cm="1">
        <f t="array" ref="CT1060">CM1060-(PRODUCT($CH$913:CH1060+1)-1)</f>
        <v>#N/A</v>
      </c>
      <c r="CU1060" s="72" t="e">
        <f t="shared" si="577"/>
        <v>#N/A</v>
      </c>
      <c r="CV1060" s="72"/>
      <c r="CW1060" s="3" t="e">
        <f t="shared" si="578"/>
        <v>#N/A</v>
      </c>
      <c r="CX1060" s="75" t="e">
        <f t="shared" si="583"/>
        <v>#N/A</v>
      </c>
      <c r="CY1060" s="75" t="e">
        <f t="shared" si="584"/>
        <v>#N/A</v>
      </c>
      <c r="CZ1060" s="75" t="e">
        <f t="shared" si="568"/>
        <v>#N/A</v>
      </c>
      <c r="DA1060" s="72" t="e">
        <f>(CZ1060/MAX($CZ$2:CZ1060))-1</f>
        <v>#N/A</v>
      </c>
      <c r="DC1060" s="3" t="e">
        <f t="shared" si="579"/>
        <v>#N/A</v>
      </c>
      <c r="DD1060" s="2" t="e">
        <f t="shared" si="580"/>
        <v>#N/A</v>
      </c>
      <c r="DE1060" s="2" t="e">
        <f t="shared" si="581"/>
        <v>#N/A</v>
      </c>
      <c r="DF1060" s="2" t="e">
        <f t="shared" si="586"/>
        <v>#N/A</v>
      </c>
      <c r="DG1060" s="2" t="e">
        <f t="shared" si="582"/>
        <v>#N/A</v>
      </c>
      <c r="DH1060" s="69"/>
      <c r="DI1060" s="3" t="e">
        <f t="shared" si="569"/>
        <v>#N/A</v>
      </c>
      <c r="DJ1060" s="2" t="e">
        <f t="shared" si="570"/>
        <v>#N/A</v>
      </c>
      <c r="DK1060" s="2" t="e">
        <f t="shared" si="571"/>
        <v>#N/A</v>
      </c>
      <c r="DL1060" s="2"/>
      <c r="DM1060" s="2" t="e">
        <f t="shared" si="572"/>
        <v>#N/A</v>
      </c>
      <c r="DO1060" s="2" t="e">
        <f t="shared" si="573"/>
        <v>#N/A</v>
      </c>
      <c r="DP1060" s="72" t="e">
        <f t="shared" si="574"/>
        <v>#N/A</v>
      </c>
      <c r="DQ1060" s="72">
        <v>1.0999999999999999E-2</v>
      </c>
      <c r="DR1060" s="72" t="e">
        <f t="shared" si="575"/>
        <v>#N/A</v>
      </c>
      <c r="DS1060" s="2" t="e" cm="1">
        <f t="array" ref="DS1060">PRODUCT($DR$68:DR1060+1)-1</f>
        <v>#N/A</v>
      </c>
      <c r="DT1060" s="2" t="e" cm="1">
        <f t="array" ref="DT1060">PRODUCT($DP$68:DP1060+1)-1</f>
        <v>#N/A</v>
      </c>
      <c r="DU1060" s="72" t="e">
        <f>DS1060-MAX($DS$68:DS1060)</f>
        <v>#N/A</v>
      </c>
    </row>
    <row r="1061" spans="81:125" x14ac:dyDescent="0.3">
      <c r="CC1061" s="3" t="e">
        <f t="shared" si="587"/>
        <v>#N/A</v>
      </c>
      <c r="CD1061" s="2" t="e">
        <f t="shared" si="563"/>
        <v>#N/A</v>
      </c>
      <c r="CE1061" s="2" t="e">
        <f t="shared" si="564"/>
        <v>#N/A</v>
      </c>
      <c r="CF1061" s="2" t="e">
        <f t="shared" si="585"/>
        <v>#N/A</v>
      </c>
      <c r="CG1061" s="2" t="e">
        <f t="shared" si="588"/>
        <v>#N/A</v>
      </c>
      <c r="CH1061" s="2" t="e">
        <f t="shared" si="589"/>
        <v>#N/A</v>
      </c>
      <c r="CJ1061" s="9" t="e">
        <f t="shared" si="576"/>
        <v>#N/A</v>
      </c>
      <c r="CK1061" s="2" t="e">
        <f t="array" ref="CK1061">PRODUCT(CD$2:CD1061+1)-1</f>
        <v>#N/A</v>
      </c>
      <c r="CL1061" s="2" t="e">
        <f t="array" ref="CL1061">PRODUCT(CE$2:CE1061+1)-1</f>
        <v>#N/A</v>
      </c>
      <c r="CM1061" s="2" t="e" cm="1">
        <f t="array" ref="CM1061">PRODUCT(CF$913:CF1061+1)-1</f>
        <v>#N/A</v>
      </c>
      <c r="CN1061" s="2" t="e">
        <f t="array" ref="CN1061">PRODUCT(CG$2:CG1061+1)-1</f>
        <v>#N/A</v>
      </c>
      <c r="CO1061" s="2" t="e">
        <f t="array" ref="CO1061">PRODUCT(CH$2:CH1061+1)-1</f>
        <v>#N/A</v>
      </c>
      <c r="CQ1061" s="9" t="e">
        <f t="shared" si="565"/>
        <v>#N/A</v>
      </c>
      <c r="CR1061" s="72" t="e">
        <f t="shared" si="566"/>
        <v>#N/A</v>
      </c>
      <c r="CS1061" s="72" t="e">
        <f t="shared" si="567"/>
        <v>#N/A</v>
      </c>
      <c r="CT1061" s="72" t="e" cm="1">
        <f t="array" ref="CT1061">CM1061-(PRODUCT($CH$913:CH1061+1)-1)</f>
        <v>#N/A</v>
      </c>
      <c r="CU1061" s="72" t="e">
        <f t="shared" si="577"/>
        <v>#N/A</v>
      </c>
      <c r="CV1061" s="72"/>
      <c r="CW1061" s="3" t="e">
        <f t="shared" si="578"/>
        <v>#N/A</v>
      </c>
      <c r="CX1061" s="75" t="e">
        <f t="shared" si="583"/>
        <v>#N/A</v>
      </c>
      <c r="CY1061" s="75" t="e">
        <f t="shared" si="584"/>
        <v>#N/A</v>
      </c>
      <c r="CZ1061" s="75" t="e">
        <f t="shared" si="568"/>
        <v>#N/A</v>
      </c>
      <c r="DA1061" s="72" t="e">
        <f>(CZ1061/MAX($CZ$2:CZ1061))-1</f>
        <v>#N/A</v>
      </c>
      <c r="DC1061" s="3" t="e">
        <f t="shared" si="579"/>
        <v>#N/A</v>
      </c>
      <c r="DD1061" s="2" t="e">
        <f t="shared" si="580"/>
        <v>#N/A</v>
      </c>
      <c r="DE1061" s="2" t="e">
        <f t="shared" si="581"/>
        <v>#N/A</v>
      </c>
      <c r="DF1061" s="2" t="e">
        <f t="shared" si="586"/>
        <v>#N/A</v>
      </c>
      <c r="DG1061" s="2" t="e">
        <f t="shared" si="582"/>
        <v>#N/A</v>
      </c>
      <c r="DH1061" s="69"/>
      <c r="DI1061" s="3" t="e">
        <f t="shared" si="569"/>
        <v>#N/A</v>
      </c>
      <c r="DJ1061" s="2" t="e">
        <f t="shared" si="570"/>
        <v>#N/A</v>
      </c>
      <c r="DK1061" s="2" t="e">
        <f t="shared" si="571"/>
        <v>#N/A</v>
      </c>
      <c r="DL1061" s="2"/>
      <c r="DM1061" s="2" t="e">
        <f t="shared" si="572"/>
        <v>#N/A</v>
      </c>
      <c r="DO1061" s="2" t="e">
        <f t="shared" si="573"/>
        <v>#N/A</v>
      </c>
      <c r="DP1061" s="72" t="e">
        <f t="shared" si="574"/>
        <v>#N/A</v>
      </c>
      <c r="DQ1061" s="72">
        <v>1.0999999999999999E-2</v>
      </c>
      <c r="DR1061" s="72" t="e">
        <f t="shared" si="575"/>
        <v>#N/A</v>
      </c>
      <c r="DS1061" s="2" t="e" cm="1">
        <f t="array" ref="DS1061">PRODUCT($DR$68:DR1061+1)-1</f>
        <v>#N/A</v>
      </c>
      <c r="DT1061" s="2" t="e" cm="1">
        <f t="array" ref="DT1061">PRODUCT($DP$68:DP1061+1)-1</f>
        <v>#N/A</v>
      </c>
      <c r="DU1061" s="72" t="e">
        <f>DS1061-MAX($DS$68:DS1061)</f>
        <v>#N/A</v>
      </c>
    </row>
    <row r="1062" spans="81:125" x14ac:dyDescent="0.3">
      <c r="CC1062" s="3" t="e">
        <f t="shared" si="587"/>
        <v>#N/A</v>
      </c>
      <c r="CD1062" s="2" t="e">
        <f t="shared" si="563"/>
        <v>#N/A</v>
      </c>
      <c r="CE1062" s="2" t="e">
        <f t="shared" si="564"/>
        <v>#N/A</v>
      </c>
      <c r="CF1062" s="2" t="e">
        <f t="shared" si="585"/>
        <v>#N/A</v>
      </c>
      <c r="CG1062" s="2" t="e">
        <f t="shared" si="588"/>
        <v>#N/A</v>
      </c>
      <c r="CH1062" s="2" t="e">
        <f t="shared" si="589"/>
        <v>#N/A</v>
      </c>
      <c r="CJ1062" s="9" t="e">
        <f t="shared" si="576"/>
        <v>#N/A</v>
      </c>
      <c r="CK1062" s="2" t="e">
        <f t="array" ref="CK1062">PRODUCT(CD$2:CD1062+1)-1</f>
        <v>#N/A</v>
      </c>
      <c r="CL1062" s="2" t="e">
        <f t="array" ref="CL1062">PRODUCT(CE$2:CE1062+1)-1</f>
        <v>#N/A</v>
      </c>
      <c r="CM1062" s="2" t="e" cm="1">
        <f t="array" ref="CM1062">PRODUCT(CF$913:CF1062+1)-1</f>
        <v>#N/A</v>
      </c>
      <c r="CN1062" s="2" t="e">
        <f t="array" ref="CN1062">PRODUCT(CG$2:CG1062+1)-1</f>
        <v>#N/A</v>
      </c>
      <c r="CO1062" s="2" t="e">
        <f t="array" ref="CO1062">PRODUCT(CH$2:CH1062+1)-1</f>
        <v>#N/A</v>
      </c>
      <c r="CQ1062" s="9" t="e">
        <f t="shared" si="565"/>
        <v>#N/A</v>
      </c>
      <c r="CR1062" s="72" t="e">
        <f t="shared" si="566"/>
        <v>#N/A</v>
      </c>
      <c r="CS1062" s="72" t="e">
        <f t="shared" si="567"/>
        <v>#N/A</v>
      </c>
      <c r="CT1062" s="72" t="e" cm="1">
        <f t="array" ref="CT1062">CM1062-(PRODUCT($CH$913:CH1062+1)-1)</f>
        <v>#N/A</v>
      </c>
      <c r="CU1062" s="72" t="e">
        <f t="shared" si="577"/>
        <v>#N/A</v>
      </c>
      <c r="CV1062" s="72"/>
      <c r="CW1062" s="3" t="e">
        <f t="shared" si="578"/>
        <v>#N/A</v>
      </c>
      <c r="CX1062" s="75" t="e">
        <f t="shared" si="583"/>
        <v>#N/A</v>
      </c>
      <c r="CY1062" s="75" t="e">
        <f t="shared" si="584"/>
        <v>#N/A</v>
      </c>
      <c r="CZ1062" s="75" t="e">
        <f t="shared" si="568"/>
        <v>#N/A</v>
      </c>
      <c r="DA1062" s="72" t="e">
        <f>(CZ1062/MAX($CZ$2:CZ1062))-1</f>
        <v>#N/A</v>
      </c>
      <c r="DC1062" s="3" t="e">
        <f t="shared" si="579"/>
        <v>#N/A</v>
      </c>
      <c r="DD1062" s="2" t="e">
        <f t="shared" si="580"/>
        <v>#N/A</v>
      </c>
      <c r="DE1062" s="2" t="e">
        <f t="shared" si="581"/>
        <v>#N/A</v>
      </c>
      <c r="DF1062" s="2" t="e">
        <f t="shared" si="586"/>
        <v>#N/A</v>
      </c>
      <c r="DG1062" s="2" t="e">
        <f t="shared" si="582"/>
        <v>#N/A</v>
      </c>
      <c r="DH1062" s="69"/>
      <c r="DI1062" s="3" t="e">
        <f t="shared" si="569"/>
        <v>#N/A</v>
      </c>
      <c r="DJ1062" s="2" t="e">
        <f t="shared" si="570"/>
        <v>#N/A</v>
      </c>
      <c r="DK1062" s="2" t="e">
        <f t="shared" si="571"/>
        <v>#N/A</v>
      </c>
      <c r="DL1062" s="2"/>
      <c r="DM1062" s="2" t="e">
        <f t="shared" si="572"/>
        <v>#N/A</v>
      </c>
      <c r="DO1062" s="2" t="e">
        <f t="shared" si="573"/>
        <v>#N/A</v>
      </c>
      <c r="DP1062" s="72" t="e">
        <f t="shared" si="574"/>
        <v>#N/A</v>
      </c>
      <c r="DQ1062" s="72">
        <v>1.0999999999999999E-2</v>
      </c>
      <c r="DR1062" s="72" t="e">
        <f t="shared" si="575"/>
        <v>#N/A</v>
      </c>
      <c r="DS1062" s="2" t="e" cm="1">
        <f t="array" ref="DS1062">PRODUCT($DR$68:DR1062+1)-1</f>
        <v>#N/A</v>
      </c>
      <c r="DT1062" s="2" t="e" cm="1">
        <f t="array" ref="DT1062">PRODUCT($DP$68:DP1062+1)-1</f>
        <v>#N/A</v>
      </c>
      <c r="DU1062" s="72" t="e">
        <f>DS1062-MAX($DS$68:DS1062)</f>
        <v>#N/A</v>
      </c>
    </row>
    <row r="1063" spans="81:125" x14ac:dyDescent="0.3">
      <c r="CC1063" s="3" t="e">
        <f t="shared" si="587"/>
        <v>#N/A</v>
      </c>
      <c r="CD1063" s="2" t="e">
        <f t="shared" si="563"/>
        <v>#N/A</v>
      </c>
      <c r="CE1063" s="2" t="e">
        <f t="shared" si="564"/>
        <v>#N/A</v>
      </c>
      <c r="CF1063" s="2" t="e">
        <f t="shared" si="585"/>
        <v>#N/A</v>
      </c>
      <c r="CG1063" s="2" t="e">
        <f t="shared" si="588"/>
        <v>#N/A</v>
      </c>
      <c r="CH1063" s="2" t="e">
        <f t="shared" si="589"/>
        <v>#N/A</v>
      </c>
      <c r="CJ1063" s="9" t="e">
        <f t="shared" si="576"/>
        <v>#N/A</v>
      </c>
      <c r="CK1063" s="2" t="e">
        <f t="array" ref="CK1063">PRODUCT(CD$2:CD1063+1)-1</f>
        <v>#N/A</v>
      </c>
      <c r="CL1063" s="2" t="e">
        <f t="array" ref="CL1063">PRODUCT(CE$2:CE1063+1)-1</f>
        <v>#N/A</v>
      </c>
      <c r="CM1063" s="2" t="e" cm="1">
        <f t="array" ref="CM1063">PRODUCT(CF$913:CF1063+1)-1</f>
        <v>#N/A</v>
      </c>
      <c r="CN1063" s="2" t="e">
        <f t="array" ref="CN1063">PRODUCT(CG$2:CG1063+1)-1</f>
        <v>#N/A</v>
      </c>
      <c r="CO1063" s="2" t="e">
        <f t="array" ref="CO1063">PRODUCT(CH$2:CH1063+1)-1</f>
        <v>#N/A</v>
      </c>
      <c r="CQ1063" s="9" t="e">
        <f t="shared" si="565"/>
        <v>#N/A</v>
      </c>
      <c r="CR1063" s="72" t="e">
        <f t="shared" si="566"/>
        <v>#N/A</v>
      </c>
      <c r="CS1063" s="72" t="e">
        <f t="shared" si="567"/>
        <v>#N/A</v>
      </c>
      <c r="CT1063" s="72" t="e" cm="1">
        <f t="array" ref="CT1063">CM1063-(PRODUCT($CH$913:CH1063+1)-1)</f>
        <v>#N/A</v>
      </c>
      <c r="CU1063" s="72" t="e">
        <f t="shared" si="577"/>
        <v>#N/A</v>
      </c>
      <c r="CV1063" s="72"/>
      <c r="CW1063" s="3" t="e">
        <f t="shared" si="578"/>
        <v>#N/A</v>
      </c>
      <c r="CX1063" s="75" t="e">
        <f t="shared" si="583"/>
        <v>#N/A</v>
      </c>
      <c r="CY1063" s="75" t="e">
        <f t="shared" si="584"/>
        <v>#N/A</v>
      </c>
      <c r="CZ1063" s="75" t="e">
        <f t="shared" si="568"/>
        <v>#N/A</v>
      </c>
      <c r="DA1063" s="72" t="e">
        <f>(CZ1063/MAX($CZ$2:CZ1063))-1</f>
        <v>#N/A</v>
      </c>
      <c r="DC1063" s="3" t="e">
        <f t="shared" si="579"/>
        <v>#N/A</v>
      </c>
      <c r="DD1063" s="2" t="e">
        <f t="shared" si="580"/>
        <v>#N/A</v>
      </c>
      <c r="DE1063" s="2" t="e">
        <f t="shared" si="581"/>
        <v>#N/A</v>
      </c>
      <c r="DF1063" s="2" t="e">
        <f t="shared" si="586"/>
        <v>#N/A</v>
      </c>
      <c r="DG1063" s="2" t="e">
        <f t="shared" si="582"/>
        <v>#N/A</v>
      </c>
      <c r="DH1063" s="69"/>
      <c r="DI1063" s="3" t="e">
        <f t="shared" si="569"/>
        <v>#N/A</v>
      </c>
      <c r="DJ1063" s="2" t="e">
        <f t="shared" si="570"/>
        <v>#N/A</v>
      </c>
      <c r="DK1063" s="2" t="e">
        <f t="shared" si="571"/>
        <v>#N/A</v>
      </c>
      <c r="DL1063" s="2"/>
      <c r="DM1063" s="2" t="e">
        <f t="shared" si="572"/>
        <v>#N/A</v>
      </c>
      <c r="DO1063" s="2" t="e">
        <f t="shared" si="573"/>
        <v>#N/A</v>
      </c>
      <c r="DP1063" s="72" t="e">
        <f t="shared" si="574"/>
        <v>#N/A</v>
      </c>
      <c r="DQ1063" s="72">
        <v>1.0999999999999999E-2</v>
      </c>
      <c r="DR1063" s="72" t="e">
        <f t="shared" si="575"/>
        <v>#N/A</v>
      </c>
      <c r="DS1063" s="2" t="e" cm="1">
        <f t="array" ref="DS1063">PRODUCT($DR$68:DR1063+1)-1</f>
        <v>#N/A</v>
      </c>
      <c r="DT1063" s="2" t="e" cm="1">
        <f t="array" ref="DT1063">PRODUCT($DP$68:DP1063+1)-1</f>
        <v>#N/A</v>
      </c>
      <c r="DU1063" s="72" t="e">
        <f>DS1063-MAX($DS$68:DS1063)</f>
        <v>#N/A</v>
      </c>
    </row>
    <row r="1064" spans="81:125" x14ac:dyDescent="0.3">
      <c r="CC1064" s="3" t="e">
        <f t="shared" si="587"/>
        <v>#N/A</v>
      </c>
      <c r="CD1064" s="2" t="e">
        <f t="shared" si="563"/>
        <v>#N/A</v>
      </c>
      <c r="CE1064" s="2" t="e">
        <f t="shared" si="564"/>
        <v>#N/A</v>
      </c>
      <c r="CF1064" s="2" t="e">
        <f t="shared" si="585"/>
        <v>#N/A</v>
      </c>
      <c r="CG1064" s="2" t="e">
        <f t="shared" si="588"/>
        <v>#N/A</v>
      </c>
      <c r="CH1064" s="2" t="e">
        <f t="shared" si="589"/>
        <v>#N/A</v>
      </c>
      <c r="CJ1064" s="9" t="e">
        <f t="shared" si="576"/>
        <v>#N/A</v>
      </c>
      <c r="CK1064" s="2" t="e">
        <f t="array" ref="CK1064">PRODUCT(CD$2:CD1064+1)-1</f>
        <v>#N/A</v>
      </c>
      <c r="CL1064" s="2" t="e">
        <f t="array" ref="CL1064">PRODUCT(CE$2:CE1064+1)-1</f>
        <v>#N/A</v>
      </c>
      <c r="CM1064" s="2" t="e" cm="1">
        <f t="array" ref="CM1064">PRODUCT(CF$913:CF1064+1)-1</f>
        <v>#N/A</v>
      </c>
      <c r="CN1064" s="2" t="e">
        <f t="array" ref="CN1064">PRODUCT(CG$2:CG1064+1)-1</f>
        <v>#N/A</v>
      </c>
      <c r="CO1064" s="2" t="e">
        <f t="array" ref="CO1064">PRODUCT(CH$2:CH1064+1)-1</f>
        <v>#N/A</v>
      </c>
      <c r="CQ1064" s="9" t="e">
        <f t="shared" si="565"/>
        <v>#N/A</v>
      </c>
      <c r="CR1064" s="72" t="e">
        <f t="shared" si="566"/>
        <v>#N/A</v>
      </c>
      <c r="CS1064" s="72" t="e">
        <f t="shared" si="567"/>
        <v>#N/A</v>
      </c>
      <c r="CT1064" s="72" t="e" cm="1">
        <f t="array" ref="CT1064">CM1064-(PRODUCT($CH$913:CH1064+1)-1)</f>
        <v>#N/A</v>
      </c>
      <c r="CU1064" s="72" t="e">
        <f t="shared" si="577"/>
        <v>#N/A</v>
      </c>
      <c r="CV1064" s="72"/>
      <c r="CW1064" s="3" t="e">
        <f t="shared" si="578"/>
        <v>#N/A</v>
      </c>
      <c r="CX1064" s="75" t="e">
        <f t="shared" si="583"/>
        <v>#N/A</v>
      </c>
      <c r="CY1064" s="75" t="e">
        <f t="shared" si="584"/>
        <v>#N/A</v>
      </c>
      <c r="CZ1064" s="75" t="e">
        <f t="shared" si="568"/>
        <v>#N/A</v>
      </c>
      <c r="DA1064" s="72" t="e">
        <f>(CZ1064/MAX($CZ$2:CZ1064))-1</f>
        <v>#N/A</v>
      </c>
      <c r="DC1064" s="3" t="e">
        <f t="shared" si="579"/>
        <v>#N/A</v>
      </c>
      <c r="DD1064" s="2" t="e">
        <f t="shared" si="580"/>
        <v>#N/A</v>
      </c>
      <c r="DE1064" s="2" t="e">
        <f t="shared" si="581"/>
        <v>#N/A</v>
      </c>
      <c r="DF1064" s="2" t="e">
        <f t="shared" si="586"/>
        <v>#N/A</v>
      </c>
      <c r="DG1064" s="2" t="e">
        <f t="shared" si="582"/>
        <v>#N/A</v>
      </c>
      <c r="DH1064" s="69"/>
      <c r="DI1064" s="3" t="e">
        <f t="shared" si="569"/>
        <v>#N/A</v>
      </c>
      <c r="DJ1064" s="2" t="e">
        <f t="shared" si="570"/>
        <v>#N/A</v>
      </c>
      <c r="DK1064" s="2" t="e">
        <f t="shared" si="571"/>
        <v>#N/A</v>
      </c>
      <c r="DL1064" s="2"/>
      <c r="DM1064" s="2" t="e">
        <f t="shared" si="572"/>
        <v>#N/A</v>
      </c>
      <c r="DO1064" s="2" t="e">
        <f t="shared" si="573"/>
        <v>#N/A</v>
      </c>
      <c r="DP1064" s="72" t="e">
        <f t="shared" si="574"/>
        <v>#N/A</v>
      </c>
      <c r="DQ1064" s="72">
        <v>1.0999999999999999E-2</v>
      </c>
      <c r="DR1064" s="72" t="e">
        <f t="shared" si="575"/>
        <v>#N/A</v>
      </c>
      <c r="DS1064" s="2" t="e" cm="1">
        <f t="array" ref="DS1064">PRODUCT($DR$68:DR1064+1)-1</f>
        <v>#N/A</v>
      </c>
      <c r="DT1064" s="2" t="e" cm="1">
        <f t="array" ref="DT1064">PRODUCT($DP$68:DP1064+1)-1</f>
        <v>#N/A</v>
      </c>
      <c r="DU1064" s="72" t="e">
        <f>DS1064-MAX($DS$68:DS1064)</f>
        <v>#N/A</v>
      </c>
    </row>
    <row r="1065" spans="81:125" x14ac:dyDescent="0.3">
      <c r="CC1065" s="3" t="e">
        <f t="shared" si="587"/>
        <v>#N/A</v>
      </c>
      <c r="CD1065" s="2" t="e">
        <f t="shared" si="563"/>
        <v>#N/A</v>
      </c>
      <c r="CE1065" s="2" t="e">
        <f t="shared" si="564"/>
        <v>#N/A</v>
      </c>
      <c r="CF1065" s="2" t="e">
        <f t="shared" si="585"/>
        <v>#N/A</v>
      </c>
      <c r="CG1065" s="2" t="e">
        <f t="shared" si="588"/>
        <v>#N/A</v>
      </c>
      <c r="CH1065" s="2" t="e">
        <f t="shared" si="589"/>
        <v>#N/A</v>
      </c>
      <c r="CJ1065" s="9" t="e">
        <f t="shared" si="576"/>
        <v>#N/A</v>
      </c>
      <c r="CK1065" s="2" t="e">
        <f t="array" ref="CK1065">PRODUCT(CD$2:CD1065+1)-1</f>
        <v>#N/A</v>
      </c>
      <c r="CL1065" s="2" t="e">
        <f t="array" ref="CL1065">PRODUCT(CE$2:CE1065+1)-1</f>
        <v>#N/A</v>
      </c>
      <c r="CM1065" s="2" t="e" cm="1">
        <f t="array" ref="CM1065">PRODUCT(CF$913:CF1065+1)-1</f>
        <v>#N/A</v>
      </c>
      <c r="CN1065" s="2" t="e">
        <f t="array" ref="CN1065">PRODUCT(CG$2:CG1065+1)-1</f>
        <v>#N/A</v>
      </c>
      <c r="CO1065" s="2" t="e">
        <f t="array" ref="CO1065">PRODUCT(CH$2:CH1065+1)-1</f>
        <v>#N/A</v>
      </c>
      <c r="CQ1065" s="9" t="e">
        <f t="shared" si="565"/>
        <v>#N/A</v>
      </c>
      <c r="CR1065" s="72" t="e">
        <f t="shared" si="566"/>
        <v>#N/A</v>
      </c>
      <c r="CS1065" s="72" t="e">
        <f t="shared" si="567"/>
        <v>#N/A</v>
      </c>
      <c r="CT1065" s="72" t="e" cm="1">
        <f t="array" ref="CT1065">CM1065-(PRODUCT($CH$913:CH1065+1)-1)</f>
        <v>#N/A</v>
      </c>
      <c r="CU1065" s="72" t="e">
        <f t="shared" si="577"/>
        <v>#N/A</v>
      </c>
      <c r="CV1065" s="72"/>
      <c r="CW1065" s="3" t="e">
        <f t="shared" si="578"/>
        <v>#N/A</v>
      </c>
      <c r="CX1065" s="75" t="e">
        <f t="shared" si="583"/>
        <v>#N/A</v>
      </c>
      <c r="CY1065" s="75" t="e">
        <f t="shared" si="584"/>
        <v>#N/A</v>
      </c>
      <c r="CZ1065" s="75" t="e">
        <f t="shared" si="568"/>
        <v>#N/A</v>
      </c>
      <c r="DA1065" s="72" t="e">
        <f>(CZ1065/MAX($CZ$2:CZ1065))-1</f>
        <v>#N/A</v>
      </c>
      <c r="DC1065" s="3" t="e">
        <f t="shared" si="579"/>
        <v>#N/A</v>
      </c>
      <c r="DD1065" s="2" t="e">
        <f t="shared" si="580"/>
        <v>#N/A</v>
      </c>
      <c r="DE1065" s="2" t="e">
        <f t="shared" si="581"/>
        <v>#N/A</v>
      </c>
      <c r="DF1065" s="2" t="e">
        <f t="shared" si="586"/>
        <v>#N/A</v>
      </c>
      <c r="DG1065" s="2" t="e">
        <f t="shared" si="582"/>
        <v>#N/A</v>
      </c>
      <c r="DH1065" s="69"/>
      <c r="DI1065" s="3" t="e">
        <f t="shared" si="569"/>
        <v>#N/A</v>
      </c>
      <c r="DJ1065" s="2" t="e">
        <f t="shared" si="570"/>
        <v>#N/A</v>
      </c>
      <c r="DK1065" s="2" t="e">
        <f t="shared" si="571"/>
        <v>#N/A</v>
      </c>
      <c r="DL1065" s="2"/>
      <c r="DM1065" s="2" t="e">
        <f t="shared" si="572"/>
        <v>#N/A</v>
      </c>
      <c r="DO1065" s="2" t="e">
        <f t="shared" si="573"/>
        <v>#N/A</v>
      </c>
      <c r="DP1065" s="72" t="e">
        <f t="shared" si="574"/>
        <v>#N/A</v>
      </c>
      <c r="DQ1065" s="72">
        <v>1.0999999999999999E-2</v>
      </c>
      <c r="DR1065" s="72" t="e">
        <f t="shared" si="575"/>
        <v>#N/A</v>
      </c>
      <c r="DS1065" s="2" t="e" cm="1">
        <f t="array" ref="DS1065">PRODUCT($DR$68:DR1065+1)-1</f>
        <v>#N/A</v>
      </c>
      <c r="DT1065" s="2" t="e" cm="1">
        <f t="array" ref="DT1065">PRODUCT($DP$68:DP1065+1)-1</f>
        <v>#N/A</v>
      </c>
      <c r="DU1065" s="72" t="e">
        <f>DS1065-MAX($DS$68:DS1065)</f>
        <v>#N/A</v>
      </c>
    </row>
    <row r="1066" spans="81:125" x14ac:dyDescent="0.3">
      <c r="CC1066" s="3" t="e">
        <f t="shared" si="587"/>
        <v>#N/A</v>
      </c>
      <c r="CD1066" s="2" t="e">
        <f t="shared" si="563"/>
        <v>#N/A</v>
      </c>
      <c r="CE1066" s="2" t="e">
        <f t="shared" si="564"/>
        <v>#N/A</v>
      </c>
      <c r="CF1066" s="2" t="e">
        <f t="shared" si="585"/>
        <v>#N/A</v>
      </c>
      <c r="CG1066" s="2" t="e">
        <f t="shared" si="588"/>
        <v>#N/A</v>
      </c>
      <c r="CH1066" s="2" t="e">
        <f t="shared" si="589"/>
        <v>#N/A</v>
      </c>
      <c r="CJ1066" s="9" t="e">
        <f t="shared" si="576"/>
        <v>#N/A</v>
      </c>
      <c r="CK1066" s="2" t="e">
        <f t="array" ref="CK1066">PRODUCT(CD$2:CD1066+1)-1</f>
        <v>#N/A</v>
      </c>
      <c r="CL1066" s="2" t="e">
        <f t="array" ref="CL1066">PRODUCT(CE$2:CE1066+1)-1</f>
        <v>#N/A</v>
      </c>
      <c r="CM1066" s="2" t="e" cm="1">
        <f t="array" ref="CM1066">PRODUCT(CF$913:CF1066+1)-1</f>
        <v>#N/A</v>
      </c>
      <c r="CN1066" s="2" t="e">
        <f t="array" ref="CN1066">PRODUCT(CG$2:CG1066+1)-1</f>
        <v>#N/A</v>
      </c>
      <c r="CO1066" s="2" t="e">
        <f t="array" ref="CO1066">PRODUCT(CH$2:CH1066+1)-1</f>
        <v>#N/A</v>
      </c>
      <c r="CQ1066" s="9" t="e">
        <f t="shared" si="565"/>
        <v>#N/A</v>
      </c>
      <c r="CR1066" s="72" t="e">
        <f t="shared" si="566"/>
        <v>#N/A</v>
      </c>
      <c r="CS1066" s="72" t="e">
        <f t="shared" si="567"/>
        <v>#N/A</v>
      </c>
      <c r="CT1066" s="72" t="e" cm="1">
        <f t="array" ref="CT1066">CM1066-(PRODUCT($CH$913:CH1066+1)-1)</f>
        <v>#N/A</v>
      </c>
      <c r="CU1066" s="72" t="e">
        <f t="shared" si="577"/>
        <v>#N/A</v>
      </c>
      <c r="CV1066" s="72"/>
      <c r="CW1066" s="3" t="e">
        <f t="shared" si="578"/>
        <v>#N/A</v>
      </c>
      <c r="CX1066" s="75" t="e">
        <f t="shared" si="583"/>
        <v>#N/A</v>
      </c>
      <c r="CY1066" s="75" t="e">
        <f t="shared" si="584"/>
        <v>#N/A</v>
      </c>
      <c r="CZ1066" s="75" t="e">
        <f t="shared" si="568"/>
        <v>#N/A</v>
      </c>
      <c r="DA1066" s="72" t="e">
        <f>(CZ1066/MAX($CZ$2:CZ1066))-1</f>
        <v>#N/A</v>
      </c>
      <c r="DC1066" s="3" t="e">
        <f t="shared" si="579"/>
        <v>#N/A</v>
      </c>
      <c r="DD1066" s="2" t="e">
        <f t="shared" si="580"/>
        <v>#N/A</v>
      </c>
      <c r="DE1066" s="2" t="e">
        <f t="shared" si="581"/>
        <v>#N/A</v>
      </c>
      <c r="DF1066" s="2" t="e">
        <f t="shared" si="586"/>
        <v>#N/A</v>
      </c>
      <c r="DG1066" s="2" t="e">
        <f t="shared" si="582"/>
        <v>#N/A</v>
      </c>
      <c r="DH1066" s="69"/>
      <c r="DI1066" s="3" t="e">
        <f t="shared" si="569"/>
        <v>#N/A</v>
      </c>
      <c r="DJ1066" s="2" t="e">
        <f t="shared" si="570"/>
        <v>#N/A</v>
      </c>
      <c r="DK1066" s="2" t="e">
        <f t="shared" si="571"/>
        <v>#N/A</v>
      </c>
      <c r="DL1066" s="2"/>
      <c r="DM1066" s="2" t="e">
        <f t="shared" si="572"/>
        <v>#N/A</v>
      </c>
      <c r="DO1066" s="2" t="e">
        <f t="shared" si="573"/>
        <v>#N/A</v>
      </c>
      <c r="DP1066" s="72" t="e">
        <f t="shared" si="574"/>
        <v>#N/A</v>
      </c>
      <c r="DQ1066" s="72">
        <v>1.0999999999999999E-2</v>
      </c>
      <c r="DR1066" s="72" t="e">
        <f t="shared" si="575"/>
        <v>#N/A</v>
      </c>
      <c r="DS1066" s="2" t="e" cm="1">
        <f t="array" ref="DS1066">PRODUCT($DR$68:DR1066+1)-1</f>
        <v>#N/A</v>
      </c>
      <c r="DT1066" s="2" t="e" cm="1">
        <f t="array" ref="DT1066">PRODUCT($DP$68:DP1066+1)-1</f>
        <v>#N/A</v>
      </c>
      <c r="DU1066" s="72" t="e">
        <f>DS1066-MAX($DS$68:DS1066)</f>
        <v>#N/A</v>
      </c>
    </row>
    <row r="1067" spans="81:125" x14ac:dyDescent="0.3">
      <c r="CC1067" s="3" t="e">
        <f t="shared" si="587"/>
        <v>#N/A</v>
      </c>
      <c r="CD1067" s="2" t="e">
        <f t="shared" si="563"/>
        <v>#N/A</v>
      </c>
      <c r="CE1067" s="2" t="e">
        <f t="shared" si="564"/>
        <v>#N/A</v>
      </c>
      <c r="CF1067" s="2" t="e">
        <f t="shared" si="585"/>
        <v>#N/A</v>
      </c>
      <c r="CG1067" s="2" t="e">
        <f t="shared" si="588"/>
        <v>#N/A</v>
      </c>
      <c r="CH1067" s="2" t="e">
        <f t="shared" si="589"/>
        <v>#N/A</v>
      </c>
      <c r="CJ1067" s="9" t="e">
        <f t="shared" si="576"/>
        <v>#N/A</v>
      </c>
      <c r="CK1067" s="2" t="e">
        <f t="array" ref="CK1067">PRODUCT(CD$2:CD1067+1)-1</f>
        <v>#N/A</v>
      </c>
      <c r="CL1067" s="2" t="e">
        <f t="array" ref="CL1067">PRODUCT(CE$2:CE1067+1)-1</f>
        <v>#N/A</v>
      </c>
      <c r="CM1067" s="2" t="e" cm="1">
        <f t="array" ref="CM1067">PRODUCT(CF$913:CF1067+1)-1</f>
        <v>#N/A</v>
      </c>
      <c r="CN1067" s="2" t="e">
        <f t="array" ref="CN1067">PRODUCT(CG$2:CG1067+1)-1</f>
        <v>#N/A</v>
      </c>
      <c r="CO1067" s="2" t="e">
        <f t="array" ref="CO1067">PRODUCT(CH$2:CH1067+1)-1</f>
        <v>#N/A</v>
      </c>
      <c r="CQ1067" s="9" t="e">
        <f t="shared" si="565"/>
        <v>#N/A</v>
      </c>
      <c r="CR1067" s="72" t="e">
        <f t="shared" si="566"/>
        <v>#N/A</v>
      </c>
      <c r="CS1067" s="72" t="e">
        <f t="shared" si="567"/>
        <v>#N/A</v>
      </c>
      <c r="CT1067" s="72" t="e" cm="1">
        <f t="array" ref="CT1067">CM1067-(PRODUCT($CH$913:CH1067+1)-1)</f>
        <v>#N/A</v>
      </c>
      <c r="CU1067" s="72" t="e">
        <f t="shared" si="577"/>
        <v>#N/A</v>
      </c>
      <c r="CV1067" s="72"/>
      <c r="CW1067" s="3" t="e">
        <f t="shared" si="578"/>
        <v>#N/A</v>
      </c>
      <c r="CX1067" s="75" t="e">
        <f t="shared" si="583"/>
        <v>#N/A</v>
      </c>
      <c r="CY1067" s="75" t="e">
        <f t="shared" si="584"/>
        <v>#N/A</v>
      </c>
      <c r="CZ1067" s="75" t="e">
        <f t="shared" si="568"/>
        <v>#N/A</v>
      </c>
      <c r="DA1067" s="72" t="e">
        <f>(CZ1067/MAX($CZ$2:CZ1067))-1</f>
        <v>#N/A</v>
      </c>
      <c r="DC1067" s="3" t="e">
        <f t="shared" si="579"/>
        <v>#N/A</v>
      </c>
      <c r="DD1067" s="2" t="e">
        <f t="shared" si="580"/>
        <v>#N/A</v>
      </c>
      <c r="DE1067" s="2" t="e">
        <f t="shared" si="581"/>
        <v>#N/A</v>
      </c>
      <c r="DF1067" s="2" t="e">
        <f t="shared" si="586"/>
        <v>#N/A</v>
      </c>
      <c r="DG1067" s="2" t="e">
        <f t="shared" si="582"/>
        <v>#N/A</v>
      </c>
      <c r="DH1067" s="69"/>
      <c r="DI1067" s="3" t="e">
        <f t="shared" si="569"/>
        <v>#N/A</v>
      </c>
      <c r="DJ1067" s="2" t="e">
        <f t="shared" si="570"/>
        <v>#N/A</v>
      </c>
      <c r="DK1067" s="2" t="e">
        <f t="shared" si="571"/>
        <v>#N/A</v>
      </c>
      <c r="DL1067" s="2"/>
      <c r="DM1067" s="2" t="e">
        <f t="shared" si="572"/>
        <v>#N/A</v>
      </c>
      <c r="DO1067" s="2" t="e">
        <f t="shared" si="573"/>
        <v>#N/A</v>
      </c>
      <c r="DP1067" s="72" t="e">
        <f t="shared" si="574"/>
        <v>#N/A</v>
      </c>
      <c r="DQ1067" s="72">
        <v>1.0999999999999999E-2</v>
      </c>
      <c r="DR1067" s="72" t="e">
        <f t="shared" si="575"/>
        <v>#N/A</v>
      </c>
      <c r="DS1067" s="2" t="e" cm="1">
        <f t="array" ref="DS1067">PRODUCT($DR$68:DR1067+1)-1</f>
        <v>#N/A</v>
      </c>
      <c r="DT1067" s="2" t="e" cm="1">
        <f t="array" ref="DT1067">PRODUCT($DP$68:DP1067+1)-1</f>
        <v>#N/A</v>
      </c>
      <c r="DU1067" s="72" t="e">
        <f>DS1067-MAX($DS$68:DS1067)</f>
        <v>#N/A</v>
      </c>
    </row>
    <row r="1068" spans="81:125" x14ac:dyDescent="0.3">
      <c r="CC1068" s="3" t="e">
        <f t="shared" si="587"/>
        <v>#N/A</v>
      </c>
      <c r="CD1068" s="2" t="e">
        <f t="shared" si="563"/>
        <v>#N/A</v>
      </c>
      <c r="CE1068" s="2" t="e">
        <f t="shared" si="564"/>
        <v>#N/A</v>
      </c>
      <c r="CF1068" s="2" t="e">
        <f t="shared" si="585"/>
        <v>#N/A</v>
      </c>
      <c r="CG1068" s="2" t="e">
        <f t="shared" si="588"/>
        <v>#N/A</v>
      </c>
      <c r="CH1068" s="2" t="e">
        <f t="shared" si="589"/>
        <v>#N/A</v>
      </c>
      <c r="CJ1068" s="9" t="e">
        <f t="shared" si="576"/>
        <v>#N/A</v>
      </c>
      <c r="CK1068" s="2" t="e">
        <f t="array" ref="CK1068">PRODUCT(CD$2:CD1068+1)-1</f>
        <v>#N/A</v>
      </c>
      <c r="CL1068" s="2" t="e">
        <f t="array" ref="CL1068">PRODUCT(CE$2:CE1068+1)-1</f>
        <v>#N/A</v>
      </c>
      <c r="CM1068" s="2" t="e" cm="1">
        <f t="array" ref="CM1068">PRODUCT(CF$913:CF1068+1)-1</f>
        <v>#N/A</v>
      </c>
      <c r="CN1068" s="2" t="e">
        <f t="array" ref="CN1068">PRODUCT(CG$2:CG1068+1)-1</f>
        <v>#N/A</v>
      </c>
      <c r="CO1068" s="2" t="e">
        <f t="array" ref="CO1068">PRODUCT(CH$2:CH1068+1)-1</f>
        <v>#N/A</v>
      </c>
      <c r="CQ1068" s="9" t="e">
        <f t="shared" si="565"/>
        <v>#N/A</v>
      </c>
      <c r="CR1068" s="72" t="e">
        <f t="shared" si="566"/>
        <v>#N/A</v>
      </c>
      <c r="CS1068" s="72" t="e">
        <f t="shared" si="567"/>
        <v>#N/A</v>
      </c>
      <c r="CT1068" s="72" t="e" cm="1">
        <f t="array" ref="CT1068">CM1068-(PRODUCT($CH$913:CH1068+1)-1)</f>
        <v>#N/A</v>
      </c>
      <c r="CU1068" s="72" t="e">
        <f t="shared" si="577"/>
        <v>#N/A</v>
      </c>
      <c r="CV1068" s="72"/>
      <c r="CW1068" s="3" t="e">
        <f t="shared" si="578"/>
        <v>#N/A</v>
      </c>
      <c r="CX1068" s="75" t="e">
        <f t="shared" si="583"/>
        <v>#N/A</v>
      </c>
      <c r="CY1068" s="75" t="e">
        <f t="shared" si="584"/>
        <v>#N/A</v>
      </c>
      <c r="CZ1068" s="75" t="e">
        <f t="shared" si="568"/>
        <v>#N/A</v>
      </c>
      <c r="DA1068" s="72" t="e">
        <f>(CZ1068/MAX($CZ$2:CZ1068))-1</f>
        <v>#N/A</v>
      </c>
      <c r="DC1068" s="3" t="e">
        <f t="shared" si="579"/>
        <v>#N/A</v>
      </c>
      <c r="DD1068" s="2" t="e">
        <f t="shared" si="580"/>
        <v>#N/A</v>
      </c>
      <c r="DE1068" s="2" t="e">
        <f t="shared" si="581"/>
        <v>#N/A</v>
      </c>
      <c r="DF1068" s="2" t="e">
        <f t="shared" si="586"/>
        <v>#N/A</v>
      </c>
      <c r="DG1068" s="2" t="e">
        <f t="shared" si="582"/>
        <v>#N/A</v>
      </c>
      <c r="DH1068" s="69"/>
      <c r="DI1068" s="3" t="e">
        <f t="shared" si="569"/>
        <v>#N/A</v>
      </c>
      <c r="DJ1068" s="2" t="e">
        <f t="shared" si="570"/>
        <v>#N/A</v>
      </c>
      <c r="DK1068" s="2" t="e">
        <f t="shared" si="571"/>
        <v>#N/A</v>
      </c>
      <c r="DL1068" s="2"/>
      <c r="DM1068" s="2" t="e">
        <f t="shared" si="572"/>
        <v>#N/A</v>
      </c>
      <c r="DO1068" s="2" t="e">
        <f t="shared" si="573"/>
        <v>#N/A</v>
      </c>
      <c r="DP1068" s="72" t="e">
        <f t="shared" si="574"/>
        <v>#N/A</v>
      </c>
      <c r="DQ1068" s="72">
        <v>1.0999999999999999E-2</v>
      </c>
      <c r="DR1068" s="72" t="e">
        <f t="shared" si="575"/>
        <v>#N/A</v>
      </c>
      <c r="DS1068" s="2" t="e" cm="1">
        <f t="array" ref="DS1068">PRODUCT($DR$68:DR1068+1)-1</f>
        <v>#N/A</v>
      </c>
      <c r="DT1068" s="2" t="e" cm="1">
        <f t="array" ref="DT1068">PRODUCT($DP$68:DP1068+1)-1</f>
        <v>#N/A</v>
      </c>
      <c r="DU1068" s="72" t="e">
        <f>DS1068-MAX($DS$68:DS1068)</f>
        <v>#N/A</v>
      </c>
    </row>
    <row r="1069" spans="81:125" x14ac:dyDescent="0.3">
      <c r="CC1069" s="3" t="e">
        <f t="shared" si="587"/>
        <v>#N/A</v>
      </c>
      <c r="CD1069" s="2" t="e">
        <f t="shared" si="563"/>
        <v>#N/A</v>
      </c>
      <c r="CE1069" s="2" t="e">
        <f t="shared" si="564"/>
        <v>#N/A</v>
      </c>
      <c r="CF1069" s="2" t="e">
        <f t="shared" si="585"/>
        <v>#N/A</v>
      </c>
      <c r="CG1069" s="2" t="e">
        <f t="shared" si="588"/>
        <v>#N/A</v>
      </c>
      <c r="CH1069" s="2" t="e">
        <f t="shared" si="589"/>
        <v>#N/A</v>
      </c>
      <c r="CJ1069" s="9" t="e">
        <f t="shared" si="576"/>
        <v>#N/A</v>
      </c>
      <c r="CK1069" s="2" t="e">
        <f t="array" ref="CK1069">PRODUCT(CD$2:CD1069+1)-1</f>
        <v>#N/A</v>
      </c>
      <c r="CL1069" s="2" t="e">
        <f t="array" ref="CL1069">PRODUCT(CE$2:CE1069+1)-1</f>
        <v>#N/A</v>
      </c>
      <c r="CM1069" s="2" t="e" cm="1">
        <f t="array" ref="CM1069">PRODUCT(CF$913:CF1069+1)-1</f>
        <v>#N/A</v>
      </c>
      <c r="CN1069" s="2" t="e">
        <f t="array" ref="CN1069">PRODUCT(CG$2:CG1069+1)-1</f>
        <v>#N/A</v>
      </c>
      <c r="CO1069" s="2" t="e">
        <f t="array" ref="CO1069">PRODUCT(CH$2:CH1069+1)-1</f>
        <v>#N/A</v>
      </c>
      <c r="CQ1069" s="9" t="e">
        <f t="shared" si="565"/>
        <v>#N/A</v>
      </c>
      <c r="CR1069" s="72" t="e">
        <f t="shared" si="566"/>
        <v>#N/A</v>
      </c>
      <c r="CS1069" s="72" t="e">
        <f t="shared" si="567"/>
        <v>#N/A</v>
      </c>
      <c r="CT1069" s="72" t="e" cm="1">
        <f t="array" ref="CT1069">CM1069-(PRODUCT($CH$913:CH1069+1)-1)</f>
        <v>#N/A</v>
      </c>
      <c r="CU1069" s="72" t="e">
        <f t="shared" si="577"/>
        <v>#N/A</v>
      </c>
      <c r="CV1069" s="72"/>
      <c r="CW1069" s="3" t="e">
        <f t="shared" si="578"/>
        <v>#N/A</v>
      </c>
      <c r="CX1069" s="75" t="e">
        <f t="shared" si="583"/>
        <v>#N/A</v>
      </c>
      <c r="CY1069" s="75" t="e">
        <f t="shared" si="584"/>
        <v>#N/A</v>
      </c>
      <c r="CZ1069" s="75" t="e">
        <f t="shared" si="568"/>
        <v>#N/A</v>
      </c>
      <c r="DA1069" s="72" t="e">
        <f>(CZ1069/MAX($CZ$2:CZ1069))-1</f>
        <v>#N/A</v>
      </c>
      <c r="DC1069" s="3" t="e">
        <f t="shared" si="579"/>
        <v>#N/A</v>
      </c>
      <c r="DD1069" s="2" t="e">
        <f t="shared" si="580"/>
        <v>#N/A</v>
      </c>
      <c r="DE1069" s="2" t="e">
        <f t="shared" si="581"/>
        <v>#N/A</v>
      </c>
      <c r="DF1069" s="2" t="e">
        <f t="shared" si="586"/>
        <v>#N/A</v>
      </c>
      <c r="DG1069" s="2" t="e">
        <f t="shared" si="582"/>
        <v>#N/A</v>
      </c>
      <c r="DH1069" s="69"/>
      <c r="DI1069" s="3" t="e">
        <f t="shared" si="569"/>
        <v>#N/A</v>
      </c>
      <c r="DJ1069" s="2" t="e">
        <f t="shared" si="570"/>
        <v>#N/A</v>
      </c>
      <c r="DK1069" s="2" t="e">
        <f t="shared" si="571"/>
        <v>#N/A</v>
      </c>
      <c r="DL1069" s="2"/>
      <c r="DM1069" s="2" t="e">
        <f t="shared" si="572"/>
        <v>#N/A</v>
      </c>
      <c r="DO1069" s="2" t="e">
        <f t="shared" si="573"/>
        <v>#N/A</v>
      </c>
      <c r="DP1069" s="72" t="e">
        <f t="shared" si="574"/>
        <v>#N/A</v>
      </c>
      <c r="DQ1069" s="72">
        <v>1.0999999999999999E-2</v>
      </c>
      <c r="DR1069" s="72" t="e">
        <f t="shared" si="575"/>
        <v>#N/A</v>
      </c>
      <c r="DS1069" s="2" t="e" cm="1">
        <f t="array" ref="DS1069">PRODUCT($DR$68:DR1069+1)-1</f>
        <v>#N/A</v>
      </c>
      <c r="DT1069" s="2" t="e" cm="1">
        <f t="array" ref="DT1069">PRODUCT($DP$68:DP1069+1)-1</f>
        <v>#N/A</v>
      </c>
      <c r="DU1069" s="72" t="e">
        <f>DS1069-MAX($DS$68:DS1069)</f>
        <v>#N/A</v>
      </c>
    </row>
    <row r="1070" spans="81:125" x14ac:dyDescent="0.3">
      <c r="CC1070" s="3" t="e">
        <f t="shared" si="587"/>
        <v>#N/A</v>
      </c>
      <c r="CD1070" s="2" t="e">
        <f t="shared" si="563"/>
        <v>#N/A</v>
      </c>
      <c r="CE1070" s="2" t="e">
        <f t="shared" si="564"/>
        <v>#N/A</v>
      </c>
      <c r="CF1070" s="2" t="e">
        <f t="shared" si="585"/>
        <v>#N/A</v>
      </c>
      <c r="CG1070" s="2" t="e">
        <f t="shared" si="588"/>
        <v>#N/A</v>
      </c>
      <c r="CH1070" s="2" t="e">
        <f t="shared" si="589"/>
        <v>#N/A</v>
      </c>
      <c r="CJ1070" s="9" t="e">
        <f t="shared" si="576"/>
        <v>#N/A</v>
      </c>
      <c r="CK1070" s="2" t="e">
        <f t="array" ref="CK1070">PRODUCT(CD$2:CD1070+1)-1</f>
        <v>#N/A</v>
      </c>
      <c r="CL1070" s="2" t="e">
        <f t="array" ref="CL1070">PRODUCT(CE$2:CE1070+1)-1</f>
        <v>#N/A</v>
      </c>
      <c r="CM1070" s="2" t="e" cm="1">
        <f t="array" ref="CM1070">PRODUCT(CF$913:CF1070+1)-1</f>
        <v>#N/A</v>
      </c>
      <c r="CN1070" s="2" t="e">
        <f t="array" ref="CN1070">PRODUCT(CG$2:CG1070+1)-1</f>
        <v>#N/A</v>
      </c>
      <c r="CO1070" s="2" t="e">
        <f t="array" ref="CO1070">PRODUCT(CH$2:CH1070+1)-1</f>
        <v>#N/A</v>
      </c>
      <c r="CQ1070" s="9" t="e">
        <f t="shared" si="565"/>
        <v>#N/A</v>
      </c>
      <c r="CR1070" s="72" t="e">
        <f t="shared" si="566"/>
        <v>#N/A</v>
      </c>
      <c r="CS1070" s="72" t="e">
        <f t="shared" si="567"/>
        <v>#N/A</v>
      </c>
      <c r="CT1070" s="72" t="e" cm="1">
        <f t="array" ref="CT1070">CM1070-(PRODUCT($CH$913:CH1070+1)-1)</f>
        <v>#N/A</v>
      </c>
      <c r="CU1070" s="72" t="e">
        <f t="shared" si="577"/>
        <v>#N/A</v>
      </c>
      <c r="CV1070" s="72"/>
      <c r="CW1070" s="3" t="e">
        <f t="shared" si="578"/>
        <v>#N/A</v>
      </c>
      <c r="CX1070" s="75" t="e">
        <f t="shared" si="583"/>
        <v>#N/A</v>
      </c>
      <c r="CY1070" s="75" t="e">
        <f t="shared" si="584"/>
        <v>#N/A</v>
      </c>
      <c r="CZ1070" s="75" t="e">
        <f t="shared" si="568"/>
        <v>#N/A</v>
      </c>
      <c r="DA1070" s="72" t="e">
        <f>(CZ1070/MAX($CZ$2:CZ1070))-1</f>
        <v>#N/A</v>
      </c>
      <c r="DC1070" s="3" t="e">
        <f t="shared" si="579"/>
        <v>#N/A</v>
      </c>
      <c r="DD1070" s="2" t="e">
        <f t="shared" si="580"/>
        <v>#N/A</v>
      </c>
      <c r="DE1070" s="2" t="e">
        <f t="shared" si="581"/>
        <v>#N/A</v>
      </c>
      <c r="DF1070" s="2" t="e">
        <f t="shared" si="586"/>
        <v>#N/A</v>
      </c>
      <c r="DG1070" s="2" t="e">
        <f t="shared" si="582"/>
        <v>#N/A</v>
      </c>
      <c r="DH1070" s="69"/>
      <c r="DI1070" s="3" t="e">
        <f t="shared" si="569"/>
        <v>#N/A</v>
      </c>
      <c r="DJ1070" s="2" t="e">
        <f t="shared" si="570"/>
        <v>#N/A</v>
      </c>
      <c r="DK1070" s="2" t="e">
        <f t="shared" si="571"/>
        <v>#N/A</v>
      </c>
      <c r="DL1070" s="2"/>
      <c r="DM1070" s="2" t="e">
        <f t="shared" si="572"/>
        <v>#N/A</v>
      </c>
      <c r="DO1070" s="2" t="e">
        <f t="shared" si="573"/>
        <v>#N/A</v>
      </c>
      <c r="DP1070" s="72" t="e">
        <f t="shared" si="574"/>
        <v>#N/A</v>
      </c>
      <c r="DQ1070" s="72">
        <v>1.0999999999999999E-2</v>
      </c>
      <c r="DR1070" s="72" t="e">
        <f t="shared" si="575"/>
        <v>#N/A</v>
      </c>
      <c r="DS1070" s="2" t="e" cm="1">
        <f t="array" ref="DS1070">PRODUCT($DR$68:DR1070+1)-1</f>
        <v>#N/A</v>
      </c>
      <c r="DT1070" s="2" t="e" cm="1">
        <f t="array" ref="DT1070">PRODUCT($DP$68:DP1070+1)-1</f>
        <v>#N/A</v>
      </c>
      <c r="DU1070" s="72" t="e">
        <f>DS1070-MAX($DS$68:DS1070)</f>
        <v>#N/A</v>
      </c>
    </row>
    <row r="1071" spans="81:125" x14ac:dyDescent="0.3">
      <c r="CC1071" s="3" t="e">
        <f t="shared" si="587"/>
        <v>#N/A</v>
      </c>
      <c r="CD1071" s="2" t="e">
        <f t="shared" si="563"/>
        <v>#N/A</v>
      </c>
      <c r="CE1071" s="2" t="e">
        <f t="shared" si="564"/>
        <v>#N/A</v>
      </c>
      <c r="CF1071" s="2" t="e">
        <f t="shared" si="585"/>
        <v>#N/A</v>
      </c>
      <c r="CG1071" s="2" t="e">
        <f t="shared" si="588"/>
        <v>#N/A</v>
      </c>
      <c r="CH1071" s="2" t="e">
        <f t="shared" si="589"/>
        <v>#N/A</v>
      </c>
      <c r="CJ1071" s="9" t="e">
        <f t="shared" si="576"/>
        <v>#N/A</v>
      </c>
      <c r="CK1071" s="2" t="e">
        <f t="array" ref="CK1071">PRODUCT(CD$2:CD1071+1)-1</f>
        <v>#N/A</v>
      </c>
      <c r="CL1071" s="2" t="e">
        <f t="array" ref="CL1071">PRODUCT(CE$2:CE1071+1)-1</f>
        <v>#N/A</v>
      </c>
      <c r="CM1071" s="2" t="e" cm="1">
        <f t="array" ref="CM1071">PRODUCT(CF$913:CF1071+1)-1</f>
        <v>#N/A</v>
      </c>
      <c r="CN1071" s="2" t="e">
        <f t="array" ref="CN1071">PRODUCT(CG$2:CG1071+1)-1</f>
        <v>#N/A</v>
      </c>
      <c r="CO1071" s="2" t="e">
        <f t="array" ref="CO1071">PRODUCT(CH$2:CH1071+1)-1</f>
        <v>#N/A</v>
      </c>
      <c r="CQ1071" s="9" t="e">
        <f t="shared" si="565"/>
        <v>#N/A</v>
      </c>
      <c r="CR1071" s="72" t="e">
        <f t="shared" si="566"/>
        <v>#N/A</v>
      </c>
      <c r="CS1071" s="72" t="e">
        <f t="shared" si="567"/>
        <v>#N/A</v>
      </c>
      <c r="CT1071" s="72" t="e" cm="1">
        <f t="array" ref="CT1071">CM1071-(PRODUCT($CH$913:CH1071+1)-1)</f>
        <v>#N/A</v>
      </c>
      <c r="CU1071" s="72" t="e">
        <f t="shared" si="577"/>
        <v>#N/A</v>
      </c>
      <c r="CV1071" s="72"/>
      <c r="CW1071" s="3" t="e">
        <f t="shared" si="578"/>
        <v>#N/A</v>
      </c>
      <c r="CX1071" s="75" t="e">
        <f t="shared" si="583"/>
        <v>#N/A</v>
      </c>
      <c r="CY1071" s="75" t="e">
        <f t="shared" si="584"/>
        <v>#N/A</v>
      </c>
      <c r="CZ1071" s="75" t="e">
        <f t="shared" si="568"/>
        <v>#N/A</v>
      </c>
      <c r="DA1071" s="72" t="e">
        <f>(CZ1071/MAX($CZ$2:CZ1071))-1</f>
        <v>#N/A</v>
      </c>
      <c r="DC1071" s="3" t="e">
        <f t="shared" si="579"/>
        <v>#N/A</v>
      </c>
      <c r="DD1071" s="2" t="e">
        <f t="shared" si="580"/>
        <v>#N/A</v>
      </c>
      <c r="DE1071" s="2" t="e">
        <f t="shared" si="581"/>
        <v>#N/A</v>
      </c>
      <c r="DF1071" s="2" t="e">
        <f t="shared" si="586"/>
        <v>#N/A</v>
      </c>
      <c r="DG1071" s="2" t="e">
        <f t="shared" si="582"/>
        <v>#N/A</v>
      </c>
      <c r="DH1071" s="69"/>
      <c r="DI1071" s="3" t="e">
        <f t="shared" si="569"/>
        <v>#N/A</v>
      </c>
      <c r="DJ1071" s="2" t="e">
        <f t="shared" si="570"/>
        <v>#N/A</v>
      </c>
      <c r="DK1071" s="2" t="e">
        <f t="shared" si="571"/>
        <v>#N/A</v>
      </c>
      <c r="DL1071" s="2"/>
      <c r="DM1071" s="2" t="e">
        <f t="shared" si="572"/>
        <v>#N/A</v>
      </c>
      <c r="DO1071" s="2" t="e">
        <f t="shared" si="573"/>
        <v>#N/A</v>
      </c>
      <c r="DP1071" s="72" t="e">
        <f t="shared" si="574"/>
        <v>#N/A</v>
      </c>
      <c r="DQ1071" s="72">
        <v>1.0999999999999999E-2</v>
      </c>
      <c r="DR1071" s="72" t="e">
        <f t="shared" si="575"/>
        <v>#N/A</v>
      </c>
      <c r="DS1071" s="2" t="e" cm="1">
        <f t="array" ref="DS1071">PRODUCT($DR$68:DR1071+1)-1</f>
        <v>#N/A</v>
      </c>
      <c r="DT1071" s="2" t="e" cm="1">
        <f t="array" ref="DT1071">PRODUCT($DP$68:DP1071+1)-1</f>
        <v>#N/A</v>
      </c>
      <c r="DU1071" s="72" t="e">
        <f>DS1071-MAX($DS$68:DS1071)</f>
        <v>#N/A</v>
      </c>
    </row>
    <row r="1072" spans="81:125" x14ac:dyDescent="0.3">
      <c r="CC1072" s="3" t="e">
        <f t="shared" si="587"/>
        <v>#N/A</v>
      </c>
      <c r="CD1072" s="2" t="e">
        <f t="shared" si="563"/>
        <v>#N/A</v>
      </c>
      <c r="CE1072" s="2" t="e">
        <f t="shared" si="564"/>
        <v>#N/A</v>
      </c>
      <c r="CF1072" s="2" t="e">
        <f t="shared" si="585"/>
        <v>#N/A</v>
      </c>
      <c r="CG1072" s="2" t="e">
        <f t="shared" si="588"/>
        <v>#N/A</v>
      </c>
      <c r="CH1072" s="2" t="e">
        <f t="shared" si="589"/>
        <v>#N/A</v>
      </c>
      <c r="CJ1072" s="9" t="e">
        <f t="shared" si="576"/>
        <v>#N/A</v>
      </c>
      <c r="CK1072" s="2" t="e">
        <f t="array" ref="CK1072">PRODUCT(CD$2:CD1072+1)-1</f>
        <v>#N/A</v>
      </c>
      <c r="CL1072" s="2" t="e">
        <f t="array" ref="CL1072">PRODUCT(CE$2:CE1072+1)-1</f>
        <v>#N/A</v>
      </c>
      <c r="CM1072" s="2" t="e" cm="1">
        <f t="array" ref="CM1072">PRODUCT(CF$913:CF1072+1)-1</f>
        <v>#N/A</v>
      </c>
      <c r="CN1072" s="2" t="e">
        <f t="array" ref="CN1072">PRODUCT(CG$2:CG1072+1)-1</f>
        <v>#N/A</v>
      </c>
      <c r="CO1072" s="2" t="e">
        <f t="array" ref="CO1072">PRODUCT(CH$2:CH1072+1)-1</f>
        <v>#N/A</v>
      </c>
      <c r="CQ1072" s="9" t="e">
        <f t="shared" si="565"/>
        <v>#N/A</v>
      </c>
      <c r="CR1072" s="72" t="e">
        <f t="shared" si="566"/>
        <v>#N/A</v>
      </c>
      <c r="CS1072" s="72" t="e">
        <f t="shared" si="567"/>
        <v>#N/A</v>
      </c>
      <c r="CT1072" s="72" t="e" cm="1">
        <f t="array" ref="CT1072">CM1072-(PRODUCT($CH$913:CH1072+1)-1)</f>
        <v>#N/A</v>
      </c>
      <c r="CU1072" s="72" t="e">
        <f t="shared" si="577"/>
        <v>#N/A</v>
      </c>
      <c r="CV1072" s="72"/>
      <c r="CW1072" s="3" t="e">
        <f t="shared" si="578"/>
        <v>#N/A</v>
      </c>
      <c r="CX1072" s="75" t="e">
        <f t="shared" si="583"/>
        <v>#N/A</v>
      </c>
      <c r="CY1072" s="75" t="e">
        <f t="shared" si="584"/>
        <v>#N/A</v>
      </c>
      <c r="CZ1072" s="75" t="e">
        <f t="shared" si="568"/>
        <v>#N/A</v>
      </c>
      <c r="DA1072" s="72" t="e">
        <f>(CZ1072/MAX($CZ$2:CZ1072))-1</f>
        <v>#N/A</v>
      </c>
      <c r="DC1072" s="3" t="e">
        <f t="shared" si="579"/>
        <v>#N/A</v>
      </c>
      <c r="DD1072" s="2" t="e">
        <f t="shared" si="580"/>
        <v>#N/A</v>
      </c>
      <c r="DE1072" s="2" t="e">
        <f t="shared" si="581"/>
        <v>#N/A</v>
      </c>
      <c r="DF1072" s="2" t="e">
        <f t="shared" si="586"/>
        <v>#N/A</v>
      </c>
      <c r="DG1072" s="2" t="e">
        <f t="shared" si="582"/>
        <v>#N/A</v>
      </c>
      <c r="DH1072" s="69"/>
      <c r="DI1072" s="3" t="e">
        <f t="shared" si="569"/>
        <v>#N/A</v>
      </c>
      <c r="DJ1072" s="2" t="e">
        <f t="shared" si="570"/>
        <v>#N/A</v>
      </c>
      <c r="DK1072" s="2" t="e">
        <f t="shared" si="571"/>
        <v>#N/A</v>
      </c>
      <c r="DL1072" s="2"/>
      <c r="DM1072" s="2" t="e">
        <f t="shared" si="572"/>
        <v>#N/A</v>
      </c>
      <c r="DO1072" s="2" t="e">
        <f t="shared" si="573"/>
        <v>#N/A</v>
      </c>
      <c r="DP1072" s="72" t="e">
        <f t="shared" si="574"/>
        <v>#N/A</v>
      </c>
      <c r="DQ1072" s="72">
        <v>1.0999999999999999E-2</v>
      </c>
      <c r="DR1072" s="72" t="e">
        <f t="shared" si="575"/>
        <v>#N/A</v>
      </c>
      <c r="DS1072" s="2" t="e" cm="1">
        <f t="array" ref="DS1072">PRODUCT($DR$68:DR1072+1)-1</f>
        <v>#N/A</v>
      </c>
      <c r="DT1072" s="2" t="e" cm="1">
        <f t="array" ref="DT1072">PRODUCT($DP$68:DP1072+1)-1</f>
        <v>#N/A</v>
      </c>
      <c r="DU1072" s="72" t="e">
        <f>DS1072-MAX($DS$68:DS1072)</f>
        <v>#N/A</v>
      </c>
    </row>
    <row r="1073" spans="81:125" x14ac:dyDescent="0.3">
      <c r="CC1073" s="3" t="e">
        <f t="shared" si="587"/>
        <v>#N/A</v>
      </c>
      <c r="CD1073" s="2" t="e">
        <f t="shared" si="563"/>
        <v>#N/A</v>
      </c>
      <c r="CE1073" s="2" t="e">
        <f t="shared" si="564"/>
        <v>#N/A</v>
      </c>
      <c r="CF1073" s="2" t="e">
        <f t="shared" si="585"/>
        <v>#N/A</v>
      </c>
      <c r="CG1073" s="2" t="e">
        <f t="shared" si="588"/>
        <v>#N/A</v>
      </c>
      <c r="CH1073" s="2" t="e">
        <f t="shared" si="589"/>
        <v>#N/A</v>
      </c>
      <c r="CJ1073" s="9" t="e">
        <f t="shared" si="576"/>
        <v>#N/A</v>
      </c>
      <c r="CK1073" s="2" t="e">
        <f t="array" ref="CK1073">PRODUCT(CD$2:CD1073+1)-1</f>
        <v>#N/A</v>
      </c>
      <c r="CL1073" s="2" t="e">
        <f t="array" ref="CL1073">PRODUCT(CE$2:CE1073+1)-1</f>
        <v>#N/A</v>
      </c>
      <c r="CM1073" s="2" t="e" cm="1">
        <f t="array" ref="CM1073">PRODUCT(CF$913:CF1073+1)-1</f>
        <v>#N/A</v>
      </c>
      <c r="CN1073" s="2" t="e">
        <f t="array" ref="CN1073">PRODUCT(CG$2:CG1073+1)-1</f>
        <v>#N/A</v>
      </c>
      <c r="CO1073" s="2" t="e">
        <f t="array" ref="CO1073">PRODUCT(CH$2:CH1073+1)-1</f>
        <v>#N/A</v>
      </c>
      <c r="CQ1073" s="9" t="e">
        <f t="shared" si="565"/>
        <v>#N/A</v>
      </c>
      <c r="CR1073" s="72" t="e">
        <f t="shared" si="566"/>
        <v>#N/A</v>
      </c>
      <c r="CS1073" s="72" t="e">
        <f t="shared" si="567"/>
        <v>#N/A</v>
      </c>
      <c r="CT1073" s="72" t="e" cm="1">
        <f t="array" ref="CT1073">CM1073-(PRODUCT($CH$913:CH1073+1)-1)</f>
        <v>#N/A</v>
      </c>
      <c r="CU1073" s="72" t="e">
        <f t="shared" si="577"/>
        <v>#N/A</v>
      </c>
      <c r="CV1073" s="72"/>
      <c r="CW1073" s="3" t="e">
        <f t="shared" si="578"/>
        <v>#N/A</v>
      </c>
      <c r="CX1073" s="75" t="e">
        <f t="shared" si="583"/>
        <v>#N/A</v>
      </c>
      <c r="CY1073" s="75" t="e">
        <f t="shared" si="584"/>
        <v>#N/A</v>
      </c>
      <c r="CZ1073" s="75" t="e">
        <f t="shared" si="568"/>
        <v>#N/A</v>
      </c>
      <c r="DA1073" s="72" t="e">
        <f>(CZ1073/MAX($CZ$2:CZ1073))-1</f>
        <v>#N/A</v>
      </c>
      <c r="DC1073" s="3" t="e">
        <f t="shared" si="579"/>
        <v>#N/A</v>
      </c>
      <c r="DD1073" s="2" t="e">
        <f t="shared" si="580"/>
        <v>#N/A</v>
      </c>
      <c r="DE1073" s="2" t="e">
        <f t="shared" si="581"/>
        <v>#N/A</v>
      </c>
      <c r="DF1073" s="2" t="e">
        <f t="shared" si="586"/>
        <v>#N/A</v>
      </c>
      <c r="DG1073" s="2" t="e">
        <f t="shared" si="582"/>
        <v>#N/A</v>
      </c>
      <c r="DH1073" s="69"/>
      <c r="DI1073" s="3" t="e">
        <f t="shared" si="569"/>
        <v>#N/A</v>
      </c>
      <c r="DJ1073" s="2" t="e">
        <f t="shared" si="570"/>
        <v>#N/A</v>
      </c>
      <c r="DK1073" s="2" t="e">
        <f t="shared" si="571"/>
        <v>#N/A</v>
      </c>
      <c r="DL1073" s="2"/>
      <c r="DM1073" s="2" t="e">
        <f t="shared" si="572"/>
        <v>#N/A</v>
      </c>
      <c r="DO1073" s="2" t="e">
        <f t="shared" si="573"/>
        <v>#N/A</v>
      </c>
      <c r="DP1073" s="72" t="e">
        <f t="shared" si="574"/>
        <v>#N/A</v>
      </c>
      <c r="DQ1073" s="72">
        <v>1.0999999999999999E-2</v>
      </c>
      <c r="DR1073" s="72" t="e">
        <f t="shared" si="575"/>
        <v>#N/A</v>
      </c>
      <c r="DS1073" s="2" t="e" cm="1">
        <f t="array" ref="DS1073">PRODUCT($DR$68:DR1073+1)-1</f>
        <v>#N/A</v>
      </c>
      <c r="DT1073" s="2" t="e" cm="1">
        <f t="array" ref="DT1073">PRODUCT($DP$68:DP1073+1)-1</f>
        <v>#N/A</v>
      </c>
      <c r="DU1073" s="72" t="e">
        <f>DS1073-MAX($DS$68:DS1073)</f>
        <v>#N/A</v>
      </c>
    </row>
    <row r="1074" spans="81:125" x14ac:dyDescent="0.3">
      <c r="CC1074" s="3" t="e">
        <f t="shared" si="587"/>
        <v>#N/A</v>
      </c>
      <c r="CD1074" s="2" t="e">
        <f t="shared" si="563"/>
        <v>#N/A</v>
      </c>
      <c r="CE1074" s="2" t="e">
        <f t="shared" si="564"/>
        <v>#N/A</v>
      </c>
      <c r="CF1074" s="2" t="e">
        <f t="shared" si="585"/>
        <v>#N/A</v>
      </c>
      <c r="CG1074" s="2" t="e">
        <f t="shared" si="588"/>
        <v>#N/A</v>
      </c>
      <c r="CH1074" s="2" t="e">
        <f t="shared" si="589"/>
        <v>#N/A</v>
      </c>
      <c r="CJ1074" s="9" t="e">
        <f t="shared" si="576"/>
        <v>#N/A</v>
      </c>
      <c r="CK1074" s="2" t="e">
        <f t="array" ref="CK1074">PRODUCT(CD$2:CD1074+1)-1</f>
        <v>#N/A</v>
      </c>
      <c r="CL1074" s="2" t="e">
        <f t="array" ref="CL1074">PRODUCT(CE$2:CE1074+1)-1</f>
        <v>#N/A</v>
      </c>
      <c r="CM1074" s="2" t="e" cm="1">
        <f t="array" ref="CM1074">PRODUCT(CF$913:CF1074+1)-1</f>
        <v>#N/A</v>
      </c>
      <c r="CN1074" s="2" t="e">
        <f t="array" ref="CN1074">PRODUCT(CG$2:CG1074+1)-1</f>
        <v>#N/A</v>
      </c>
      <c r="CO1074" s="2" t="e">
        <f t="array" ref="CO1074">PRODUCT(CH$2:CH1074+1)-1</f>
        <v>#N/A</v>
      </c>
      <c r="CQ1074" s="9" t="e">
        <f t="shared" si="565"/>
        <v>#N/A</v>
      </c>
      <c r="CR1074" s="72" t="e">
        <f t="shared" si="566"/>
        <v>#N/A</v>
      </c>
      <c r="CS1074" s="72" t="e">
        <f t="shared" si="567"/>
        <v>#N/A</v>
      </c>
      <c r="CT1074" s="72" t="e" cm="1">
        <f t="array" ref="CT1074">CM1074-(PRODUCT($CH$913:CH1074+1)-1)</f>
        <v>#N/A</v>
      </c>
      <c r="CU1074" s="72" t="e">
        <f t="shared" si="577"/>
        <v>#N/A</v>
      </c>
      <c r="CV1074" s="72"/>
      <c r="CW1074" s="3" t="e">
        <f t="shared" si="578"/>
        <v>#N/A</v>
      </c>
      <c r="CX1074" s="75" t="e">
        <f t="shared" si="583"/>
        <v>#N/A</v>
      </c>
      <c r="CY1074" s="75" t="e">
        <f t="shared" si="584"/>
        <v>#N/A</v>
      </c>
      <c r="CZ1074" s="75" t="e">
        <f t="shared" si="568"/>
        <v>#N/A</v>
      </c>
      <c r="DA1074" s="72" t="e">
        <f>(CZ1074/MAX($CZ$2:CZ1074))-1</f>
        <v>#N/A</v>
      </c>
      <c r="DC1074" s="3" t="e">
        <f t="shared" si="579"/>
        <v>#N/A</v>
      </c>
      <c r="DD1074" s="2" t="e">
        <f t="shared" si="580"/>
        <v>#N/A</v>
      </c>
      <c r="DE1074" s="2" t="e">
        <f t="shared" si="581"/>
        <v>#N/A</v>
      </c>
      <c r="DF1074" s="2" t="e">
        <f t="shared" si="586"/>
        <v>#N/A</v>
      </c>
      <c r="DG1074" s="2" t="e">
        <f t="shared" si="582"/>
        <v>#N/A</v>
      </c>
      <c r="DH1074" s="69"/>
      <c r="DI1074" s="3" t="e">
        <f t="shared" si="569"/>
        <v>#N/A</v>
      </c>
      <c r="DJ1074" s="2" t="e">
        <f t="shared" si="570"/>
        <v>#N/A</v>
      </c>
      <c r="DK1074" s="2" t="e">
        <f t="shared" si="571"/>
        <v>#N/A</v>
      </c>
      <c r="DL1074" s="2"/>
      <c r="DM1074" s="2" t="e">
        <f t="shared" si="572"/>
        <v>#N/A</v>
      </c>
      <c r="DO1074" s="2" t="e">
        <f t="shared" si="573"/>
        <v>#N/A</v>
      </c>
      <c r="DP1074" s="72" t="e">
        <f t="shared" si="574"/>
        <v>#N/A</v>
      </c>
      <c r="DQ1074" s="72">
        <v>1.0999999999999999E-2</v>
      </c>
      <c r="DR1074" s="72" t="e">
        <f t="shared" si="575"/>
        <v>#N/A</v>
      </c>
      <c r="DS1074" s="2" t="e" cm="1">
        <f t="array" ref="DS1074">PRODUCT($DR$68:DR1074+1)-1</f>
        <v>#N/A</v>
      </c>
      <c r="DT1074" s="2" t="e" cm="1">
        <f t="array" ref="DT1074">PRODUCT($DP$68:DP1074+1)-1</f>
        <v>#N/A</v>
      </c>
      <c r="DU1074" s="72" t="e">
        <f>DS1074-MAX($DS$68:DS1074)</f>
        <v>#N/A</v>
      </c>
    </row>
    <row r="1075" spans="81:125" x14ac:dyDescent="0.3">
      <c r="CC1075" s="3" t="e">
        <f t="shared" si="587"/>
        <v>#N/A</v>
      </c>
      <c r="CD1075" s="2" t="e">
        <f t="shared" si="563"/>
        <v>#N/A</v>
      </c>
      <c r="CE1075" s="2" t="e">
        <f t="shared" si="564"/>
        <v>#N/A</v>
      </c>
      <c r="CF1075" s="2" t="e">
        <f t="shared" si="585"/>
        <v>#N/A</v>
      </c>
      <c r="CG1075" s="2" t="e">
        <f t="shared" si="588"/>
        <v>#N/A</v>
      </c>
      <c r="CH1075" s="2" t="e">
        <f t="shared" si="589"/>
        <v>#N/A</v>
      </c>
      <c r="CJ1075" s="9" t="e">
        <f t="shared" si="576"/>
        <v>#N/A</v>
      </c>
      <c r="CK1075" s="2" t="e">
        <f t="array" ref="CK1075">PRODUCT(CD$2:CD1075+1)-1</f>
        <v>#N/A</v>
      </c>
      <c r="CL1075" s="2" t="e">
        <f t="array" ref="CL1075">PRODUCT(CE$2:CE1075+1)-1</f>
        <v>#N/A</v>
      </c>
      <c r="CM1075" s="2" t="e" cm="1">
        <f t="array" ref="CM1075">PRODUCT(CF$913:CF1075+1)-1</f>
        <v>#N/A</v>
      </c>
      <c r="CN1075" s="2" t="e">
        <f t="array" ref="CN1075">PRODUCT(CG$2:CG1075+1)-1</f>
        <v>#N/A</v>
      </c>
      <c r="CO1075" s="2" t="e">
        <f t="array" ref="CO1075">PRODUCT(CH$2:CH1075+1)-1</f>
        <v>#N/A</v>
      </c>
      <c r="CQ1075" s="9" t="e">
        <f t="shared" si="565"/>
        <v>#N/A</v>
      </c>
      <c r="CR1075" s="72" t="e">
        <f t="shared" si="566"/>
        <v>#N/A</v>
      </c>
      <c r="CS1075" s="72" t="e">
        <f t="shared" si="567"/>
        <v>#N/A</v>
      </c>
      <c r="CT1075" s="72" t="e" cm="1">
        <f t="array" ref="CT1075">CM1075-(PRODUCT($CH$913:CH1075+1)-1)</f>
        <v>#N/A</v>
      </c>
      <c r="CU1075" s="72" t="e">
        <f t="shared" si="577"/>
        <v>#N/A</v>
      </c>
      <c r="CV1075" s="72"/>
      <c r="CW1075" s="3" t="e">
        <f t="shared" si="578"/>
        <v>#N/A</v>
      </c>
      <c r="CX1075" s="75" t="e">
        <f t="shared" si="583"/>
        <v>#N/A</v>
      </c>
      <c r="CY1075" s="75" t="e">
        <f t="shared" si="584"/>
        <v>#N/A</v>
      </c>
      <c r="CZ1075" s="75" t="e">
        <f t="shared" si="568"/>
        <v>#N/A</v>
      </c>
      <c r="DA1075" s="72" t="e">
        <f>(CZ1075/MAX($CZ$2:CZ1075))-1</f>
        <v>#N/A</v>
      </c>
      <c r="DC1075" s="3" t="e">
        <f t="shared" si="579"/>
        <v>#N/A</v>
      </c>
      <c r="DD1075" s="2" t="e">
        <f t="shared" si="580"/>
        <v>#N/A</v>
      </c>
      <c r="DE1075" s="2" t="e">
        <f t="shared" si="581"/>
        <v>#N/A</v>
      </c>
      <c r="DF1075" s="2" t="e">
        <f t="shared" si="586"/>
        <v>#N/A</v>
      </c>
      <c r="DG1075" s="2" t="e">
        <f t="shared" si="582"/>
        <v>#N/A</v>
      </c>
      <c r="DH1075" s="69"/>
      <c r="DI1075" s="3" t="e">
        <f t="shared" si="569"/>
        <v>#N/A</v>
      </c>
      <c r="DJ1075" s="2" t="e">
        <f t="shared" si="570"/>
        <v>#N/A</v>
      </c>
      <c r="DK1075" s="2" t="e">
        <f t="shared" si="571"/>
        <v>#N/A</v>
      </c>
      <c r="DL1075" s="2"/>
      <c r="DM1075" s="2" t="e">
        <f t="shared" si="572"/>
        <v>#N/A</v>
      </c>
      <c r="DO1075" s="2" t="e">
        <f t="shared" si="573"/>
        <v>#N/A</v>
      </c>
      <c r="DP1075" s="72" t="e">
        <f t="shared" si="574"/>
        <v>#N/A</v>
      </c>
      <c r="DQ1075" s="72">
        <v>1.0999999999999999E-2</v>
      </c>
      <c r="DR1075" s="72" t="e">
        <f t="shared" si="575"/>
        <v>#N/A</v>
      </c>
      <c r="DS1075" s="2" t="e" cm="1">
        <f t="array" ref="DS1075">PRODUCT($DR$68:DR1075+1)-1</f>
        <v>#N/A</v>
      </c>
      <c r="DT1075" s="2" t="e" cm="1">
        <f t="array" ref="DT1075">PRODUCT($DP$68:DP1075+1)-1</f>
        <v>#N/A</v>
      </c>
      <c r="DU1075" s="72" t="e">
        <f>DS1075-MAX($DS$68:DS1075)</f>
        <v>#N/A</v>
      </c>
    </row>
    <row r="1076" spans="81:125" x14ac:dyDescent="0.3">
      <c r="CC1076" s="3" t="e">
        <f t="shared" si="587"/>
        <v>#N/A</v>
      </c>
      <c r="CD1076" s="2" t="e">
        <f t="shared" si="563"/>
        <v>#N/A</v>
      </c>
      <c r="CE1076" s="2" t="e">
        <f t="shared" si="564"/>
        <v>#N/A</v>
      </c>
      <c r="CF1076" s="2" t="e">
        <f t="shared" si="585"/>
        <v>#N/A</v>
      </c>
      <c r="CG1076" s="2" t="e">
        <f t="shared" si="588"/>
        <v>#N/A</v>
      </c>
      <c r="CH1076" s="2" t="e">
        <f t="shared" si="589"/>
        <v>#N/A</v>
      </c>
      <c r="CJ1076" s="9" t="e">
        <f t="shared" si="576"/>
        <v>#N/A</v>
      </c>
      <c r="CK1076" s="2" t="e">
        <f t="array" ref="CK1076">PRODUCT(CD$2:CD1076+1)-1</f>
        <v>#N/A</v>
      </c>
      <c r="CL1076" s="2" t="e">
        <f t="array" ref="CL1076">PRODUCT(CE$2:CE1076+1)-1</f>
        <v>#N/A</v>
      </c>
      <c r="CM1076" s="2" t="e" cm="1">
        <f t="array" ref="CM1076">PRODUCT(CF$913:CF1076+1)-1</f>
        <v>#N/A</v>
      </c>
      <c r="CN1076" s="2" t="e">
        <f t="array" ref="CN1076">PRODUCT(CG$2:CG1076+1)-1</f>
        <v>#N/A</v>
      </c>
      <c r="CO1076" s="2" t="e">
        <f t="array" ref="CO1076">PRODUCT(CH$2:CH1076+1)-1</f>
        <v>#N/A</v>
      </c>
      <c r="CQ1076" s="9" t="e">
        <f t="shared" si="565"/>
        <v>#N/A</v>
      </c>
      <c r="CR1076" s="72" t="e">
        <f t="shared" si="566"/>
        <v>#N/A</v>
      </c>
      <c r="CS1076" s="72" t="e">
        <f t="shared" si="567"/>
        <v>#N/A</v>
      </c>
      <c r="CT1076" s="72" t="e" cm="1">
        <f t="array" ref="CT1076">CM1076-(PRODUCT($CH$913:CH1076+1)-1)</f>
        <v>#N/A</v>
      </c>
      <c r="CU1076" s="72" t="e">
        <f t="shared" si="577"/>
        <v>#N/A</v>
      </c>
      <c r="CV1076" s="72"/>
      <c r="CW1076" s="3" t="e">
        <f t="shared" si="578"/>
        <v>#N/A</v>
      </c>
      <c r="CX1076" s="75" t="e">
        <f t="shared" si="583"/>
        <v>#N/A</v>
      </c>
      <c r="CY1076" s="75" t="e">
        <f t="shared" si="584"/>
        <v>#N/A</v>
      </c>
      <c r="CZ1076" s="75" t="e">
        <f t="shared" si="568"/>
        <v>#N/A</v>
      </c>
      <c r="DA1076" s="72" t="e">
        <f>(CZ1076/MAX($CZ$2:CZ1076))-1</f>
        <v>#N/A</v>
      </c>
      <c r="DC1076" s="3" t="e">
        <f t="shared" si="579"/>
        <v>#N/A</v>
      </c>
      <c r="DD1076" s="2" t="e">
        <f t="shared" si="580"/>
        <v>#N/A</v>
      </c>
      <c r="DE1076" s="2" t="e">
        <f t="shared" si="581"/>
        <v>#N/A</v>
      </c>
      <c r="DF1076" s="2" t="e">
        <f t="shared" si="586"/>
        <v>#N/A</v>
      </c>
      <c r="DG1076" s="2" t="e">
        <f t="shared" si="582"/>
        <v>#N/A</v>
      </c>
      <c r="DH1076" s="69"/>
      <c r="DI1076" s="3" t="e">
        <f t="shared" si="569"/>
        <v>#N/A</v>
      </c>
      <c r="DJ1076" s="2" t="e">
        <f t="shared" si="570"/>
        <v>#N/A</v>
      </c>
      <c r="DK1076" s="2" t="e">
        <f t="shared" si="571"/>
        <v>#N/A</v>
      </c>
      <c r="DL1076" s="2"/>
      <c r="DM1076" s="2" t="e">
        <f t="shared" si="572"/>
        <v>#N/A</v>
      </c>
      <c r="DO1076" s="2" t="e">
        <f t="shared" si="573"/>
        <v>#N/A</v>
      </c>
      <c r="DP1076" s="72" t="e">
        <f t="shared" si="574"/>
        <v>#N/A</v>
      </c>
      <c r="DQ1076" s="72">
        <v>1.0999999999999999E-2</v>
      </c>
      <c r="DR1076" s="72" t="e">
        <f t="shared" si="575"/>
        <v>#N/A</v>
      </c>
      <c r="DS1076" s="2" t="e" cm="1">
        <f t="array" ref="DS1076">PRODUCT($DR$68:DR1076+1)-1</f>
        <v>#N/A</v>
      </c>
      <c r="DT1076" s="2" t="e" cm="1">
        <f t="array" ref="DT1076">PRODUCT($DP$68:DP1076+1)-1</f>
        <v>#N/A</v>
      </c>
      <c r="DU1076" s="72" t="e">
        <f>DS1076-MAX($DS$68:DS1076)</f>
        <v>#N/A</v>
      </c>
    </row>
    <row r="1077" spans="81:125" x14ac:dyDescent="0.3">
      <c r="CC1077" s="3" t="e">
        <f t="shared" si="587"/>
        <v>#N/A</v>
      </c>
      <c r="CD1077" s="2" t="e">
        <f t="shared" si="563"/>
        <v>#N/A</v>
      </c>
      <c r="CE1077" s="2" t="e">
        <f t="shared" si="564"/>
        <v>#N/A</v>
      </c>
      <c r="CF1077" s="2" t="e">
        <f t="shared" si="585"/>
        <v>#N/A</v>
      </c>
      <c r="CG1077" s="2" t="e">
        <f t="shared" si="588"/>
        <v>#N/A</v>
      </c>
      <c r="CH1077" s="2" t="e">
        <f t="shared" si="589"/>
        <v>#N/A</v>
      </c>
      <c r="CJ1077" s="9" t="e">
        <f t="shared" si="576"/>
        <v>#N/A</v>
      </c>
      <c r="CK1077" s="2" t="e">
        <f t="array" ref="CK1077">PRODUCT(CD$2:CD1077+1)-1</f>
        <v>#N/A</v>
      </c>
      <c r="CL1077" s="2" t="e">
        <f t="array" ref="CL1077">PRODUCT(CE$2:CE1077+1)-1</f>
        <v>#N/A</v>
      </c>
      <c r="CM1077" s="2" t="e" cm="1">
        <f t="array" ref="CM1077">PRODUCT(CF$913:CF1077+1)-1</f>
        <v>#N/A</v>
      </c>
      <c r="CN1077" s="2" t="e">
        <f t="array" ref="CN1077">PRODUCT(CG$2:CG1077+1)-1</f>
        <v>#N/A</v>
      </c>
      <c r="CO1077" s="2" t="e">
        <f t="array" ref="CO1077">PRODUCT(CH$2:CH1077+1)-1</f>
        <v>#N/A</v>
      </c>
      <c r="CQ1077" s="9" t="e">
        <f t="shared" si="565"/>
        <v>#N/A</v>
      </c>
      <c r="CR1077" s="72" t="e">
        <f t="shared" si="566"/>
        <v>#N/A</v>
      </c>
      <c r="CS1077" s="72" t="e">
        <f t="shared" si="567"/>
        <v>#N/A</v>
      </c>
      <c r="CT1077" s="72" t="e" cm="1">
        <f t="array" ref="CT1077">CM1077-(PRODUCT($CH$913:CH1077+1)-1)</f>
        <v>#N/A</v>
      </c>
      <c r="CU1077" s="72" t="e">
        <f t="shared" si="577"/>
        <v>#N/A</v>
      </c>
      <c r="CV1077" s="72"/>
      <c r="CW1077" s="3" t="e">
        <f t="shared" si="578"/>
        <v>#N/A</v>
      </c>
      <c r="CX1077" s="75" t="e">
        <f t="shared" si="583"/>
        <v>#N/A</v>
      </c>
      <c r="CY1077" s="75" t="e">
        <f t="shared" si="584"/>
        <v>#N/A</v>
      </c>
      <c r="CZ1077" s="75" t="e">
        <f t="shared" si="568"/>
        <v>#N/A</v>
      </c>
      <c r="DA1077" s="72" t="e">
        <f>(CZ1077/MAX($CZ$2:CZ1077))-1</f>
        <v>#N/A</v>
      </c>
      <c r="DC1077" s="3" t="e">
        <f t="shared" si="579"/>
        <v>#N/A</v>
      </c>
      <c r="DD1077" s="2" t="e">
        <f t="shared" si="580"/>
        <v>#N/A</v>
      </c>
      <c r="DE1077" s="2" t="e">
        <f t="shared" si="581"/>
        <v>#N/A</v>
      </c>
      <c r="DF1077" s="2" t="e">
        <f t="shared" si="586"/>
        <v>#N/A</v>
      </c>
      <c r="DG1077" s="2" t="e">
        <f t="shared" si="582"/>
        <v>#N/A</v>
      </c>
      <c r="DH1077" s="69"/>
      <c r="DI1077" s="3" t="e">
        <f t="shared" si="569"/>
        <v>#N/A</v>
      </c>
      <c r="DJ1077" s="2" t="e">
        <f t="shared" si="570"/>
        <v>#N/A</v>
      </c>
      <c r="DK1077" s="2" t="e">
        <f t="shared" si="571"/>
        <v>#N/A</v>
      </c>
      <c r="DL1077" s="2"/>
      <c r="DM1077" s="2" t="e">
        <f t="shared" si="572"/>
        <v>#N/A</v>
      </c>
      <c r="DO1077" s="2" t="e">
        <f t="shared" si="573"/>
        <v>#N/A</v>
      </c>
      <c r="DP1077" s="72" t="e">
        <f t="shared" si="574"/>
        <v>#N/A</v>
      </c>
      <c r="DQ1077" s="72">
        <v>1.0999999999999999E-2</v>
      </c>
      <c r="DR1077" s="72" t="e">
        <f t="shared" si="575"/>
        <v>#N/A</v>
      </c>
      <c r="DS1077" s="2" t="e" cm="1">
        <f t="array" ref="DS1077">PRODUCT($DR$68:DR1077+1)-1</f>
        <v>#N/A</v>
      </c>
      <c r="DT1077" s="2" t="e" cm="1">
        <f t="array" ref="DT1077">PRODUCT($DP$68:DP1077+1)-1</f>
        <v>#N/A</v>
      </c>
      <c r="DU1077" s="72" t="e">
        <f>DS1077-MAX($DS$68:DS1077)</f>
        <v>#N/A</v>
      </c>
    </row>
    <row r="1078" spans="81:125" x14ac:dyDescent="0.3">
      <c r="CC1078" s="3" t="e">
        <f t="shared" si="587"/>
        <v>#N/A</v>
      </c>
      <c r="CD1078" s="2" t="e">
        <f t="shared" si="563"/>
        <v>#N/A</v>
      </c>
      <c r="CE1078" s="2" t="e">
        <f t="shared" si="564"/>
        <v>#N/A</v>
      </c>
      <c r="CF1078" s="2" t="e">
        <f t="shared" si="585"/>
        <v>#N/A</v>
      </c>
      <c r="CG1078" s="2" t="e">
        <f t="shared" si="588"/>
        <v>#N/A</v>
      </c>
      <c r="CH1078" s="2" t="e">
        <f t="shared" si="589"/>
        <v>#N/A</v>
      </c>
      <c r="CJ1078" s="9" t="e">
        <f t="shared" si="576"/>
        <v>#N/A</v>
      </c>
      <c r="CK1078" s="2" t="e">
        <f t="array" ref="CK1078">PRODUCT(CD$2:CD1078+1)-1</f>
        <v>#N/A</v>
      </c>
      <c r="CL1078" s="2" t="e">
        <f t="array" ref="CL1078">PRODUCT(CE$2:CE1078+1)-1</f>
        <v>#N/A</v>
      </c>
      <c r="CM1078" s="2" t="e" cm="1">
        <f t="array" ref="CM1078">PRODUCT(CF$913:CF1078+1)-1</f>
        <v>#N/A</v>
      </c>
      <c r="CN1078" s="2" t="e">
        <f t="array" ref="CN1078">PRODUCT(CG$2:CG1078+1)-1</f>
        <v>#N/A</v>
      </c>
      <c r="CO1078" s="2" t="e">
        <f t="array" ref="CO1078">PRODUCT(CH$2:CH1078+1)-1</f>
        <v>#N/A</v>
      </c>
      <c r="CQ1078" s="9" t="e">
        <f t="shared" si="565"/>
        <v>#N/A</v>
      </c>
      <c r="CR1078" s="72" t="e">
        <f t="shared" si="566"/>
        <v>#N/A</v>
      </c>
      <c r="CS1078" s="72" t="e">
        <f t="shared" si="567"/>
        <v>#N/A</v>
      </c>
      <c r="CT1078" s="72" t="e" cm="1">
        <f t="array" ref="CT1078">CM1078-(PRODUCT($CH$913:CH1078+1)-1)</f>
        <v>#N/A</v>
      </c>
      <c r="CU1078" s="72" t="e">
        <f t="shared" si="577"/>
        <v>#N/A</v>
      </c>
      <c r="CV1078" s="72"/>
      <c r="CW1078" s="3" t="e">
        <f t="shared" si="578"/>
        <v>#N/A</v>
      </c>
      <c r="CX1078" s="75" t="e">
        <f t="shared" si="583"/>
        <v>#N/A</v>
      </c>
      <c r="CY1078" s="75" t="e">
        <f t="shared" si="584"/>
        <v>#N/A</v>
      </c>
      <c r="CZ1078" s="75" t="e">
        <f t="shared" si="568"/>
        <v>#N/A</v>
      </c>
      <c r="DA1078" s="72" t="e">
        <f>(CZ1078/MAX($CZ$2:CZ1078))-1</f>
        <v>#N/A</v>
      </c>
      <c r="DC1078" s="3" t="e">
        <f t="shared" si="579"/>
        <v>#N/A</v>
      </c>
      <c r="DD1078" s="2" t="e">
        <f t="shared" si="580"/>
        <v>#N/A</v>
      </c>
      <c r="DE1078" s="2" t="e">
        <f t="shared" si="581"/>
        <v>#N/A</v>
      </c>
      <c r="DF1078" s="2" t="e">
        <f t="shared" si="586"/>
        <v>#N/A</v>
      </c>
      <c r="DG1078" s="2" t="e">
        <f t="shared" si="582"/>
        <v>#N/A</v>
      </c>
      <c r="DH1078" s="69"/>
      <c r="DI1078" s="3" t="e">
        <f t="shared" si="569"/>
        <v>#N/A</v>
      </c>
      <c r="DJ1078" s="2" t="e">
        <f t="shared" si="570"/>
        <v>#N/A</v>
      </c>
      <c r="DK1078" s="2" t="e">
        <f t="shared" si="571"/>
        <v>#N/A</v>
      </c>
      <c r="DL1078" s="2"/>
      <c r="DM1078" s="2" t="e">
        <f t="shared" si="572"/>
        <v>#N/A</v>
      </c>
      <c r="DO1078" s="2" t="e">
        <f t="shared" si="573"/>
        <v>#N/A</v>
      </c>
      <c r="DP1078" s="72" t="e">
        <f t="shared" si="574"/>
        <v>#N/A</v>
      </c>
      <c r="DQ1078" s="72">
        <v>1.0999999999999999E-2</v>
      </c>
      <c r="DR1078" s="72" t="e">
        <f t="shared" si="575"/>
        <v>#N/A</v>
      </c>
      <c r="DS1078" s="2" t="e" cm="1">
        <f t="array" ref="DS1078">PRODUCT($DR$68:DR1078+1)-1</f>
        <v>#N/A</v>
      </c>
      <c r="DT1078" s="2" t="e" cm="1">
        <f t="array" ref="DT1078">PRODUCT($DP$68:DP1078+1)-1</f>
        <v>#N/A</v>
      </c>
      <c r="DU1078" s="72" t="e">
        <f>DS1078-MAX($DS$68:DS1078)</f>
        <v>#N/A</v>
      </c>
    </row>
    <row r="1079" spans="81:125" x14ac:dyDescent="0.3">
      <c r="CC1079" s="3" t="e">
        <f t="shared" si="587"/>
        <v>#N/A</v>
      </c>
      <c r="CD1079" s="2" t="e">
        <f t="shared" si="563"/>
        <v>#N/A</v>
      </c>
      <c r="CE1079" s="2" t="e">
        <f t="shared" si="564"/>
        <v>#N/A</v>
      </c>
      <c r="CF1079" s="2" t="e">
        <f t="shared" si="585"/>
        <v>#N/A</v>
      </c>
      <c r="CG1079" s="2" t="e">
        <f t="shared" si="588"/>
        <v>#N/A</v>
      </c>
      <c r="CH1079" s="2" t="e">
        <f t="shared" si="589"/>
        <v>#N/A</v>
      </c>
      <c r="CJ1079" s="9" t="e">
        <f t="shared" si="576"/>
        <v>#N/A</v>
      </c>
      <c r="CK1079" s="2" t="e">
        <f t="array" ref="CK1079">PRODUCT(CD$2:CD1079+1)-1</f>
        <v>#N/A</v>
      </c>
      <c r="CL1079" s="2" t="e">
        <f t="array" ref="CL1079">PRODUCT(CE$2:CE1079+1)-1</f>
        <v>#N/A</v>
      </c>
      <c r="CM1079" s="2" t="e" cm="1">
        <f t="array" ref="CM1079">PRODUCT(CF$913:CF1079+1)-1</f>
        <v>#N/A</v>
      </c>
      <c r="CN1079" s="2" t="e">
        <f t="array" ref="CN1079">PRODUCT(CG$2:CG1079+1)-1</f>
        <v>#N/A</v>
      </c>
      <c r="CO1079" s="2" t="e">
        <f t="array" ref="CO1079">PRODUCT(CH$2:CH1079+1)-1</f>
        <v>#N/A</v>
      </c>
      <c r="CQ1079" s="9" t="e">
        <f t="shared" si="565"/>
        <v>#N/A</v>
      </c>
      <c r="CR1079" s="72" t="e">
        <f t="shared" si="566"/>
        <v>#N/A</v>
      </c>
      <c r="CS1079" s="72" t="e">
        <f t="shared" si="567"/>
        <v>#N/A</v>
      </c>
      <c r="CT1079" s="72" t="e" cm="1">
        <f t="array" ref="CT1079">CM1079-(PRODUCT($CH$913:CH1079+1)-1)</f>
        <v>#N/A</v>
      </c>
      <c r="CU1079" s="72" t="e">
        <f t="shared" si="577"/>
        <v>#N/A</v>
      </c>
      <c r="CV1079" s="72"/>
      <c r="CW1079" s="3" t="e">
        <f t="shared" si="578"/>
        <v>#N/A</v>
      </c>
      <c r="CX1079" s="75" t="e">
        <f t="shared" si="583"/>
        <v>#N/A</v>
      </c>
      <c r="CY1079" s="75" t="e">
        <f t="shared" si="584"/>
        <v>#N/A</v>
      </c>
      <c r="CZ1079" s="75" t="e">
        <f t="shared" si="568"/>
        <v>#N/A</v>
      </c>
      <c r="DA1079" s="72" t="e">
        <f>(CZ1079/MAX($CZ$2:CZ1079))-1</f>
        <v>#N/A</v>
      </c>
      <c r="DC1079" s="3" t="e">
        <f t="shared" si="579"/>
        <v>#N/A</v>
      </c>
      <c r="DD1079" s="2" t="e">
        <f t="shared" si="580"/>
        <v>#N/A</v>
      </c>
      <c r="DE1079" s="2" t="e">
        <f t="shared" si="581"/>
        <v>#N/A</v>
      </c>
      <c r="DF1079" s="2" t="e">
        <f t="shared" si="586"/>
        <v>#N/A</v>
      </c>
      <c r="DG1079" s="2" t="e">
        <f t="shared" si="582"/>
        <v>#N/A</v>
      </c>
      <c r="DH1079" s="69"/>
      <c r="DI1079" s="3" t="e">
        <f t="shared" si="569"/>
        <v>#N/A</v>
      </c>
      <c r="DJ1079" s="2" t="e">
        <f t="shared" si="570"/>
        <v>#N/A</v>
      </c>
      <c r="DK1079" s="2" t="e">
        <f t="shared" si="571"/>
        <v>#N/A</v>
      </c>
      <c r="DL1079" s="2"/>
      <c r="DM1079" s="2" t="e">
        <f t="shared" si="572"/>
        <v>#N/A</v>
      </c>
      <c r="DO1079" s="2" t="e">
        <f t="shared" si="573"/>
        <v>#N/A</v>
      </c>
      <c r="DP1079" s="72" t="e">
        <f t="shared" si="574"/>
        <v>#N/A</v>
      </c>
      <c r="DQ1079" s="72">
        <v>1.0999999999999999E-2</v>
      </c>
      <c r="DR1079" s="72" t="e">
        <f t="shared" si="575"/>
        <v>#N/A</v>
      </c>
      <c r="DS1079" s="2" t="e" cm="1">
        <f t="array" ref="DS1079">PRODUCT($DR$68:DR1079+1)-1</f>
        <v>#N/A</v>
      </c>
      <c r="DT1079" s="2" t="e" cm="1">
        <f t="array" ref="DT1079">PRODUCT($DP$68:DP1079+1)-1</f>
        <v>#N/A</v>
      </c>
      <c r="DU1079" s="72" t="e">
        <f>DS1079-MAX($DS$68:DS1079)</f>
        <v>#N/A</v>
      </c>
    </row>
    <row r="1080" spans="81:125" x14ac:dyDescent="0.3">
      <c r="CC1080" s="3" t="e">
        <f t="shared" si="587"/>
        <v>#N/A</v>
      </c>
      <c r="CD1080" s="2" t="e">
        <f t="shared" si="563"/>
        <v>#N/A</v>
      </c>
      <c r="CE1080" s="2" t="e">
        <f t="shared" si="564"/>
        <v>#N/A</v>
      </c>
      <c r="CF1080" s="2" t="e">
        <f t="shared" si="585"/>
        <v>#N/A</v>
      </c>
      <c r="CG1080" s="2" t="e">
        <f t="shared" si="588"/>
        <v>#N/A</v>
      </c>
      <c r="CH1080" s="2" t="e">
        <f t="shared" si="589"/>
        <v>#N/A</v>
      </c>
      <c r="CJ1080" s="9" t="e">
        <f t="shared" si="576"/>
        <v>#N/A</v>
      </c>
      <c r="CK1080" s="2" t="e">
        <f t="array" ref="CK1080">PRODUCT(CD$2:CD1080+1)-1</f>
        <v>#N/A</v>
      </c>
      <c r="CL1080" s="2" t="e">
        <f t="array" ref="CL1080">PRODUCT(CE$2:CE1080+1)-1</f>
        <v>#N/A</v>
      </c>
      <c r="CM1080" s="2" t="e" cm="1">
        <f t="array" ref="CM1080">PRODUCT(CF$913:CF1080+1)-1</f>
        <v>#N/A</v>
      </c>
      <c r="CN1080" s="2" t="e">
        <f t="array" ref="CN1080">PRODUCT(CG$2:CG1080+1)-1</f>
        <v>#N/A</v>
      </c>
      <c r="CO1080" s="2" t="e">
        <f t="array" ref="CO1080">PRODUCT(CH$2:CH1080+1)-1</f>
        <v>#N/A</v>
      </c>
      <c r="CQ1080" s="9" t="e">
        <f t="shared" si="565"/>
        <v>#N/A</v>
      </c>
      <c r="CR1080" s="72" t="e">
        <f t="shared" si="566"/>
        <v>#N/A</v>
      </c>
      <c r="CS1080" s="72" t="e">
        <f t="shared" si="567"/>
        <v>#N/A</v>
      </c>
      <c r="CT1080" s="72" t="e" cm="1">
        <f t="array" ref="CT1080">CM1080-(PRODUCT($CH$913:CH1080+1)-1)</f>
        <v>#N/A</v>
      </c>
      <c r="CU1080" s="72" t="e">
        <f t="shared" si="577"/>
        <v>#N/A</v>
      </c>
      <c r="CV1080" s="72"/>
      <c r="CW1080" s="3" t="e">
        <f t="shared" si="578"/>
        <v>#N/A</v>
      </c>
      <c r="CX1080" s="75" t="e">
        <f t="shared" si="583"/>
        <v>#N/A</v>
      </c>
      <c r="CY1080" s="75" t="e">
        <f t="shared" si="584"/>
        <v>#N/A</v>
      </c>
      <c r="CZ1080" s="75" t="e">
        <f t="shared" si="568"/>
        <v>#N/A</v>
      </c>
      <c r="DA1080" s="72" t="e">
        <f>(CZ1080/MAX($CZ$2:CZ1080))-1</f>
        <v>#N/A</v>
      </c>
      <c r="DC1080" s="3" t="e">
        <f t="shared" si="579"/>
        <v>#N/A</v>
      </c>
      <c r="DD1080" s="2" t="e">
        <f t="shared" si="580"/>
        <v>#N/A</v>
      </c>
      <c r="DE1080" s="2" t="e">
        <f t="shared" si="581"/>
        <v>#N/A</v>
      </c>
      <c r="DF1080" s="2" t="e">
        <f t="shared" si="586"/>
        <v>#N/A</v>
      </c>
      <c r="DG1080" s="2" t="e">
        <f t="shared" si="582"/>
        <v>#N/A</v>
      </c>
      <c r="DH1080" s="69"/>
      <c r="DI1080" s="3" t="e">
        <f t="shared" si="569"/>
        <v>#N/A</v>
      </c>
      <c r="DJ1080" s="2" t="e">
        <f t="shared" si="570"/>
        <v>#N/A</v>
      </c>
      <c r="DK1080" s="2" t="e">
        <f t="shared" si="571"/>
        <v>#N/A</v>
      </c>
      <c r="DL1080" s="2"/>
      <c r="DM1080" s="2" t="e">
        <f t="shared" si="572"/>
        <v>#N/A</v>
      </c>
      <c r="DO1080" s="2" t="e">
        <f t="shared" si="573"/>
        <v>#N/A</v>
      </c>
      <c r="DP1080" s="72" t="e">
        <f t="shared" si="574"/>
        <v>#N/A</v>
      </c>
      <c r="DQ1080" s="72">
        <v>1.0999999999999999E-2</v>
      </c>
      <c r="DR1080" s="72" t="e">
        <f t="shared" si="575"/>
        <v>#N/A</v>
      </c>
      <c r="DS1080" s="2" t="e" cm="1">
        <f t="array" ref="DS1080">PRODUCT($DR$68:DR1080+1)-1</f>
        <v>#N/A</v>
      </c>
      <c r="DT1080" s="2" t="e" cm="1">
        <f t="array" ref="DT1080">PRODUCT($DP$68:DP1080+1)-1</f>
        <v>#N/A</v>
      </c>
      <c r="DU1080" s="72" t="e">
        <f>DS1080-MAX($DS$68:DS1080)</f>
        <v>#N/A</v>
      </c>
    </row>
    <row r="1081" spans="81:125" x14ac:dyDescent="0.3">
      <c r="CC1081" s="3" t="e">
        <f t="shared" si="587"/>
        <v>#N/A</v>
      </c>
      <c r="CD1081" s="2" t="e">
        <f t="shared" si="563"/>
        <v>#N/A</v>
      </c>
      <c r="CE1081" s="2" t="e">
        <f t="shared" si="564"/>
        <v>#N/A</v>
      </c>
      <c r="CF1081" s="2" t="e">
        <f t="shared" si="585"/>
        <v>#N/A</v>
      </c>
      <c r="CG1081" s="2" t="e">
        <f t="shared" si="588"/>
        <v>#N/A</v>
      </c>
      <c r="CH1081" s="2" t="e">
        <f t="shared" si="589"/>
        <v>#N/A</v>
      </c>
      <c r="CJ1081" s="9" t="e">
        <f t="shared" si="576"/>
        <v>#N/A</v>
      </c>
      <c r="CK1081" s="2" t="e">
        <f t="array" ref="CK1081">PRODUCT(CD$2:CD1081+1)-1</f>
        <v>#N/A</v>
      </c>
      <c r="CL1081" s="2" t="e">
        <f t="array" ref="CL1081">PRODUCT(CE$2:CE1081+1)-1</f>
        <v>#N/A</v>
      </c>
      <c r="CM1081" s="2" t="e" cm="1">
        <f t="array" ref="CM1081">PRODUCT(CF$913:CF1081+1)-1</f>
        <v>#N/A</v>
      </c>
      <c r="CN1081" s="2" t="e">
        <f t="array" ref="CN1081">PRODUCT(CG$2:CG1081+1)-1</f>
        <v>#N/A</v>
      </c>
      <c r="CO1081" s="2" t="e">
        <f t="array" ref="CO1081">PRODUCT(CH$2:CH1081+1)-1</f>
        <v>#N/A</v>
      </c>
      <c r="CQ1081" s="9" t="e">
        <f t="shared" si="565"/>
        <v>#N/A</v>
      </c>
      <c r="CR1081" s="72" t="e">
        <f t="shared" si="566"/>
        <v>#N/A</v>
      </c>
      <c r="CS1081" s="72" t="e">
        <f t="shared" si="567"/>
        <v>#N/A</v>
      </c>
      <c r="CT1081" s="72" t="e" cm="1">
        <f t="array" ref="CT1081">CM1081-(PRODUCT($CH$913:CH1081+1)-1)</f>
        <v>#N/A</v>
      </c>
      <c r="CU1081" s="72" t="e">
        <f t="shared" si="577"/>
        <v>#N/A</v>
      </c>
      <c r="CV1081" s="72"/>
      <c r="CW1081" s="3" t="e">
        <f t="shared" si="578"/>
        <v>#N/A</v>
      </c>
      <c r="CX1081" s="75" t="e">
        <f t="shared" si="583"/>
        <v>#N/A</v>
      </c>
      <c r="CY1081" s="75" t="e">
        <f t="shared" si="584"/>
        <v>#N/A</v>
      </c>
      <c r="CZ1081" s="75" t="e">
        <f t="shared" si="568"/>
        <v>#N/A</v>
      </c>
      <c r="DA1081" s="72" t="e">
        <f>(CZ1081/MAX($CZ$2:CZ1081))-1</f>
        <v>#N/A</v>
      </c>
      <c r="DC1081" s="3" t="e">
        <f t="shared" si="579"/>
        <v>#N/A</v>
      </c>
      <c r="DD1081" s="2" t="e">
        <f t="shared" si="580"/>
        <v>#N/A</v>
      </c>
      <c r="DE1081" s="2" t="e">
        <f t="shared" si="581"/>
        <v>#N/A</v>
      </c>
      <c r="DF1081" s="2" t="e">
        <f t="shared" si="586"/>
        <v>#N/A</v>
      </c>
      <c r="DG1081" s="2" t="e">
        <f t="shared" si="582"/>
        <v>#N/A</v>
      </c>
      <c r="DH1081" s="69"/>
      <c r="DI1081" s="3" t="e">
        <f t="shared" si="569"/>
        <v>#N/A</v>
      </c>
      <c r="DJ1081" s="2" t="e">
        <f t="shared" si="570"/>
        <v>#N/A</v>
      </c>
      <c r="DK1081" s="2" t="e">
        <f t="shared" si="571"/>
        <v>#N/A</v>
      </c>
      <c r="DL1081" s="2"/>
      <c r="DM1081" s="2" t="e">
        <f t="shared" si="572"/>
        <v>#N/A</v>
      </c>
      <c r="DO1081" s="2" t="e">
        <f t="shared" si="573"/>
        <v>#N/A</v>
      </c>
      <c r="DP1081" s="72" t="e">
        <f t="shared" si="574"/>
        <v>#N/A</v>
      </c>
      <c r="DQ1081" s="72">
        <v>1.0999999999999999E-2</v>
      </c>
      <c r="DR1081" s="72" t="e">
        <f t="shared" si="575"/>
        <v>#N/A</v>
      </c>
      <c r="DS1081" s="2" t="e" cm="1">
        <f t="array" ref="DS1081">PRODUCT($DR$68:DR1081+1)-1</f>
        <v>#N/A</v>
      </c>
      <c r="DT1081" s="2" t="e" cm="1">
        <f t="array" ref="DT1081">PRODUCT($DP$68:DP1081+1)-1</f>
        <v>#N/A</v>
      </c>
      <c r="DU1081" s="72" t="e">
        <f>DS1081-MAX($DS$68:DS1081)</f>
        <v>#N/A</v>
      </c>
    </row>
    <row r="1082" spans="81:125" x14ac:dyDescent="0.3">
      <c r="CC1082" s="3" t="e">
        <f t="shared" si="587"/>
        <v>#N/A</v>
      </c>
      <c r="CD1082" s="2" t="e">
        <f t="shared" ref="CD1082:CD1145" si="590">C291</f>
        <v>#N/A</v>
      </c>
      <c r="CE1082" s="2" t="e">
        <f t="shared" ref="CE1082:CE1145" si="591">D291</f>
        <v>#N/A</v>
      </c>
      <c r="CF1082" s="2" t="e">
        <f t="shared" si="585"/>
        <v>#N/A</v>
      </c>
      <c r="CG1082" s="2" t="e">
        <f t="shared" si="588"/>
        <v>#N/A</v>
      </c>
      <c r="CH1082" s="2" t="e">
        <f t="shared" si="589"/>
        <v>#N/A</v>
      </c>
      <c r="CJ1082" s="9" t="e">
        <f t="shared" si="576"/>
        <v>#N/A</v>
      </c>
      <c r="CK1082" s="2" t="e">
        <f t="array" ref="CK1082">PRODUCT(CD$2:CD1082+1)-1</f>
        <v>#N/A</v>
      </c>
      <c r="CL1082" s="2" t="e">
        <f t="array" ref="CL1082">PRODUCT(CE$2:CE1082+1)-1</f>
        <v>#N/A</v>
      </c>
      <c r="CM1082" s="2" t="e" cm="1">
        <f t="array" ref="CM1082">PRODUCT(CF$913:CF1082+1)-1</f>
        <v>#N/A</v>
      </c>
      <c r="CN1082" s="2" t="e">
        <f t="array" ref="CN1082">PRODUCT(CG$2:CG1082+1)-1</f>
        <v>#N/A</v>
      </c>
      <c r="CO1082" s="2" t="e">
        <f t="array" ref="CO1082">PRODUCT(CH$2:CH1082+1)-1</f>
        <v>#N/A</v>
      </c>
      <c r="CQ1082" s="9" t="e">
        <f t="shared" ref="CQ1082:CQ1114" si="592">CJ1082</f>
        <v>#N/A</v>
      </c>
      <c r="CR1082" s="72" t="e">
        <f t="shared" ref="CR1082:CR1114" si="593">CK1082-$CO1082</f>
        <v>#N/A</v>
      </c>
      <c r="CS1082" s="72" t="e">
        <f t="shared" ref="CS1082:CS1114" si="594">CL1082-$CO1082</f>
        <v>#N/A</v>
      </c>
      <c r="CT1082" s="72" t="e" cm="1">
        <f t="array" ref="CT1082">CM1082-(PRODUCT($CH$913:CH1082+1)-1)</f>
        <v>#N/A</v>
      </c>
      <c r="CU1082" s="72" t="e">
        <f t="shared" si="577"/>
        <v>#N/A</v>
      </c>
      <c r="CV1082" s="72"/>
      <c r="CW1082" s="3" t="e">
        <f t="shared" si="578"/>
        <v>#N/A</v>
      </c>
      <c r="CX1082" s="75" t="e">
        <f t="shared" si="583"/>
        <v>#N/A</v>
      </c>
      <c r="CY1082" s="75" t="e">
        <f t="shared" si="584"/>
        <v>#N/A</v>
      </c>
      <c r="CZ1082" s="75" t="e">
        <f t="shared" ref="CZ1082:CZ1114" si="595">(CX1082/$CX$2)/(CY1082/$CY$2)*100</f>
        <v>#N/A</v>
      </c>
      <c r="DA1082" s="72" t="e">
        <f>(CZ1082/MAX($CZ$2:CZ1082))-1</f>
        <v>#N/A</v>
      </c>
      <c r="DC1082" s="3" t="e">
        <f t="shared" si="579"/>
        <v>#N/A</v>
      </c>
      <c r="DD1082" s="2" t="e">
        <f t="shared" si="580"/>
        <v>#N/A</v>
      </c>
      <c r="DE1082" s="2" t="e">
        <f t="shared" si="581"/>
        <v>#N/A</v>
      </c>
      <c r="DF1082" s="2" t="e">
        <f t="shared" si="586"/>
        <v>#N/A</v>
      </c>
      <c r="DG1082" s="2" t="e">
        <f t="shared" si="582"/>
        <v>#N/A</v>
      </c>
      <c r="DH1082" s="69"/>
      <c r="DI1082" s="3" t="e">
        <f t="shared" ref="DI1082:DI1114" si="596">DC1082</f>
        <v>#N/A</v>
      </c>
      <c r="DJ1082" s="2" t="e">
        <f t="shared" ref="DJ1082:DJ1114" si="597">_xlfn.STDEV.P(DD1061:DD1082)*SQRT(252)</f>
        <v>#N/A</v>
      </c>
      <c r="DK1082" s="2" t="e">
        <f t="shared" ref="DK1082:DK1114" si="598">_xlfn.STDEV.P(DE1061:DE1082)*SQRT(252)</f>
        <v>#N/A</v>
      </c>
      <c r="DL1082" s="2"/>
      <c r="DM1082" s="2" t="e">
        <f t="shared" ref="DM1082:DM1114" si="599">_xlfn.STDEV.P(DG1061:DG1082)*SQRT(252)</f>
        <v>#N/A</v>
      </c>
      <c r="DO1082" s="2" t="e">
        <f t="shared" ref="DO1082:DO1114" si="600">_xlfn.STDEV.P(DG1016:DG1082)*SQRT(252)</f>
        <v>#N/A</v>
      </c>
      <c r="DP1082" s="72" t="e">
        <f t="shared" ref="DP1082:DP1114" si="601">DG1082</f>
        <v>#N/A</v>
      </c>
      <c r="DQ1082" s="72">
        <v>1.0999999999999999E-2</v>
      </c>
      <c r="DR1082" s="72" t="e">
        <f t="shared" ref="DR1082:DR1114" si="602">DQ1082/DO1082*DP1082</f>
        <v>#N/A</v>
      </c>
      <c r="DS1082" s="2" t="e" cm="1">
        <f t="array" ref="DS1082">PRODUCT($DR$68:DR1082+1)-1</f>
        <v>#N/A</v>
      </c>
      <c r="DT1082" s="2" t="e" cm="1">
        <f t="array" ref="DT1082">PRODUCT($DP$68:DP1082+1)-1</f>
        <v>#N/A</v>
      </c>
      <c r="DU1082" s="72" t="e">
        <f>DS1082-MAX($DS$68:DS1082)</f>
        <v>#N/A</v>
      </c>
    </row>
    <row r="1083" spans="81:125" x14ac:dyDescent="0.3">
      <c r="CC1083" s="3" t="e">
        <f t="shared" si="587"/>
        <v>#N/A</v>
      </c>
      <c r="CD1083" s="2" t="e">
        <f t="shared" si="590"/>
        <v>#N/A</v>
      </c>
      <c r="CE1083" s="2" t="e">
        <f t="shared" si="591"/>
        <v>#N/A</v>
      </c>
      <c r="CF1083" s="2" t="e">
        <f t="shared" si="585"/>
        <v>#N/A</v>
      </c>
      <c r="CG1083" s="2" t="e">
        <f t="shared" si="588"/>
        <v>#N/A</v>
      </c>
      <c r="CH1083" s="2" t="e">
        <f t="shared" si="589"/>
        <v>#N/A</v>
      </c>
      <c r="CJ1083" s="9" t="e">
        <f t="shared" si="576"/>
        <v>#N/A</v>
      </c>
      <c r="CK1083" s="2" t="e">
        <f t="array" ref="CK1083">PRODUCT(CD$2:CD1083+1)-1</f>
        <v>#N/A</v>
      </c>
      <c r="CL1083" s="2" t="e">
        <f t="array" ref="CL1083">PRODUCT(CE$2:CE1083+1)-1</f>
        <v>#N/A</v>
      </c>
      <c r="CM1083" s="2" t="e" cm="1">
        <f t="array" ref="CM1083">PRODUCT(CF$913:CF1083+1)-1</f>
        <v>#N/A</v>
      </c>
      <c r="CN1083" s="2" t="e">
        <f t="array" ref="CN1083">PRODUCT(CG$2:CG1083+1)-1</f>
        <v>#N/A</v>
      </c>
      <c r="CO1083" s="2" t="e">
        <f t="array" ref="CO1083">PRODUCT(CH$2:CH1083+1)-1</f>
        <v>#N/A</v>
      </c>
      <c r="CQ1083" s="9" t="e">
        <f t="shared" si="592"/>
        <v>#N/A</v>
      </c>
      <c r="CR1083" s="72" t="e">
        <f t="shared" si="593"/>
        <v>#N/A</v>
      </c>
      <c r="CS1083" s="72" t="e">
        <f t="shared" si="594"/>
        <v>#N/A</v>
      </c>
      <c r="CT1083" s="72" t="e" cm="1">
        <f t="array" ref="CT1083">CM1083-(PRODUCT($CH$913:CH1083+1)-1)</f>
        <v>#N/A</v>
      </c>
      <c r="CU1083" s="72" t="e">
        <f t="shared" si="577"/>
        <v>#N/A</v>
      </c>
      <c r="CV1083" s="72"/>
      <c r="CW1083" s="3" t="e">
        <f t="shared" si="578"/>
        <v>#N/A</v>
      </c>
      <c r="CX1083" s="75" t="e">
        <f t="shared" si="583"/>
        <v>#N/A</v>
      </c>
      <c r="CY1083" s="75" t="e">
        <f t="shared" si="584"/>
        <v>#N/A</v>
      </c>
      <c r="CZ1083" s="75" t="e">
        <f t="shared" si="595"/>
        <v>#N/A</v>
      </c>
      <c r="DA1083" s="72" t="e">
        <f>(CZ1083/MAX($CZ$2:CZ1083))-1</f>
        <v>#N/A</v>
      </c>
      <c r="DC1083" s="3" t="e">
        <f t="shared" si="579"/>
        <v>#N/A</v>
      </c>
      <c r="DD1083" s="2" t="e">
        <f t="shared" si="580"/>
        <v>#N/A</v>
      </c>
      <c r="DE1083" s="2" t="e">
        <f t="shared" si="581"/>
        <v>#N/A</v>
      </c>
      <c r="DF1083" s="2" t="e">
        <f t="shared" si="586"/>
        <v>#N/A</v>
      </c>
      <c r="DG1083" s="2" t="e">
        <f t="shared" si="582"/>
        <v>#N/A</v>
      </c>
      <c r="DH1083" s="69"/>
      <c r="DI1083" s="3" t="e">
        <f t="shared" si="596"/>
        <v>#N/A</v>
      </c>
      <c r="DJ1083" s="2" t="e">
        <f t="shared" si="597"/>
        <v>#N/A</v>
      </c>
      <c r="DK1083" s="2" t="e">
        <f t="shared" si="598"/>
        <v>#N/A</v>
      </c>
      <c r="DL1083" s="2"/>
      <c r="DM1083" s="2" t="e">
        <f t="shared" si="599"/>
        <v>#N/A</v>
      </c>
      <c r="DO1083" s="2" t="e">
        <f t="shared" si="600"/>
        <v>#N/A</v>
      </c>
      <c r="DP1083" s="72" t="e">
        <f t="shared" si="601"/>
        <v>#N/A</v>
      </c>
      <c r="DQ1083" s="72">
        <v>1.0999999999999999E-2</v>
      </c>
      <c r="DR1083" s="72" t="e">
        <f t="shared" si="602"/>
        <v>#N/A</v>
      </c>
      <c r="DS1083" s="2" t="e" cm="1">
        <f t="array" ref="DS1083">PRODUCT($DR$68:DR1083+1)-1</f>
        <v>#N/A</v>
      </c>
      <c r="DT1083" s="2" t="e" cm="1">
        <f t="array" ref="DT1083">PRODUCT($DP$68:DP1083+1)-1</f>
        <v>#N/A</v>
      </c>
      <c r="DU1083" s="72" t="e">
        <f>DS1083-MAX($DS$68:DS1083)</f>
        <v>#N/A</v>
      </c>
    </row>
    <row r="1084" spans="81:125" x14ac:dyDescent="0.3">
      <c r="CC1084" s="3" t="e">
        <f t="shared" si="587"/>
        <v>#N/A</v>
      </c>
      <c r="CD1084" s="2" t="e">
        <f t="shared" si="590"/>
        <v>#N/A</v>
      </c>
      <c r="CE1084" s="2" t="e">
        <f t="shared" si="591"/>
        <v>#N/A</v>
      </c>
      <c r="CF1084" s="2" t="e">
        <f t="shared" si="585"/>
        <v>#N/A</v>
      </c>
      <c r="CG1084" s="2" t="e">
        <f t="shared" si="588"/>
        <v>#N/A</v>
      </c>
      <c r="CH1084" s="2" t="e">
        <f t="shared" si="589"/>
        <v>#N/A</v>
      </c>
      <c r="CJ1084" s="9" t="e">
        <f t="shared" si="576"/>
        <v>#N/A</v>
      </c>
      <c r="CK1084" s="2" t="e">
        <f t="array" ref="CK1084">PRODUCT(CD$2:CD1084+1)-1</f>
        <v>#N/A</v>
      </c>
      <c r="CL1084" s="2" t="e">
        <f t="array" ref="CL1084">PRODUCT(CE$2:CE1084+1)-1</f>
        <v>#N/A</v>
      </c>
      <c r="CM1084" s="2" t="e" cm="1">
        <f t="array" ref="CM1084">PRODUCT(CF$913:CF1084+1)-1</f>
        <v>#N/A</v>
      </c>
      <c r="CN1084" s="2" t="e">
        <f t="array" ref="CN1084">PRODUCT(CG$2:CG1084+1)-1</f>
        <v>#N/A</v>
      </c>
      <c r="CO1084" s="2" t="e">
        <f t="array" ref="CO1084">PRODUCT(CH$2:CH1084+1)-1</f>
        <v>#N/A</v>
      </c>
      <c r="CQ1084" s="9" t="e">
        <f t="shared" si="592"/>
        <v>#N/A</v>
      </c>
      <c r="CR1084" s="72" t="e">
        <f t="shared" si="593"/>
        <v>#N/A</v>
      </c>
      <c r="CS1084" s="72" t="e">
        <f t="shared" si="594"/>
        <v>#N/A</v>
      </c>
      <c r="CT1084" s="72" t="e" cm="1">
        <f t="array" ref="CT1084">CM1084-(PRODUCT($CH$913:CH1084+1)-1)</f>
        <v>#N/A</v>
      </c>
      <c r="CU1084" s="72" t="e">
        <f t="shared" si="577"/>
        <v>#N/A</v>
      </c>
      <c r="CV1084" s="72"/>
      <c r="CW1084" s="3" t="e">
        <f t="shared" si="578"/>
        <v>#N/A</v>
      </c>
      <c r="CX1084" s="75" t="e">
        <f t="shared" si="583"/>
        <v>#N/A</v>
      </c>
      <c r="CY1084" s="75" t="e">
        <f t="shared" si="584"/>
        <v>#N/A</v>
      </c>
      <c r="CZ1084" s="75" t="e">
        <f t="shared" si="595"/>
        <v>#N/A</v>
      </c>
      <c r="DA1084" s="72" t="e">
        <f>(CZ1084/MAX($CZ$2:CZ1084))-1</f>
        <v>#N/A</v>
      </c>
      <c r="DC1084" s="3" t="e">
        <f t="shared" si="579"/>
        <v>#N/A</v>
      </c>
      <c r="DD1084" s="2" t="e">
        <f t="shared" si="580"/>
        <v>#N/A</v>
      </c>
      <c r="DE1084" s="2" t="e">
        <f t="shared" si="581"/>
        <v>#N/A</v>
      </c>
      <c r="DF1084" s="2" t="e">
        <f t="shared" si="586"/>
        <v>#N/A</v>
      </c>
      <c r="DG1084" s="2" t="e">
        <f t="shared" si="582"/>
        <v>#N/A</v>
      </c>
      <c r="DH1084" s="69"/>
      <c r="DI1084" s="3" t="e">
        <f t="shared" si="596"/>
        <v>#N/A</v>
      </c>
      <c r="DJ1084" s="2" t="e">
        <f t="shared" si="597"/>
        <v>#N/A</v>
      </c>
      <c r="DK1084" s="2" t="e">
        <f t="shared" si="598"/>
        <v>#N/A</v>
      </c>
      <c r="DL1084" s="2"/>
      <c r="DM1084" s="2" t="e">
        <f t="shared" si="599"/>
        <v>#N/A</v>
      </c>
      <c r="DO1084" s="2" t="e">
        <f t="shared" si="600"/>
        <v>#N/A</v>
      </c>
      <c r="DP1084" s="72" t="e">
        <f t="shared" si="601"/>
        <v>#N/A</v>
      </c>
      <c r="DQ1084" s="72">
        <v>1.0999999999999999E-2</v>
      </c>
      <c r="DR1084" s="72" t="e">
        <f t="shared" si="602"/>
        <v>#N/A</v>
      </c>
      <c r="DS1084" s="2" t="e" cm="1">
        <f t="array" ref="DS1084">PRODUCT($DR$68:DR1084+1)-1</f>
        <v>#N/A</v>
      </c>
      <c r="DT1084" s="2" t="e" cm="1">
        <f t="array" ref="DT1084">PRODUCT($DP$68:DP1084+1)-1</f>
        <v>#N/A</v>
      </c>
      <c r="DU1084" s="72" t="e">
        <f>DS1084-MAX($DS$68:DS1084)</f>
        <v>#N/A</v>
      </c>
    </row>
    <row r="1085" spans="81:125" x14ac:dyDescent="0.3">
      <c r="CC1085" s="3" t="e">
        <f t="shared" si="587"/>
        <v>#N/A</v>
      </c>
      <c r="CD1085" s="2" t="e">
        <f t="shared" si="590"/>
        <v>#N/A</v>
      </c>
      <c r="CE1085" s="2" t="e">
        <f t="shared" si="591"/>
        <v>#N/A</v>
      </c>
      <c r="CF1085" s="2" t="e">
        <f t="shared" si="585"/>
        <v>#N/A</v>
      </c>
      <c r="CG1085" s="2" t="e">
        <f t="shared" si="588"/>
        <v>#N/A</v>
      </c>
      <c r="CH1085" s="2" t="e">
        <f t="shared" si="589"/>
        <v>#N/A</v>
      </c>
      <c r="CJ1085" s="9" t="e">
        <f t="shared" si="576"/>
        <v>#N/A</v>
      </c>
      <c r="CK1085" s="2" t="e">
        <f t="array" ref="CK1085">PRODUCT(CD$2:CD1085+1)-1</f>
        <v>#N/A</v>
      </c>
      <c r="CL1085" s="2" t="e">
        <f t="array" ref="CL1085">PRODUCT(CE$2:CE1085+1)-1</f>
        <v>#N/A</v>
      </c>
      <c r="CM1085" s="2" t="e" cm="1">
        <f t="array" ref="CM1085">PRODUCT(CF$913:CF1085+1)-1</f>
        <v>#N/A</v>
      </c>
      <c r="CN1085" s="2" t="e">
        <f t="array" ref="CN1085">PRODUCT(CG$2:CG1085+1)-1</f>
        <v>#N/A</v>
      </c>
      <c r="CO1085" s="2" t="e">
        <f t="array" ref="CO1085">PRODUCT(CH$2:CH1085+1)-1</f>
        <v>#N/A</v>
      </c>
      <c r="CQ1085" s="9" t="e">
        <f t="shared" si="592"/>
        <v>#N/A</v>
      </c>
      <c r="CR1085" s="72" t="e">
        <f t="shared" si="593"/>
        <v>#N/A</v>
      </c>
      <c r="CS1085" s="72" t="e">
        <f t="shared" si="594"/>
        <v>#N/A</v>
      </c>
      <c r="CT1085" s="72" t="e" cm="1">
        <f t="array" ref="CT1085">CM1085-(PRODUCT($CH$913:CH1085+1)-1)</f>
        <v>#N/A</v>
      </c>
      <c r="CU1085" s="72" t="e">
        <f t="shared" si="577"/>
        <v>#N/A</v>
      </c>
      <c r="CV1085" s="72"/>
      <c r="CW1085" s="3" t="e">
        <f t="shared" si="578"/>
        <v>#N/A</v>
      </c>
      <c r="CX1085" s="75" t="e">
        <f t="shared" si="583"/>
        <v>#N/A</v>
      </c>
      <c r="CY1085" s="75" t="e">
        <f t="shared" si="584"/>
        <v>#N/A</v>
      </c>
      <c r="CZ1085" s="75" t="e">
        <f t="shared" si="595"/>
        <v>#N/A</v>
      </c>
      <c r="DA1085" s="72" t="e">
        <f>(CZ1085/MAX($CZ$2:CZ1085))-1</f>
        <v>#N/A</v>
      </c>
      <c r="DC1085" s="3" t="e">
        <f t="shared" si="579"/>
        <v>#N/A</v>
      </c>
      <c r="DD1085" s="2" t="e">
        <f t="shared" si="580"/>
        <v>#N/A</v>
      </c>
      <c r="DE1085" s="2" t="e">
        <f t="shared" si="581"/>
        <v>#N/A</v>
      </c>
      <c r="DF1085" s="2" t="e">
        <f t="shared" si="586"/>
        <v>#N/A</v>
      </c>
      <c r="DG1085" s="2" t="e">
        <f t="shared" si="582"/>
        <v>#N/A</v>
      </c>
      <c r="DH1085" s="69"/>
      <c r="DI1085" s="3" t="e">
        <f t="shared" si="596"/>
        <v>#N/A</v>
      </c>
      <c r="DJ1085" s="2" t="e">
        <f t="shared" si="597"/>
        <v>#N/A</v>
      </c>
      <c r="DK1085" s="2" t="e">
        <f t="shared" si="598"/>
        <v>#N/A</v>
      </c>
      <c r="DL1085" s="2"/>
      <c r="DM1085" s="2" t="e">
        <f t="shared" si="599"/>
        <v>#N/A</v>
      </c>
      <c r="DO1085" s="2" t="e">
        <f t="shared" si="600"/>
        <v>#N/A</v>
      </c>
      <c r="DP1085" s="72" t="e">
        <f t="shared" si="601"/>
        <v>#N/A</v>
      </c>
      <c r="DQ1085" s="72">
        <v>1.0999999999999999E-2</v>
      </c>
      <c r="DR1085" s="72" t="e">
        <f t="shared" si="602"/>
        <v>#N/A</v>
      </c>
      <c r="DS1085" s="2" t="e" cm="1">
        <f t="array" ref="DS1085">PRODUCT($DR$68:DR1085+1)-1</f>
        <v>#N/A</v>
      </c>
      <c r="DT1085" s="2" t="e" cm="1">
        <f t="array" ref="DT1085">PRODUCT($DP$68:DP1085+1)-1</f>
        <v>#N/A</v>
      </c>
      <c r="DU1085" s="72" t="e">
        <f>DS1085-MAX($DS$68:DS1085)</f>
        <v>#N/A</v>
      </c>
    </row>
    <row r="1086" spans="81:125" x14ac:dyDescent="0.3">
      <c r="CC1086" s="3" t="e">
        <f t="shared" si="587"/>
        <v>#N/A</v>
      </c>
      <c r="CD1086" s="2" t="e">
        <f t="shared" si="590"/>
        <v>#N/A</v>
      </c>
      <c r="CE1086" s="2" t="e">
        <f t="shared" si="591"/>
        <v>#N/A</v>
      </c>
      <c r="CF1086" s="2" t="e">
        <f t="shared" si="585"/>
        <v>#N/A</v>
      </c>
      <c r="CG1086" s="2" t="e">
        <f t="shared" si="588"/>
        <v>#N/A</v>
      </c>
      <c r="CH1086" s="2" t="e">
        <f t="shared" si="589"/>
        <v>#N/A</v>
      </c>
      <c r="CJ1086" s="9" t="e">
        <f t="shared" si="576"/>
        <v>#N/A</v>
      </c>
      <c r="CK1086" s="2" t="e">
        <f t="array" ref="CK1086">PRODUCT(CD$2:CD1086+1)-1</f>
        <v>#N/A</v>
      </c>
      <c r="CL1086" s="2" t="e">
        <f t="array" ref="CL1086">PRODUCT(CE$2:CE1086+1)-1</f>
        <v>#N/A</v>
      </c>
      <c r="CM1086" s="2" t="e" cm="1">
        <f t="array" ref="CM1086">PRODUCT(CF$913:CF1086+1)-1</f>
        <v>#N/A</v>
      </c>
      <c r="CN1086" s="2" t="e">
        <f t="array" ref="CN1086">PRODUCT(CG$2:CG1086+1)-1</f>
        <v>#N/A</v>
      </c>
      <c r="CO1086" s="2" t="e">
        <f t="array" ref="CO1086">PRODUCT(CH$2:CH1086+1)-1</f>
        <v>#N/A</v>
      </c>
      <c r="CQ1086" s="9" t="e">
        <f t="shared" si="592"/>
        <v>#N/A</v>
      </c>
      <c r="CR1086" s="72" t="e">
        <f t="shared" si="593"/>
        <v>#N/A</v>
      </c>
      <c r="CS1086" s="72" t="e">
        <f t="shared" si="594"/>
        <v>#N/A</v>
      </c>
      <c r="CT1086" s="72" t="e" cm="1">
        <f t="array" ref="CT1086">CM1086-(PRODUCT($CH$913:CH1086+1)-1)</f>
        <v>#N/A</v>
      </c>
      <c r="CU1086" s="72" t="e">
        <f t="shared" si="577"/>
        <v>#N/A</v>
      </c>
      <c r="CV1086" s="72"/>
      <c r="CW1086" s="3" t="e">
        <f t="shared" si="578"/>
        <v>#N/A</v>
      </c>
      <c r="CX1086" s="75" t="e">
        <f t="shared" si="583"/>
        <v>#N/A</v>
      </c>
      <c r="CY1086" s="75" t="e">
        <f t="shared" si="584"/>
        <v>#N/A</v>
      </c>
      <c r="CZ1086" s="75" t="e">
        <f t="shared" si="595"/>
        <v>#N/A</v>
      </c>
      <c r="DA1086" s="72" t="e">
        <f>(CZ1086/MAX($CZ$2:CZ1086))-1</f>
        <v>#N/A</v>
      </c>
      <c r="DC1086" s="3" t="e">
        <f t="shared" si="579"/>
        <v>#N/A</v>
      </c>
      <c r="DD1086" s="2" t="e">
        <f t="shared" si="580"/>
        <v>#N/A</v>
      </c>
      <c r="DE1086" s="2" t="e">
        <f t="shared" si="581"/>
        <v>#N/A</v>
      </c>
      <c r="DF1086" s="2" t="e">
        <f t="shared" si="586"/>
        <v>#N/A</v>
      </c>
      <c r="DG1086" s="2" t="e">
        <f t="shared" si="582"/>
        <v>#N/A</v>
      </c>
      <c r="DH1086" s="69"/>
      <c r="DI1086" s="3" t="e">
        <f t="shared" si="596"/>
        <v>#N/A</v>
      </c>
      <c r="DJ1086" s="2" t="e">
        <f t="shared" si="597"/>
        <v>#N/A</v>
      </c>
      <c r="DK1086" s="2" t="e">
        <f t="shared" si="598"/>
        <v>#N/A</v>
      </c>
      <c r="DL1086" s="2"/>
      <c r="DM1086" s="2" t="e">
        <f t="shared" si="599"/>
        <v>#N/A</v>
      </c>
      <c r="DO1086" s="2" t="e">
        <f t="shared" si="600"/>
        <v>#N/A</v>
      </c>
      <c r="DP1086" s="72" t="e">
        <f t="shared" si="601"/>
        <v>#N/A</v>
      </c>
      <c r="DQ1086" s="72">
        <v>1.0999999999999999E-2</v>
      </c>
      <c r="DR1086" s="72" t="e">
        <f t="shared" si="602"/>
        <v>#N/A</v>
      </c>
      <c r="DS1086" s="2" t="e" cm="1">
        <f t="array" ref="DS1086">PRODUCT($DR$68:DR1086+1)-1</f>
        <v>#N/A</v>
      </c>
      <c r="DT1086" s="2" t="e" cm="1">
        <f t="array" ref="DT1086">PRODUCT($DP$68:DP1086+1)-1</f>
        <v>#N/A</v>
      </c>
      <c r="DU1086" s="72" t="e">
        <f>DS1086-MAX($DS$68:DS1086)</f>
        <v>#N/A</v>
      </c>
    </row>
    <row r="1087" spans="81:125" x14ac:dyDescent="0.3">
      <c r="CC1087" s="3" t="e">
        <f t="shared" si="587"/>
        <v>#N/A</v>
      </c>
      <c r="CD1087" s="2" t="e">
        <f t="shared" si="590"/>
        <v>#N/A</v>
      </c>
      <c r="CE1087" s="2" t="e">
        <f t="shared" si="591"/>
        <v>#N/A</v>
      </c>
      <c r="CF1087" s="2" t="e">
        <f t="shared" si="585"/>
        <v>#N/A</v>
      </c>
      <c r="CG1087" s="2" t="e">
        <f t="shared" si="588"/>
        <v>#N/A</v>
      </c>
      <c r="CH1087" s="2" t="e">
        <f t="shared" si="589"/>
        <v>#N/A</v>
      </c>
      <c r="CJ1087" s="9" t="e">
        <f t="shared" si="576"/>
        <v>#N/A</v>
      </c>
      <c r="CK1087" s="2" t="e">
        <f t="array" ref="CK1087">PRODUCT(CD$2:CD1087+1)-1</f>
        <v>#N/A</v>
      </c>
      <c r="CL1087" s="2" t="e">
        <f t="array" ref="CL1087">PRODUCT(CE$2:CE1087+1)-1</f>
        <v>#N/A</v>
      </c>
      <c r="CM1087" s="2" t="e" cm="1">
        <f t="array" ref="CM1087">PRODUCT(CF$913:CF1087+1)-1</f>
        <v>#N/A</v>
      </c>
      <c r="CN1087" s="2" t="e">
        <f t="array" ref="CN1087">PRODUCT(CG$2:CG1087+1)-1</f>
        <v>#N/A</v>
      </c>
      <c r="CO1087" s="2" t="e">
        <f t="array" ref="CO1087">PRODUCT(CH$2:CH1087+1)-1</f>
        <v>#N/A</v>
      </c>
      <c r="CQ1087" s="9" t="e">
        <f t="shared" si="592"/>
        <v>#N/A</v>
      </c>
      <c r="CR1087" s="72" t="e">
        <f t="shared" si="593"/>
        <v>#N/A</v>
      </c>
      <c r="CS1087" s="72" t="e">
        <f t="shared" si="594"/>
        <v>#N/A</v>
      </c>
      <c r="CT1087" s="72" t="e" cm="1">
        <f t="array" ref="CT1087">CM1087-(PRODUCT($CH$913:CH1087+1)-1)</f>
        <v>#N/A</v>
      </c>
      <c r="CU1087" s="72" t="e">
        <f t="shared" si="577"/>
        <v>#N/A</v>
      </c>
      <c r="CV1087" s="72"/>
      <c r="CW1087" s="3" t="e">
        <f t="shared" si="578"/>
        <v>#N/A</v>
      </c>
      <c r="CX1087" s="75" t="e">
        <f t="shared" si="583"/>
        <v>#N/A</v>
      </c>
      <c r="CY1087" s="75" t="e">
        <f t="shared" si="584"/>
        <v>#N/A</v>
      </c>
      <c r="CZ1087" s="75" t="e">
        <f t="shared" si="595"/>
        <v>#N/A</v>
      </c>
      <c r="DA1087" s="72" t="e">
        <f>(CZ1087/MAX($CZ$2:CZ1087))-1</f>
        <v>#N/A</v>
      </c>
      <c r="DC1087" s="3" t="e">
        <f t="shared" si="579"/>
        <v>#N/A</v>
      </c>
      <c r="DD1087" s="2" t="e">
        <f t="shared" si="580"/>
        <v>#N/A</v>
      </c>
      <c r="DE1087" s="2" t="e">
        <f t="shared" si="581"/>
        <v>#N/A</v>
      </c>
      <c r="DF1087" s="2" t="e">
        <f t="shared" si="586"/>
        <v>#N/A</v>
      </c>
      <c r="DG1087" s="2" t="e">
        <f t="shared" si="582"/>
        <v>#N/A</v>
      </c>
      <c r="DH1087" s="69"/>
      <c r="DI1087" s="3" t="e">
        <f t="shared" si="596"/>
        <v>#N/A</v>
      </c>
      <c r="DJ1087" s="2" t="e">
        <f t="shared" si="597"/>
        <v>#N/A</v>
      </c>
      <c r="DK1087" s="2" t="e">
        <f t="shared" si="598"/>
        <v>#N/A</v>
      </c>
      <c r="DL1087" s="2"/>
      <c r="DM1087" s="2" t="e">
        <f t="shared" si="599"/>
        <v>#N/A</v>
      </c>
      <c r="DO1087" s="2" t="e">
        <f t="shared" si="600"/>
        <v>#N/A</v>
      </c>
      <c r="DP1087" s="72" t="e">
        <f t="shared" si="601"/>
        <v>#N/A</v>
      </c>
      <c r="DQ1087" s="72">
        <v>1.0999999999999999E-2</v>
      </c>
      <c r="DR1087" s="72" t="e">
        <f t="shared" si="602"/>
        <v>#N/A</v>
      </c>
      <c r="DS1087" s="2" t="e" cm="1">
        <f t="array" ref="DS1087">PRODUCT($DR$68:DR1087+1)-1</f>
        <v>#N/A</v>
      </c>
      <c r="DT1087" s="2" t="e" cm="1">
        <f t="array" ref="DT1087">PRODUCT($DP$68:DP1087+1)-1</f>
        <v>#N/A</v>
      </c>
      <c r="DU1087" s="72" t="e">
        <f>DS1087-MAX($DS$68:DS1087)</f>
        <v>#N/A</v>
      </c>
    </row>
    <row r="1088" spans="81:125" x14ac:dyDescent="0.3">
      <c r="CC1088" s="3" t="e">
        <f t="shared" si="587"/>
        <v>#N/A</v>
      </c>
      <c r="CD1088" s="2" t="e">
        <f t="shared" si="590"/>
        <v>#N/A</v>
      </c>
      <c r="CE1088" s="2" t="e">
        <f t="shared" si="591"/>
        <v>#N/A</v>
      </c>
      <c r="CF1088" s="2" t="e">
        <f t="shared" si="585"/>
        <v>#N/A</v>
      </c>
      <c r="CG1088" s="2" t="e">
        <f t="shared" si="588"/>
        <v>#N/A</v>
      </c>
      <c r="CH1088" s="2" t="e">
        <f t="shared" si="589"/>
        <v>#N/A</v>
      </c>
      <c r="CJ1088" s="9" t="e">
        <f t="shared" si="576"/>
        <v>#N/A</v>
      </c>
      <c r="CK1088" s="2" t="e">
        <f t="array" ref="CK1088">PRODUCT(CD$2:CD1088+1)-1</f>
        <v>#N/A</v>
      </c>
      <c r="CL1088" s="2" t="e">
        <f t="array" ref="CL1088">PRODUCT(CE$2:CE1088+1)-1</f>
        <v>#N/A</v>
      </c>
      <c r="CM1088" s="2" t="e" cm="1">
        <f t="array" ref="CM1088">PRODUCT(CF$913:CF1088+1)-1</f>
        <v>#N/A</v>
      </c>
      <c r="CN1088" s="2" t="e">
        <f t="array" ref="CN1088">PRODUCT(CG$2:CG1088+1)-1</f>
        <v>#N/A</v>
      </c>
      <c r="CO1088" s="2" t="e">
        <f t="array" ref="CO1088">PRODUCT(CH$2:CH1088+1)-1</f>
        <v>#N/A</v>
      </c>
      <c r="CQ1088" s="9" t="e">
        <f t="shared" si="592"/>
        <v>#N/A</v>
      </c>
      <c r="CR1088" s="72" t="e">
        <f t="shared" si="593"/>
        <v>#N/A</v>
      </c>
      <c r="CS1088" s="72" t="e">
        <f t="shared" si="594"/>
        <v>#N/A</v>
      </c>
      <c r="CT1088" s="72" t="e" cm="1">
        <f t="array" ref="CT1088">CM1088-(PRODUCT($CH$913:CH1088+1)-1)</f>
        <v>#N/A</v>
      </c>
      <c r="CU1088" s="72" t="e">
        <f t="shared" si="577"/>
        <v>#N/A</v>
      </c>
      <c r="CV1088" s="72"/>
      <c r="CW1088" s="3" t="e">
        <f t="shared" si="578"/>
        <v>#N/A</v>
      </c>
      <c r="CX1088" s="75" t="e">
        <f t="shared" si="583"/>
        <v>#N/A</v>
      </c>
      <c r="CY1088" s="75" t="e">
        <f t="shared" si="584"/>
        <v>#N/A</v>
      </c>
      <c r="CZ1088" s="75" t="e">
        <f t="shared" si="595"/>
        <v>#N/A</v>
      </c>
      <c r="DA1088" s="72" t="e">
        <f>(CZ1088/MAX($CZ$2:CZ1088))-1</f>
        <v>#N/A</v>
      </c>
      <c r="DC1088" s="3" t="e">
        <f t="shared" si="579"/>
        <v>#N/A</v>
      </c>
      <c r="DD1088" s="2" t="e">
        <f t="shared" si="580"/>
        <v>#N/A</v>
      </c>
      <c r="DE1088" s="2" t="e">
        <f t="shared" si="581"/>
        <v>#N/A</v>
      </c>
      <c r="DF1088" s="2" t="e">
        <f t="shared" si="586"/>
        <v>#N/A</v>
      </c>
      <c r="DG1088" s="2" t="e">
        <f t="shared" si="582"/>
        <v>#N/A</v>
      </c>
      <c r="DH1088" s="69"/>
      <c r="DI1088" s="3" t="e">
        <f t="shared" si="596"/>
        <v>#N/A</v>
      </c>
      <c r="DJ1088" s="2" t="e">
        <f t="shared" si="597"/>
        <v>#N/A</v>
      </c>
      <c r="DK1088" s="2" t="e">
        <f t="shared" si="598"/>
        <v>#N/A</v>
      </c>
      <c r="DL1088" s="2"/>
      <c r="DM1088" s="2" t="e">
        <f t="shared" si="599"/>
        <v>#N/A</v>
      </c>
      <c r="DO1088" s="2" t="e">
        <f t="shared" si="600"/>
        <v>#N/A</v>
      </c>
      <c r="DP1088" s="72" t="e">
        <f t="shared" si="601"/>
        <v>#N/A</v>
      </c>
      <c r="DQ1088" s="72">
        <v>1.0999999999999999E-2</v>
      </c>
      <c r="DR1088" s="72" t="e">
        <f t="shared" si="602"/>
        <v>#N/A</v>
      </c>
      <c r="DS1088" s="2" t="e" cm="1">
        <f t="array" ref="DS1088">PRODUCT($DR$68:DR1088+1)-1</f>
        <v>#N/A</v>
      </c>
      <c r="DT1088" s="2" t="e" cm="1">
        <f t="array" ref="DT1088">PRODUCT($DP$68:DP1088+1)-1</f>
        <v>#N/A</v>
      </c>
      <c r="DU1088" s="72" t="e">
        <f>DS1088-MAX($DS$68:DS1088)</f>
        <v>#N/A</v>
      </c>
    </row>
    <row r="1089" spans="81:125" x14ac:dyDescent="0.3">
      <c r="CC1089" s="3" t="e">
        <f t="shared" si="587"/>
        <v>#N/A</v>
      </c>
      <c r="CD1089" s="2" t="e">
        <f t="shared" si="590"/>
        <v>#N/A</v>
      </c>
      <c r="CE1089" s="2" t="e">
        <f t="shared" si="591"/>
        <v>#N/A</v>
      </c>
      <c r="CF1089" s="2" t="e">
        <f t="shared" si="585"/>
        <v>#N/A</v>
      </c>
      <c r="CG1089" s="2" t="e">
        <f t="shared" si="588"/>
        <v>#N/A</v>
      </c>
      <c r="CH1089" s="2" t="e">
        <f t="shared" si="589"/>
        <v>#N/A</v>
      </c>
      <c r="CJ1089" s="9" t="e">
        <f t="shared" si="576"/>
        <v>#N/A</v>
      </c>
      <c r="CK1089" s="2" t="e">
        <f t="array" ref="CK1089">PRODUCT(CD$2:CD1089+1)-1</f>
        <v>#N/A</v>
      </c>
      <c r="CL1089" s="2" t="e">
        <f t="array" ref="CL1089">PRODUCT(CE$2:CE1089+1)-1</f>
        <v>#N/A</v>
      </c>
      <c r="CM1089" s="2" t="e" cm="1">
        <f t="array" ref="CM1089">PRODUCT(CF$913:CF1089+1)-1</f>
        <v>#N/A</v>
      </c>
      <c r="CN1089" s="2" t="e">
        <f t="array" ref="CN1089">PRODUCT(CG$2:CG1089+1)-1</f>
        <v>#N/A</v>
      </c>
      <c r="CO1089" s="2" t="e">
        <f t="array" ref="CO1089">PRODUCT(CH$2:CH1089+1)-1</f>
        <v>#N/A</v>
      </c>
      <c r="CQ1089" s="9" t="e">
        <f t="shared" si="592"/>
        <v>#N/A</v>
      </c>
      <c r="CR1089" s="72" t="e">
        <f t="shared" si="593"/>
        <v>#N/A</v>
      </c>
      <c r="CS1089" s="72" t="e">
        <f t="shared" si="594"/>
        <v>#N/A</v>
      </c>
      <c r="CT1089" s="72" t="e" cm="1">
        <f t="array" ref="CT1089">CM1089-(PRODUCT($CH$913:CH1089+1)-1)</f>
        <v>#N/A</v>
      </c>
      <c r="CU1089" s="72" t="e">
        <f t="shared" si="577"/>
        <v>#N/A</v>
      </c>
      <c r="CV1089" s="72"/>
      <c r="CW1089" s="3" t="e">
        <f t="shared" si="578"/>
        <v>#N/A</v>
      </c>
      <c r="CX1089" s="75" t="e">
        <f t="shared" si="583"/>
        <v>#N/A</v>
      </c>
      <c r="CY1089" s="75" t="e">
        <f t="shared" si="584"/>
        <v>#N/A</v>
      </c>
      <c r="CZ1089" s="75" t="e">
        <f t="shared" si="595"/>
        <v>#N/A</v>
      </c>
      <c r="DA1089" s="72" t="e">
        <f>(CZ1089/MAX($CZ$2:CZ1089))-1</f>
        <v>#N/A</v>
      </c>
      <c r="DC1089" s="3" t="e">
        <f t="shared" si="579"/>
        <v>#N/A</v>
      </c>
      <c r="DD1089" s="2" t="e">
        <f t="shared" si="580"/>
        <v>#N/A</v>
      </c>
      <c r="DE1089" s="2" t="e">
        <f t="shared" si="581"/>
        <v>#N/A</v>
      </c>
      <c r="DF1089" s="2" t="e">
        <f t="shared" si="586"/>
        <v>#N/A</v>
      </c>
      <c r="DG1089" s="2" t="e">
        <f t="shared" si="582"/>
        <v>#N/A</v>
      </c>
      <c r="DH1089" s="69"/>
      <c r="DI1089" s="3" t="e">
        <f t="shared" si="596"/>
        <v>#N/A</v>
      </c>
      <c r="DJ1089" s="2" t="e">
        <f t="shared" si="597"/>
        <v>#N/A</v>
      </c>
      <c r="DK1089" s="2" t="e">
        <f t="shared" si="598"/>
        <v>#N/A</v>
      </c>
      <c r="DL1089" s="2"/>
      <c r="DM1089" s="2" t="e">
        <f t="shared" si="599"/>
        <v>#N/A</v>
      </c>
      <c r="DO1089" s="2" t="e">
        <f t="shared" si="600"/>
        <v>#N/A</v>
      </c>
      <c r="DP1089" s="72" t="e">
        <f t="shared" si="601"/>
        <v>#N/A</v>
      </c>
      <c r="DQ1089" s="72">
        <v>1.0999999999999999E-2</v>
      </c>
      <c r="DR1089" s="72" t="e">
        <f t="shared" si="602"/>
        <v>#N/A</v>
      </c>
      <c r="DS1089" s="2" t="e" cm="1">
        <f t="array" ref="DS1089">PRODUCT($DR$68:DR1089+1)-1</f>
        <v>#N/A</v>
      </c>
      <c r="DT1089" s="2" t="e" cm="1">
        <f t="array" ref="DT1089">PRODUCT($DP$68:DP1089+1)-1</f>
        <v>#N/A</v>
      </c>
      <c r="DU1089" s="72" t="e">
        <f>DS1089-MAX($DS$68:DS1089)</f>
        <v>#N/A</v>
      </c>
    </row>
    <row r="1090" spans="81:125" x14ac:dyDescent="0.3">
      <c r="CC1090" s="3" t="e">
        <f t="shared" si="587"/>
        <v>#N/A</v>
      </c>
      <c r="CD1090" s="2" t="e">
        <f t="shared" si="590"/>
        <v>#N/A</v>
      </c>
      <c r="CE1090" s="2" t="e">
        <f t="shared" si="591"/>
        <v>#N/A</v>
      </c>
      <c r="CF1090" s="2" t="e">
        <f t="shared" si="585"/>
        <v>#N/A</v>
      </c>
      <c r="CG1090" s="2" t="e">
        <f t="shared" si="588"/>
        <v>#N/A</v>
      </c>
      <c r="CH1090" s="2" t="e">
        <f t="shared" si="589"/>
        <v>#N/A</v>
      </c>
      <c r="CJ1090" s="9" t="e">
        <f t="shared" ref="CJ1090:CJ1114" si="603">CC1090</f>
        <v>#N/A</v>
      </c>
      <c r="CK1090" s="2" t="e">
        <f t="array" ref="CK1090">PRODUCT(CD$2:CD1090+1)-1</f>
        <v>#N/A</v>
      </c>
      <c r="CL1090" s="2" t="e">
        <f t="array" ref="CL1090">PRODUCT(CE$2:CE1090+1)-1</f>
        <v>#N/A</v>
      </c>
      <c r="CM1090" s="2" t="e" cm="1">
        <f t="array" ref="CM1090">PRODUCT(CF$913:CF1090+1)-1</f>
        <v>#N/A</v>
      </c>
      <c r="CN1090" s="2" t="e">
        <f t="array" ref="CN1090">PRODUCT(CG$2:CG1090+1)-1</f>
        <v>#N/A</v>
      </c>
      <c r="CO1090" s="2" t="e">
        <f t="array" ref="CO1090">PRODUCT(CH$2:CH1090+1)-1</f>
        <v>#N/A</v>
      </c>
      <c r="CQ1090" s="9" t="e">
        <f t="shared" si="592"/>
        <v>#N/A</v>
      </c>
      <c r="CR1090" s="72" t="e">
        <f t="shared" si="593"/>
        <v>#N/A</v>
      </c>
      <c r="CS1090" s="72" t="e">
        <f t="shared" si="594"/>
        <v>#N/A</v>
      </c>
      <c r="CT1090" s="72" t="e" cm="1">
        <f t="array" ref="CT1090">CM1090-(PRODUCT($CH$913:CH1090+1)-1)</f>
        <v>#N/A</v>
      </c>
      <c r="CU1090" s="72" t="e">
        <f t="shared" ref="CU1090:CU1114" si="604">CN1090-$CO1090</f>
        <v>#N/A</v>
      </c>
      <c r="CV1090" s="72"/>
      <c r="CW1090" s="3" t="e">
        <f t="shared" ref="CW1090:CW1114" si="605">CQ1090</f>
        <v>#N/A</v>
      </c>
      <c r="CX1090" s="75" t="e">
        <f t="shared" si="583"/>
        <v>#N/A</v>
      </c>
      <c r="CY1090" s="75" t="e">
        <f t="shared" si="584"/>
        <v>#N/A</v>
      </c>
      <c r="CZ1090" s="75" t="e">
        <f t="shared" si="595"/>
        <v>#N/A</v>
      </c>
      <c r="DA1090" s="72" t="e">
        <f>(CZ1090/MAX($CZ$2:CZ1090))-1</f>
        <v>#N/A</v>
      </c>
      <c r="DC1090" s="3" t="e">
        <f t="shared" ref="DC1090:DC1114" si="606">CC1090</f>
        <v>#N/A</v>
      </c>
      <c r="DD1090" s="2" t="e">
        <f t="shared" ref="DD1090:DD1114" si="607">CD1090-$CH1090</f>
        <v>#N/A</v>
      </c>
      <c r="DE1090" s="2" t="e">
        <f t="shared" ref="DE1090:DE1114" si="608">CE1090-$CH1090</f>
        <v>#N/A</v>
      </c>
      <c r="DF1090" s="2" t="e">
        <f t="shared" si="586"/>
        <v>#N/A</v>
      </c>
      <c r="DG1090" s="2" t="e">
        <f t="shared" ref="DG1090:DG1114" si="609">CG1090-$CH1090</f>
        <v>#N/A</v>
      </c>
      <c r="DH1090" s="69"/>
      <c r="DI1090" s="3" t="e">
        <f t="shared" si="596"/>
        <v>#N/A</v>
      </c>
      <c r="DJ1090" s="2" t="e">
        <f t="shared" si="597"/>
        <v>#N/A</v>
      </c>
      <c r="DK1090" s="2" t="e">
        <f t="shared" si="598"/>
        <v>#N/A</v>
      </c>
      <c r="DL1090" s="2"/>
      <c r="DM1090" s="2" t="e">
        <f t="shared" si="599"/>
        <v>#N/A</v>
      </c>
      <c r="DO1090" s="2" t="e">
        <f t="shared" si="600"/>
        <v>#N/A</v>
      </c>
      <c r="DP1090" s="72" t="e">
        <f t="shared" si="601"/>
        <v>#N/A</v>
      </c>
      <c r="DQ1090" s="72">
        <v>1.0999999999999999E-2</v>
      </c>
      <c r="DR1090" s="72" t="e">
        <f t="shared" si="602"/>
        <v>#N/A</v>
      </c>
      <c r="DS1090" s="2" t="e" cm="1">
        <f t="array" ref="DS1090">PRODUCT($DR$68:DR1090+1)-1</f>
        <v>#N/A</v>
      </c>
      <c r="DT1090" s="2" t="e" cm="1">
        <f t="array" ref="DT1090">PRODUCT($DP$68:DP1090+1)-1</f>
        <v>#N/A</v>
      </c>
      <c r="DU1090" s="72" t="e">
        <f>DS1090-MAX($DS$68:DS1090)</f>
        <v>#N/A</v>
      </c>
    </row>
    <row r="1091" spans="81:125" x14ac:dyDescent="0.3">
      <c r="CC1091" s="3" t="e">
        <f t="shared" si="587"/>
        <v>#N/A</v>
      </c>
      <c r="CD1091" s="2" t="e">
        <f t="shared" si="590"/>
        <v>#N/A</v>
      </c>
      <c r="CE1091" s="2" t="e">
        <f t="shared" si="591"/>
        <v>#N/A</v>
      </c>
      <c r="CF1091" s="2" t="e">
        <f t="shared" si="585"/>
        <v>#N/A</v>
      </c>
      <c r="CG1091" s="2" t="e">
        <f t="shared" si="588"/>
        <v>#N/A</v>
      </c>
      <c r="CH1091" s="2" t="e">
        <f t="shared" si="589"/>
        <v>#N/A</v>
      </c>
      <c r="CJ1091" s="9" t="e">
        <f t="shared" si="603"/>
        <v>#N/A</v>
      </c>
      <c r="CK1091" s="2" t="e">
        <f t="array" ref="CK1091">PRODUCT(CD$2:CD1091+1)-1</f>
        <v>#N/A</v>
      </c>
      <c r="CL1091" s="2" t="e">
        <f t="array" ref="CL1091">PRODUCT(CE$2:CE1091+1)-1</f>
        <v>#N/A</v>
      </c>
      <c r="CM1091" s="2" t="e" cm="1">
        <f t="array" ref="CM1091">PRODUCT(CF$913:CF1091+1)-1</f>
        <v>#N/A</v>
      </c>
      <c r="CN1091" s="2" t="e">
        <f t="array" ref="CN1091">PRODUCT(CG$2:CG1091+1)-1</f>
        <v>#N/A</v>
      </c>
      <c r="CO1091" s="2" t="e">
        <f t="array" ref="CO1091">PRODUCT(CH$2:CH1091+1)-1</f>
        <v>#N/A</v>
      </c>
      <c r="CQ1091" s="9" t="e">
        <f t="shared" si="592"/>
        <v>#N/A</v>
      </c>
      <c r="CR1091" s="72" t="e">
        <f t="shared" si="593"/>
        <v>#N/A</v>
      </c>
      <c r="CS1091" s="72" t="e">
        <f t="shared" si="594"/>
        <v>#N/A</v>
      </c>
      <c r="CT1091" s="72" t="e" cm="1">
        <f t="array" ref="CT1091">CM1091-(PRODUCT($CH$913:CH1091+1)-1)</f>
        <v>#N/A</v>
      </c>
      <c r="CU1091" s="72" t="e">
        <f t="shared" si="604"/>
        <v>#N/A</v>
      </c>
      <c r="CV1091" s="72"/>
      <c r="CW1091" s="3" t="e">
        <f t="shared" si="605"/>
        <v>#N/A</v>
      </c>
      <c r="CX1091" s="75" t="e">
        <f t="shared" ref="CX1091:CX1114" si="610">(CG1091+1)*CX1090</f>
        <v>#N/A</v>
      </c>
      <c r="CY1091" s="75" t="e">
        <f t="shared" ref="CY1091:CY1114" si="611">(CH1091+1)*CY1090</f>
        <v>#N/A</v>
      </c>
      <c r="CZ1091" s="75" t="e">
        <f t="shared" si="595"/>
        <v>#N/A</v>
      </c>
      <c r="DA1091" s="72" t="e">
        <f>(CZ1091/MAX($CZ$2:CZ1091))-1</f>
        <v>#N/A</v>
      </c>
      <c r="DC1091" s="3" t="e">
        <f t="shared" si="606"/>
        <v>#N/A</v>
      </c>
      <c r="DD1091" s="2" t="e">
        <f t="shared" si="607"/>
        <v>#N/A</v>
      </c>
      <c r="DE1091" s="2" t="e">
        <f t="shared" si="608"/>
        <v>#N/A</v>
      </c>
      <c r="DF1091" s="2" t="e">
        <f t="shared" si="586"/>
        <v>#N/A</v>
      </c>
      <c r="DG1091" s="2" t="e">
        <f t="shared" si="609"/>
        <v>#N/A</v>
      </c>
      <c r="DH1091" s="69"/>
      <c r="DI1091" s="3" t="e">
        <f t="shared" si="596"/>
        <v>#N/A</v>
      </c>
      <c r="DJ1091" s="2" t="e">
        <f t="shared" si="597"/>
        <v>#N/A</v>
      </c>
      <c r="DK1091" s="2" t="e">
        <f t="shared" si="598"/>
        <v>#N/A</v>
      </c>
      <c r="DL1091" s="2"/>
      <c r="DM1091" s="2" t="e">
        <f t="shared" si="599"/>
        <v>#N/A</v>
      </c>
      <c r="DO1091" s="2" t="e">
        <f t="shared" si="600"/>
        <v>#N/A</v>
      </c>
      <c r="DP1091" s="72" t="e">
        <f t="shared" si="601"/>
        <v>#N/A</v>
      </c>
      <c r="DQ1091" s="72">
        <v>1.0999999999999999E-2</v>
      </c>
      <c r="DR1091" s="72" t="e">
        <f t="shared" si="602"/>
        <v>#N/A</v>
      </c>
      <c r="DS1091" s="2" t="e" cm="1">
        <f t="array" ref="DS1091">PRODUCT($DR$68:DR1091+1)-1</f>
        <v>#N/A</v>
      </c>
      <c r="DT1091" s="2" t="e" cm="1">
        <f t="array" ref="DT1091">PRODUCT($DP$68:DP1091+1)-1</f>
        <v>#N/A</v>
      </c>
      <c r="DU1091" s="72" t="e">
        <f>DS1091-MAX($DS$68:DS1091)</f>
        <v>#N/A</v>
      </c>
    </row>
    <row r="1092" spans="81:125" x14ac:dyDescent="0.3">
      <c r="CC1092" s="3" t="e">
        <f t="shared" si="587"/>
        <v>#N/A</v>
      </c>
      <c r="CD1092" s="2" t="e">
        <f t="shared" si="590"/>
        <v>#N/A</v>
      </c>
      <c r="CE1092" s="2" t="e">
        <f t="shared" si="591"/>
        <v>#N/A</v>
      </c>
      <c r="CF1092" s="2" t="e">
        <f t="shared" si="585"/>
        <v>#N/A</v>
      </c>
      <c r="CG1092" s="2" t="e">
        <f t="shared" si="588"/>
        <v>#N/A</v>
      </c>
      <c r="CH1092" s="2" t="e">
        <f t="shared" si="589"/>
        <v>#N/A</v>
      </c>
      <c r="CJ1092" s="9" t="e">
        <f t="shared" si="603"/>
        <v>#N/A</v>
      </c>
      <c r="CK1092" s="2" t="e">
        <f t="array" ref="CK1092">PRODUCT(CD$2:CD1092+1)-1</f>
        <v>#N/A</v>
      </c>
      <c r="CL1092" s="2" t="e">
        <f t="array" ref="CL1092">PRODUCT(CE$2:CE1092+1)-1</f>
        <v>#N/A</v>
      </c>
      <c r="CM1092" s="2" t="e" cm="1">
        <f t="array" ref="CM1092">PRODUCT(CF$913:CF1092+1)-1</f>
        <v>#N/A</v>
      </c>
      <c r="CN1092" s="2" t="e">
        <f t="array" ref="CN1092">PRODUCT(CG$2:CG1092+1)-1</f>
        <v>#N/A</v>
      </c>
      <c r="CO1092" s="2" t="e">
        <f t="array" ref="CO1092">PRODUCT(CH$2:CH1092+1)-1</f>
        <v>#N/A</v>
      </c>
      <c r="CQ1092" s="9" t="e">
        <f t="shared" si="592"/>
        <v>#N/A</v>
      </c>
      <c r="CR1092" s="72" t="e">
        <f t="shared" si="593"/>
        <v>#N/A</v>
      </c>
      <c r="CS1092" s="72" t="e">
        <f t="shared" si="594"/>
        <v>#N/A</v>
      </c>
      <c r="CT1092" s="72" t="e" cm="1">
        <f t="array" ref="CT1092">CM1092-(PRODUCT($CH$913:CH1092+1)-1)</f>
        <v>#N/A</v>
      </c>
      <c r="CU1092" s="72" t="e">
        <f t="shared" si="604"/>
        <v>#N/A</v>
      </c>
      <c r="CV1092" s="72"/>
      <c r="CW1092" s="3" t="e">
        <f t="shared" si="605"/>
        <v>#N/A</v>
      </c>
      <c r="CX1092" s="75" t="e">
        <f t="shared" si="610"/>
        <v>#N/A</v>
      </c>
      <c r="CY1092" s="75" t="e">
        <f t="shared" si="611"/>
        <v>#N/A</v>
      </c>
      <c r="CZ1092" s="75" t="e">
        <f t="shared" si="595"/>
        <v>#N/A</v>
      </c>
      <c r="DA1092" s="72" t="e">
        <f>(CZ1092/MAX($CZ$2:CZ1092))-1</f>
        <v>#N/A</v>
      </c>
      <c r="DC1092" s="3" t="e">
        <f t="shared" si="606"/>
        <v>#N/A</v>
      </c>
      <c r="DD1092" s="2" t="e">
        <f t="shared" si="607"/>
        <v>#N/A</v>
      </c>
      <c r="DE1092" s="2" t="e">
        <f t="shared" si="608"/>
        <v>#N/A</v>
      </c>
      <c r="DF1092" s="2" t="e">
        <f t="shared" si="586"/>
        <v>#N/A</v>
      </c>
      <c r="DG1092" s="2" t="e">
        <f t="shared" si="609"/>
        <v>#N/A</v>
      </c>
      <c r="DH1092" s="69"/>
      <c r="DI1092" s="3" t="e">
        <f t="shared" si="596"/>
        <v>#N/A</v>
      </c>
      <c r="DJ1092" s="2" t="e">
        <f t="shared" si="597"/>
        <v>#N/A</v>
      </c>
      <c r="DK1092" s="2" t="e">
        <f t="shared" si="598"/>
        <v>#N/A</v>
      </c>
      <c r="DL1092" s="2"/>
      <c r="DM1092" s="2" t="e">
        <f t="shared" si="599"/>
        <v>#N/A</v>
      </c>
      <c r="DO1092" s="2" t="e">
        <f t="shared" si="600"/>
        <v>#N/A</v>
      </c>
      <c r="DP1092" s="72" t="e">
        <f t="shared" si="601"/>
        <v>#N/A</v>
      </c>
      <c r="DQ1092" s="72">
        <v>1.0999999999999999E-2</v>
      </c>
      <c r="DR1092" s="72" t="e">
        <f t="shared" si="602"/>
        <v>#N/A</v>
      </c>
      <c r="DS1092" s="2" t="e" cm="1">
        <f t="array" ref="DS1092">PRODUCT($DR$68:DR1092+1)-1</f>
        <v>#N/A</v>
      </c>
      <c r="DT1092" s="2" t="e" cm="1">
        <f t="array" ref="DT1092">PRODUCT($DP$68:DP1092+1)-1</f>
        <v>#N/A</v>
      </c>
      <c r="DU1092" s="72" t="e">
        <f>DS1092-MAX($DS$68:DS1092)</f>
        <v>#N/A</v>
      </c>
    </row>
    <row r="1093" spans="81:125" x14ac:dyDescent="0.3">
      <c r="CC1093" s="3" t="e">
        <f t="shared" si="587"/>
        <v>#N/A</v>
      </c>
      <c r="CD1093" s="2" t="e">
        <f t="shared" si="590"/>
        <v>#N/A</v>
      </c>
      <c r="CE1093" s="2" t="e">
        <f t="shared" si="591"/>
        <v>#N/A</v>
      </c>
      <c r="CF1093" s="2" t="e">
        <f t="shared" si="585"/>
        <v>#N/A</v>
      </c>
      <c r="CG1093" s="2" t="e">
        <f t="shared" si="588"/>
        <v>#N/A</v>
      </c>
      <c r="CH1093" s="2" t="e">
        <f t="shared" si="589"/>
        <v>#N/A</v>
      </c>
      <c r="CJ1093" s="9" t="e">
        <f t="shared" si="603"/>
        <v>#N/A</v>
      </c>
      <c r="CK1093" s="2" t="e">
        <f t="array" ref="CK1093">PRODUCT(CD$2:CD1093+1)-1</f>
        <v>#N/A</v>
      </c>
      <c r="CL1093" s="2" t="e">
        <f t="array" ref="CL1093">PRODUCT(CE$2:CE1093+1)-1</f>
        <v>#N/A</v>
      </c>
      <c r="CM1093" s="2" t="e" cm="1">
        <f t="array" ref="CM1093">PRODUCT(CF$913:CF1093+1)-1</f>
        <v>#N/A</v>
      </c>
      <c r="CN1093" s="2" t="e">
        <f t="array" ref="CN1093">PRODUCT(CG$2:CG1093+1)-1</f>
        <v>#N/A</v>
      </c>
      <c r="CO1093" s="2" t="e">
        <f t="array" ref="CO1093">PRODUCT(CH$2:CH1093+1)-1</f>
        <v>#N/A</v>
      </c>
      <c r="CQ1093" s="9" t="e">
        <f t="shared" si="592"/>
        <v>#N/A</v>
      </c>
      <c r="CR1093" s="72" t="e">
        <f t="shared" si="593"/>
        <v>#N/A</v>
      </c>
      <c r="CS1093" s="72" t="e">
        <f t="shared" si="594"/>
        <v>#N/A</v>
      </c>
      <c r="CT1093" s="72" t="e" cm="1">
        <f t="array" ref="CT1093">CM1093-(PRODUCT($CH$913:CH1093+1)-1)</f>
        <v>#N/A</v>
      </c>
      <c r="CU1093" s="72" t="e">
        <f t="shared" si="604"/>
        <v>#N/A</v>
      </c>
      <c r="CV1093" s="72"/>
      <c r="CW1093" s="3" t="e">
        <f t="shared" si="605"/>
        <v>#N/A</v>
      </c>
      <c r="CX1093" s="75" t="e">
        <f t="shared" si="610"/>
        <v>#N/A</v>
      </c>
      <c r="CY1093" s="75" t="e">
        <f t="shared" si="611"/>
        <v>#N/A</v>
      </c>
      <c r="CZ1093" s="75" t="e">
        <f t="shared" si="595"/>
        <v>#N/A</v>
      </c>
      <c r="DA1093" s="72" t="e">
        <f>(CZ1093/MAX($CZ$2:CZ1093))-1</f>
        <v>#N/A</v>
      </c>
      <c r="DC1093" s="3" t="e">
        <f t="shared" si="606"/>
        <v>#N/A</v>
      </c>
      <c r="DD1093" s="2" t="e">
        <f t="shared" si="607"/>
        <v>#N/A</v>
      </c>
      <c r="DE1093" s="2" t="e">
        <f t="shared" si="608"/>
        <v>#N/A</v>
      </c>
      <c r="DF1093" s="2" t="e">
        <f t="shared" si="586"/>
        <v>#N/A</v>
      </c>
      <c r="DG1093" s="2" t="e">
        <f t="shared" si="609"/>
        <v>#N/A</v>
      </c>
      <c r="DH1093" s="69"/>
      <c r="DI1093" s="3" t="e">
        <f t="shared" si="596"/>
        <v>#N/A</v>
      </c>
      <c r="DJ1093" s="2" t="e">
        <f t="shared" si="597"/>
        <v>#N/A</v>
      </c>
      <c r="DK1093" s="2" t="e">
        <f t="shared" si="598"/>
        <v>#N/A</v>
      </c>
      <c r="DL1093" s="2"/>
      <c r="DM1093" s="2" t="e">
        <f t="shared" si="599"/>
        <v>#N/A</v>
      </c>
      <c r="DO1093" s="2" t="e">
        <f t="shared" si="600"/>
        <v>#N/A</v>
      </c>
      <c r="DP1093" s="72" t="e">
        <f t="shared" si="601"/>
        <v>#N/A</v>
      </c>
      <c r="DQ1093" s="72">
        <v>1.0999999999999999E-2</v>
      </c>
      <c r="DR1093" s="72" t="e">
        <f t="shared" si="602"/>
        <v>#N/A</v>
      </c>
      <c r="DS1093" s="2" t="e" cm="1">
        <f t="array" ref="DS1093">PRODUCT($DR$68:DR1093+1)-1</f>
        <v>#N/A</v>
      </c>
      <c r="DT1093" s="2" t="e" cm="1">
        <f t="array" ref="DT1093">PRODUCT($DP$68:DP1093+1)-1</f>
        <v>#N/A</v>
      </c>
      <c r="DU1093" s="72" t="e">
        <f>DS1093-MAX($DS$68:DS1093)</f>
        <v>#N/A</v>
      </c>
    </row>
    <row r="1094" spans="81:125" x14ac:dyDescent="0.3">
      <c r="CC1094" s="3" t="e">
        <f t="shared" si="587"/>
        <v>#N/A</v>
      </c>
      <c r="CD1094" s="2" t="e">
        <f t="shared" si="590"/>
        <v>#N/A</v>
      </c>
      <c r="CE1094" s="2" t="e">
        <f t="shared" si="591"/>
        <v>#N/A</v>
      </c>
      <c r="CF1094" s="2" t="e">
        <f t="shared" si="585"/>
        <v>#N/A</v>
      </c>
      <c r="CG1094" s="2" t="e">
        <f t="shared" si="588"/>
        <v>#N/A</v>
      </c>
      <c r="CH1094" s="2" t="e">
        <f t="shared" si="589"/>
        <v>#N/A</v>
      </c>
      <c r="CJ1094" s="9" t="e">
        <f t="shared" si="603"/>
        <v>#N/A</v>
      </c>
      <c r="CK1094" s="2" t="e">
        <f t="array" ref="CK1094">PRODUCT(CD$2:CD1094+1)-1</f>
        <v>#N/A</v>
      </c>
      <c r="CL1094" s="2" t="e">
        <f t="array" ref="CL1094">PRODUCT(CE$2:CE1094+1)-1</f>
        <v>#N/A</v>
      </c>
      <c r="CM1094" s="2" t="e" cm="1">
        <f t="array" ref="CM1094">PRODUCT(CF$913:CF1094+1)-1</f>
        <v>#N/A</v>
      </c>
      <c r="CN1094" s="2" t="e">
        <f t="array" ref="CN1094">PRODUCT(CG$2:CG1094+1)-1</f>
        <v>#N/A</v>
      </c>
      <c r="CO1094" s="2" t="e">
        <f t="array" ref="CO1094">PRODUCT(CH$2:CH1094+1)-1</f>
        <v>#N/A</v>
      </c>
      <c r="CQ1094" s="9" t="e">
        <f t="shared" si="592"/>
        <v>#N/A</v>
      </c>
      <c r="CR1094" s="72" t="e">
        <f t="shared" si="593"/>
        <v>#N/A</v>
      </c>
      <c r="CS1094" s="72" t="e">
        <f t="shared" si="594"/>
        <v>#N/A</v>
      </c>
      <c r="CT1094" s="72" t="e" cm="1">
        <f t="array" ref="CT1094">CM1094-(PRODUCT($CH$913:CH1094+1)-1)</f>
        <v>#N/A</v>
      </c>
      <c r="CU1094" s="72" t="e">
        <f t="shared" si="604"/>
        <v>#N/A</v>
      </c>
      <c r="CV1094" s="72"/>
      <c r="CW1094" s="3" t="e">
        <f t="shared" si="605"/>
        <v>#N/A</v>
      </c>
      <c r="CX1094" s="75" t="e">
        <f t="shared" si="610"/>
        <v>#N/A</v>
      </c>
      <c r="CY1094" s="75" t="e">
        <f t="shared" si="611"/>
        <v>#N/A</v>
      </c>
      <c r="CZ1094" s="75" t="e">
        <f t="shared" si="595"/>
        <v>#N/A</v>
      </c>
      <c r="DA1094" s="72" t="e">
        <f>(CZ1094/MAX($CZ$2:CZ1094))-1</f>
        <v>#N/A</v>
      </c>
      <c r="DC1094" s="3" t="e">
        <f t="shared" si="606"/>
        <v>#N/A</v>
      </c>
      <c r="DD1094" s="2" t="e">
        <f t="shared" si="607"/>
        <v>#N/A</v>
      </c>
      <c r="DE1094" s="2" t="e">
        <f t="shared" si="608"/>
        <v>#N/A</v>
      </c>
      <c r="DF1094" s="2" t="e">
        <f t="shared" si="586"/>
        <v>#N/A</v>
      </c>
      <c r="DG1094" s="2" t="e">
        <f t="shared" si="609"/>
        <v>#N/A</v>
      </c>
      <c r="DH1094" s="69"/>
      <c r="DI1094" s="3" t="e">
        <f t="shared" si="596"/>
        <v>#N/A</v>
      </c>
      <c r="DJ1094" s="2" t="e">
        <f t="shared" si="597"/>
        <v>#N/A</v>
      </c>
      <c r="DK1094" s="2" t="e">
        <f t="shared" si="598"/>
        <v>#N/A</v>
      </c>
      <c r="DL1094" s="2"/>
      <c r="DM1094" s="2" t="e">
        <f t="shared" si="599"/>
        <v>#N/A</v>
      </c>
      <c r="DO1094" s="2" t="e">
        <f t="shared" si="600"/>
        <v>#N/A</v>
      </c>
      <c r="DP1094" s="72" t="e">
        <f t="shared" si="601"/>
        <v>#N/A</v>
      </c>
      <c r="DQ1094" s="72">
        <v>1.0999999999999999E-2</v>
      </c>
      <c r="DR1094" s="72" t="e">
        <f t="shared" si="602"/>
        <v>#N/A</v>
      </c>
      <c r="DS1094" s="2" t="e" cm="1">
        <f t="array" ref="DS1094">PRODUCT($DR$68:DR1094+1)-1</f>
        <v>#N/A</v>
      </c>
      <c r="DT1094" s="2" t="e" cm="1">
        <f t="array" ref="DT1094">PRODUCT($DP$68:DP1094+1)-1</f>
        <v>#N/A</v>
      </c>
      <c r="DU1094" s="72" t="e">
        <f>DS1094-MAX($DS$68:DS1094)</f>
        <v>#N/A</v>
      </c>
    </row>
    <row r="1095" spans="81:125" x14ac:dyDescent="0.3">
      <c r="CC1095" s="3" t="e">
        <f t="shared" si="587"/>
        <v>#N/A</v>
      </c>
      <c r="CD1095" s="2" t="e">
        <f t="shared" si="590"/>
        <v>#N/A</v>
      </c>
      <c r="CE1095" s="2" t="e">
        <f t="shared" si="591"/>
        <v>#N/A</v>
      </c>
      <c r="CF1095" s="2" t="e">
        <f t="shared" si="585"/>
        <v>#N/A</v>
      </c>
      <c r="CG1095" s="2" t="e">
        <f t="shared" si="588"/>
        <v>#N/A</v>
      </c>
      <c r="CH1095" s="2" t="e">
        <f t="shared" si="589"/>
        <v>#N/A</v>
      </c>
      <c r="CJ1095" s="9" t="e">
        <f t="shared" si="603"/>
        <v>#N/A</v>
      </c>
      <c r="CK1095" s="2" t="e">
        <f t="array" ref="CK1095">PRODUCT(CD$2:CD1095+1)-1</f>
        <v>#N/A</v>
      </c>
      <c r="CL1095" s="2" t="e">
        <f t="array" ref="CL1095">PRODUCT(CE$2:CE1095+1)-1</f>
        <v>#N/A</v>
      </c>
      <c r="CM1095" s="2" t="e" cm="1">
        <f t="array" ref="CM1095">PRODUCT(CF$913:CF1095+1)-1</f>
        <v>#N/A</v>
      </c>
      <c r="CN1095" s="2" t="e">
        <f t="array" ref="CN1095">PRODUCT(CG$2:CG1095+1)-1</f>
        <v>#N/A</v>
      </c>
      <c r="CO1095" s="2" t="e">
        <f t="array" ref="CO1095">PRODUCT(CH$2:CH1095+1)-1</f>
        <v>#N/A</v>
      </c>
      <c r="CQ1095" s="9" t="e">
        <f t="shared" si="592"/>
        <v>#N/A</v>
      </c>
      <c r="CR1095" s="72" t="e">
        <f t="shared" si="593"/>
        <v>#N/A</v>
      </c>
      <c r="CS1095" s="72" t="e">
        <f t="shared" si="594"/>
        <v>#N/A</v>
      </c>
      <c r="CT1095" s="72" t="e" cm="1">
        <f t="array" ref="CT1095">CM1095-(PRODUCT($CH$913:CH1095+1)-1)</f>
        <v>#N/A</v>
      </c>
      <c r="CU1095" s="72" t="e">
        <f t="shared" si="604"/>
        <v>#N/A</v>
      </c>
      <c r="CV1095" s="72"/>
      <c r="CW1095" s="3" t="e">
        <f t="shared" si="605"/>
        <v>#N/A</v>
      </c>
      <c r="CX1095" s="75" t="e">
        <f t="shared" si="610"/>
        <v>#N/A</v>
      </c>
      <c r="CY1095" s="75" t="e">
        <f t="shared" si="611"/>
        <v>#N/A</v>
      </c>
      <c r="CZ1095" s="75" t="e">
        <f t="shared" si="595"/>
        <v>#N/A</v>
      </c>
      <c r="DA1095" s="72" t="e">
        <f>(CZ1095/MAX($CZ$2:CZ1095))-1</f>
        <v>#N/A</v>
      </c>
      <c r="DC1095" s="3" t="e">
        <f t="shared" si="606"/>
        <v>#N/A</v>
      </c>
      <c r="DD1095" s="2" t="e">
        <f t="shared" si="607"/>
        <v>#N/A</v>
      </c>
      <c r="DE1095" s="2" t="e">
        <f t="shared" si="608"/>
        <v>#N/A</v>
      </c>
      <c r="DF1095" s="2" t="e">
        <f t="shared" si="586"/>
        <v>#N/A</v>
      </c>
      <c r="DG1095" s="2" t="e">
        <f t="shared" si="609"/>
        <v>#N/A</v>
      </c>
      <c r="DH1095" s="69"/>
      <c r="DI1095" s="3" t="e">
        <f t="shared" si="596"/>
        <v>#N/A</v>
      </c>
      <c r="DJ1095" s="2" t="e">
        <f t="shared" si="597"/>
        <v>#N/A</v>
      </c>
      <c r="DK1095" s="2" t="e">
        <f t="shared" si="598"/>
        <v>#N/A</v>
      </c>
      <c r="DL1095" s="2"/>
      <c r="DM1095" s="2" t="e">
        <f t="shared" si="599"/>
        <v>#N/A</v>
      </c>
      <c r="DO1095" s="2" t="e">
        <f t="shared" si="600"/>
        <v>#N/A</v>
      </c>
      <c r="DP1095" s="72" t="e">
        <f t="shared" si="601"/>
        <v>#N/A</v>
      </c>
      <c r="DQ1095" s="72">
        <v>1.0999999999999999E-2</v>
      </c>
      <c r="DR1095" s="72" t="e">
        <f t="shared" si="602"/>
        <v>#N/A</v>
      </c>
      <c r="DS1095" s="2" t="e" cm="1">
        <f t="array" ref="DS1095">PRODUCT($DR$68:DR1095+1)-1</f>
        <v>#N/A</v>
      </c>
      <c r="DT1095" s="2" t="e" cm="1">
        <f t="array" ref="DT1095">PRODUCT($DP$68:DP1095+1)-1</f>
        <v>#N/A</v>
      </c>
      <c r="DU1095" s="72" t="e">
        <f>DS1095-MAX($DS$68:DS1095)</f>
        <v>#N/A</v>
      </c>
    </row>
    <row r="1096" spans="81:125" x14ac:dyDescent="0.3">
      <c r="CC1096" s="3" t="e">
        <f t="shared" si="587"/>
        <v>#N/A</v>
      </c>
      <c r="CD1096" s="2" t="e">
        <f t="shared" si="590"/>
        <v>#N/A</v>
      </c>
      <c r="CE1096" s="2" t="e">
        <f t="shared" si="591"/>
        <v>#N/A</v>
      </c>
      <c r="CF1096" s="2" t="e">
        <f t="shared" si="585"/>
        <v>#N/A</v>
      </c>
      <c r="CG1096" s="2" t="e">
        <f t="shared" si="588"/>
        <v>#N/A</v>
      </c>
      <c r="CH1096" s="2" t="e">
        <f t="shared" si="589"/>
        <v>#N/A</v>
      </c>
      <c r="CJ1096" s="9" t="e">
        <f t="shared" si="603"/>
        <v>#N/A</v>
      </c>
      <c r="CK1096" s="2" t="e">
        <f t="array" ref="CK1096">PRODUCT(CD$2:CD1096+1)-1</f>
        <v>#N/A</v>
      </c>
      <c r="CL1096" s="2" t="e">
        <f t="array" ref="CL1096">PRODUCT(CE$2:CE1096+1)-1</f>
        <v>#N/A</v>
      </c>
      <c r="CM1096" s="2" t="e" cm="1">
        <f t="array" ref="CM1096">PRODUCT(CF$913:CF1096+1)-1</f>
        <v>#N/A</v>
      </c>
      <c r="CN1096" s="2" t="e">
        <f t="array" ref="CN1096">PRODUCT(CG$2:CG1096+1)-1</f>
        <v>#N/A</v>
      </c>
      <c r="CO1096" s="2" t="e">
        <f t="array" ref="CO1096">PRODUCT(CH$2:CH1096+1)-1</f>
        <v>#N/A</v>
      </c>
      <c r="CQ1096" s="9" t="e">
        <f t="shared" si="592"/>
        <v>#N/A</v>
      </c>
      <c r="CR1096" s="72" t="e">
        <f t="shared" si="593"/>
        <v>#N/A</v>
      </c>
      <c r="CS1096" s="72" t="e">
        <f t="shared" si="594"/>
        <v>#N/A</v>
      </c>
      <c r="CT1096" s="72" t="e" cm="1">
        <f t="array" ref="CT1096">CM1096-(PRODUCT($CH$913:CH1096+1)-1)</f>
        <v>#N/A</v>
      </c>
      <c r="CU1096" s="72" t="e">
        <f t="shared" si="604"/>
        <v>#N/A</v>
      </c>
      <c r="CV1096" s="72"/>
      <c r="CW1096" s="3" t="e">
        <f t="shared" si="605"/>
        <v>#N/A</v>
      </c>
      <c r="CX1096" s="75" t="e">
        <f t="shared" si="610"/>
        <v>#N/A</v>
      </c>
      <c r="CY1096" s="75" t="e">
        <f t="shared" si="611"/>
        <v>#N/A</v>
      </c>
      <c r="CZ1096" s="75" t="e">
        <f t="shared" si="595"/>
        <v>#N/A</v>
      </c>
      <c r="DA1096" s="72" t="e">
        <f>(CZ1096/MAX($CZ$2:CZ1096))-1</f>
        <v>#N/A</v>
      </c>
      <c r="DC1096" s="3" t="e">
        <f t="shared" si="606"/>
        <v>#N/A</v>
      </c>
      <c r="DD1096" s="2" t="e">
        <f t="shared" si="607"/>
        <v>#N/A</v>
      </c>
      <c r="DE1096" s="2" t="e">
        <f t="shared" si="608"/>
        <v>#N/A</v>
      </c>
      <c r="DF1096" s="2" t="e">
        <f t="shared" si="586"/>
        <v>#N/A</v>
      </c>
      <c r="DG1096" s="2" t="e">
        <f t="shared" si="609"/>
        <v>#N/A</v>
      </c>
      <c r="DH1096" s="69"/>
      <c r="DI1096" s="3" t="e">
        <f t="shared" si="596"/>
        <v>#N/A</v>
      </c>
      <c r="DJ1096" s="2" t="e">
        <f t="shared" si="597"/>
        <v>#N/A</v>
      </c>
      <c r="DK1096" s="2" t="e">
        <f t="shared" si="598"/>
        <v>#N/A</v>
      </c>
      <c r="DL1096" s="2"/>
      <c r="DM1096" s="2" t="e">
        <f t="shared" si="599"/>
        <v>#N/A</v>
      </c>
      <c r="DO1096" s="2" t="e">
        <f t="shared" si="600"/>
        <v>#N/A</v>
      </c>
      <c r="DP1096" s="72" t="e">
        <f t="shared" si="601"/>
        <v>#N/A</v>
      </c>
      <c r="DQ1096" s="72">
        <v>1.0999999999999999E-2</v>
      </c>
      <c r="DR1096" s="72" t="e">
        <f t="shared" si="602"/>
        <v>#N/A</v>
      </c>
      <c r="DS1096" s="2" t="e" cm="1">
        <f t="array" ref="DS1096">PRODUCT($DR$68:DR1096+1)-1</f>
        <v>#N/A</v>
      </c>
      <c r="DT1096" s="2" t="e" cm="1">
        <f t="array" ref="DT1096">PRODUCT($DP$68:DP1096+1)-1</f>
        <v>#N/A</v>
      </c>
      <c r="DU1096" s="72" t="e">
        <f>DS1096-MAX($DS$68:DS1096)</f>
        <v>#N/A</v>
      </c>
    </row>
    <row r="1097" spans="81:125" x14ac:dyDescent="0.3">
      <c r="CC1097" s="3" t="e">
        <f t="shared" si="587"/>
        <v>#N/A</v>
      </c>
      <c r="CD1097" s="2" t="e">
        <f t="shared" si="590"/>
        <v>#N/A</v>
      </c>
      <c r="CE1097" s="2" t="e">
        <f t="shared" si="591"/>
        <v>#N/A</v>
      </c>
      <c r="CF1097" s="2" t="e">
        <f t="shared" si="585"/>
        <v>#N/A</v>
      </c>
      <c r="CG1097" s="2" t="e">
        <f t="shared" si="588"/>
        <v>#N/A</v>
      </c>
      <c r="CH1097" s="2" t="e">
        <f t="shared" si="589"/>
        <v>#N/A</v>
      </c>
      <c r="CJ1097" s="9" t="e">
        <f t="shared" si="603"/>
        <v>#N/A</v>
      </c>
      <c r="CK1097" s="2" t="e">
        <f t="array" ref="CK1097">PRODUCT(CD$2:CD1097+1)-1</f>
        <v>#N/A</v>
      </c>
      <c r="CL1097" s="2" t="e">
        <f t="array" ref="CL1097">PRODUCT(CE$2:CE1097+1)-1</f>
        <v>#N/A</v>
      </c>
      <c r="CM1097" s="2" t="e" cm="1">
        <f t="array" ref="CM1097">PRODUCT(CF$913:CF1097+1)-1</f>
        <v>#N/A</v>
      </c>
      <c r="CN1097" s="2" t="e">
        <f t="array" ref="CN1097">PRODUCT(CG$2:CG1097+1)-1</f>
        <v>#N/A</v>
      </c>
      <c r="CO1097" s="2" t="e">
        <f t="array" ref="CO1097">PRODUCT(CH$2:CH1097+1)-1</f>
        <v>#N/A</v>
      </c>
      <c r="CQ1097" s="9" t="e">
        <f t="shared" si="592"/>
        <v>#N/A</v>
      </c>
      <c r="CR1097" s="72" t="e">
        <f t="shared" si="593"/>
        <v>#N/A</v>
      </c>
      <c r="CS1097" s="72" t="e">
        <f t="shared" si="594"/>
        <v>#N/A</v>
      </c>
      <c r="CT1097" s="72" t="e" cm="1">
        <f t="array" ref="CT1097">CM1097-(PRODUCT($CH$913:CH1097+1)-1)</f>
        <v>#N/A</v>
      </c>
      <c r="CU1097" s="72" t="e">
        <f t="shared" si="604"/>
        <v>#N/A</v>
      </c>
      <c r="CV1097" s="72"/>
      <c r="CW1097" s="3" t="e">
        <f t="shared" si="605"/>
        <v>#N/A</v>
      </c>
      <c r="CX1097" s="75" t="e">
        <f t="shared" si="610"/>
        <v>#N/A</v>
      </c>
      <c r="CY1097" s="75" t="e">
        <f t="shared" si="611"/>
        <v>#N/A</v>
      </c>
      <c r="CZ1097" s="75" t="e">
        <f t="shared" si="595"/>
        <v>#N/A</v>
      </c>
      <c r="DA1097" s="72" t="e">
        <f>(CZ1097/MAX($CZ$2:CZ1097))-1</f>
        <v>#N/A</v>
      </c>
      <c r="DC1097" s="3" t="e">
        <f t="shared" si="606"/>
        <v>#N/A</v>
      </c>
      <c r="DD1097" s="2" t="e">
        <f t="shared" si="607"/>
        <v>#N/A</v>
      </c>
      <c r="DE1097" s="2" t="e">
        <f t="shared" si="608"/>
        <v>#N/A</v>
      </c>
      <c r="DF1097" s="2" t="e">
        <f t="shared" si="586"/>
        <v>#N/A</v>
      </c>
      <c r="DG1097" s="2" t="e">
        <f t="shared" si="609"/>
        <v>#N/A</v>
      </c>
      <c r="DH1097" s="69"/>
      <c r="DI1097" s="3" t="e">
        <f t="shared" si="596"/>
        <v>#N/A</v>
      </c>
      <c r="DJ1097" s="2" t="e">
        <f t="shared" si="597"/>
        <v>#N/A</v>
      </c>
      <c r="DK1097" s="2" t="e">
        <f t="shared" si="598"/>
        <v>#N/A</v>
      </c>
      <c r="DL1097" s="2"/>
      <c r="DM1097" s="2" t="e">
        <f t="shared" si="599"/>
        <v>#N/A</v>
      </c>
      <c r="DO1097" s="2" t="e">
        <f t="shared" si="600"/>
        <v>#N/A</v>
      </c>
      <c r="DP1097" s="72" t="e">
        <f t="shared" si="601"/>
        <v>#N/A</v>
      </c>
      <c r="DQ1097" s="72">
        <v>1.0999999999999999E-2</v>
      </c>
      <c r="DR1097" s="72" t="e">
        <f t="shared" si="602"/>
        <v>#N/A</v>
      </c>
      <c r="DS1097" s="2" t="e" cm="1">
        <f t="array" ref="DS1097">PRODUCT($DR$68:DR1097+1)-1</f>
        <v>#N/A</v>
      </c>
      <c r="DT1097" s="2" t="e" cm="1">
        <f t="array" ref="DT1097">PRODUCT($DP$68:DP1097+1)-1</f>
        <v>#N/A</v>
      </c>
      <c r="DU1097" s="72" t="e">
        <f>DS1097-MAX($DS$68:DS1097)</f>
        <v>#N/A</v>
      </c>
    </row>
    <row r="1098" spans="81:125" x14ac:dyDescent="0.3">
      <c r="CC1098" s="3" t="e">
        <f t="shared" si="587"/>
        <v>#N/A</v>
      </c>
      <c r="CD1098" s="2" t="e">
        <f t="shared" si="590"/>
        <v>#N/A</v>
      </c>
      <c r="CE1098" s="2" t="e">
        <f t="shared" si="591"/>
        <v>#N/A</v>
      </c>
      <c r="CF1098" s="2" t="e">
        <f t="shared" si="585"/>
        <v>#N/A</v>
      </c>
      <c r="CG1098" s="2" t="e">
        <f t="shared" si="588"/>
        <v>#N/A</v>
      </c>
      <c r="CH1098" s="2" t="e">
        <f t="shared" si="589"/>
        <v>#N/A</v>
      </c>
      <c r="CJ1098" s="9" t="e">
        <f t="shared" si="603"/>
        <v>#N/A</v>
      </c>
      <c r="CK1098" s="2" t="e">
        <f t="array" ref="CK1098">PRODUCT(CD$2:CD1098+1)-1</f>
        <v>#N/A</v>
      </c>
      <c r="CL1098" s="2" t="e">
        <f t="array" ref="CL1098">PRODUCT(CE$2:CE1098+1)-1</f>
        <v>#N/A</v>
      </c>
      <c r="CM1098" s="2" t="e" cm="1">
        <f t="array" ref="CM1098">PRODUCT(CF$913:CF1098+1)-1</f>
        <v>#N/A</v>
      </c>
      <c r="CN1098" s="2" t="e">
        <f t="array" ref="CN1098">PRODUCT(CG$2:CG1098+1)-1</f>
        <v>#N/A</v>
      </c>
      <c r="CO1098" s="2" t="e">
        <f t="array" ref="CO1098">PRODUCT(CH$2:CH1098+1)-1</f>
        <v>#N/A</v>
      </c>
      <c r="CQ1098" s="9" t="e">
        <f t="shared" si="592"/>
        <v>#N/A</v>
      </c>
      <c r="CR1098" s="72" t="e">
        <f t="shared" si="593"/>
        <v>#N/A</v>
      </c>
      <c r="CS1098" s="72" t="e">
        <f t="shared" si="594"/>
        <v>#N/A</v>
      </c>
      <c r="CT1098" s="72" t="e" cm="1">
        <f t="array" ref="CT1098">CM1098-(PRODUCT($CH$913:CH1098+1)-1)</f>
        <v>#N/A</v>
      </c>
      <c r="CU1098" s="72" t="e">
        <f t="shared" si="604"/>
        <v>#N/A</v>
      </c>
      <c r="CV1098" s="72"/>
      <c r="CW1098" s="3" t="e">
        <f t="shared" si="605"/>
        <v>#N/A</v>
      </c>
      <c r="CX1098" s="75" t="e">
        <f t="shared" si="610"/>
        <v>#N/A</v>
      </c>
      <c r="CY1098" s="75" t="e">
        <f t="shared" si="611"/>
        <v>#N/A</v>
      </c>
      <c r="CZ1098" s="75" t="e">
        <f t="shared" si="595"/>
        <v>#N/A</v>
      </c>
      <c r="DA1098" s="72" t="e">
        <f>(CZ1098/MAX($CZ$2:CZ1098))-1</f>
        <v>#N/A</v>
      </c>
      <c r="DC1098" s="3" t="e">
        <f t="shared" si="606"/>
        <v>#N/A</v>
      </c>
      <c r="DD1098" s="2" t="e">
        <f t="shared" si="607"/>
        <v>#N/A</v>
      </c>
      <c r="DE1098" s="2" t="e">
        <f t="shared" si="608"/>
        <v>#N/A</v>
      </c>
      <c r="DF1098" s="2" t="e">
        <f t="shared" si="586"/>
        <v>#N/A</v>
      </c>
      <c r="DG1098" s="2" t="e">
        <f t="shared" si="609"/>
        <v>#N/A</v>
      </c>
      <c r="DH1098" s="69"/>
      <c r="DI1098" s="3" t="e">
        <f t="shared" si="596"/>
        <v>#N/A</v>
      </c>
      <c r="DJ1098" s="2" t="e">
        <f t="shared" si="597"/>
        <v>#N/A</v>
      </c>
      <c r="DK1098" s="2" t="e">
        <f t="shared" si="598"/>
        <v>#N/A</v>
      </c>
      <c r="DL1098" s="2"/>
      <c r="DM1098" s="2" t="e">
        <f t="shared" si="599"/>
        <v>#N/A</v>
      </c>
      <c r="DO1098" s="2" t="e">
        <f t="shared" si="600"/>
        <v>#N/A</v>
      </c>
      <c r="DP1098" s="72" t="e">
        <f t="shared" si="601"/>
        <v>#N/A</v>
      </c>
      <c r="DQ1098" s="72">
        <v>1.0999999999999999E-2</v>
      </c>
      <c r="DR1098" s="72" t="e">
        <f t="shared" si="602"/>
        <v>#N/A</v>
      </c>
      <c r="DS1098" s="2" t="e" cm="1">
        <f t="array" ref="DS1098">PRODUCT($DR$68:DR1098+1)-1</f>
        <v>#N/A</v>
      </c>
      <c r="DT1098" s="2" t="e" cm="1">
        <f t="array" ref="DT1098">PRODUCT($DP$68:DP1098+1)-1</f>
        <v>#N/A</v>
      </c>
      <c r="DU1098" s="72" t="e">
        <f>DS1098-MAX($DS$68:DS1098)</f>
        <v>#N/A</v>
      </c>
    </row>
    <row r="1099" spans="81:125" x14ac:dyDescent="0.3">
      <c r="CC1099" s="3" t="e">
        <f t="shared" si="587"/>
        <v>#N/A</v>
      </c>
      <c r="CD1099" s="2" t="e">
        <f t="shared" si="590"/>
        <v>#N/A</v>
      </c>
      <c r="CE1099" s="2" t="e">
        <f t="shared" si="591"/>
        <v>#N/A</v>
      </c>
      <c r="CF1099" s="2" t="e">
        <f t="shared" si="585"/>
        <v>#N/A</v>
      </c>
      <c r="CG1099" s="2" t="e">
        <f t="shared" si="588"/>
        <v>#N/A</v>
      </c>
      <c r="CH1099" s="2" t="e">
        <f t="shared" si="589"/>
        <v>#N/A</v>
      </c>
      <c r="CJ1099" s="9" t="e">
        <f t="shared" si="603"/>
        <v>#N/A</v>
      </c>
      <c r="CK1099" s="2" t="e">
        <f t="array" ref="CK1099">PRODUCT(CD$2:CD1099+1)-1</f>
        <v>#N/A</v>
      </c>
      <c r="CL1099" s="2" t="e">
        <f t="array" ref="CL1099">PRODUCT(CE$2:CE1099+1)-1</f>
        <v>#N/A</v>
      </c>
      <c r="CM1099" s="2" t="e" cm="1">
        <f t="array" ref="CM1099">PRODUCT(CF$913:CF1099+1)-1</f>
        <v>#N/A</v>
      </c>
      <c r="CN1099" s="2" t="e">
        <f t="array" ref="CN1099">PRODUCT(CG$2:CG1099+1)-1</f>
        <v>#N/A</v>
      </c>
      <c r="CO1099" s="2" t="e">
        <f t="array" ref="CO1099">PRODUCT(CH$2:CH1099+1)-1</f>
        <v>#N/A</v>
      </c>
      <c r="CQ1099" s="9" t="e">
        <f t="shared" si="592"/>
        <v>#N/A</v>
      </c>
      <c r="CR1099" s="72" t="e">
        <f t="shared" si="593"/>
        <v>#N/A</v>
      </c>
      <c r="CS1099" s="72" t="e">
        <f t="shared" si="594"/>
        <v>#N/A</v>
      </c>
      <c r="CT1099" s="72" t="e" cm="1">
        <f t="array" ref="CT1099">CM1099-(PRODUCT($CH$913:CH1099+1)-1)</f>
        <v>#N/A</v>
      </c>
      <c r="CU1099" s="72" t="e">
        <f t="shared" si="604"/>
        <v>#N/A</v>
      </c>
      <c r="CV1099" s="72"/>
      <c r="CW1099" s="3" t="e">
        <f t="shared" si="605"/>
        <v>#N/A</v>
      </c>
      <c r="CX1099" s="75" t="e">
        <f t="shared" si="610"/>
        <v>#N/A</v>
      </c>
      <c r="CY1099" s="75" t="e">
        <f t="shared" si="611"/>
        <v>#N/A</v>
      </c>
      <c r="CZ1099" s="75" t="e">
        <f t="shared" si="595"/>
        <v>#N/A</v>
      </c>
      <c r="DA1099" s="72" t="e">
        <f>(CZ1099/MAX($CZ$2:CZ1099))-1</f>
        <v>#N/A</v>
      </c>
      <c r="DC1099" s="3" t="e">
        <f t="shared" si="606"/>
        <v>#N/A</v>
      </c>
      <c r="DD1099" s="2" t="e">
        <f t="shared" si="607"/>
        <v>#N/A</v>
      </c>
      <c r="DE1099" s="2" t="e">
        <f t="shared" si="608"/>
        <v>#N/A</v>
      </c>
      <c r="DF1099" s="2" t="e">
        <f t="shared" si="586"/>
        <v>#N/A</v>
      </c>
      <c r="DG1099" s="2" t="e">
        <f t="shared" si="609"/>
        <v>#N/A</v>
      </c>
      <c r="DH1099" s="69"/>
      <c r="DI1099" s="3" t="e">
        <f t="shared" si="596"/>
        <v>#N/A</v>
      </c>
      <c r="DJ1099" s="2" t="e">
        <f t="shared" si="597"/>
        <v>#N/A</v>
      </c>
      <c r="DK1099" s="2" t="e">
        <f t="shared" si="598"/>
        <v>#N/A</v>
      </c>
      <c r="DL1099" s="2"/>
      <c r="DM1099" s="2" t="e">
        <f t="shared" si="599"/>
        <v>#N/A</v>
      </c>
      <c r="DO1099" s="2" t="e">
        <f t="shared" si="600"/>
        <v>#N/A</v>
      </c>
      <c r="DP1099" s="72" t="e">
        <f t="shared" si="601"/>
        <v>#N/A</v>
      </c>
      <c r="DQ1099" s="72">
        <v>1.0999999999999999E-2</v>
      </c>
      <c r="DR1099" s="72" t="e">
        <f t="shared" si="602"/>
        <v>#N/A</v>
      </c>
      <c r="DS1099" s="2" t="e" cm="1">
        <f t="array" ref="DS1099">PRODUCT($DR$68:DR1099+1)-1</f>
        <v>#N/A</v>
      </c>
      <c r="DT1099" s="2" t="e" cm="1">
        <f t="array" ref="DT1099">PRODUCT($DP$68:DP1099+1)-1</f>
        <v>#N/A</v>
      </c>
      <c r="DU1099" s="72" t="e">
        <f>DS1099-MAX($DS$68:DS1099)</f>
        <v>#N/A</v>
      </c>
    </row>
    <row r="1100" spans="81:125" x14ac:dyDescent="0.3">
      <c r="CC1100" s="3" t="e">
        <f t="shared" si="587"/>
        <v>#N/A</v>
      </c>
      <c r="CD1100" s="2" t="e">
        <f t="shared" si="590"/>
        <v>#N/A</v>
      </c>
      <c r="CE1100" s="2" t="e">
        <f t="shared" si="591"/>
        <v>#N/A</v>
      </c>
      <c r="CF1100" s="2" t="e">
        <f t="shared" si="585"/>
        <v>#N/A</v>
      </c>
      <c r="CG1100" s="2" t="e">
        <f t="shared" si="588"/>
        <v>#N/A</v>
      </c>
      <c r="CH1100" s="2" t="e">
        <f t="shared" si="589"/>
        <v>#N/A</v>
      </c>
      <c r="CJ1100" s="9" t="e">
        <f t="shared" si="603"/>
        <v>#N/A</v>
      </c>
      <c r="CK1100" s="2" t="e">
        <f t="array" ref="CK1100">PRODUCT(CD$2:CD1100+1)-1</f>
        <v>#N/A</v>
      </c>
      <c r="CL1100" s="2" t="e">
        <f t="array" ref="CL1100">PRODUCT(CE$2:CE1100+1)-1</f>
        <v>#N/A</v>
      </c>
      <c r="CM1100" s="2" t="e" cm="1">
        <f t="array" ref="CM1100">PRODUCT(CF$913:CF1100+1)-1</f>
        <v>#N/A</v>
      </c>
      <c r="CN1100" s="2" t="e">
        <f t="array" ref="CN1100">PRODUCT(CG$2:CG1100+1)-1</f>
        <v>#N/A</v>
      </c>
      <c r="CO1100" s="2" t="e">
        <f t="array" ref="CO1100">PRODUCT(CH$2:CH1100+1)-1</f>
        <v>#N/A</v>
      </c>
      <c r="CQ1100" s="9" t="e">
        <f t="shared" si="592"/>
        <v>#N/A</v>
      </c>
      <c r="CR1100" s="72" t="e">
        <f t="shared" si="593"/>
        <v>#N/A</v>
      </c>
      <c r="CS1100" s="72" t="e">
        <f t="shared" si="594"/>
        <v>#N/A</v>
      </c>
      <c r="CT1100" s="72" t="e" cm="1">
        <f t="array" ref="CT1100">CM1100-(PRODUCT($CH$913:CH1100+1)-1)</f>
        <v>#N/A</v>
      </c>
      <c r="CU1100" s="72" t="e">
        <f t="shared" si="604"/>
        <v>#N/A</v>
      </c>
      <c r="CV1100" s="72"/>
      <c r="CW1100" s="3" t="e">
        <f t="shared" si="605"/>
        <v>#N/A</v>
      </c>
      <c r="CX1100" s="75" t="e">
        <f t="shared" si="610"/>
        <v>#N/A</v>
      </c>
      <c r="CY1100" s="75" t="e">
        <f t="shared" si="611"/>
        <v>#N/A</v>
      </c>
      <c r="CZ1100" s="75" t="e">
        <f t="shared" si="595"/>
        <v>#N/A</v>
      </c>
      <c r="DA1100" s="72" t="e">
        <f>(CZ1100/MAX($CZ$2:CZ1100))-1</f>
        <v>#N/A</v>
      </c>
      <c r="DC1100" s="3" t="e">
        <f t="shared" si="606"/>
        <v>#N/A</v>
      </c>
      <c r="DD1100" s="2" t="e">
        <f t="shared" si="607"/>
        <v>#N/A</v>
      </c>
      <c r="DE1100" s="2" t="e">
        <f t="shared" si="608"/>
        <v>#N/A</v>
      </c>
      <c r="DF1100" s="2" t="e">
        <f t="shared" si="586"/>
        <v>#N/A</v>
      </c>
      <c r="DG1100" s="2" t="e">
        <f t="shared" si="609"/>
        <v>#N/A</v>
      </c>
      <c r="DH1100" s="69"/>
      <c r="DI1100" s="3" t="e">
        <f t="shared" si="596"/>
        <v>#N/A</v>
      </c>
      <c r="DJ1100" s="2" t="e">
        <f t="shared" si="597"/>
        <v>#N/A</v>
      </c>
      <c r="DK1100" s="2" t="e">
        <f t="shared" si="598"/>
        <v>#N/A</v>
      </c>
      <c r="DL1100" s="2"/>
      <c r="DM1100" s="2" t="e">
        <f t="shared" si="599"/>
        <v>#N/A</v>
      </c>
      <c r="DO1100" s="2" t="e">
        <f t="shared" si="600"/>
        <v>#N/A</v>
      </c>
      <c r="DP1100" s="72" t="e">
        <f t="shared" si="601"/>
        <v>#N/A</v>
      </c>
      <c r="DQ1100" s="72">
        <v>1.0999999999999999E-2</v>
      </c>
      <c r="DR1100" s="72" t="e">
        <f t="shared" si="602"/>
        <v>#N/A</v>
      </c>
      <c r="DS1100" s="2" t="e" cm="1">
        <f t="array" ref="DS1100">PRODUCT($DR$68:DR1100+1)-1</f>
        <v>#N/A</v>
      </c>
      <c r="DT1100" s="2" t="e" cm="1">
        <f t="array" ref="DT1100">PRODUCT($DP$68:DP1100+1)-1</f>
        <v>#N/A</v>
      </c>
      <c r="DU1100" s="72" t="e">
        <f>DS1100-MAX($DS$68:DS1100)</f>
        <v>#N/A</v>
      </c>
    </row>
    <row r="1101" spans="81:125" x14ac:dyDescent="0.3">
      <c r="CC1101" s="3" t="e">
        <f t="shared" si="587"/>
        <v>#N/A</v>
      </c>
      <c r="CD1101" s="2" t="e">
        <f t="shared" si="590"/>
        <v>#N/A</v>
      </c>
      <c r="CE1101" s="2" t="e">
        <f t="shared" si="591"/>
        <v>#N/A</v>
      </c>
      <c r="CF1101" s="2" t="e">
        <f t="shared" si="585"/>
        <v>#N/A</v>
      </c>
      <c r="CG1101" s="2" t="e">
        <f t="shared" si="588"/>
        <v>#N/A</v>
      </c>
      <c r="CH1101" s="2" t="e">
        <f t="shared" si="589"/>
        <v>#N/A</v>
      </c>
      <c r="CJ1101" s="9" t="e">
        <f t="shared" si="603"/>
        <v>#N/A</v>
      </c>
      <c r="CK1101" s="2" t="e">
        <f t="array" ref="CK1101">PRODUCT(CD$2:CD1101+1)-1</f>
        <v>#N/A</v>
      </c>
      <c r="CL1101" s="2" t="e">
        <f t="array" ref="CL1101">PRODUCT(CE$2:CE1101+1)-1</f>
        <v>#N/A</v>
      </c>
      <c r="CM1101" s="2" t="e" cm="1">
        <f t="array" ref="CM1101">PRODUCT(CF$913:CF1101+1)-1</f>
        <v>#N/A</v>
      </c>
      <c r="CN1101" s="2" t="e">
        <f t="array" ref="CN1101">PRODUCT(CG$2:CG1101+1)-1</f>
        <v>#N/A</v>
      </c>
      <c r="CO1101" s="2" t="e">
        <f t="array" ref="CO1101">PRODUCT(CH$2:CH1101+1)-1</f>
        <v>#N/A</v>
      </c>
      <c r="CQ1101" s="9" t="e">
        <f t="shared" si="592"/>
        <v>#N/A</v>
      </c>
      <c r="CR1101" s="72" t="e">
        <f t="shared" si="593"/>
        <v>#N/A</v>
      </c>
      <c r="CS1101" s="72" t="e">
        <f t="shared" si="594"/>
        <v>#N/A</v>
      </c>
      <c r="CT1101" s="72" t="e" cm="1">
        <f t="array" ref="CT1101">CM1101-(PRODUCT($CH$913:CH1101+1)-1)</f>
        <v>#N/A</v>
      </c>
      <c r="CU1101" s="72" t="e">
        <f t="shared" si="604"/>
        <v>#N/A</v>
      </c>
      <c r="CV1101" s="72"/>
      <c r="CW1101" s="3" t="e">
        <f t="shared" si="605"/>
        <v>#N/A</v>
      </c>
      <c r="CX1101" s="75" t="e">
        <f t="shared" si="610"/>
        <v>#N/A</v>
      </c>
      <c r="CY1101" s="75" t="e">
        <f t="shared" si="611"/>
        <v>#N/A</v>
      </c>
      <c r="CZ1101" s="75" t="e">
        <f t="shared" si="595"/>
        <v>#N/A</v>
      </c>
      <c r="DA1101" s="72" t="e">
        <f>(CZ1101/MAX($CZ$2:CZ1101))-1</f>
        <v>#N/A</v>
      </c>
      <c r="DC1101" s="3" t="e">
        <f t="shared" si="606"/>
        <v>#N/A</v>
      </c>
      <c r="DD1101" s="2" t="e">
        <f t="shared" si="607"/>
        <v>#N/A</v>
      </c>
      <c r="DE1101" s="2" t="e">
        <f t="shared" si="608"/>
        <v>#N/A</v>
      </c>
      <c r="DF1101" s="2" t="e">
        <f t="shared" si="586"/>
        <v>#N/A</v>
      </c>
      <c r="DG1101" s="2" t="e">
        <f t="shared" si="609"/>
        <v>#N/A</v>
      </c>
      <c r="DH1101" s="69"/>
      <c r="DI1101" s="3" t="e">
        <f t="shared" si="596"/>
        <v>#N/A</v>
      </c>
      <c r="DJ1101" s="2" t="e">
        <f t="shared" si="597"/>
        <v>#N/A</v>
      </c>
      <c r="DK1101" s="2" t="e">
        <f t="shared" si="598"/>
        <v>#N/A</v>
      </c>
      <c r="DL1101" s="2"/>
      <c r="DM1101" s="2" t="e">
        <f t="shared" si="599"/>
        <v>#N/A</v>
      </c>
      <c r="DO1101" s="2" t="e">
        <f t="shared" si="600"/>
        <v>#N/A</v>
      </c>
      <c r="DP1101" s="72" t="e">
        <f t="shared" si="601"/>
        <v>#N/A</v>
      </c>
      <c r="DQ1101" s="72">
        <v>1.0999999999999999E-2</v>
      </c>
      <c r="DR1101" s="72" t="e">
        <f t="shared" si="602"/>
        <v>#N/A</v>
      </c>
      <c r="DS1101" s="2" t="e" cm="1">
        <f t="array" ref="DS1101">PRODUCT($DR$68:DR1101+1)-1</f>
        <v>#N/A</v>
      </c>
      <c r="DT1101" s="2" t="e" cm="1">
        <f t="array" ref="DT1101">PRODUCT($DP$68:DP1101+1)-1</f>
        <v>#N/A</v>
      </c>
      <c r="DU1101" s="72" t="e">
        <f>DS1101-MAX($DS$68:DS1101)</f>
        <v>#N/A</v>
      </c>
    </row>
    <row r="1102" spans="81:125" x14ac:dyDescent="0.3">
      <c r="CC1102" s="3" t="e">
        <f t="shared" si="587"/>
        <v>#N/A</v>
      </c>
      <c r="CD1102" s="2" t="e">
        <f t="shared" si="590"/>
        <v>#N/A</v>
      </c>
      <c r="CE1102" s="2" t="e">
        <f t="shared" si="591"/>
        <v>#N/A</v>
      </c>
      <c r="CF1102" s="2" t="e">
        <f t="shared" si="585"/>
        <v>#N/A</v>
      </c>
      <c r="CG1102" s="2" t="e">
        <f t="shared" si="588"/>
        <v>#N/A</v>
      </c>
      <c r="CH1102" s="2" t="e">
        <f t="shared" si="589"/>
        <v>#N/A</v>
      </c>
      <c r="CJ1102" s="9" t="e">
        <f t="shared" si="603"/>
        <v>#N/A</v>
      </c>
      <c r="CK1102" s="2" t="e">
        <f t="array" ref="CK1102">PRODUCT(CD$2:CD1102+1)-1</f>
        <v>#N/A</v>
      </c>
      <c r="CL1102" s="2" t="e">
        <f t="array" ref="CL1102">PRODUCT(CE$2:CE1102+1)-1</f>
        <v>#N/A</v>
      </c>
      <c r="CM1102" s="2" t="e" cm="1">
        <f t="array" ref="CM1102">PRODUCT(CF$913:CF1102+1)-1</f>
        <v>#N/A</v>
      </c>
      <c r="CN1102" s="2" t="e">
        <f t="array" ref="CN1102">PRODUCT(CG$2:CG1102+1)-1</f>
        <v>#N/A</v>
      </c>
      <c r="CO1102" s="2" t="e">
        <f t="array" ref="CO1102">PRODUCT(CH$2:CH1102+1)-1</f>
        <v>#N/A</v>
      </c>
      <c r="CQ1102" s="9" t="e">
        <f t="shared" si="592"/>
        <v>#N/A</v>
      </c>
      <c r="CR1102" s="72" t="e">
        <f t="shared" si="593"/>
        <v>#N/A</v>
      </c>
      <c r="CS1102" s="72" t="e">
        <f t="shared" si="594"/>
        <v>#N/A</v>
      </c>
      <c r="CT1102" s="72" t="e" cm="1">
        <f t="array" ref="CT1102">CM1102-(PRODUCT($CH$913:CH1102+1)-1)</f>
        <v>#N/A</v>
      </c>
      <c r="CU1102" s="72" t="e">
        <f t="shared" si="604"/>
        <v>#N/A</v>
      </c>
      <c r="CV1102" s="72"/>
      <c r="CW1102" s="3" t="e">
        <f t="shared" si="605"/>
        <v>#N/A</v>
      </c>
      <c r="CX1102" s="75" t="e">
        <f t="shared" si="610"/>
        <v>#N/A</v>
      </c>
      <c r="CY1102" s="75" t="e">
        <f t="shared" si="611"/>
        <v>#N/A</v>
      </c>
      <c r="CZ1102" s="75" t="e">
        <f t="shared" si="595"/>
        <v>#N/A</v>
      </c>
      <c r="DA1102" s="72" t="e">
        <f>(CZ1102/MAX($CZ$2:CZ1102))-1</f>
        <v>#N/A</v>
      </c>
      <c r="DC1102" s="3" t="e">
        <f t="shared" si="606"/>
        <v>#N/A</v>
      </c>
      <c r="DD1102" s="2" t="e">
        <f t="shared" si="607"/>
        <v>#N/A</v>
      </c>
      <c r="DE1102" s="2" t="e">
        <f t="shared" si="608"/>
        <v>#N/A</v>
      </c>
      <c r="DF1102" s="2" t="e">
        <f t="shared" si="586"/>
        <v>#N/A</v>
      </c>
      <c r="DG1102" s="2" t="e">
        <f t="shared" si="609"/>
        <v>#N/A</v>
      </c>
      <c r="DH1102" s="69"/>
      <c r="DI1102" s="3" t="e">
        <f t="shared" si="596"/>
        <v>#N/A</v>
      </c>
      <c r="DJ1102" s="2" t="e">
        <f t="shared" si="597"/>
        <v>#N/A</v>
      </c>
      <c r="DK1102" s="2" t="e">
        <f t="shared" si="598"/>
        <v>#N/A</v>
      </c>
      <c r="DL1102" s="2"/>
      <c r="DM1102" s="2" t="e">
        <f t="shared" si="599"/>
        <v>#N/A</v>
      </c>
      <c r="DO1102" s="2" t="e">
        <f t="shared" si="600"/>
        <v>#N/A</v>
      </c>
      <c r="DP1102" s="72" t="e">
        <f t="shared" si="601"/>
        <v>#N/A</v>
      </c>
      <c r="DQ1102" s="72">
        <v>1.0999999999999999E-2</v>
      </c>
      <c r="DR1102" s="72" t="e">
        <f t="shared" si="602"/>
        <v>#N/A</v>
      </c>
      <c r="DS1102" s="2" t="e" cm="1">
        <f t="array" ref="DS1102">PRODUCT($DR$68:DR1102+1)-1</f>
        <v>#N/A</v>
      </c>
      <c r="DT1102" s="2" t="e" cm="1">
        <f t="array" ref="DT1102">PRODUCT($DP$68:DP1102+1)-1</f>
        <v>#N/A</v>
      </c>
      <c r="DU1102" s="72" t="e">
        <f>DS1102-MAX($DS$68:DS1102)</f>
        <v>#N/A</v>
      </c>
    </row>
    <row r="1103" spans="81:125" x14ac:dyDescent="0.3">
      <c r="CC1103" s="3" t="e">
        <f t="shared" si="587"/>
        <v>#N/A</v>
      </c>
      <c r="CD1103" s="2" t="e">
        <f t="shared" si="590"/>
        <v>#N/A</v>
      </c>
      <c r="CE1103" s="2" t="e">
        <f t="shared" si="591"/>
        <v>#N/A</v>
      </c>
      <c r="CF1103" s="2" t="e">
        <f t="shared" si="585"/>
        <v>#N/A</v>
      </c>
      <c r="CG1103" s="2" t="e">
        <f t="shared" si="588"/>
        <v>#N/A</v>
      </c>
      <c r="CH1103" s="2" t="e">
        <f t="shared" si="589"/>
        <v>#N/A</v>
      </c>
      <c r="CJ1103" s="9" t="e">
        <f t="shared" si="603"/>
        <v>#N/A</v>
      </c>
      <c r="CK1103" s="2" t="e">
        <f t="array" ref="CK1103">PRODUCT(CD$2:CD1103+1)-1</f>
        <v>#N/A</v>
      </c>
      <c r="CL1103" s="2" t="e">
        <f t="array" ref="CL1103">PRODUCT(CE$2:CE1103+1)-1</f>
        <v>#N/A</v>
      </c>
      <c r="CM1103" s="2" t="e" cm="1">
        <f t="array" ref="CM1103">PRODUCT(CF$913:CF1103+1)-1</f>
        <v>#N/A</v>
      </c>
      <c r="CN1103" s="2" t="e">
        <f t="array" ref="CN1103">PRODUCT(CG$2:CG1103+1)-1</f>
        <v>#N/A</v>
      </c>
      <c r="CO1103" s="2" t="e">
        <f t="array" ref="CO1103">PRODUCT(CH$2:CH1103+1)-1</f>
        <v>#N/A</v>
      </c>
      <c r="CQ1103" s="9" t="e">
        <f t="shared" si="592"/>
        <v>#N/A</v>
      </c>
      <c r="CR1103" s="72" t="e">
        <f t="shared" si="593"/>
        <v>#N/A</v>
      </c>
      <c r="CS1103" s="72" t="e">
        <f t="shared" si="594"/>
        <v>#N/A</v>
      </c>
      <c r="CT1103" s="72" t="e" cm="1">
        <f t="array" ref="CT1103">CM1103-(PRODUCT($CH$913:CH1103+1)-1)</f>
        <v>#N/A</v>
      </c>
      <c r="CU1103" s="72" t="e">
        <f t="shared" si="604"/>
        <v>#N/A</v>
      </c>
      <c r="CV1103" s="72"/>
      <c r="CW1103" s="3" t="e">
        <f t="shared" si="605"/>
        <v>#N/A</v>
      </c>
      <c r="CX1103" s="75" t="e">
        <f t="shared" si="610"/>
        <v>#N/A</v>
      </c>
      <c r="CY1103" s="75" t="e">
        <f t="shared" si="611"/>
        <v>#N/A</v>
      </c>
      <c r="CZ1103" s="75" t="e">
        <f t="shared" si="595"/>
        <v>#N/A</v>
      </c>
      <c r="DA1103" s="72" t="e">
        <f>(CZ1103/MAX($CZ$2:CZ1103))-1</f>
        <v>#N/A</v>
      </c>
      <c r="DC1103" s="3" t="e">
        <f t="shared" si="606"/>
        <v>#N/A</v>
      </c>
      <c r="DD1103" s="2" t="e">
        <f t="shared" si="607"/>
        <v>#N/A</v>
      </c>
      <c r="DE1103" s="2" t="e">
        <f t="shared" si="608"/>
        <v>#N/A</v>
      </c>
      <c r="DF1103" s="2" t="e">
        <f t="shared" si="586"/>
        <v>#N/A</v>
      </c>
      <c r="DG1103" s="2" t="e">
        <f t="shared" si="609"/>
        <v>#N/A</v>
      </c>
      <c r="DH1103" s="69"/>
      <c r="DI1103" s="3" t="e">
        <f t="shared" si="596"/>
        <v>#N/A</v>
      </c>
      <c r="DJ1103" s="2" t="e">
        <f t="shared" si="597"/>
        <v>#N/A</v>
      </c>
      <c r="DK1103" s="2" t="e">
        <f t="shared" si="598"/>
        <v>#N/A</v>
      </c>
      <c r="DL1103" s="2"/>
      <c r="DM1103" s="2" t="e">
        <f t="shared" si="599"/>
        <v>#N/A</v>
      </c>
      <c r="DO1103" s="2" t="e">
        <f t="shared" si="600"/>
        <v>#N/A</v>
      </c>
      <c r="DP1103" s="72" t="e">
        <f t="shared" si="601"/>
        <v>#N/A</v>
      </c>
      <c r="DQ1103" s="72">
        <v>1.0999999999999999E-2</v>
      </c>
      <c r="DR1103" s="72" t="e">
        <f t="shared" si="602"/>
        <v>#N/A</v>
      </c>
      <c r="DS1103" s="2" t="e" cm="1">
        <f t="array" ref="DS1103">PRODUCT($DR$68:DR1103+1)-1</f>
        <v>#N/A</v>
      </c>
      <c r="DT1103" s="2" t="e" cm="1">
        <f t="array" ref="DT1103">PRODUCT($DP$68:DP1103+1)-1</f>
        <v>#N/A</v>
      </c>
      <c r="DU1103" s="72" t="e">
        <f>DS1103-MAX($DS$68:DS1103)</f>
        <v>#N/A</v>
      </c>
    </row>
    <row r="1104" spans="81:125" x14ac:dyDescent="0.3">
      <c r="CC1104" s="3" t="e">
        <f t="shared" si="587"/>
        <v>#N/A</v>
      </c>
      <c r="CD1104" s="2" t="e">
        <f t="shared" si="590"/>
        <v>#N/A</v>
      </c>
      <c r="CE1104" s="2" t="e">
        <f t="shared" si="591"/>
        <v>#N/A</v>
      </c>
      <c r="CF1104" s="2" t="e">
        <f t="shared" si="585"/>
        <v>#N/A</v>
      </c>
      <c r="CG1104" s="2" t="e">
        <f t="shared" si="588"/>
        <v>#N/A</v>
      </c>
      <c r="CH1104" s="2" t="e">
        <f t="shared" si="589"/>
        <v>#N/A</v>
      </c>
      <c r="CJ1104" s="9" t="e">
        <f t="shared" si="603"/>
        <v>#N/A</v>
      </c>
      <c r="CK1104" s="2" t="e">
        <f t="array" ref="CK1104">PRODUCT(CD$2:CD1104+1)-1</f>
        <v>#N/A</v>
      </c>
      <c r="CL1104" s="2" t="e">
        <f t="array" ref="CL1104">PRODUCT(CE$2:CE1104+1)-1</f>
        <v>#N/A</v>
      </c>
      <c r="CM1104" s="2" t="e" cm="1">
        <f t="array" ref="CM1104">PRODUCT(CF$913:CF1104+1)-1</f>
        <v>#N/A</v>
      </c>
      <c r="CN1104" s="2" t="e">
        <f t="array" ref="CN1104">PRODUCT(CG$2:CG1104+1)-1</f>
        <v>#N/A</v>
      </c>
      <c r="CO1104" s="2" t="e">
        <f t="array" ref="CO1104">PRODUCT(CH$2:CH1104+1)-1</f>
        <v>#N/A</v>
      </c>
      <c r="CQ1104" s="9" t="e">
        <f t="shared" si="592"/>
        <v>#N/A</v>
      </c>
      <c r="CR1104" s="72" t="e">
        <f t="shared" si="593"/>
        <v>#N/A</v>
      </c>
      <c r="CS1104" s="72" t="e">
        <f t="shared" si="594"/>
        <v>#N/A</v>
      </c>
      <c r="CT1104" s="72" t="e" cm="1">
        <f t="array" ref="CT1104">CM1104-(PRODUCT($CH$913:CH1104+1)-1)</f>
        <v>#N/A</v>
      </c>
      <c r="CU1104" s="72" t="e">
        <f t="shared" si="604"/>
        <v>#N/A</v>
      </c>
      <c r="CV1104" s="72"/>
      <c r="CW1104" s="3" t="e">
        <f t="shared" si="605"/>
        <v>#N/A</v>
      </c>
      <c r="CX1104" s="75" t="e">
        <f t="shared" si="610"/>
        <v>#N/A</v>
      </c>
      <c r="CY1104" s="75" t="e">
        <f t="shared" si="611"/>
        <v>#N/A</v>
      </c>
      <c r="CZ1104" s="75" t="e">
        <f t="shared" si="595"/>
        <v>#N/A</v>
      </c>
      <c r="DA1104" s="72" t="e">
        <f>(CZ1104/MAX($CZ$2:CZ1104))-1</f>
        <v>#N/A</v>
      </c>
      <c r="DC1104" s="3" t="e">
        <f t="shared" si="606"/>
        <v>#N/A</v>
      </c>
      <c r="DD1104" s="2" t="e">
        <f t="shared" si="607"/>
        <v>#N/A</v>
      </c>
      <c r="DE1104" s="2" t="e">
        <f t="shared" si="608"/>
        <v>#N/A</v>
      </c>
      <c r="DF1104" s="2" t="e">
        <f t="shared" si="586"/>
        <v>#N/A</v>
      </c>
      <c r="DG1104" s="2" t="e">
        <f t="shared" si="609"/>
        <v>#N/A</v>
      </c>
      <c r="DH1104" s="69"/>
      <c r="DI1104" s="3" t="e">
        <f t="shared" si="596"/>
        <v>#N/A</v>
      </c>
      <c r="DJ1104" s="2" t="e">
        <f t="shared" si="597"/>
        <v>#N/A</v>
      </c>
      <c r="DK1104" s="2" t="e">
        <f t="shared" si="598"/>
        <v>#N/A</v>
      </c>
      <c r="DL1104" s="2"/>
      <c r="DM1104" s="2" t="e">
        <f t="shared" si="599"/>
        <v>#N/A</v>
      </c>
      <c r="DO1104" s="2" t="e">
        <f t="shared" si="600"/>
        <v>#N/A</v>
      </c>
      <c r="DP1104" s="72" t="e">
        <f t="shared" si="601"/>
        <v>#N/A</v>
      </c>
      <c r="DQ1104" s="72">
        <v>1.0999999999999999E-2</v>
      </c>
      <c r="DR1104" s="72" t="e">
        <f t="shared" si="602"/>
        <v>#N/A</v>
      </c>
      <c r="DS1104" s="2" t="e" cm="1">
        <f t="array" ref="DS1104">PRODUCT($DR$68:DR1104+1)-1</f>
        <v>#N/A</v>
      </c>
      <c r="DT1104" s="2" t="e" cm="1">
        <f t="array" ref="DT1104">PRODUCT($DP$68:DP1104+1)-1</f>
        <v>#N/A</v>
      </c>
      <c r="DU1104" s="72" t="e">
        <f>DS1104-MAX($DS$68:DS1104)</f>
        <v>#N/A</v>
      </c>
    </row>
    <row r="1105" spans="81:125" x14ac:dyDescent="0.3">
      <c r="CC1105" s="3" t="e">
        <f t="shared" si="587"/>
        <v>#N/A</v>
      </c>
      <c r="CD1105" s="2" t="e">
        <f t="shared" si="590"/>
        <v>#N/A</v>
      </c>
      <c r="CE1105" s="2" t="e">
        <f t="shared" si="591"/>
        <v>#N/A</v>
      </c>
      <c r="CF1105" s="2" t="e">
        <f t="shared" ref="CF1105:CF1168" si="612">E314</f>
        <v>#N/A</v>
      </c>
      <c r="CG1105" s="2" t="e">
        <f t="shared" si="588"/>
        <v>#N/A</v>
      </c>
      <c r="CH1105" s="2" t="e">
        <f t="shared" si="589"/>
        <v>#N/A</v>
      </c>
      <c r="CJ1105" s="9" t="e">
        <f t="shared" si="603"/>
        <v>#N/A</v>
      </c>
      <c r="CK1105" s="2" t="e">
        <f t="array" ref="CK1105">PRODUCT(CD$2:CD1105+1)-1</f>
        <v>#N/A</v>
      </c>
      <c r="CL1105" s="2" t="e">
        <f t="array" ref="CL1105">PRODUCT(CE$2:CE1105+1)-1</f>
        <v>#N/A</v>
      </c>
      <c r="CM1105" s="2" t="e" cm="1">
        <f t="array" ref="CM1105">PRODUCT(CF$913:CF1105+1)-1</f>
        <v>#N/A</v>
      </c>
      <c r="CN1105" s="2" t="e">
        <f t="array" ref="CN1105">PRODUCT(CG$2:CG1105+1)-1</f>
        <v>#N/A</v>
      </c>
      <c r="CO1105" s="2" t="e">
        <f t="array" ref="CO1105">PRODUCT(CH$2:CH1105+1)-1</f>
        <v>#N/A</v>
      </c>
      <c r="CQ1105" s="9" t="e">
        <f t="shared" si="592"/>
        <v>#N/A</v>
      </c>
      <c r="CR1105" s="72" t="e">
        <f t="shared" si="593"/>
        <v>#N/A</v>
      </c>
      <c r="CS1105" s="72" t="e">
        <f t="shared" si="594"/>
        <v>#N/A</v>
      </c>
      <c r="CT1105" s="72" t="e" cm="1">
        <f t="array" ref="CT1105">CM1105-(PRODUCT($CH$913:CH1105+1)-1)</f>
        <v>#N/A</v>
      </c>
      <c r="CU1105" s="72" t="e">
        <f t="shared" si="604"/>
        <v>#N/A</v>
      </c>
      <c r="CV1105" s="72"/>
      <c r="CW1105" s="3" t="e">
        <f t="shared" si="605"/>
        <v>#N/A</v>
      </c>
      <c r="CX1105" s="75" t="e">
        <f t="shared" si="610"/>
        <v>#N/A</v>
      </c>
      <c r="CY1105" s="75" t="e">
        <f t="shared" si="611"/>
        <v>#N/A</v>
      </c>
      <c r="CZ1105" s="75" t="e">
        <f t="shared" si="595"/>
        <v>#N/A</v>
      </c>
      <c r="DA1105" s="72" t="e">
        <f>(CZ1105/MAX($CZ$2:CZ1105))-1</f>
        <v>#N/A</v>
      </c>
      <c r="DC1105" s="3" t="e">
        <f t="shared" si="606"/>
        <v>#N/A</v>
      </c>
      <c r="DD1105" s="2" t="e">
        <f t="shared" si="607"/>
        <v>#N/A</v>
      </c>
      <c r="DE1105" s="2" t="e">
        <f t="shared" si="608"/>
        <v>#N/A</v>
      </c>
      <c r="DF1105" s="2" t="e">
        <f t="shared" si="586"/>
        <v>#N/A</v>
      </c>
      <c r="DG1105" s="2" t="e">
        <f t="shared" si="609"/>
        <v>#N/A</v>
      </c>
      <c r="DH1105" s="69"/>
      <c r="DI1105" s="3" t="e">
        <f t="shared" si="596"/>
        <v>#N/A</v>
      </c>
      <c r="DJ1105" s="2" t="e">
        <f t="shared" si="597"/>
        <v>#N/A</v>
      </c>
      <c r="DK1105" s="2" t="e">
        <f t="shared" si="598"/>
        <v>#N/A</v>
      </c>
      <c r="DL1105" s="2"/>
      <c r="DM1105" s="2" t="e">
        <f t="shared" si="599"/>
        <v>#N/A</v>
      </c>
      <c r="DO1105" s="2" t="e">
        <f t="shared" si="600"/>
        <v>#N/A</v>
      </c>
      <c r="DP1105" s="72" t="e">
        <f t="shared" si="601"/>
        <v>#N/A</v>
      </c>
      <c r="DQ1105" s="72">
        <v>1.0999999999999999E-2</v>
      </c>
      <c r="DR1105" s="72" t="e">
        <f t="shared" si="602"/>
        <v>#N/A</v>
      </c>
      <c r="DS1105" s="2" t="e" cm="1">
        <f t="array" ref="DS1105">PRODUCT($DR$68:DR1105+1)-1</f>
        <v>#N/A</v>
      </c>
      <c r="DT1105" s="2" t="e" cm="1">
        <f t="array" ref="DT1105">PRODUCT($DP$68:DP1105+1)-1</f>
        <v>#N/A</v>
      </c>
      <c r="DU1105" s="72" t="e">
        <f>DS1105-MAX($DS$68:DS1105)</f>
        <v>#N/A</v>
      </c>
    </row>
    <row r="1106" spans="81:125" x14ac:dyDescent="0.3">
      <c r="CC1106" s="3" t="e">
        <f t="shared" si="587"/>
        <v>#N/A</v>
      </c>
      <c r="CD1106" s="2" t="e">
        <f t="shared" si="590"/>
        <v>#N/A</v>
      </c>
      <c r="CE1106" s="2" t="e">
        <f t="shared" si="591"/>
        <v>#N/A</v>
      </c>
      <c r="CF1106" s="2" t="e">
        <f t="shared" si="612"/>
        <v>#N/A</v>
      </c>
      <c r="CG1106" s="2" t="e">
        <f t="shared" si="588"/>
        <v>#N/A</v>
      </c>
      <c r="CH1106" s="2" t="e">
        <f t="shared" si="589"/>
        <v>#N/A</v>
      </c>
      <c r="CJ1106" s="9" t="e">
        <f t="shared" si="603"/>
        <v>#N/A</v>
      </c>
      <c r="CK1106" s="2" t="e">
        <f t="array" ref="CK1106">PRODUCT(CD$2:CD1106+1)-1</f>
        <v>#N/A</v>
      </c>
      <c r="CL1106" s="2" t="e">
        <f t="array" ref="CL1106">PRODUCT(CE$2:CE1106+1)-1</f>
        <v>#N/A</v>
      </c>
      <c r="CM1106" s="2" t="e" cm="1">
        <f t="array" ref="CM1106">PRODUCT(CF$913:CF1106+1)-1</f>
        <v>#N/A</v>
      </c>
      <c r="CN1106" s="2" t="e">
        <f t="array" ref="CN1106">PRODUCT(CG$2:CG1106+1)-1</f>
        <v>#N/A</v>
      </c>
      <c r="CO1106" s="2" t="e">
        <f t="array" ref="CO1106">PRODUCT(CH$2:CH1106+1)-1</f>
        <v>#N/A</v>
      </c>
      <c r="CQ1106" s="9" t="e">
        <f t="shared" si="592"/>
        <v>#N/A</v>
      </c>
      <c r="CR1106" s="72" t="e">
        <f t="shared" si="593"/>
        <v>#N/A</v>
      </c>
      <c r="CS1106" s="72" t="e">
        <f t="shared" si="594"/>
        <v>#N/A</v>
      </c>
      <c r="CT1106" s="72" t="e" cm="1">
        <f t="array" ref="CT1106">CM1106-(PRODUCT($CH$913:CH1106+1)-1)</f>
        <v>#N/A</v>
      </c>
      <c r="CU1106" s="72" t="e">
        <f t="shared" si="604"/>
        <v>#N/A</v>
      </c>
      <c r="CV1106" s="72"/>
      <c r="CW1106" s="3" t="e">
        <f t="shared" si="605"/>
        <v>#N/A</v>
      </c>
      <c r="CX1106" s="75" t="e">
        <f t="shared" si="610"/>
        <v>#N/A</v>
      </c>
      <c r="CY1106" s="75" t="e">
        <f t="shared" si="611"/>
        <v>#N/A</v>
      </c>
      <c r="CZ1106" s="75" t="e">
        <f t="shared" si="595"/>
        <v>#N/A</v>
      </c>
      <c r="DA1106" s="72" t="e">
        <f>(CZ1106/MAX($CZ$2:CZ1106))-1</f>
        <v>#N/A</v>
      </c>
      <c r="DC1106" s="3" t="e">
        <f t="shared" si="606"/>
        <v>#N/A</v>
      </c>
      <c r="DD1106" s="2" t="e">
        <f t="shared" si="607"/>
        <v>#N/A</v>
      </c>
      <c r="DE1106" s="2" t="e">
        <f t="shared" si="608"/>
        <v>#N/A</v>
      </c>
      <c r="DF1106" s="2" t="e">
        <f t="shared" ref="DF1106:DF1114" si="613">CF1106-$CH1106</f>
        <v>#N/A</v>
      </c>
      <c r="DG1106" s="2" t="e">
        <f t="shared" si="609"/>
        <v>#N/A</v>
      </c>
      <c r="DH1106" s="69"/>
      <c r="DI1106" s="3" t="e">
        <f t="shared" si="596"/>
        <v>#N/A</v>
      </c>
      <c r="DJ1106" s="2" t="e">
        <f t="shared" si="597"/>
        <v>#N/A</v>
      </c>
      <c r="DK1106" s="2" t="e">
        <f t="shared" si="598"/>
        <v>#N/A</v>
      </c>
      <c r="DL1106" s="2"/>
      <c r="DM1106" s="2" t="e">
        <f t="shared" si="599"/>
        <v>#N/A</v>
      </c>
      <c r="DO1106" s="2" t="e">
        <f t="shared" si="600"/>
        <v>#N/A</v>
      </c>
      <c r="DP1106" s="72" t="e">
        <f t="shared" si="601"/>
        <v>#N/A</v>
      </c>
      <c r="DQ1106" s="72">
        <v>1.0999999999999999E-2</v>
      </c>
      <c r="DR1106" s="72" t="e">
        <f t="shared" si="602"/>
        <v>#N/A</v>
      </c>
      <c r="DS1106" s="2" t="e" cm="1">
        <f t="array" ref="DS1106">PRODUCT($DR$68:DR1106+1)-1</f>
        <v>#N/A</v>
      </c>
      <c r="DT1106" s="2" t="e" cm="1">
        <f t="array" ref="DT1106">PRODUCT($DP$68:DP1106+1)-1</f>
        <v>#N/A</v>
      </c>
      <c r="DU1106" s="72" t="e">
        <f>DS1106-MAX($DS$68:DS1106)</f>
        <v>#N/A</v>
      </c>
    </row>
    <row r="1107" spans="81:125" x14ac:dyDescent="0.3">
      <c r="CC1107" s="3" t="e">
        <f t="shared" si="587"/>
        <v>#N/A</v>
      </c>
      <c r="CD1107" s="2" t="e">
        <f t="shared" si="590"/>
        <v>#N/A</v>
      </c>
      <c r="CE1107" s="2" t="e">
        <f t="shared" si="591"/>
        <v>#N/A</v>
      </c>
      <c r="CF1107" s="2" t="e">
        <f t="shared" si="612"/>
        <v>#N/A</v>
      </c>
      <c r="CG1107" s="2" t="e">
        <f t="shared" si="588"/>
        <v>#N/A</v>
      </c>
      <c r="CH1107" s="2" t="e">
        <f t="shared" si="589"/>
        <v>#N/A</v>
      </c>
      <c r="CJ1107" s="9" t="e">
        <f t="shared" si="603"/>
        <v>#N/A</v>
      </c>
      <c r="CK1107" s="2" t="e">
        <f t="array" ref="CK1107">PRODUCT(CD$2:CD1107+1)-1</f>
        <v>#N/A</v>
      </c>
      <c r="CL1107" s="2" t="e">
        <f t="array" ref="CL1107">PRODUCT(CE$2:CE1107+1)-1</f>
        <v>#N/A</v>
      </c>
      <c r="CM1107" s="2" t="e" cm="1">
        <f t="array" ref="CM1107">PRODUCT(CF$913:CF1107+1)-1</f>
        <v>#N/A</v>
      </c>
      <c r="CN1107" s="2" t="e">
        <f t="array" ref="CN1107">PRODUCT(CG$2:CG1107+1)-1</f>
        <v>#N/A</v>
      </c>
      <c r="CO1107" s="2" t="e">
        <f t="array" ref="CO1107">PRODUCT(CH$2:CH1107+1)-1</f>
        <v>#N/A</v>
      </c>
      <c r="CQ1107" s="9" t="e">
        <f t="shared" si="592"/>
        <v>#N/A</v>
      </c>
      <c r="CR1107" s="72" t="e">
        <f t="shared" si="593"/>
        <v>#N/A</v>
      </c>
      <c r="CS1107" s="72" t="e">
        <f t="shared" si="594"/>
        <v>#N/A</v>
      </c>
      <c r="CT1107" s="72" t="e" cm="1">
        <f t="array" ref="CT1107">CM1107-(PRODUCT($CH$913:CH1107+1)-1)</f>
        <v>#N/A</v>
      </c>
      <c r="CU1107" s="72" t="e">
        <f t="shared" si="604"/>
        <v>#N/A</v>
      </c>
      <c r="CV1107" s="72"/>
      <c r="CW1107" s="3" t="e">
        <f t="shared" si="605"/>
        <v>#N/A</v>
      </c>
      <c r="CX1107" s="75" t="e">
        <f t="shared" si="610"/>
        <v>#N/A</v>
      </c>
      <c r="CY1107" s="75" t="e">
        <f t="shared" si="611"/>
        <v>#N/A</v>
      </c>
      <c r="CZ1107" s="75" t="e">
        <f t="shared" si="595"/>
        <v>#N/A</v>
      </c>
      <c r="DA1107" s="72" t="e">
        <f>(CZ1107/MAX($CZ$2:CZ1107))-1</f>
        <v>#N/A</v>
      </c>
      <c r="DC1107" s="3" t="e">
        <f t="shared" si="606"/>
        <v>#N/A</v>
      </c>
      <c r="DD1107" s="2" t="e">
        <f t="shared" si="607"/>
        <v>#N/A</v>
      </c>
      <c r="DE1107" s="2" t="e">
        <f t="shared" si="608"/>
        <v>#N/A</v>
      </c>
      <c r="DF1107" s="2" t="e">
        <f t="shared" si="613"/>
        <v>#N/A</v>
      </c>
      <c r="DG1107" s="2" t="e">
        <f t="shared" si="609"/>
        <v>#N/A</v>
      </c>
      <c r="DH1107" s="69"/>
      <c r="DI1107" s="3" t="e">
        <f t="shared" si="596"/>
        <v>#N/A</v>
      </c>
      <c r="DJ1107" s="2" t="e">
        <f t="shared" si="597"/>
        <v>#N/A</v>
      </c>
      <c r="DK1107" s="2" t="e">
        <f t="shared" si="598"/>
        <v>#N/A</v>
      </c>
      <c r="DL1107" s="2"/>
      <c r="DM1107" s="2" t="e">
        <f t="shared" si="599"/>
        <v>#N/A</v>
      </c>
      <c r="DO1107" s="2" t="e">
        <f t="shared" si="600"/>
        <v>#N/A</v>
      </c>
      <c r="DP1107" s="72" t="e">
        <f t="shared" si="601"/>
        <v>#N/A</v>
      </c>
      <c r="DQ1107" s="72">
        <v>1.0999999999999999E-2</v>
      </c>
      <c r="DR1107" s="72" t="e">
        <f t="shared" si="602"/>
        <v>#N/A</v>
      </c>
      <c r="DS1107" s="2" t="e" cm="1">
        <f t="array" ref="DS1107">PRODUCT($DR$68:DR1107+1)-1</f>
        <v>#N/A</v>
      </c>
      <c r="DT1107" s="2" t="e" cm="1">
        <f t="array" ref="DT1107">PRODUCT($DP$68:DP1107+1)-1</f>
        <v>#N/A</v>
      </c>
      <c r="DU1107" s="72" t="e">
        <f>DS1107-MAX($DS$68:DS1107)</f>
        <v>#N/A</v>
      </c>
    </row>
    <row r="1108" spans="81:125" x14ac:dyDescent="0.3">
      <c r="CC1108" s="3" t="e">
        <f t="shared" si="587"/>
        <v>#N/A</v>
      </c>
      <c r="CD1108" s="2" t="e">
        <f t="shared" si="590"/>
        <v>#N/A</v>
      </c>
      <c r="CE1108" s="2" t="e">
        <f t="shared" si="591"/>
        <v>#N/A</v>
      </c>
      <c r="CF1108" s="2" t="e">
        <f t="shared" si="612"/>
        <v>#N/A</v>
      </c>
      <c r="CG1108" s="2" t="e">
        <f t="shared" si="588"/>
        <v>#N/A</v>
      </c>
      <c r="CH1108" s="2" t="e">
        <f t="shared" si="589"/>
        <v>#N/A</v>
      </c>
      <c r="CJ1108" s="9" t="e">
        <f t="shared" si="603"/>
        <v>#N/A</v>
      </c>
      <c r="CK1108" s="2" t="e">
        <f t="array" ref="CK1108">PRODUCT(CD$2:CD1108+1)-1</f>
        <v>#N/A</v>
      </c>
      <c r="CL1108" s="2" t="e">
        <f t="array" ref="CL1108">PRODUCT(CE$2:CE1108+1)-1</f>
        <v>#N/A</v>
      </c>
      <c r="CM1108" s="2" t="e" cm="1">
        <f t="array" ref="CM1108">PRODUCT(CF$913:CF1108+1)-1</f>
        <v>#N/A</v>
      </c>
      <c r="CN1108" s="2" t="e">
        <f t="array" ref="CN1108">PRODUCT(CG$2:CG1108+1)-1</f>
        <v>#N/A</v>
      </c>
      <c r="CO1108" s="2" t="e">
        <f t="array" ref="CO1108">PRODUCT(CH$2:CH1108+1)-1</f>
        <v>#N/A</v>
      </c>
      <c r="CQ1108" s="9" t="e">
        <f t="shared" si="592"/>
        <v>#N/A</v>
      </c>
      <c r="CR1108" s="72" t="e">
        <f t="shared" si="593"/>
        <v>#N/A</v>
      </c>
      <c r="CS1108" s="72" t="e">
        <f t="shared" si="594"/>
        <v>#N/A</v>
      </c>
      <c r="CT1108" s="72" t="e" cm="1">
        <f t="array" ref="CT1108">CM1108-(PRODUCT($CH$913:CH1108+1)-1)</f>
        <v>#N/A</v>
      </c>
      <c r="CU1108" s="72" t="e">
        <f t="shared" si="604"/>
        <v>#N/A</v>
      </c>
      <c r="CV1108" s="72"/>
      <c r="CW1108" s="3" t="e">
        <f t="shared" si="605"/>
        <v>#N/A</v>
      </c>
      <c r="CX1108" s="75" t="e">
        <f t="shared" si="610"/>
        <v>#N/A</v>
      </c>
      <c r="CY1108" s="75" t="e">
        <f t="shared" si="611"/>
        <v>#N/A</v>
      </c>
      <c r="CZ1108" s="75" t="e">
        <f t="shared" si="595"/>
        <v>#N/A</v>
      </c>
      <c r="DA1108" s="72" t="e">
        <f>(CZ1108/MAX($CZ$2:CZ1108))-1</f>
        <v>#N/A</v>
      </c>
      <c r="DC1108" s="3" t="e">
        <f t="shared" si="606"/>
        <v>#N/A</v>
      </c>
      <c r="DD1108" s="2" t="e">
        <f t="shared" si="607"/>
        <v>#N/A</v>
      </c>
      <c r="DE1108" s="2" t="e">
        <f t="shared" si="608"/>
        <v>#N/A</v>
      </c>
      <c r="DF1108" s="2" t="e">
        <f t="shared" si="613"/>
        <v>#N/A</v>
      </c>
      <c r="DG1108" s="2" t="e">
        <f t="shared" si="609"/>
        <v>#N/A</v>
      </c>
      <c r="DH1108" s="69"/>
      <c r="DI1108" s="3" t="e">
        <f t="shared" si="596"/>
        <v>#N/A</v>
      </c>
      <c r="DJ1108" s="2" t="e">
        <f t="shared" si="597"/>
        <v>#N/A</v>
      </c>
      <c r="DK1108" s="2" t="e">
        <f t="shared" si="598"/>
        <v>#N/A</v>
      </c>
      <c r="DL1108" s="2"/>
      <c r="DM1108" s="2" t="e">
        <f t="shared" si="599"/>
        <v>#N/A</v>
      </c>
      <c r="DO1108" s="2" t="e">
        <f t="shared" si="600"/>
        <v>#N/A</v>
      </c>
      <c r="DP1108" s="72" t="e">
        <f t="shared" si="601"/>
        <v>#N/A</v>
      </c>
      <c r="DQ1108" s="72">
        <v>1.0999999999999999E-2</v>
      </c>
      <c r="DR1108" s="72" t="e">
        <f t="shared" si="602"/>
        <v>#N/A</v>
      </c>
      <c r="DS1108" s="2" t="e" cm="1">
        <f t="array" ref="DS1108">PRODUCT($DR$68:DR1108+1)-1</f>
        <v>#N/A</v>
      </c>
      <c r="DT1108" s="2" t="e" cm="1">
        <f t="array" ref="DT1108">PRODUCT($DP$68:DP1108+1)-1</f>
        <v>#N/A</v>
      </c>
      <c r="DU1108" s="72" t="e">
        <f>DS1108-MAX($DS$68:DS1108)</f>
        <v>#N/A</v>
      </c>
    </row>
    <row r="1109" spans="81:125" x14ac:dyDescent="0.3">
      <c r="CC1109" s="3" t="e">
        <f t="shared" si="587"/>
        <v>#N/A</v>
      </c>
      <c r="CD1109" s="2" t="e">
        <f t="shared" si="590"/>
        <v>#N/A</v>
      </c>
      <c r="CE1109" s="2" t="e">
        <f t="shared" si="591"/>
        <v>#N/A</v>
      </c>
      <c r="CF1109" s="2" t="e">
        <f t="shared" si="612"/>
        <v>#N/A</v>
      </c>
      <c r="CG1109" s="2" t="e">
        <f t="shared" si="588"/>
        <v>#N/A</v>
      </c>
      <c r="CH1109" s="2" t="e">
        <f t="shared" si="589"/>
        <v>#N/A</v>
      </c>
      <c r="CJ1109" s="9" t="e">
        <f t="shared" si="603"/>
        <v>#N/A</v>
      </c>
      <c r="CK1109" s="2" t="e">
        <f t="array" ref="CK1109">PRODUCT(CD$2:CD1109+1)-1</f>
        <v>#N/A</v>
      </c>
      <c r="CL1109" s="2" t="e">
        <f t="array" ref="CL1109">PRODUCT(CE$2:CE1109+1)-1</f>
        <v>#N/A</v>
      </c>
      <c r="CM1109" s="2" t="e" cm="1">
        <f t="array" ref="CM1109">PRODUCT(CF$913:CF1109+1)-1</f>
        <v>#N/A</v>
      </c>
      <c r="CN1109" s="2" t="e">
        <f t="array" ref="CN1109">PRODUCT(CG$2:CG1109+1)-1</f>
        <v>#N/A</v>
      </c>
      <c r="CO1109" s="2" t="e">
        <f t="array" ref="CO1109">PRODUCT(CH$2:CH1109+1)-1</f>
        <v>#N/A</v>
      </c>
      <c r="CQ1109" s="9" t="e">
        <f t="shared" si="592"/>
        <v>#N/A</v>
      </c>
      <c r="CR1109" s="72" t="e">
        <f t="shared" si="593"/>
        <v>#N/A</v>
      </c>
      <c r="CS1109" s="72" t="e">
        <f t="shared" si="594"/>
        <v>#N/A</v>
      </c>
      <c r="CT1109" s="72" t="e" cm="1">
        <f t="array" ref="CT1109">CM1109-(PRODUCT($CH$913:CH1109+1)-1)</f>
        <v>#N/A</v>
      </c>
      <c r="CU1109" s="72" t="e">
        <f t="shared" si="604"/>
        <v>#N/A</v>
      </c>
      <c r="CV1109" s="72"/>
      <c r="CW1109" s="3" t="e">
        <f t="shared" si="605"/>
        <v>#N/A</v>
      </c>
      <c r="CX1109" s="75" t="e">
        <f t="shared" si="610"/>
        <v>#N/A</v>
      </c>
      <c r="CY1109" s="75" t="e">
        <f t="shared" si="611"/>
        <v>#N/A</v>
      </c>
      <c r="CZ1109" s="75" t="e">
        <f t="shared" si="595"/>
        <v>#N/A</v>
      </c>
      <c r="DA1109" s="72" t="e">
        <f>(CZ1109/MAX($CZ$2:CZ1109))-1</f>
        <v>#N/A</v>
      </c>
      <c r="DC1109" s="3" t="e">
        <f t="shared" si="606"/>
        <v>#N/A</v>
      </c>
      <c r="DD1109" s="2" t="e">
        <f t="shared" si="607"/>
        <v>#N/A</v>
      </c>
      <c r="DE1109" s="2" t="e">
        <f t="shared" si="608"/>
        <v>#N/A</v>
      </c>
      <c r="DF1109" s="2" t="e">
        <f t="shared" si="613"/>
        <v>#N/A</v>
      </c>
      <c r="DG1109" s="2" t="e">
        <f t="shared" si="609"/>
        <v>#N/A</v>
      </c>
      <c r="DH1109" s="69"/>
      <c r="DI1109" s="3" t="e">
        <f t="shared" si="596"/>
        <v>#N/A</v>
      </c>
      <c r="DJ1109" s="2" t="e">
        <f t="shared" si="597"/>
        <v>#N/A</v>
      </c>
      <c r="DK1109" s="2" t="e">
        <f t="shared" si="598"/>
        <v>#N/A</v>
      </c>
      <c r="DL1109" s="2"/>
      <c r="DM1109" s="2" t="e">
        <f t="shared" si="599"/>
        <v>#N/A</v>
      </c>
      <c r="DO1109" s="2" t="e">
        <f t="shared" si="600"/>
        <v>#N/A</v>
      </c>
      <c r="DP1109" s="72" t="e">
        <f t="shared" si="601"/>
        <v>#N/A</v>
      </c>
      <c r="DQ1109" s="72">
        <v>1.0999999999999999E-2</v>
      </c>
      <c r="DR1109" s="72" t="e">
        <f t="shared" si="602"/>
        <v>#N/A</v>
      </c>
      <c r="DS1109" s="2" t="e" cm="1">
        <f t="array" ref="DS1109">PRODUCT($DR$68:DR1109+1)-1</f>
        <v>#N/A</v>
      </c>
      <c r="DT1109" s="2" t="e" cm="1">
        <f t="array" ref="DT1109">PRODUCT($DP$68:DP1109+1)-1</f>
        <v>#N/A</v>
      </c>
      <c r="DU1109" s="72" t="e">
        <f>DS1109-MAX($DS$68:DS1109)</f>
        <v>#N/A</v>
      </c>
    </row>
    <row r="1110" spans="81:125" x14ac:dyDescent="0.3">
      <c r="CC1110" s="3" t="e">
        <f t="shared" si="587"/>
        <v>#N/A</v>
      </c>
      <c r="CD1110" s="2" t="e">
        <f t="shared" si="590"/>
        <v>#N/A</v>
      </c>
      <c r="CE1110" s="2" t="e">
        <f t="shared" si="591"/>
        <v>#N/A</v>
      </c>
      <c r="CF1110" s="2" t="e">
        <f t="shared" si="612"/>
        <v>#N/A</v>
      </c>
      <c r="CG1110" s="2" t="e">
        <f t="shared" si="588"/>
        <v>#N/A</v>
      </c>
      <c r="CH1110" s="2" t="e">
        <f t="shared" si="589"/>
        <v>#N/A</v>
      </c>
      <c r="CJ1110" s="9" t="e">
        <f t="shared" si="603"/>
        <v>#N/A</v>
      </c>
      <c r="CK1110" s="2" t="e">
        <f t="array" ref="CK1110">PRODUCT(CD$2:CD1110+1)-1</f>
        <v>#N/A</v>
      </c>
      <c r="CL1110" s="2" t="e">
        <f t="array" ref="CL1110">PRODUCT(CE$2:CE1110+1)-1</f>
        <v>#N/A</v>
      </c>
      <c r="CM1110" s="2" t="e" cm="1">
        <f t="array" ref="CM1110">PRODUCT(CF$913:CF1110+1)-1</f>
        <v>#N/A</v>
      </c>
      <c r="CN1110" s="2" t="e">
        <f t="array" ref="CN1110">PRODUCT(CG$2:CG1110+1)-1</f>
        <v>#N/A</v>
      </c>
      <c r="CO1110" s="2" t="e">
        <f t="array" ref="CO1110">PRODUCT(CH$2:CH1110+1)-1</f>
        <v>#N/A</v>
      </c>
      <c r="CQ1110" s="9" t="e">
        <f t="shared" si="592"/>
        <v>#N/A</v>
      </c>
      <c r="CR1110" s="72" t="e">
        <f t="shared" si="593"/>
        <v>#N/A</v>
      </c>
      <c r="CS1110" s="72" t="e">
        <f t="shared" si="594"/>
        <v>#N/A</v>
      </c>
      <c r="CT1110" s="72" t="e" cm="1">
        <f t="array" ref="CT1110">CM1110-(PRODUCT($CH$913:CH1110+1)-1)</f>
        <v>#N/A</v>
      </c>
      <c r="CU1110" s="72" t="e">
        <f t="shared" si="604"/>
        <v>#N/A</v>
      </c>
      <c r="CV1110" s="72"/>
      <c r="CW1110" s="3" t="e">
        <f t="shared" si="605"/>
        <v>#N/A</v>
      </c>
      <c r="CX1110" s="75" t="e">
        <f t="shared" si="610"/>
        <v>#N/A</v>
      </c>
      <c r="CY1110" s="75" t="e">
        <f t="shared" si="611"/>
        <v>#N/A</v>
      </c>
      <c r="CZ1110" s="75" t="e">
        <f t="shared" si="595"/>
        <v>#N/A</v>
      </c>
      <c r="DA1110" s="72" t="e">
        <f>(CZ1110/MAX($CZ$2:CZ1110))-1</f>
        <v>#N/A</v>
      </c>
      <c r="DC1110" s="3" t="e">
        <f t="shared" si="606"/>
        <v>#N/A</v>
      </c>
      <c r="DD1110" s="2" t="e">
        <f t="shared" si="607"/>
        <v>#N/A</v>
      </c>
      <c r="DE1110" s="2" t="e">
        <f t="shared" si="608"/>
        <v>#N/A</v>
      </c>
      <c r="DF1110" s="2" t="e">
        <f t="shared" si="613"/>
        <v>#N/A</v>
      </c>
      <c r="DG1110" s="2" t="e">
        <f t="shared" si="609"/>
        <v>#N/A</v>
      </c>
      <c r="DH1110" s="69"/>
      <c r="DI1110" s="3" t="e">
        <f t="shared" si="596"/>
        <v>#N/A</v>
      </c>
      <c r="DJ1110" s="2" t="e">
        <f t="shared" si="597"/>
        <v>#N/A</v>
      </c>
      <c r="DK1110" s="2" t="e">
        <f t="shared" si="598"/>
        <v>#N/A</v>
      </c>
      <c r="DL1110" s="2"/>
      <c r="DM1110" s="2" t="e">
        <f t="shared" si="599"/>
        <v>#N/A</v>
      </c>
      <c r="DO1110" s="2" t="e">
        <f t="shared" si="600"/>
        <v>#N/A</v>
      </c>
      <c r="DP1110" s="72" t="e">
        <f t="shared" si="601"/>
        <v>#N/A</v>
      </c>
      <c r="DQ1110" s="72">
        <v>1.0999999999999999E-2</v>
      </c>
      <c r="DR1110" s="72" t="e">
        <f t="shared" si="602"/>
        <v>#N/A</v>
      </c>
      <c r="DS1110" s="2" t="e" cm="1">
        <f t="array" ref="DS1110">PRODUCT($DR$68:DR1110+1)-1</f>
        <v>#N/A</v>
      </c>
      <c r="DT1110" s="2" t="e" cm="1">
        <f t="array" ref="DT1110">PRODUCT($DP$68:DP1110+1)-1</f>
        <v>#N/A</v>
      </c>
      <c r="DU1110" s="72" t="e">
        <f>DS1110-MAX($DS$68:DS1110)</f>
        <v>#N/A</v>
      </c>
    </row>
    <row r="1111" spans="81:125" x14ac:dyDescent="0.3">
      <c r="CC1111" s="3" t="e">
        <f t="shared" si="587"/>
        <v>#N/A</v>
      </c>
      <c r="CD1111" s="2" t="e">
        <f t="shared" si="590"/>
        <v>#N/A</v>
      </c>
      <c r="CE1111" s="2" t="e">
        <f t="shared" si="591"/>
        <v>#N/A</v>
      </c>
      <c r="CF1111" s="2" t="e">
        <f t="shared" si="612"/>
        <v>#N/A</v>
      </c>
      <c r="CG1111" s="2" t="e">
        <f t="shared" si="588"/>
        <v>#N/A</v>
      </c>
      <c r="CH1111" s="2" t="e">
        <f t="shared" si="589"/>
        <v>#N/A</v>
      </c>
      <c r="CJ1111" s="9" t="e">
        <f t="shared" si="603"/>
        <v>#N/A</v>
      </c>
      <c r="CK1111" s="2" t="e">
        <f t="array" ref="CK1111">PRODUCT(CD$2:CD1111+1)-1</f>
        <v>#N/A</v>
      </c>
      <c r="CL1111" s="2" t="e">
        <f t="array" ref="CL1111">PRODUCT(CE$2:CE1111+1)-1</f>
        <v>#N/A</v>
      </c>
      <c r="CM1111" s="2" t="e" cm="1">
        <f t="array" ref="CM1111">PRODUCT(CF$913:CF1111+1)-1</f>
        <v>#N/A</v>
      </c>
      <c r="CN1111" s="2" t="e">
        <f t="array" ref="CN1111">PRODUCT(CG$2:CG1111+1)-1</f>
        <v>#N/A</v>
      </c>
      <c r="CO1111" s="2" t="e">
        <f t="array" ref="CO1111">PRODUCT(CH$2:CH1111+1)-1</f>
        <v>#N/A</v>
      </c>
      <c r="CQ1111" s="9" t="e">
        <f t="shared" si="592"/>
        <v>#N/A</v>
      </c>
      <c r="CR1111" s="72" t="e">
        <f t="shared" si="593"/>
        <v>#N/A</v>
      </c>
      <c r="CS1111" s="72" t="e">
        <f t="shared" si="594"/>
        <v>#N/A</v>
      </c>
      <c r="CT1111" s="72" t="e" cm="1">
        <f t="array" ref="CT1111">CM1111-(PRODUCT($CH$913:CH1111+1)-1)</f>
        <v>#N/A</v>
      </c>
      <c r="CU1111" s="72" t="e">
        <f t="shared" si="604"/>
        <v>#N/A</v>
      </c>
      <c r="CV1111" s="72"/>
      <c r="CW1111" s="3" t="e">
        <f t="shared" si="605"/>
        <v>#N/A</v>
      </c>
      <c r="CX1111" s="75" t="e">
        <f t="shared" si="610"/>
        <v>#N/A</v>
      </c>
      <c r="CY1111" s="75" t="e">
        <f t="shared" si="611"/>
        <v>#N/A</v>
      </c>
      <c r="CZ1111" s="75" t="e">
        <f t="shared" si="595"/>
        <v>#N/A</v>
      </c>
      <c r="DA1111" s="72" t="e">
        <f>(CZ1111/MAX($CZ$2:CZ1111))-1</f>
        <v>#N/A</v>
      </c>
      <c r="DC1111" s="3" t="e">
        <f t="shared" si="606"/>
        <v>#N/A</v>
      </c>
      <c r="DD1111" s="2" t="e">
        <f t="shared" si="607"/>
        <v>#N/A</v>
      </c>
      <c r="DE1111" s="2" t="e">
        <f t="shared" si="608"/>
        <v>#N/A</v>
      </c>
      <c r="DF1111" s="2" t="e">
        <f t="shared" si="613"/>
        <v>#N/A</v>
      </c>
      <c r="DG1111" s="2" t="e">
        <f t="shared" si="609"/>
        <v>#N/A</v>
      </c>
      <c r="DH1111" s="69"/>
      <c r="DI1111" s="3" t="e">
        <f t="shared" si="596"/>
        <v>#N/A</v>
      </c>
      <c r="DJ1111" s="2" t="e">
        <f t="shared" si="597"/>
        <v>#N/A</v>
      </c>
      <c r="DK1111" s="2" t="e">
        <f t="shared" si="598"/>
        <v>#N/A</v>
      </c>
      <c r="DL1111" s="2"/>
      <c r="DM1111" s="2" t="e">
        <f t="shared" si="599"/>
        <v>#N/A</v>
      </c>
      <c r="DO1111" s="2" t="e">
        <f t="shared" si="600"/>
        <v>#N/A</v>
      </c>
      <c r="DP1111" s="72" t="e">
        <f t="shared" si="601"/>
        <v>#N/A</v>
      </c>
      <c r="DQ1111" s="72">
        <v>1.0999999999999999E-2</v>
      </c>
      <c r="DR1111" s="72" t="e">
        <f t="shared" si="602"/>
        <v>#N/A</v>
      </c>
      <c r="DS1111" s="2" t="e" cm="1">
        <f t="array" ref="DS1111">PRODUCT($DR$68:DR1111+1)-1</f>
        <v>#N/A</v>
      </c>
      <c r="DT1111" s="2" t="e" cm="1">
        <f t="array" ref="DT1111">PRODUCT($DP$68:DP1111+1)-1</f>
        <v>#N/A</v>
      </c>
      <c r="DU1111" s="72" t="e">
        <f>DS1111-MAX($DS$68:DS1111)</f>
        <v>#N/A</v>
      </c>
    </row>
    <row r="1112" spans="81:125" x14ac:dyDescent="0.3">
      <c r="CC1112" s="3" t="e">
        <f t="shared" si="587"/>
        <v>#N/A</v>
      </c>
      <c r="CD1112" s="2" t="e">
        <f t="shared" si="590"/>
        <v>#N/A</v>
      </c>
      <c r="CE1112" s="2" t="e">
        <f t="shared" si="591"/>
        <v>#N/A</v>
      </c>
      <c r="CF1112" s="2" t="e">
        <f t="shared" si="612"/>
        <v>#N/A</v>
      </c>
      <c r="CG1112" s="2" t="e">
        <f t="shared" si="588"/>
        <v>#N/A</v>
      </c>
      <c r="CH1112" s="2" t="e">
        <f t="shared" si="589"/>
        <v>#N/A</v>
      </c>
      <c r="CJ1112" s="9" t="e">
        <f t="shared" si="603"/>
        <v>#N/A</v>
      </c>
      <c r="CK1112" s="2" t="e">
        <f t="array" ref="CK1112">PRODUCT(CD$2:CD1112+1)-1</f>
        <v>#N/A</v>
      </c>
      <c r="CL1112" s="2" t="e">
        <f t="array" ref="CL1112">PRODUCT(CE$2:CE1112+1)-1</f>
        <v>#N/A</v>
      </c>
      <c r="CM1112" s="2" t="e" cm="1">
        <f t="array" ref="CM1112">PRODUCT(CF$913:CF1112+1)-1</f>
        <v>#N/A</v>
      </c>
      <c r="CN1112" s="2" t="e">
        <f t="array" ref="CN1112">PRODUCT(CG$2:CG1112+1)-1</f>
        <v>#N/A</v>
      </c>
      <c r="CO1112" s="2" t="e">
        <f t="array" ref="CO1112">PRODUCT(CH$2:CH1112+1)-1</f>
        <v>#N/A</v>
      </c>
      <c r="CQ1112" s="9" t="e">
        <f t="shared" si="592"/>
        <v>#N/A</v>
      </c>
      <c r="CR1112" s="72" t="e">
        <f t="shared" si="593"/>
        <v>#N/A</v>
      </c>
      <c r="CS1112" s="72" t="e">
        <f t="shared" si="594"/>
        <v>#N/A</v>
      </c>
      <c r="CT1112" s="72" t="e" cm="1">
        <f t="array" ref="CT1112">CM1112-(PRODUCT($CH$913:CH1112+1)-1)</f>
        <v>#N/A</v>
      </c>
      <c r="CU1112" s="72" t="e">
        <f t="shared" si="604"/>
        <v>#N/A</v>
      </c>
      <c r="CV1112" s="72"/>
      <c r="CW1112" s="3" t="e">
        <f t="shared" si="605"/>
        <v>#N/A</v>
      </c>
      <c r="CX1112" s="75" t="e">
        <f t="shared" si="610"/>
        <v>#N/A</v>
      </c>
      <c r="CY1112" s="75" t="e">
        <f t="shared" si="611"/>
        <v>#N/A</v>
      </c>
      <c r="CZ1112" s="75" t="e">
        <f t="shared" si="595"/>
        <v>#N/A</v>
      </c>
      <c r="DA1112" s="72" t="e">
        <f>(CZ1112/MAX($CZ$2:CZ1112))-1</f>
        <v>#N/A</v>
      </c>
      <c r="DC1112" s="3" t="e">
        <f t="shared" si="606"/>
        <v>#N/A</v>
      </c>
      <c r="DD1112" s="2" t="e">
        <f t="shared" si="607"/>
        <v>#N/A</v>
      </c>
      <c r="DE1112" s="2" t="e">
        <f t="shared" si="608"/>
        <v>#N/A</v>
      </c>
      <c r="DF1112" s="2" t="e">
        <f t="shared" si="613"/>
        <v>#N/A</v>
      </c>
      <c r="DG1112" s="2" t="e">
        <f t="shared" si="609"/>
        <v>#N/A</v>
      </c>
      <c r="DH1112" s="69"/>
      <c r="DI1112" s="3" t="e">
        <f t="shared" si="596"/>
        <v>#N/A</v>
      </c>
      <c r="DJ1112" s="2" t="e">
        <f t="shared" si="597"/>
        <v>#N/A</v>
      </c>
      <c r="DK1112" s="2" t="e">
        <f t="shared" si="598"/>
        <v>#N/A</v>
      </c>
      <c r="DL1112" s="2"/>
      <c r="DM1112" s="2" t="e">
        <f t="shared" si="599"/>
        <v>#N/A</v>
      </c>
      <c r="DO1112" s="2" t="e">
        <f t="shared" si="600"/>
        <v>#N/A</v>
      </c>
      <c r="DP1112" s="72" t="e">
        <f t="shared" si="601"/>
        <v>#N/A</v>
      </c>
      <c r="DQ1112" s="72">
        <v>1.0999999999999999E-2</v>
      </c>
      <c r="DR1112" s="72" t="e">
        <f t="shared" si="602"/>
        <v>#N/A</v>
      </c>
      <c r="DS1112" s="2" t="e" cm="1">
        <f t="array" ref="DS1112">PRODUCT($DR$68:DR1112+1)-1</f>
        <v>#N/A</v>
      </c>
      <c r="DT1112" s="2" t="e" cm="1">
        <f t="array" ref="DT1112">PRODUCT($DP$68:DP1112+1)-1</f>
        <v>#N/A</v>
      </c>
      <c r="DU1112" s="72" t="e">
        <f>DS1112-MAX($DS$68:DS1112)</f>
        <v>#N/A</v>
      </c>
    </row>
    <row r="1113" spans="81:125" x14ac:dyDescent="0.3">
      <c r="CC1113" s="3" t="e">
        <f t="shared" ref="CC1113:CC1176" si="614">A322</f>
        <v>#N/A</v>
      </c>
      <c r="CD1113" s="2" t="e">
        <f t="shared" si="590"/>
        <v>#N/A</v>
      </c>
      <c r="CE1113" s="2" t="e">
        <f t="shared" si="591"/>
        <v>#N/A</v>
      </c>
      <c r="CF1113" s="2" t="e">
        <f t="shared" si="612"/>
        <v>#N/A</v>
      </c>
      <c r="CG1113" s="2" t="e">
        <f t="shared" ref="CG1113:CG1176" si="615">AP322</f>
        <v>#N/A</v>
      </c>
      <c r="CH1113" s="2" t="e">
        <f t="shared" ref="CH1113:CH1176" si="616">K322</f>
        <v>#N/A</v>
      </c>
      <c r="CJ1113" s="9" t="e">
        <f t="shared" si="603"/>
        <v>#N/A</v>
      </c>
      <c r="CK1113" s="2" t="e">
        <f t="array" ref="CK1113">PRODUCT(CD$2:CD1113+1)-1</f>
        <v>#N/A</v>
      </c>
      <c r="CL1113" s="2" t="e">
        <f t="array" ref="CL1113">PRODUCT(CE$2:CE1113+1)-1</f>
        <v>#N/A</v>
      </c>
      <c r="CM1113" s="2" t="e" cm="1">
        <f t="array" ref="CM1113">PRODUCT(CF$913:CF1113+1)-1</f>
        <v>#N/A</v>
      </c>
      <c r="CN1113" s="2" t="e">
        <f t="array" ref="CN1113">PRODUCT(CG$2:CG1113+1)-1</f>
        <v>#N/A</v>
      </c>
      <c r="CO1113" s="2" t="e">
        <f t="array" ref="CO1113">PRODUCT(CH$2:CH1113+1)-1</f>
        <v>#N/A</v>
      </c>
      <c r="CQ1113" s="9" t="e">
        <f t="shared" si="592"/>
        <v>#N/A</v>
      </c>
      <c r="CR1113" s="72" t="e">
        <f t="shared" si="593"/>
        <v>#N/A</v>
      </c>
      <c r="CS1113" s="72" t="e">
        <f t="shared" si="594"/>
        <v>#N/A</v>
      </c>
      <c r="CT1113" s="72" t="e" cm="1">
        <f t="array" ref="CT1113">CM1113-(PRODUCT($CH$913:CH1113+1)-1)</f>
        <v>#N/A</v>
      </c>
      <c r="CU1113" s="72" t="e">
        <f t="shared" si="604"/>
        <v>#N/A</v>
      </c>
      <c r="CV1113" s="72"/>
      <c r="CW1113" s="3" t="e">
        <f t="shared" si="605"/>
        <v>#N/A</v>
      </c>
      <c r="CX1113" s="75" t="e">
        <f t="shared" si="610"/>
        <v>#N/A</v>
      </c>
      <c r="CY1113" s="75" t="e">
        <f t="shared" si="611"/>
        <v>#N/A</v>
      </c>
      <c r="CZ1113" s="75" t="e">
        <f t="shared" si="595"/>
        <v>#N/A</v>
      </c>
      <c r="DA1113" s="72" t="e">
        <f>(CZ1113/MAX($CZ$2:CZ1113))-1</f>
        <v>#N/A</v>
      </c>
      <c r="DC1113" s="3" t="e">
        <f t="shared" si="606"/>
        <v>#N/A</v>
      </c>
      <c r="DD1113" s="2" t="e">
        <f t="shared" si="607"/>
        <v>#N/A</v>
      </c>
      <c r="DE1113" s="2" t="e">
        <f t="shared" si="608"/>
        <v>#N/A</v>
      </c>
      <c r="DF1113" s="2" t="e">
        <f t="shared" si="613"/>
        <v>#N/A</v>
      </c>
      <c r="DG1113" s="2" t="e">
        <f t="shared" si="609"/>
        <v>#N/A</v>
      </c>
      <c r="DH1113" s="69"/>
      <c r="DI1113" s="3" t="e">
        <f t="shared" si="596"/>
        <v>#N/A</v>
      </c>
      <c r="DJ1113" s="2" t="e">
        <f t="shared" si="597"/>
        <v>#N/A</v>
      </c>
      <c r="DK1113" s="2" t="e">
        <f t="shared" si="598"/>
        <v>#N/A</v>
      </c>
      <c r="DL1113" s="2"/>
      <c r="DM1113" s="2" t="e">
        <f t="shared" si="599"/>
        <v>#N/A</v>
      </c>
      <c r="DO1113" s="2" t="e">
        <f t="shared" si="600"/>
        <v>#N/A</v>
      </c>
      <c r="DP1113" s="72" t="e">
        <f t="shared" si="601"/>
        <v>#N/A</v>
      </c>
      <c r="DQ1113" s="72">
        <v>1.0999999999999999E-2</v>
      </c>
      <c r="DR1113" s="72" t="e">
        <f t="shared" si="602"/>
        <v>#N/A</v>
      </c>
      <c r="DS1113" s="2" t="e" cm="1">
        <f t="array" ref="DS1113">PRODUCT($DR$68:DR1113+1)-1</f>
        <v>#N/A</v>
      </c>
      <c r="DT1113" s="2" t="e" cm="1">
        <f t="array" ref="DT1113">PRODUCT($DP$68:DP1113+1)-1</f>
        <v>#N/A</v>
      </c>
      <c r="DU1113" s="72" t="e">
        <f>DS1113-MAX($DS$68:DS1113)</f>
        <v>#N/A</v>
      </c>
    </row>
    <row r="1114" spans="81:125" x14ac:dyDescent="0.3">
      <c r="CC1114" s="3" t="e">
        <f t="shared" si="614"/>
        <v>#N/A</v>
      </c>
      <c r="CD1114" s="2" t="e">
        <f t="shared" si="590"/>
        <v>#N/A</v>
      </c>
      <c r="CE1114" s="2" t="e">
        <f t="shared" si="591"/>
        <v>#N/A</v>
      </c>
      <c r="CF1114" s="2" t="e">
        <f t="shared" si="612"/>
        <v>#N/A</v>
      </c>
      <c r="CG1114" s="2" t="e">
        <f t="shared" si="615"/>
        <v>#N/A</v>
      </c>
      <c r="CH1114" s="2" t="e">
        <f t="shared" si="616"/>
        <v>#N/A</v>
      </c>
      <c r="CJ1114" s="9" t="e">
        <f t="shared" si="603"/>
        <v>#N/A</v>
      </c>
      <c r="CK1114" s="2" t="e">
        <f t="array" ref="CK1114">PRODUCT(CD$2:CD1114+1)-1</f>
        <v>#N/A</v>
      </c>
      <c r="CL1114" s="2" t="e">
        <f t="array" ref="CL1114">PRODUCT(CE$2:CE1114+1)-1</f>
        <v>#N/A</v>
      </c>
      <c r="CM1114" s="2" t="e" cm="1">
        <f t="array" ref="CM1114">PRODUCT(CF$913:CF1114+1)-1</f>
        <v>#N/A</v>
      </c>
      <c r="CN1114" s="2" t="e">
        <f t="array" ref="CN1114">PRODUCT(CG$2:CG1114+1)-1</f>
        <v>#N/A</v>
      </c>
      <c r="CO1114" s="2" t="e">
        <f t="array" ref="CO1114">PRODUCT(CH$2:CH1114+1)-1</f>
        <v>#N/A</v>
      </c>
      <c r="CQ1114" s="9" t="e">
        <f t="shared" si="592"/>
        <v>#N/A</v>
      </c>
      <c r="CR1114" s="72" t="e">
        <f t="shared" si="593"/>
        <v>#N/A</v>
      </c>
      <c r="CS1114" s="72" t="e">
        <f t="shared" si="594"/>
        <v>#N/A</v>
      </c>
      <c r="CT1114" s="72" t="e" cm="1">
        <f t="array" ref="CT1114">CM1114-(PRODUCT($CH$913:CH1114+1)-1)</f>
        <v>#N/A</v>
      </c>
      <c r="CU1114" s="72" t="e">
        <f t="shared" si="604"/>
        <v>#N/A</v>
      </c>
      <c r="CV1114" s="72"/>
      <c r="CW1114" s="3" t="e">
        <f t="shared" si="605"/>
        <v>#N/A</v>
      </c>
      <c r="CX1114" s="75" t="e">
        <f t="shared" si="610"/>
        <v>#N/A</v>
      </c>
      <c r="CY1114" s="75" t="e">
        <f t="shared" si="611"/>
        <v>#N/A</v>
      </c>
      <c r="CZ1114" s="75" t="e">
        <f t="shared" si="595"/>
        <v>#N/A</v>
      </c>
      <c r="DA1114" s="72" t="e">
        <f>(CZ1114/MAX($CZ$2:CZ1114))-1</f>
        <v>#N/A</v>
      </c>
      <c r="DC1114" s="3" t="e">
        <f t="shared" si="606"/>
        <v>#N/A</v>
      </c>
      <c r="DD1114" s="2" t="e">
        <f t="shared" si="607"/>
        <v>#N/A</v>
      </c>
      <c r="DE1114" s="2" t="e">
        <f t="shared" si="608"/>
        <v>#N/A</v>
      </c>
      <c r="DF1114" s="2" t="e">
        <f t="shared" si="613"/>
        <v>#N/A</v>
      </c>
      <c r="DG1114" s="2" t="e">
        <f t="shared" si="609"/>
        <v>#N/A</v>
      </c>
      <c r="DH1114" s="69"/>
      <c r="DI1114" s="3" t="e">
        <f t="shared" si="596"/>
        <v>#N/A</v>
      </c>
      <c r="DJ1114" s="2" t="e">
        <f t="shared" si="597"/>
        <v>#N/A</v>
      </c>
      <c r="DK1114" s="2" t="e">
        <f t="shared" si="598"/>
        <v>#N/A</v>
      </c>
      <c r="DL1114" s="2"/>
      <c r="DM1114" s="2" t="e">
        <f t="shared" si="599"/>
        <v>#N/A</v>
      </c>
      <c r="DO1114" s="2" t="e">
        <f t="shared" si="600"/>
        <v>#N/A</v>
      </c>
      <c r="DP1114" s="72" t="e">
        <f t="shared" si="601"/>
        <v>#N/A</v>
      </c>
      <c r="DQ1114" s="72">
        <v>1.0999999999999999E-2</v>
      </c>
      <c r="DR1114" s="72" t="e">
        <f t="shared" si="602"/>
        <v>#N/A</v>
      </c>
      <c r="DS1114" s="2" t="e" cm="1">
        <f t="array" ref="DS1114">PRODUCT($DR$68:DR1114+1)-1</f>
        <v>#N/A</v>
      </c>
      <c r="DT1114" s="2" t="e" cm="1">
        <f t="array" ref="DT1114">PRODUCT($DP$68:DP1114+1)-1</f>
        <v>#N/A</v>
      </c>
      <c r="DU1114" s="72" t="e">
        <f>DS1114-MAX($DS$68:DS1114)</f>
        <v>#N/A</v>
      </c>
    </row>
    <row r="1115" spans="81:125" x14ac:dyDescent="0.3">
      <c r="CJ1115" s="9"/>
      <c r="CK1115" s="2"/>
      <c r="CL1115" s="2"/>
      <c r="CM1115" s="2"/>
      <c r="CN1115" s="2"/>
      <c r="CO1115" s="2"/>
      <c r="CQ1115" s="9"/>
      <c r="CR1115" s="72"/>
      <c r="CS1115" s="72"/>
      <c r="CT1115" s="72"/>
      <c r="CU1115" s="72"/>
      <c r="CV1115" s="72"/>
      <c r="CW1115" s="3"/>
      <c r="CZ1115" s="75"/>
      <c r="DA1115" s="72"/>
      <c r="DH1115" s="69"/>
      <c r="DJ1115" s="2"/>
      <c r="DK1115" s="2"/>
      <c r="DL1115" s="2"/>
      <c r="DM1115" s="2"/>
      <c r="DO1115" s="2"/>
      <c r="DP1115" s="72"/>
      <c r="DQ1115" s="72"/>
      <c r="DR1115" s="72"/>
      <c r="DS1115" s="2"/>
      <c r="DT1115" s="2"/>
      <c r="DU1115" s="72"/>
    </row>
    <row r="1116" spans="81:125" x14ac:dyDescent="0.3">
      <c r="CJ1116" s="9"/>
      <c r="CK1116" s="2"/>
      <c r="CL1116" s="2"/>
      <c r="CM1116" s="2"/>
      <c r="CN1116" s="2"/>
      <c r="CO1116" s="2"/>
      <c r="CQ1116" s="9"/>
      <c r="CR1116" s="72"/>
      <c r="CS1116" s="72"/>
      <c r="CT1116" s="72"/>
      <c r="CU1116" s="72"/>
      <c r="CV1116" s="72"/>
      <c r="CW1116" s="3"/>
      <c r="CZ1116" s="75"/>
      <c r="DA1116" s="72"/>
      <c r="DH1116" s="69"/>
      <c r="DJ1116" s="2"/>
      <c r="DK1116" s="2"/>
      <c r="DL1116" s="2"/>
      <c r="DM1116" s="2"/>
      <c r="DO1116" s="2"/>
      <c r="DP1116" s="72"/>
      <c r="DQ1116" s="72"/>
      <c r="DR1116" s="72"/>
      <c r="DS1116" s="2"/>
      <c r="DT1116" s="2"/>
      <c r="DU1116" s="72"/>
    </row>
    <row r="1117" spans="81:125" x14ac:dyDescent="0.3">
      <c r="CJ1117" s="9"/>
      <c r="CK1117" s="2"/>
      <c r="CL1117" s="2"/>
      <c r="CM1117" s="2"/>
      <c r="CN1117" s="2"/>
      <c r="CO1117" s="2"/>
      <c r="CQ1117" s="9"/>
      <c r="CR1117" s="72"/>
      <c r="CS1117" s="72"/>
      <c r="CT1117" s="72"/>
      <c r="CU1117" s="72"/>
      <c r="CV1117" s="72"/>
      <c r="CW1117" s="3"/>
      <c r="CZ1117" s="75"/>
      <c r="DA1117" s="72"/>
      <c r="DH1117" s="69"/>
      <c r="DJ1117" s="2"/>
      <c r="DK1117" s="2"/>
      <c r="DL1117" s="2"/>
      <c r="DM1117" s="2"/>
      <c r="DO1117" s="2"/>
      <c r="DP1117" s="72"/>
      <c r="DQ1117" s="72"/>
      <c r="DR1117" s="72"/>
      <c r="DS1117" s="2"/>
      <c r="DT1117" s="2"/>
      <c r="DU1117" s="72"/>
    </row>
    <row r="1118" spans="81:125" x14ac:dyDescent="0.3">
      <c r="CJ1118" s="9"/>
      <c r="CK1118" s="2"/>
      <c r="CL1118" s="2"/>
      <c r="CM1118" s="2"/>
      <c r="CN1118" s="2"/>
      <c r="CO1118" s="2"/>
      <c r="CQ1118" s="9"/>
      <c r="CR1118" s="72"/>
      <c r="CS1118" s="72"/>
      <c r="CT1118" s="72"/>
      <c r="CU1118" s="72"/>
      <c r="CV1118" s="72"/>
      <c r="CW1118" s="3"/>
      <c r="CZ1118" s="75"/>
      <c r="DA1118" s="72"/>
      <c r="DH1118" s="69"/>
      <c r="DJ1118" s="2"/>
      <c r="DK1118" s="2"/>
      <c r="DL1118" s="2"/>
      <c r="DM1118" s="2"/>
      <c r="DO1118" s="2"/>
      <c r="DP1118" s="72"/>
      <c r="DQ1118" s="72"/>
      <c r="DR1118" s="72"/>
      <c r="DS1118" s="2"/>
      <c r="DT1118" s="2"/>
      <c r="DU1118" s="72"/>
    </row>
    <row r="1119" spans="81:125" x14ac:dyDescent="0.3">
      <c r="CJ1119" s="9"/>
      <c r="CK1119" s="2"/>
      <c r="CL1119" s="2"/>
      <c r="CM1119" s="2"/>
      <c r="CN1119" s="2"/>
      <c r="CO1119" s="2"/>
      <c r="CQ1119" s="9"/>
      <c r="CR1119" s="72"/>
      <c r="CS1119" s="72"/>
      <c r="CT1119" s="72"/>
      <c r="CU1119" s="72"/>
      <c r="CV1119" s="72"/>
      <c r="CW1119" s="3"/>
      <c r="CZ1119" s="75"/>
      <c r="DA1119" s="72"/>
      <c r="DH1119" s="69"/>
      <c r="DJ1119" s="2"/>
      <c r="DK1119" s="2"/>
      <c r="DL1119" s="2"/>
      <c r="DM1119" s="2"/>
      <c r="DO1119" s="2"/>
      <c r="DP1119" s="72"/>
      <c r="DQ1119" s="72"/>
      <c r="DR1119" s="72"/>
      <c r="DS1119" s="2"/>
      <c r="DT1119" s="2"/>
      <c r="DU1119" s="72"/>
    </row>
    <row r="1120" spans="81:125" x14ac:dyDescent="0.3">
      <c r="CJ1120" s="9"/>
      <c r="CK1120" s="2"/>
      <c r="CL1120" s="2"/>
      <c r="CM1120" s="2"/>
      <c r="CN1120" s="2"/>
      <c r="CO1120" s="2"/>
      <c r="CQ1120" s="9"/>
      <c r="CR1120" s="72"/>
      <c r="CS1120" s="72"/>
      <c r="CT1120" s="72"/>
      <c r="CU1120" s="72"/>
      <c r="CV1120" s="72"/>
      <c r="CW1120" s="3"/>
      <c r="CZ1120" s="75"/>
      <c r="DA1120" s="72"/>
      <c r="DH1120" s="69"/>
      <c r="DJ1120" s="2"/>
      <c r="DK1120" s="2"/>
      <c r="DL1120" s="2"/>
      <c r="DM1120" s="2"/>
      <c r="DO1120" s="2"/>
      <c r="DP1120" s="72"/>
      <c r="DQ1120" s="72"/>
      <c r="DR1120" s="72"/>
      <c r="DS1120" s="2"/>
      <c r="DT1120" s="2"/>
      <c r="DU1120" s="72"/>
    </row>
    <row r="1121" spans="88:125" x14ac:dyDescent="0.3">
      <c r="CJ1121" s="9"/>
      <c r="CK1121" s="2"/>
      <c r="CL1121" s="2"/>
      <c r="CM1121" s="2"/>
      <c r="CN1121" s="2"/>
      <c r="CO1121" s="2"/>
      <c r="CQ1121" s="9"/>
      <c r="CR1121" s="72"/>
      <c r="CS1121" s="72"/>
      <c r="CT1121" s="72"/>
      <c r="CU1121" s="72"/>
      <c r="CV1121" s="72"/>
      <c r="CW1121" s="3"/>
      <c r="CZ1121" s="75"/>
      <c r="DA1121" s="72"/>
      <c r="DH1121" s="69"/>
      <c r="DJ1121" s="2"/>
      <c r="DK1121" s="2"/>
      <c r="DL1121" s="2"/>
      <c r="DM1121" s="2"/>
      <c r="DO1121" s="2"/>
      <c r="DP1121" s="72"/>
      <c r="DQ1121" s="72"/>
      <c r="DR1121" s="72"/>
      <c r="DS1121" s="2"/>
      <c r="DT1121" s="2"/>
      <c r="DU1121" s="72"/>
    </row>
    <row r="1122" spans="88:125" x14ac:dyDescent="0.3">
      <c r="CJ1122" s="9"/>
      <c r="CK1122" s="2"/>
      <c r="CL1122" s="2"/>
      <c r="CM1122" s="2"/>
      <c r="CN1122" s="2"/>
      <c r="CO1122" s="2"/>
      <c r="CQ1122" s="9"/>
      <c r="CR1122" s="72"/>
      <c r="CS1122" s="72"/>
      <c r="CT1122" s="72"/>
      <c r="CU1122" s="72"/>
      <c r="CV1122" s="72"/>
      <c r="CW1122" s="3"/>
      <c r="CZ1122" s="75"/>
      <c r="DA1122" s="72"/>
      <c r="DH1122" s="69"/>
      <c r="DJ1122" s="2"/>
      <c r="DK1122" s="2"/>
      <c r="DL1122" s="2"/>
      <c r="DM1122" s="2"/>
      <c r="DO1122" s="2"/>
      <c r="DP1122" s="72"/>
      <c r="DQ1122" s="72"/>
      <c r="DR1122" s="72"/>
      <c r="DS1122" s="2"/>
      <c r="DT1122" s="2"/>
      <c r="DU1122" s="72"/>
    </row>
    <row r="1123" spans="88:125" x14ac:dyDescent="0.3">
      <c r="CJ1123" s="9"/>
      <c r="CK1123" s="2"/>
      <c r="CL1123" s="2"/>
      <c r="CM1123" s="2"/>
      <c r="CN1123" s="2"/>
      <c r="CO1123" s="2"/>
      <c r="CQ1123" s="9"/>
      <c r="CR1123" s="72"/>
      <c r="CS1123" s="72"/>
      <c r="CT1123" s="72"/>
      <c r="CU1123" s="72"/>
      <c r="CV1123" s="72"/>
      <c r="CW1123" s="3"/>
      <c r="CZ1123" s="75"/>
      <c r="DA1123" s="72"/>
      <c r="DH1123" s="69"/>
      <c r="DJ1123" s="2"/>
      <c r="DK1123" s="2"/>
      <c r="DL1123" s="2"/>
      <c r="DM1123" s="2"/>
      <c r="DO1123" s="2"/>
      <c r="DP1123" s="72"/>
      <c r="DQ1123" s="72"/>
      <c r="DR1123" s="72"/>
      <c r="DS1123" s="2"/>
      <c r="DT1123" s="2"/>
      <c r="DU1123" s="72"/>
    </row>
    <row r="1124" spans="88:125" x14ac:dyDescent="0.3">
      <c r="CJ1124" s="9"/>
      <c r="CK1124" s="2"/>
      <c r="CL1124" s="2"/>
      <c r="CM1124" s="2"/>
      <c r="CN1124" s="2"/>
      <c r="CO1124" s="2"/>
      <c r="CQ1124" s="9"/>
      <c r="CR1124" s="72"/>
      <c r="CS1124" s="72"/>
      <c r="CT1124" s="72"/>
      <c r="CU1124" s="72"/>
      <c r="CV1124" s="72"/>
      <c r="CW1124" s="3"/>
      <c r="CZ1124" s="75"/>
      <c r="DA1124" s="72"/>
      <c r="DH1124" s="69"/>
      <c r="DJ1124" s="2"/>
      <c r="DK1124" s="2"/>
      <c r="DL1124" s="2"/>
      <c r="DM1124" s="2"/>
      <c r="DO1124" s="2"/>
      <c r="DP1124" s="72"/>
      <c r="DQ1124" s="72"/>
      <c r="DR1124" s="72"/>
      <c r="DS1124" s="2"/>
      <c r="DT1124" s="2"/>
      <c r="DU1124" s="72"/>
    </row>
    <row r="1125" spans="88:125" x14ac:dyDescent="0.3">
      <c r="CJ1125" s="9"/>
      <c r="CK1125" s="2"/>
      <c r="CL1125" s="2"/>
      <c r="CM1125" s="2"/>
      <c r="CN1125" s="2"/>
      <c r="CO1125" s="2"/>
      <c r="CQ1125" s="9"/>
      <c r="CR1125" s="72"/>
      <c r="CS1125" s="72"/>
      <c r="CT1125" s="72"/>
      <c r="CU1125" s="72"/>
      <c r="CV1125" s="72"/>
      <c r="CW1125" s="3"/>
      <c r="CZ1125" s="75"/>
      <c r="DA1125" s="72"/>
      <c r="DH1125" s="69"/>
      <c r="DJ1125" s="2"/>
      <c r="DK1125" s="2"/>
      <c r="DL1125" s="2"/>
      <c r="DM1125" s="2"/>
      <c r="DO1125" s="2"/>
      <c r="DP1125" s="72"/>
      <c r="DQ1125" s="72"/>
      <c r="DR1125" s="72"/>
      <c r="DS1125" s="2"/>
      <c r="DT1125" s="2"/>
      <c r="DU1125" s="72"/>
    </row>
    <row r="1126" spans="88:125" x14ac:dyDescent="0.3">
      <c r="CJ1126" s="9"/>
      <c r="CK1126" s="2"/>
      <c r="CL1126" s="2"/>
      <c r="CM1126" s="2"/>
      <c r="CN1126" s="2"/>
      <c r="CO1126" s="2"/>
      <c r="CQ1126" s="9"/>
      <c r="CR1126" s="72"/>
      <c r="CS1126" s="72"/>
      <c r="CT1126" s="72"/>
      <c r="CU1126" s="72"/>
      <c r="CV1126" s="72"/>
      <c r="CW1126" s="3"/>
      <c r="CZ1126" s="75"/>
      <c r="DA1126" s="72"/>
      <c r="DH1126" s="69"/>
      <c r="DJ1126" s="2"/>
      <c r="DK1126" s="2"/>
      <c r="DL1126" s="2"/>
      <c r="DM1126" s="2"/>
      <c r="DO1126" s="2"/>
      <c r="DP1126" s="72"/>
      <c r="DQ1126" s="72"/>
      <c r="DR1126" s="72"/>
      <c r="DS1126" s="2"/>
      <c r="DT1126" s="2"/>
      <c r="DU1126" s="72"/>
    </row>
    <row r="1127" spans="88:125" x14ac:dyDescent="0.3">
      <c r="CJ1127" s="9"/>
      <c r="CK1127" s="2"/>
      <c r="CL1127" s="2"/>
      <c r="CM1127" s="2"/>
      <c r="CN1127" s="2"/>
      <c r="CO1127" s="2"/>
      <c r="CQ1127" s="9"/>
      <c r="CR1127" s="72"/>
      <c r="CS1127" s="72"/>
      <c r="CT1127" s="72"/>
      <c r="CU1127" s="72"/>
      <c r="CV1127" s="72"/>
      <c r="CW1127" s="3"/>
      <c r="CZ1127" s="75"/>
      <c r="DA1127" s="72"/>
      <c r="DH1127" s="69"/>
      <c r="DJ1127" s="2"/>
      <c r="DK1127" s="2"/>
      <c r="DL1127" s="2"/>
      <c r="DM1127" s="2"/>
      <c r="DO1127" s="2"/>
      <c r="DP1127" s="72"/>
      <c r="DQ1127" s="72"/>
      <c r="DR1127" s="72"/>
      <c r="DS1127" s="2"/>
      <c r="DT1127" s="2"/>
      <c r="DU1127" s="72"/>
    </row>
    <row r="1128" spans="88:125" x14ac:dyDescent="0.3">
      <c r="CJ1128" s="9"/>
      <c r="CK1128" s="2"/>
      <c r="CL1128" s="2"/>
      <c r="CM1128" s="2"/>
      <c r="CN1128" s="2"/>
      <c r="CO1128" s="2"/>
      <c r="CQ1128" s="9"/>
      <c r="CR1128" s="72"/>
      <c r="CS1128" s="72"/>
      <c r="CT1128" s="72"/>
      <c r="CU1128" s="72"/>
      <c r="CV1128" s="72"/>
      <c r="CW1128" s="3"/>
      <c r="CZ1128" s="75"/>
      <c r="DA1128" s="72"/>
      <c r="DH1128" s="69"/>
      <c r="DJ1128" s="2"/>
      <c r="DK1128" s="2"/>
      <c r="DL1128" s="2"/>
      <c r="DM1128" s="2"/>
      <c r="DO1128" s="2"/>
      <c r="DP1128" s="72"/>
      <c r="DQ1128" s="72"/>
      <c r="DR1128" s="72"/>
      <c r="DS1128" s="2"/>
      <c r="DT1128" s="2"/>
      <c r="DU1128" s="72"/>
    </row>
    <row r="1129" spans="88:125" x14ac:dyDescent="0.3">
      <c r="CJ1129" s="9"/>
      <c r="CK1129" s="2"/>
      <c r="CL1129" s="2"/>
      <c r="CM1129" s="2"/>
      <c r="CN1129" s="2"/>
      <c r="CO1129" s="2"/>
      <c r="CQ1129" s="9"/>
      <c r="CR1129" s="72"/>
      <c r="CS1129" s="72"/>
      <c r="CT1129" s="72"/>
      <c r="CU1129" s="72"/>
      <c r="CV1129" s="72"/>
      <c r="CW1129" s="3"/>
      <c r="CZ1129" s="75"/>
      <c r="DA1129" s="72"/>
      <c r="DH1129" s="69"/>
      <c r="DJ1129" s="2"/>
      <c r="DK1129" s="2"/>
      <c r="DL1129" s="2"/>
      <c r="DM1129" s="2"/>
      <c r="DO1129" s="2"/>
      <c r="DP1129" s="72"/>
      <c r="DQ1129" s="72"/>
      <c r="DR1129" s="72"/>
      <c r="DS1129" s="2"/>
      <c r="DT1129" s="2"/>
      <c r="DU1129" s="72"/>
    </row>
    <row r="1130" spans="88:125" x14ac:dyDescent="0.3">
      <c r="CJ1130" s="9"/>
      <c r="CK1130" s="2"/>
      <c r="CL1130" s="2"/>
      <c r="CM1130" s="2"/>
      <c r="CN1130" s="2"/>
      <c r="CO1130" s="2"/>
      <c r="CQ1130" s="9"/>
      <c r="CR1130" s="72"/>
      <c r="CS1130" s="72"/>
      <c r="CT1130" s="72"/>
      <c r="CU1130" s="72"/>
      <c r="CV1130" s="72"/>
      <c r="CW1130" s="3"/>
      <c r="CZ1130" s="75"/>
      <c r="DA1130" s="72"/>
      <c r="DH1130" s="69"/>
      <c r="DJ1130" s="2"/>
      <c r="DK1130" s="2"/>
      <c r="DL1130" s="2"/>
      <c r="DM1130" s="2"/>
      <c r="DO1130" s="2"/>
      <c r="DP1130" s="72"/>
      <c r="DQ1130" s="72"/>
      <c r="DR1130" s="72"/>
      <c r="DS1130" s="2"/>
      <c r="DT1130" s="2"/>
      <c r="DU1130" s="72"/>
    </row>
    <row r="1131" spans="88:125" x14ac:dyDescent="0.3">
      <c r="CJ1131" s="9"/>
      <c r="CK1131" s="2"/>
      <c r="CL1131" s="2"/>
      <c r="CM1131" s="2"/>
      <c r="CN1131" s="2"/>
      <c r="CO1131" s="2"/>
      <c r="CQ1131" s="9"/>
      <c r="CR1131" s="72"/>
      <c r="CS1131" s="72"/>
      <c r="CT1131" s="72"/>
      <c r="CU1131" s="72"/>
      <c r="CV1131" s="72"/>
      <c r="CW1131" s="3"/>
      <c r="CZ1131" s="75"/>
      <c r="DA1131" s="72"/>
      <c r="DH1131" s="69"/>
      <c r="DJ1131" s="2"/>
      <c r="DK1131" s="2"/>
      <c r="DL1131" s="2"/>
      <c r="DM1131" s="2"/>
      <c r="DO1131" s="2"/>
      <c r="DP1131" s="72"/>
      <c r="DQ1131" s="72"/>
      <c r="DR1131" s="72"/>
      <c r="DS1131" s="2"/>
      <c r="DT1131" s="2"/>
      <c r="DU1131" s="72"/>
    </row>
    <row r="1132" spans="88:125" x14ac:dyDescent="0.3">
      <c r="CJ1132" s="9"/>
      <c r="CK1132" s="2"/>
      <c r="CL1132" s="2"/>
      <c r="CM1132" s="2"/>
      <c r="CN1132" s="2"/>
      <c r="CO1132" s="2"/>
      <c r="CQ1132" s="9"/>
      <c r="CR1132" s="72"/>
      <c r="CS1132" s="72"/>
      <c r="CT1132" s="72"/>
      <c r="CU1132" s="72"/>
      <c r="CV1132" s="72"/>
      <c r="CW1132" s="3"/>
      <c r="CZ1132" s="75"/>
      <c r="DA1132" s="72"/>
      <c r="DH1132" s="69"/>
      <c r="DJ1132" s="2"/>
      <c r="DK1132" s="2"/>
      <c r="DL1132" s="2"/>
      <c r="DM1132" s="2"/>
      <c r="DO1132" s="2"/>
      <c r="DP1132" s="72"/>
      <c r="DQ1132" s="72"/>
      <c r="DR1132" s="72"/>
      <c r="DS1132" s="2"/>
      <c r="DT1132" s="2"/>
      <c r="DU1132" s="72"/>
    </row>
    <row r="1133" spans="88:125" x14ac:dyDescent="0.3">
      <c r="CJ1133" s="9"/>
      <c r="CK1133" s="2"/>
      <c r="CL1133" s="2"/>
      <c r="CM1133" s="2"/>
      <c r="CN1133" s="2"/>
      <c r="CO1133" s="2"/>
      <c r="CQ1133" s="9"/>
      <c r="CR1133" s="72"/>
      <c r="CS1133" s="72"/>
      <c r="CT1133" s="72"/>
      <c r="CU1133" s="72"/>
      <c r="CV1133" s="72"/>
      <c r="CW1133" s="3"/>
      <c r="CZ1133" s="75"/>
      <c r="DA1133" s="72"/>
      <c r="DH1133" s="69"/>
      <c r="DJ1133" s="2"/>
      <c r="DK1133" s="2"/>
      <c r="DL1133" s="2"/>
      <c r="DM1133" s="2"/>
      <c r="DO1133" s="2"/>
      <c r="DP1133" s="72"/>
      <c r="DQ1133" s="72"/>
      <c r="DR1133" s="72"/>
      <c r="DS1133" s="2"/>
      <c r="DT1133" s="2"/>
      <c r="DU1133" s="72"/>
    </row>
    <row r="1134" spans="88:125" x14ac:dyDescent="0.3">
      <c r="CJ1134" s="9"/>
      <c r="CK1134" s="2"/>
      <c r="CL1134" s="2"/>
      <c r="CM1134" s="2"/>
      <c r="CN1134" s="2"/>
      <c r="CO1134" s="2"/>
      <c r="CQ1134" s="9"/>
      <c r="CR1134" s="72"/>
      <c r="CS1134" s="72"/>
      <c r="CT1134" s="72"/>
      <c r="CU1134" s="72"/>
      <c r="CV1134" s="72"/>
      <c r="CW1134" s="3"/>
      <c r="CZ1134" s="75"/>
      <c r="DA1134" s="72"/>
      <c r="DH1134" s="69"/>
      <c r="DJ1134" s="2"/>
      <c r="DK1134" s="2"/>
      <c r="DL1134" s="2"/>
      <c r="DM1134" s="2"/>
      <c r="DO1134" s="2"/>
      <c r="DP1134" s="72"/>
      <c r="DQ1134" s="72"/>
      <c r="DR1134" s="72"/>
      <c r="DS1134" s="2"/>
      <c r="DT1134" s="2"/>
      <c r="DU1134" s="72"/>
    </row>
    <row r="1135" spans="88:125" x14ac:dyDescent="0.3">
      <c r="CJ1135" s="9"/>
      <c r="CK1135" s="2"/>
      <c r="CL1135" s="2"/>
      <c r="CM1135" s="2"/>
      <c r="CN1135" s="2"/>
      <c r="CO1135" s="2"/>
      <c r="CQ1135" s="9"/>
      <c r="CR1135" s="72"/>
      <c r="CS1135" s="72"/>
      <c r="CT1135" s="72"/>
      <c r="CU1135" s="72"/>
      <c r="CV1135" s="72"/>
      <c r="CW1135" s="3"/>
      <c r="CZ1135" s="75"/>
      <c r="DA1135" s="72"/>
      <c r="DH1135" s="69"/>
      <c r="DJ1135" s="2"/>
      <c r="DK1135" s="2"/>
      <c r="DL1135" s="2"/>
      <c r="DM1135" s="2"/>
      <c r="DO1135" s="2"/>
      <c r="DP1135" s="72"/>
      <c r="DQ1135" s="72"/>
      <c r="DR1135" s="72"/>
      <c r="DS1135" s="2"/>
      <c r="DT1135" s="2"/>
      <c r="DU1135" s="72"/>
    </row>
    <row r="1136" spans="88:125" x14ac:dyDescent="0.3">
      <c r="CJ1136" s="9"/>
      <c r="CK1136" s="2"/>
      <c r="CL1136" s="2"/>
      <c r="CM1136" s="2"/>
      <c r="CN1136" s="2"/>
      <c r="CO1136" s="2"/>
      <c r="CQ1136" s="9"/>
      <c r="CR1136" s="72"/>
      <c r="CS1136" s="72"/>
      <c r="CT1136" s="72"/>
      <c r="CU1136" s="72"/>
      <c r="CV1136" s="72"/>
      <c r="CW1136" s="3"/>
      <c r="CZ1136" s="75"/>
      <c r="DA1136" s="72"/>
      <c r="DH1136" s="69"/>
      <c r="DJ1136" s="2"/>
      <c r="DK1136" s="2"/>
      <c r="DL1136" s="2"/>
      <c r="DM1136" s="2"/>
      <c r="DO1136" s="2"/>
      <c r="DP1136" s="72"/>
      <c r="DQ1136" s="72"/>
      <c r="DR1136" s="72"/>
      <c r="DS1136" s="2"/>
      <c r="DT1136" s="2"/>
      <c r="DU1136" s="72"/>
    </row>
    <row r="1137" spans="88:125" x14ac:dyDescent="0.3">
      <c r="CJ1137" s="9"/>
      <c r="CK1137" s="2"/>
      <c r="CL1137" s="2"/>
      <c r="CM1137" s="2"/>
      <c r="CN1137" s="2"/>
      <c r="CO1137" s="2"/>
      <c r="CQ1137" s="9"/>
      <c r="CR1137" s="72"/>
      <c r="CS1137" s="72"/>
      <c r="CT1137" s="72"/>
      <c r="CU1137" s="72"/>
      <c r="CV1137" s="72"/>
      <c r="CW1137" s="3"/>
      <c r="CZ1137" s="75"/>
      <c r="DA1137" s="72"/>
      <c r="DH1137" s="69"/>
      <c r="DJ1137" s="2"/>
      <c r="DK1137" s="2"/>
      <c r="DL1137" s="2"/>
      <c r="DM1137" s="2"/>
      <c r="DO1137" s="2"/>
      <c r="DP1137" s="72"/>
      <c r="DQ1137" s="72"/>
      <c r="DR1137" s="72"/>
      <c r="DS1137" s="2"/>
      <c r="DT1137" s="2"/>
      <c r="DU1137" s="72"/>
    </row>
    <row r="1138" spans="88:125" x14ac:dyDescent="0.3">
      <c r="CJ1138" s="9"/>
      <c r="CK1138" s="2"/>
      <c r="CL1138" s="2"/>
      <c r="CM1138" s="2"/>
      <c r="CN1138" s="2"/>
      <c r="CO1138" s="2"/>
      <c r="CQ1138" s="9"/>
      <c r="CR1138" s="72"/>
      <c r="CS1138" s="72"/>
      <c r="CT1138" s="72"/>
      <c r="CU1138" s="72"/>
      <c r="CV1138" s="72"/>
      <c r="CW1138" s="3"/>
      <c r="CZ1138" s="75"/>
      <c r="DA1138" s="72"/>
      <c r="DH1138" s="69"/>
      <c r="DJ1138" s="2"/>
      <c r="DK1138" s="2"/>
      <c r="DL1138" s="2"/>
      <c r="DM1138" s="2"/>
      <c r="DO1138" s="2"/>
      <c r="DP1138" s="72"/>
      <c r="DQ1138" s="72"/>
      <c r="DR1138" s="72"/>
      <c r="DS1138" s="2"/>
      <c r="DT1138" s="2"/>
      <c r="DU1138" s="72"/>
    </row>
    <row r="1139" spans="88:125" x14ac:dyDescent="0.3">
      <c r="CJ1139" s="9"/>
      <c r="CK1139" s="2"/>
      <c r="CL1139" s="2"/>
      <c r="CM1139" s="2"/>
      <c r="CN1139" s="2"/>
      <c r="CO1139" s="2"/>
      <c r="CQ1139" s="9"/>
      <c r="CR1139" s="72"/>
      <c r="CS1139" s="72"/>
      <c r="CT1139" s="72"/>
      <c r="CU1139" s="72"/>
      <c r="CV1139" s="72"/>
      <c r="CW1139" s="3"/>
      <c r="CZ1139" s="75"/>
      <c r="DA1139" s="72"/>
      <c r="DH1139" s="69"/>
      <c r="DJ1139" s="2"/>
      <c r="DK1139" s="2"/>
      <c r="DL1139" s="2"/>
      <c r="DM1139" s="2"/>
      <c r="DO1139" s="2"/>
      <c r="DP1139" s="72"/>
      <c r="DQ1139" s="72"/>
      <c r="DR1139" s="72"/>
      <c r="DS1139" s="2"/>
      <c r="DT1139" s="2"/>
      <c r="DU1139" s="72"/>
    </row>
    <row r="1140" spans="88:125" x14ac:dyDescent="0.3">
      <c r="CJ1140" s="9"/>
      <c r="CK1140" s="2"/>
      <c r="CL1140" s="2"/>
      <c r="CM1140" s="2"/>
      <c r="CN1140" s="2"/>
      <c r="CO1140" s="2"/>
      <c r="CQ1140" s="9"/>
      <c r="CR1140" s="72"/>
      <c r="CS1140" s="72"/>
      <c r="CT1140" s="72"/>
      <c r="CU1140" s="72"/>
      <c r="CV1140" s="72"/>
      <c r="CW1140" s="3"/>
      <c r="CZ1140" s="75"/>
      <c r="DA1140" s="72"/>
      <c r="DH1140" s="69"/>
      <c r="DJ1140" s="2"/>
      <c r="DK1140" s="2"/>
      <c r="DL1140" s="2"/>
      <c r="DM1140" s="2"/>
      <c r="DO1140" s="2"/>
      <c r="DP1140" s="72"/>
      <c r="DQ1140" s="72"/>
      <c r="DR1140" s="72"/>
      <c r="DS1140" s="2"/>
      <c r="DT1140" s="2"/>
      <c r="DU1140" s="72"/>
    </row>
    <row r="1141" spans="88:125" x14ac:dyDescent="0.3">
      <c r="CJ1141" s="9"/>
      <c r="CK1141" s="2"/>
      <c r="CL1141" s="2"/>
      <c r="CM1141" s="2"/>
      <c r="CN1141" s="2"/>
      <c r="CO1141" s="2"/>
      <c r="CQ1141" s="9"/>
      <c r="CR1141" s="72"/>
      <c r="CS1141" s="72"/>
      <c r="CT1141" s="72"/>
      <c r="CU1141" s="72"/>
      <c r="CV1141" s="72"/>
      <c r="CW1141" s="3"/>
      <c r="CZ1141" s="75"/>
      <c r="DA1141" s="72"/>
      <c r="DH1141" s="69"/>
      <c r="DJ1141" s="2"/>
      <c r="DK1141" s="2"/>
      <c r="DL1141" s="2"/>
      <c r="DM1141" s="2"/>
      <c r="DO1141" s="2"/>
      <c r="DP1141" s="72"/>
      <c r="DQ1141" s="72"/>
      <c r="DR1141" s="72"/>
      <c r="DS1141" s="2"/>
      <c r="DT1141" s="2"/>
      <c r="DU1141" s="72"/>
    </row>
    <row r="1142" spans="88:125" x14ac:dyDescent="0.3">
      <c r="CJ1142" s="9"/>
      <c r="CK1142" s="2"/>
      <c r="CL1142" s="2"/>
      <c r="CM1142" s="2"/>
      <c r="CN1142" s="2"/>
      <c r="CO1142" s="2"/>
      <c r="CQ1142" s="9"/>
      <c r="CR1142" s="72"/>
      <c r="CS1142" s="72"/>
      <c r="CT1142" s="72"/>
      <c r="CU1142" s="72"/>
      <c r="CV1142" s="72"/>
      <c r="CW1142" s="3"/>
      <c r="CZ1142" s="75"/>
      <c r="DA1142" s="72"/>
      <c r="DH1142" s="69"/>
      <c r="DJ1142" s="2"/>
      <c r="DK1142" s="2"/>
      <c r="DL1142" s="2"/>
      <c r="DM1142" s="2"/>
      <c r="DO1142" s="2"/>
      <c r="DP1142" s="72"/>
      <c r="DQ1142" s="72"/>
      <c r="DR1142" s="72"/>
      <c r="DS1142" s="2"/>
      <c r="DT1142" s="2"/>
      <c r="DU1142" s="72"/>
    </row>
    <row r="1143" spans="88:125" x14ac:dyDescent="0.3">
      <c r="CJ1143" s="9"/>
      <c r="CK1143" s="2"/>
      <c r="CL1143" s="2"/>
      <c r="CM1143" s="2"/>
      <c r="CN1143" s="2"/>
      <c r="CO1143" s="2"/>
      <c r="CQ1143" s="9"/>
      <c r="CR1143" s="72"/>
      <c r="CS1143" s="72"/>
      <c r="CT1143" s="72"/>
      <c r="CU1143" s="72"/>
      <c r="CV1143" s="72"/>
      <c r="CW1143" s="3"/>
      <c r="CZ1143" s="75"/>
      <c r="DA1143" s="72"/>
      <c r="DH1143" s="69"/>
      <c r="DJ1143" s="2"/>
      <c r="DK1143" s="2"/>
      <c r="DL1143" s="2"/>
      <c r="DM1143" s="2"/>
      <c r="DO1143" s="2"/>
      <c r="DP1143" s="72"/>
      <c r="DQ1143" s="72"/>
      <c r="DR1143" s="72"/>
      <c r="DS1143" s="2"/>
      <c r="DT1143" s="2"/>
      <c r="DU1143" s="72"/>
    </row>
    <row r="1144" spans="88:125" x14ac:dyDescent="0.3">
      <c r="CJ1144" s="9"/>
      <c r="CK1144" s="2"/>
      <c r="CL1144" s="2"/>
      <c r="CM1144" s="2"/>
      <c r="CN1144" s="2"/>
      <c r="CO1144" s="2"/>
      <c r="CQ1144" s="9"/>
      <c r="CR1144" s="72"/>
      <c r="CS1144" s="72"/>
      <c r="CT1144" s="72"/>
      <c r="CU1144" s="72"/>
      <c r="CV1144" s="72"/>
      <c r="CW1144" s="3"/>
      <c r="CZ1144" s="75"/>
      <c r="DA1144" s="72"/>
      <c r="DH1144" s="69"/>
      <c r="DJ1144" s="2"/>
      <c r="DK1144" s="2"/>
      <c r="DL1144" s="2"/>
      <c r="DM1144" s="2"/>
      <c r="DO1144" s="2"/>
      <c r="DP1144" s="72"/>
      <c r="DQ1144" s="72"/>
      <c r="DR1144" s="72"/>
      <c r="DS1144" s="2"/>
      <c r="DT1144" s="2"/>
      <c r="DU1144" s="72"/>
    </row>
    <row r="1145" spans="88:125" x14ac:dyDescent="0.3">
      <c r="CJ1145" s="9"/>
      <c r="CK1145" s="2"/>
      <c r="CL1145" s="2"/>
      <c r="CM1145" s="2"/>
      <c r="CN1145" s="2"/>
      <c r="CO1145" s="2"/>
      <c r="CQ1145" s="9"/>
      <c r="CR1145" s="72"/>
      <c r="CS1145" s="72"/>
      <c r="CT1145" s="72"/>
      <c r="CU1145" s="72"/>
      <c r="CV1145" s="72"/>
      <c r="CW1145" s="3"/>
      <c r="CZ1145" s="75"/>
      <c r="DA1145" s="72"/>
      <c r="DH1145" s="69"/>
      <c r="DJ1145" s="2"/>
      <c r="DK1145" s="2"/>
      <c r="DL1145" s="2"/>
      <c r="DM1145" s="2"/>
      <c r="DO1145" s="2"/>
      <c r="DP1145" s="72"/>
      <c r="DQ1145" s="72"/>
      <c r="DR1145" s="72"/>
      <c r="DS1145" s="2"/>
      <c r="DT1145" s="2"/>
      <c r="DU1145" s="72"/>
    </row>
    <row r="1146" spans="88:125" x14ac:dyDescent="0.3">
      <c r="CJ1146" s="9"/>
      <c r="CK1146" s="2"/>
      <c r="CL1146" s="2"/>
      <c r="CM1146" s="2"/>
      <c r="CN1146" s="2"/>
      <c r="CO1146" s="2"/>
      <c r="CQ1146" s="9"/>
      <c r="CR1146" s="72"/>
      <c r="CS1146" s="72"/>
      <c r="CT1146" s="72"/>
      <c r="CU1146" s="72"/>
      <c r="CV1146" s="72"/>
      <c r="CW1146" s="3"/>
      <c r="CZ1146" s="75"/>
      <c r="DA1146" s="72"/>
      <c r="DH1146" s="69"/>
      <c r="DJ1146" s="2"/>
      <c r="DK1146" s="2"/>
      <c r="DL1146" s="2"/>
      <c r="DM1146" s="2"/>
      <c r="DO1146" s="2"/>
      <c r="DP1146" s="72"/>
      <c r="DQ1146" s="72"/>
      <c r="DR1146" s="72"/>
      <c r="DS1146" s="2"/>
      <c r="DT1146" s="2"/>
      <c r="DU1146" s="72"/>
    </row>
    <row r="1147" spans="88:125" x14ac:dyDescent="0.3">
      <c r="CJ1147" s="9"/>
      <c r="CK1147" s="2"/>
      <c r="CL1147" s="2"/>
      <c r="CM1147" s="2"/>
      <c r="CN1147" s="2"/>
      <c r="CO1147" s="2"/>
      <c r="CQ1147" s="9"/>
      <c r="CR1147" s="72"/>
      <c r="CS1147" s="72"/>
      <c r="CT1147" s="72"/>
      <c r="CU1147" s="72"/>
      <c r="CV1147" s="72"/>
      <c r="CW1147" s="3"/>
      <c r="CZ1147" s="75"/>
      <c r="DA1147" s="72"/>
      <c r="DH1147" s="69"/>
      <c r="DJ1147" s="2"/>
      <c r="DK1147" s="2"/>
      <c r="DL1147" s="2"/>
      <c r="DM1147" s="2"/>
      <c r="DO1147" s="2"/>
      <c r="DP1147" s="72"/>
      <c r="DQ1147" s="72"/>
      <c r="DR1147" s="72"/>
      <c r="DS1147" s="2"/>
      <c r="DT1147" s="2"/>
      <c r="DU1147" s="72"/>
    </row>
    <row r="1148" spans="88:125" x14ac:dyDescent="0.3">
      <c r="CJ1148" s="9"/>
      <c r="CK1148" s="2"/>
      <c r="CL1148" s="2"/>
      <c r="CM1148" s="2"/>
      <c r="CN1148" s="2"/>
      <c r="CO1148" s="2"/>
      <c r="CQ1148" s="9"/>
      <c r="CR1148" s="72"/>
      <c r="CS1148" s="72"/>
      <c r="CT1148" s="72"/>
      <c r="CU1148" s="72"/>
      <c r="CV1148" s="72"/>
      <c r="CW1148" s="3"/>
      <c r="CZ1148" s="75"/>
      <c r="DA1148" s="72"/>
      <c r="DH1148" s="69"/>
      <c r="DJ1148" s="2"/>
      <c r="DK1148" s="2"/>
      <c r="DL1148" s="2"/>
      <c r="DM1148" s="2"/>
      <c r="DO1148" s="2"/>
      <c r="DP1148" s="72"/>
      <c r="DQ1148" s="72"/>
      <c r="DR1148" s="72"/>
      <c r="DS1148" s="2"/>
      <c r="DT1148" s="2"/>
      <c r="DU1148" s="72"/>
    </row>
    <row r="1149" spans="88:125" x14ac:dyDescent="0.3">
      <c r="CJ1149" s="9"/>
      <c r="CK1149" s="2"/>
      <c r="CL1149" s="2"/>
      <c r="CM1149" s="2"/>
      <c r="CN1149" s="2"/>
      <c r="CO1149" s="2"/>
      <c r="CQ1149" s="9"/>
      <c r="CR1149" s="72"/>
      <c r="CS1149" s="72"/>
      <c r="CT1149" s="72"/>
      <c r="CU1149" s="72"/>
      <c r="CV1149" s="72"/>
      <c r="CW1149" s="3"/>
      <c r="CZ1149" s="75"/>
      <c r="DA1149" s="72"/>
      <c r="DH1149" s="69"/>
      <c r="DJ1149" s="2"/>
      <c r="DK1149" s="2"/>
      <c r="DL1149" s="2"/>
      <c r="DM1149" s="2"/>
      <c r="DO1149" s="2"/>
      <c r="DP1149" s="72"/>
      <c r="DQ1149" s="72"/>
      <c r="DR1149" s="72"/>
      <c r="DS1149" s="2"/>
      <c r="DT1149" s="2"/>
      <c r="DU1149" s="72"/>
    </row>
    <row r="1150" spans="88:125" x14ac:dyDescent="0.3">
      <c r="CJ1150" s="9"/>
      <c r="CK1150" s="2"/>
      <c r="CL1150" s="2"/>
      <c r="CM1150" s="2"/>
      <c r="CN1150" s="2"/>
      <c r="CO1150" s="2"/>
      <c r="CQ1150" s="9"/>
      <c r="CR1150" s="72"/>
      <c r="CS1150" s="72"/>
      <c r="CT1150" s="72"/>
      <c r="CU1150" s="72"/>
      <c r="CV1150" s="72"/>
      <c r="CW1150" s="3"/>
      <c r="CZ1150" s="75"/>
      <c r="DA1150" s="72"/>
      <c r="DH1150" s="69"/>
      <c r="DJ1150" s="2"/>
      <c r="DK1150" s="2"/>
      <c r="DL1150" s="2"/>
      <c r="DM1150" s="2"/>
      <c r="DO1150" s="2"/>
      <c r="DP1150" s="72"/>
      <c r="DQ1150" s="72"/>
      <c r="DR1150" s="72"/>
      <c r="DS1150" s="2"/>
      <c r="DT1150" s="2"/>
      <c r="DU1150" s="72"/>
    </row>
    <row r="1151" spans="88:125" x14ac:dyDescent="0.3">
      <c r="CJ1151" s="9"/>
      <c r="CK1151" s="2"/>
      <c r="CL1151" s="2"/>
      <c r="CM1151" s="2"/>
      <c r="CN1151" s="2"/>
      <c r="CO1151" s="2"/>
      <c r="CQ1151" s="9"/>
      <c r="CR1151" s="72"/>
      <c r="CS1151" s="72"/>
      <c r="CT1151" s="72"/>
      <c r="CU1151" s="72"/>
      <c r="CV1151" s="72"/>
      <c r="CW1151" s="3"/>
      <c r="CZ1151" s="75"/>
      <c r="DA1151" s="72"/>
      <c r="DH1151" s="69"/>
      <c r="DJ1151" s="2"/>
      <c r="DK1151" s="2"/>
      <c r="DL1151" s="2"/>
      <c r="DM1151" s="2"/>
      <c r="DO1151" s="2"/>
      <c r="DP1151" s="72"/>
      <c r="DQ1151" s="72"/>
      <c r="DR1151" s="72"/>
      <c r="DS1151" s="2"/>
      <c r="DT1151" s="2"/>
      <c r="DU1151" s="72"/>
    </row>
    <row r="1152" spans="88:125" x14ac:dyDescent="0.3">
      <c r="CJ1152" s="9"/>
      <c r="CK1152" s="2"/>
      <c r="CL1152" s="2"/>
      <c r="CM1152" s="2"/>
      <c r="CN1152" s="2"/>
      <c r="CO1152" s="2"/>
      <c r="CQ1152" s="9"/>
      <c r="CR1152" s="72"/>
      <c r="CS1152" s="72"/>
      <c r="CT1152" s="72"/>
      <c r="CU1152" s="72"/>
      <c r="CV1152" s="72"/>
      <c r="CW1152" s="3"/>
      <c r="CZ1152" s="75"/>
      <c r="DA1152" s="72"/>
      <c r="DH1152" s="69"/>
      <c r="DJ1152" s="2"/>
      <c r="DK1152" s="2"/>
      <c r="DL1152" s="2"/>
      <c r="DM1152" s="2"/>
      <c r="DO1152" s="2"/>
      <c r="DP1152" s="72"/>
      <c r="DQ1152" s="72"/>
      <c r="DR1152" s="72"/>
      <c r="DS1152" s="2"/>
      <c r="DT1152" s="2"/>
      <c r="DU1152" s="72"/>
    </row>
    <row r="1153" spans="88:125" x14ac:dyDescent="0.3">
      <c r="CJ1153" s="9"/>
      <c r="CK1153" s="2"/>
      <c r="CL1153" s="2"/>
      <c r="CM1153" s="2"/>
      <c r="CN1153" s="2"/>
      <c r="CO1153" s="2"/>
      <c r="CQ1153" s="9"/>
      <c r="CR1153" s="72"/>
      <c r="CS1153" s="72"/>
      <c r="CT1153" s="72"/>
      <c r="CU1153" s="72"/>
      <c r="CV1153" s="72"/>
      <c r="CW1153" s="3"/>
      <c r="CZ1153" s="75"/>
      <c r="DA1153" s="72"/>
      <c r="DH1153" s="69"/>
      <c r="DJ1153" s="2"/>
      <c r="DK1153" s="2"/>
      <c r="DL1153" s="2"/>
      <c r="DM1153" s="2"/>
      <c r="DO1153" s="2"/>
      <c r="DP1153" s="72"/>
      <c r="DQ1153" s="72"/>
      <c r="DR1153" s="72"/>
      <c r="DS1153" s="2"/>
      <c r="DT1153" s="2"/>
      <c r="DU1153" s="72"/>
    </row>
    <row r="1154" spans="88:125" x14ac:dyDescent="0.3">
      <c r="CJ1154" s="9"/>
      <c r="CK1154" s="2"/>
      <c r="CL1154" s="2"/>
      <c r="CM1154" s="2"/>
      <c r="CN1154" s="2"/>
      <c r="CO1154" s="2"/>
      <c r="CQ1154" s="9"/>
      <c r="CR1154" s="72"/>
      <c r="CS1154" s="72"/>
      <c r="CT1154" s="72"/>
      <c r="CU1154" s="72"/>
      <c r="CV1154" s="72"/>
      <c r="CW1154" s="3"/>
      <c r="CZ1154" s="75"/>
      <c r="DA1154" s="72"/>
      <c r="DH1154" s="69"/>
      <c r="DJ1154" s="2"/>
      <c r="DK1154" s="2"/>
      <c r="DL1154" s="2"/>
      <c r="DM1154" s="2"/>
      <c r="DO1154" s="2"/>
      <c r="DP1154" s="72"/>
      <c r="DQ1154" s="72"/>
      <c r="DR1154" s="72"/>
      <c r="DS1154" s="2"/>
      <c r="DT1154" s="2"/>
      <c r="DU1154" s="72"/>
    </row>
    <row r="1155" spans="88:125" x14ac:dyDescent="0.3">
      <c r="CJ1155" s="9"/>
      <c r="CK1155" s="2"/>
      <c r="CL1155" s="2"/>
      <c r="CM1155" s="2"/>
      <c r="CN1155" s="2"/>
      <c r="CO1155" s="2"/>
      <c r="CQ1155" s="9"/>
      <c r="CR1155" s="72"/>
      <c r="CS1155" s="72"/>
      <c r="CT1155" s="72"/>
      <c r="CU1155" s="72"/>
      <c r="CV1155" s="72"/>
      <c r="CW1155" s="3"/>
      <c r="CZ1155" s="75"/>
      <c r="DA1155" s="72"/>
      <c r="DH1155" s="69"/>
      <c r="DJ1155" s="2"/>
      <c r="DK1155" s="2"/>
      <c r="DL1155" s="2"/>
      <c r="DM1155" s="2"/>
      <c r="DO1155" s="2"/>
      <c r="DP1155" s="72"/>
      <c r="DQ1155" s="72"/>
      <c r="DR1155" s="72"/>
      <c r="DS1155" s="2"/>
      <c r="DT1155" s="2"/>
      <c r="DU1155" s="72"/>
    </row>
    <row r="1156" spans="88:125" x14ac:dyDescent="0.3">
      <c r="CJ1156" s="9"/>
      <c r="CK1156" s="2"/>
      <c r="CL1156" s="2"/>
      <c r="CM1156" s="2"/>
      <c r="CN1156" s="2"/>
      <c r="CO1156" s="2"/>
      <c r="CQ1156" s="9"/>
      <c r="CR1156" s="72"/>
      <c r="CS1156" s="72"/>
      <c r="CT1156" s="72"/>
      <c r="CU1156" s="72"/>
      <c r="CV1156" s="72"/>
      <c r="CW1156" s="3"/>
      <c r="CZ1156" s="75"/>
      <c r="DA1156" s="72"/>
      <c r="DH1156" s="69"/>
      <c r="DJ1156" s="2"/>
      <c r="DK1156" s="2"/>
      <c r="DL1156" s="2"/>
      <c r="DM1156" s="2"/>
      <c r="DO1156" s="2"/>
      <c r="DP1156" s="72"/>
      <c r="DQ1156" s="72"/>
      <c r="DR1156" s="72"/>
      <c r="DS1156" s="2"/>
      <c r="DT1156" s="2"/>
      <c r="DU1156" s="72"/>
    </row>
    <row r="1157" spans="88:125" x14ac:dyDescent="0.3">
      <c r="CJ1157" s="9"/>
      <c r="CK1157" s="2"/>
      <c r="CL1157" s="2"/>
      <c r="CM1157" s="2"/>
      <c r="CN1157" s="2"/>
      <c r="CO1157" s="2"/>
      <c r="CQ1157" s="9"/>
      <c r="CR1157" s="72"/>
      <c r="CS1157" s="72"/>
      <c r="CT1157" s="72"/>
      <c r="CU1157" s="72"/>
      <c r="CV1157" s="72"/>
      <c r="CW1157" s="3"/>
      <c r="CZ1157" s="75"/>
      <c r="DA1157" s="72"/>
      <c r="DH1157" s="69"/>
      <c r="DJ1157" s="2"/>
      <c r="DK1157" s="2"/>
      <c r="DL1157" s="2"/>
      <c r="DM1157" s="2"/>
      <c r="DO1157" s="2"/>
      <c r="DP1157" s="72"/>
      <c r="DQ1157" s="72"/>
      <c r="DR1157" s="72"/>
      <c r="DS1157" s="2"/>
      <c r="DT1157" s="2"/>
      <c r="DU1157" s="72"/>
    </row>
    <row r="1158" spans="88:125" x14ac:dyDescent="0.3">
      <c r="CJ1158" s="9"/>
      <c r="CK1158" s="2"/>
      <c r="CL1158" s="2"/>
      <c r="CM1158" s="2"/>
      <c r="CN1158" s="2"/>
      <c r="CO1158" s="2"/>
      <c r="CQ1158" s="9"/>
      <c r="CR1158" s="72"/>
      <c r="CS1158" s="72"/>
      <c r="CT1158" s="72"/>
      <c r="CU1158" s="72"/>
      <c r="CV1158" s="72"/>
      <c r="CW1158" s="3"/>
      <c r="CZ1158" s="75"/>
      <c r="DA1158" s="72"/>
      <c r="DH1158" s="69"/>
      <c r="DJ1158" s="2"/>
      <c r="DK1158" s="2"/>
      <c r="DL1158" s="2"/>
      <c r="DM1158" s="2"/>
      <c r="DO1158" s="2"/>
      <c r="DP1158" s="72"/>
      <c r="DQ1158" s="72"/>
      <c r="DR1158" s="72"/>
      <c r="DS1158" s="2"/>
      <c r="DT1158" s="2"/>
      <c r="DU1158" s="72"/>
    </row>
    <row r="1159" spans="88:125" x14ac:dyDescent="0.3">
      <c r="CJ1159" s="9"/>
      <c r="CK1159" s="2"/>
      <c r="CL1159" s="2"/>
      <c r="CM1159" s="2"/>
      <c r="CN1159" s="2"/>
      <c r="CO1159" s="2"/>
      <c r="CQ1159" s="9"/>
      <c r="CR1159" s="72"/>
      <c r="CS1159" s="72"/>
      <c r="CT1159" s="72"/>
      <c r="CU1159" s="72"/>
      <c r="CV1159" s="72"/>
      <c r="CW1159" s="3"/>
      <c r="CZ1159" s="75"/>
      <c r="DA1159" s="72"/>
      <c r="DH1159" s="69"/>
      <c r="DJ1159" s="2"/>
      <c r="DK1159" s="2"/>
      <c r="DL1159" s="2"/>
      <c r="DM1159" s="2"/>
      <c r="DO1159" s="2"/>
      <c r="DP1159" s="72"/>
      <c r="DQ1159" s="72"/>
      <c r="DR1159" s="72"/>
      <c r="DS1159" s="2"/>
      <c r="DT1159" s="2"/>
      <c r="DU1159" s="72"/>
    </row>
    <row r="1160" spans="88:125" x14ac:dyDescent="0.3">
      <c r="CJ1160" s="9"/>
      <c r="CK1160" s="2"/>
      <c r="CL1160" s="2"/>
      <c r="CM1160" s="2"/>
      <c r="CN1160" s="2"/>
      <c r="CO1160" s="2"/>
      <c r="CQ1160" s="9"/>
      <c r="CR1160" s="72"/>
      <c r="CS1160" s="72"/>
      <c r="CT1160" s="72"/>
      <c r="CU1160" s="72"/>
      <c r="CV1160" s="72"/>
      <c r="CW1160" s="3"/>
      <c r="CZ1160" s="75"/>
      <c r="DA1160" s="72"/>
      <c r="DH1160" s="69"/>
      <c r="DJ1160" s="2"/>
      <c r="DK1160" s="2"/>
      <c r="DL1160" s="2"/>
      <c r="DM1160" s="2"/>
      <c r="DO1160" s="2"/>
      <c r="DP1160" s="72"/>
      <c r="DQ1160" s="72"/>
      <c r="DR1160" s="72"/>
      <c r="DS1160" s="2"/>
      <c r="DT1160" s="2"/>
      <c r="DU1160" s="72"/>
    </row>
    <row r="1161" spans="88:125" x14ac:dyDescent="0.3">
      <c r="CJ1161" s="9"/>
      <c r="CK1161" s="2"/>
      <c r="CL1161" s="2"/>
      <c r="CM1161" s="2"/>
      <c r="CN1161" s="2"/>
      <c r="CO1161" s="2"/>
      <c r="CQ1161" s="9"/>
      <c r="CR1161" s="72"/>
      <c r="CS1161" s="72"/>
      <c r="CT1161" s="72"/>
      <c r="CU1161" s="72"/>
      <c r="CV1161" s="72"/>
      <c r="CW1161" s="3"/>
      <c r="CZ1161" s="75"/>
      <c r="DA1161" s="72"/>
      <c r="DH1161" s="69"/>
      <c r="DJ1161" s="2"/>
      <c r="DK1161" s="2"/>
      <c r="DL1161" s="2"/>
      <c r="DM1161" s="2"/>
      <c r="DO1161" s="2"/>
      <c r="DP1161" s="72"/>
      <c r="DQ1161" s="72"/>
      <c r="DR1161" s="72"/>
      <c r="DS1161" s="2"/>
      <c r="DT1161" s="2"/>
      <c r="DU1161" s="72"/>
    </row>
    <row r="1162" spans="88:125" x14ac:dyDescent="0.3">
      <c r="CJ1162" s="9"/>
      <c r="CK1162" s="2"/>
      <c r="CL1162" s="2"/>
      <c r="CM1162" s="2"/>
      <c r="CN1162" s="2"/>
      <c r="CO1162" s="2"/>
      <c r="CQ1162" s="9"/>
      <c r="CR1162" s="72"/>
      <c r="CS1162" s="72"/>
      <c r="CT1162" s="72"/>
      <c r="CU1162" s="72"/>
      <c r="CV1162" s="72"/>
      <c r="CW1162" s="3"/>
      <c r="CZ1162" s="75"/>
      <c r="DA1162" s="72"/>
      <c r="DH1162" s="69"/>
      <c r="DJ1162" s="2"/>
      <c r="DK1162" s="2"/>
      <c r="DL1162" s="2"/>
      <c r="DM1162" s="2"/>
      <c r="DO1162" s="2"/>
      <c r="DP1162" s="72"/>
      <c r="DQ1162" s="72"/>
      <c r="DR1162" s="72"/>
      <c r="DS1162" s="2"/>
      <c r="DT1162" s="2"/>
      <c r="DU1162" s="72"/>
    </row>
    <row r="1163" spans="88:125" x14ac:dyDescent="0.3">
      <c r="CJ1163" s="9"/>
      <c r="CK1163" s="2"/>
      <c r="CL1163" s="2"/>
      <c r="CM1163" s="2"/>
      <c r="CN1163" s="2"/>
      <c r="CO1163" s="2"/>
      <c r="CQ1163" s="9"/>
      <c r="CR1163" s="72"/>
      <c r="CS1163" s="72"/>
      <c r="CT1163" s="72"/>
      <c r="CU1163" s="72"/>
      <c r="CV1163" s="72"/>
      <c r="CW1163" s="3"/>
      <c r="CZ1163" s="75"/>
      <c r="DA1163" s="72"/>
      <c r="DH1163" s="69"/>
      <c r="DJ1163" s="2"/>
      <c r="DK1163" s="2"/>
      <c r="DL1163" s="2"/>
      <c r="DM1163" s="2"/>
      <c r="DO1163" s="2"/>
      <c r="DP1163" s="72"/>
      <c r="DQ1163" s="72"/>
      <c r="DR1163" s="72"/>
      <c r="DS1163" s="2"/>
      <c r="DT1163" s="2"/>
      <c r="DU1163" s="72"/>
    </row>
    <row r="1164" spans="88:125" x14ac:dyDescent="0.3">
      <c r="CJ1164" s="9"/>
      <c r="CK1164" s="2"/>
      <c r="CL1164" s="2"/>
      <c r="CM1164" s="2"/>
      <c r="CN1164" s="2"/>
      <c r="CO1164" s="2"/>
      <c r="CQ1164" s="9"/>
      <c r="CR1164" s="72"/>
      <c r="CS1164" s="72"/>
      <c r="CT1164" s="72"/>
      <c r="CU1164" s="72"/>
      <c r="CV1164" s="72"/>
      <c r="CW1164" s="3"/>
      <c r="CZ1164" s="75"/>
      <c r="DA1164" s="72"/>
      <c r="DH1164" s="69"/>
      <c r="DJ1164" s="2"/>
      <c r="DK1164" s="2"/>
      <c r="DL1164" s="2"/>
      <c r="DM1164" s="2"/>
      <c r="DO1164" s="2"/>
      <c r="DP1164" s="72"/>
      <c r="DQ1164" s="72"/>
      <c r="DR1164" s="72"/>
      <c r="DS1164" s="2"/>
      <c r="DT1164" s="2"/>
      <c r="DU1164" s="72"/>
    </row>
    <row r="1165" spans="88:125" x14ac:dyDescent="0.3">
      <c r="CJ1165" s="9"/>
      <c r="CK1165" s="2"/>
      <c r="CL1165" s="2"/>
      <c r="CM1165" s="2"/>
      <c r="CN1165" s="2"/>
      <c r="CO1165" s="2"/>
      <c r="CQ1165" s="9"/>
      <c r="CR1165" s="72"/>
      <c r="CS1165" s="72"/>
      <c r="CT1165" s="72"/>
      <c r="CU1165" s="72"/>
      <c r="CV1165" s="72"/>
      <c r="CW1165" s="3"/>
      <c r="CZ1165" s="75"/>
      <c r="DA1165" s="72"/>
      <c r="DH1165" s="69"/>
      <c r="DJ1165" s="2"/>
      <c r="DK1165" s="2"/>
      <c r="DL1165" s="2"/>
      <c r="DM1165" s="2"/>
      <c r="DO1165" s="2"/>
      <c r="DP1165" s="72"/>
      <c r="DQ1165" s="72"/>
      <c r="DR1165" s="72"/>
      <c r="DS1165" s="2"/>
      <c r="DT1165" s="2"/>
      <c r="DU1165" s="72"/>
    </row>
    <row r="1166" spans="88:125" x14ac:dyDescent="0.3">
      <c r="CJ1166" s="9"/>
      <c r="CK1166" s="2"/>
      <c r="CL1166" s="2"/>
      <c r="CM1166" s="2"/>
      <c r="CN1166" s="2"/>
      <c r="CO1166" s="2"/>
      <c r="CQ1166" s="9"/>
      <c r="CR1166" s="72"/>
      <c r="CS1166" s="72"/>
      <c r="CT1166" s="72"/>
      <c r="CU1166" s="72"/>
      <c r="CV1166" s="72"/>
      <c r="CW1166" s="3"/>
      <c r="CZ1166" s="75"/>
      <c r="DA1166" s="72"/>
      <c r="DH1166" s="69"/>
      <c r="DJ1166" s="2"/>
      <c r="DK1166" s="2"/>
      <c r="DL1166" s="2"/>
      <c r="DM1166" s="2"/>
      <c r="DO1166" s="2"/>
      <c r="DP1166" s="72"/>
      <c r="DQ1166" s="72"/>
      <c r="DR1166" s="72"/>
      <c r="DS1166" s="2"/>
      <c r="DT1166" s="2"/>
      <c r="DU1166" s="72"/>
    </row>
    <row r="1167" spans="88:125" x14ac:dyDescent="0.3">
      <c r="CJ1167" s="9"/>
      <c r="CK1167" s="2"/>
      <c r="CL1167" s="2"/>
      <c r="CM1167" s="2"/>
      <c r="CN1167" s="2"/>
      <c r="CO1167" s="2"/>
      <c r="CQ1167" s="9"/>
      <c r="CR1167" s="72"/>
      <c r="CS1167" s="72"/>
      <c r="CT1167" s="72"/>
      <c r="CU1167" s="72"/>
      <c r="CV1167" s="72"/>
      <c r="CW1167" s="3"/>
      <c r="CZ1167" s="75"/>
      <c r="DA1167" s="72"/>
      <c r="DH1167" s="69"/>
      <c r="DJ1167" s="2"/>
      <c r="DK1167" s="2"/>
      <c r="DL1167" s="2"/>
      <c r="DM1167" s="2"/>
      <c r="DO1167" s="2"/>
      <c r="DP1167" s="72"/>
      <c r="DQ1167" s="72"/>
      <c r="DR1167" s="72"/>
      <c r="DS1167" s="2"/>
      <c r="DT1167" s="2"/>
      <c r="DU1167" s="72"/>
    </row>
    <row r="1168" spans="88:125" x14ac:dyDescent="0.3">
      <c r="CJ1168" s="9"/>
      <c r="CK1168" s="2"/>
      <c r="CL1168" s="2"/>
      <c r="CM1168" s="2"/>
      <c r="CN1168" s="2"/>
      <c r="CO1168" s="2"/>
      <c r="CQ1168" s="9"/>
      <c r="CR1168" s="72"/>
      <c r="CS1168" s="72"/>
      <c r="CT1168" s="72"/>
      <c r="CU1168" s="72"/>
      <c r="CV1168" s="72"/>
      <c r="CW1168" s="3"/>
      <c r="CZ1168" s="75"/>
      <c r="DA1168" s="72"/>
      <c r="DH1168" s="69"/>
      <c r="DJ1168" s="2"/>
      <c r="DK1168" s="2"/>
      <c r="DL1168" s="2"/>
      <c r="DM1168" s="2"/>
      <c r="DO1168" s="2"/>
      <c r="DP1168" s="72"/>
      <c r="DQ1168" s="72"/>
      <c r="DR1168" s="72"/>
      <c r="DS1168" s="2"/>
      <c r="DT1168" s="2"/>
      <c r="DU1168" s="72"/>
    </row>
    <row r="1169" spans="88:125" x14ac:dyDescent="0.3">
      <c r="CJ1169" s="9"/>
      <c r="CK1169" s="2"/>
      <c r="CL1169" s="2"/>
      <c r="CM1169" s="2"/>
      <c r="CN1169" s="2"/>
      <c r="CO1169" s="2"/>
      <c r="CQ1169" s="9"/>
      <c r="CR1169" s="72"/>
      <c r="CS1169" s="72"/>
      <c r="CT1169" s="72"/>
      <c r="CU1169" s="72"/>
      <c r="CV1169" s="72"/>
      <c r="CW1169" s="3"/>
      <c r="CZ1169" s="75"/>
      <c r="DA1169" s="72"/>
      <c r="DH1169" s="69"/>
      <c r="DJ1169" s="2"/>
      <c r="DK1169" s="2"/>
      <c r="DL1169" s="2"/>
      <c r="DM1169" s="2"/>
      <c r="DO1169" s="2"/>
      <c r="DP1169" s="72"/>
      <c r="DQ1169" s="72"/>
      <c r="DR1169" s="72"/>
      <c r="DS1169" s="2"/>
      <c r="DT1169" s="2"/>
      <c r="DU1169" s="72"/>
    </row>
    <row r="1170" spans="88:125" x14ac:dyDescent="0.3">
      <c r="CJ1170" s="9"/>
      <c r="CK1170" s="2"/>
      <c r="CL1170" s="2"/>
      <c r="CM1170" s="2"/>
      <c r="CN1170" s="2"/>
      <c r="CO1170" s="2"/>
      <c r="CQ1170" s="9"/>
      <c r="CR1170" s="72"/>
      <c r="CS1170" s="72"/>
      <c r="CT1170" s="72"/>
      <c r="CU1170" s="72"/>
      <c r="CV1170" s="72"/>
      <c r="CW1170" s="3"/>
      <c r="CZ1170" s="75"/>
      <c r="DA1170" s="72"/>
      <c r="DH1170" s="69"/>
      <c r="DJ1170" s="2"/>
      <c r="DK1170" s="2"/>
      <c r="DL1170" s="2"/>
      <c r="DM1170" s="2"/>
      <c r="DO1170" s="2"/>
      <c r="DP1170" s="72"/>
      <c r="DQ1170" s="72"/>
      <c r="DR1170" s="72"/>
      <c r="DS1170" s="2"/>
      <c r="DT1170" s="2"/>
      <c r="DU1170" s="72"/>
    </row>
    <row r="1171" spans="88:125" x14ac:dyDescent="0.3">
      <c r="CJ1171" s="9"/>
      <c r="CK1171" s="2"/>
      <c r="CL1171" s="2"/>
      <c r="CM1171" s="2"/>
      <c r="CN1171" s="2"/>
      <c r="CO1171" s="2"/>
      <c r="CQ1171" s="9"/>
      <c r="CR1171" s="72"/>
      <c r="CS1171" s="72"/>
      <c r="CT1171" s="72"/>
      <c r="CU1171" s="72"/>
      <c r="CV1171" s="72"/>
      <c r="CW1171" s="3"/>
      <c r="CZ1171" s="75"/>
      <c r="DA1171" s="72"/>
      <c r="DH1171" s="69"/>
      <c r="DJ1171" s="2"/>
      <c r="DK1171" s="2"/>
      <c r="DL1171" s="2"/>
      <c r="DM1171" s="2"/>
      <c r="DO1171" s="2"/>
      <c r="DP1171" s="72"/>
      <c r="DQ1171" s="72"/>
      <c r="DR1171" s="72"/>
      <c r="DS1171" s="2"/>
      <c r="DT1171" s="2"/>
      <c r="DU1171" s="72"/>
    </row>
    <row r="1172" spans="88:125" x14ac:dyDescent="0.3">
      <c r="CJ1172" s="9"/>
      <c r="CK1172" s="2"/>
      <c r="CL1172" s="2"/>
      <c r="CM1172" s="2"/>
      <c r="CN1172" s="2"/>
      <c r="CO1172" s="2"/>
      <c r="CQ1172" s="9"/>
      <c r="CR1172" s="72"/>
      <c r="CS1172" s="72"/>
      <c r="CT1172" s="72"/>
      <c r="CU1172" s="72"/>
      <c r="CV1172" s="72"/>
      <c r="CW1172" s="3"/>
      <c r="CZ1172" s="75"/>
      <c r="DA1172" s="72"/>
      <c r="DH1172" s="69"/>
      <c r="DJ1172" s="2"/>
      <c r="DK1172" s="2"/>
      <c r="DL1172" s="2"/>
      <c r="DM1172" s="2"/>
      <c r="DO1172" s="2"/>
      <c r="DP1172" s="72"/>
      <c r="DQ1172" s="72"/>
      <c r="DR1172" s="72"/>
      <c r="DS1172" s="2"/>
      <c r="DT1172" s="2"/>
      <c r="DU1172" s="72"/>
    </row>
    <row r="1173" spans="88:125" x14ac:dyDescent="0.3">
      <c r="CJ1173" s="9"/>
      <c r="CK1173" s="2"/>
      <c r="CL1173" s="2"/>
      <c r="CM1173" s="2"/>
      <c r="CN1173" s="2"/>
      <c r="CO1173" s="2"/>
      <c r="CQ1173" s="9"/>
      <c r="CR1173" s="72"/>
      <c r="CS1173" s="72"/>
      <c r="CT1173" s="72"/>
      <c r="CU1173" s="72"/>
      <c r="CV1173" s="72"/>
      <c r="CW1173" s="3"/>
      <c r="CZ1173" s="75"/>
      <c r="DA1173" s="72"/>
      <c r="DH1173" s="69"/>
      <c r="DJ1173" s="2"/>
      <c r="DK1173" s="2"/>
      <c r="DL1173" s="2"/>
      <c r="DM1173" s="2"/>
      <c r="DO1173" s="2"/>
      <c r="DP1173" s="72"/>
      <c r="DQ1173" s="72"/>
      <c r="DR1173" s="72"/>
      <c r="DS1173" s="2"/>
      <c r="DT1173" s="2"/>
      <c r="DU1173" s="72"/>
    </row>
    <row r="1174" spans="88:125" x14ac:dyDescent="0.3">
      <c r="CJ1174" s="9"/>
      <c r="CK1174" s="2"/>
      <c r="CL1174" s="2"/>
      <c r="CM1174" s="2"/>
      <c r="CN1174" s="2"/>
      <c r="CO1174" s="2"/>
      <c r="CQ1174" s="9"/>
      <c r="CR1174" s="72"/>
      <c r="CS1174" s="72"/>
      <c r="CT1174" s="72"/>
      <c r="CU1174" s="72"/>
      <c r="CV1174" s="72"/>
      <c r="CW1174" s="3"/>
      <c r="CZ1174" s="75"/>
      <c r="DA1174" s="72"/>
      <c r="DH1174" s="69"/>
      <c r="DJ1174" s="2"/>
      <c r="DK1174" s="2"/>
      <c r="DL1174" s="2"/>
      <c r="DM1174" s="2"/>
      <c r="DO1174" s="2"/>
      <c r="DP1174" s="72"/>
      <c r="DQ1174" s="72"/>
      <c r="DR1174" s="72"/>
      <c r="DS1174" s="2"/>
      <c r="DT1174" s="2"/>
      <c r="DU1174" s="72"/>
    </row>
    <row r="1175" spans="88:125" x14ac:dyDescent="0.3">
      <c r="CJ1175" s="9"/>
      <c r="CK1175" s="2"/>
      <c r="CL1175" s="2"/>
      <c r="CM1175" s="2"/>
      <c r="CN1175" s="2"/>
      <c r="CO1175" s="2"/>
      <c r="CQ1175" s="9"/>
      <c r="CR1175" s="72"/>
      <c r="CS1175" s="72"/>
      <c r="CT1175" s="72"/>
      <c r="CU1175" s="72"/>
      <c r="CV1175" s="72"/>
      <c r="CW1175" s="3"/>
      <c r="CZ1175" s="75"/>
      <c r="DA1175" s="72"/>
      <c r="DH1175" s="69"/>
      <c r="DJ1175" s="2"/>
      <c r="DK1175" s="2"/>
      <c r="DL1175" s="2"/>
      <c r="DM1175" s="2"/>
      <c r="DO1175" s="2"/>
      <c r="DP1175" s="72"/>
      <c r="DQ1175" s="72"/>
      <c r="DR1175" s="72"/>
      <c r="DS1175" s="2"/>
      <c r="DT1175" s="2"/>
      <c r="DU1175" s="72"/>
    </row>
    <row r="1176" spans="88:125" x14ac:dyDescent="0.3">
      <c r="CJ1176" s="9"/>
      <c r="CK1176" s="2"/>
      <c r="CL1176" s="2"/>
      <c r="CM1176" s="2"/>
      <c r="CN1176" s="2"/>
      <c r="CO1176" s="2"/>
      <c r="CQ1176" s="9"/>
      <c r="CR1176" s="72"/>
      <c r="CS1176" s="72"/>
      <c r="CT1176" s="72"/>
      <c r="CU1176" s="72"/>
      <c r="CV1176" s="72"/>
      <c r="CW1176" s="3"/>
      <c r="CZ1176" s="75"/>
      <c r="DA1176" s="72"/>
      <c r="DH1176" s="69"/>
      <c r="DJ1176" s="2"/>
      <c r="DK1176" s="2"/>
      <c r="DL1176" s="2"/>
      <c r="DM1176" s="2"/>
      <c r="DO1176" s="2"/>
      <c r="DP1176" s="72"/>
      <c r="DQ1176" s="72"/>
      <c r="DR1176" s="72"/>
      <c r="DS1176" s="2"/>
      <c r="DT1176" s="2"/>
      <c r="DU1176" s="72"/>
    </row>
    <row r="1177" spans="88:125" x14ac:dyDescent="0.3">
      <c r="CJ1177" s="9"/>
      <c r="CK1177" s="2"/>
      <c r="CL1177" s="2"/>
      <c r="CM1177" s="2"/>
      <c r="CN1177" s="2"/>
      <c r="CO1177" s="2"/>
      <c r="CQ1177" s="9"/>
      <c r="CR1177" s="72"/>
      <c r="CS1177" s="72"/>
      <c r="CT1177" s="72"/>
      <c r="CU1177" s="72"/>
      <c r="CV1177" s="72"/>
      <c r="CW1177" s="3"/>
      <c r="CZ1177" s="75"/>
      <c r="DA1177" s="72"/>
      <c r="DH1177" s="69"/>
      <c r="DJ1177" s="2"/>
      <c r="DK1177" s="2"/>
      <c r="DL1177" s="2"/>
      <c r="DM1177" s="2"/>
      <c r="DO1177" s="2"/>
      <c r="DP1177" s="72"/>
      <c r="DQ1177" s="72"/>
      <c r="DR1177" s="72"/>
      <c r="DS1177" s="2"/>
      <c r="DT1177" s="2"/>
      <c r="DU1177" s="72"/>
    </row>
    <row r="1178" spans="88:125" x14ac:dyDescent="0.3">
      <c r="CJ1178" s="9"/>
      <c r="CK1178" s="2"/>
      <c r="CL1178" s="2"/>
      <c r="CM1178" s="2"/>
      <c r="CN1178" s="2"/>
      <c r="CO1178" s="2"/>
      <c r="CQ1178" s="9"/>
      <c r="CR1178" s="72"/>
      <c r="CS1178" s="72"/>
      <c r="CT1178" s="72"/>
      <c r="CU1178" s="72"/>
      <c r="CV1178" s="72"/>
      <c r="CW1178" s="3"/>
      <c r="CZ1178" s="75"/>
      <c r="DA1178" s="72"/>
      <c r="DH1178" s="69"/>
      <c r="DJ1178" s="2"/>
      <c r="DK1178" s="2"/>
      <c r="DL1178" s="2"/>
      <c r="DM1178" s="2"/>
      <c r="DO1178" s="2"/>
      <c r="DP1178" s="72"/>
      <c r="DQ1178" s="72"/>
      <c r="DR1178" s="72"/>
      <c r="DS1178" s="2"/>
      <c r="DT1178" s="2"/>
      <c r="DU1178" s="72"/>
    </row>
    <row r="1179" spans="88:125" x14ac:dyDescent="0.3">
      <c r="CJ1179" s="9"/>
      <c r="CK1179" s="2"/>
      <c r="CL1179" s="2"/>
      <c r="CM1179" s="2"/>
      <c r="CN1179" s="2"/>
      <c r="CO1179" s="2"/>
      <c r="CQ1179" s="9"/>
      <c r="CR1179" s="72"/>
      <c r="CS1179" s="72"/>
      <c r="CT1179" s="72"/>
      <c r="CU1179" s="72"/>
      <c r="CV1179" s="72"/>
      <c r="CW1179" s="3"/>
      <c r="CZ1179" s="75"/>
      <c r="DA1179" s="72"/>
      <c r="DH1179" s="69"/>
      <c r="DJ1179" s="2"/>
      <c r="DK1179" s="2"/>
      <c r="DL1179" s="2"/>
      <c r="DM1179" s="2"/>
      <c r="DO1179" s="2"/>
      <c r="DP1179" s="72"/>
      <c r="DQ1179" s="72"/>
      <c r="DR1179" s="72"/>
      <c r="DS1179" s="2"/>
      <c r="DT1179" s="2"/>
      <c r="DU1179" s="72"/>
    </row>
    <row r="1180" spans="88:125" x14ac:dyDescent="0.3">
      <c r="CJ1180" s="9"/>
      <c r="CK1180" s="2"/>
      <c r="CL1180" s="2"/>
      <c r="CM1180" s="2"/>
      <c r="CN1180" s="2"/>
      <c r="CO1180" s="2"/>
      <c r="CQ1180" s="9"/>
      <c r="CR1180" s="72"/>
      <c r="CS1180" s="72"/>
      <c r="CT1180" s="72"/>
      <c r="CU1180" s="72"/>
      <c r="CV1180" s="72"/>
      <c r="CW1180" s="3"/>
      <c r="CZ1180" s="75"/>
      <c r="DA1180" s="72"/>
      <c r="DH1180" s="69"/>
      <c r="DJ1180" s="2"/>
      <c r="DK1180" s="2"/>
      <c r="DL1180" s="2"/>
      <c r="DM1180" s="2"/>
      <c r="DO1180" s="2"/>
      <c r="DP1180" s="72"/>
      <c r="DQ1180" s="72"/>
      <c r="DR1180" s="72"/>
      <c r="DS1180" s="2"/>
      <c r="DT1180" s="2"/>
      <c r="DU1180" s="72"/>
    </row>
    <row r="1181" spans="88:125" x14ac:dyDescent="0.3">
      <c r="CJ1181" s="9"/>
      <c r="CK1181" s="2"/>
      <c r="CL1181" s="2"/>
      <c r="CM1181" s="2"/>
      <c r="CN1181" s="2"/>
      <c r="CO1181" s="2"/>
      <c r="CQ1181" s="9"/>
      <c r="CR1181" s="72"/>
      <c r="CS1181" s="72"/>
      <c r="CT1181" s="72"/>
      <c r="CU1181" s="72"/>
      <c r="CV1181" s="72"/>
      <c r="CW1181" s="3"/>
      <c r="CZ1181" s="75"/>
      <c r="DA1181" s="72"/>
      <c r="DH1181" s="69"/>
      <c r="DJ1181" s="2"/>
      <c r="DK1181" s="2"/>
      <c r="DL1181" s="2"/>
      <c r="DM1181" s="2"/>
      <c r="DO1181" s="2"/>
      <c r="DP1181" s="72"/>
      <c r="DQ1181" s="72"/>
      <c r="DR1181" s="72"/>
      <c r="DS1181" s="2"/>
      <c r="DT1181" s="2"/>
      <c r="DU1181" s="72"/>
    </row>
    <row r="1182" spans="88:125" x14ac:dyDescent="0.3">
      <c r="CJ1182" s="9"/>
      <c r="CK1182" s="2"/>
      <c r="CL1182" s="2"/>
      <c r="CM1182" s="2"/>
      <c r="CN1182" s="2"/>
      <c r="CO1182" s="2"/>
      <c r="CQ1182" s="9"/>
      <c r="CR1182" s="72"/>
      <c r="CS1182" s="72"/>
      <c r="CT1182" s="72"/>
      <c r="CU1182" s="72"/>
      <c r="CV1182" s="72"/>
      <c r="CW1182" s="3"/>
      <c r="CZ1182" s="75"/>
      <c r="DA1182" s="72"/>
      <c r="DH1182" s="69"/>
      <c r="DJ1182" s="2"/>
      <c r="DK1182" s="2"/>
      <c r="DL1182" s="2"/>
      <c r="DM1182" s="2"/>
      <c r="DO1182" s="2"/>
      <c r="DP1182" s="72"/>
      <c r="DQ1182" s="72"/>
      <c r="DR1182" s="72"/>
      <c r="DS1182" s="2"/>
      <c r="DT1182" s="2"/>
      <c r="DU1182" s="72"/>
    </row>
    <row r="1183" spans="88:125" x14ac:dyDescent="0.3">
      <c r="CJ1183" s="9"/>
      <c r="CK1183" s="2"/>
      <c r="CL1183" s="2"/>
      <c r="CM1183" s="2"/>
      <c r="CN1183" s="2"/>
      <c r="CO1183" s="2"/>
      <c r="CQ1183" s="9"/>
      <c r="CR1183" s="72"/>
      <c r="CS1183" s="72"/>
      <c r="CT1183" s="72"/>
      <c r="CU1183" s="72"/>
      <c r="CV1183" s="72"/>
      <c r="CW1183" s="3"/>
      <c r="CZ1183" s="75"/>
      <c r="DA1183" s="72"/>
      <c r="DH1183" s="69"/>
      <c r="DJ1183" s="2"/>
      <c r="DK1183" s="2"/>
      <c r="DL1183" s="2"/>
      <c r="DM1183" s="2"/>
      <c r="DO1183" s="2"/>
      <c r="DP1183" s="72"/>
      <c r="DQ1183" s="72"/>
      <c r="DR1183" s="72"/>
      <c r="DS1183" s="2"/>
      <c r="DT1183" s="2"/>
      <c r="DU1183" s="72"/>
    </row>
    <row r="1184" spans="88:125" x14ac:dyDescent="0.3">
      <c r="CJ1184" s="9"/>
      <c r="CK1184" s="2"/>
      <c r="CL1184" s="2"/>
      <c r="CM1184" s="2"/>
      <c r="CN1184" s="2"/>
      <c r="CO1184" s="2"/>
      <c r="CQ1184" s="9"/>
      <c r="CR1184" s="72"/>
      <c r="CS1184" s="72"/>
      <c r="CT1184" s="72"/>
      <c r="CU1184" s="72"/>
      <c r="CV1184" s="72"/>
      <c r="CW1184" s="3"/>
      <c r="CZ1184" s="75"/>
      <c r="DA1184" s="72"/>
      <c r="DH1184" s="69"/>
      <c r="DJ1184" s="2"/>
      <c r="DK1184" s="2"/>
      <c r="DL1184" s="2"/>
      <c r="DM1184" s="2"/>
      <c r="DO1184" s="2"/>
      <c r="DP1184" s="72"/>
      <c r="DQ1184" s="72"/>
      <c r="DR1184" s="72"/>
      <c r="DS1184" s="2"/>
      <c r="DT1184" s="2"/>
      <c r="DU1184" s="72"/>
    </row>
    <row r="1185" spans="88:125" x14ac:dyDescent="0.3">
      <c r="CJ1185" s="9"/>
      <c r="CK1185" s="2"/>
      <c r="CL1185" s="2"/>
      <c r="CM1185" s="2"/>
      <c r="CN1185" s="2"/>
      <c r="CO1185" s="2"/>
      <c r="CQ1185" s="9"/>
      <c r="CR1185" s="72"/>
      <c r="CS1185" s="72"/>
      <c r="CT1185" s="72"/>
      <c r="CU1185" s="72"/>
      <c r="CV1185" s="72"/>
      <c r="CW1185" s="3"/>
      <c r="CZ1185" s="75"/>
      <c r="DA1185" s="72"/>
      <c r="DH1185" s="69"/>
      <c r="DJ1185" s="2"/>
      <c r="DK1185" s="2"/>
      <c r="DL1185" s="2"/>
      <c r="DM1185" s="2"/>
      <c r="DO1185" s="2"/>
      <c r="DP1185" s="72"/>
      <c r="DQ1185" s="72"/>
      <c r="DR1185" s="72"/>
      <c r="DS1185" s="2"/>
      <c r="DT1185" s="2"/>
      <c r="DU1185" s="72"/>
    </row>
    <row r="1186" spans="88:125" x14ac:dyDescent="0.3">
      <c r="CJ1186" s="9"/>
      <c r="CK1186" s="2"/>
      <c r="CL1186" s="2"/>
      <c r="CM1186" s="2"/>
      <c r="CN1186" s="2"/>
      <c r="CO1186" s="2"/>
      <c r="CQ1186" s="9"/>
      <c r="CR1186" s="72"/>
      <c r="CS1186" s="72"/>
      <c r="CT1186" s="72"/>
      <c r="CU1186" s="72"/>
      <c r="CV1186" s="72"/>
      <c r="CW1186" s="3"/>
      <c r="CZ1186" s="75"/>
      <c r="DA1186" s="72"/>
      <c r="DH1186" s="69"/>
      <c r="DJ1186" s="2"/>
      <c r="DK1186" s="2"/>
      <c r="DL1186" s="2"/>
      <c r="DM1186" s="2"/>
      <c r="DO1186" s="2"/>
      <c r="DP1186" s="72"/>
      <c r="DQ1186" s="72"/>
      <c r="DR1186" s="72"/>
      <c r="DS1186" s="2"/>
      <c r="DT1186" s="2"/>
      <c r="DU1186" s="72"/>
    </row>
    <row r="1187" spans="88:125" x14ac:dyDescent="0.3">
      <c r="CJ1187" s="9"/>
      <c r="CK1187" s="2"/>
      <c r="CL1187" s="2"/>
      <c r="CM1187" s="2"/>
      <c r="CN1187" s="2"/>
      <c r="CO1187" s="2"/>
      <c r="CQ1187" s="9"/>
      <c r="CR1187" s="72"/>
      <c r="CS1187" s="72"/>
      <c r="CT1187" s="72"/>
      <c r="CU1187" s="72"/>
      <c r="CV1187" s="72"/>
      <c r="CW1187" s="3"/>
      <c r="CZ1187" s="75"/>
      <c r="DA1187" s="72"/>
      <c r="DH1187" s="69"/>
      <c r="DJ1187" s="2"/>
      <c r="DK1187" s="2"/>
      <c r="DL1187" s="2"/>
      <c r="DM1187" s="2"/>
      <c r="DO1187" s="2"/>
      <c r="DP1187" s="72"/>
      <c r="DQ1187" s="72"/>
      <c r="DR1187" s="72"/>
      <c r="DS1187" s="2"/>
      <c r="DT1187" s="2"/>
      <c r="DU1187" s="72"/>
    </row>
    <row r="1188" spans="88:125" x14ac:dyDescent="0.3">
      <c r="CJ1188" s="9"/>
      <c r="CK1188" s="2"/>
      <c r="CL1188" s="2"/>
      <c r="CM1188" s="2"/>
      <c r="CN1188" s="2"/>
      <c r="CO1188" s="2"/>
      <c r="CQ1188" s="9"/>
      <c r="CR1188" s="72"/>
      <c r="CS1188" s="72"/>
      <c r="CT1188" s="72"/>
      <c r="CU1188" s="72"/>
      <c r="CV1188" s="72"/>
      <c r="CW1188" s="3"/>
      <c r="CZ1188" s="75"/>
      <c r="DA1188" s="72"/>
      <c r="DH1188" s="69"/>
      <c r="DJ1188" s="2"/>
      <c r="DK1188" s="2"/>
      <c r="DL1188" s="2"/>
      <c r="DM1188" s="2"/>
      <c r="DO1188" s="2"/>
      <c r="DP1188" s="72"/>
      <c r="DQ1188" s="72"/>
      <c r="DR1188" s="72"/>
      <c r="DS1188" s="2"/>
      <c r="DT1188" s="2"/>
      <c r="DU1188" s="72"/>
    </row>
    <row r="1189" spans="88:125" x14ac:dyDescent="0.3">
      <c r="CJ1189" s="9"/>
      <c r="CK1189" s="2"/>
      <c r="CL1189" s="2"/>
      <c r="CM1189" s="2"/>
      <c r="CN1189" s="2"/>
      <c r="CO1189" s="2"/>
      <c r="CQ1189" s="9"/>
      <c r="CR1189" s="72"/>
      <c r="CS1189" s="72"/>
      <c r="CT1189" s="72"/>
      <c r="CU1189" s="72"/>
      <c r="CV1189" s="72"/>
      <c r="CW1189" s="3"/>
      <c r="CZ1189" s="75"/>
      <c r="DA1189" s="72"/>
      <c r="DH1189" s="69"/>
      <c r="DJ1189" s="2"/>
      <c r="DK1189" s="2"/>
      <c r="DL1189" s="2"/>
      <c r="DM1189" s="2"/>
      <c r="DO1189" s="2"/>
      <c r="DP1189" s="72"/>
      <c r="DQ1189" s="72"/>
      <c r="DR1189" s="72"/>
      <c r="DS1189" s="2"/>
      <c r="DT1189" s="2"/>
      <c r="DU1189" s="72"/>
    </row>
    <row r="1190" spans="88:125" x14ac:dyDescent="0.3">
      <c r="CJ1190" s="9"/>
      <c r="CK1190" s="2"/>
      <c r="CL1190" s="2"/>
      <c r="CM1190" s="2"/>
      <c r="CN1190" s="2"/>
      <c r="CO1190" s="2"/>
      <c r="CQ1190" s="9"/>
      <c r="CR1190" s="72"/>
      <c r="CS1190" s="72"/>
      <c r="CT1190" s="72"/>
      <c r="CU1190" s="72"/>
      <c r="CV1190" s="72"/>
      <c r="CW1190" s="3"/>
      <c r="CZ1190" s="75"/>
      <c r="DA1190" s="72"/>
      <c r="DH1190" s="69"/>
      <c r="DJ1190" s="2"/>
      <c r="DK1190" s="2"/>
      <c r="DL1190" s="2"/>
      <c r="DM1190" s="2"/>
      <c r="DO1190" s="2"/>
      <c r="DP1190" s="72"/>
      <c r="DQ1190" s="72"/>
      <c r="DR1190" s="72"/>
      <c r="DS1190" s="2"/>
      <c r="DT1190" s="2"/>
      <c r="DU1190" s="72"/>
    </row>
    <row r="1191" spans="88:125" x14ac:dyDescent="0.3">
      <c r="CJ1191" s="9"/>
      <c r="CK1191" s="2"/>
      <c r="CL1191" s="2"/>
      <c r="CM1191" s="2"/>
      <c r="CN1191" s="2"/>
      <c r="CO1191" s="2"/>
      <c r="CQ1191" s="9"/>
      <c r="CR1191" s="72"/>
      <c r="CS1191" s="72"/>
      <c r="CT1191" s="72"/>
      <c r="CU1191" s="72"/>
      <c r="CV1191" s="72"/>
      <c r="CW1191" s="3"/>
      <c r="CZ1191" s="75"/>
      <c r="DA1191" s="72"/>
      <c r="DH1191" s="69"/>
      <c r="DJ1191" s="2"/>
      <c r="DK1191" s="2"/>
      <c r="DL1191" s="2"/>
      <c r="DM1191" s="2"/>
      <c r="DO1191" s="2"/>
      <c r="DP1191" s="72"/>
      <c r="DQ1191" s="72"/>
      <c r="DR1191" s="72"/>
      <c r="DS1191" s="2"/>
      <c r="DT1191" s="2"/>
      <c r="DU1191" s="72"/>
    </row>
    <row r="1192" spans="88:125" x14ac:dyDescent="0.3">
      <c r="CJ1192" s="9"/>
      <c r="CK1192" s="2"/>
      <c r="CL1192" s="2"/>
      <c r="CM1192" s="2"/>
      <c r="CN1192" s="2"/>
      <c r="CO1192" s="2"/>
      <c r="CQ1192" s="9"/>
      <c r="CR1192" s="72"/>
      <c r="CS1192" s="72"/>
      <c r="CT1192" s="72"/>
      <c r="CU1192" s="72"/>
      <c r="CV1192" s="72"/>
      <c r="CW1192" s="3"/>
      <c r="CZ1192" s="75"/>
      <c r="DA1192" s="72"/>
      <c r="DH1192" s="69"/>
      <c r="DJ1192" s="2"/>
      <c r="DK1192" s="2"/>
      <c r="DL1192" s="2"/>
      <c r="DM1192" s="2"/>
      <c r="DO1192" s="2"/>
      <c r="DP1192" s="72"/>
      <c r="DQ1192" s="72"/>
      <c r="DR1192" s="72"/>
      <c r="DS1192" s="2"/>
      <c r="DT1192" s="2"/>
      <c r="DU1192" s="72"/>
    </row>
    <row r="1193" spans="88:125" x14ac:dyDescent="0.3">
      <c r="CJ1193" s="9"/>
      <c r="CK1193" s="2"/>
      <c r="CL1193" s="2"/>
      <c r="CM1193" s="2"/>
      <c r="CN1193" s="2"/>
      <c r="CO1193" s="2"/>
      <c r="CQ1193" s="9"/>
      <c r="CR1193" s="72"/>
      <c r="CS1193" s="72"/>
      <c r="CT1193" s="72"/>
      <c r="CU1193" s="72"/>
      <c r="CV1193" s="72"/>
      <c r="CW1193" s="3"/>
      <c r="CZ1193" s="75"/>
      <c r="DA1193" s="72"/>
      <c r="DH1193" s="69"/>
      <c r="DJ1193" s="2"/>
      <c r="DK1193" s="2"/>
      <c r="DL1193" s="2"/>
      <c r="DM1193" s="2"/>
      <c r="DO1193" s="2"/>
      <c r="DP1193" s="72"/>
      <c r="DQ1193" s="72"/>
      <c r="DR1193" s="72"/>
      <c r="DS1193" s="2"/>
      <c r="DT1193" s="2"/>
      <c r="DU1193" s="72"/>
    </row>
    <row r="1194" spans="88:125" x14ac:dyDescent="0.3">
      <c r="CJ1194" s="9"/>
      <c r="CK1194" s="2"/>
      <c r="CL1194" s="2"/>
      <c r="CM1194" s="2"/>
      <c r="CN1194" s="2"/>
      <c r="CO1194" s="2"/>
      <c r="CQ1194" s="9"/>
      <c r="CR1194" s="72"/>
      <c r="CS1194" s="72"/>
      <c r="CT1194" s="72"/>
      <c r="CU1194" s="72"/>
      <c r="CV1194" s="72"/>
      <c r="CW1194" s="3"/>
      <c r="CZ1194" s="75"/>
      <c r="DA1194" s="72"/>
      <c r="DH1194" s="69"/>
      <c r="DJ1194" s="2"/>
      <c r="DK1194" s="2"/>
      <c r="DL1194" s="2"/>
      <c r="DM1194" s="2"/>
      <c r="DO1194" s="2"/>
      <c r="DP1194" s="72"/>
      <c r="DQ1194" s="72"/>
      <c r="DR1194" s="72"/>
      <c r="DS1194" s="2"/>
      <c r="DT1194" s="2"/>
      <c r="DU1194" s="72"/>
    </row>
    <row r="1195" spans="88:125" x14ac:dyDescent="0.3">
      <c r="CJ1195" s="9"/>
      <c r="CK1195" s="2"/>
      <c r="CL1195" s="2"/>
      <c r="CM1195" s="2"/>
      <c r="CN1195" s="2"/>
      <c r="CO1195" s="2"/>
      <c r="CQ1195" s="9"/>
      <c r="CR1195" s="72"/>
      <c r="CS1195" s="72"/>
      <c r="CT1195" s="72"/>
      <c r="CU1195" s="72"/>
      <c r="CV1195" s="72"/>
      <c r="CW1195" s="3"/>
      <c r="CZ1195" s="75"/>
      <c r="DA1195" s="72"/>
      <c r="DH1195" s="69"/>
      <c r="DJ1195" s="2"/>
      <c r="DK1195" s="2"/>
      <c r="DL1195" s="2"/>
      <c r="DM1195" s="2"/>
      <c r="DO1195" s="2"/>
      <c r="DP1195" s="72"/>
      <c r="DQ1195" s="72"/>
      <c r="DR1195" s="72"/>
      <c r="DS1195" s="2"/>
      <c r="DT1195" s="2"/>
      <c r="DU1195" s="72"/>
    </row>
    <row r="1196" spans="88:125" x14ac:dyDescent="0.3">
      <c r="CJ1196" s="9"/>
      <c r="CK1196" s="2"/>
      <c r="CL1196" s="2"/>
      <c r="CM1196" s="2"/>
      <c r="CN1196" s="2"/>
      <c r="CO1196" s="2"/>
      <c r="CQ1196" s="9"/>
      <c r="CR1196" s="72"/>
      <c r="CS1196" s="72"/>
      <c r="CT1196" s="72"/>
      <c r="CU1196" s="72"/>
      <c r="CV1196" s="72"/>
      <c r="CW1196" s="3"/>
      <c r="CZ1196" s="75"/>
      <c r="DA1196" s="72"/>
      <c r="DH1196" s="69"/>
      <c r="DJ1196" s="2"/>
      <c r="DK1196" s="2"/>
      <c r="DL1196" s="2"/>
      <c r="DM1196" s="2"/>
      <c r="DO1196" s="2"/>
      <c r="DP1196" s="72"/>
      <c r="DQ1196" s="72"/>
      <c r="DR1196" s="72"/>
      <c r="DS1196" s="2"/>
      <c r="DT1196" s="2"/>
      <c r="DU1196" s="72"/>
    </row>
    <row r="1197" spans="88:125" x14ac:dyDescent="0.3">
      <c r="CJ1197" s="9"/>
      <c r="CK1197" s="2"/>
      <c r="CL1197" s="2"/>
      <c r="CM1197" s="2"/>
      <c r="CN1197" s="2"/>
      <c r="CO1197" s="2"/>
      <c r="CQ1197" s="9"/>
      <c r="CR1197" s="72"/>
      <c r="CS1197" s="72"/>
      <c r="CT1197" s="72"/>
      <c r="CU1197" s="72"/>
      <c r="CV1197" s="72"/>
      <c r="CW1197" s="3"/>
      <c r="CZ1197" s="75"/>
      <c r="DA1197" s="72"/>
      <c r="DH1197" s="69"/>
      <c r="DJ1197" s="2"/>
      <c r="DK1197" s="2"/>
      <c r="DL1197" s="2"/>
      <c r="DM1197" s="2"/>
      <c r="DO1197" s="2"/>
      <c r="DP1197" s="72"/>
      <c r="DQ1197" s="72"/>
      <c r="DR1197" s="72"/>
      <c r="DS1197" s="2"/>
      <c r="DT1197" s="2"/>
      <c r="DU1197" s="72"/>
    </row>
    <row r="1198" spans="88:125" x14ac:dyDescent="0.3">
      <c r="CJ1198" s="9"/>
      <c r="CK1198" s="2"/>
      <c r="CL1198" s="2"/>
      <c r="CM1198" s="2"/>
      <c r="CN1198" s="2"/>
      <c r="CO1198" s="2"/>
      <c r="CQ1198" s="9"/>
      <c r="CR1198" s="72"/>
      <c r="CS1198" s="72"/>
      <c r="CT1198" s="72"/>
      <c r="CU1198" s="72"/>
      <c r="CV1198" s="72"/>
      <c r="CW1198" s="3"/>
      <c r="CZ1198" s="75"/>
      <c r="DA1198" s="72"/>
      <c r="DH1198" s="69"/>
      <c r="DJ1198" s="2"/>
      <c r="DK1198" s="2"/>
      <c r="DL1198" s="2"/>
      <c r="DM1198" s="2"/>
      <c r="DO1198" s="2"/>
      <c r="DP1198" s="72"/>
      <c r="DQ1198" s="72"/>
      <c r="DR1198" s="72"/>
      <c r="DS1198" s="2"/>
      <c r="DT1198" s="2"/>
      <c r="DU1198" s="72"/>
    </row>
    <row r="1199" spans="88:125" x14ac:dyDescent="0.3">
      <c r="CJ1199" s="9"/>
      <c r="CK1199" s="2"/>
      <c r="CL1199" s="2"/>
      <c r="CM1199" s="2"/>
      <c r="CN1199" s="2"/>
      <c r="CO1199" s="2"/>
      <c r="CQ1199" s="9"/>
      <c r="CR1199" s="72"/>
      <c r="CS1199" s="72"/>
      <c r="CT1199" s="72"/>
      <c r="CU1199" s="72"/>
      <c r="CV1199" s="72"/>
      <c r="CW1199" s="3"/>
      <c r="CZ1199" s="75"/>
      <c r="DA1199" s="72"/>
      <c r="DH1199" s="69"/>
      <c r="DJ1199" s="2"/>
      <c r="DK1199" s="2"/>
      <c r="DL1199" s="2"/>
      <c r="DM1199" s="2"/>
      <c r="DO1199" s="2"/>
      <c r="DP1199" s="72"/>
      <c r="DQ1199" s="72"/>
      <c r="DR1199" s="72"/>
      <c r="DS1199" s="2"/>
      <c r="DT1199" s="2"/>
      <c r="DU1199" s="72"/>
    </row>
    <row r="1200" spans="88:125" x14ac:dyDescent="0.3">
      <c r="CJ1200" s="9"/>
      <c r="CK1200" s="2"/>
      <c r="CL1200" s="2"/>
      <c r="CM1200" s="2"/>
      <c r="CN1200" s="2"/>
      <c r="CO1200" s="2"/>
      <c r="CQ1200" s="9"/>
      <c r="CR1200" s="72"/>
      <c r="CS1200" s="72"/>
      <c r="CT1200" s="72"/>
      <c r="CU1200" s="72"/>
      <c r="CV1200" s="72"/>
      <c r="CW1200" s="3"/>
      <c r="CZ1200" s="75"/>
      <c r="DA1200" s="72"/>
      <c r="DH1200" s="69"/>
      <c r="DJ1200" s="2"/>
      <c r="DK1200" s="2"/>
      <c r="DL1200" s="2"/>
      <c r="DM1200" s="2"/>
      <c r="DO1200" s="2"/>
      <c r="DP1200" s="72"/>
      <c r="DQ1200" s="72"/>
      <c r="DR1200" s="72"/>
      <c r="DS1200" s="2"/>
      <c r="DT1200" s="2"/>
      <c r="DU1200" s="72"/>
    </row>
    <row r="1201" spans="88:125" x14ac:dyDescent="0.3">
      <c r="CJ1201" s="9"/>
      <c r="CK1201" s="2"/>
      <c r="CL1201" s="2"/>
      <c r="CM1201" s="2"/>
      <c r="CN1201" s="2"/>
      <c r="CO1201" s="2"/>
      <c r="CQ1201" s="9"/>
      <c r="CR1201" s="72"/>
      <c r="CS1201" s="72"/>
      <c r="CT1201" s="72"/>
      <c r="CU1201" s="72"/>
      <c r="CV1201" s="72"/>
      <c r="CW1201" s="3"/>
      <c r="CZ1201" s="75"/>
      <c r="DA1201" s="72"/>
      <c r="DH1201" s="69"/>
      <c r="DJ1201" s="2"/>
      <c r="DK1201" s="2"/>
      <c r="DL1201" s="2"/>
      <c r="DM1201" s="2"/>
      <c r="DO1201" s="2"/>
      <c r="DP1201" s="72"/>
      <c r="DQ1201" s="72"/>
      <c r="DR1201" s="72"/>
      <c r="DS1201" s="2"/>
      <c r="DT1201" s="2"/>
      <c r="DU1201" s="72"/>
    </row>
    <row r="1202" spans="88:125" x14ac:dyDescent="0.3">
      <c r="CJ1202" s="9"/>
      <c r="CK1202" s="2"/>
      <c r="CL1202" s="2"/>
      <c r="CM1202" s="2"/>
      <c r="CN1202" s="2"/>
      <c r="CO1202" s="2"/>
      <c r="CQ1202" s="9"/>
      <c r="CR1202" s="72"/>
      <c r="CS1202" s="72"/>
      <c r="CT1202" s="72"/>
      <c r="CU1202" s="72"/>
      <c r="CV1202" s="72"/>
      <c r="CW1202" s="3"/>
      <c r="CZ1202" s="75"/>
      <c r="DA1202" s="72"/>
      <c r="DH1202" s="69"/>
      <c r="DJ1202" s="2"/>
      <c r="DK1202" s="2"/>
      <c r="DL1202" s="2"/>
      <c r="DM1202" s="2"/>
      <c r="DO1202" s="2"/>
      <c r="DP1202" s="72"/>
      <c r="DQ1202" s="72"/>
      <c r="DR1202" s="72"/>
      <c r="DS1202" s="2"/>
      <c r="DT1202" s="2"/>
      <c r="DU1202" s="72"/>
    </row>
    <row r="1203" spans="88:125" x14ac:dyDescent="0.3">
      <c r="CJ1203" s="9"/>
      <c r="CK1203" s="2"/>
      <c r="CL1203" s="2"/>
      <c r="CM1203" s="2"/>
      <c r="CN1203" s="2"/>
      <c r="CO1203" s="2"/>
      <c r="CQ1203" s="9"/>
      <c r="CR1203" s="72"/>
      <c r="CS1203" s="72"/>
      <c r="CT1203" s="72"/>
      <c r="CU1203" s="72"/>
      <c r="CV1203" s="72"/>
      <c r="CW1203" s="3"/>
      <c r="CZ1203" s="75"/>
      <c r="DA1203" s="72"/>
      <c r="DH1203" s="69"/>
      <c r="DJ1203" s="2"/>
      <c r="DK1203" s="2"/>
      <c r="DL1203" s="2"/>
      <c r="DM1203" s="2"/>
      <c r="DO1203" s="2"/>
      <c r="DP1203" s="72"/>
      <c r="DQ1203" s="72"/>
      <c r="DR1203" s="72"/>
      <c r="DS1203" s="2"/>
      <c r="DT1203" s="2"/>
      <c r="DU1203" s="72"/>
    </row>
    <row r="1204" spans="88:125" x14ac:dyDescent="0.3">
      <c r="CJ1204" s="9"/>
      <c r="CK1204" s="2"/>
      <c r="CL1204" s="2"/>
      <c r="CM1204" s="2"/>
      <c r="CN1204" s="2"/>
      <c r="CO1204" s="2"/>
      <c r="CQ1204" s="9"/>
      <c r="CR1204" s="72"/>
      <c r="CS1204" s="72"/>
      <c r="CT1204" s="72"/>
      <c r="CU1204" s="72"/>
      <c r="CV1204" s="72"/>
      <c r="CW1204" s="3"/>
      <c r="CZ1204" s="75"/>
      <c r="DA1204" s="72"/>
      <c r="DH1204" s="69"/>
      <c r="DJ1204" s="2"/>
      <c r="DK1204" s="2"/>
      <c r="DL1204" s="2"/>
      <c r="DM1204" s="2"/>
      <c r="DO1204" s="2"/>
      <c r="DP1204" s="72"/>
      <c r="DQ1204" s="72"/>
      <c r="DR1204" s="72"/>
      <c r="DS1204" s="2"/>
      <c r="DT1204" s="2"/>
      <c r="DU1204" s="72"/>
    </row>
    <row r="1205" spans="88:125" x14ac:dyDescent="0.3">
      <c r="CJ1205" s="9"/>
      <c r="CK1205" s="2"/>
      <c r="CL1205" s="2"/>
      <c r="CM1205" s="2"/>
      <c r="CN1205" s="2"/>
      <c r="CO1205" s="2"/>
      <c r="CQ1205" s="9"/>
      <c r="CR1205" s="72"/>
      <c r="CS1205" s="72"/>
      <c r="CT1205" s="72"/>
      <c r="CU1205" s="72"/>
      <c r="CV1205" s="72"/>
      <c r="CW1205" s="3"/>
      <c r="CZ1205" s="75"/>
      <c r="DA1205" s="72"/>
      <c r="DH1205" s="69"/>
      <c r="DJ1205" s="2"/>
      <c r="DK1205" s="2"/>
      <c r="DL1205" s="2"/>
      <c r="DM1205" s="2"/>
      <c r="DO1205" s="2"/>
      <c r="DP1205" s="72"/>
      <c r="DQ1205" s="72"/>
      <c r="DR1205" s="72"/>
      <c r="DS1205" s="2"/>
      <c r="DT1205" s="2"/>
      <c r="DU1205" s="72"/>
    </row>
    <row r="1206" spans="88:125" x14ac:dyDescent="0.3">
      <c r="CJ1206" s="9"/>
      <c r="CK1206" s="2"/>
      <c r="CL1206" s="2"/>
      <c r="CM1206" s="2"/>
      <c r="CN1206" s="2"/>
      <c r="CO1206" s="2"/>
      <c r="CQ1206" s="9"/>
      <c r="CR1206" s="72"/>
      <c r="CS1206" s="72"/>
      <c r="CT1206" s="72"/>
      <c r="CU1206" s="72"/>
      <c r="CV1206" s="72"/>
      <c r="CW1206" s="3"/>
      <c r="CZ1206" s="75"/>
      <c r="DA1206" s="72"/>
      <c r="DH1206" s="69"/>
      <c r="DJ1206" s="2"/>
      <c r="DK1206" s="2"/>
      <c r="DL1206" s="2"/>
      <c r="DM1206" s="2"/>
      <c r="DO1206" s="2"/>
      <c r="DP1206" s="72"/>
      <c r="DQ1206" s="72"/>
      <c r="DR1206" s="72"/>
      <c r="DS1206" s="2"/>
      <c r="DT1206" s="2"/>
      <c r="DU1206" s="72"/>
    </row>
    <row r="1207" spans="88:125" x14ac:dyDescent="0.3">
      <c r="CJ1207" s="9"/>
      <c r="CK1207" s="2"/>
      <c r="CL1207" s="2"/>
      <c r="CM1207" s="2"/>
      <c r="CN1207" s="2"/>
      <c r="CO1207" s="2"/>
      <c r="CQ1207" s="9"/>
      <c r="CR1207" s="72"/>
      <c r="CS1207" s="72"/>
      <c r="CT1207" s="72"/>
      <c r="CU1207" s="72"/>
      <c r="CV1207" s="72"/>
      <c r="CW1207" s="3"/>
      <c r="CZ1207" s="75"/>
      <c r="DA1207" s="72"/>
      <c r="DH1207" s="69"/>
      <c r="DJ1207" s="2"/>
      <c r="DK1207" s="2"/>
      <c r="DL1207" s="2"/>
      <c r="DM1207" s="2"/>
      <c r="DO1207" s="2"/>
      <c r="DP1207" s="72"/>
      <c r="DQ1207" s="72"/>
      <c r="DR1207" s="72"/>
      <c r="DS1207" s="2"/>
      <c r="DT1207" s="2"/>
      <c r="DU1207" s="72"/>
    </row>
    <row r="1208" spans="88:125" x14ac:dyDescent="0.3">
      <c r="CJ1208" s="9"/>
      <c r="CK1208" s="2"/>
      <c r="CL1208" s="2"/>
      <c r="CM1208" s="2"/>
      <c r="CN1208" s="2"/>
      <c r="CO1208" s="2"/>
      <c r="CQ1208" s="9"/>
      <c r="CR1208" s="72"/>
      <c r="CS1208" s="72"/>
      <c r="CT1208" s="72"/>
      <c r="CU1208" s="72"/>
      <c r="CV1208" s="72"/>
      <c r="CW1208" s="3"/>
      <c r="CZ1208" s="75"/>
      <c r="DA1208" s="72"/>
      <c r="DH1208" s="69"/>
      <c r="DJ1208" s="2"/>
      <c r="DK1208" s="2"/>
      <c r="DL1208" s="2"/>
      <c r="DM1208" s="2"/>
      <c r="DO1208" s="2"/>
      <c r="DP1208" s="72"/>
      <c r="DQ1208" s="72"/>
      <c r="DR1208" s="72"/>
      <c r="DS1208" s="2"/>
      <c r="DT1208" s="2"/>
      <c r="DU1208" s="72"/>
    </row>
    <row r="1209" spans="88:125" x14ac:dyDescent="0.3">
      <c r="CJ1209" s="9"/>
      <c r="CK1209" s="2"/>
      <c r="CL1209" s="2"/>
      <c r="CM1209" s="2"/>
      <c r="CN1209" s="2"/>
      <c r="CO1209" s="2"/>
      <c r="CQ1209" s="9"/>
      <c r="CR1209" s="72"/>
      <c r="CS1209" s="72"/>
      <c r="CT1209" s="72"/>
      <c r="CU1209" s="72"/>
      <c r="CV1209" s="72"/>
      <c r="CW1209" s="3"/>
      <c r="CZ1209" s="75"/>
      <c r="DA1209" s="72"/>
      <c r="DH1209" s="69"/>
      <c r="DJ1209" s="2"/>
      <c r="DK1209" s="2"/>
      <c r="DL1209" s="2"/>
      <c r="DM1209" s="2"/>
      <c r="DO1209" s="2"/>
      <c r="DP1209" s="72"/>
      <c r="DQ1209" s="72"/>
      <c r="DR1209" s="72"/>
      <c r="DS1209" s="2"/>
      <c r="DT1209" s="2"/>
      <c r="DU1209" s="72"/>
    </row>
    <row r="1210" spans="88:125" x14ac:dyDescent="0.3">
      <c r="CJ1210" s="9"/>
      <c r="CK1210" s="2"/>
      <c r="CL1210" s="2"/>
      <c r="CM1210" s="2"/>
      <c r="CN1210" s="2"/>
      <c r="CO1210" s="2"/>
      <c r="CQ1210" s="9"/>
      <c r="CR1210" s="72"/>
      <c r="CS1210" s="72"/>
      <c r="CT1210" s="72"/>
      <c r="CU1210" s="72"/>
      <c r="CV1210" s="72"/>
      <c r="CW1210" s="3"/>
      <c r="CZ1210" s="75"/>
      <c r="DA1210" s="72"/>
      <c r="DH1210" s="69"/>
      <c r="DJ1210" s="2"/>
      <c r="DK1210" s="2"/>
      <c r="DL1210" s="2"/>
      <c r="DM1210" s="2"/>
      <c r="DO1210" s="2"/>
      <c r="DP1210" s="72"/>
      <c r="DQ1210" s="72"/>
      <c r="DR1210" s="72"/>
      <c r="DS1210" s="2"/>
      <c r="DT1210" s="2"/>
      <c r="DU1210" s="72"/>
    </row>
    <row r="1211" spans="88:125" x14ac:dyDescent="0.3">
      <c r="CJ1211" s="9"/>
      <c r="CK1211" s="2"/>
      <c r="CL1211" s="2"/>
      <c r="CM1211" s="2"/>
      <c r="CN1211" s="2"/>
      <c r="CO1211" s="2"/>
      <c r="CQ1211" s="9"/>
      <c r="CR1211" s="72"/>
      <c r="CS1211" s="72"/>
      <c r="CT1211" s="72"/>
      <c r="CU1211" s="72"/>
      <c r="CV1211" s="72"/>
      <c r="CW1211" s="3"/>
      <c r="CZ1211" s="75"/>
      <c r="DA1211" s="72"/>
      <c r="DH1211" s="69"/>
      <c r="DJ1211" s="2"/>
      <c r="DK1211" s="2"/>
      <c r="DL1211" s="2"/>
      <c r="DM1211" s="2"/>
      <c r="DO1211" s="2"/>
      <c r="DP1211" s="72"/>
      <c r="DQ1211" s="72"/>
      <c r="DR1211" s="72"/>
      <c r="DS1211" s="2"/>
      <c r="DT1211" s="2"/>
      <c r="DU1211" s="72"/>
    </row>
    <row r="1212" spans="88:125" x14ac:dyDescent="0.3">
      <c r="CJ1212" s="9"/>
      <c r="CK1212" s="2"/>
      <c r="CL1212" s="2"/>
      <c r="CM1212" s="2"/>
      <c r="CN1212" s="2"/>
      <c r="CO1212" s="2"/>
      <c r="CQ1212" s="9"/>
      <c r="CR1212" s="72"/>
      <c r="CS1212" s="72"/>
      <c r="CT1212" s="72"/>
      <c r="CU1212" s="72"/>
      <c r="CV1212" s="72"/>
      <c r="CW1212" s="3"/>
      <c r="CZ1212" s="75"/>
      <c r="DA1212" s="72"/>
      <c r="DH1212" s="69"/>
      <c r="DJ1212" s="2"/>
      <c r="DK1212" s="2"/>
      <c r="DL1212" s="2"/>
      <c r="DM1212" s="2"/>
      <c r="DO1212" s="2"/>
      <c r="DP1212" s="72"/>
      <c r="DQ1212" s="72"/>
      <c r="DR1212" s="72"/>
      <c r="DS1212" s="2"/>
      <c r="DT1212" s="2"/>
      <c r="DU1212" s="72"/>
    </row>
    <row r="1213" spans="88:125" x14ac:dyDescent="0.3">
      <c r="CJ1213" s="9"/>
      <c r="CK1213" s="2"/>
      <c r="CL1213" s="2"/>
      <c r="CM1213" s="2"/>
      <c r="CN1213" s="2"/>
      <c r="CO1213" s="2"/>
      <c r="CQ1213" s="9"/>
      <c r="CR1213" s="72"/>
      <c r="CS1213" s="72"/>
      <c r="CT1213" s="72"/>
      <c r="CU1213" s="72"/>
      <c r="CV1213" s="72"/>
      <c r="CW1213" s="3"/>
      <c r="CZ1213" s="75"/>
      <c r="DA1213" s="72"/>
      <c r="DH1213" s="69"/>
      <c r="DJ1213" s="2"/>
      <c r="DK1213" s="2"/>
      <c r="DL1213" s="2"/>
      <c r="DM1213" s="2"/>
      <c r="DO1213" s="2"/>
      <c r="DP1213" s="72"/>
      <c r="DQ1213" s="72"/>
      <c r="DR1213" s="72"/>
      <c r="DS1213" s="2"/>
      <c r="DT1213" s="2"/>
      <c r="DU1213" s="72"/>
    </row>
    <row r="1214" spans="88:125" x14ac:dyDescent="0.3">
      <c r="CJ1214" s="9"/>
      <c r="CK1214" s="2"/>
      <c r="CL1214" s="2"/>
      <c r="CM1214" s="2"/>
      <c r="CN1214" s="2"/>
      <c r="CO1214" s="2"/>
      <c r="CQ1214" s="9"/>
      <c r="CR1214" s="72"/>
      <c r="CS1214" s="72"/>
      <c r="CT1214" s="72"/>
      <c r="CU1214" s="72"/>
      <c r="CV1214" s="72"/>
      <c r="CW1214" s="3"/>
      <c r="CZ1214" s="75"/>
      <c r="DA1214" s="72"/>
      <c r="DH1214" s="69"/>
      <c r="DJ1214" s="2"/>
      <c r="DK1214" s="2"/>
      <c r="DL1214" s="2"/>
      <c r="DM1214" s="2"/>
      <c r="DO1214" s="2"/>
      <c r="DP1214" s="72"/>
      <c r="DQ1214" s="72"/>
      <c r="DR1214" s="72"/>
      <c r="DS1214" s="2"/>
      <c r="DT1214" s="2"/>
      <c r="DU1214" s="72"/>
    </row>
    <row r="1215" spans="88:125" x14ac:dyDescent="0.3">
      <c r="CJ1215" s="9"/>
      <c r="CK1215" s="2"/>
      <c r="CL1215" s="2"/>
      <c r="CM1215" s="2"/>
      <c r="CN1215" s="2"/>
      <c r="CO1215" s="2"/>
      <c r="CQ1215" s="9"/>
      <c r="CR1215" s="72"/>
      <c r="CS1215" s="72"/>
      <c r="CT1215" s="72"/>
      <c r="CU1215" s="72"/>
      <c r="CV1215" s="72"/>
      <c r="CW1215" s="3"/>
      <c r="CZ1215" s="75"/>
      <c r="DA1215" s="72"/>
      <c r="DH1215" s="69"/>
      <c r="DJ1215" s="2"/>
      <c r="DK1215" s="2"/>
      <c r="DL1215" s="2"/>
      <c r="DM1215" s="2"/>
      <c r="DO1215" s="2"/>
      <c r="DP1215" s="72"/>
      <c r="DQ1215" s="72"/>
      <c r="DR1215" s="72"/>
      <c r="DS1215" s="2"/>
      <c r="DT1215" s="2"/>
      <c r="DU1215" s="72"/>
    </row>
    <row r="1216" spans="88:125" x14ac:dyDescent="0.3">
      <c r="CJ1216" s="9"/>
      <c r="CK1216" s="2"/>
      <c r="CL1216" s="2"/>
      <c r="CM1216" s="2"/>
      <c r="CN1216" s="2"/>
      <c r="CO1216" s="2"/>
      <c r="CQ1216" s="9"/>
      <c r="CR1216" s="72"/>
      <c r="CS1216" s="72"/>
      <c r="CT1216" s="72"/>
      <c r="CU1216" s="72"/>
      <c r="CV1216" s="72"/>
      <c r="CW1216" s="3"/>
      <c r="CZ1216" s="75"/>
      <c r="DA1216" s="72"/>
      <c r="DH1216" s="69"/>
      <c r="DJ1216" s="2"/>
      <c r="DK1216" s="2"/>
      <c r="DL1216" s="2"/>
      <c r="DM1216" s="2"/>
      <c r="DO1216" s="2"/>
      <c r="DP1216" s="72"/>
      <c r="DQ1216" s="72"/>
      <c r="DR1216" s="72"/>
      <c r="DS1216" s="2"/>
      <c r="DT1216" s="2"/>
      <c r="DU1216" s="72"/>
    </row>
    <row r="1217" spans="88:125" x14ac:dyDescent="0.3">
      <c r="CJ1217" s="9"/>
      <c r="CK1217" s="2"/>
      <c r="CL1217" s="2"/>
      <c r="CM1217" s="2"/>
      <c r="CN1217" s="2"/>
      <c r="CO1217" s="2"/>
      <c r="CQ1217" s="9"/>
      <c r="CR1217" s="72"/>
      <c r="CS1217" s="72"/>
      <c r="CT1217" s="72"/>
      <c r="CU1217" s="72"/>
      <c r="CV1217" s="72"/>
      <c r="CW1217" s="3"/>
      <c r="CZ1217" s="75"/>
      <c r="DA1217" s="72"/>
      <c r="DH1217" s="69"/>
      <c r="DJ1217" s="2"/>
      <c r="DK1217" s="2"/>
      <c r="DL1217" s="2"/>
      <c r="DM1217" s="2"/>
      <c r="DO1217" s="2"/>
      <c r="DP1217" s="72"/>
      <c r="DQ1217" s="72"/>
      <c r="DR1217" s="72"/>
      <c r="DS1217" s="2"/>
      <c r="DT1217" s="2"/>
      <c r="DU1217" s="72"/>
    </row>
    <row r="1218" spans="88:125" x14ac:dyDescent="0.3">
      <c r="CJ1218" s="9"/>
      <c r="CK1218" s="2"/>
      <c r="CL1218" s="2"/>
      <c r="CM1218" s="2"/>
      <c r="CN1218" s="2"/>
      <c r="CO1218" s="2"/>
      <c r="CQ1218" s="9"/>
      <c r="CR1218" s="72"/>
      <c r="CS1218" s="72"/>
      <c r="CT1218" s="72"/>
      <c r="CU1218" s="72"/>
      <c r="CV1218" s="72"/>
      <c r="CW1218" s="3"/>
      <c r="CZ1218" s="75"/>
      <c r="DA1218" s="72"/>
      <c r="DH1218" s="69"/>
      <c r="DJ1218" s="2"/>
      <c r="DK1218" s="2"/>
      <c r="DL1218" s="2"/>
      <c r="DM1218" s="2"/>
      <c r="DO1218" s="2"/>
      <c r="DP1218" s="72"/>
      <c r="DQ1218" s="72"/>
      <c r="DR1218" s="72"/>
      <c r="DS1218" s="2"/>
      <c r="DT1218" s="2"/>
      <c r="DU1218" s="72"/>
    </row>
    <row r="1219" spans="88:125" x14ac:dyDescent="0.3">
      <c r="CJ1219" s="9"/>
      <c r="CK1219" s="2"/>
      <c r="CL1219" s="2"/>
      <c r="CM1219" s="2"/>
      <c r="CN1219" s="2"/>
      <c r="CO1219" s="2"/>
      <c r="CQ1219" s="9"/>
      <c r="CR1219" s="72"/>
      <c r="CS1219" s="72"/>
      <c r="CT1219" s="72"/>
      <c r="CU1219" s="72"/>
      <c r="CV1219" s="72"/>
      <c r="CW1219" s="3"/>
      <c r="CZ1219" s="75"/>
      <c r="DA1219" s="72"/>
      <c r="DH1219" s="69"/>
      <c r="DJ1219" s="2"/>
      <c r="DK1219" s="2"/>
      <c r="DL1219" s="2"/>
      <c r="DM1219" s="2"/>
      <c r="DO1219" s="2"/>
      <c r="DP1219" s="72"/>
      <c r="DQ1219" s="72"/>
      <c r="DR1219" s="72"/>
      <c r="DS1219" s="2"/>
      <c r="DT1219" s="2"/>
      <c r="DU1219" s="72"/>
    </row>
    <row r="1220" spans="88:125" x14ac:dyDescent="0.3">
      <c r="CJ1220" s="9"/>
      <c r="CK1220" s="2"/>
      <c r="CL1220" s="2"/>
      <c r="CM1220" s="2"/>
      <c r="CN1220" s="2"/>
      <c r="CO1220" s="2"/>
      <c r="CQ1220" s="9"/>
      <c r="CR1220" s="72"/>
      <c r="CS1220" s="72"/>
      <c r="CT1220" s="72"/>
      <c r="CU1220" s="72"/>
      <c r="CV1220" s="72"/>
      <c r="CW1220" s="3"/>
      <c r="CZ1220" s="75"/>
      <c r="DA1220" s="72"/>
      <c r="DH1220" s="69"/>
      <c r="DJ1220" s="2"/>
      <c r="DK1220" s="2"/>
      <c r="DL1220" s="2"/>
      <c r="DM1220" s="2"/>
      <c r="DO1220" s="2"/>
      <c r="DP1220" s="72"/>
      <c r="DQ1220" s="72"/>
      <c r="DR1220" s="72"/>
      <c r="DS1220" s="2"/>
      <c r="DT1220" s="2"/>
      <c r="DU1220" s="72"/>
    </row>
    <row r="1221" spans="88:125" x14ac:dyDescent="0.3">
      <c r="CJ1221" s="9"/>
      <c r="CK1221" s="2"/>
      <c r="CL1221" s="2"/>
      <c r="CM1221" s="2"/>
      <c r="CN1221" s="2"/>
      <c r="CO1221" s="2"/>
      <c r="CQ1221" s="9"/>
      <c r="CR1221" s="72"/>
      <c r="CS1221" s="72"/>
      <c r="CT1221" s="72"/>
      <c r="CU1221" s="72"/>
      <c r="CV1221" s="72"/>
      <c r="CW1221" s="3"/>
      <c r="CZ1221" s="75"/>
      <c r="DA1221" s="72"/>
      <c r="DH1221" s="69"/>
      <c r="DJ1221" s="2"/>
      <c r="DK1221" s="2"/>
      <c r="DL1221" s="2"/>
      <c r="DM1221" s="2"/>
      <c r="DO1221" s="2"/>
      <c r="DP1221" s="72"/>
      <c r="DQ1221" s="72"/>
      <c r="DR1221" s="72"/>
      <c r="DS1221" s="2"/>
      <c r="DT1221" s="2"/>
      <c r="DU1221" s="72"/>
    </row>
    <row r="1222" spans="88:125" x14ac:dyDescent="0.3">
      <c r="CJ1222" s="9"/>
      <c r="CK1222" s="2"/>
      <c r="CL1222" s="2"/>
      <c r="CM1222" s="2"/>
      <c r="CN1222" s="2"/>
      <c r="CO1222" s="2"/>
      <c r="CQ1222" s="9"/>
      <c r="CR1222" s="72"/>
      <c r="CS1222" s="72"/>
      <c r="CT1222" s="72"/>
      <c r="CU1222" s="72"/>
      <c r="CV1222" s="72"/>
      <c r="CW1222" s="3"/>
      <c r="CZ1222" s="75"/>
      <c r="DA1222" s="72"/>
      <c r="DH1222" s="69"/>
      <c r="DJ1222" s="2"/>
      <c r="DK1222" s="2"/>
      <c r="DL1222" s="2"/>
      <c r="DM1222" s="2"/>
      <c r="DO1222" s="2"/>
      <c r="DP1222" s="72"/>
      <c r="DQ1222" s="72"/>
      <c r="DR1222" s="72"/>
      <c r="DS1222" s="2"/>
      <c r="DT1222" s="2"/>
      <c r="DU1222" s="72"/>
    </row>
    <row r="1223" spans="88:125" x14ac:dyDescent="0.3">
      <c r="CJ1223" s="9"/>
      <c r="CK1223" s="2"/>
      <c r="CL1223" s="2"/>
      <c r="CM1223" s="2"/>
      <c r="CN1223" s="2"/>
      <c r="CO1223" s="2"/>
      <c r="CQ1223" s="9"/>
      <c r="CR1223" s="72"/>
      <c r="CS1223" s="72"/>
      <c r="CT1223" s="72"/>
      <c r="CU1223" s="72"/>
      <c r="CV1223" s="72"/>
      <c r="CW1223" s="3"/>
      <c r="CZ1223" s="75"/>
      <c r="DA1223" s="72"/>
      <c r="DH1223" s="69"/>
      <c r="DJ1223" s="2"/>
      <c r="DK1223" s="2"/>
      <c r="DL1223" s="2"/>
      <c r="DM1223" s="2"/>
      <c r="DO1223" s="2"/>
      <c r="DP1223" s="72"/>
      <c r="DQ1223" s="72"/>
      <c r="DR1223" s="72"/>
      <c r="DS1223" s="2"/>
      <c r="DT1223" s="2"/>
      <c r="DU1223" s="72"/>
    </row>
    <row r="1224" spans="88:125" x14ac:dyDescent="0.3">
      <c r="CJ1224" s="9"/>
      <c r="CK1224" s="2"/>
      <c r="CL1224" s="2"/>
      <c r="CM1224" s="2"/>
      <c r="CN1224" s="2"/>
      <c r="CO1224" s="2"/>
      <c r="CQ1224" s="9"/>
      <c r="CR1224" s="72"/>
      <c r="CS1224" s="72"/>
      <c r="CT1224" s="72"/>
      <c r="CU1224" s="72"/>
      <c r="CV1224" s="72"/>
      <c r="CW1224" s="3"/>
      <c r="CZ1224" s="75"/>
      <c r="DA1224" s="72"/>
      <c r="DH1224" s="69"/>
      <c r="DJ1224" s="2"/>
      <c r="DK1224" s="2"/>
      <c r="DL1224" s="2"/>
      <c r="DM1224" s="2"/>
      <c r="DO1224" s="2"/>
      <c r="DP1224" s="72"/>
      <c r="DQ1224" s="72"/>
      <c r="DR1224" s="72"/>
      <c r="DS1224" s="2"/>
      <c r="DT1224" s="2"/>
      <c r="DU1224" s="72"/>
    </row>
    <row r="1225" spans="88:125" x14ac:dyDescent="0.3">
      <c r="CJ1225" s="9"/>
      <c r="CK1225" s="2"/>
      <c r="CL1225" s="2"/>
      <c r="CM1225" s="2"/>
      <c r="CN1225" s="2"/>
      <c r="CO1225" s="2"/>
      <c r="CQ1225" s="9"/>
      <c r="CR1225" s="72"/>
      <c r="CS1225" s="72"/>
      <c r="CT1225" s="72"/>
      <c r="CU1225" s="72"/>
      <c r="CV1225" s="72"/>
      <c r="CW1225" s="3"/>
      <c r="CZ1225" s="75"/>
      <c r="DA1225" s="72"/>
      <c r="DH1225" s="69"/>
      <c r="DJ1225" s="2"/>
      <c r="DK1225" s="2"/>
      <c r="DL1225" s="2"/>
      <c r="DM1225" s="2"/>
      <c r="DO1225" s="2"/>
      <c r="DP1225" s="72"/>
      <c r="DQ1225" s="72"/>
      <c r="DR1225" s="72"/>
      <c r="DS1225" s="2"/>
      <c r="DT1225" s="2"/>
      <c r="DU1225" s="72"/>
    </row>
    <row r="1226" spans="88:125" x14ac:dyDescent="0.3">
      <c r="CJ1226" s="9"/>
      <c r="CK1226" s="2"/>
      <c r="CL1226" s="2"/>
      <c r="CM1226" s="2"/>
      <c r="CN1226" s="2"/>
      <c r="CO1226" s="2"/>
      <c r="CQ1226" s="9"/>
      <c r="CR1226" s="72"/>
      <c r="CS1226" s="72"/>
      <c r="CT1226" s="72"/>
      <c r="CU1226" s="72"/>
      <c r="CV1226" s="72"/>
      <c r="CW1226" s="3"/>
      <c r="CZ1226" s="75"/>
      <c r="DA1226" s="72"/>
      <c r="DH1226" s="69"/>
      <c r="DJ1226" s="2"/>
      <c r="DK1226" s="2"/>
      <c r="DL1226" s="2"/>
      <c r="DM1226" s="2"/>
      <c r="DO1226" s="2"/>
      <c r="DP1226" s="72"/>
      <c r="DQ1226" s="72"/>
      <c r="DR1226" s="72"/>
      <c r="DS1226" s="2"/>
      <c r="DT1226" s="2"/>
      <c r="DU1226" s="72"/>
    </row>
    <row r="1227" spans="88:125" x14ac:dyDescent="0.3">
      <c r="CJ1227" s="9"/>
      <c r="CK1227" s="2"/>
      <c r="CL1227" s="2"/>
      <c r="CM1227" s="2"/>
      <c r="CN1227" s="2"/>
      <c r="CO1227" s="2"/>
      <c r="CQ1227" s="9"/>
      <c r="CR1227" s="72"/>
      <c r="CS1227" s="72"/>
      <c r="CT1227" s="72"/>
      <c r="CU1227" s="72"/>
      <c r="CV1227" s="72"/>
      <c r="CW1227" s="3"/>
      <c r="CZ1227" s="75"/>
      <c r="DA1227" s="72"/>
      <c r="DH1227" s="69"/>
      <c r="DJ1227" s="2"/>
      <c r="DK1227" s="2"/>
      <c r="DL1227" s="2"/>
      <c r="DM1227" s="2"/>
      <c r="DO1227" s="2"/>
      <c r="DP1227" s="72"/>
      <c r="DQ1227" s="72"/>
      <c r="DR1227" s="72"/>
      <c r="DS1227" s="2"/>
      <c r="DT1227" s="2"/>
      <c r="DU1227" s="72"/>
    </row>
    <row r="1228" spans="88:125" x14ac:dyDescent="0.3">
      <c r="CJ1228" s="9"/>
      <c r="CK1228" s="2"/>
      <c r="CL1228" s="2"/>
      <c r="CM1228" s="2"/>
      <c r="CN1228" s="2"/>
      <c r="CO1228" s="2"/>
      <c r="CQ1228" s="9"/>
      <c r="CR1228" s="72"/>
      <c r="CS1228" s="72"/>
      <c r="CT1228" s="72"/>
      <c r="CU1228" s="72"/>
      <c r="CV1228" s="72"/>
      <c r="CW1228" s="3"/>
      <c r="CZ1228" s="75"/>
      <c r="DA1228" s="72"/>
      <c r="DH1228" s="69"/>
      <c r="DJ1228" s="2"/>
      <c r="DK1228" s="2"/>
      <c r="DL1228" s="2"/>
      <c r="DM1228" s="2"/>
      <c r="DO1228" s="2"/>
      <c r="DP1228" s="72"/>
      <c r="DQ1228" s="72"/>
      <c r="DR1228" s="72"/>
      <c r="DS1228" s="2"/>
      <c r="DT1228" s="2"/>
      <c r="DU1228" s="72"/>
    </row>
    <row r="1229" spans="88:125" x14ac:dyDescent="0.3">
      <c r="CJ1229" s="9"/>
      <c r="CK1229" s="2"/>
      <c r="CL1229" s="2"/>
      <c r="CM1229" s="2"/>
      <c r="CN1229" s="2"/>
      <c r="CO1229" s="2"/>
      <c r="CQ1229" s="9"/>
      <c r="CR1229" s="72"/>
      <c r="CS1229" s="72"/>
      <c r="CT1229" s="72"/>
      <c r="CU1229" s="72"/>
      <c r="CV1229" s="72"/>
      <c r="CW1229" s="3"/>
      <c r="CZ1229" s="75"/>
      <c r="DA1229" s="72"/>
      <c r="DH1229" s="69"/>
      <c r="DJ1229" s="2"/>
      <c r="DK1229" s="2"/>
      <c r="DL1229" s="2"/>
      <c r="DM1229" s="2"/>
      <c r="DO1229" s="2"/>
      <c r="DP1229" s="72"/>
      <c r="DQ1229" s="72"/>
      <c r="DR1229" s="72"/>
      <c r="DS1229" s="2"/>
      <c r="DT1229" s="2"/>
      <c r="DU1229" s="72"/>
    </row>
    <row r="1230" spans="88:125" x14ac:dyDescent="0.3">
      <c r="CJ1230" s="9"/>
      <c r="CK1230" s="2"/>
      <c r="CL1230" s="2"/>
      <c r="CM1230" s="2"/>
      <c r="CN1230" s="2"/>
      <c r="CO1230" s="2"/>
      <c r="CQ1230" s="9"/>
      <c r="CR1230" s="72"/>
      <c r="CS1230" s="72"/>
      <c r="CT1230" s="72"/>
      <c r="CU1230" s="72"/>
      <c r="CV1230" s="72"/>
      <c r="CW1230" s="3"/>
      <c r="CZ1230" s="75"/>
      <c r="DA1230" s="72"/>
      <c r="DH1230" s="69"/>
      <c r="DJ1230" s="2"/>
      <c r="DK1230" s="2"/>
      <c r="DL1230" s="2"/>
      <c r="DM1230" s="2"/>
      <c r="DO1230" s="2"/>
      <c r="DP1230" s="72"/>
      <c r="DQ1230" s="72"/>
      <c r="DR1230" s="72"/>
      <c r="DS1230" s="2"/>
      <c r="DT1230" s="2"/>
      <c r="DU1230" s="72"/>
    </row>
    <row r="1231" spans="88:125" x14ac:dyDescent="0.3">
      <c r="CJ1231" s="9"/>
      <c r="CK1231" s="2"/>
      <c r="CL1231" s="2"/>
      <c r="CM1231" s="2"/>
      <c r="CN1231" s="2"/>
      <c r="CO1231" s="2"/>
      <c r="CQ1231" s="9"/>
      <c r="CR1231" s="72"/>
      <c r="CS1231" s="72"/>
      <c r="CT1231" s="72"/>
      <c r="CU1231" s="72"/>
      <c r="CV1231" s="72"/>
      <c r="CW1231" s="3"/>
      <c r="CZ1231" s="75"/>
      <c r="DA1231" s="72"/>
      <c r="DH1231" s="69"/>
      <c r="DJ1231" s="2"/>
      <c r="DK1231" s="2"/>
      <c r="DL1231" s="2"/>
      <c r="DM1231" s="2"/>
      <c r="DO1231" s="2"/>
      <c r="DP1231" s="72"/>
      <c r="DQ1231" s="72"/>
      <c r="DR1231" s="72"/>
      <c r="DS1231" s="2"/>
      <c r="DT1231" s="2"/>
      <c r="DU1231" s="72"/>
    </row>
    <row r="1232" spans="88:125" x14ac:dyDescent="0.3">
      <c r="CJ1232" s="9"/>
      <c r="CK1232" s="2"/>
      <c r="CL1232" s="2"/>
      <c r="CM1232" s="2"/>
      <c r="CN1232" s="2"/>
      <c r="CO1232" s="2"/>
      <c r="CQ1232" s="9"/>
      <c r="CR1232" s="72"/>
      <c r="CS1232" s="72"/>
      <c r="CT1232" s="72"/>
      <c r="CU1232" s="72"/>
      <c r="CV1232" s="72"/>
      <c r="CW1232" s="3"/>
      <c r="CZ1232" s="75"/>
      <c r="DA1232" s="72"/>
      <c r="DH1232" s="69"/>
      <c r="DJ1232" s="2"/>
      <c r="DK1232" s="2"/>
      <c r="DL1232" s="2"/>
      <c r="DM1232" s="2"/>
      <c r="DO1232" s="2"/>
      <c r="DP1232" s="72"/>
      <c r="DQ1232" s="72"/>
      <c r="DR1232" s="72"/>
      <c r="DS1232" s="2"/>
      <c r="DT1232" s="2"/>
      <c r="DU1232" s="72"/>
    </row>
    <row r="1233" spans="88:125" x14ac:dyDescent="0.3">
      <c r="CJ1233" s="9"/>
      <c r="CK1233" s="2"/>
      <c r="CL1233" s="2"/>
      <c r="CM1233" s="2"/>
      <c r="CN1233" s="2"/>
      <c r="CO1233" s="2"/>
      <c r="CQ1233" s="9"/>
      <c r="CR1233" s="72"/>
      <c r="CS1233" s="72"/>
      <c r="CT1233" s="72"/>
      <c r="CU1233" s="72"/>
      <c r="CV1233" s="72"/>
      <c r="CW1233" s="3"/>
      <c r="CZ1233" s="75"/>
      <c r="DA1233" s="72"/>
      <c r="DH1233" s="69"/>
      <c r="DJ1233" s="2"/>
      <c r="DK1233" s="2"/>
      <c r="DL1233" s="2"/>
      <c r="DM1233" s="2"/>
      <c r="DO1233" s="2"/>
      <c r="DP1233" s="72"/>
      <c r="DQ1233" s="72"/>
      <c r="DR1233" s="72"/>
      <c r="DS1233" s="2"/>
      <c r="DT1233" s="2"/>
      <c r="DU1233" s="72"/>
    </row>
    <row r="1234" spans="88:125" x14ac:dyDescent="0.3">
      <c r="CJ1234" s="9"/>
      <c r="CK1234" s="2"/>
      <c r="CL1234" s="2"/>
      <c r="CM1234" s="2"/>
      <c r="CN1234" s="2"/>
      <c r="CO1234" s="2"/>
      <c r="CQ1234" s="9"/>
      <c r="CR1234" s="72"/>
      <c r="CS1234" s="72"/>
      <c r="CT1234" s="72"/>
      <c r="CU1234" s="72"/>
      <c r="CV1234" s="72"/>
      <c r="CW1234" s="3"/>
      <c r="CZ1234" s="75"/>
      <c r="DA1234" s="72"/>
      <c r="DH1234" s="69"/>
      <c r="DJ1234" s="2"/>
      <c r="DK1234" s="2"/>
      <c r="DL1234" s="2"/>
      <c r="DM1234" s="2"/>
      <c r="DO1234" s="2"/>
      <c r="DP1234" s="72"/>
      <c r="DQ1234" s="72"/>
      <c r="DR1234" s="72"/>
      <c r="DS1234" s="2"/>
      <c r="DT1234" s="2"/>
      <c r="DU1234" s="72"/>
    </row>
    <row r="1235" spans="88:125" x14ac:dyDescent="0.3">
      <c r="CJ1235" s="9"/>
      <c r="CK1235" s="2"/>
      <c r="CL1235" s="2"/>
      <c r="CM1235" s="2"/>
      <c r="CN1235" s="2"/>
      <c r="CO1235" s="2"/>
      <c r="CQ1235" s="9"/>
      <c r="CR1235" s="72"/>
      <c r="CS1235" s="72"/>
      <c r="CT1235" s="72"/>
      <c r="CU1235" s="72"/>
      <c r="CV1235" s="72"/>
      <c r="CW1235" s="3"/>
      <c r="CZ1235" s="75"/>
      <c r="DA1235" s="72"/>
      <c r="DH1235" s="69"/>
      <c r="DJ1235" s="2"/>
      <c r="DK1235" s="2"/>
      <c r="DL1235" s="2"/>
      <c r="DM1235" s="2"/>
      <c r="DO1235" s="2"/>
      <c r="DP1235" s="72"/>
      <c r="DQ1235" s="72"/>
      <c r="DR1235" s="72"/>
      <c r="DS1235" s="2"/>
      <c r="DT1235" s="2"/>
      <c r="DU1235" s="72"/>
    </row>
    <row r="1236" spans="88:125" x14ac:dyDescent="0.3">
      <c r="CJ1236" s="9"/>
      <c r="CK1236" s="2"/>
      <c r="CL1236" s="2"/>
      <c r="CM1236" s="2"/>
      <c r="CN1236" s="2"/>
      <c r="CO1236" s="2"/>
      <c r="CQ1236" s="9"/>
      <c r="CR1236" s="72"/>
      <c r="CS1236" s="72"/>
      <c r="CT1236" s="72"/>
      <c r="CU1236" s="72"/>
      <c r="CV1236" s="72"/>
      <c r="CW1236" s="3"/>
      <c r="CZ1236" s="75"/>
      <c r="DA1236" s="72"/>
      <c r="DH1236" s="69"/>
      <c r="DJ1236" s="2"/>
      <c r="DK1236" s="2"/>
      <c r="DL1236" s="2"/>
      <c r="DM1236" s="2"/>
      <c r="DO1236" s="2"/>
      <c r="DP1236" s="72"/>
      <c r="DQ1236" s="72"/>
      <c r="DR1236" s="72"/>
      <c r="DS1236" s="2"/>
      <c r="DT1236" s="2"/>
      <c r="DU1236" s="72"/>
    </row>
    <row r="1237" spans="88:125" x14ac:dyDescent="0.3">
      <c r="CJ1237" s="9"/>
      <c r="CK1237" s="2"/>
      <c r="CL1237" s="2"/>
      <c r="CM1237" s="2"/>
      <c r="CN1237" s="2"/>
      <c r="CO1237" s="2"/>
      <c r="CQ1237" s="9"/>
      <c r="CR1237" s="72"/>
      <c r="CS1237" s="72"/>
      <c r="CT1237" s="72"/>
      <c r="CU1237" s="72"/>
      <c r="CV1237" s="72"/>
      <c r="CW1237" s="3"/>
      <c r="CZ1237" s="75"/>
      <c r="DA1237" s="72"/>
      <c r="DH1237" s="69"/>
      <c r="DJ1237" s="2"/>
      <c r="DK1237" s="2"/>
      <c r="DL1237" s="2"/>
      <c r="DM1237" s="2"/>
      <c r="DO1237" s="2"/>
      <c r="DP1237" s="72"/>
      <c r="DQ1237" s="72"/>
      <c r="DR1237" s="72"/>
      <c r="DS1237" s="2"/>
      <c r="DT1237" s="2"/>
      <c r="DU1237" s="72"/>
    </row>
    <row r="1238" spans="88:125" x14ac:dyDescent="0.3">
      <c r="CJ1238" s="9"/>
      <c r="CK1238" s="2"/>
      <c r="CL1238" s="2"/>
      <c r="CM1238" s="2"/>
      <c r="CN1238" s="2"/>
      <c r="CO1238" s="2"/>
      <c r="CQ1238" s="9"/>
      <c r="CR1238" s="72"/>
      <c r="CS1238" s="72"/>
      <c r="CT1238" s="72"/>
      <c r="CU1238" s="72"/>
      <c r="CV1238" s="72"/>
      <c r="CW1238" s="3"/>
      <c r="CZ1238" s="75"/>
      <c r="DA1238" s="72"/>
      <c r="DH1238" s="69"/>
      <c r="DJ1238" s="2"/>
      <c r="DK1238" s="2"/>
      <c r="DL1238" s="2"/>
      <c r="DM1238" s="2"/>
      <c r="DO1238" s="2"/>
      <c r="DP1238" s="72"/>
      <c r="DQ1238" s="72"/>
      <c r="DR1238" s="72"/>
      <c r="DS1238" s="2"/>
      <c r="DT1238" s="2"/>
      <c r="DU1238" s="72"/>
    </row>
    <row r="1239" spans="88:125" x14ac:dyDescent="0.3">
      <c r="CJ1239" s="9"/>
      <c r="CK1239" s="2"/>
      <c r="CL1239" s="2"/>
      <c r="CM1239" s="2"/>
      <c r="CN1239" s="2"/>
      <c r="CO1239" s="2"/>
      <c r="CQ1239" s="9"/>
      <c r="CR1239" s="72"/>
      <c r="CS1239" s="72"/>
      <c r="CT1239" s="72"/>
      <c r="CU1239" s="72"/>
      <c r="CV1239" s="72"/>
      <c r="CW1239" s="3"/>
      <c r="CZ1239" s="75"/>
      <c r="DA1239" s="72"/>
      <c r="DH1239" s="69"/>
      <c r="DJ1239" s="2"/>
      <c r="DK1239" s="2"/>
      <c r="DL1239" s="2"/>
      <c r="DM1239" s="2"/>
      <c r="DO1239" s="2"/>
      <c r="DP1239" s="72"/>
      <c r="DQ1239" s="72"/>
      <c r="DR1239" s="72"/>
      <c r="DS1239" s="2"/>
      <c r="DT1239" s="2"/>
      <c r="DU1239" s="72"/>
    </row>
    <row r="1240" spans="88:125" x14ac:dyDescent="0.3">
      <c r="CJ1240" s="9"/>
      <c r="CK1240" s="2"/>
      <c r="CL1240" s="2"/>
      <c r="CM1240" s="2"/>
      <c r="CN1240" s="2"/>
      <c r="CO1240" s="2"/>
      <c r="CQ1240" s="9"/>
      <c r="CR1240" s="72"/>
      <c r="CS1240" s="72"/>
      <c r="CT1240" s="72"/>
      <c r="CU1240" s="72"/>
      <c r="CV1240" s="72"/>
      <c r="CW1240" s="3"/>
      <c r="CZ1240" s="75"/>
      <c r="DA1240" s="72"/>
      <c r="DH1240" s="69"/>
      <c r="DJ1240" s="2"/>
      <c r="DK1240" s="2"/>
      <c r="DL1240" s="2"/>
      <c r="DM1240" s="2"/>
      <c r="DO1240" s="2"/>
      <c r="DP1240" s="72"/>
      <c r="DQ1240" s="72"/>
      <c r="DR1240" s="72"/>
      <c r="DS1240" s="2"/>
      <c r="DT1240" s="2"/>
      <c r="DU1240" s="72"/>
    </row>
    <row r="1241" spans="88:125" x14ac:dyDescent="0.3">
      <c r="CJ1241" s="9"/>
      <c r="CK1241" s="2"/>
      <c r="CL1241" s="2"/>
      <c r="CM1241" s="2"/>
      <c r="CN1241" s="2"/>
      <c r="CO1241" s="2"/>
      <c r="CQ1241" s="9"/>
      <c r="CR1241" s="72"/>
      <c r="CS1241" s="72"/>
      <c r="CT1241" s="72"/>
      <c r="CU1241" s="72"/>
      <c r="CV1241" s="72"/>
      <c r="CW1241" s="3"/>
      <c r="CZ1241" s="75"/>
      <c r="DA1241" s="72"/>
      <c r="DH1241" s="69"/>
      <c r="DJ1241" s="2"/>
      <c r="DK1241" s="2"/>
      <c r="DL1241" s="2"/>
      <c r="DM1241" s="2"/>
      <c r="DO1241" s="2"/>
      <c r="DP1241" s="72"/>
      <c r="DQ1241" s="72"/>
      <c r="DR1241" s="72"/>
      <c r="DS1241" s="2"/>
      <c r="DT1241" s="2"/>
      <c r="DU1241" s="72"/>
    </row>
    <row r="1242" spans="88:125" x14ac:dyDescent="0.3">
      <c r="CJ1242" s="9"/>
      <c r="CK1242" s="2"/>
      <c r="CL1242" s="2"/>
      <c r="CM1242" s="2"/>
      <c r="CN1242" s="2"/>
      <c r="CO1242" s="2"/>
      <c r="CQ1242" s="9"/>
      <c r="CR1242" s="72"/>
      <c r="CS1242" s="72"/>
      <c r="CT1242" s="72"/>
      <c r="CU1242" s="72"/>
      <c r="CV1242" s="72"/>
      <c r="CW1242" s="3"/>
      <c r="CZ1242" s="75"/>
      <c r="DA1242" s="72"/>
      <c r="DH1242" s="69"/>
      <c r="DJ1242" s="2"/>
      <c r="DK1242" s="2"/>
      <c r="DL1242" s="2"/>
      <c r="DM1242" s="2"/>
      <c r="DO1242" s="2"/>
      <c r="DP1242" s="72"/>
      <c r="DQ1242" s="72"/>
      <c r="DR1242" s="72"/>
      <c r="DS1242" s="2"/>
      <c r="DT1242" s="2"/>
      <c r="DU1242" s="72"/>
    </row>
    <row r="1243" spans="88:125" x14ac:dyDescent="0.3">
      <c r="CJ1243" s="9"/>
      <c r="CK1243" s="2"/>
      <c r="CL1243" s="2"/>
      <c r="CM1243" s="2"/>
      <c r="CN1243" s="2"/>
      <c r="CO1243" s="2"/>
      <c r="CQ1243" s="9"/>
      <c r="CR1243" s="72"/>
      <c r="CS1243" s="72"/>
      <c r="CT1243" s="72"/>
      <c r="CU1243" s="72"/>
      <c r="CV1243" s="72"/>
      <c r="CW1243" s="3"/>
      <c r="CZ1243" s="75"/>
      <c r="DA1243" s="72"/>
      <c r="DH1243" s="69"/>
      <c r="DJ1243" s="2"/>
      <c r="DK1243" s="2"/>
      <c r="DL1243" s="2"/>
      <c r="DM1243" s="2"/>
      <c r="DO1243" s="2"/>
      <c r="DP1243" s="72"/>
      <c r="DQ1243" s="72"/>
      <c r="DR1243" s="72"/>
      <c r="DS1243" s="2"/>
      <c r="DT1243" s="2"/>
      <c r="DU1243" s="72"/>
    </row>
    <row r="1244" spans="88:125" x14ac:dyDescent="0.3">
      <c r="CJ1244" s="9"/>
      <c r="CK1244" s="2"/>
      <c r="CL1244" s="2"/>
      <c r="CM1244" s="2"/>
      <c r="CN1244" s="2"/>
      <c r="CO1244" s="2"/>
      <c r="CQ1244" s="9"/>
      <c r="CR1244" s="72"/>
      <c r="CS1244" s="72"/>
      <c r="CT1244" s="72"/>
      <c r="CU1244" s="72"/>
      <c r="CV1244" s="72"/>
      <c r="CW1244" s="3"/>
      <c r="CZ1244" s="75"/>
      <c r="DA1244" s="72"/>
      <c r="DH1244" s="69"/>
      <c r="DJ1244" s="2"/>
      <c r="DK1244" s="2"/>
      <c r="DL1244" s="2"/>
      <c r="DM1244" s="2"/>
      <c r="DO1244" s="2"/>
      <c r="DP1244" s="72"/>
      <c r="DQ1244" s="72"/>
      <c r="DR1244" s="72"/>
      <c r="DS1244" s="2"/>
      <c r="DT1244" s="2"/>
      <c r="DU1244" s="72"/>
    </row>
    <row r="1245" spans="88:125" x14ac:dyDescent="0.3">
      <c r="CJ1245" s="9"/>
      <c r="CK1245" s="2"/>
      <c r="CL1245" s="2"/>
      <c r="CM1245" s="2"/>
      <c r="CN1245" s="2"/>
      <c r="CO1245" s="2"/>
      <c r="CQ1245" s="9"/>
      <c r="CR1245" s="72"/>
      <c r="CS1245" s="72"/>
      <c r="CT1245" s="72"/>
      <c r="CU1245" s="72"/>
      <c r="CV1245" s="72"/>
      <c r="CW1245" s="3"/>
      <c r="CZ1245" s="75"/>
      <c r="DA1245" s="72"/>
      <c r="DH1245" s="69"/>
      <c r="DJ1245" s="2"/>
      <c r="DK1245" s="2"/>
      <c r="DL1245" s="2"/>
      <c r="DM1245" s="2"/>
      <c r="DO1245" s="2"/>
      <c r="DP1245" s="72"/>
      <c r="DQ1245" s="72"/>
      <c r="DR1245" s="72"/>
      <c r="DS1245" s="2"/>
      <c r="DT1245" s="2"/>
      <c r="DU1245" s="72"/>
    </row>
    <row r="1246" spans="88:125" x14ac:dyDescent="0.3">
      <c r="CJ1246" s="9"/>
      <c r="CK1246" s="2"/>
      <c r="CL1246" s="2"/>
      <c r="CM1246" s="2"/>
      <c r="CN1246" s="2"/>
      <c r="CO1246" s="2"/>
      <c r="CQ1246" s="9"/>
      <c r="CR1246" s="72"/>
      <c r="CS1246" s="72"/>
      <c r="CT1246" s="72"/>
      <c r="CU1246" s="72"/>
      <c r="CV1246" s="72"/>
      <c r="CW1246" s="3"/>
      <c r="CZ1246" s="75"/>
      <c r="DA1246" s="72"/>
      <c r="DH1246" s="69"/>
      <c r="DJ1246" s="2"/>
      <c r="DK1246" s="2"/>
      <c r="DL1246" s="2"/>
      <c r="DM1246" s="2"/>
      <c r="DO1246" s="2"/>
      <c r="DP1246" s="72"/>
      <c r="DQ1246" s="72"/>
      <c r="DR1246" s="72"/>
      <c r="DS1246" s="2"/>
      <c r="DT1246" s="2"/>
      <c r="DU1246" s="72"/>
    </row>
    <row r="1247" spans="88:125" x14ac:dyDescent="0.3">
      <c r="CJ1247" s="9"/>
      <c r="CK1247" s="2"/>
      <c r="CL1247" s="2"/>
      <c r="CM1247" s="2"/>
      <c r="CN1247" s="2"/>
      <c r="CO1247" s="2"/>
      <c r="CQ1247" s="9"/>
      <c r="CR1247" s="72"/>
      <c r="CS1247" s="72"/>
      <c r="CT1247" s="72"/>
      <c r="CU1247" s="72"/>
      <c r="CV1247" s="72"/>
      <c r="CW1247" s="3"/>
      <c r="CZ1247" s="75"/>
      <c r="DA1247" s="72"/>
      <c r="DH1247" s="69"/>
      <c r="DJ1247" s="2"/>
      <c r="DK1247" s="2"/>
      <c r="DL1247" s="2"/>
      <c r="DM1247" s="2"/>
      <c r="DO1247" s="2"/>
      <c r="DP1247" s="72"/>
      <c r="DQ1247" s="72"/>
      <c r="DR1247" s="72"/>
      <c r="DS1247" s="2"/>
      <c r="DT1247" s="2"/>
      <c r="DU1247" s="72"/>
    </row>
    <row r="1248" spans="88:125" x14ac:dyDescent="0.3">
      <c r="CJ1248" s="9"/>
      <c r="CK1248" s="2"/>
      <c r="CL1248" s="2"/>
      <c r="CM1248" s="2"/>
      <c r="CN1248" s="2"/>
      <c r="CO1248" s="2"/>
      <c r="CQ1248" s="9"/>
      <c r="CR1248" s="72"/>
      <c r="CS1248" s="72"/>
      <c r="CT1248" s="72"/>
      <c r="CU1248" s="72"/>
      <c r="CV1248" s="72"/>
      <c r="CW1248" s="3"/>
      <c r="CZ1248" s="75"/>
      <c r="DA1248" s="72"/>
      <c r="DH1248" s="69"/>
      <c r="DJ1248" s="2"/>
      <c r="DK1248" s="2"/>
      <c r="DL1248" s="2"/>
      <c r="DM1248" s="2"/>
      <c r="DO1248" s="2"/>
      <c r="DP1248" s="72"/>
      <c r="DQ1248" s="72"/>
      <c r="DR1248" s="72"/>
      <c r="DS1248" s="2"/>
      <c r="DT1248" s="2"/>
      <c r="DU1248" s="72"/>
    </row>
    <row r="1249" spans="88:125" x14ac:dyDescent="0.3">
      <c r="CJ1249" s="9"/>
      <c r="CK1249" s="2"/>
      <c r="CL1249" s="2"/>
      <c r="CM1249" s="2"/>
      <c r="CN1249" s="2"/>
      <c r="CO1249" s="2"/>
      <c r="CQ1249" s="9"/>
      <c r="CR1249" s="72"/>
      <c r="CS1249" s="72"/>
      <c r="CT1249" s="72"/>
      <c r="CU1249" s="72"/>
      <c r="CV1249" s="72"/>
      <c r="CW1249" s="3"/>
      <c r="CZ1249" s="75"/>
      <c r="DA1249" s="72"/>
      <c r="DH1249" s="69"/>
      <c r="DJ1249" s="2"/>
      <c r="DK1249" s="2"/>
      <c r="DL1249" s="2"/>
      <c r="DM1249" s="2"/>
      <c r="DO1249" s="2"/>
      <c r="DP1249" s="72"/>
      <c r="DQ1249" s="72"/>
      <c r="DR1249" s="72"/>
      <c r="DS1249" s="2"/>
      <c r="DT1249" s="2"/>
      <c r="DU1249" s="72"/>
    </row>
    <row r="1250" spans="88:125" x14ac:dyDescent="0.3">
      <c r="CJ1250" s="9"/>
      <c r="CK1250" s="2"/>
      <c r="CL1250" s="2"/>
      <c r="CM1250" s="2"/>
      <c r="CN1250" s="2"/>
      <c r="CO1250" s="2"/>
      <c r="CQ1250" s="9"/>
      <c r="CR1250" s="72"/>
      <c r="CS1250" s="72"/>
      <c r="CT1250" s="72"/>
      <c r="CU1250" s="72"/>
      <c r="CV1250" s="72"/>
      <c r="CW1250" s="3"/>
      <c r="CZ1250" s="75"/>
      <c r="DA1250" s="72"/>
      <c r="DH1250" s="69"/>
      <c r="DJ1250" s="2"/>
      <c r="DK1250" s="2"/>
      <c r="DL1250" s="2"/>
      <c r="DM1250" s="2"/>
      <c r="DO1250" s="2"/>
      <c r="DP1250" s="72"/>
      <c r="DQ1250" s="72"/>
      <c r="DR1250" s="72"/>
      <c r="DS1250" s="2"/>
      <c r="DT1250" s="2"/>
      <c r="DU1250" s="72"/>
    </row>
    <row r="1251" spans="88:125" x14ac:dyDescent="0.3">
      <c r="CJ1251" s="9"/>
      <c r="CK1251" s="2"/>
      <c r="CL1251" s="2"/>
      <c r="CM1251" s="2"/>
      <c r="CN1251" s="2"/>
      <c r="CO1251" s="2"/>
      <c r="CQ1251" s="9"/>
      <c r="CR1251" s="72"/>
      <c r="CS1251" s="72"/>
      <c r="CT1251" s="72"/>
      <c r="CU1251" s="72"/>
      <c r="CV1251" s="72"/>
      <c r="CW1251" s="3"/>
      <c r="CZ1251" s="75"/>
      <c r="DA1251" s="72"/>
      <c r="DH1251" s="69"/>
      <c r="DJ1251" s="2"/>
      <c r="DK1251" s="2"/>
      <c r="DL1251" s="2"/>
      <c r="DM1251" s="2"/>
      <c r="DO1251" s="2"/>
      <c r="DP1251" s="72"/>
      <c r="DQ1251" s="72"/>
      <c r="DR1251" s="72"/>
      <c r="DS1251" s="2"/>
      <c r="DT1251" s="2"/>
      <c r="DU1251" s="72"/>
    </row>
    <row r="1252" spans="88:125" x14ac:dyDescent="0.3">
      <c r="CJ1252" s="9"/>
      <c r="CK1252" s="2"/>
      <c r="CL1252" s="2"/>
      <c r="CM1252" s="2"/>
      <c r="CN1252" s="2"/>
      <c r="CO1252" s="2"/>
      <c r="CQ1252" s="9"/>
      <c r="CR1252" s="72"/>
      <c r="CS1252" s="72"/>
      <c r="CT1252" s="72"/>
      <c r="CU1252" s="72"/>
      <c r="CV1252" s="72"/>
      <c r="CW1252" s="3"/>
      <c r="CZ1252" s="75"/>
      <c r="DA1252" s="72"/>
      <c r="DH1252" s="69"/>
      <c r="DJ1252" s="2"/>
      <c r="DK1252" s="2"/>
      <c r="DL1252" s="2"/>
      <c r="DM1252" s="2"/>
      <c r="DO1252" s="2"/>
      <c r="DP1252" s="72"/>
      <c r="DQ1252" s="72"/>
      <c r="DR1252" s="72"/>
      <c r="DS1252" s="2"/>
      <c r="DT1252" s="2"/>
      <c r="DU1252" s="72"/>
    </row>
    <row r="1253" spans="88:125" x14ac:dyDescent="0.3">
      <c r="CJ1253" s="9"/>
      <c r="CK1253" s="2"/>
      <c r="CL1253" s="2"/>
      <c r="CM1253" s="2"/>
      <c r="CN1253" s="2"/>
      <c r="CO1253" s="2"/>
      <c r="CQ1253" s="9"/>
      <c r="CR1253" s="72"/>
      <c r="CS1253" s="72"/>
      <c r="CT1253" s="72"/>
      <c r="CU1253" s="72"/>
      <c r="CV1253" s="72"/>
      <c r="CW1253" s="3"/>
      <c r="CZ1253" s="75"/>
      <c r="DA1253" s="72"/>
      <c r="DH1253" s="69"/>
      <c r="DJ1253" s="2"/>
      <c r="DK1253" s="2"/>
      <c r="DL1253" s="2"/>
      <c r="DM1253" s="2"/>
      <c r="DO1253" s="2"/>
      <c r="DP1253" s="72"/>
      <c r="DQ1253" s="72"/>
      <c r="DR1253" s="72"/>
      <c r="DS1253" s="2"/>
      <c r="DT1253" s="2"/>
      <c r="DU1253" s="72"/>
    </row>
    <row r="1254" spans="88:125" x14ac:dyDescent="0.3">
      <c r="CJ1254" s="9"/>
      <c r="CK1254" s="2"/>
      <c r="CL1254" s="2"/>
      <c r="CM1254" s="2"/>
      <c r="CN1254" s="2"/>
      <c r="CO1254" s="2"/>
      <c r="CQ1254" s="9"/>
      <c r="CR1254" s="72"/>
      <c r="CS1254" s="72"/>
      <c r="CT1254" s="72"/>
      <c r="CU1254" s="72"/>
      <c r="CV1254" s="72"/>
      <c r="CW1254" s="3"/>
      <c r="CZ1254" s="75"/>
      <c r="DA1254" s="72"/>
      <c r="DH1254" s="69"/>
      <c r="DJ1254" s="2"/>
      <c r="DK1254" s="2"/>
      <c r="DL1254" s="2"/>
      <c r="DM1254" s="2"/>
      <c r="DO1254" s="2"/>
      <c r="DP1254" s="72"/>
      <c r="DQ1254" s="72"/>
      <c r="DR1254" s="72"/>
      <c r="DS1254" s="2"/>
      <c r="DT1254" s="2"/>
      <c r="DU1254" s="72"/>
    </row>
    <row r="1255" spans="88:125" x14ac:dyDescent="0.3">
      <c r="CJ1255" s="9"/>
      <c r="CK1255" s="2"/>
      <c r="CL1255" s="2"/>
      <c r="CM1255" s="2"/>
      <c r="CN1255" s="2"/>
      <c r="CO1255" s="2"/>
      <c r="CQ1255" s="9"/>
      <c r="CR1255" s="72"/>
      <c r="CS1255" s="72"/>
      <c r="CT1255" s="72"/>
      <c r="CU1255" s="72"/>
      <c r="CV1255" s="72"/>
      <c r="CW1255" s="3"/>
      <c r="CZ1255" s="75"/>
      <c r="DA1255" s="72"/>
      <c r="DH1255" s="69"/>
      <c r="DJ1255" s="2"/>
      <c r="DK1255" s="2"/>
      <c r="DL1255" s="2"/>
      <c r="DM1255" s="2"/>
      <c r="DO1255" s="2"/>
      <c r="DP1255" s="72"/>
      <c r="DQ1255" s="72"/>
      <c r="DR1255" s="72"/>
      <c r="DS1255" s="2"/>
      <c r="DT1255" s="2"/>
      <c r="DU1255" s="72"/>
    </row>
    <row r="1256" spans="88:125" x14ac:dyDescent="0.3">
      <c r="CJ1256" s="9"/>
      <c r="CK1256" s="2"/>
      <c r="CL1256" s="2"/>
      <c r="CM1256" s="2"/>
      <c r="CN1256" s="2"/>
      <c r="CO1256" s="2"/>
      <c r="CQ1256" s="9"/>
      <c r="CR1256" s="72"/>
      <c r="CS1256" s="72"/>
      <c r="CT1256" s="72"/>
      <c r="CU1256" s="72"/>
      <c r="CV1256" s="72"/>
      <c r="CW1256" s="3"/>
      <c r="CZ1256" s="75"/>
      <c r="DA1256" s="72"/>
      <c r="DH1256" s="69"/>
      <c r="DJ1256" s="2"/>
      <c r="DK1256" s="2"/>
      <c r="DL1256" s="2"/>
      <c r="DM1256" s="2"/>
      <c r="DO1256" s="2"/>
      <c r="DP1256" s="72"/>
      <c r="DQ1256" s="72"/>
      <c r="DR1256" s="72"/>
      <c r="DS1256" s="2"/>
      <c r="DT1256" s="2"/>
      <c r="DU1256" s="72"/>
    </row>
    <row r="1257" spans="88:125" x14ac:dyDescent="0.3">
      <c r="CJ1257" s="9"/>
      <c r="CK1257" s="2"/>
      <c r="CL1257" s="2"/>
      <c r="CM1257" s="2"/>
      <c r="CN1257" s="2"/>
      <c r="CO1257" s="2"/>
      <c r="CQ1257" s="9"/>
      <c r="CR1257" s="72"/>
      <c r="CS1257" s="72"/>
      <c r="CT1257" s="72"/>
      <c r="CU1257" s="72"/>
      <c r="CV1257" s="72"/>
      <c r="CW1257" s="3"/>
      <c r="CZ1257" s="75"/>
      <c r="DA1257" s="72"/>
      <c r="DH1257" s="69"/>
      <c r="DJ1257" s="2"/>
      <c r="DK1257" s="2"/>
      <c r="DL1257" s="2"/>
      <c r="DM1257" s="2"/>
      <c r="DO1257" s="2"/>
      <c r="DP1257" s="72"/>
      <c r="DQ1257" s="72"/>
      <c r="DR1257" s="72"/>
      <c r="DS1257" s="2"/>
      <c r="DT1257" s="2"/>
      <c r="DU1257" s="72"/>
    </row>
    <row r="1258" spans="88:125" x14ac:dyDescent="0.3">
      <c r="CJ1258" s="9"/>
      <c r="CK1258" s="2"/>
      <c r="CL1258" s="2"/>
      <c r="CM1258" s="2"/>
      <c r="CN1258" s="2"/>
      <c r="CO1258" s="2"/>
      <c r="CQ1258" s="9"/>
      <c r="CR1258" s="72"/>
      <c r="CS1258" s="72"/>
      <c r="CT1258" s="72"/>
      <c r="CU1258" s="72"/>
      <c r="CV1258" s="72"/>
      <c r="CW1258" s="3"/>
      <c r="CZ1258" s="75"/>
      <c r="DA1258" s="72"/>
      <c r="DH1258" s="69"/>
      <c r="DJ1258" s="2"/>
      <c r="DK1258" s="2"/>
      <c r="DL1258" s="2"/>
      <c r="DM1258" s="2"/>
      <c r="DO1258" s="2"/>
      <c r="DP1258" s="72"/>
      <c r="DQ1258" s="72"/>
      <c r="DR1258" s="72"/>
      <c r="DS1258" s="2"/>
      <c r="DT1258" s="2"/>
      <c r="DU1258" s="72"/>
    </row>
    <row r="1259" spans="88:125" x14ac:dyDescent="0.3">
      <c r="CJ1259" s="9"/>
      <c r="CK1259" s="2"/>
      <c r="CL1259" s="2"/>
      <c r="CM1259" s="2"/>
      <c r="CN1259" s="2"/>
      <c r="CO1259" s="2"/>
      <c r="CQ1259" s="9"/>
      <c r="CR1259" s="72"/>
      <c r="CS1259" s="72"/>
      <c r="CT1259" s="72"/>
      <c r="CU1259" s="72"/>
      <c r="CV1259" s="72"/>
      <c r="CW1259" s="3"/>
      <c r="CZ1259" s="75"/>
      <c r="DA1259" s="72"/>
      <c r="DH1259" s="69"/>
      <c r="DJ1259" s="2"/>
      <c r="DK1259" s="2"/>
      <c r="DL1259" s="2"/>
      <c r="DM1259" s="2"/>
      <c r="DO1259" s="2"/>
      <c r="DP1259" s="72"/>
      <c r="DQ1259" s="72"/>
      <c r="DR1259" s="72"/>
      <c r="DS1259" s="2"/>
      <c r="DT1259" s="2"/>
      <c r="DU1259" s="72"/>
    </row>
    <row r="1260" spans="88:125" x14ac:dyDescent="0.3">
      <c r="CJ1260" s="9"/>
      <c r="CK1260" s="2"/>
      <c r="CL1260" s="2"/>
      <c r="CM1260" s="2"/>
      <c r="CN1260" s="2"/>
      <c r="CO1260" s="2"/>
      <c r="CQ1260" s="9"/>
      <c r="CR1260" s="72"/>
      <c r="CS1260" s="72"/>
      <c r="CT1260" s="72"/>
      <c r="CU1260" s="72"/>
      <c r="CV1260" s="72"/>
      <c r="CW1260" s="3"/>
      <c r="CZ1260" s="75"/>
      <c r="DA1260" s="72"/>
      <c r="DH1260" s="69"/>
      <c r="DJ1260" s="2"/>
      <c r="DK1260" s="2"/>
      <c r="DL1260" s="2"/>
      <c r="DM1260" s="2"/>
      <c r="DO1260" s="2"/>
      <c r="DP1260" s="72"/>
      <c r="DQ1260" s="72"/>
      <c r="DR1260" s="72"/>
      <c r="DS1260" s="2"/>
      <c r="DT1260" s="2"/>
      <c r="DU1260" s="72"/>
    </row>
    <row r="1261" spans="88:125" x14ac:dyDescent="0.3">
      <c r="CJ1261" s="9"/>
      <c r="CK1261" s="2"/>
      <c r="CL1261" s="2"/>
      <c r="CM1261" s="2"/>
      <c r="CN1261" s="2"/>
      <c r="CO1261" s="2"/>
      <c r="CQ1261" s="9"/>
      <c r="CR1261" s="72"/>
      <c r="CS1261" s="72"/>
      <c r="CT1261" s="72"/>
      <c r="CU1261" s="72"/>
      <c r="CV1261" s="72"/>
      <c r="CW1261" s="3"/>
      <c r="CZ1261" s="75"/>
      <c r="DA1261" s="72"/>
      <c r="DH1261" s="69"/>
      <c r="DJ1261" s="2"/>
      <c r="DK1261" s="2"/>
      <c r="DL1261" s="2"/>
      <c r="DM1261" s="2"/>
      <c r="DO1261" s="2"/>
      <c r="DP1261" s="72"/>
      <c r="DQ1261" s="72"/>
      <c r="DR1261" s="72"/>
      <c r="DS1261" s="2"/>
      <c r="DT1261" s="2"/>
      <c r="DU1261" s="72"/>
    </row>
    <row r="1262" spans="88:125" x14ac:dyDescent="0.3">
      <c r="CJ1262" s="9"/>
      <c r="CK1262" s="2"/>
      <c r="CL1262" s="2"/>
      <c r="CM1262" s="2"/>
      <c r="CN1262" s="2"/>
      <c r="CO1262" s="2"/>
      <c r="CQ1262" s="9"/>
      <c r="CR1262" s="72"/>
      <c r="CS1262" s="72"/>
      <c r="CT1262" s="72"/>
      <c r="CU1262" s="72"/>
      <c r="CV1262" s="72"/>
      <c r="CW1262" s="3"/>
      <c r="CZ1262" s="75"/>
      <c r="DA1262" s="72"/>
      <c r="DH1262" s="69"/>
      <c r="DJ1262" s="2"/>
      <c r="DK1262" s="2"/>
      <c r="DL1262" s="2"/>
      <c r="DM1262" s="2"/>
      <c r="DO1262" s="2"/>
      <c r="DP1262" s="72"/>
      <c r="DQ1262" s="72"/>
      <c r="DR1262" s="72"/>
      <c r="DS1262" s="2"/>
      <c r="DT1262" s="2"/>
      <c r="DU1262" s="72"/>
    </row>
    <row r="1263" spans="88:125" x14ac:dyDescent="0.3">
      <c r="CJ1263" s="9"/>
      <c r="CK1263" s="2"/>
      <c r="CL1263" s="2"/>
      <c r="CM1263" s="2"/>
      <c r="CN1263" s="2"/>
      <c r="CO1263" s="2"/>
      <c r="CQ1263" s="9"/>
      <c r="CR1263" s="72"/>
      <c r="CS1263" s="72"/>
      <c r="CT1263" s="72"/>
      <c r="CU1263" s="72"/>
      <c r="CV1263" s="72"/>
      <c r="CW1263" s="3"/>
      <c r="CZ1263" s="75"/>
      <c r="DA1263" s="72"/>
      <c r="DH1263" s="69"/>
      <c r="DJ1263" s="2"/>
      <c r="DK1263" s="2"/>
      <c r="DL1263" s="2"/>
      <c r="DM1263" s="2"/>
      <c r="DO1263" s="2"/>
      <c r="DP1263" s="72"/>
      <c r="DQ1263" s="72"/>
      <c r="DR1263" s="72"/>
      <c r="DS1263" s="2"/>
      <c r="DT1263" s="2"/>
      <c r="DU1263" s="72"/>
    </row>
    <row r="1264" spans="88:125" x14ac:dyDescent="0.3">
      <c r="CJ1264" s="9"/>
      <c r="CK1264" s="2"/>
      <c r="CL1264" s="2"/>
      <c r="CM1264" s="2"/>
      <c r="CN1264" s="2"/>
      <c r="CO1264" s="2"/>
      <c r="CQ1264" s="9"/>
      <c r="CR1264" s="72"/>
      <c r="CS1264" s="72"/>
      <c r="CT1264" s="72"/>
      <c r="CU1264" s="72"/>
      <c r="CV1264" s="72"/>
      <c r="CW1264" s="3"/>
      <c r="CZ1264" s="75"/>
      <c r="DA1264" s="72"/>
      <c r="DH1264" s="69"/>
      <c r="DJ1264" s="2"/>
      <c r="DK1264" s="2"/>
      <c r="DL1264" s="2"/>
      <c r="DM1264" s="2"/>
      <c r="DO1264" s="2"/>
      <c r="DP1264" s="72"/>
      <c r="DQ1264" s="72"/>
      <c r="DR1264" s="72"/>
      <c r="DS1264" s="2"/>
      <c r="DT1264" s="2"/>
      <c r="DU1264" s="72"/>
    </row>
    <row r="1265" spans="88:125" x14ac:dyDescent="0.3">
      <c r="CJ1265" s="9"/>
      <c r="CK1265" s="2"/>
      <c r="CL1265" s="2"/>
      <c r="CM1265" s="2"/>
      <c r="CN1265" s="2"/>
      <c r="CO1265" s="2"/>
      <c r="CQ1265" s="9"/>
      <c r="CR1265" s="72"/>
      <c r="CS1265" s="72"/>
      <c r="CT1265" s="72"/>
      <c r="CU1265" s="72"/>
      <c r="CV1265" s="72"/>
      <c r="CW1265" s="3"/>
      <c r="CZ1265" s="75"/>
      <c r="DA1265" s="72"/>
      <c r="DH1265" s="69"/>
      <c r="DJ1265" s="2"/>
      <c r="DK1265" s="2"/>
      <c r="DL1265" s="2"/>
      <c r="DM1265" s="2"/>
      <c r="DO1265" s="2"/>
      <c r="DP1265" s="72"/>
      <c r="DQ1265" s="72"/>
      <c r="DR1265" s="72"/>
      <c r="DS1265" s="2"/>
      <c r="DT1265" s="2"/>
      <c r="DU1265" s="72"/>
    </row>
    <row r="1266" spans="88:125" x14ac:dyDescent="0.3">
      <c r="CJ1266" s="9"/>
      <c r="CK1266" s="2"/>
      <c r="CL1266" s="2"/>
      <c r="CM1266" s="2"/>
      <c r="CN1266" s="2"/>
      <c r="CO1266" s="2"/>
      <c r="CQ1266" s="9"/>
      <c r="CR1266" s="72"/>
      <c r="CS1266" s="72"/>
      <c r="CT1266" s="72"/>
      <c r="CU1266" s="72"/>
      <c r="CV1266" s="72"/>
      <c r="CW1266" s="3"/>
      <c r="CZ1266" s="75"/>
      <c r="DA1266" s="72"/>
      <c r="DH1266" s="69"/>
      <c r="DJ1266" s="2"/>
      <c r="DK1266" s="2"/>
      <c r="DL1266" s="2"/>
      <c r="DM1266" s="2"/>
      <c r="DO1266" s="2"/>
      <c r="DP1266" s="72"/>
      <c r="DQ1266" s="72"/>
      <c r="DR1266" s="72"/>
      <c r="DS1266" s="2"/>
      <c r="DT1266" s="2"/>
      <c r="DU1266" s="72"/>
    </row>
    <row r="1267" spans="88:125" x14ac:dyDescent="0.3">
      <c r="CJ1267" s="9"/>
      <c r="CK1267" s="2"/>
      <c r="CL1267" s="2"/>
      <c r="CM1267" s="2"/>
      <c r="CN1267" s="2"/>
      <c r="CO1267" s="2"/>
      <c r="CQ1267" s="9"/>
      <c r="CR1267" s="72"/>
      <c r="CS1267" s="72"/>
      <c r="CT1267" s="72"/>
      <c r="CU1267" s="72"/>
      <c r="CV1267" s="72"/>
      <c r="CW1267" s="3"/>
      <c r="CZ1267" s="75"/>
      <c r="DA1267" s="72"/>
      <c r="DH1267" s="69"/>
      <c r="DJ1267" s="2"/>
      <c r="DK1267" s="2"/>
      <c r="DL1267" s="2"/>
      <c r="DM1267" s="2"/>
      <c r="DO1267" s="2"/>
      <c r="DP1267" s="72"/>
      <c r="DQ1267" s="72"/>
      <c r="DR1267" s="72"/>
      <c r="DS1267" s="2"/>
      <c r="DT1267" s="2"/>
      <c r="DU1267" s="72"/>
    </row>
    <row r="1268" spans="88:125" x14ac:dyDescent="0.3">
      <c r="CJ1268" s="9"/>
      <c r="CK1268" s="2"/>
      <c r="CL1268" s="2"/>
      <c r="CM1268" s="2"/>
      <c r="CN1268" s="2"/>
      <c r="CO1268" s="2"/>
      <c r="CQ1268" s="9"/>
      <c r="CR1268" s="72"/>
      <c r="CS1268" s="72"/>
      <c r="CT1268" s="72"/>
      <c r="CU1268" s="72"/>
      <c r="CV1268" s="72"/>
      <c r="CW1268" s="3"/>
      <c r="CZ1268" s="75"/>
      <c r="DA1268" s="72"/>
      <c r="DH1268" s="69"/>
      <c r="DJ1268" s="2"/>
      <c r="DK1268" s="2"/>
      <c r="DL1268" s="2"/>
      <c r="DM1268" s="2"/>
      <c r="DO1268" s="2"/>
      <c r="DP1268" s="72"/>
      <c r="DQ1268" s="72"/>
      <c r="DR1268" s="72"/>
      <c r="DS1268" s="2"/>
      <c r="DT1268" s="2"/>
      <c r="DU1268" s="72"/>
    </row>
    <row r="1269" spans="88:125" x14ac:dyDescent="0.3">
      <c r="CJ1269" s="9"/>
      <c r="CK1269" s="2"/>
      <c r="CL1269" s="2"/>
      <c r="CM1269" s="2"/>
      <c r="CN1269" s="2"/>
      <c r="CO1269" s="2"/>
      <c r="CQ1269" s="9"/>
      <c r="CR1269" s="72"/>
      <c r="CS1269" s="72"/>
      <c r="CT1269" s="72"/>
      <c r="CU1269" s="72"/>
      <c r="CV1269" s="72"/>
      <c r="CW1269" s="3"/>
      <c r="CZ1269" s="75"/>
      <c r="DA1269" s="72"/>
      <c r="DH1269" s="69"/>
      <c r="DJ1269" s="2"/>
      <c r="DK1269" s="2"/>
      <c r="DL1269" s="2"/>
      <c r="DM1269" s="2"/>
      <c r="DO1269" s="2"/>
      <c r="DP1269" s="72"/>
      <c r="DQ1269" s="72"/>
      <c r="DR1269" s="72"/>
      <c r="DS1269" s="2"/>
      <c r="DT1269" s="2"/>
      <c r="DU1269" s="72"/>
    </row>
    <row r="1270" spans="88:125" x14ac:dyDescent="0.3">
      <c r="CJ1270" s="9"/>
      <c r="CK1270" s="2"/>
      <c r="CL1270" s="2"/>
      <c r="CM1270" s="2"/>
      <c r="CN1270" s="2"/>
      <c r="CO1270" s="2"/>
      <c r="CQ1270" s="9"/>
      <c r="CR1270" s="72"/>
      <c r="CS1270" s="72"/>
      <c r="CT1270" s="72"/>
      <c r="CU1270" s="72"/>
      <c r="CV1270" s="72"/>
      <c r="CW1270" s="3"/>
      <c r="CZ1270" s="75"/>
      <c r="DA1270" s="72"/>
      <c r="DH1270" s="69"/>
      <c r="DJ1270" s="2"/>
      <c r="DK1270" s="2"/>
      <c r="DL1270" s="2"/>
      <c r="DM1270" s="2"/>
      <c r="DO1270" s="2"/>
      <c r="DP1270" s="72"/>
      <c r="DQ1270" s="72"/>
      <c r="DR1270" s="72"/>
      <c r="DS1270" s="2"/>
      <c r="DT1270" s="2"/>
      <c r="DU1270" s="72"/>
    </row>
    <row r="1271" spans="88:125" x14ac:dyDescent="0.3">
      <c r="CJ1271" s="9"/>
      <c r="CK1271" s="2"/>
      <c r="CL1271" s="2"/>
      <c r="CM1271" s="2"/>
      <c r="CN1271" s="2"/>
      <c r="CO1271" s="2"/>
      <c r="CQ1271" s="9"/>
      <c r="CR1271" s="72"/>
      <c r="CS1271" s="72"/>
      <c r="CT1271" s="72"/>
      <c r="CU1271" s="72"/>
      <c r="CV1271" s="72"/>
      <c r="CW1271" s="3"/>
      <c r="CZ1271" s="75"/>
      <c r="DA1271" s="72"/>
      <c r="DH1271" s="69"/>
      <c r="DJ1271" s="2"/>
      <c r="DK1271" s="2"/>
      <c r="DL1271" s="2"/>
      <c r="DM1271" s="2"/>
      <c r="DO1271" s="2"/>
      <c r="DP1271" s="72"/>
      <c r="DQ1271" s="72"/>
      <c r="DR1271" s="72"/>
      <c r="DS1271" s="2"/>
      <c r="DT1271" s="2"/>
      <c r="DU1271" s="72"/>
    </row>
    <row r="1272" spans="88:125" x14ac:dyDescent="0.3">
      <c r="CJ1272" s="9"/>
      <c r="CK1272" s="2"/>
      <c r="CL1272" s="2"/>
      <c r="CM1272" s="2"/>
      <c r="CN1272" s="2"/>
      <c r="CO1272" s="2"/>
      <c r="CQ1272" s="9"/>
      <c r="CR1272" s="72"/>
      <c r="CS1272" s="72"/>
      <c r="CT1272" s="72"/>
      <c r="CU1272" s="72"/>
      <c r="CV1272" s="72"/>
      <c r="CW1272" s="3"/>
      <c r="CZ1272" s="75"/>
      <c r="DA1272" s="72"/>
      <c r="DH1272" s="69"/>
      <c r="DJ1272" s="2"/>
      <c r="DK1272" s="2"/>
      <c r="DL1272" s="2"/>
      <c r="DM1272" s="2"/>
      <c r="DO1272" s="2"/>
      <c r="DP1272" s="72"/>
      <c r="DQ1272" s="72"/>
      <c r="DR1272" s="72"/>
      <c r="DS1272" s="2"/>
      <c r="DT1272" s="2"/>
      <c r="DU1272" s="72"/>
    </row>
    <row r="1273" spans="88:125" x14ac:dyDescent="0.3">
      <c r="CJ1273" s="9"/>
      <c r="CK1273" s="2"/>
      <c r="CL1273" s="2"/>
      <c r="CM1273" s="2"/>
      <c r="CN1273" s="2"/>
      <c r="CO1273" s="2"/>
      <c r="CQ1273" s="9"/>
      <c r="CR1273" s="72"/>
      <c r="CS1273" s="72"/>
      <c r="CT1273" s="72"/>
      <c r="CU1273" s="72"/>
      <c r="CV1273" s="72"/>
      <c r="CW1273" s="3"/>
      <c r="CZ1273" s="75"/>
      <c r="DA1273" s="72"/>
      <c r="DH1273" s="69"/>
      <c r="DJ1273" s="2"/>
      <c r="DK1273" s="2"/>
      <c r="DL1273" s="2"/>
      <c r="DM1273" s="2"/>
      <c r="DO1273" s="2"/>
      <c r="DP1273" s="72"/>
      <c r="DQ1273" s="72"/>
      <c r="DR1273" s="72"/>
      <c r="DS1273" s="2"/>
      <c r="DT1273" s="2"/>
      <c r="DU1273" s="72"/>
    </row>
    <row r="1274" spans="88:125" x14ac:dyDescent="0.3">
      <c r="CJ1274" s="9"/>
      <c r="CK1274" s="2"/>
      <c r="CL1274" s="2"/>
      <c r="CM1274" s="2"/>
      <c r="CN1274" s="2"/>
      <c r="CO1274" s="2"/>
      <c r="CQ1274" s="9"/>
      <c r="CR1274" s="72"/>
      <c r="CS1274" s="72"/>
      <c r="CT1274" s="72"/>
      <c r="CU1274" s="72"/>
      <c r="CV1274" s="72"/>
      <c r="CW1274" s="3"/>
      <c r="CZ1274" s="75"/>
      <c r="DA1274" s="72"/>
      <c r="DH1274" s="69"/>
      <c r="DJ1274" s="2"/>
      <c r="DK1274" s="2"/>
      <c r="DL1274" s="2"/>
      <c r="DM1274" s="2"/>
      <c r="DO1274" s="2"/>
      <c r="DP1274" s="72"/>
      <c r="DQ1274" s="72"/>
      <c r="DR1274" s="72"/>
      <c r="DS1274" s="2"/>
      <c r="DT1274" s="2"/>
      <c r="DU1274" s="72"/>
    </row>
    <row r="1275" spans="88:125" x14ac:dyDescent="0.3">
      <c r="CJ1275" s="9"/>
      <c r="CK1275" s="2"/>
      <c r="CL1275" s="2"/>
      <c r="CM1275" s="2"/>
      <c r="CN1275" s="2"/>
      <c r="CO1275" s="2"/>
      <c r="CQ1275" s="9"/>
      <c r="CR1275" s="72"/>
      <c r="CS1275" s="72"/>
      <c r="CT1275" s="72"/>
      <c r="CU1275" s="72"/>
      <c r="CV1275" s="72"/>
      <c r="CW1275" s="3"/>
      <c r="CZ1275" s="75"/>
      <c r="DA1275" s="72"/>
      <c r="DH1275" s="69"/>
      <c r="DJ1275" s="2"/>
      <c r="DK1275" s="2"/>
      <c r="DL1275" s="2"/>
      <c r="DM1275" s="2"/>
      <c r="DO1275" s="2"/>
      <c r="DP1275" s="72"/>
      <c r="DQ1275" s="72"/>
      <c r="DR1275" s="72"/>
      <c r="DS1275" s="2"/>
      <c r="DT1275" s="2"/>
      <c r="DU1275" s="72"/>
    </row>
    <row r="1276" spans="88:125" x14ac:dyDescent="0.3">
      <c r="CJ1276" s="9"/>
      <c r="CK1276" s="2"/>
      <c r="CL1276" s="2"/>
      <c r="CM1276" s="2"/>
      <c r="CN1276" s="2"/>
      <c r="CO1276" s="2"/>
      <c r="CQ1276" s="9"/>
      <c r="CR1276" s="72"/>
      <c r="CS1276" s="72"/>
      <c r="CT1276" s="72"/>
      <c r="CU1276" s="72"/>
      <c r="CV1276" s="72"/>
      <c r="CW1276" s="3"/>
      <c r="CZ1276" s="75"/>
      <c r="DA1276" s="72"/>
      <c r="DH1276" s="69"/>
      <c r="DJ1276" s="2"/>
      <c r="DK1276" s="2"/>
      <c r="DL1276" s="2"/>
      <c r="DM1276" s="2"/>
      <c r="DO1276" s="2"/>
      <c r="DP1276" s="72"/>
      <c r="DQ1276" s="72"/>
      <c r="DR1276" s="72"/>
      <c r="DS1276" s="2"/>
      <c r="DT1276" s="2"/>
      <c r="DU1276" s="72"/>
    </row>
    <row r="1277" spans="88:125" x14ac:dyDescent="0.3">
      <c r="CJ1277" s="9"/>
      <c r="CK1277" s="2"/>
      <c r="CL1277" s="2"/>
      <c r="CM1277" s="2"/>
      <c r="CN1277" s="2"/>
      <c r="CO1277" s="2"/>
      <c r="CQ1277" s="9"/>
      <c r="CR1277" s="72"/>
      <c r="CS1277" s="72"/>
      <c r="CT1277" s="72"/>
      <c r="CU1277" s="72"/>
      <c r="CV1277" s="72"/>
      <c r="CW1277" s="3"/>
      <c r="CZ1277" s="75"/>
      <c r="DA1277" s="72"/>
      <c r="DH1277" s="69"/>
      <c r="DJ1277" s="2"/>
      <c r="DK1277" s="2"/>
      <c r="DL1277" s="2"/>
      <c r="DM1277" s="2"/>
      <c r="DO1277" s="2"/>
      <c r="DP1277" s="72"/>
      <c r="DQ1277" s="72"/>
      <c r="DR1277" s="72"/>
      <c r="DS1277" s="2"/>
      <c r="DT1277" s="2"/>
      <c r="DU1277" s="72"/>
    </row>
    <row r="1278" spans="88:125" x14ac:dyDescent="0.3">
      <c r="CJ1278" s="9"/>
      <c r="CK1278" s="2"/>
      <c r="CL1278" s="2"/>
      <c r="CM1278" s="2"/>
      <c r="CN1278" s="2"/>
      <c r="CO1278" s="2"/>
      <c r="CQ1278" s="9"/>
      <c r="CR1278" s="72"/>
      <c r="CS1278" s="72"/>
      <c r="CT1278" s="72"/>
      <c r="CU1278" s="72"/>
      <c r="CV1278" s="72"/>
      <c r="CW1278" s="3"/>
      <c r="CZ1278" s="75"/>
      <c r="DA1278" s="72"/>
      <c r="DH1278" s="69"/>
      <c r="DJ1278" s="2"/>
      <c r="DK1278" s="2"/>
      <c r="DL1278" s="2"/>
      <c r="DM1278" s="2"/>
      <c r="DO1278" s="2"/>
      <c r="DP1278" s="72"/>
      <c r="DQ1278" s="72"/>
      <c r="DR1278" s="72"/>
      <c r="DS1278" s="2"/>
      <c r="DT1278" s="2"/>
      <c r="DU1278" s="72"/>
    </row>
    <row r="1279" spans="88:125" x14ac:dyDescent="0.3">
      <c r="CJ1279" s="9"/>
      <c r="CK1279" s="2"/>
      <c r="CL1279" s="2"/>
      <c r="CM1279" s="2"/>
      <c r="CN1279" s="2"/>
      <c r="CO1279" s="2"/>
      <c r="CQ1279" s="9"/>
      <c r="CR1279" s="72"/>
      <c r="CS1279" s="72"/>
      <c r="CT1279" s="72"/>
      <c r="CU1279" s="72"/>
      <c r="CV1279" s="72"/>
      <c r="CW1279" s="3"/>
      <c r="CZ1279" s="75"/>
      <c r="DA1279" s="72"/>
      <c r="DH1279" s="69"/>
      <c r="DJ1279" s="2"/>
      <c r="DK1279" s="2"/>
      <c r="DL1279" s="2"/>
      <c r="DM1279" s="2"/>
      <c r="DO1279" s="2"/>
      <c r="DP1279" s="72"/>
      <c r="DQ1279" s="72"/>
      <c r="DR1279" s="72"/>
      <c r="DS1279" s="2"/>
      <c r="DT1279" s="2"/>
      <c r="DU1279" s="72"/>
    </row>
    <row r="1280" spans="88:125" x14ac:dyDescent="0.3">
      <c r="CJ1280" s="9"/>
      <c r="CK1280" s="2"/>
      <c r="CL1280" s="2"/>
      <c r="CM1280" s="2"/>
      <c r="CN1280" s="2"/>
      <c r="CO1280" s="2"/>
      <c r="CQ1280" s="9"/>
      <c r="CR1280" s="72"/>
      <c r="CS1280" s="72"/>
      <c r="CT1280" s="72"/>
      <c r="CU1280" s="72"/>
      <c r="CV1280" s="72"/>
      <c r="CW1280" s="3"/>
      <c r="CZ1280" s="75"/>
      <c r="DA1280" s="72"/>
      <c r="DH1280" s="69"/>
      <c r="DJ1280" s="2"/>
      <c r="DK1280" s="2"/>
      <c r="DL1280" s="2"/>
      <c r="DM1280" s="2"/>
      <c r="DO1280" s="2"/>
      <c r="DP1280" s="72"/>
      <c r="DQ1280" s="72"/>
      <c r="DR1280" s="72"/>
      <c r="DS1280" s="2"/>
      <c r="DT1280" s="2"/>
      <c r="DU1280" s="72"/>
    </row>
    <row r="1281" spans="88:125" x14ac:dyDescent="0.3">
      <c r="CJ1281" s="9"/>
      <c r="CK1281" s="2"/>
      <c r="CL1281" s="2"/>
      <c r="CM1281" s="2"/>
      <c r="CN1281" s="2"/>
      <c r="CO1281" s="2"/>
      <c r="CQ1281" s="9"/>
      <c r="CR1281" s="72"/>
      <c r="CS1281" s="72"/>
      <c r="CT1281" s="72"/>
      <c r="CU1281" s="72"/>
      <c r="CV1281" s="72"/>
      <c r="CW1281" s="3"/>
      <c r="CZ1281" s="75"/>
      <c r="DA1281" s="72"/>
      <c r="DH1281" s="69"/>
      <c r="DJ1281" s="2"/>
      <c r="DK1281" s="2"/>
      <c r="DL1281" s="2"/>
      <c r="DM1281" s="2"/>
      <c r="DO1281" s="2"/>
      <c r="DP1281" s="72"/>
      <c r="DQ1281" s="72"/>
      <c r="DR1281" s="72"/>
      <c r="DS1281" s="2"/>
      <c r="DT1281" s="2"/>
      <c r="DU1281" s="72"/>
    </row>
    <row r="1282" spans="88:125" x14ac:dyDescent="0.3">
      <c r="CJ1282" s="9"/>
      <c r="CK1282" s="2"/>
      <c r="CL1282" s="2"/>
      <c r="CM1282" s="2"/>
      <c r="CN1282" s="2"/>
      <c r="CO1282" s="2"/>
      <c r="CQ1282" s="9"/>
      <c r="CR1282" s="72"/>
      <c r="CS1282" s="72"/>
      <c r="CT1282" s="72"/>
      <c r="CU1282" s="72"/>
      <c r="CV1282" s="72"/>
      <c r="CW1282" s="3"/>
      <c r="CZ1282" s="75"/>
      <c r="DA1282" s="72"/>
      <c r="DH1282" s="69"/>
      <c r="DJ1282" s="2"/>
      <c r="DK1282" s="2"/>
      <c r="DL1282" s="2"/>
      <c r="DM1282" s="2"/>
      <c r="DO1282" s="2"/>
      <c r="DP1282" s="72"/>
      <c r="DQ1282" s="72"/>
      <c r="DR1282" s="72"/>
      <c r="DS1282" s="2"/>
      <c r="DT1282" s="2"/>
      <c r="DU1282" s="72"/>
    </row>
    <row r="1283" spans="88:125" x14ac:dyDescent="0.3">
      <c r="CJ1283" s="9"/>
      <c r="CK1283" s="2"/>
      <c r="CL1283" s="2"/>
      <c r="CM1283" s="2"/>
      <c r="CN1283" s="2"/>
      <c r="CO1283" s="2"/>
      <c r="CQ1283" s="9"/>
      <c r="CR1283" s="72"/>
      <c r="CS1283" s="72"/>
      <c r="CT1283" s="72"/>
      <c r="CU1283" s="72"/>
      <c r="CV1283" s="72"/>
      <c r="CW1283" s="3"/>
      <c r="CZ1283" s="75"/>
      <c r="DA1283" s="72"/>
      <c r="DH1283" s="69"/>
      <c r="DJ1283" s="2"/>
      <c r="DK1283" s="2"/>
      <c r="DL1283" s="2"/>
      <c r="DM1283" s="2"/>
      <c r="DO1283" s="2"/>
      <c r="DP1283" s="72"/>
      <c r="DQ1283" s="72"/>
      <c r="DR1283" s="72"/>
      <c r="DS1283" s="2"/>
      <c r="DT1283" s="2"/>
      <c r="DU1283" s="72"/>
    </row>
    <row r="1284" spans="88:125" x14ac:dyDescent="0.3">
      <c r="CJ1284" s="9"/>
      <c r="CK1284" s="2"/>
      <c r="CL1284" s="2"/>
      <c r="CM1284" s="2"/>
      <c r="CN1284" s="2"/>
      <c r="CO1284" s="2"/>
      <c r="CQ1284" s="9"/>
      <c r="CR1284" s="72"/>
      <c r="CS1284" s="72"/>
      <c r="CT1284" s="72"/>
      <c r="CU1284" s="72"/>
      <c r="CV1284" s="72"/>
      <c r="CW1284" s="3"/>
      <c r="CZ1284" s="75"/>
      <c r="DA1284" s="72"/>
      <c r="DH1284" s="69"/>
      <c r="DJ1284" s="2"/>
      <c r="DK1284" s="2"/>
      <c r="DL1284" s="2"/>
      <c r="DM1284" s="2"/>
      <c r="DO1284" s="2"/>
      <c r="DP1284" s="72"/>
      <c r="DQ1284" s="72"/>
      <c r="DR1284" s="72"/>
      <c r="DS1284" s="2"/>
      <c r="DT1284" s="2"/>
      <c r="DU1284" s="72"/>
    </row>
    <row r="1285" spans="88:125" x14ac:dyDescent="0.3">
      <c r="CJ1285" s="9"/>
      <c r="CK1285" s="2"/>
      <c r="CL1285" s="2"/>
      <c r="CM1285" s="2"/>
      <c r="CN1285" s="2"/>
      <c r="CO1285" s="2"/>
      <c r="CQ1285" s="9"/>
      <c r="CR1285" s="72"/>
      <c r="CS1285" s="72"/>
      <c r="CT1285" s="72"/>
      <c r="CU1285" s="72"/>
      <c r="CV1285" s="72"/>
      <c r="CW1285" s="3"/>
      <c r="CZ1285" s="75"/>
      <c r="DA1285" s="72"/>
      <c r="DH1285" s="69"/>
      <c r="DJ1285" s="2"/>
      <c r="DK1285" s="2"/>
      <c r="DL1285" s="2"/>
      <c r="DM1285" s="2"/>
      <c r="DO1285" s="2"/>
      <c r="DP1285" s="72"/>
      <c r="DQ1285" s="72"/>
      <c r="DR1285" s="72"/>
      <c r="DS1285" s="2"/>
      <c r="DT1285" s="2"/>
      <c r="DU1285" s="72"/>
    </row>
    <row r="1286" spans="88:125" x14ac:dyDescent="0.3">
      <c r="CJ1286" s="9"/>
      <c r="CK1286" s="2"/>
      <c r="CL1286" s="2"/>
      <c r="CM1286" s="2"/>
      <c r="CN1286" s="2"/>
      <c r="CO1286" s="2"/>
      <c r="CQ1286" s="9"/>
      <c r="CR1286" s="72"/>
      <c r="CS1286" s="72"/>
      <c r="CT1286" s="72"/>
      <c r="CU1286" s="72"/>
      <c r="CV1286" s="72"/>
      <c r="CW1286" s="3"/>
      <c r="CZ1286" s="75"/>
      <c r="DA1286" s="72"/>
      <c r="DH1286" s="69"/>
      <c r="DJ1286" s="2"/>
      <c r="DK1286" s="2"/>
      <c r="DL1286" s="2"/>
      <c r="DM1286" s="2"/>
      <c r="DO1286" s="2"/>
      <c r="DP1286" s="72"/>
      <c r="DQ1286" s="72"/>
      <c r="DR1286" s="72"/>
      <c r="DS1286" s="2"/>
      <c r="DT1286" s="2"/>
      <c r="DU1286" s="72"/>
    </row>
    <row r="1287" spans="88:125" x14ac:dyDescent="0.3">
      <c r="CJ1287" s="9"/>
      <c r="CK1287" s="2"/>
      <c r="CL1287" s="2"/>
      <c r="CM1287" s="2"/>
      <c r="CN1287" s="2"/>
      <c r="CO1287" s="2"/>
      <c r="CQ1287" s="9"/>
      <c r="CR1287" s="72"/>
      <c r="CS1287" s="72"/>
      <c r="CT1287" s="72"/>
      <c r="CU1287" s="72"/>
      <c r="CV1287" s="72"/>
      <c r="CW1287" s="3"/>
      <c r="CZ1287" s="75"/>
      <c r="DA1287" s="72"/>
      <c r="DH1287" s="69"/>
      <c r="DJ1287" s="2"/>
      <c r="DK1287" s="2"/>
      <c r="DL1287" s="2"/>
      <c r="DM1287" s="2"/>
      <c r="DO1287" s="2"/>
      <c r="DP1287" s="72"/>
      <c r="DQ1287" s="72"/>
      <c r="DR1287" s="72"/>
      <c r="DS1287" s="2"/>
      <c r="DT1287" s="2"/>
      <c r="DU1287" s="72"/>
    </row>
    <row r="1288" spans="88:125" x14ac:dyDescent="0.3">
      <c r="CJ1288" s="9"/>
      <c r="CK1288" s="2"/>
      <c r="CL1288" s="2"/>
      <c r="CM1288" s="2"/>
      <c r="CN1288" s="2"/>
      <c r="CO1288" s="2"/>
      <c r="CQ1288" s="9"/>
      <c r="CR1288" s="72"/>
      <c r="CS1288" s="72"/>
      <c r="CT1288" s="72"/>
      <c r="CU1288" s="72"/>
      <c r="CV1288" s="72"/>
      <c r="CW1288" s="3"/>
      <c r="CZ1288" s="75"/>
      <c r="DA1288" s="72"/>
      <c r="DH1288" s="69"/>
      <c r="DJ1288" s="2"/>
      <c r="DK1288" s="2"/>
      <c r="DL1288" s="2"/>
      <c r="DM1288" s="2"/>
      <c r="DO1288" s="2"/>
      <c r="DP1288" s="72"/>
      <c r="DQ1288" s="72"/>
      <c r="DR1288" s="72"/>
      <c r="DS1288" s="2"/>
      <c r="DT1288" s="2"/>
      <c r="DU1288" s="72"/>
    </row>
    <row r="1289" spans="88:125" x14ac:dyDescent="0.3">
      <c r="CJ1289" s="9"/>
      <c r="CK1289" s="2"/>
      <c r="CL1289" s="2"/>
      <c r="CM1289" s="2"/>
      <c r="CN1289" s="2"/>
      <c r="CO1289" s="2"/>
      <c r="CQ1289" s="9"/>
      <c r="CR1289" s="72"/>
      <c r="CS1289" s="72"/>
      <c r="CT1289" s="72"/>
      <c r="CU1289" s="72"/>
      <c r="CV1289" s="72"/>
      <c r="CW1289" s="3"/>
      <c r="CZ1289" s="75"/>
      <c r="DA1289" s="72"/>
      <c r="DH1289" s="69"/>
      <c r="DJ1289" s="2"/>
      <c r="DK1289" s="2"/>
      <c r="DL1289" s="2"/>
      <c r="DM1289" s="2"/>
      <c r="DO1289" s="2"/>
      <c r="DP1289" s="72"/>
      <c r="DQ1289" s="72"/>
      <c r="DR1289" s="72"/>
      <c r="DS1289" s="2"/>
      <c r="DT1289" s="2"/>
      <c r="DU1289" s="72"/>
    </row>
    <row r="1290" spans="88:125" x14ac:dyDescent="0.3">
      <c r="CJ1290" s="9"/>
      <c r="CK1290" s="2"/>
      <c r="CL1290" s="2"/>
      <c r="CM1290" s="2"/>
      <c r="CN1290" s="2"/>
      <c r="CO1290" s="2"/>
      <c r="CQ1290" s="9"/>
      <c r="CR1290" s="72"/>
      <c r="CS1290" s="72"/>
      <c r="CT1290" s="72"/>
      <c r="CU1290" s="72"/>
      <c r="CV1290" s="72"/>
      <c r="CW1290" s="3"/>
      <c r="CZ1290" s="75"/>
      <c r="DA1290" s="72"/>
      <c r="DH1290" s="69"/>
      <c r="DJ1290" s="2"/>
      <c r="DK1290" s="2"/>
      <c r="DL1290" s="2"/>
      <c r="DM1290" s="2"/>
      <c r="DO1290" s="2"/>
      <c r="DP1290" s="72"/>
      <c r="DQ1290" s="72"/>
      <c r="DR1290" s="72"/>
      <c r="DS1290" s="2"/>
      <c r="DT1290" s="2"/>
      <c r="DU1290" s="72"/>
    </row>
    <row r="1291" spans="88:125" x14ac:dyDescent="0.3">
      <c r="CJ1291" s="9"/>
      <c r="CK1291" s="2"/>
      <c r="CL1291" s="2"/>
      <c r="CM1291" s="2"/>
      <c r="CN1291" s="2"/>
      <c r="CO1291" s="2"/>
      <c r="CQ1291" s="9"/>
      <c r="CR1291" s="72"/>
      <c r="CS1291" s="72"/>
      <c r="CT1291" s="72"/>
      <c r="CU1291" s="72"/>
      <c r="CV1291" s="72"/>
      <c r="CW1291" s="3"/>
      <c r="CZ1291" s="75"/>
      <c r="DA1291" s="72"/>
      <c r="DH1291" s="69"/>
      <c r="DJ1291" s="2"/>
      <c r="DK1291" s="2"/>
      <c r="DL1291" s="2"/>
      <c r="DM1291" s="2"/>
      <c r="DO1291" s="2"/>
      <c r="DP1291" s="72"/>
      <c r="DQ1291" s="72"/>
      <c r="DR1291" s="72"/>
      <c r="DS1291" s="2"/>
      <c r="DT1291" s="2"/>
      <c r="DU1291" s="72"/>
    </row>
    <row r="1292" spans="88:125" x14ac:dyDescent="0.3">
      <c r="CJ1292" s="9"/>
      <c r="CK1292" s="2"/>
      <c r="CL1292" s="2"/>
      <c r="CM1292" s="2"/>
      <c r="CN1292" s="2"/>
      <c r="CO1292" s="2"/>
      <c r="CQ1292" s="9"/>
      <c r="CR1292" s="72"/>
      <c r="CS1292" s="72"/>
      <c r="CT1292" s="72"/>
      <c r="CU1292" s="72"/>
      <c r="CV1292" s="72"/>
      <c r="CW1292" s="3"/>
      <c r="CZ1292" s="75"/>
      <c r="DA1292" s="72"/>
      <c r="DH1292" s="69"/>
      <c r="DJ1292" s="2"/>
      <c r="DK1292" s="2"/>
      <c r="DL1292" s="2"/>
      <c r="DM1292" s="2"/>
      <c r="DO1292" s="2"/>
      <c r="DP1292" s="72"/>
      <c r="DQ1292" s="72"/>
      <c r="DR1292" s="72"/>
      <c r="DS1292" s="2"/>
      <c r="DT1292" s="2"/>
      <c r="DU1292" s="72"/>
    </row>
    <row r="1293" spans="88:125" x14ac:dyDescent="0.3">
      <c r="CJ1293" s="9"/>
      <c r="CK1293" s="2"/>
      <c r="CL1293" s="2"/>
      <c r="CM1293" s="2"/>
      <c r="CN1293" s="2"/>
      <c r="CO1293" s="2"/>
      <c r="CQ1293" s="9"/>
      <c r="CR1293" s="72"/>
      <c r="CS1293" s="72"/>
      <c r="CT1293" s="72"/>
      <c r="CU1293" s="72"/>
      <c r="CV1293" s="72"/>
      <c r="CW1293" s="3"/>
      <c r="CZ1293" s="75"/>
      <c r="DA1293" s="72"/>
      <c r="DH1293" s="69"/>
      <c r="DJ1293" s="2"/>
      <c r="DK1293" s="2"/>
      <c r="DL1293" s="2"/>
      <c r="DM1293" s="2"/>
      <c r="DO1293" s="2"/>
      <c r="DP1293" s="72"/>
      <c r="DQ1293" s="72"/>
      <c r="DR1293" s="72"/>
      <c r="DS1293" s="2"/>
      <c r="DT1293" s="2"/>
      <c r="DU1293" s="72"/>
    </row>
    <row r="1294" spans="88:125" x14ac:dyDescent="0.3">
      <c r="CJ1294" s="9"/>
      <c r="CK1294" s="2"/>
      <c r="CL1294" s="2"/>
      <c r="CM1294" s="2"/>
      <c r="CN1294" s="2"/>
      <c r="CO1294" s="2"/>
      <c r="CQ1294" s="9"/>
      <c r="CR1294" s="72"/>
      <c r="CS1294" s="72"/>
      <c r="CT1294" s="72"/>
      <c r="CU1294" s="72"/>
      <c r="CV1294" s="72"/>
      <c r="CW1294" s="3"/>
      <c r="CZ1294" s="75"/>
      <c r="DA1294" s="72"/>
      <c r="DH1294" s="69"/>
      <c r="DJ1294" s="2"/>
      <c r="DK1294" s="2"/>
      <c r="DL1294" s="2"/>
      <c r="DM1294" s="2"/>
      <c r="DO1294" s="2"/>
      <c r="DP1294" s="72"/>
      <c r="DQ1294" s="72"/>
      <c r="DR1294" s="72"/>
      <c r="DS1294" s="2"/>
      <c r="DT1294" s="2"/>
      <c r="DU1294" s="72"/>
    </row>
    <row r="1295" spans="88:125" x14ac:dyDescent="0.3">
      <c r="CJ1295" s="9"/>
      <c r="CK1295" s="2"/>
      <c r="CL1295" s="2"/>
      <c r="CM1295" s="2"/>
      <c r="CN1295" s="2"/>
      <c r="CO1295" s="2"/>
      <c r="CQ1295" s="9"/>
      <c r="CR1295" s="72"/>
      <c r="CS1295" s="72"/>
      <c r="CT1295" s="72"/>
      <c r="CU1295" s="72"/>
      <c r="CV1295" s="72"/>
      <c r="CW1295" s="3"/>
      <c r="CZ1295" s="75"/>
      <c r="DA1295" s="72"/>
      <c r="DH1295" s="69"/>
      <c r="DJ1295" s="2"/>
      <c r="DK1295" s="2"/>
      <c r="DL1295" s="2"/>
      <c r="DM1295" s="2"/>
      <c r="DO1295" s="2"/>
      <c r="DP1295" s="72"/>
      <c r="DQ1295" s="72"/>
      <c r="DR1295" s="72"/>
      <c r="DS1295" s="2"/>
      <c r="DT1295" s="2"/>
      <c r="DU1295" s="72"/>
    </row>
    <row r="1296" spans="88:125" x14ac:dyDescent="0.3">
      <c r="CJ1296" s="9"/>
      <c r="CK1296" s="2"/>
      <c r="CL1296" s="2"/>
      <c r="CM1296" s="2"/>
      <c r="CN1296" s="2"/>
      <c r="CO1296" s="2"/>
      <c r="CQ1296" s="9"/>
      <c r="CR1296" s="72"/>
      <c r="CS1296" s="72"/>
      <c r="CT1296" s="72"/>
      <c r="CU1296" s="72"/>
      <c r="CV1296" s="72"/>
      <c r="CW1296" s="3"/>
      <c r="CZ1296" s="75"/>
      <c r="DA1296" s="72"/>
      <c r="DH1296" s="69"/>
      <c r="DJ1296" s="2"/>
      <c r="DK1296" s="2"/>
      <c r="DL1296" s="2"/>
      <c r="DM1296" s="2"/>
      <c r="DO1296" s="2"/>
      <c r="DP1296" s="72"/>
      <c r="DQ1296" s="72"/>
      <c r="DR1296" s="72"/>
      <c r="DS1296" s="2"/>
      <c r="DT1296" s="2"/>
      <c r="DU1296" s="72"/>
    </row>
    <row r="1297" spans="88:125" x14ac:dyDescent="0.3">
      <c r="CJ1297" s="9"/>
      <c r="CK1297" s="2"/>
      <c r="CL1297" s="2"/>
      <c r="CM1297" s="2"/>
      <c r="CN1297" s="2"/>
      <c r="CO1297" s="2"/>
      <c r="CQ1297" s="9"/>
      <c r="CR1297" s="72"/>
      <c r="CS1297" s="72"/>
      <c r="CT1297" s="72"/>
      <c r="CU1297" s="72"/>
      <c r="CV1297" s="72"/>
      <c r="CW1297" s="3"/>
      <c r="CZ1297" s="75"/>
      <c r="DA1297" s="72"/>
      <c r="DH1297" s="69"/>
      <c r="DJ1297" s="2"/>
      <c r="DK1297" s="2"/>
      <c r="DL1297" s="2"/>
      <c r="DM1297" s="2"/>
      <c r="DO1297" s="2"/>
      <c r="DP1297" s="72"/>
      <c r="DQ1297" s="72"/>
      <c r="DR1297" s="72"/>
      <c r="DS1297" s="2"/>
      <c r="DT1297" s="2"/>
      <c r="DU1297" s="72"/>
    </row>
    <row r="1298" spans="88:125" x14ac:dyDescent="0.3">
      <c r="CJ1298" s="9"/>
      <c r="CK1298" s="2"/>
      <c r="CL1298" s="2"/>
      <c r="CM1298" s="2"/>
      <c r="CN1298" s="2"/>
      <c r="CO1298" s="2"/>
      <c r="CQ1298" s="9"/>
      <c r="CR1298" s="72"/>
      <c r="CS1298" s="72"/>
      <c r="CT1298" s="72"/>
      <c r="CU1298" s="72"/>
      <c r="CV1298" s="72"/>
      <c r="CW1298" s="3"/>
      <c r="CZ1298" s="75"/>
      <c r="DA1298" s="72"/>
      <c r="DH1298" s="69"/>
      <c r="DJ1298" s="2"/>
      <c r="DK1298" s="2"/>
      <c r="DL1298" s="2"/>
      <c r="DM1298" s="2"/>
      <c r="DO1298" s="2"/>
      <c r="DP1298" s="72"/>
      <c r="DQ1298" s="72"/>
      <c r="DR1298" s="72"/>
      <c r="DS1298" s="2"/>
      <c r="DT1298" s="2"/>
      <c r="DU1298" s="72"/>
    </row>
    <row r="1299" spans="88:125" x14ac:dyDescent="0.3">
      <c r="CJ1299" s="9"/>
      <c r="CK1299" s="2"/>
      <c r="CL1299" s="2"/>
      <c r="CM1299" s="2"/>
      <c r="CN1299" s="2"/>
      <c r="CO1299" s="2"/>
      <c r="CQ1299" s="9"/>
      <c r="CR1299" s="72"/>
      <c r="CS1299" s="72"/>
      <c r="CT1299" s="72"/>
      <c r="CU1299" s="72"/>
      <c r="CV1299" s="72"/>
      <c r="CW1299" s="3"/>
      <c r="CZ1299" s="75"/>
      <c r="DA1299" s="72"/>
      <c r="DH1299" s="69"/>
      <c r="DJ1299" s="2"/>
      <c r="DK1299" s="2"/>
      <c r="DL1299" s="2"/>
      <c r="DM1299" s="2"/>
      <c r="DO1299" s="2"/>
      <c r="DP1299" s="72"/>
      <c r="DQ1299" s="72"/>
      <c r="DR1299" s="72"/>
      <c r="DS1299" s="2"/>
      <c r="DT1299" s="2"/>
      <c r="DU1299" s="72"/>
    </row>
    <row r="1300" spans="88:125" x14ac:dyDescent="0.3">
      <c r="CJ1300" s="9"/>
      <c r="CK1300" s="2"/>
      <c r="CL1300" s="2"/>
      <c r="CM1300" s="2"/>
      <c r="CN1300" s="2"/>
      <c r="CO1300" s="2"/>
      <c r="CQ1300" s="9"/>
      <c r="CR1300" s="72"/>
      <c r="CS1300" s="72"/>
      <c r="CT1300" s="72"/>
      <c r="CU1300" s="72"/>
      <c r="CV1300" s="72"/>
      <c r="CW1300" s="3"/>
      <c r="CZ1300" s="75"/>
      <c r="DA1300" s="72"/>
      <c r="DH1300" s="69"/>
      <c r="DJ1300" s="2"/>
      <c r="DK1300" s="2"/>
      <c r="DL1300" s="2"/>
      <c r="DM1300" s="2"/>
      <c r="DO1300" s="2"/>
      <c r="DP1300" s="72"/>
      <c r="DQ1300" s="72"/>
      <c r="DR1300" s="72"/>
      <c r="DS1300" s="2"/>
      <c r="DT1300" s="2"/>
      <c r="DU1300" s="72"/>
    </row>
    <row r="1301" spans="88:125" x14ac:dyDescent="0.3">
      <c r="CJ1301" s="9"/>
      <c r="CK1301" s="2"/>
      <c r="CL1301" s="2"/>
      <c r="CM1301" s="2"/>
      <c r="CN1301" s="2"/>
      <c r="CO1301" s="2"/>
      <c r="CQ1301" s="9"/>
      <c r="CR1301" s="72"/>
      <c r="CS1301" s="72"/>
      <c r="CT1301" s="72"/>
      <c r="CU1301" s="72"/>
      <c r="CV1301" s="72"/>
      <c r="CW1301" s="3"/>
      <c r="CZ1301" s="75"/>
      <c r="DA1301" s="72"/>
      <c r="DH1301" s="69"/>
      <c r="DJ1301" s="2"/>
      <c r="DK1301" s="2"/>
      <c r="DL1301" s="2"/>
      <c r="DM1301" s="2"/>
      <c r="DO1301" s="2"/>
      <c r="DP1301" s="72"/>
      <c r="DQ1301" s="72"/>
      <c r="DR1301" s="72"/>
      <c r="DS1301" s="2"/>
      <c r="DT1301" s="2"/>
      <c r="DU1301" s="72"/>
    </row>
    <row r="1302" spans="88:125" x14ac:dyDescent="0.3">
      <c r="CJ1302" s="9"/>
      <c r="CK1302" s="2"/>
      <c r="CL1302" s="2"/>
      <c r="CM1302" s="2"/>
      <c r="CN1302" s="2"/>
      <c r="CO1302" s="2"/>
      <c r="CQ1302" s="9"/>
      <c r="CR1302" s="72"/>
      <c r="CS1302" s="72"/>
      <c r="CT1302" s="72"/>
      <c r="CU1302" s="72"/>
      <c r="CV1302" s="72"/>
      <c r="CW1302" s="3"/>
      <c r="CZ1302" s="75"/>
      <c r="DA1302" s="72"/>
      <c r="DH1302" s="69"/>
      <c r="DJ1302" s="2"/>
      <c r="DK1302" s="2"/>
      <c r="DL1302" s="2"/>
      <c r="DM1302" s="2"/>
      <c r="DO1302" s="2"/>
      <c r="DP1302" s="72"/>
      <c r="DQ1302" s="72"/>
      <c r="DR1302" s="72"/>
      <c r="DS1302" s="2"/>
      <c r="DT1302" s="2"/>
      <c r="DU1302" s="72"/>
    </row>
    <row r="1303" spans="88:125" x14ac:dyDescent="0.3">
      <c r="CJ1303" s="9"/>
      <c r="CK1303" s="2"/>
      <c r="CL1303" s="2"/>
      <c r="CM1303" s="2"/>
      <c r="CN1303" s="2"/>
      <c r="CO1303" s="2"/>
      <c r="CQ1303" s="9"/>
      <c r="CR1303" s="72"/>
      <c r="CS1303" s="72"/>
      <c r="CT1303" s="72"/>
      <c r="CU1303" s="72"/>
      <c r="CV1303" s="72"/>
      <c r="CW1303" s="3"/>
      <c r="CZ1303" s="75"/>
      <c r="DA1303" s="72"/>
      <c r="DH1303" s="69"/>
      <c r="DJ1303" s="2"/>
      <c r="DK1303" s="2"/>
      <c r="DL1303" s="2"/>
      <c r="DM1303" s="2"/>
      <c r="DO1303" s="2"/>
      <c r="DP1303" s="72"/>
      <c r="DQ1303" s="72"/>
      <c r="DR1303" s="72"/>
      <c r="DS1303" s="2"/>
      <c r="DT1303" s="2"/>
      <c r="DU1303" s="72"/>
    </row>
    <row r="1304" spans="88:125" x14ac:dyDescent="0.3">
      <c r="CJ1304" s="9"/>
      <c r="CK1304" s="2"/>
      <c r="CL1304" s="2"/>
      <c r="CM1304" s="2"/>
      <c r="CN1304" s="2"/>
      <c r="CO1304" s="2"/>
      <c r="CQ1304" s="9"/>
      <c r="CR1304" s="72"/>
      <c r="CS1304" s="72"/>
      <c r="CT1304" s="72"/>
      <c r="CU1304" s="72"/>
      <c r="CV1304" s="72"/>
      <c r="CW1304" s="3"/>
      <c r="CZ1304" s="75"/>
      <c r="DA1304" s="72"/>
      <c r="DH1304" s="69"/>
      <c r="DJ1304" s="2"/>
      <c r="DK1304" s="2"/>
      <c r="DL1304" s="2"/>
      <c r="DM1304" s="2"/>
      <c r="DO1304" s="2"/>
      <c r="DP1304" s="72"/>
      <c r="DQ1304" s="72"/>
      <c r="DR1304" s="72"/>
      <c r="DS1304" s="2"/>
      <c r="DT1304" s="2"/>
      <c r="DU1304" s="72"/>
    </row>
    <row r="1305" spans="88:125" x14ac:dyDescent="0.3">
      <c r="CJ1305" s="9"/>
      <c r="CK1305" s="2"/>
      <c r="CL1305" s="2"/>
      <c r="CM1305" s="2"/>
      <c r="CN1305" s="2"/>
      <c r="CO1305" s="2"/>
      <c r="CQ1305" s="9"/>
      <c r="CR1305" s="72"/>
      <c r="CS1305" s="72"/>
      <c r="CT1305" s="72"/>
      <c r="CU1305" s="72"/>
      <c r="CV1305" s="72"/>
      <c r="CW1305" s="3"/>
      <c r="CZ1305" s="75"/>
      <c r="DA1305" s="72"/>
      <c r="DH1305" s="69"/>
      <c r="DJ1305" s="2"/>
      <c r="DK1305" s="2"/>
      <c r="DL1305" s="2"/>
      <c r="DM1305" s="2"/>
      <c r="DO1305" s="2"/>
      <c r="DP1305" s="72"/>
      <c r="DQ1305" s="72"/>
      <c r="DR1305" s="72"/>
      <c r="DS1305" s="2"/>
      <c r="DT1305" s="2"/>
      <c r="DU1305" s="72"/>
    </row>
    <row r="1306" spans="88:125" x14ac:dyDescent="0.3">
      <c r="CJ1306" s="9"/>
      <c r="CK1306" s="2"/>
      <c r="CL1306" s="2"/>
      <c r="CM1306" s="2"/>
      <c r="CN1306" s="2"/>
      <c r="CO1306" s="2"/>
      <c r="CQ1306" s="9"/>
      <c r="CR1306" s="72"/>
      <c r="CS1306" s="72"/>
      <c r="CT1306" s="72"/>
      <c r="CU1306" s="72"/>
      <c r="CV1306" s="72"/>
      <c r="CW1306" s="3"/>
      <c r="CZ1306" s="75"/>
      <c r="DA1306" s="72"/>
      <c r="DH1306" s="69"/>
      <c r="DJ1306" s="2"/>
      <c r="DK1306" s="2"/>
      <c r="DL1306" s="2"/>
      <c r="DM1306" s="2"/>
      <c r="DO1306" s="2"/>
      <c r="DP1306" s="72"/>
      <c r="DQ1306" s="72"/>
      <c r="DR1306" s="72"/>
      <c r="DS1306" s="2"/>
      <c r="DT1306" s="2"/>
      <c r="DU1306" s="72"/>
    </row>
    <row r="1307" spans="88:125" x14ac:dyDescent="0.3">
      <c r="CJ1307" s="9"/>
      <c r="CK1307" s="2"/>
      <c r="CL1307" s="2"/>
      <c r="CM1307" s="2"/>
      <c r="CN1307" s="2"/>
      <c r="CO1307" s="2"/>
      <c r="CQ1307" s="9"/>
      <c r="CR1307" s="72"/>
      <c r="CS1307" s="72"/>
      <c r="CT1307" s="72"/>
      <c r="CU1307" s="72"/>
      <c r="CV1307" s="72"/>
      <c r="CW1307" s="3"/>
      <c r="CZ1307" s="75"/>
      <c r="DA1307" s="72"/>
      <c r="DH1307" s="69"/>
      <c r="DJ1307" s="2"/>
      <c r="DK1307" s="2"/>
      <c r="DL1307" s="2"/>
      <c r="DM1307" s="2"/>
      <c r="DO1307" s="2"/>
      <c r="DP1307" s="72"/>
      <c r="DQ1307" s="72"/>
      <c r="DR1307" s="72"/>
      <c r="DS1307" s="2"/>
      <c r="DT1307" s="2"/>
      <c r="DU1307" s="72"/>
    </row>
    <row r="1308" spans="88:125" x14ac:dyDescent="0.3">
      <c r="CJ1308" s="9"/>
      <c r="CK1308" s="2"/>
      <c r="CL1308" s="2"/>
      <c r="CM1308" s="2"/>
      <c r="CN1308" s="2"/>
      <c r="CO1308" s="2"/>
      <c r="CQ1308" s="9"/>
      <c r="CR1308" s="72"/>
      <c r="CS1308" s="72"/>
      <c r="CT1308" s="72"/>
      <c r="CU1308" s="72"/>
      <c r="CV1308" s="72"/>
      <c r="CW1308" s="3"/>
      <c r="CZ1308" s="75"/>
      <c r="DA1308" s="72"/>
      <c r="DH1308" s="69"/>
      <c r="DJ1308" s="2"/>
      <c r="DK1308" s="2"/>
      <c r="DL1308" s="2"/>
      <c r="DM1308" s="2"/>
      <c r="DO1308" s="2"/>
      <c r="DP1308" s="72"/>
      <c r="DQ1308" s="72"/>
      <c r="DR1308" s="72"/>
      <c r="DS1308" s="2"/>
      <c r="DT1308" s="2"/>
      <c r="DU1308" s="72"/>
    </row>
    <row r="1309" spans="88:125" x14ac:dyDescent="0.3">
      <c r="CJ1309" s="9"/>
      <c r="CK1309" s="2"/>
      <c r="CL1309" s="2"/>
      <c r="CM1309" s="2"/>
      <c r="CN1309" s="2"/>
      <c r="CO1309" s="2"/>
      <c r="CQ1309" s="9"/>
      <c r="CR1309" s="72"/>
      <c r="CS1309" s="72"/>
      <c r="CT1309" s="72"/>
      <c r="CU1309" s="72"/>
      <c r="CV1309" s="72"/>
      <c r="CW1309" s="3"/>
      <c r="CZ1309" s="75"/>
      <c r="DA1309" s="72"/>
      <c r="DH1309" s="69"/>
      <c r="DJ1309" s="2"/>
      <c r="DK1309" s="2"/>
      <c r="DL1309" s="2"/>
      <c r="DM1309" s="2"/>
      <c r="DO1309" s="2"/>
      <c r="DP1309" s="72"/>
      <c r="DQ1309" s="72"/>
      <c r="DR1309" s="72"/>
      <c r="DS1309" s="2"/>
      <c r="DT1309" s="2"/>
      <c r="DU1309" s="72"/>
    </row>
    <row r="1310" spans="88:125" x14ac:dyDescent="0.3">
      <c r="CJ1310" s="9"/>
      <c r="CK1310" s="2"/>
      <c r="CL1310" s="2"/>
      <c r="CM1310" s="2"/>
      <c r="CN1310" s="2"/>
      <c r="CO1310" s="2"/>
      <c r="CQ1310" s="9"/>
      <c r="CR1310" s="72"/>
      <c r="CS1310" s="72"/>
      <c r="CT1310" s="72"/>
      <c r="CU1310" s="72"/>
      <c r="CV1310" s="72"/>
      <c r="CW1310" s="3"/>
      <c r="CZ1310" s="75"/>
      <c r="DA1310" s="72"/>
      <c r="DH1310" s="69"/>
      <c r="DJ1310" s="2"/>
      <c r="DK1310" s="2"/>
      <c r="DL1310" s="2"/>
      <c r="DM1310" s="2"/>
      <c r="DO1310" s="2"/>
      <c r="DP1310" s="72"/>
      <c r="DQ1310" s="72"/>
      <c r="DR1310" s="72"/>
      <c r="DS1310" s="2"/>
      <c r="DT1310" s="2"/>
      <c r="DU1310" s="72"/>
    </row>
    <row r="1311" spans="88:125" x14ac:dyDescent="0.3">
      <c r="CJ1311" s="9"/>
      <c r="CK1311" s="2"/>
      <c r="CL1311" s="2"/>
      <c r="CM1311" s="2"/>
      <c r="CN1311" s="2"/>
      <c r="CO1311" s="2"/>
      <c r="CQ1311" s="9"/>
      <c r="CR1311" s="72"/>
      <c r="CS1311" s="72"/>
      <c r="CT1311" s="72"/>
      <c r="CU1311" s="72"/>
      <c r="CV1311" s="72"/>
      <c r="CW1311" s="3"/>
      <c r="CZ1311" s="75"/>
      <c r="DA1311" s="72"/>
      <c r="DH1311" s="69"/>
      <c r="DJ1311" s="2"/>
      <c r="DK1311" s="2"/>
      <c r="DL1311" s="2"/>
      <c r="DM1311" s="2"/>
      <c r="DO1311" s="2"/>
      <c r="DP1311" s="72"/>
      <c r="DQ1311" s="72"/>
      <c r="DR1311" s="72"/>
      <c r="DS1311" s="2"/>
      <c r="DT1311" s="2"/>
      <c r="DU1311" s="72"/>
    </row>
    <row r="1312" spans="88:125" x14ac:dyDescent="0.3">
      <c r="CJ1312" s="9"/>
      <c r="CK1312" s="2"/>
      <c r="CL1312" s="2"/>
      <c r="CM1312" s="2"/>
      <c r="CN1312" s="2"/>
      <c r="CO1312" s="2"/>
      <c r="CQ1312" s="9"/>
      <c r="CR1312" s="72"/>
      <c r="CS1312" s="72"/>
      <c r="CT1312" s="72"/>
      <c r="CU1312" s="72"/>
      <c r="CV1312" s="72"/>
      <c r="CW1312" s="3"/>
      <c r="CZ1312" s="75"/>
      <c r="DA1312" s="72"/>
      <c r="DH1312" s="69"/>
      <c r="DJ1312" s="2"/>
      <c r="DK1312" s="2"/>
      <c r="DL1312" s="2"/>
      <c r="DM1312" s="2"/>
      <c r="DO1312" s="2"/>
      <c r="DP1312" s="72"/>
      <c r="DQ1312" s="72"/>
      <c r="DR1312" s="72"/>
      <c r="DS1312" s="2"/>
      <c r="DT1312" s="2"/>
      <c r="DU1312" s="72"/>
    </row>
    <row r="1313" spans="88:125" x14ac:dyDescent="0.3">
      <c r="CJ1313" s="9"/>
      <c r="CK1313" s="2"/>
      <c r="CL1313" s="2"/>
      <c r="CM1313" s="2"/>
      <c r="CN1313" s="2"/>
      <c r="CO1313" s="2"/>
      <c r="CQ1313" s="9"/>
      <c r="CR1313" s="72"/>
      <c r="CS1313" s="72"/>
      <c r="CT1313" s="72"/>
      <c r="CU1313" s="72"/>
      <c r="CV1313" s="72"/>
      <c r="CW1313" s="3"/>
      <c r="CZ1313" s="75"/>
      <c r="DA1313" s="72"/>
      <c r="DH1313" s="69"/>
      <c r="DJ1313" s="2"/>
      <c r="DK1313" s="2"/>
      <c r="DL1313" s="2"/>
      <c r="DM1313" s="2"/>
      <c r="DO1313" s="2"/>
      <c r="DP1313" s="72"/>
      <c r="DQ1313" s="72"/>
      <c r="DR1313" s="72"/>
      <c r="DS1313" s="2"/>
      <c r="DT1313" s="2"/>
      <c r="DU1313" s="72"/>
    </row>
  </sheetData>
  <sortState xmlns:xlrd2="http://schemas.microsoft.com/office/spreadsheetml/2017/richdata2" ref="FP4:FQ125">
    <sortCondition ref="FP125"/>
  </sortState>
  <phoneticPr fontId="8" type="noConversion"/>
  <pageMargins left="0.7" right="0.7" top="0.75" bottom="0.75" header="0.3" footer="0.3"/>
  <headerFooter>
    <oddHeader>&amp;C&amp;"Calibri"&amp;10&amp;K0000FF Information Classification: Official - Corporate &amp;1#_x000D_</oddHead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EBE3-4D05-4E6F-9AD1-C01316473F1E}">
  <sheetPr codeName="Sheet20"/>
  <dimension ref="A1:AJ64"/>
  <sheetViews>
    <sheetView showGridLines="0" view="pageLayout" topLeftCell="A5" zoomScale="145" zoomScaleNormal="100" zoomScalePageLayoutView="145" workbookViewId="0">
      <selection activeCell="H11" sqref="H11"/>
    </sheetView>
    <sheetView tabSelected="1" zoomScale="145" zoomScaleNormal="145" workbookViewId="1">
      <selection activeCell="I18" sqref="I18"/>
    </sheetView>
    <sheetView tabSelected="1" zoomScale="145" zoomScaleNormal="145" workbookViewId="2">
      <selection activeCell="O6" sqref="O6"/>
    </sheetView>
  </sheetViews>
  <sheetFormatPr defaultColWidth="9.140625" defaultRowHeight="8.25" x14ac:dyDescent="0.3"/>
  <cols>
    <col min="1" max="4" width="9.140625" style="6"/>
    <col min="5" max="5" width="11" style="6" customWidth="1"/>
    <col min="6" max="6" width="6.85546875" style="6" customWidth="1"/>
    <col min="7" max="7" width="7" style="6" customWidth="1"/>
    <col min="8" max="8" width="6.140625" style="6" customWidth="1"/>
    <col min="9" max="10" width="5.85546875" style="6" customWidth="1"/>
    <col min="11" max="11" width="6.28515625" style="6" customWidth="1"/>
    <col min="12" max="12" width="8.140625" style="6" customWidth="1"/>
    <col min="13" max="13" width="6" style="6" customWidth="1"/>
    <col min="14" max="15" width="9.140625" style="6"/>
    <col min="16" max="16" width="18.42578125" style="6" bestFit="1" customWidth="1"/>
    <col min="17" max="19" width="9.140625" style="6"/>
    <col min="20" max="27" width="4.42578125" style="6" customWidth="1"/>
    <col min="28" max="28" width="3.42578125" style="6" customWidth="1"/>
    <col min="29" max="37" width="4.140625" style="6" customWidth="1"/>
    <col min="38" max="16384" width="9.140625" style="6"/>
  </cols>
  <sheetData>
    <row r="1" spans="7:19" s="7" customFormat="1" x14ac:dyDescent="0.3">
      <c r="H1" s="6"/>
      <c r="I1" s="6"/>
      <c r="J1" s="6"/>
      <c r="K1" s="6"/>
    </row>
    <row r="3" spans="7:19" x14ac:dyDescent="0.3">
      <c r="Q3" s="10"/>
    </row>
    <row r="5" spans="7:19" ht="33" x14ac:dyDescent="0.3">
      <c r="G5" s="23" t="s">
        <v>34</v>
      </c>
      <c r="H5" s="23" t="s">
        <v>63</v>
      </c>
      <c r="I5" s="23" t="s">
        <v>16</v>
      </c>
      <c r="J5" s="29" t="s">
        <v>24</v>
      </c>
      <c r="K5" s="23" t="s">
        <v>23</v>
      </c>
      <c r="O5" s="6" t="s">
        <v>69</v>
      </c>
    </row>
    <row r="6" spans="7:19" ht="10.5" customHeight="1" x14ac:dyDescent="0.3">
      <c r="G6" s="15" t="s">
        <v>35</v>
      </c>
      <c r="H6" s="24">
        <f>VLOOKUP($N6,'Headline Attribution'!$I:$R,7,TRUE)</f>
        <v>6.022504276865126E-3</v>
      </c>
      <c r="I6" s="42">
        <f>VLOOKUP($N6,'Headline Attribution'!I:R,5,TRUE)</f>
        <v>-1.7770703371151608E-3</v>
      </c>
      <c r="J6" s="19">
        <f>VLOOKUP($N6,'Headline Attribution'!$BD:$BH,5,TRUE)</f>
        <v>-1.8663496737392204E-3</v>
      </c>
      <c r="K6" s="12">
        <f>VLOOKUP($N6,'Headline Attribution'!$BD:$BH,4,TRUE)</f>
        <v>8.9279336624059624E-5</v>
      </c>
      <c r="N6" s="8">
        <v>45777</v>
      </c>
      <c r="O6" s="87">
        <f>VLOOKUP($N6,'Headline Attribution'!$I:$R,8,TRUE)</f>
        <v>7.7995746139802868E-3</v>
      </c>
      <c r="P6" s="86"/>
      <c r="Q6" s="8"/>
      <c r="R6" s="10">
        <f>VLOOKUP(N6,'Headline Attribution'!$I:$M,5,TRUE)</f>
        <v>-1.7770703371151608E-3</v>
      </c>
      <c r="S6" s="52">
        <f ca="1">IF(N6&lt;TODAY()+31, 1, 0)</f>
        <v>1</v>
      </c>
    </row>
    <row r="7" spans="7:19" ht="10.5" customHeight="1" x14ac:dyDescent="0.3">
      <c r="G7" s="16" t="s">
        <v>36</v>
      </c>
      <c r="H7" s="25">
        <f ca="1">IF(S7=0,"",VLOOKUP($N7,'Headline Attribution'!$I:$R,9,TRUE)/VLOOKUP($N6,'Headline Attribution'!$I:$R,9,TRUE)-1)</f>
        <v>1.1427274990184699E-2</v>
      </c>
      <c r="I7" s="43">
        <f ca="1">IF(ISNUMBER(H7),H7-O7,"")</f>
        <v>5.8631160928206416E-3</v>
      </c>
      <c r="J7" s="20">
        <f>IF((VLOOKUP($N7,'Headline Attribution'!$BD:$BH,5,TRUE)-SUM(J$6:J6))=0,"",VLOOKUP($N7,'Headline Attribution'!$BD:$BH,5,TRUE)-SUM(J$6:J6))</f>
        <v>5.851146166932164E-3</v>
      </c>
      <c r="K7" s="11">
        <f>IF((VLOOKUP($N7,'Headline Attribution'!$BD:$BH,4,TRUE)-SUM(K$6:K6))=0,"",VLOOKUP($N7,'Headline Attribution'!$BD:$BH,4,TRUE)-SUM(K$6:K6))</f>
        <v>3.7392665905855438E-5</v>
      </c>
      <c r="N7" s="8">
        <f>EOMONTH(N6,1)</f>
        <v>45808</v>
      </c>
      <c r="O7" s="87">
        <f ca="1">IFERROR(IF(S7=0,"",VLOOKUP($N7,'Headline Attribution'!$I:$R,10,TRUE)/VLOOKUP($N6,'Headline Attribution'!$I:$R,10,TRUE)-1), "")</f>
        <v>5.5641588973640577E-3</v>
      </c>
      <c r="P7" s="86"/>
      <c r="Q7" s="8"/>
      <c r="R7" s="10">
        <f ca="1">IF(TODAY()&gt;$N6,(VLOOKUP($N7,'Headline Attribution'!I:R,9,TRUE)/VLOOKUP($N6,'Headline Attribution'!I:R,9,TRUE)-1)-O7,0)</f>
        <v>5.8631160928206416E-3</v>
      </c>
      <c r="S7" s="52">
        <f t="shared" ref="S7:S17" ca="1" si="0">IF(N7&lt;TODAY()+31, 1, 0)</f>
        <v>1</v>
      </c>
    </row>
    <row r="8" spans="7:19" ht="10.5" customHeight="1" x14ac:dyDescent="0.3">
      <c r="G8" s="16" t="s">
        <v>37</v>
      </c>
      <c r="H8" s="25">
        <f ca="1">IF(S8=0,"",VLOOKUP($N8,'Headline Attribution'!$I:$R,9,TRUE)/VLOOKUP($N7,'Headline Attribution'!$I:$R,9,TRUE)-1)</f>
        <v>1.478115647948175E-2</v>
      </c>
      <c r="I8" s="43">
        <f ca="1">IF(ISNUMBER(H8),H8-O8,"")</f>
        <v>2.4185518111410342E-3</v>
      </c>
      <c r="J8" s="20">
        <f>IF((VLOOKUP($N8,'Headline Attribution'!$BD:$BH,5,TRUE)-SUM(J$6:J7))=0,"",VLOOKUP($N8,'Headline Attribution'!$BD:$BH,5,TRUE)-SUM(J$6:J7))</f>
        <v>2.4682175453982769E-3</v>
      </c>
      <c r="K8" s="11">
        <f>IF((VLOOKUP($N8,'Headline Attribution'!$BD:$BH,4,TRUE)-SUM(K$6:K7))=0,"",VLOOKUP($N8,'Headline Attribution'!$BD:$BH,4,TRUE)-SUM(K$6:K7))</f>
        <v>4.3532367312693054E-5</v>
      </c>
      <c r="N8" s="8">
        <f>EOMONTH(N7,1)</f>
        <v>45838</v>
      </c>
      <c r="O8" s="87">
        <f ca="1">IFERROR(IF(S8=0,"",VLOOKUP($N8,'Headline Attribution'!$I:$R,10,TRUE)/VLOOKUP($N7,'Headline Attribution'!$I:$R,10,TRUE)-1), "")</f>
        <v>1.2362604668340715E-2</v>
      </c>
      <c r="P8" s="86"/>
      <c r="Q8" s="8"/>
      <c r="R8" s="10">
        <f ca="1">IF(TODAY()&gt;$N7,(VLOOKUP($N8,'Headline Attribution'!I:R,9,TRUE)/VLOOKUP($N7,'Headline Attribution'!I:R,9,TRUE)-1)-O8,0)</f>
        <v>2.4185518111410342E-3</v>
      </c>
      <c r="S8" s="52">
        <f t="shared" ca="1" si="0"/>
        <v>1</v>
      </c>
    </row>
    <row r="9" spans="7:19" ht="10.5" customHeight="1" x14ac:dyDescent="0.3">
      <c r="G9" s="16" t="s">
        <v>38</v>
      </c>
      <c r="H9" s="25">
        <f ca="1">IF(S9=0,"",VLOOKUP($N9,'Headline Attribution'!$I:$R,9,TRUE)/VLOOKUP($N8,'Headline Attribution'!$I:$R,9,TRUE)-1)</f>
        <v>1.2139168497773634E-2</v>
      </c>
      <c r="I9" s="43">
        <f ca="1">IF(ISNUMBER(H9),H9-O9,"")</f>
        <v>2.5889373612519861E-4</v>
      </c>
      <c r="J9" s="20">
        <f>IF((VLOOKUP($N9,'Headline Attribution'!$BD:$BH,5,TRUE)-SUM(J$6:J8))=0,"",VLOOKUP($N9,'Headline Attribution'!$BD:$BH,5,TRUE)-SUM(J$6:J8))</f>
        <v>9.7761203216384374E-4</v>
      </c>
      <c r="K9" s="11">
        <f>IF((VLOOKUP($N9,'Headline Attribution'!$BD:$BH,4,TRUE)-SUM(K$6:K8))=0,"",VLOOKUP($N9,'Headline Attribution'!$BD:$BH,4,TRUE)-SUM(K$6:K8))</f>
        <v>-6.3160339760615081E-4</v>
      </c>
      <c r="N9" s="8">
        <f t="shared" ref="N9:N17" si="1">EOMONTH(N8,1)</f>
        <v>45869</v>
      </c>
      <c r="O9" s="87">
        <f ca="1">IFERROR(IF(S9=0,"",VLOOKUP($N9,'Headline Attribution'!$I:$R,10,TRUE)/VLOOKUP($N8,'Headline Attribution'!$I:$R,10,TRUE)-1), "")</f>
        <v>1.1880274761648435E-2</v>
      </c>
      <c r="P9" s="86"/>
      <c r="Q9" s="8"/>
      <c r="R9" s="10">
        <f ca="1">IF(TODAY()&gt;$N8,(VLOOKUP($N9,'Headline Attribution'!I:R,9,TRUE)/VLOOKUP($N8,'Headline Attribution'!I:R,9,TRUE)-1)-O9,0)</f>
        <v>2.5889373612519861E-4</v>
      </c>
      <c r="S9" s="52">
        <f t="shared" ca="1" si="0"/>
        <v>1</v>
      </c>
    </row>
    <row r="10" spans="7:19" ht="10.5" customHeight="1" x14ac:dyDescent="0.3">
      <c r="G10" s="16" t="s">
        <v>39</v>
      </c>
      <c r="H10" s="25">
        <f ca="1">IF(S10=0,"",VLOOKUP($N10,'Headline Attribution'!$I:$R,9,TRUE)/VLOOKUP($N9,'Headline Attribution'!$I:$R,9,TRUE)-1)</f>
        <v>1.3458105128031805E-2</v>
      </c>
      <c r="I10" s="43">
        <f ca="1">IF(ISNUMBER(H10),H10-O10,"")</f>
        <v>-1.3494613706723779E-3</v>
      </c>
      <c r="J10" s="20">
        <f>IF((VLOOKUP($N10,'Headline Attribution'!$BD:$BH,5,TRUE)-SUM(J$6:J9))=0,"",VLOOKUP($N10,'Headline Attribution'!$BD:$BH,5,TRUE)-SUM(J$6:J9))</f>
        <v>-2.9189489767931232E-3</v>
      </c>
      <c r="K10" s="11">
        <f>IF((VLOOKUP($N10,'Headline Attribution'!$BD:$BH,4,TRUE)-SUM(K$6:K9))=0,"",VLOOKUP($N10,'Headline Attribution'!$BD:$BH,4,TRUE)-SUM(K$6:K9))</f>
        <v>1.6118334946537693E-3</v>
      </c>
      <c r="N10" s="8">
        <f t="shared" si="1"/>
        <v>45900</v>
      </c>
      <c r="O10" s="87">
        <f ca="1">IFERROR(IF(S10=0,"",VLOOKUP($N10,'Headline Attribution'!$I:$R,10,TRUE)/VLOOKUP($N9,'Headline Attribution'!$I:$R,10,TRUE)-1), "")</f>
        <v>1.4807566498704183E-2</v>
      </c>
      <c r="P10" s="86"/>
      <c r="Q10" s="8"/>
      <c r="R10" s="10">
        <f ca="1">IF(TODAY()&gt;$N9,(VLOOKUP($N10,'Headline Attribution'!I:R,9,TRUE)/VLOOKUP($N9,'Headline Attribution'!I:R,9,TRUE)-1)-O10,0)</f>
        <v>-1.3494613706723779E-3</v>
      </c>
      <c r="S10" s="52">
        <f t="shared" ca="1" si="0"/>
        <v>1</v>
      </c>
    </row>
    <row r="11" spans="7:19" ht="10.5" customHeight="1" x14ac:dyDescent="0.3">
      <c r="G11" s="16" t="s">
        <v>40</v>
      </c>
      <c r="H11" s="25">
        <f ca="1">IF(S11=0,"",VLOOKUP($N11,'Headline Attribution'!$I:$R,9,TRUE)/VLOOKUP($N10,'Headline Attribution'!$I:$R,9,TRUE)-1)</f>
        <v>2.2130937862731459E-2</v>
      </c>
      <c r="I11" s="43">
        <f ca="1">IF(ISNUMBER(H11),H11-O11,"")</f>
        <v>4.1790875840452824E-3</v>
      </c>
      <c r="J11" s="20">
        <f>IF((VLOOKUP($N11,'Headline Attribution'!$BD:$BH,5,TRUE)-SUM(J$6:J10))=0,"",VLOOKUP($N11,'Headline Attribution'!$BD:$BH,5,TRUE)-SUM(J$6:J10))</f>
        <v>3.4285574173125166E-3</v>
      </c>
      <c r="K11" s="11">
        <f>IF((VLOOKUP($N11,'Headline Attribution'!$BD:$BH,4,TRUE)-SUM(K$6:K10))=0,"",VLOOKUP($N11,'Headline Attribution'!$BD:$BH,4,TRUE)-SUM(K$6:K10))</f>
        <v>1.0994023378363416E-3</v>
      </c>
      <c r="N11" s="8">
        <f t="shared" si="1"/>
        <v>45930</v>
      </c>
      <c r="O11" s="87">
        <f ca="1">IFERROR(IF(S11=0,"",VLOOKUP($N11,'Headline Attribution'!$I:$R,10,TRUE)/VLOOKUP($N10,'Headline Attribution'!$I:$R,10,TRUE)-1), "")</f>
        <v>1.7951850278686177E-2</v>
      </c>
      <c r="P11" s="86"/>
      <c r="Q11" s="8"/>
      <c r="R11" s="10">
        <f ca="1">IF(TODAY()&gt;$N10,(VLOOKUP($N11,'Headline Attribution'!I:R,9,TRUE)/VLOOKUP($N10,'Headline Attribution'!I:R,9,TRUE)-1)-O11,0)</f>
        <v>4.1790875840452824E-3</v>
      </c>
      <c r="S11" s="52">
        <f t="shared" ca="1" si="0"/>
        <v>1</v>
      </c>
    </row>
    <row r="12" spans="7:19" ht="10.5" customHeight="1" x14ac:dyDescent="0.3">
      <c r="G12" s="16" t="s">
        <v>41</v>
      </c>
      <c r="H12" s="25" t="str">
        <f ca="1">IF(S12=0,"",VLOOKUP($N12,'Headline Attribution'!$I:$R,9,TRUE)/VLOOKUP($N11,'Headline Attribution'!$I:$R,9,TRUE)-1)</f>
        <v/>
      </c>
      <c r="I12" s="43" t="str">
        <f ca="1">IF(ISNUMBER(H12),H12-O12,"")</f>
        <v/>
      </c>
      <c r="J12" s="20" t="str">
        <f>IF((VLOOKUP($N12,'Headline Attribution'!$BD:$BH,5,TRUE)-SUM(J$6:J11))=0,"",VLOOKUP($N12,'Headline Attribution'!$BD:$BH,5,TRUE)-SUM(J$6:J11))</f>
        <v/>
      </c>
      <c r="K12" s="11" t="str">
        <f>IF((VLOOKUP($N12,'Headline Attribution'!$BD:$BH,4,TRUE)-SUM(K$6:K11))=0,"",VLOOKUP($N12,'Headline Attribution'!$BD:$BH,4,TRUE)-SUM(K$6:K11))</f>
        <v/>
      </c>
      <c r="N12" s="8">
        <f t="shared" si="1"/>
        <v>45961</v>
      </c>
      <c r="O12" s="87" t="str">
        <f ca="1">IFERROR(IF(S12=0,"",VLOOKUP($N12,'Headline Attribution'!$I:$R,10,TRUE)/VLOOKUP($N11,'Headline Attribution'!$I:$R,10,TRUE)-1), "")</f>
        <v/>
      </c>
      <c r="P12" s="86"/>
      <c r="Q12" s="8"/>
      <c r="R12" s="10">
        <f ca="1">IF(TODAY()&gt;$N11,(VLOOKUP($N12,'Headline Attribution'!I:R,9,TRUE)/VLOOKUP($N11,'Headline Attribution'!I:R,9,TRUE)-1)-O12,0)</f>
        <v>0</v>
      </c>
      <c r="S12" s="52">
        <f t="shared" ca="1" si="0"/>
        <v>0</v>
      </c>
    </row>
    <row r="13" spans="7:19" ht="10.5" customHeight="1" x14ac:dyDescent="0.3">
      <c r="G13" s="16" t="s">
        <v>42</v>
      </c>
      <c r="H13" s="25" t="str">
        <f ca="1">IF(S13=0,"",VLOOKUP($N13,'Headline Attribution'!$I:$R,9,TRUE)/VLOOKUP($N12,'Headline Attribution'!$I:$R,9,TRUE)-1)</f>
        <v/>
      </c>
      <c r="I13" s="43" t="str">
        <f ca="1">IF(ISNUMBER(H13),H13-O13,"")</f>
        <v/>
      </c>
      <c r="J13" s="20" t="str">
        <f>IF((VLOOKUP($N13,'Headline Attribution'!$BD:$BH,5,TRUE)-SUM(J$6:J12))=0,"",VLOOKUP($N13,'Headline Attribution'!$BD:$BH,5,TRUE)-SUM(J$6:J12))</f>
        <v/>
      </c>
      <c r="K13" s="11" t="str">
        <f>IF((VLOOKUP($N13,'Headline Attribution'!$BD:$BH,4,TRUE)-SUM(K$6:K12))=0,"",VLOOKUP($N13,'Headline Attribution'!$BD:$BH,4,TRUE)-SUM(K$6:K12))</f>
        <v/>
      </c>
      <c r="N13" s="8">
        <f t="shared" si="1"/>
        <v>45991</v>
      </c>
      <c r="O13" s="87" t="str">
        <f ca="1">IFERROR(IF(S13=0,"",VLOOKUP($N13,'Headline Attribution'!$I:$R,10,TRUE)/VLOOKUP($N12,'Headline Attribution'!$I:$R,10,TRUE)-1), "")</f>
        <v/>
      </c>
      <c r="P13" s="86"/>
      <c r="Q13" s="8"/>
      <c r="R13" s="10">
        <f ca="1">IF(TODAY()&gt;$N12,(VLOOKUP($N13,'Headline Attribution'!I:R,9,TRUE)/VLOOKUP($N12,'Headline Attribution'!I:R,9,TRUE)-1)-O13,0)</f>
        <v>0</v>
      </c>
      <c r="S13" s="52">
        <f t="shared" ca="1" si="0"/>
        <v>0</v>
      </c>
    </row>
    <row r="14" spans="7:19" ht="10.5" customHeight="1" x14ac:dyDescent="0.3">
      <c r="G14" s="16" t="s">
        <v>43</v>
      </c>
      <c r="H14" s="25" t="str">
        <f ca="1">IF(S14=0,"",VLOOKUP($N14,'Headline Attribution'!$I:$R,9,TRUE)/VLOOKUP($N13,'Headline Attribution'!$I:$R,9,TRUE)-1)</f>
        <v/>
      </c>
      <c r="I14" s="43" t="str">
        <f ca="1">IF(ISNUMBER(H14),H14-O14,"")</f>
        <v/>
      </c>
      <c r="J14" s="20" t="str">
        <f>IF((VLOOKUP($N14,'Headline Attribution'!$BD:$BH,5,TRUE)-SUM(J$6:J13))=0,"",VLOOKUP($N14,'Headline Attribution'!$BD:$BH,5,TRUE)-SUM(J$6:J13))</f>
        <v/>
      </c>
      <c r="K14" s="11" t="str">
        <f>IF((VLOOKUP($N14,'Headline Attribution'!$BD:$BH,4,TRUE)-SUM(K$6:K13))=0,"",VLOOKUP($N14,'Headline Attribution'!$BD:$BH,4,TRUE)-SUM(K$6:K13))</f>
        <v/>
      </c>
      <c r="N14" s="8">
        <f t="shared" si="1"/>
        <v>46022</v>
      </c>
      <c r="O14" s="87" t="str">
        <f ca="1">IFERROR(IF(S14=0,"",VLOOKUP($N14,'Headline Attribution'!$I:$R,10,TRUE)/VLOOKUP($N13,'Headline Attribution'!$I:$R,10,TRUE)-1), "")</f>
        <v/>
      </c>
      <c r="P14" s="86"/>
      <c r="Q14" s="8"/>
      <c r="R14" s="10">
        <f ca="1">IF(TODAY()&gt;$N13,(VLOOKUP($N14,'Headline Attribution'!I:R,9,TRUE)/VLOOKUP($N13,'Headline Attribution'!I:R,9,TRUE)-1)-O14,0)</f>
        <v>0</v>
      </c>
      <c r="S14" s="52">
        <f t="shared" ca="1" si="0"/>
        <v>0</v>
      </c>
    </row>
    <row r="15" spans="7:19" ht="10.5" customHeight="1" x14ac:dyDescent="0.3">
      <c r="G15" s="16" t="s">
        <v>44</v>
      </c>
      <c r="H15" s="25" t="str">
        <f ca="1">IF(S15=0,"",VLOOKUP($N15,'Headline Attribution'!$I:$R,9,TRUE)/VLOOKUP($N14,'Headline Attribution'!$I:$R,9,TRUE)-1)</f>
        <v/>
      </c>
      <c r="I15" s="43" t="str">
        <f ca="1">IF(ISNUMBER(H15),H15-O15,"")</f>
        <v/>
      </c>
      <c r="J15" s="20" t="str">
        <f>IF((VLOOKUP($N15,'Headline Attribution'!$BD:$BH,5,TRUE)-SUM(J$6:J14))=0,"",VLOOKUP($N15,'Headline Attribution'!$BD:$BH,5,TRUE)-SUM(J$6:J14))</f>
        <v/>
      </c>
      <c r="K15" s="11" t="str">
        <f>IF((VLOOKUP($N15,'Headline Attribution'!$BD:$BH,4,TRUE)-SUM(K$6:K14))=0,"",VLOOKUP($N15,'Headline Attribution'!$BD:$BH,4,TRUE)-SUM(K$6:K14))</f>
        <v/>
      </c>
      <c r="N15" s="8">
        <f t="shared" si="1"/>
        <v>46053</v>
      </c>
      <c r="O15" s="87" t="str">
        <f ca="1">IFERROR(IF(S15=0,"",VLOOKUP($N15,'Headline Attribution'!$I:$R,10,TRUE)/VLOOKUP($N14,'Headline Attribution'!$I:$R,10,TRUE)-1), "")</f>
        <v/>
      </c>
      <c r="P15" s="86"/>
      <c r="Q15" s="8"/>
      <c r="R15" s="10">
        <f ca="1">IF(TODAY()&gt;$N14,(VLOOKUP($N15,'Headline Attribution'!I:R,9,TRUE)/VLOOKUP($N14,'Headline Attribution'!I:R,9,TRUE)-1)-O15,0)</f>
        <v>0</v>
      </c>
      <c r="S15" s="52">
        <f t="shared" ca="1" si="0"/>
        <v>0</v>
      </c>
    </row>
    <row r="16" spans="7:19" ht="10.5" customHeight="1" x14ac:dyDescent="0.3">
      <c r="G16" s="16" t="s">
        <v>45</v>
      </c>
      <c r="H16" s="25" t="str">
        <f ca="1">IF(S16=0,"",VLOOKUP($N16,'Headline Attribution'!$I:$R,9,TRUE)/VLOOKUP($N15,'Headline Attribution'!$I:$R,9,TRUE)-1)</f>
        <v/>
      </c>
      <c r="I16" s="43" t="str">
        <f ca="1">IF(ISNUMBER(H16),H16-O16,"")</f>
        <v/>
      </c>
      <c r="J16" s="20" t="str">
        <f>IF((VLOOKUP($N16,'Headline Attribution'!$BD:$BH,5,TRUE)-SUM(J$6:J15))=0,"",VLOOKUP($N16,'Headline Attribution'!$BD:$BH,5,TRUE)-SUM(J$6:J15))</f>
        <v/>
      </c>
      <c r="K16" s="11" t="str">
        <f>IF((VLOOKUP($N16,'Headline Attribution'!$BD:$BH,4,TRUE)-SUM(K$6:K15))=0,"",VLOOKUP($N16,'Headline Attribution'!$BD:$BH,4,TRUE)-SUM(K$6:K15))</f>
        <v/>
      </c>
      <c r="N16" s="8">
        <f t="shared" si="1"/>
        <v>46081</v>
      </c>
      <c r="O16" s="87" t="str">
        <f ca="1">IFERROR(IF(S16=0,"",VLOOKUP($N16,'Headline Attribution'!$I:$R,10,TRUE)/VLOOKUP($N15,'Headline Attribution'!$I:$R,10,TRUE)-1), "")</f>
        <v/>
      </c>
      <c r="P16" s="86"/>
      <c r="Q16" s="8"/>
      <c r="R16" s="10">
        <f ca="1">IF(TODAY()&gt;$N15,(VLOOKUP($N16,'Headline Attribution'!I:R,9,TRUE)/VLOOKUP($N15,'Headline Attribution'!I:R,9,TRUE)-1)-O16,0)</f>
        <v>0</v>
      </c>
      <c r="S16" s="52">
        <f t="shared" ca="1" si="0"/>
        <v>0</v>
      </c>
    </row>
    <row r="17" spans="1:19" ht="10.5" customHeight="1" x14ac:dyDescent="0.3">
      <c r="G17" s="17" t="s">
        <v>46</v>
      </c>
      <c r="H17" s="25" t="str">
        <f ca="1">IF(S17=0,"",VLOOKUP($N17,'Headline Attribution'!$I:$R,9,TRUE)/VLOOKUP($N16,'Headline Attribution'!$I:$R,9,TRUE)-1)</f>
        <v/>
      </c>
      <c r="I17" s="44" t="str">
        <f ca="1">IF(ISNUMBER(H17),H17-O17,"")</f>
        <v/>
      </c>
      <c r="J17" s="21" t="str">
        <f>IF((VLOOKUP($N17,'Headline Attribution'!$BD:$BH,5,TRUE)-SUM(J$6:J16))=0,"",VLOOKUP($N17,'Headline Attribution'!$BD:$BH,5,TRUE)-SUM(J$6:J16))</f>
        <v/>
      </c>
      <c r="K17" s="13" t="str">
        <f>IF((VLOOKUP($N17,'Headline Attribution'!$BD:$BH,4,TRUE)-SUM(K$6:K16))=0,"",VLOOKUP($N17,'Headline Attribution'!$BD:$BH,4,TRUE)-SUM(K$6:K16))</f>
        <v/>
      </c>
      <c r="N17" s="8">
        <f t="shared" si="1"/>
        <v>46112</v>
      </c>
      <c r="O17" s="87" t="str">
        <f ca="1">IFERROR(IF(S17=0,"",VLOOKUP($N17,'Headline Attribution'!$I:$R,10,TRUE)/VLOOKUP($N16,'Headline Attribution'!$I:$R,10,TRUE)-1), "")</f>
        <v/>
      </c>
      <c r="P17" s="86"/>
      <c r="Q17" s="8"/>
      <c r="R17" s="10">
        <f ca="1">IF(TODAY()&gt;$N16,(VLOOKUP($N17,'Headline Attribution'!I:R,9,TRUE)/VLOOKUP($N16,'Headline Attribution'!I:R,9,TRUE)-1)-O17,0)</f>
        <v>0</v>
      </c>
      <c r="S17" s="52">
        <f t="shared" ca="1" si="0"/>
        <v>0</v>
      </c>
    </row>
    <row r="18" spans="1:19" ht="12.75" customHeight="1" x14ac:dyDescent="0.3">
      <c r="G18" s="18" t="s">
        <v>4</v>
      </c>
      <c r="H18" s="27">
        <f>VLOOKUP($N17,'Headline Attribution'!$I:$R,7,TRUE)</f>
        <v>8.2598240304608828E-2</v>
      </c>
      <c r="I18" s="45">
        <f>IF(ISNUMBER(H18),H18-VLOOKUP($N17,'Headline Attribution'!$I:$R,8,TRUE),"")</f>
        <v>1.0190071316001026E-2</v>
      </c>
      <c r="J18" s="22">
        <f>VLOOKUP($N17,'Headline Attribution'!$BD:$BH,5,TRUE)</f>
        <v>7.9402345112744577E-3</v>
      </c>
      <c r="K18" s="14">
        <f>VLOOKUP($N17,'Headline Attribution'!$BD:$BH,4,TRUE)</f>
        <v>2.2498368047265682E-3</v>
      </c>
      <c r="R18" s="10"/>
    </row>
    <row r="19" spans="1:19" x14ac:dyDescent="0.3">
      <c r="H19" s="39"/>
      <c r="I19" s="10"/>
    </row>
    <row r="20" spans="1:19" x14ac:dyDescent="0.3">
      <c r="H20" s="39"/>
      <c r="I20" s="52"/>
    </row>
    <row r="21" spans="1:19" x14ac:dyDescent="0.3">
      <c r="I21" s="38"/>
      <c r="O21" s="39"/>
    </row>
    <row r="22" spans="1:19" ht="18.75" customHeight="1" x14ac:dyDescent="0.25">
      <c r="A22" s="40" t="s">
        <v>26</v>
      </c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P22" s="53"/>
    </row>
    <row r="25" spans="1:19" ht="24.75" x14ac:dyDescent="0.3">
      <c r="I25" s="23" t="s">
        <v>34</v>
      </c>
      <c r="J25" s="23" t="s">
        <v>47</v>
      </c>
      <c r="K25" s="23" t="s">
        <v>27</v>
      </c>
      <c r="L25" s="23" t="s">
        <v>441</v>
      </c>
      <c r="M25"/>
    </row>
    <row r="26" spans="1:19" ht="10.5" customHeight="1" x14ac:dyDescent="0.3">
      <c r="I26" s="15" t="s">
        <v>35</v>
      </c>
      <c r="J26" s="24">
        <f t="shared" ref="J26:J38" si="2">I6</f>
        <v>-1.7770703371151608E-3</v>
      </c>
      <c r="K26" s="19" t="e">
        <f>VLOOKUP($N26,#REF!,4,TRUE)</f>
        <v>#REF!</v>
      </c>
      <c r="L26" s="12" t="str">
        <f>IFERROR(J26-K26,"")</f>
        <v/>
      </c>
      <c r="M26"/>
      <c r="N26" s="8">
        <f>N6</f>
        <v>45777</v>
      </c>
      <c r="O26" s="8"/>
      <c r="P26" s="8"/>
      <c r="Q26" s="8"/>
    </row>
    <row r="27" spans="1:19" ht="10.5" customHeight="1" x14ac:dyDescent="0.3">
      <c r="I27" s="16" t="s">
        <v>36</v>
      </c>
      <c r="J27" s="25">
        <f t="shared" ca="1" si="2"/>
        <v>5.8631160928206416E-3</v>
      </c>
      <c r="K27" s="20" t="e">
        <f>VLOOKUP($N27,#REF!,4,TRUE)-SUM(K$26:K26)</f>
        <v>#REF!</v>
      </c>
      <c r="L27" s="11" t="str">
        <f t="shared" ref="L27:L38" ca="1" si="3">IFERROR(J27-K27,"")</f>
        <v/>
      </c>
      <c r="M27"/>
      <c r="N27" s="8">
        <f>N7</f>
        <v>45808</v>
      </c>
      <c r="O27" s="8"/>
      <c r="P27" s="8"/>
      <c r="Q27" s="8"/>
    </row>
    <row r="28" spans="1:19" ht="10.5" customHeight="1" x14ac:dyDescent="0.3">
      <c r="I28" s="16" t="s">
        <v>37</v>
      </c>
      <c r="J28" s="25">
        <f t="shared" ca="1" si="2"/>
        <v>2.4185518111410342E-3</v>
      </c>
      <c r="K28" s="20" t="e">
        <f>VLOOKUP($N28,#REF!,4,TRUE)-SUM(K$26:K27)</f>
        <v>#REF!</v>
      </c>
      <c r="L28" s="11" t="str">
        <f t="shared" ca="1" si="3"/>
        <v/>
      </c>
      <c r="M28"/>
      <c r="N28" s="8">
        <f>N8</f>
        <v>45838</v>
      </c>
      <c r="O28" s="8"/>
      <c r="P28" s="8"/>
      <c r="Q28" s="8"/>
      <c r="R28" s="39"/>
      <c r="S28" s="39"/>
    </row>
    <row r="29" spans="1:19" ht="10.5" customHeight="1" x14ac:dyDescent="0.3">
      <c r="I29" s="16" t="s">
        <v>38</v>
      </c>
      <c r="J29" s="25">
        <f t="shared" ca="1" si="2"/>
        <v>2.5889373612519861E-4</v>
      </c>
      <c r="K29" s="20" t="e">
        <f>VLOOKUP($N29,#REF!,4,TRUE)-SUM(K$26:K28)</f>
        <v>#REF!</v>
      </c>
      <c r="L29" s="11" t="str">
        <f t="shared" ca="1" si="3"/>
        <v/>
      </c>
      <c r="M29"/>
      <c r="N29" s="8">
        <f>N9</f>
        <v>45869</v>
      </c>
      <c r="O29" s="8"/>
      <c r="P29" s="8"/>
      <c r="Q29" s="8"/>
    </row>
    <row r="30" spans="1:19" ht="10.5" customHeight="1" x14ac:dyDescent="0.3">
      <c r="I30" s="16" t="s">
        <v>39</v>
      </c>
      <c r="J30" s="25">
        <f t="shared" ca="1" si="2"/>
        <v>-1.3494613706723779E-3</v>
      </c>
      <c r="K30" s="20" t="e">
        <f>VLOOKUP($N30,#REF!,4,TRUE)-SUM(K$26:K29)</f>
        <v>#REF!</v>
      </c>
      <c r="L30" s="11" t="str">
        <f t="shared" ca="1" si="3"/>
        <v/>
      </c>
      <c r="M30"/>
      <c r="N30" s="8">
        <f>N10</f>
        <v>45900</v>
      </c>
      <c r="O30" s="8"/>
      <c r="P30" s="8"/>
      <c r="Q30" s="8"/>
    </row>
    <row r="31" spans="1:19" ht="10.5" customHeight="1" x14ac:dyDescent="0.3">
      <c r="I31" s="16" t="s">
        <v>40</v>
      </c>
      <c r="J31" s="25">
        <f t="shared" ca="1" si="2"/>
        <v>4.1790875840452824E-3</v>
      </c>
      <c r="K31" s="20" t="e">
        <f>VLOOKUP($N31,#REF!,4,TRUE)-SUM(K$26:K30)</f>
        <v>#REF!</v>
      </c>
      <c r="L31" s="11" t="str">
        <f t="shared" ca="1" si="3"/>
        <v/>
      </c>
      <c r="M31"/>
      <c r="N31" s="8">
        <f>N11</f>
        <v>45930</v>
      </c>
      <c r="O31" s="8"/>
      <c r="P31" s="8"/>
      <c r="Q31" s="8"/>
    </row>
    <row r="32" spans="1:19" ht="10.5" customHeight="1" x14ac:dyDescent="0.3">
      <c r="I32" s="16" t="s">
        <v>41</v>
      </c>
      <c r="J32" s="25" t="str">
        <f t="shared" ca="1" si="2"/>
        <v/>
      </c>
      <c r="K32" s="20" t="e">
        <f>VLOOKUP($N32,#REF!,4,TRUE)-SUM(K$26:K31)</f>
        <v>#REF!</v>
      </c>
      <c r="L32" s="11" t="str">
        <f t="shared" ca="1" si="3"/>
        <v/>
      </c>
      <c r="M32"/>
      <c r="N32" s="8">
        <f>N12</f>
        <v>45961</v>
      </c>
      <c r="O32" s="8"/>
      <c r="P32" s="8"/>
      <c r="Q32" s="8"/>
    </row>
    <row r="33" spans="1:36" ht="10.5" customHeight="1" x14ac:dyDescent="0.3">
      <c r="I33" s="16" t="s">
        <v>42</v>
      </c>
      <c r="J33" s="25" t="str">
        <f t="shared" ca="1" si="2"/>
        <v/>
      </c>
      <c r="K33" s="20" t="e">
        <f>VLOOKUP($N33,#REF!,4,TRUE)-SUM(K$26:K32)</f>
        <v>#REF!</v>
      </c>
      <c r="L33" s="11" t="str">
        <f t="shared" ca="1" si="3"/>
        <v/>
      </c>
      <c r="M33"/>
      <c r="N33" s="8">
        <f>N13</f>
        <v>45991</v>
      </c>
      <c r="O33" s="8"/>
      <c r="P33" s="8"/>
      <c r="Q33" s="8"/>
    </row>
    <row r="34" spans="1:36" ht="10.5" customHeight="1" x14ac:dyDescent="0.3">
      <c r="I34" s="16" t="s">
        <v>43</v>
      </c>
      <c r="J34" s="25" t="str">
        <f t="shared" ca="1" si="2"/>
        <v/>
      </c>
      <c r="K34" s="20" t="e">
        <f>VLOOKUP($N34,#REF!,4,TRUE)-SUM(K$26:K33)</f>
        <v>#REF!</v>
      </c>
      <c r="L34" s="11" t="str">
        <f t="shared" ca="1" si="3"/>
        <v/>
      </c>
      <c r="M34"/>
      <c r="N34" s="8">
        <f>N14</f>
        <v>46022</v>
      </c>
      <c r="O34" s="8"/>
      <c r="P34" s="8"/>
      <c r="Q34" s="8"/>
    </row>
    <row r="35" spans="1:36" ht="10.5" customHeight="1" x14ac:dyDescent="0.3">
      <c r="I35" s="16" t="s">
        <v>44</v>
      </c>
      <c r="J35" s="25" t="str">
        <f t="shared" ca="1" si="2"/>
        <v/>
      </c>
      <c r="K35" s="20" t="e">
        <f>VLOOKUP($N35,#REF!,4,TRUE)-SUM(K$26:K34)</f>
        <v>#REF!</v>
      </c>
      <c r="L35" s="11" t="str">
        <f t="shared" ca="1" si="3"/>
        <v/>
      </c>
      <c r="M35"/>
      <c r="N35" s="8">
        <f>N15</f>
        <v>46053</v>
      </c>
      <c r="O35" s="8"/>
      <c r="P35" s="8"/>
      <c r="Q35" s="8"/>
    </row>
    <row r="36" spans="1:36" ht="10.5" customHeight="1" x14ac:dyDescent="0.3">
      <c r="I36" s="16" t="s">
        <v>45</v>
      </c>
      <c r="J36" s="25" t="str">
        <f t="shared" ca="1" si="2"/>
        <v/>
      </c>
      <c r="K36" s="20" t="e">
        <f>VLOOKUP($N36,#REF!,4,TRUE)-SUM(K$26:K35)</f>
        <v>#REF!</v>
      </c>
      <c r="L36" s="11" t="str">
        <f t="shared" ca="1" si="3"/>
        <v/>
      </c>
      <c r="M36"/>
      <c r="N36" s="8">
        <f>N16</f>
        <v>46081</v>
      </c>
      <c r="O36" s="8"/>
      <c r="P36" s="8"/>
      <c r="Q36" s="8"/>
    </row>
    <row r="37" spans="1:36" ht="10.5" customHeight="1" x14ac:dyDescent="0.3">
      <c r="I37" s="17" t="s">
        <v>46</v>
      </c>
      <c r="J37" s="26" t="str">
        <f t="shared" ca="1" si="2"/>
        <v/>
      </c>
      <c r="K37" s="21" t="e">
        <f>VLOOKUP($N37,#REF!,4,TRUE)-SUM(K$26:K36)</f>
        <v>#REF!</v>
      </c>
      <c r="L37" s="13" t="str">
        <f t="shared" ca="1" si="3"/>
        <v/>
      </c>
      <c r="M37"/>
      <c r="N37" s="8">
        <f>N17</f>
        <v>46112</v>
      </c>
      <c r="O37" s="8"/>
      <c r="P37" s="8"/>
      <c r="Q37" s="8"/>
    </row>
    <row r="38" spans="1:36" ht="10.5" customHeight="1" x14ac:dyDescent="0.3">
      <c r="I38" s="18" t="s">
        <v>4</v>
      </c>
      <c r="J38" s="27">
        <f t="shared" si="2"/>
        <v>1.0190071316001026E-2</v>
      </c>
      <c r="K38" s="22" t="e">
        <f>VLOOKUP($N37,#REF!,4,TRUE)</f>
        <v>#REF!</v>
      </c>
      <c r="L38" s="14" t="str">
        <f t="shared" si="3"/>
        <v/>
      </c>
      <c r="M38"/>
    </row>
    <row r="40" spans="1:36" ht="18.75" customHeight="1" x14ac:dyDescent="0.25">
      <c r="A40" s="40" t="s">
        <v>440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5" spans="1:36" s="7" customFormat="1" ht="22.5" customHeight="1" x14ac:dyDescent="0.3">
      <c r="F45" s="23" t="s">
        <v>34</v>
      </c>
      <c r="G45" s="51" t="s">
        <v>32</v>
      </c>
      <c r="H45" s="23" t="s">
        <v>30</v>
      </c>
      <c r="I45" s="23" t="s">
        <v>67</v>
      </c>
      <c r="J45" s="23" t="s">
        <v>49</v>
      </c>
      <c r="K45" s="23" t="s">
        <v>28</v>
      </c>
      <c r="L45" s="23" t="s">
        <v>54</v>
      </c>
      <c r="M45" s="23" t="s">
        <v>29</v>
      </c>
      <c r="S45" s="7" t="s">
        <v>50</v>
      </c>
      <c r="T45" s="7" t="s">
        <v>48</v>
      </c>
      <c r="U45" s="7" t="s">
        <v>30</v>
      </c>
      <c r="V45" s="7" t="s">
        <v>67</v>
      </c>
      <c r="W45" s="7" t="s">
        <v>49</v>
      </c>
      <c r="X45" s="7" t="s">
        <v>28</v>
      </c>
      <c r="Y45" s="7" t="s">
        <v>32</v>
      </c>
      <c r="Z45" s="7" t="s">
        <v>31</v>
      </c>
      <c r="AC45" s="7" t="s">
        <v>55</v>
      </c>
      <c r="AD45" s="7" t="s">
        <v>30</v>
      </c>
      <c r="AE45" s="7" t="s">
        <v>67</v>
      </c>
      <c r="AF45" s="7" t="s">
        <v>49</v>
      </c>
      <c r="AG45" s="7" t="s">
        <v>28</v>
      </c>
      <c r="AH45" s="7" t="s">
        <v>32</v>
      </c>
      <c r="AI45" s="7" t="s">
        <v>31</v>
      </c>
      <c r="AJ45" s="7" t="s">
        <v>29</v>
      </c>
    </row>
    <row r="46" spans="1:36" ht="12" customHeight="1" x14ac:dyDescent="0.3">
      <c r="F46" s="34" t="s">
        <v>35</v>
      </c>
      <c r="G46" s="19" t="e">
        <f>IF(AH46&lt;&gt;0,TEXT(AH46,"0.00%")&amp;" ("&amp;IF(Y46&gt;0,IF(Y46&gt;0.1,"++","+"),IF(Y46&lt;-0.1,"--","-"))&amp;")","")</f>
        <v>#REF!</v>
      </c>
      <c r="H46" s="19" t="e">
        <f t="shared" ref="H46:H57" si="4">IF(AD46&lt;&gt;0,TEXT(AD46,"0.00%")&amp;" ("&amp;IF(U46&gt;0,IF(U46&gt;0.1,"++","+"),IF(U46&lt;-0.1,"--","-"))&amp;")","")</f>
        <v>#REF!</v>
      </c>
      <c r="I46" s="19" t="e">
        <f t="shared" ref="I46:I57" si="5">IF(AE46&lt;&gt;0,TEXT(AE46,"0.00%")&amp;" ("&amp;IF(V46&gt;0,IF(V46&gt;0.1,"++","+"),IF(V46&lt;-0.1,"--","-"))&amp;")","")</f>
        <v>#REF!</v>
      </c>
      <c r="J46" s="19" t="e">
        <f t="shared" ref="J46:J57" si="6">IF(AF46&lt;&gt;0,TEXT(AF46,"0.00%")&amp;" ("&amp;IF(W46&gt;0,IF(W46&gt;0.1,"++","+"),IF(W46&lt;-0.1,"--","-"))&amp;")","")</f>
        <v>#REF!</v>
      </c>
      <c r="K46" s="19" t="e">
        <f t="shared" ref="K46:K57" si="7">IF(AG46&lt;&gt;0,TEXT(AG46,"0.00%")&amp;" ("&amp;IF(X46&gt;0,IF(X46&gt;0.1,"++","+"),IF(X46&lt;-0.1,"--","-"))&amp;")","")</f>
        <v>#REF!</v>
      </c>
      <c r="L46" s="19" t="e">
        <f>AI46</f>
        <v>#REF!</v>
      </c>
      <c r="M46" s="30" t="e">
        <f>AJ46</f>
        <v>#REF!</v>
      </c>
      <c r="N46" s="8">
        <f t="shared" ref="N46:N57" si="8">N26</f>
        <v>45777</v>
      </c>
      <c r="O46" s="8"/>
      <c r="P46" s="8"/>
      <c r="Q46" s="8"/>
      <c r="S46" s="6" t="s">
        <v>35</v>
      </c>
      <c r="T46" s="38" t="e">
        <f>VLOOKUP($N46,#REF!,MATCH(Attribution_Pack!T$45,#REF!,0),TRUE)</f>
        <v>#REF!</v>
      </c>
      <c r="U46" s="38" t="e">
        <f>VLOOKUP($N46,#REF!,MATCH(Attribution_Pack!U$45,#REF!,0),TRUE)</f>
        <v>#REF!</v>
      </c>
      <c r="V46" s="38" t="e">
        <f>VLOOKUP($N46,#REF!,MATCH(Attribution_Pack!V$45,#REF!,0),TRUE)</f>
        <v>#REF!</v>
      </c>
      <c r="W46" s="38" t="e">
        <f>VLOOKUP($N46,#REF!,MATCH(Attribution_Pack!W$45,#REF!,0),TRUE)</f>
        <v>#REF!</v>
      </c>
      <c r="X46" s="38" t="e">
        <f>VLOOKUP($N46,#REF!,MATCH(Attribution_Pack!X$45,#REF!,0),TRUE)</f>
        <v>#REF!</v>
      </c>
      <c r="Y46" s="38" t="e">
        <f>VLOOKUP($N46,#REF!,MATCH(Attribution_Pack!Y$45,#REF!,0),TRUE)</f>
        <v>#REF!</v>
      </c>
      <c r="Z46" s="38" t="e">
        <f>VLOOKUP($N46,#REF!,MATCH(Attribution_Pack!Z$45,#REF!,0),TRUE)</f>
        <v>#REF!</v>
      </c>
      <c r="AA46" s="38"/>
      <c r="AC46" s="10" t="e">
        <f>VLOOKUP($N46,#REF!,MATCH(AC$45,#REF!,0),TRUE)</f>
        <v>#REF!</v>
      </c>
      <c r="AD46" s="10" t="e">
        <f>VLOOKUP($N46,#REF!,MATCH(AD$45,#REF!,0),TRUE)</f>
        <v>#REF!</v>
      </c>
      <c r="AE46" s="10" t="e">
        <f>VLOOKUP($N46,#REF!,MATCH(AE$45,#REF!,0),TRUE)</f>
        <v>#REF!</v>
      </c>
      <c r="AF46" s="10" t="e">
        <f>VLOOKUP($N46,#REF!,MATCH(AF$45,#REF!,0),TRUE)</f>
        <v>#REF!</v>
      </c>
      <c r="AG46" s="10" t="e">
        <f>VLOOKUP($N46,#REF!,MATCH(AG$45,#REF!,0),TRUE)</f>
        <v>#REF!</v>
      </c>
      <c r="AH46" s="10" t="e">
        <f>VLOOKUP($N46,#REF!,MATCH(AH$45,#REF!,0),TRUE)</f>
        <v>#REF!</v>
      </c>
      <c r="AI46" s="10" t="e">
        <f>VLOOKUP($N46,#REF!,MATCH(AI$45,#REF!,0),TRUE)</f>
        <v>#REF!</v>
      </c>
      <c r="AJ46" s="10" t="e">
        <f>VLOOKUP($N46,#REF!,MATCH(AJ$45,#REF!,0),TRUE)</f>
        <v>#REF!</v>
      </c>
    </row>
    <row r="47" spans="1:36" ht="12" customHeight="1" x14ac:dyDescent="0.3">
      <c r="F47" s="35" t="s">
        <v>36</v>
      </c>
      <c r="G47" s="19" t="e">
        <f>IF(AH47&lt;&gt;0,TEXT(AH47,"0.00%")&amp;" ("&amp;IF(Y47&gt;0,IF(Y47&gt;0.1,"++","+"),IF(Y47&lt;-0.1,"--","-"))&amp;")","")</f>
        <v>#REF!</v>
      </c>
      <c r="H47" s="19" t="e">
        <f t="shared" si="4"/>
        <v>#REF!</v>
      </c>
      <c r="I47" s="19" t="e">
        <f t="shared" si="5"/>
        <v>#REF!</v>
      </c>
      <c r="J47" s="19" t="e">
        <f>IF(AF47&lt;&gt;0,TEXT(AF47,"0.00%")&amp;" ("&amp;IF(W47&gt;0,IF(W47&gt;0.1,"++","+"),IF(W47&lt;-0.1,"--","-"))&amp;")","")</f>
        <v>#REF!</v>
      </c>
      <c r="K47" s="19" t="e">
        <f t="shared" si="7"/>
        <v>#REF!</v>
      </c>
      <c r="L47" s="19" t="e">
        <f t="shared" ref="L47:M57" si="9">AI47</f>
        <v>#REF!</v>
      </c>
      <c r="M47" s="30" t="e">
        <f t="shared" si="9"/>
        <v>#REF!</v>
      </c>
      <c r="N47" s="8">
        <f t="shared" si="8"/>
        <v>45808</v>
      </c>
      <c r="O47" s="8"/>
      <c r="P47" s="8"/>
      <c r="Q47" s="8"/>
      <c r="S47" s="6" t="s">
        <v>36</v>
      </c>
      <c r="T47" s="38" t="e">
        <f>VLOOKUP($N47,#REF!,MATCH(Attribution_Pack!T$45,#REF!,0),TRUE)</f>
        <v>#REF!</v>
      </c>
      <c r="U47" s="38" t="e">
        <f>VLOOKUP($N47,#REF!,MATCH(Attribution_Pack!U$45,#REF!,0),TRUE)</f>
        <v>#REF!</v>
      </c>
      <c r="V47" s="38" t="e">
        <f>VLOOKUP($N47,#REF!,MATCH(Attribution_Pack!V$45,#REF!,0),TRUE)</f>
        <v>#REF!</v>
      </c>
      <c r="W47" s="38" t="e">
        <f>VLOOKUP($N47,#REF!,MATCH(Attribution_Pack!W$45,#REF!,0),TRUE)</f>
        <v>#REF!</v>
      </c>
      <c r="X47" s="38" t="e">
        <f>VLOOKUP($N47,#REF!,MATCH(Attribution_Pack!X$45,#REF!,0),TRUE)</f>
        <v>#REF!</v>
      </c>
      <c r="Y47" s="38" t="e">
        <f>VLOOKUP($N47,#REF!,MATCH(Attribution_Pack!Y$45,#REF!,0),TRUE)</f>
        <v>#REF!</v>
      </c>
      <c r="Z47" s="38" t="e">
        <f>VLOOKUP($N47,#REF!,MATCH(Attribution_Pack!Z$45,#REF!,0),TRUE)</f>
        <v>#REF!</v>
      </c>
      <c r="AA47" s="38"/>
      <c r="AC47" s="39" t="e">
        <f>VLOOKUP($N47,#REF!,MATCH(Attribution_Pack!AC$45,#REF!,0),TRUE)-SUM(AC$46:AC46)</f>
        <v>#REF!</v>
      </c>
      <c r="AD47" s="39" t="e">
        <f>VLOOKUP($N47,#REF!,MATCH(Attribution_Pack!AD$45,#REF!,0),TRUE)-SUM(AD$46:AD46)</f>
        <v>#REF!</v>
      </c>
      <c r="AE47" s="39" t="e">
        <f>VLOOKUP($N47,#REF!,MATCH(Attribution_Pack!AE$45,#REF!,0),TRUE)-SUM(AE$46:AE46)</f>
        <v>#REF!</v>
      </c>
      <c r="AF47" s="39" t="e">
        <f>VLOOKUP($N47,#REF!,MATCH(Attribution_Pack!AF$45,#REF!,0),TRUE)-SUM(AF$46:AF46)</f>
        <v>#REF!</v>
      </c>
      <c r="AG47" s="39" t="e">
        <f>VLOOKUP($N47,#REF!,MATCH(Attribution_Pack!AG$45,#REF!,0),TRUE)-SUM(AG$46:AG46)</f>
        <v>#REF!</v>
      </c>
      <c r="AH47" s="39" t="e">
        <f>VLOOKUP($N47,#REF!,MATCH(Attribution_Pack!AH$45,#REF!,0),TRUE)-SUM(AH$46:AH46)</f>
        <v>#REF!</v>
      </c>
      <c r="AI47" s="39" t="e">
        <f>VLOOKUP($N47,#REF!,MATCH(Attribution_Pack!AI$45,#REF!,0),TRUE)-SUM(AI$46:AI46)</f>
        <v>#REF!</v>
      </c>
      <c r="AJ47" s="39" t="e">
        <f>VLOOKUP($N47,#REF!,MATCH(Attribution_Pack!AJ$45,#REF!,0),TRUE)-SUM(AJ$46:AJ46)</f>
        <v>#REF!</v>
      </c>
    </row>
    <row r="48" spans="1:36" ht="12" customHeight="1" x14ac:dyDescent="0.3">
      <c r="F48" s="35" t="s">
        <v>37</v>
      </c>
      <c r="G48" s="19" t="e">
        <f>IF(AH48&lt;&gt;0,TEXT(AH48,"0.00%")&amp;" ("&amp;IF(Y48&gt;0,IF(Y48&gt;0.1,"++","+"),IF(Y48&lt;-0.1,"--","-"))&amp;")","")</f>
        <v>#REF!</v>
      </c>
      <c r="H48" s="20" t="e">
        <f t="shared" si="4"/>
        <v>#REF!</v>
      </c>
      <c r="I48" s="20" t="e">
        <f t="shared" si="5"/>
        <v>#REF!</v>
      </c>
      <c r="J48" s="20" t="e">
        <f>IF(AF48&lt;&gt;0,TEXT(AF48,"0.00%")&amp;" ("&amp;IF(W48&gt;0,IF(W48&gt;0.1,"++","+"),IF(W48&lt;-0.1,"--","-"))&amp;")","")</f>
        <v>#REF!</v>
      </c>
      <c r="K48" s="20" t="e">
        <f t="shared" si="7"/>
        <v>#REF!</v>
      </c>
      <c r="L48" s="19" t="e">
        <f>AI48</f>
        <v>#REF!</v>
      </c>
      <c r="M48" s="31" t="e">
        <f t="shared" si="9"/>
        <v>#REF!</v>
      </c>
      <c r="N48" s="8">
        <f t="shared" si="8"/>
        <v>45838</v>
      </c>
      <c r="O48" s="8"/>
      <c r="P48" s="8"/>
      <c r="Q48" s="8"/>
      <c r="S48" s="6" t="s">
        <v>37</v>
      </c>
      <c r="T48" s="38" t="e">
        <f>VLOOKUP($N48,#REF!,MATCH(Attribution_Pack!T$45,#REF!,0),TRUE)</f>
        <v>#REF!</v>
      </c>
      <c r="U48" s="38" t="e">
        <f>VLOOKUP($N48,#REF!,MATCH(Attribution_Pack!U$45,#REF!,0),TRUE)</f>
        <v>#REF!</v>
      </c>
      <c r="V48" s="38" t="e">
        <f>VLOOKUP($N48,#REF!,MATCH(Attribution_Pack!V$45,#REF!,0),TRUE)</f>
        <v>#REF!</v>
      </c>
      <c r="W48" s="38" t="e">
        <f>VLOOKUP($N48,#REF!,MATCH(Attribution_Pack!W$45,#REF!,0),TRUE)</f>
        <v>#REF!</v>
      </c>
      <c r="X48" s="38" t="e">
        <f>VLOOKUP($N48,#REF!,MATCH(Attribution_Pack!X$45,#REF!,0),TRUE)</f>
        <v>#REF!</v>
      </c>
      <c r="Y48" s="38" t="e">
        <f>VLOOKUP($N48,#REF!,MATCH(Attribution_Pack!Y$45,#REF!,0),TRUE)</f>
        <v>#REF!</v>
      </c>
      <c r="Z48" s="38" t="e">
        <f>VLOOKUP($N48,#REF!,MATCH(Attribution_Pack!Z$45,#REF!,0),TRUE)</f>
        <v>#REF!</v>
      </c>
      <c r="AA48" s="38"/>
      <c r="AC48" s="39" t="e">
        <f>VLOOKUP($N48,#REF!,MATCH(Attribution_Pack!AC$45,#REF!,0),TRUE)-SUM(AC$46:AC47)</f>
        <v>#REF!</v>
      </c>
      <c r="AD48" s="39" t="e">
        <f>VLOOKUP($N48,#REF!,MATCH(Attribution_Pack!AD$45,#REF!,0),TRUE)-SUM(AD$46:AD47)</f>
        <v>#REF!</v>
      </c>
      <c r="AE48" s="39" t="e">
        <f>VLOOKUP($N48,#REF!,MATCH(Attribution_Pack!AE$45,#REF!,0),TRUE)-SUM(AE$46:AE47)</f>
        <v>#REF!</v>
      </c>
      <c r="AF48" s="39" t="e">
        <f>VLOOKUP($N48,#REF!,MATCH(Attribution_Pack!AF$45,#REF!,0),TRUE)-SUM(AF$46:AF47)</f>
        <v>#REF!</v>
      </c>
      <c r="AG48" s="39" t="e">
        <f>VLOOKUP($N48,#REF!,MATCH(Attribution_Pack!AG$45,#REF!,0),TRUE)-SUM(AG$46:AG47)</f>
        <v>#REF!</v>
      </c>
      <c r="AH48" s="39" t="e">
        <f>VLOOKUP($N48,#REF!,MATCH(Attribution_Pack!AH$45,#REF!,0),TRUE)-SUM(AH$46:AH47)</f>
        <v>#REF!</v>
      </c>
      <c r="AI48" s="39" t="e">
        <f>VLOOKUP($N48,#REF!,MATCH(Attribution_Pack!AI$45,#REF!,0),TRUE)-SUM(AI$46:AI47)</f>
        <v>#REF!</v>
      </c>
      <c r="AJ48" s="39" t="e">
        <f>VLOOKUP($N48,#REF!,MATCH(Attribution_Pack!AJ$45,#REF!,0),TRUE)-SUM(AJ$46:AJ47)</f>
        <v>#REF!</v>
      </c>
    </row>
    <row r="49" spans="6:36" ht="12" customHeight="1" x14ac:dyDescent="0.3">
      <c r="F49" s="35" t="s">
        <v>38</v>
      </c>
      <c r="G49" s="20" t="e">
        <f>IF(AH49&lt;&gt;0,TEXT(AH49,"0.00%")&amp;" ("&amp;IF(Y49&gt;0,IF(Y49&gt;0.1,"++","+"),IF(Y49&lt;-0.1,"--","-"))&amp;")","")</f>
        <v>#REF!</v>
      </c>
      <c r="H49" s="20" t="e">
        <f t="shared" si="4"/>
        <v>#REF!</v>
      </c>
      <c r="I49" s="20" t="e">
        <f t="shared" si="5"/>
        <v>#REF!</v>
      </c>
      <c r="J49" s="20" t="e">
        <f t="shared" si="6"/>
        <v>#REF!</v>
      </c>
      <c r="K49" s="20" t="e">
        <f t="shared" si="7"/>
        <v>#REF!</v>
      </c>
      <c r="L49" s="20" t="e">
        <f>AI49</f>
        <v>#REF!</v>
      </c>
      <c r="M49" s="31" t="e">
        <f t="shared" si="9"/>
        <v>#REF!</v>
      </c>
      <c r="N49" s="8">
        <f t="shared" si="8"/>
        <v>45869</v>
      </c>
      <c r="O49" s="8"/>
      <c r="P49" s="8"/>
      <c r="Q49" s="8"/>
      <c r="S49" s="6" t="s">
        <v>38</v>
      </c>
      <c r="T49" s="38" t="e">
        <f>VLOOKUP($N49,#REF!,MATCH(Attribution_Pack!T$45,#REF!,0),TRUE)</f>
        <v>#REF!</v>
      </c>
      <c r="U49" s="38" t="e">
        <f>VLOOKUP($N49,#REF!,MATCH(Attribution_Pack!U$45,#REF!,0),TRUE)</f>
        <v>#REF!</v>
      </c>
      <c r="V49" s="38" t="e">
        <f>VLOOKUP($N49,#REF!,MATCH(Attribution_Pack!V$45,#REF!,0),TRUE)</f>
        <v>#REF!</v>
      </c>
      <c r="W49" s="38" t="e">
        <f>VLOOKUP($N49,#REF!,MATCH(Attribution_Pack!W$45,#REF!,0),TRUE)</f>
        <v>#REF!</v>
      </c>
      <c r="X49" s="38" t="e">
        <f>VLOOKUP($N49,#REF!,MATCH(Attribution_Pack!X$45,#REF!,0),TRUE)</f>
        <v>#REF!</v>
      </c>
      <c r="Y49" s="38" t="e">
        <f>VLOOKUP($N49,#REF!,MATCH(Attribution_Pack!Y$45,#REF!,0),TRUE)</f>
        <v>#REF!</v>
      </c>
      <c r="Z49" s="38" t="e">
        <f>VLOOKUP($N49,#REF!,MATCH(Attribution_Pack!Z$45,#REF!,0),TRUE)</f>
        <v>#REF!</v>
      </c>
      <c r="AA49" s="38"/>
      <c r="AC49" s="39" t="e">
        <f>VLOOKUP($N49,#REF!,MATCH(Attribution_Pack!AC$45,#REF!,0),TRUE)-SUM(AC$46:AC48)</f>
        <v>#REF!</v>
      </c>
      <c r="AD49" s="39" t="e">
        <f>VLOOKUP($N49,#REF!,MATCH(Attribution_Pack!AD$45,#REF!,0),TRUE)-SUM(AD$46:AD48)</f>
        <v>#REF!</v>
      </c>
      <c r="AE49" s="39" t="e">
        <f>VLOOKUP($N49,#REF!,MATCH(Attribution_Pack!AE$45,#REF!,0),TRUE)-SUM(AE$46:AE48)</f>
        <v>#REF!</v>
      </c>
      <c r="AF49" s="39" t="e">
        <f>VLOOKUP($N49,#REF!,MATCH(Attribution_Pack!AF$45,#REF!,0),TRUE)-SUM(AF$46:AF48)</f>
        <v>#REF!</v>
      </c>
      <c r="AG49" s="39" t="e">
        <f>VLOOKUP($N49,#REF!,MATCH(Attribution_Pack!AG$45,#REF!,0),TRUE)-SUM(AG$46:AG48)</f>
        <v>#REF!</v>
      </c>
      <c r="AH49" s="39" t="e">
        <f>VLOOKUP($N49,#REF!,MATCH(Attribution_Pack!AH$45,#REF!,0),TRUE)-SUM(AH$46:AH48)</f>
        <v>#REF!</v>
      </c>
      <c r="AI49" s="39" t="e">
        <f>VLOOKUP($N49,#REF!,MATCH(Attribution_Pack!AI$45,#REF!,0),TRUE)-SUM(AI$46:AI48)</f>
        <v>#REF!</v>
      </c>
      <c r="AJ49" s="39" t="e">
        <f>VLOOKUP($N49,#REF!,MATCH(Attribution_Pack!AJ$45,#REF!,0),TRUE)-SUM(AJ$46:AJ48)</f>
        <v>#REF!</v>
      </c>
    </row>
    <row r="50" spans="6:36" ht="12" customHeight="1" x14ac:dyDescent="0.3">
      <c r="F50" s="35" t="s">
        <v>39</v>
      </c>
      <c r="G50" s="20" t="e">
        <f>IF(AH50&lt;&gt;0,TEXT(AH50,"0.00%")&amp;" ("&amp;IF(Y50&gt;0,IF(Y50&gt;0.1,"++","+"),IF(Y50&lt;-0.1,"--","-"))&amp;")","")</f>
        <v>#REF!</v>
      </c>
      <c r="H50" s="20" t="e">
        <f t="shared" si="4"/>
        <v>#REF!</v>
      </c>
      <c r="I50" s="20" t="e">
        <f t="shared" si="5"/>
        <v>#REF!</v>
      </c>
      <c r="J50" s="20" t="e">
        <f t="shared" si="6"/>
        <v>#REF!</v>
      </c>
      <c r="K50" s="20" t="e">
        <f t="shared" si="7"/>
        <v>#REF!</v>
      </c>
      <c r="L50" s="20" t="e">
        <f t="shared" si="9"/>
        <v>#REF!</v>
      </c>
      <c r="M50" s="31" t="e">
        <f t="shared" si="9"/>
        <v>#REF!</v>
      </c>
      <c r="N50" s="8">
        <f t="shared" si="8"/>
        <v>45900</v>
      </c>
      <c r="O50" s="8"/>
      <c r="P50" s="8"/>
      <c r="Q50" s="8"/>
      <c r="S50" s="6" t="s">
        <v>39</v>
      </c>
      <c r="T50" s="38" t="e">
        <f>VLOOKUP($N50,#REF!,MATCH(Attribution_Pack!T$45,#REF!,0),TRUE)</f>
        <v>#REF!</v>
      </c>
      <c r="U50" s="38" t="e">
        <f>VLOOKUP($N50,#REF!,MATCH(Attribution_Pack!U$45,#REF!,0),TRUE)</f>
        <v>#REF!</v>
      </c>
      <c r="V50" s="38" t="e">
        <f>VLOOKUP($N50,#REF!,MATCH(Attribution_Pack!V$45,#REF!,0),TRUE)</f>
        <v>#REF!</v>
      </c>
      <c r="W50" s="38" t="e">
        <f>VLOOKUP($N50,#REF!,MATCH(Attribution_Pack!W$45,#REF!,0),TRUE)</f>
        <v>#REF!</v>
      </c>
      <c r="X50" s="38" t="e">
        <f>VLOOKUP($N50,#REF!,MATCH(Attribution_Pack!X$45,#REF!,0),TRUE)</f>
        <v>#REF!</v>
      </c>
      <c r="Y50" s="38" t="e">
        <f>VLOOKUP($N50,#REF!,MATCH(Attribution_Pack!Y$45,#REF!,0),TRUE)</f>
        <v>#REF!</v>
      </c>
      <c r="Z50" s="38" t="e">
        <f>VLOOKUP($N50,#REF!,MATCH(Attribution_Pack!Z$45,#REF!,0),TRUE)</f>
        <v>#REF!</v>
      </c>
      <c r="AA50" s="38"/>
      <c r="AC50" s="39" t="e">
        <f>VLOOKUP($N50,#REF!,MATCH(Attribution_Pack!AC$45,#REF!,0),TRUE)-SUM(AC$46:AC49)</f>
        <v>#REF!</v>
      </c>
      <c r="AD50" s="39" t="e">
        <f>VLOOKUP($N50,#REF!,MATCH(Attribution_Pack!AD$45,#REF!,0),TRUE)-SUM(AD$46:AD49)</f>
        <v>#REF!</v>
      </c>
      <c r="AE50" s="39" t="e">
        <f>VLOOKUP($N50,#REF!,MATCH(Attribution_Pack!AE$45,#REF!,0),TRUE)-SUM(AE$46:AE49)</f>
        <v>#REF!</v>
      </c>
      <c r="AF50" s="39" t="e">
        <f>VLOOKUP($N50,#REF!,MATCH(Attribution_Pack!AF$45,#REF!,0),TRUE)-SUM(AF$46:AF49)</f>
        <v>#REF!</v>
      </c>
      <c r="AG50" s="39" t="e">
        <f>VLOOKUP($N50,#REF!,MATCH(Attribution_Pack!AG$45,#REF!,0),TRUE)-SUM(AG$46:AG49)</f>
        <v>#REF!</v>
      </c>
      <c r="AH50" s="39" t="e">
        <f>VLOOKUP($N50,#REF!,MATCH(Attribution_Pack!AH$45,#REF!,0),TRUE)-SUM(AH$46:AH49)</f>
        <v>#REF!</v>
      </c>
      <c r="AI50" s="39" t="e">
        <f>VLOOKUP($N50,#REF!,MATCH(Attribution_Pack!AI$45,#REF!,0),TRUE)-SUM(AI$46:AI49)</f>
        <v>#REF!</v>
      </c>
      <c r="AJ50" s="39" t="e">
        <f>VLOOKUP($N50,#REF!,MATCH(Attribution_Pack!AJ$45,#REF!,0),TRUE)-SUM(AJ$46:AJ49)</f>
        <v>#REF!</v>
      </c>
    </row>
    <row r="51" spans="6:36" ht="12" customHeight="1" x14ac:dyDescent="0.3">
      <c r="F51" s="35" t="s">
        <v>40</v>
      </c>
      <c r="G51" s="20" t="e">
        <f>IF(AH51&lt;&gt;0,TEXT(AH51,"0.00%")&amp;" ("&amp;IF(Y51&gt;0,IF(Y51&gt;0.1,"++","+"),IF(Y51&lt;-0.1,"--","-"))&amp;")","")</f>
        <v>#REF!</v>
      </c>
      <c r="H51" s="20" t="e">
        <f t="shared" si="4"/>
        <v>#REF!</v>
      </c>
      <c r="I51" s="20" t="e">
        <f t="shared" si="5"/>
        <v>#REF!</v>
      </c>
      <c r="J51" s="20" t="e">
        <f t="shared" si="6"/>
        <v>#REF!</v>
      </c>
      <c r="K51" s="20" t="e">
        <f t="shared" si="7"/>
        <v>#REF!</v>
      </c>
      <c r="L51" s="20" t="e">
        <f t="shared" si="9"/>
        <v>#REF!</v>
      </c>
      <c r="M51" s="31" t="e">
        <f t="shared" si="9"/>
        <v>#REF!</v>
      </c>
      <c r="N51" s="8">
        <f t="shared" si="8"/>
        <v>45930</v>
      </c>
      <c r="O51" s="8"/>
      <c r="P51" s="8"/>
      <c r="Q51" s="8"/>
      <c r="S51" s="6" t="s">
        <v>40</v>
      </c>
      <c r="T51" s="38" t="e">
        <f>VLOOKUP($N51,#REF!,MATCH(Attribution_Pack!T$45,#REF!,0),TRUE)</f>
        <v>#REF!</v>
      </c>
      <c r="U51" s="38" t="e">
        <f>VLOOKUP($N51,#REF!,MATCH(Attribution_Pack!U$45,#REF!,0),TRUE)</f>
        <v>#REF!</v>
      </c>
      <c r="V51" s="38" t="e">
        <f>VLOOKUP($N51,#REF!,MATCH(Attribution_Pack!V$45,#REF!,0),TRUE)</f>
        <v>#REF!</v>
      </c>
      <c r="W51" s="38" t="e">
        <f>VLOOKUP($N51,#REF!,MATCH(Attribution_Pack!W$45,#REF!,0),TRUE)</f>
        <v>#REF!</v>
      </c>
      <c r="X51" s="38" t="e">
        <f>VLOOKUP($N51,#REF!,MATCH(Attribution_Pack!X$45,#REF!,0),TRUE)</f>
        <v>#REF!</v>
      </c>
      <c r="Y51" s="38" t="e">
        <f>VLOOKUP($N51,#REF!,MATCH(Attribution_Pack!Y$45,#REF!,0),TRUE)</f>
        <v>#REF!</v>
      </c>
      <c r="Z51" s="38" t="e">
        <f>VLOOKUP($N51,#REF!,MATCH(Attribution_Pack!Z$45,#REF!,0),TRUE)</f>
        <v>#REF!</v>
      </c>
      <c r="AA51" s="38"/>
      <c r="AC51" s="39" t="e">
        <f>VLOOKUP($N51,#REF!,MATCH(Attribution_Pack!AC$45,#REF!,0),TRUE)-SUM(AC$46:AC50)</f>
        <v>#REF!</v>
      </c>
      <c r="AD51" s="39" t="e">
        <f>VLOOKUP($N51,#REF!,MATCH(Attribution_Pack!AD$45,#REF!,0),TRUE)-SUM(AD$46:AD50)</f>
        <v>#REF!</v>
      </c>
      <c r="AE51" s="39" t="e">
        <f>VLOOKUP($N51,#REF!,MATCH(Attribution_Pack!AE$45,#REF!,0),TRUE)-SUM(AE$46:AE50)</f>
        <v>#REF!</v>
      </c>
      <c r="AF51" s="39" t="e">
        <f>VLOOKUP($N51,#REF!,MATCH(Attribution_Pack!AF$45,#REF!,0),TRUE)-SUM(AF$46:AF50)</f>
        <v>#REF!</v>
      </c>
      <c r="AG51" s="39" t="e">
        <f>VLOOKUP($N51,#REF!,MATCH(Attribution_Pack!AG$45,#REF!,0),TRUE)-SUM(AG$46:AG50)</f>
        <v>#REF!</v>
      </c>
      <c r="AH51" s="39" t="e">
        <f>VLOOKUP($N51,#REF!,MATCH(Attribution_Pack!AH$45,#REF!,0),TRUE)-SUM(AH$46:AH50)</f>
        <v>#REF!</v>
      </c>
      <c r="AI51" s="39" t="e">
        <f>VLOOKUP($N51,#REF!,MATCH(Attribution_Pack!AI$45,#REF!,0),TRUE)-SUM(AI$46:AI50)</f>
        <v>#REF!</v>
      </c>
      <c r="AJ51" s="39" t="e">
        <f>VLOOKUP($N51,#REF!,MATCH(Attribution_Pack!AJ$45,#REF!,0),TRUE)-SUM(AJ$46:AJ50)</f>
        <v>#REF!</v>
      </c>
    </row>
    <row r="52" spans="6:36" ht="12" customHeight="1" x14ac:dyDescent="0.3">
      <c r="F52" s="35" t="s">
        <v>41</v>
      </c>
      <c r="G52" s="20" t="e">
        <f>IF(AH52&lt;&gt;0,TEXT(AH52,"0.00%")&amp;" ("&amp;IF(Y52&gt;0,IF(Y52&gt;0.1,"++","+"),IF(Y52&lt;-0.1,"--","-"))&amp;")","")</f>
        <v>#REF!</v>
      </c>
      <c r="H52" s="20" t="e">
        <f t="shared" si="4"/>
        <v>#REF!</v>
      </c>
      <c r="I52" s="20" t="e">
        <f t="shared" si="5"/>
        <v>#REF!</v>
      </c>
      <c r="J52" s="20" t="e">
        <f t="shared" si="6"/>
        <v>#REF!</v>
      </c>
      <c r="K52" s="20" t="e">
        <f t="shared" si="7"/>
        <v>#REF!</v>
      </c>
      <c r="L52" s="20" t="e">
        <f t="shared" si="9"/>
        <v>#REF!</v>
      </c>
      <c r="M52" s="31" t="e">
        <f t="shared" si="9"/>
        <v>#REF!</v>
      </c>
      <c r="N52" s="8">
        <f t="shared" si="8"/>
        <v>45961</v>
      </c>
      <c r="O52" s="8"/>
      <c r="P52" s="8"/>
      <c r="Q52" s="8"/>
      <c r="S52" s="6" t="s">
        <v>41</v>
      </c>
      <c r="T52" s="38" t="e">
        <f>VLOOKUP($N52,#REF!,MATCH(Attribution_Pack!T$45,#REF!,0),TRUE)</f>
        <v>#REF!</v>
      </c>
      <c r="U52" s="38" t="e">
        <f>VLOOKUP($N52,#REF!,MATCH(Attribution_Pack!U$45,#REF!,0),TRUE)</f>
        <v>#REF!</v>
      </c>
      <c r="V52" s="38" t="e">
        <f>VLOOKUP($N52,#REF!,MATCH(Attribution_Pack!V$45,#REF!,0),TRUE)</f>
        <v>#REF!</v>
      </c>
      <c r="W52" s="38" t="e">
        <f>VLOOKUP($N52,#REF!,MATCH(Attribution_Pack!W$45,#REF!,0),TRUE)</f>
        <v>#REF!</v>
      </c>
      <c r="X52" s="38" t="e">
        <f>VLOOKUP($N52,#REF!,MATCH(Attribution_Pack!X$45,#REF!,0),TRUE)</f>
        <v>#REF!</v>
      </c>
      <c r="Y52" s="38" t="e">
        <f>VLOOKUP($N52,#REF!,MATCH(Attribution_Pack!Y$45,#REF!,0),TRUE)</f>
        <v>#REF!</v>
      </c>
      <c r="Z52" s="38" t="e">
        <f>VLOOKUP($N52,#REF!,MATCH(Attribution_Pack!Z$45,#REF!,0),TRUE)</f>
        <v>#REF!</v>
      </c>
      <c r="AA52" s="38"/>
      <c r="AC52" s="39" t="e">
        <f>VLOOKUP($N52,#REF!,MATCH(Attribution_Pack!AC$45,#REF!,0),TRUE)-SUM(AC$46:AC51)</f>
        <v>#REF!</v>
      </c>
      <c r="AD52" s="39" t="e">
        <f>VLOOKUP($N52,#REF!,MATCH(Attribution_Pack!AD$45,#REF!,0),TRUE)-SUM(AD$46:AD51)</f>
        <v>#REF!</v>
      </c>
      <c r="AE52" s="39" t="e">
        <f>VLOOKUP($N52,#REF!,MATCH(Attribution_Pack!AE$45,#REF!,0),TRUE)-SUM(AE$46:AE51)</f>
        <v>#REF!</v>
      </c>
      <c r="AF52" s="39" t="e">
        <f>VLOOKUP($N52,#REF!,MATCH(Attribution_Pack!AF$45,#REF!,0),TRUE)-SUM(AF$46:AF51)</f>
        <v>#REF!</v>
      </c>
      <c r="AG52" s="39" t="e">
        <f>VLOOKUP($N52,#REF!,MATCH(Attribution_Pack!AG$45,#REF!,0),TRUE)-SUM(AG$46:AG51)</f>
        <v>#REF!</v>
      </c>
      <c r="AH52" s="39" t="e">
        <f>VLOOKUP($N52,#REF!,MATCH(Attribution_Pack!AH$45,#REF!,0),TRUE)-SUM(AH$46:AH51)</f>
        <v>#REF!</v>
      </c>
      <c r="AI52" s="39" t="e">
        <f>VLOOKUP($N52,#REF!,MATCH(Attribution_Pack!AI$45,#REF!,0),TRUE)-SUM(AI$46:AI51)</f>
        <v>#REF!</v>
      </c>
      <c r="AJ52" s="39" t="e">
        <f>VLOOKUP($N52,#REF!,MATCH(Attribution_Pack!AJ$45,#REF!,0),TRUE)-SUM(AJ$46:AJ51)</f>
        <v>#REF!</v>
      </c>
    </row>
    <row r="53" spans="6:36" ht="12" customHeight="1" x14ac:dyDescent="0.3">
      <c r="F53" s="35" t="s">
        <v>42</v>
      </c>
      <c r="G53" s="20" t="e">
        <f>IF(AH53&lt;&gt;0,TEXT(AH53,"0.00%")&amp;" ("&amp;IF(Y53&gt;0,IF(Y53&gt;0.1,"++","+"),IF(Y53&lt;-0.1,"--","-"))&amp;")","")</f>
        <v>#REF!</v>
      </c>
      <c r="H53" s="20" t="e">
        <f t="shared" si="4"/>
        <v>#REF!</v>
      </c>
      <c r="I53" s="20" t="e">
        <f t="shared" si="5"/>
        <v>#REF!</v>
      </c>
      <c r="J53" s="20" t="e">
        <f t="shared" si="6"/>
        <v>#REF!</v>
      </c>
      <c r="K53" s="20" t="e">
        <f t="shared" si="7"/>
        <v>#REF!</v>
      </c>
      <c r="L53" s="20" t="e">
        <f t="shared" si="9"/>
        <v>#REF!</v>
      </c>
      <c r="M53" s="31" t="e">
        <f t="shared" si="9"/>
        <v>#REF!</v>
      </c>
      <c r="N53" s="8">
        <f t="shared" si="8"/>
        <v>45991</v>
      </c>
      <c r="O53" s="8"/>
      <c r="P53" s="8"/>
      <c r="Q53" s="8"/>
      <c r="S53" s="6" t="s">
        <v>42</v>
      </c>
      <c r="T53" s="38" t="e">
        <f>VLOOKUP($N53,#REF!,MATCH(Attribution_Pack!T$45,#REF!,0),TRUE)</f>
        <v>#REF!</v>
      </c>
      <c r="U53" s="38" t="e">
        <f>VLOOKUP($N53,#REF!,MATCH(Attribution_Pack!U$45,#REF!,0),TRUE)</f>
        <v>#REF!</v>
      </c>
      <c r="V53" s="38" t="e">
        <f>VLOOKUP($N53,#REF!,MATCH(Attribution_Pack!V$45,#REF!,0),TRUE)</f>
        <v>#REF!</v>
      </c>
      <c r="W53" s="38" t="e">
        <f>VLOOKUP($N53,#REF!,MATCH(Attribution_Pack!W$45,#REF!,0),TRUE)</f>
        <v>#REF!</v>
      </c>
      <c r="X53" s="38" t="e">
        <f>VLOOKUP($N53,#REF!,MATCH(Attribution_Pack!X$45,#REF!,0),TRUE)</f>
        <v>#REF!</v>
      </c>
      <c r="Y53" s="38" t="e">
        <f>VLOOKUP($N53,#REF!,MATCH(Attribution_Pack!Y$45,#REF!,0),TRUE)</f>
        <v>#REF!</v>
      </c>
      <c r="Z53" s="38" t="e">
        <f>VLOOKUP($N53,#REF!,MATCH(Attribution_Pack!Z$45,#REF!,0),TRUE)</f>
        <v>#REF!</v>
      </c>
      <c r="AA53" s="38"/>
      <c r="AC53" s="39" t="e">
        <f>VLOOKUP($N53,#REF!,MATCH(Attribution_Pack!AC$45,#REF!,0),TRUE)-SUM(AC$46:AC52)</f>
        <v>#REF!</v>
      </c>
      <c r="AD53" s="39" t="e">
        <f>VLOOKUP($N53,#REF!,MATCH(Attribution_Pack!AD$45,#REF!,0),TRUE)-SUM(AD$46:AD52)</f>
        <v>#REF!</v>
      </c>
      <c r="AE53" s="39" t="e">
        <f>VLOOKUP($N53,#REF!,MATCH(Attribution_Pack!AE$45,#REF!,0),TRUE)-SUM(AE$46:AE52)</f>
        <v>#REF!</v>
      </c>
      <c r="AF53" s="39" t="e">
        <f>VLOOKUP($N53,#REF!,MATCH(Attribution_Pack!AF$45,#REF!,0),TRUE)-SUM(AF$46:AF52)</f>
        <v>#REF!</v>
      </c>
      <c r="AG53" s="39" t="e">
        <f>VLOOKUP($N53,#REF!,MATCH(Attribution_Pack!AG$45,#REF!,0),TRUE)-SUM(AG$46:AG52)</f>
        <v>#REF!</v>
      </c>
      <c r="AH53" s="39" t="e">
        <f>VLOOKUP($N53,#REF!,MATCH(Attribution_Pack!AH$45,#REF!,0),TRUE)-SUM(AH$46:AH52)</f>
        <v>#REF!</v>
      </c>
      <c r="AI53" s="39" t="e">
        <f>VLOOKUP($N53,#REF!,MATCH(Attribution_Pack!AI$45,#REF!,0),TRUE)-SUM(AI$46:AI52)</f>
        <v>#REF!</v>
      </c>
      <c r="AJ53" s="39" t="e">
        <f>VLOOKUP($N53,#REF!,MATCH(Attribution_Pack!AJ$45,#REF!,0),TRUE)-SUM(AJ$46:AJ52)</f>
        <v>#REF!</v>
      </c>
    </row>
    <row r="54" spans="6:36" ht="12" customHeight="1" x14ac:dyDescent="0.3">
      <c r="F54" s="35" t="s">
        <v>43</v>
      </c>
      <c r="G54" s="20" t="e">
        <f>IF(AH54&lt;&gt;0,TEXT(AH54,"0.00%")&amp;" ("&amp;IF(Y54&gt;0,IF(Y54&gt;0.1,"++","+"),IF(Y54&lt;-0.1,"--","-"))&amp;")","")</f>
        <v>#REF!</v>
      </c>
      <c r="H54" s="20" t="e">
        <f t="shared" si="4"/>
        <v>#REF!</v>
      </c>
      <c r="I54" s="20" t="e">
        <f t="shared" si="5"/>
        <v>#REF!</v>
      </c>
      <c r="J54" s="20" t="e">
        <f t="shared" si="6"/>
        <v>#REF!</v>
      </c>
      <c r="K54" s="20" t="e">
        <f t="shared" si="7"/>
        <v>#REF!</v>
      </c>
      <c r="L54" s="20" t="e">
        <f t="shared" si="9"/>
        <v>#REF!</v>
      </c>
      <c r="M54" s="31" t="e">
        <f t="shared" si="9"/>
        <v>#REF!</v>
      </c>
      <c r="N54" s="8">
        <f t="shared" si="8"/>
        <v>46022</v>
      </c>
      <c r="O54" s="8"/>
      <c r="P54" s="8"/>
      <c r="Q54" s="8"/>
      <c r="S54" s="6" t="s">
        <v>43</v>
      </c>
      <c r="T54" s="38" t="e">
        <f>VLOOKUP($N54,#REF!,MATCH(Attribution_Pack!T$45,#REF!,0),TRUE)</f>
        <v>#REF!</v>
      </c>
      <c r="U54" s="38" t="e">
        <f>VLOOKUP($N54,#REF!,MATCH(Attribution_Pack!U$45,#REF!,0),TRUE)</f>
        <v>#REF!</v>
      </c>
      <c r="V54" s="38" t="e">
        <f>VLOOKUP($N54,#REF!,MATCH(Attribution_Pack!V$45,#REF!,0),TRUE)</f>
        <v>#REF!</v>
      </c>
      <c r="W54" s="38" t="e">
        <f>VLOOKUP($N54,#REF!,MATCH(Attribution_Pack!W$45,#REF!,0),TRUE)</f>
        <v>#REF!</v>
      </c>
      <c r="X54" s="38" t="e">
        <f>VLOOKUP($N54,#REF!,MATCH(Attribution_Pack!X$45,#REF!,0),TRUE)</f>
        <v>#REF!</v>
      </c>
      <c r="Y54" s="38" t="e">
        <f>VLOOKUP($N54,#REF!,MATCH(Attribution_Pack!Y$45,#REF!,0),TRUE)</f>
        <v>#REF!</v>
      </c>
      <c r="Z54" s="38" t="e">
        <f>VLOOKUP($N54,#REF!,MATCH(Attribution_Pack!Z$45,#REF!,0),TRUE)</f>
        <v>#REF!</v>
      </c>
      <c r="AA54" s="38"/>
      <c r="AC54" s="39" t="e">
        <f>VLOOKUP($N54,#REF!,MATCH(Attribution_Pack!AC$45,#REF!,0),TRUE)-SUM(AC$46:AC53)</f>
        <v>#REF!</v>
      </c>
      <c r="AD54" s="39" t="e">
        <f>VLOOKUP($N54,#REF!,MATCH(Attribution_Pack!AD$45,#REF!,0),TRUE)-SUM(AD$46:AD53)</f>
        <v>#REF!</v>
      </c>
      <c r="AE54" s="39" t="e">
        <f>VLOOKUP($N54,#REF!,MATCH(Attribution_Pack!AE$45,#REF!,0),TRUE)-SUM(AE$46:AE53)</f>
        <v>#REF!</v>
      </c>
      <c r="AF54" s="39" t="e">
        <f>VLOOKUP($N54,#REF!,MATCH(Attribution_Pack!AF$45,#REF!,0),TRUE)-SUM(AF$46:AF53)</f>
        <v>#REF!</v>
      </c>
      <c r="AG54" s="39" t="e">
        <f>VLOOKUP($N54,#REF!,MATCH(Attribution_Pack!AG$45,#REF!,0),TRUE)-SUM(AG$46:AG53)</f>
        <v>#REF!</v>
      </c>
      <c r="AH54" s="39" t="e">
        <f>VLOOKUP($N54,#REF!,MATCH(Attribution_Pack!AH$45,#REF!,0),TRUE)-SUM(AH$46:AH53)</f>
        <v>#REF!</v>
      </c>
      <c r="AI54" s="39" t="e">
        <f>VLOOKUP($N54,#REF!,MATCH(Attribution_Pack!AI$45,#REF!,0),TRUE)-SUM(AI$46:AI53)</f>
        <v>#REF!</v>
      </c>
      <c r="AJ54" s="39" t="e">
        <f>VLOOKUP($N54,#REF!,MATCH(Attribution_Pack!AJ$45,#REF!,0),TRUE)-SUM(AJ$46:AJ53)</f>
        <v>#REF!</v>
      </c>
    </row>
    <row r="55" spans="6:36" ht="12" customHeight="1" x14ac:dyDescent="0.3">
      <c r="F55" s="35" t="s">
        <v>44</v>
      </c>
      <c r="G55" s="20" t="e">
        <f>IF(AH55&lt;&gt;0,TEXT(AH55,"0.00%")&amp;" ("&amp;IF(Y55&gt;0,IF(Y55&gt;0.1,"++","+"),IF(Y55&lt;-0.1,"--","-"))&amp;")","")</f>
        <v>#REF!</v>
      </c>
      <c r="H55" s="20" t="e">
        <f t="shared" si="4"/>
        <v>#REF!</v>
      </c>
      <c r="I55" s="20" t="e">
        <f t="shared" si="5"/>
        <v>#REF!</v>
      </c>
      <c r="J55" s="20" t="e">
        <f t="shared" si="6"/>
        <v>#REF!</v>
      </c>
      <c r="K55" s="20" t="e">
        <f t="shared" si="7"/>
        <v>#REF!</v>
      </c>
      <c r="L55" s="20" t="e">
        <f t="shared" si="9"/>
        <v>#REF!</v>
      </c>
      <c r="M55" s="31" t="e">
        <f t="shared" si="9"/>
        <v>#REF!</v>
      </c>
      <c r="N55" s="8">
        <f t="shared" si="8"/>
        <v>46053</v>
      </c>
      <c r="O55" s="8"/>
      <c r="P55" s="8"/>
      <c r="Q55" s="8"/>
      <c r="S55" s="6" t="s">
        <v>44</v>
      </c>
      <c r="T55" s="38" t="e">
        <f>VLOOKUP($N55,#REF!,MATCH(Attribution_Pack!T$45,#REF!,0),TRUE)</f>
        <v>#REF!</v>
      </c>
      <c r="U55" s="38" t="e">
        <f>VLOOKUP($N55,#REF!,MATCH(Attribution_Pack!U$45,#REF!,0),TRUE)</f>
        <v>#REF!</v>
      </c>
      <c r="V55" s="38" t="e">
        <f>VLOOKUP($N55,#REF!,MATCH(Attribution_Pack!V$45,#REF!,0),TRUE)</f>
        <v>#REF!</v>
      </c>
      <c r="W55" s="38" t="e">
        <f>VLOOKUP($N55,#REF!,MATCH(Attribution_Pack!W$45,#REF!,0),TRUE)</f>
        <v>#REF!</v>
      </c>
      <c r="X55" s="38" t="e">
        <f>VLOOKUP($N55,#REF!,MATCH(Attribution_Pack!X$45,#REF!,0),TRUE)</f>
        <v>#REF!</v>
      </c>
      <c r="Y55" s="38" t="e">
        <f>VLOOKUP($N55,#REF!,MATCH(Attribution_Pack!Y$45,#REF!,0),TRUE)</f>
        <v>#REF!</v>
      </c>
      <c r="Z55" s="38" t="e">
        <f>VLOOKUP($N55,#REF!,MATCH(Attribution_Pack!Z$45,#REF!,0),TRUE)</f>
        <v>#REF!</v>
      </c>
      <c r="AA55" s="38"/>
      <c r="AC55" s="39" t="e">
        <f>VLOOKUP($N55,#REF!,MATCH(Attribution_Pack!AC$45,#REF!,0),TRUE)-SUM(AC$46:AC54)</f>
        <v>#REF!</v>
      </c>
      <c r="AD55" s="39" t="e">
        <f>VLOOKUP($N55,#REF!,MATCH(Attribution_Pack!AD$45,#REF!,0),TRUE)-SUM(AD$46:AD54)</f>
        <v>#REF!</v>
      </c>
      <c r="AE55" s="39" t="e">
        <f>VLOOKUP($N55,#REF!,MATCH(Attribution_Pack!AE$45,#REF!,0),TRUE)-SUM(AE$46:AE54)</f>
        <v>#REF!</v>
      </c>
      <c r="AF55" s="39" t="e">
        <f>VLOOKUP($N55,#REF!,MATCH(Attribution_Pack!AF$45,#REF!,0),TRUE)-SUM(AF$46:AF54)</f>
        <v>#REF!</v>
      </c>
      <c r="AG55" s="39" t="e">
        <f>VLOOKUP($N55,#REF!,MATCH(Attribution_Pack!AG$45,#REF!,0),TRUE)-SUM(AG$46:AG54)</f>
        <v>#REF!</v>
      </c>
      <c r="AH55" s="39" t="e">
        <f>VLOOKUP($N55,#REF!,MATCH(Attribution_Pack!AH$45,#REF!,0),TRUE)-SUM(AH$46:AH54)</f>
        <v>#REF!</v>
      </c>
      <c r="AI55" s="39" t="e">
        <f>VLOOKUP($N55,#REF!,MATCH(Attribution_Pack!AI$45,#REF!,0),TRUE)-SUM(AI$46:AI54)</f>
        <v>#REF!</v>
      </c>
      <c r="AJ55" s="39" t="e">
        <f>VLOOKUP($N55,#REF!,MATCH(Attribution_Pack!AJ$45,#REF!,0),TRUE)-SUM(AJ$46:AJ54)</f>
        <v>#REF!</v>
      </c>
    </row>
    <row r="56" spans="6:36" ht="12" customHeight="1" x14ac:dyDescent="0.3">
      <c r="F56" s="35" t="s">
        <v>45</v>
      </c>
      <c r="G56" s="20" t="e">
        <f>IF(AH56&lt;&gt;0,TEXT(AH56,"0.00%")&amp;" ("&amp;IF(Y56&gt;0,IF(Y56&gt;0.1,"++","+"),IF(Y56&lt;-0.1,"--","-"))&amp;")","")</f>
        <v>#REF!</v>
      </c>
      <c r="H56" s="20" t="e">
        <f t="shared" si="4"/>
        <v>#REF!</v>
      </c>
      <c r="I56" s="20" t="e">
        <f t="shared" si="5"/>
        <v>#REF!</v>
      </c>
      <c r="J56" s="20" t="e">
        <f t="shared" si="6"/>
        <v>#REF!</v>
      </c>
      <c r="K56" s="20" t="e">
        <f t="shared" si="7"/>
        <v>#REF!</v>
      </c>
      <c r="L56" s="20" t="e">
        <f t="shared" si="9"/>
        <v>#REF!</v>
      </c>
      <c r="M56" s="31" t="e">
        <f t="shared" si="9"/>
        <v>#REF!</v>
      </c>
      <c r="N56" s="8">
        <f t="shared" si="8"/>
        <v>46081</v>
      </c>
      <c r="O56" s="8"/>
      <c r="P56" s="8"/>
      <c r="Q56" s="8"/>
      <c r="S56" s="6" t="s">
        <v>45</v>
      </c>
      <c r="T56" s="38" t="e">
        <f>VLOOKUP($N56,#REF!,MATCH(Attribution_Pack!T$45,#REF!,0),TRUE)</f>
        <v>#REF!</v>
      </c>
      <c r="U56" s="38" t="e">
        <f>VLOOKUP($N56,#REF!,MATCH(Attribution_Pack!U$45,#REF!,0),TRUE)</f>
        <v>#REF!</v>
      </c>
      <c r="V56" s="38" t="e">
        <f>VLOOKUP($N56,#REF!,MATCH(Attribution_Pack!V$45,#REF!,0),TRUE)</f>
        <v>#REF!</v>
      </c>
      <c r="W56" s="38" t="e">
        <f>VLOOKUP($N56,#REF!,MATCH(Attribution_Pack!W$45,#REF!,0),TRUE)</f>
        <v>#REF!</v>
      </c>
      <c r="X56" s="38" t="e">
        <f>VLOOKUP($N56,#REF!,MATCH(Attribution_Pack!X$45,#REF!,0),TRUE)</f>
        <v>#REF!</v>
      </c>
      <c r="Y56" s="38" t="e">
        <f>VLOOKUP($N56,#REF!,MATCH(Attribution_Pack!Y$45,#REF!,0),TRUE)</f>
        <v>#REF!</v>
      </c>
      <c r="Z56" s="38" t="e">
        <f>VLOOKUP($N56,#REF!,MATCH(Attribution_Pack!Z$45,#REF!,0),TRUE)</f>
        <v>#REF!</v>
      </c>
      <c r="AA56" s="38"/>
      <c r="AC56" s="39" t="e">
        <f>VLOOKUP($N56,#REF!,MATCH(Attribution_Pack!AC$45,#REF!,0),TRUE)-SUM(AC$46:AC55)</f>
        <v>#REF!</v>
      </c>
      <c r="AD56" s="39" t="e">
        <f>VLOOKUP($N56,#REF!,MATCH(Attribution_Pack!AD$45,#REF!,0),TRUE)-SUM(AD$46:AD55)</f>
        <v>#REF!</v>
      </c>
      <c r="AE56" s="39" t="e">
        <f>VLOOKUP($N56,#REF!,MATCH(Attribution_Pack!AE$45,#REF!,0),TRUE)-SUM(AE$46:AE55)</f>
        <v>#REF!</v>
      </c>
      <c r="AF56" s="39" t="e">
        <f>VLOOKUP($N56,#REF!,MATCH(Attribution_Pack!AF$45,#REF!,0),TRUE)-SUM(AF$46:AF55)</f>
        <v>#REF!</v>
      </c>
      <c r="AG56" s="39" t="e">
        <f>VLOOKUP($N56,#REF!,MATCH(Attribution_Pack!AG$45,#REF!,0),TRUE)-SUM(AG$46:AG55)</f>
        <v>#REF!</v>
      </c>
      <c r="AH56" s="39" t="e">
        <f>VLOOKUP($N56,#REF!,MATCH(Attribution_Pack!AH$45,#REF!,0),TRUE)-SUM(AH$46:AH55)</f>
        <v>#REF!</v>
      </c>
      <c r="AI56" s="39" t="e">
        <f>VLOOKUP($N56,#REF!,MATCH(Attribution_Pack!AI$45,#REF!,0),TRUE)-SUM(AI$46:AI55)</f>
        <v>#REF!</v>
      </c>
      <c r="AJ56" s="39" t="e">
        <f>VLOOKUP($N56,#REF!,MATCH(Attribution_Pack!AJ$45,#REF!,0),TRUE)-SUM(AJ$46:AJ55)</f>
        <v>#REF!</v>
      </c>
    </row>
    <row r="57" spans="6:36" ht="12" customHeight="1" x14ac:dyDescent="0.3">
      <c r="F57" s="36" t="s">
        <v>46</v>
      </c>
      <c r="G57" s="21" t="e">
        <f>IF(AH57&lt;&gt;0,TEXT(AH57,"0.00%")&amp;" ("&amp;IF(Y57&gt;0,IF(Y57&gt;0.1,"++","+"),IF(Y57&lt;-0.1,"--","-"))&amp;")","")</f>
        <v>#REF!</v>
      </c>
      <c r="H57" s="21" t="e">
        <f t="shared" si="4"/>
        <v>#REF!</v>
      </c>
      <c r="I57" s="21" t="e">
        <f t="shared" si="5"/>
        <v>#REF!</v>
      </c>
      <c r="J57" s="21" t="e">
        <f t="shared" si="6"/>
        <v>#REF!</v>
      </c>
      <c r="K57" s="21" t="e">
        <f t="shared" si="7"/>
        <v>#REF!</v>
      </c>
      <c r="L57" s="21" t="e">
        <f t="shared" si="9"/>
        <v>#REF!</v>
      </c>
      <c r="M57" s="32" t="e">
        <f t="shared" si="9"/>
        <v>#REF!</v>
      </c>
      <c r="N57" s="8">
        <f t="shared" si="8"/>
        <v>46112</v>
      </c>
      <c r="O57" s="8"/>
      <c r="P57" s="8"/>
      <c r="Q57" s="8"/>
      <c r="S57" s="6" t="s">
        <v>46</v>
      </c>
      <c r="T57" s="38" t="e">
        <f>VLOOKUP($N57,#REF!,MATCH(Attribution_Pack!T$45,#REF!,0),TRUE)</f>
        <v>#REF!</v>
      </c>
      <c r="U57" s="38" t="e">
        <f>VLOOKUP($N57,#REF!,MATCH(Attribution_Pack!U$45,#REF!,0),TRUE)</f>
        <v>#REF!</v>
      </c>
      <c r="V57" s="38" t="e">
        <f>VLOOKUP($N57,#REF!,MATCH(Attribution_Pack!V$45,#REF!,0),TRUE)</f>
        <v>#REF!</v>
      </c>
      <c r="W57" s="38" t="e">
        <f>VLOOKUP($N57,#REF!,MATCH(Attribution_Pack!W$45,#REF!,0),TRUE)</f>
        <v>#REF!</v>
      </c>
      <c r="X57" s="38" t="e">
        <f>VLOOKUP($N57,#REF!,MATCH(Attribution_Pack!X$45,#REF!,0),TRUE)</f>
        <v>#REF!</v>
      </c>
      <c r="Y57" s="38" t="e">
        <f>VLOOKUP($N57,#REF!,MATCH(Attribution_Pack!Y$45,#REF!,0),TRUE)</f>
        <v>#REF!</v>
      </c>
      <c r="Z57" s="38" t="e">
        <f>VLOOKUP($N57,#REF!,MATCH(Attribution_Pack!Z$45,#REF!,0),TRUE)</f>
        <v>#REF!</v>
      </c>
      <c r="AA57" s="38"/>
      <c r="AC57" s="39" t="e">
        <f>VLOOKUP($N57,#REF!,MATCH(Attribution_Pack!AC$45,#REF!,0),TRUE)-SUM(AC$46:AC56)</f>
        <v>#REF!</v>
      </c>
      <c r="AD57" s="39" t="e">
        <f>VLOOKUP($N57,#REF!,MATCH(Attribution_Pack!AD$45,#REF!,0),TRUE)-SUM(AD$46:AD56)</f>
        <v>#REF!</v>
      </c>
      <c r="AE57" s="39" t="e">
        <f>VLOOKUP($N57,#REF!,MATCH(Attribution_Pack!AE$45,#REF!,0),TRUE)-SUM(AE$46:AE56)</f>
        <v>#REF!</v>
      </c>
      <c r="AF57" s="39" t="e">
        <f>VLOOKUP($N57,#REF!,MATCH(Attribution_Pack!AF$45,#REF!,0),TRUE)-SUM(AF$46:AF56)</f>
        <v>#REF!</v>
      </c>
      <c r="AG57" s="39" t="e">
        <f>VLOOKUP($N57,#REF!,MATCH(Attribution_Pack!AG$45,#REF!,0),TRUE)-SUM(AG$46:AG56)</f>
        <v>#REF!</v>
      </c>
      <c r="AH57" s="39" t="e">
        <f>VLOOKUP($N57,#REF!,MATCH(Attribution_Pack!AH$45,#REF!,0),TRUE)-SUM(AH$46:AH56)</f>
        <v>#REF!</v>
      </c>
      <c r="AI57" s="39" t="e">
        <f>VLOOKUP($N57,#REF!,MATCH(Attribution_Pack!AI$45,#REF!,0),TRUE)-SUM(AI$46:AI56)</f>
        <v>#REF!</v>
      </c>
      <c r="AJ57" s="39" t="e">
        <f>VLOOKUP($N57,#REF!,MATCH(Attribution_Pack!AJ$45,#REF!,0),TRUE)-SUM(AJ$46:AJ56)</f>
        <v>#REF!</v>
      </c>
    </row>
    <row r="58" spans="6:36" ht="12" customHeight="1" x14ac:dyDescent="0.3">
      <c r="F58" s="37" t="s">
        <v>4</v>
      </c>
      <c r="G58" s="22" t="e">
        <f>AH58</f>
        <v>#REF!</v>
      </c>
      <c r="H58" s="22" t="e">
        <f>AD58</f>
        <v>#REF!</v>
      </c>
      <c r="I58" s="22" t="e">
        <f>AE58</f>
        <v>#REF!</v>
      </c>
      <c r="J58" s="22" t="e">
        <f>AF58</f>
        <v>#REF!</v>
      </c>
      <c r="K58" s="22" t="e">
        <f>AG58</f>
        <v>#REF!</v>
      </c>
      <c r="L58" s="22" t="e">
        <f>AI58</f>
        <v>#REF!</v>
      </c>
      <c r="M58" s="33" t="e">
        <f>AJ58</f>
        <v>#REF!</v>
      </c>
      <c r="AC58" s="10" t="e">
        <f t="shared" ref="AC58:AJ58" si="10">SUM(AC46:AC57)</f>
        <v>#REF!</v>
      </c>
      <c r="AD58" s="10" t="e">
        <f t="shared" si="10"/>
        <v>#REF!</v>
      </c>
      <c r="AE58" s="10" t="e">
        <f t="shared" si="10"/>
        <v>#REF!</v>
      </c>
      <c r="AF58" s="10" t="e">
        <f t="shared" si="10"/>
        <v>#REF!</v>
      </c>
      <c r="AG58" s="10" t="e">
        <f t="shared" si="10"/>
        <v>#REF!</v>
      </c>
      <c r="AH58" s="10" t="e">
        <f t="shared" si="10"/>
        <v>#REF!</v>
      </c>
      <c r="AI58" s="10" t="e">
        <f t="shared" si="10"/>
        <v>#REF!</v>
      </c>
      <c r="AJ58" s="10" t="e">
        <f t="shared" si="10"/>
        <v>#REF!</v>
      </c>
    </row>
    <row r="59" spans="6:36" ht="8.25" customHeight="1" x14ac:dyDescent="0.3">
      <c r="F59" s="88" t="s">
        <v>51</v>
      </c>
      <c r="G59" s="88"/>
      <c r="H59" s="88"/>
      <c r="I59" s="88"/>
      <c r="J59" s="88"/>
      <c r="K59" s="88"/>
      <c r="L59" s="88"/>
      <c r="M59" s="41"/>
    </row>
    <row r="60" spans="6:36" x14ac:dyDescent="0.3">
      <c r="F60" s="89"/>
      <c r="G60" s="89"/>
      <c r="H60" s="89"/>
      <c r="I60" s="89"/>
      <c r="J60" s="89"/>
      <c r="K60" s="89"/>
      <c r="L60" s="89"/>
      <c r="M60" s="41"/>
    </row>
    <row r="61" spans="6:36" x14ac:dyDescent="0.3">
      <c r="F61" s="89"/>
      <c r="G61" s="89"/>
      <c r="H61" s="89"/>
      <c r="I61" s="89"/>
      <c r="J61" s="89"/>
      <c r="K61" s="89"/>
      <c r="L61" s="89"/>
      <c r="M61" s="41"/>
    </row>
    <row r="62" spans="6:36" x14ac:dyDescent="0.3">
      <c r="F62" s="89"/>
      <c r="G62" s="89"/>
      <c r="H62" s="89"/>
      <c r="I62" s="89"/>
      <c r="J62" s="89"/>
      <c r="K62" s="89"/>
      <c r="L62" s="89"/>
      <c r="M62" s="41"/>
    </row>
    <row r="63" spans="6:36" x14ac:dyDescent="0.3">
      <c r="F63" s="89"/>
      <c r="G63" s="89"/>
      <c r="H63" s="89"/>
      <c r="I63" s="89"/>
      <c r="J63" s="89"/>
      <c r="K63" s="89"/>
      <c r="L63" s="89"/>
      <c r="M63" s="41"/>
    </row>
    <row r="64" spans="6:36" x14ac:dyDescent="0.3">
      <c r="F64" s="89"/>
      <c r="G64" s="89"/>
      <c r="H64" s="89"/>
      <c r="I64" s="89"/>
      <c r="J64" s="89"/>
      <c r="K64" s="89"/>
      <c r="L64" s="89"/>
      <c r="M64" s="41"/>
    </row>
  </sheetData>
  <mergeCells count="1">
    <mergeCell ref="F59:L64"/>
  </mergeCells>
  <phoneticPr fontId="8" type="noConversion"/>
  <conditionalFormatting sqref="G46">
    <cfRule type="expression" dxfId="7" priority="14">
      <formula>"IF($G$45&gt;0)"</formula>
    </cfRule>
  </conditionalFormatting>
  <conditionalFormatting sqref="H47:K48 G49:K57">
    <cfRule type="cellIs" dxfId="6" priority="15" operator="equal">
      <formula>0</formula>
    </cfRule>
  </conditionalFormatting>
  <conditionalFormatting sqref="H6:K17">
    <cfRule type="cellIs" dxfId="5" priority="2" operator="greaterThanOrEqual">
      <formula>0</formula>
    </cfRule>
    <cfRule type="cellIs" dxfId="4" priority="3" operator="lessThan">
      <formula>0</formula>
    </cfRule>
  </conditionalFormatting>
  <conditionalFormatting sqref="J26:L37">
    <cfRule type="cellIs" dxfId="3" priority="10" operator="greaterThan">
      <formula>0</formula>
    </cfRule>
    <cfRule type="cellIs" dxfId="2" priority="11" operator="lessThan">
      <formula>0</formula>
    </cfRule>
  </conditionalFormatting>
  <conditionalFormatting sqref="J27:L37">
    <cfRule type="cellIs" dxfId="1" priority="16" operator="equal">
      <formula>0</formula>
    </cfRule>
  </conditionalFormatting>
  <conditionalFormatting sqref="L47:M57">
    <cfRule type="cellIs" dxfId="0" priority="8" operator="equal">
      <formula>0</formula>
    </cfRule>
  </conditionalFormatting>
  <pageMargins left="0.10416666666666667" right="1.0416666666666666E-2" top="0.75" bottom="0.75" header="0.3" footer="0.3"/>
  <pageSetup paperSize="9" orientation="portrait" r:id="rId1"/>
  <headerFooter>
    <oddHeader>&amp;L&amp;"Open Sans,Bold"&amp;K04+000EMD Book Dashboard&amp;"Open Sans,Regular"&amp;K01+000
&amp;"Open Sans,Italic"&amp;9Performance and Attribution&amp;R&amp;G</oddHeader>
  </headerFooter>
  <drawing r:id="rId2"/>
  <legacyDrawingHF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titus xmlns="http://schemas.titus.com/TitusProperties/">
  <TitusGUID xmlns="">9eefc826-38c9-42e7-a430-d5f82b6a171e</TitusGUID>
  <TitusMetadata xmlns="">eyJucyI6Imh0dHA6XC9cL3d3dy50aXR1cy5jb21cL25zXC9EYXZpZFZNd1RJIiwicHJvcHMiOlt7Im4iOiJDbGFzc2lmaWNhdGlvbiIsInZhbHMiOlt7InZhbHVlIjoiTyJ9XX0seyJuIjoiQ2F2ZWF0IiwidmFscyI6W3sidmFsdWUiOiJDIn1dfV19</TitusMetadata>
</titus>
</file>

<file path=customXml/itemProps1.xml><?xml version="1.0" encoding="utf-8"?>
<ds:datastoreItem xmlns:ds="http://schemas.openxmlformats.org/officeDocument/2006/customXml" ds:itemID="{D45B527D-4C5C-410F-8515-9E4F1FBA6A38}">
  <ds:schemaRefs>
    <ds:schemaRef ds:uri="http://schemas.titus.com/TitusProperties/"/>
    <ds:schemaRef ds:uri="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EMD_Returns</vt:lpstr>
      <vt:lpstr>Market_Values</vt:lpstr>
      <vt:lpstr>Headline Attribution</vt:lpstr>
      <vt:lpstr>Attribution_Pack</vt:lpstr>
      <vt:lpstr>Attribution_Pack!Print_Area</vt:lpstr>
    </vt:vector>
  </TitlesOfParts>
  <Company>Pension Protection Fund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 Gregori</dc:creator>
  <cp:lastModifiedBy>Sean Hutcheson</cp:lastModifiedBy>
  <cp:lastPrinted>2024-11-27T10:29:43Z</cp:lastPrinted>
  <dcterms:created xsi:type="dcterms:W3CDTF">2022-05-09T07:58:58Z</dcterms:created>
  <dcterms:modified xsi:type="dcterms:W3CDTF">2025-09-29T16:07:03Z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9eefc826-38c9-42e7-a430-d5f82b6a171e</vt:lpwstr>
  </property>
  <property fmtid="{D5CDD505-2E9C-101B-9397-08002B2CF9AE}" pid="3" name="SpreadsheetBuilder_1">
    <vt:lpwstr>eyIwIjoiSGlzdG9yeSIsIjEiOjAsIjIiOjEsIjMiOjEsIjQiOjEsIjUiOjEsIjYiOjEsIjciOjEsIjgiOjAsIjkiOjEsIjEwIjoxLCIxMSI6MCwiMTIiOjB9</vt:lpwstr>
  </property>
  <property fmtid="{D5CDD505-2E9C-101B-9397-08002B2CF9AE}" pid="4" name="Classification">
    <vt:lpwstr>O</vt:lpwstr>
  </property>
  <property fmtid="{D5CDD505-2E9C-101B-9397-08002B2CF9AE}" pid="5" name="Caveat">
    <vt:lpwstr>C</vt:lpwstr>
  </property>
  <property fmtid="{D5CDD505-2E9C-101B-9397-08002B2CF9AE}" pid="6" name="SpreadsheetBuilder_2">
    <vt:lpwstr>eyIwIjoiSGlzdG9yeSIsIjEiOjAsIjIiOjEsIjMiOjEsIjQiOjEsIjUiOjEsIjYiOjEsIjciOjEsIjgiOjAsIjkiOjEsIjEwIjoxLCIxMSI6MCwiMTIiOjB9</vt:lpwstr>
  </property>
  <property fmtid="{D5CDD505-2E9C-101B-9397-08002B2CF9AE}" pid="7" name="SpreadsheetBuilder_3">
    <vt:lpwstr>eyIwIjoiSGlzdG9yeSIsIjEiOjAsIjIiOjEsIjMiOjEsIjQiOjEsIjUiOjEsIjYiOjEsIjciOjEsIjgiOjAsIjkiOjEsIjEwIjowLCIxMSI6MCwiMTIiOjB9</vt:lpwstr>
  </property>
  <property fmtid="{D5CDD505-2E9C-101B-9397-08002B2CF9AE}" pid="8" name="MSIP_Label_dc7f99d6-5f61-4fd1-a2c0-006103c7c8ba_Enabled">
    <vt:lpwstr>true</vt:lpwstr>
  </property>
  <property fmtid="{D5CDD505-2E9C-101B-9397-08002B2CF9AE}" pid="9" name="MSIP_Label_dc7f99d6-5f61-4fd1-a2c0-006103c7c8ba_SetDate">
    <vt:lpwstr>2023-06-20T07:54:33Z</vt:lpwstr>
  </property>
  <property fmtid="{D5CDD505-2E9C-101B-9397-08002B2CF9AE}" pid="10" name="MSIP_Label_dc7f99d6-5f61-4fd1-a2c0-006103c7c8ba_Method">
    <vt:lpwstr>Privileged</vt:lpwstr>
  </property>
  <property fmtid="{D5CDD505-2E9C-101B-9397-08002B2CF9AE}" pid="11" name="MSIP_Label_dc7f99d6-5f61-4fd1-a2c0-006103c7c8ba_Name">
    <vt:lpwstr>Official - Corporate</vt:lpwstr>
  </property>
  <property fmtid="{D5CDD505-2E9C-101B-9397-08002B2CF9AE}" pid="12" name="MSIP_Label_dc7f99d6-5f61-4fd1-a2c0-006103c7c8ba_SiteId">
    <vt:lpwstr>6d0f5fa7-7e4f-417d-a8fe-07682da182e8</vt:lpwstr>
  </property>
  <property fmtid="{D5CDD505-2E9C-101B-9397-08002B2CF9AE}" pid="13" name="MSIP_Label_dc7f99d6-5f61-4fd1-a2c0-006103c7c8ba_ActionId">
    <vt:lpwstr>c456e491-f047-4a15-bbf6-c6d00d9b4141</vt:lpwstr>
  </property>
  <property fmtid="{D5CDD505-2E9C-101B-9397-08002B2CF9AE}" pid="14" name="MSIP_Label_dc7f99d6-5f61-4fd1-a2c0-006103c7c8ba_ContentBits">
    <vt:lpwstr>1</vt:lpwstr>
  </property>
</Properties>
</file>